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metadata.xml" ContentType="application/vnd.openxmlformats-officedocument.spreadsheetml.sheetMetadata+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495" windowWidth="15600" windowHeight="11760"/>
  </bookViews>
  <sheets>
    <sheet name="1-Scheda individuale" sheetId="10" r:id="rId1"/>
    <sheet name="2-Prospetto" sheetId="6" state="hidden" r:id="rId2"/>
    <sheet name="3-Add.Regionali" sheetId="8" state="hidden" r:id="rId3"/>
    <sheet name="4-Add.Comunali" sheetId="7" state="hidden" r:id="rId4"/>
    <sheet name="5-IRAP" sheetId="9" state="hidden" r:id="rId5"/>
    <sheet name="6-VARIABILI" sheetId="12" state="hidden" r:id="rId6"/>
  </sheets>
  <definedNames>
    <definedName name="_xlnm._FilterDatabase" localSheetId="2" hidden="1">'3-Add.Regionali'!$A$1:$I$1</definedName>
    <definedName name="_xlnm._FilterDatabase" localSheetId="3" hidden="1">'4-Add.Comunali'!$A$1:$AH$7906</definedName>
    <definedName name="_xlnm.Print_Area" localSheetId="0">'1-Scheda individuale'!$A$1:$G$63</definedName>
    <definedName name="Si">'1-Scheda individuale'!$J$45</definedName>
  </definedNames>
  <calcPr calcId="125725"/>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 i="6"/>
  <c r="E12"/>
  <c r="H2" a="1"/>
  <c r="H2" s="1"/>
  <c r="H5" a="1"/>
  <c r="H5" s="1"/>
  <c r="D5" s="1"/>
  <c r="H17" a="1"/>
  <c r="H17" s="1"/>
  <c r="E17" s="1"/>
  <c r="E41" l="1"/>
  <c r="B36"/>
  <c r="B37" s="1"/>
  <c r="B38" l="1"/>
  <c r="B39" l="1"/>
  <c r="B40" l="1"/>
  <c r="D50" l="1"/>
  <c r="E50"/>
  <c r="D51"/>
  <c r="E51"/>
  <c r="D52"/>
  <c r="E52"/>
  <c r="D53"/>
  <c r="E53"/>
  <c r="G2" l="1"/>
  <c r="K7"/>
  <c r="J7"/>
  <c r="K6"/>
  <c r="J6"/>
  <c r="E7" l="1"/>
  <c r="G5"/>
  <c r="E6"/>
  <c r="G19"/>
  <c r="K8"/>
  <c r="F11"/>
  <c r="G11" s="1"/>
  <c r="E14"/>
  <c r="J8"/>
  <c r="F37" i="10"/>
  <c r="A5" i="12"/>
  <c r="A6" s="1"/>
  <c r="A7" s="1"/>
  <c r="A8" s="1"/>
  <c r="A9" s="1"/>
  <c r="A10" s="1"/>
  <c r="A11" s="1"/>
  <c r="A12" s="1"/>
  <c r="E21" i="6"/>
  <c r="D44"/>
  <c r="D31"/>
  <c r="G21" l="1"/>
  <c r="G12"/>
  <c r="G13"/>
  <c r="G6"/>
  <c r="G14" l="1"/>
  <c r="F52" i="10"/>
  <c r="D45" i="6"/>
  <c r="J3" i="8"/>
  <c r="J4"/>
  <c r="J5"/>
  <c r="J6"/>
  <c r="J7"/>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2"/>
  <c r="B41" i="6"/>
  <c r="D32"/>
  <c r="L35" l="1"/>
  <c r="D33"/>
  <c r="L41"/>
  <c r="L40"/>
  <c r="L39"/>
  <c r="F35"/>
  <c r="L38"/>
  <c r="L37"/>
  <c r="L36"/>
  <c r="F39"/>
  <c r="F38"/>
  <c r="F41"/>
  <c r="F37"/>
  <c r="F40"/>
  <c r="F36"/>
  <c r="F47"/>
  <c r="F52" s="1"/>
  <c r="G7"/>
  <c r="K36" a="1"/>
  <c r="E35" a="1"/>
  <c r="K41" a="1"/>
  <c r="K39" a="1"/>
  <c r="K40" a="1"/>
  <c r="K38" a="1"/>
  <c r="K37" a="1"/>
  <c r="K35" a="1"/>
  <c r="F50" l="1"/>
  <c r="F53"/>
  <c r="F51"/>
  <c r="K35"/>
  <c r="G8"/>
  <c r="G23"/>
  <c r="F59" i="10" s="1"/>
  <c r="K36" i="6"/>
  <c r="K37"/>
  <c r="E36" s="1"/>
  <c r="K38"/>
  <c r="E37" s="1"/>
  <c r="K39"/>
  <c r="E38" s="1"/>
  <c r="K40"/>
  <c r="E39" s="1"/>
  <c r="K41"/>
  <c r="E40" s="1"/>
  <c r="E35"/>
  <c r="E8"/>
  <c r="D38" l="1"/>
  <c r="D37"/>
  <c r="D36"/>
  <c r="D39" l="1"/>
  <c r="D40" l="1"/>
  <c r="D41" l="1"/>
  <c r="G17" l="1"/>
  <c r="G47" s="1"/>
  <c r="J41" l="1"/>
  <c r="G41" s="1"/>
  <c r="J25"/>
  <c r="J26" s="1"/>
  <c r="G26" s="1"/>
  <c r="J35"/>
  <c r="J38"/>
  <c r="G38" s="1"/>
  <c r="J37"/>
  <c r="G37" s="1"/>
  <c r="J40"/>
  <c r="G40" s="1"/>
  <c r="J50"/>
  <c r="J51" s="1"/>
  <c r="G51" s="1"/>
  <c r="J39"/>
  <c r="G39" s="1"/>
  <c r="J36"/>
  <c r="G36" s="1"/>
  <c r="J52" l="1"/>
  <c r="G52" s="1"/>
  <c r="J27"/>
  <c r="G27" s="1"/>
  <c r="J42"/>
  <c r="J43" s="1"/>
  <c r="G35"/>
  <c r="G42" s="1"/>
  <c r="G25"/>
  <c r="G50"/>
  <c r="J28" l="1"/>
  <c r="G28" s="1"/>
  <c r="G29" s="1"/>
  <c r="J53"/>
  <c r="G53" s="1"/>
  <c r="G55" s="1"/>
  <c r="J29" l="1"/>
  <c r="J30" s="1"/>
  <c r="G57"/>
  <c r="G59" s="1"/>
  <c r="F56" i="10" s="1"/>
  <c r="J54" i="6"/>
  <c r="J55" s="1"/>
  <c r="F54" i="10" l="1"/>
  <c r="I2" i="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xmlns:xda="http://schemas.microsoft.com/office/spreadsheetml/2017/dynamicarray">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<sst xmlns="http://schemas.openxmlformats.org/spreadsheetml/2006/main" count="61265" uniqueCount="20957">
  <si>
    <t>a)</t>
  </si>
  <si>
    <t>b)</t>
  </si>
  <si>
    <t>c)</t>
  </si>
  <si>
    <t>d)</t>
  </si>
  <si>
    <t>e)</t>
  </si>
  <si>
    <t>f)</t>
  </si>
  <si>
    <t>g)</t>
  </si>
  <si>
    <t xml:space="preserve">Compenso Imponibile contributivo </t>
  </si>
  <si>
    <t>Anno</t>
  </si>
  <si>
    <t>INPS c/azienda 2/3</t>
  </si>
  <si>
    <t>Totale INPS (b + c = 3/3)</t>
  </si>
  <si>
    <t>bII)</t>
  </si>
  <si>
    <t>bIII)</t>
  </si>
  <si>
    <t>INAIL c/dipendente  1/3</t>
  </si>
  <si>
    <t>INAIL c/azienda 2/3</t>
  </si>
  <si>
    <t>Totale INAIL (b + c = 3/3)</t>
  </si>
  <si>
    <t>bI)</t>
  </si>
  <si>
    <t>cIII)</t>
  </si>
  <si>
    <t>cII)</t>
  </si>
  <si>
    <t>cI)</t>
  </si>
  <si>
    <t>Compenso Imponibile Fiscale (a - bI - cI -15.000)</t>
  </si>
  <si>
    <t>Imponibile INAIL</t>
  </si>
  <si>
    <t>Totale costo azienda (a + bII + cII)</t>
  </si>
  <si>
    <t>Netto busta paga (a - bI - cI - f)</t>
  </si>
  <si>
    <t xml:space="preserve">INPS c/dipendente  1/3 </t>
  </si>
  <si>
    <t>Imponibile</t>
  </si>
  <si>
    <t>Max</t>
  </si>
  <si>
    <t>Esenzione</t>
  </si>
  <si>
    <t>CODICE_CATASTALE</t>
  </si>
  <si>
    <t>COMUNE</t>
  </si>
  <si>
    <t>PR</t>
  </si>
  <si>
    <t>NUMERO_DELIBERA</t>
  </si>
  <si>
    <t>DATA_DELIBERA</t>
  </si>
  <si>
    <t>DATA_PUBBLICAZIONE</t>
  </si>
  <si>
    <t>NOTE</t>
  </si>
  <si>
    <t>MULTIALIQ</t>
  </si>
  <si>
    <t>ALIQUOTA</t>
  </si>
  <si>
    <t>FASCIA</t>
  </si>
  <si>
    <t>ALIQUOTA_2</t>
  </si>
  <si>
    <t>FASCIA_2</t>
  </si>
  <si>
    <t>ALIQUOTA_3</t>
  </si>
  <si>
    <t>FASCIA_3</t>
  </si>
  <si>
    <t>ALIQUOTA_4</t>
  </si>
  <si>
    <t>FASCIA_4</t>
  </si>
  <si>
    <t>ALIQUOTA_5</t>
  </si>
  <si>
    <t>FASCIA_5</t>
  </si>
  <si>
    <t>ALIQUOTA_6</t>
  </si>
  <si>
    <t>FASCIA_6</t>
  </si>
  <si>
    <t>ALIQUOTA_7</t>
  </si>
  <si>
    <t>FASCIA_7</t>
  </si>
  <si>
    <t>ALIQUOTA_8</t>
  </si>
  <si>
    <t>FASCIA_8</t>
  </si>
  <si>
    <t>ALIQUOTA_9</t>
  </si>
  <si>
    <t>FASCIA_9</t>
  </si>
  <si>
    <t>ALIQUOTA_10</t>
  </si>
  <si>
    <t>FASCIA_10</t>
  </si>
  <si>
    <t>ALIQUOTA_11</t>
  </si>
  <si>
    <t>FASCIA_11</t>
  </si>
  <si>
    <t>ALIQUOTA_12</t>
  </si>
  <si>
    <t>FASCIA_12</t>
  </si>
  <si>
    <t>FLAG_NUOVA</t>
  </si>
  <si>
    <t xml:space="preserve"> IMPORTO_ESENTE</t>
  </si>
  <si>
    <t>A001</t>
  </si>
  <si>
    <t>ABANO TERME</t>
  </si>
  <si>
    <t>PD</t>
  </si>
  <si>
    <t>NO</t>
  </si>
  <si>
    <t>0*</t>
  </si>
  <si>
    <t xml:space="preserve"> </t>
  </si>
  <si>
    <t>A004</t>
  </si>
  <si>
    <t>ABBADIA CERRETO</t>
  </si>
  <si>
    <t>LO</t>
  </si>
  <si>
    <t>13/07/2022 11.57.43</t>
  </si>
  <si>
    <t>CONFERMA</t>
  </si>
  <si>
    <t>SI</t>
  </si>
  <si>
    <t>Esenzione per redditi imponibili fino a euro 10000.00</t>
  </si>
  <si>
    <t>Aliquota unica</t>
  </si>
  <si>
    <t>A005</t>
  </si>
  <si>
    <t>ABBADIA LARIANA</t>
  </si>
  <si>
    <t>LC</t>
  </si>
  <si>
    <t>06/05/2022 10.34.08</t>
  </si>
  <si>
    <t>MODIFICA</t>
  </si>
  <si>
    <t>Esenzione per redditi imponibili fino a euro 15000.00</t>
  </si>
  <si>
    <t>Applicabile a scaglione di reddito fino a euro 15.000,00</t>
  </si>
  <si>
    <t>Applicabile a scaglione di reddito da euro 15.000,01 fino a euro 28.000,00</t>
  </si>
  <si>
    <t>Applicabile a scaglione di reddito da euro 28.000,01 fino a euro 50.000,00</t>
  </si>
  <si>
    <t>Applicabile a scaglione di reddito oltre euro 50.000,00</t>
  </si>
  <si>
    <t>A006</t>
  </si>
  <si>
    <t>ABBADIA SAN SALVATORE</t>
  </si>
  <si>
    <t>30/05/2022 12.06.40</t>
  </si>
  <si>
    <t>Esenzione per redditi imponibili fino a euro 12000.00</t>
  </si>
  <si>
    <t>A007</t>
  </si>
  <si>
    <t>ABBASANTA</t>
  </si>
  <si>
    <t>OR</t>
  </si>
  <si>
    <t>A008</t>
  </si>
  <si>
    <t>ABBATEGGIO</t>
  </si>
  <si>
    <t>PE</t>
  </si>
  <si>
    <t>A010</t>
  </si>
  <si>
    <t>ABBIATEGRASSO</t>
  </si>
  <si>
    <t>MI</t>
  </si>
  <si>
    <t>A013</t>
  </si>
  <si>
    <t>ABRIOLA</t>
  </si>
  <si>
    <t>PZ</t>
  </si>
  <si>
    <t>A014</t>
  </si>
  <si>
    <t>ACATE</t>
  </si>
  <si>
    <t>RG</t>
  </si>
  <si>
    <t>21/09/2022 11.54.25</t>
  </si>
  <si>
    <t>A015</t>
  </si>
  <si>
    <t>ACCADIA</t>
  </si>
  <si>
    <t>FG</t>
  </si>
  <si>
    <t>05/08/2022 10.03.02</t>
  </si>
  <si>
    <t>A016</t>
  </si>
  <si>
    <t>ACCEGLIO</t>
  </si>
  <si>
    <t>CN</t>
  </si>
  <si>
    <t>A017</t>
  </si>
  <si>
    <t>ACCETTURA</t>
  </si>
  <si>
    <t>MT</t>
  </si>
  <si>
    <t>A018</t>
  </si>
  <si>
    <t>ACCIANO</t>
  </si>
  <si>
    <t>AQ</t>
  </si>
  <si>
    <t>A019</t>
  </si>
  <si>
    <t>ACCUMOLI</t>
  </si>
  <si>
    <t>RI</t>
  </si>
  <si>
    <t>A020</t>
  </si>
  <si>
    <t>ACERENZA</t>
  </si>
  <si>
    <t>A022</t>
  </si>
  <si>
    <t>CERMES</t>
  </si>
  <si>
    <t>BZ</t>
  </si>
  <si>
    <t>A023</t>
  </si>
  <si>
    <t>ACERNO</t>
  </si>
  <si>
    <t>SA</t>
  </si>
  <si>
    <t>A024</t>
  </si>
  <si>
    <t>ACERRA</t>
  </si>
  <si>
    <t>NA</t>
  </si>
  <si>
    <t>A025</t>
  </si>
  <si>
    <t>ACI BONACCORSI</t>
  </si>
  <si>
    <t>CT</t>
  </si>
  <si>
    <t>A026</t>
  </si>
  <si>
    <t>ACI CASTELLO</t>
  </si>
  <si>
    <t>A027</t>
  </si>
  <si>
    <t>ACI CATENA</t>
  </si>
  <si>
    <t>A028</t>
  </si>
  <si>
    <t>ACIREALE</t>
  </si>
  <si>
    <t>A029</t>
  </si>
  <si>
    <t>ACI SANT'ANTONIO</t>
  </si>
  <si>
    <t>A032</t>
  </si>
  <si>
    <t>ACQUAFONDATA</t>
  </si>
  <si>
    <t>FR</t>
  </si>
  <si>
    <t>A033</t>
  </si>
  <si>
    <t>ACQUAFORMOSA</t>
  </si>
  <si>
    <t>CS</t>
  </si>
  <si>
    <t>A034</t>
  </si>
  <si>
    <t>ACQUAFREDDA</t>
  </si>
  <si>
    <t>BS</t>
  </si>
  <si>
    <t>29/09/2022 13.21.45</t>
  </si>
  <si>
    <t>A035</t>
  </si>
  <si>
    <t>ACQUALAGNA</t>
  </si>
  <si>
    <t>PU</t>
  </si>
  <si>
    <t>A038</t>
  </si>
  <si>
    <t>ACQUANEGRA SUL CHIESE</t>
  </si>
  <si>
    <t>MN</t>
  </si>
  <si>
    <t>13/10/2022 10.43.00</t>
  </si>
  <si>
    <t>A039</t>
  </si>
  <si>
    <t>ACQUANEGRA CREMONESE</t>
  </si>
  <si>
    <t>CR</t>
  </si>
  <si>
    <t>13/10/2022 10.39.19</t>
  </si>
  <si>
    <t>A040</t>
  </si>
  <si>
    <t>ACQUAPENDENTE</t>
  </si>
  <si>
    <t>VT</t>
  </si>
  <si>
    <t>A041</t>
  </si>
  <si>
    <t>ACQUAPPESA</t>
  </si>
  <si>
    <t>A043</t>
  </si>
  <si>
    <t>ACQUARO</t>
  </si>
  <si>
    <t>VV</t>
  </si>
  <si>
    <t>A044</t>
  </si>
  <si>
    <t>ACQUASANTA TERME</t>
  </si>
  <si>
    <t>AP</t>
  </si>
  <si>
    <t>07/10/2022 15.17.30</t>
  </si>
  <si>
    <t>A045</t>
  </si>
  <si>
    <t>ACQUASPARTA</t>
  </si>
  <si>
    <t>TR</t>
  </si>
  <si>
    <t>A047</t>
  </si>
  <si>
    <t>ACQUAVIVA PICENA</t>
  </si>
  <si>
    <t>24/06/2022 09.12.08</t>
  </si>
  <si>
    <t>A048</t>
  </si>
  <si>
    <t>ACQUAVIVA DELLE FONTI</t>
  </si>
  <si>
    <t>BA</t>
  </si>
  <si>
    <t>28/04/2022 14.09.41</t>
  </si>
  <si>
    <t>Esenzione per redditi imponibili fino a euro 9000.00</t>
  </si>
  <si>
    <t>A049</t>
  </si>
  <si>
    <t>ACQUAVIVA PLATANI</t>
  </si>
  <si>
    <t>CL</t>
  </si>
  <si>
    <t>A050</t>
  </si>
  <si>
    <t>ACQUAVIVA COLLECROCE</t>
  </si>
  <si>
    <t>CB</t>
  </si>
  <si>
    <t>A051</t>
  </si>
  <si>
    <t>ACQUAVIVA D'ISERNIA</t>
  </si>
  <si>
    <t>IS</t>
  </si>
  <si>
    <t>A052</t>
  </si>
  <si>
    <t>ACQUI TERME</t>
  </si>
  <si>
    <t>AL</t>
  </si>
  <si>
    <t>A053</t>
  </si>
  <si>
    <t>ACRI</t>
  </si>
  <si>
    <t>31/05/2022 14.23.45</t>
  </si>
  <si>
    <t>A054</t>
  </si>
  <si>
    <t>ACUTO</t>
  </si>
  <si>
    <t>A055</t>
  </si>
  <si>
    <t>ADELFIA</t>
  </si>
  <si>
    <t>13/07/2022 13.58.16</t>
  </si>
  <si>
    <t>A056</t>
  </si>
  <si>
    <t>ADRANO</t>
  </si>
  <si>
    <t>A057</t>
  </si>
  <si>
    <t>ADRARA SAN MARTINO</t>
  </si>
  <si>
    <t>BG</t>
  </si>
  <si>
    <t>19/05/2022 11.15.56</t>
  </si>
  <si>
    <t>A058</t>
  </si>
  <si>
    <t>ADRARA SAN ROCCO</t>
  </si>
  <si>
    <t>A059</t>
  </si>
  <si>
    <t>ADRIA</t>
  </si>
  <si>
    <t>RO</t>
  </si>
  <si>
    <t>A060</t>
  </si>
  <si>
    <t>ADRO</t>
  </si>
  <si>
    <t>21/02/2022 13.30.37</t>
  </si>
  <si>
    <t>Esenzione per redditi imponibili fino a euro 9999.99</t>
  </si>
  <si>
    <t>A061</t>
  </si>
  <si>
    <t>AFFI</t>
  </si>
  <si>
    <t>VR</t>
  </si>
  <si>
    <t>A062</t>
  </si>
  <si>
    <t>AFFILE</t>
  </si>
  <si>
    <t>RM</t>
  </si>
  <si>
    <t>02/08/2022 10.58.30</t>
  </si>
  <si>
    <t>A064</t>
  </si>
  <si>
    <t>AFRAGOLA</t>
  </si>
  <si>
    <t>21/09/2022 12.48.07</t>
  </si>
  <si>
    <t>A065</t>
  </si>
  <si>
    <t>AFRICO</t>
  </si>
  <si>
    <t>RC</t>
  </si>
  <si>
    <t>A067</t>
  </si>
  <si>
    <t>AGAZZANO</t>
  </si>
  <si>
    <t>PC</t>
  </si>
  <si>
    <t>13/07/2022 09.58.52</t>
  </si>
  <si>
    <t>A068</t>
  </si>
  <si>
    <t>AGEROLA</t>
  </si>
  <si>
    <t>01/06/2022 11.41.33</t>
  </si>
  <si>
    <t>A069</t>
  </si>
  <si>
    <t>AGGIUS</t>
  </si>
  <si>
    <t>SS</t>
  </si>
  <si>
    <t>A070</t>
  </si>
  <si>
    <t>AGIRA</t>
  </si>
  <si>
    <t>EN</t>
  </si>
  <si>
    <t>08/07/2022 12.06.41</t>
  </si>
  <si>
    <t>A071</t>
  </si>
  <si>
    <t>AGLIANA</t>
  </si>
  <si>
    <t>PT</t>
  </si>
  <si>
    <t>A072</t>
  </si>
  <si>
    <t>AGLIANO TERME</t>
  </si>
  <si>
    <t>AT</t>
  </si>
  <si>
    <t>29/08/2022 14.00.40</t>
  </si>
  <si>
    <t>A074</t>
  </si>
  <si>
    <t>AGLIE'</t>
  </si>
  <si>
    <t>TO</t>
  </si>
  <si>
    <t>07/02/2022 09.46.30</t>
  </si>
  <si>
    <t>A075</t>
  </si>
  <si>
    <t>AGNA</t>
  </si>
  <si>
    <t>A076</t>
  </si>
  <si>
    <t>AGNADELLO</t>
  </si>
  <si>
    <t>29/09/2022 13.18.50</t>
  </si>
  <si>
    <t>Esenzione per redditi imponibili fino a euro 13499.99</t>
  </si>
  <si>
    <t>A077</t>
  </si>
  <si>
    <t>AGNANA CALABRA</t>
  </si>
  <si>
    <t>A080</t>
  </si>
  <si>
    <t>AGNONE</t>
  </si>
  <si>
    <t>23/02/2022 07.45.59</t>
  </si>
  <si>
    <t>A081</t>
  </si>
  <si>
    <t>VILLA LATINA</t>
  </si>
  <si>
    <t>A082</t>
  </si>
  <si>
    <t>AGNOSINE</t>
  </si>
  <si>
    <t>20/05/2022 10.36.10</t>
  </si>
  <si>
    <t>A083</t>
  </si>
  <si>
    <t>AGORDO</t>
  </si>
  <si>
    <t>BL</t>
  </si>
  <si>
    <t>05/10/2022 16.57.28</t>
  </si>
  <si>
    <t>A084</t>
  </si>
  <si>
    <t>AGOSTA</t>
  </si>
  <si>
    <t>29/07/2022 11.24.27</t>
  </si>
  <si>
    <t>Esenzione per redditi imponibili fino a euro 16000.00</t>
  </si>
  <si>
    <t>A085</t>
  </si>
  <si>
    <t>AGRA</t>
  </si>
  <si>
    <t>VA</t>
  </si>
  <si>
    <t>23/09/2022 11.30.21</t>
  </si>
  <si>
    <t>A087</t>
  </si>
  <si>
    <t>AGRATE BRIANZA</t>
  </si>
  <si>
    <t>MB</t>
  </si>
  <si>
    <t>06/05/2022 10.29.21</t>
  </si>
  <si>
    <t>A088</t>
  </si>
  <si>
    <t>AGRATE CONTURBIA</t>
  </si>
  <si>
    <t>A089</t>
  </si>
  <si>
    <t>AGRIGENTO</t>
  </si>
  <si>
    <t>AG</t>
  </si>
  <si>
    <t>A091</t>
  </si>
  <si>
    <t>AGROPOLI</t>
  </si>
  <si>
    <t>A092</t>
  </si>
  <si>
    <t>AGUGLIANO</t>
  </si>
  <si>
    <t>AN</t>
  </si>
  <si>
    <t>21/06/2022 11.04.26</t>
  </si>
  <si>
    <t>A093</t>
  </si>
  <si>
    <t>AGUGLIARO</t>
  </si>
  <si>
    <t>VI</t>
  </si>
  <si>
    <t>05/07/2022 09.07.20</t>
  </si>
  <si>
    <t>A094</t>
  </si>
  <si>
    <t>AYAS</t>
  </si>
  <si>
    <t>AO</t>
  </si>
  <si>
    <t>A096</t>
  </si>
  <si>
    <t>AICURZIO</t>
  </si>
  <si>
    <t>29/04/2022 10.25.02</t>
  </si>
  <si>
    <t>A097</t>
  </si>
  <si>
    <t>AIDOMAGGIORE</t>
  </si>
  <si>
    <t>A098</t>
  </si>
  <si>
    <t>AIDONE</t>
  </si>
  <si>
    <t>A100</t>
  </si>
  <si>
    <t>AIELLI</t>
  </si>
  <si>
    <t>A101</t>
  </si>
  <si>
    <t>AIELLO DEL SABATO</t>
  </si>
  <si>
    <t>AV</t>
  </si>
  <si>
    <t>A102</t>
  </si>
  <si>
    <t>AIELLO CALABRO</t>
  </si>
  <si>
    <t>A103</t>
  </si>
  <si>
    <t>AIELLO DEL FRIULI</t>
  </si>
  <si>
    <t>UD</t>
  </si>
  <si>
    <t>A105</t>
  </si>
  <si>
    <t>AIETA</t>
  </si>
  <si>
    <t>01/06/2022 11.38.24</t>
  </si>
  <si>
    <t>Esenzione per redditi imponibili fino a euro 9500.00</t>
  </si>
  <si>
    <t>A106</t>
  </si>
  <si>
    <t>AILANO</t>
  </si>
  <si>
    <t>CE</t>
  </si>
  <si>
    <t>A107</t>
  </si>
  <si>
    <t>AILOCHE</t>
  </si>
  <si>
    <t>BI</t>
  </si>
  <si>
    <t>04/02/2022 16.04.04</t>
  </si>
  <si>
    <t>A108</t>
  </si>
  <si>
    <t>AYMAVILLES</t>
  </si>
  <si>
    <t>A109</t>
  </si>
  <si>
    <t>AIRASCA</t>
  </si>
  <si>
    <t>30/06/2022 14.45.08</t>
  </si>
  <si>
    <t>A110</t>
  </si>
  <si>
    <t>AIROLA</t>
  </si>
  <si>
    <t>BN</t>
  </si>
  <si>
    <t>15/09/2022 10.56.04</t>
  </si>
  <si>
    <t>A111</t>
  </si>
  <si>
    <t>AIROLE</t>
  </si>
  <si>
    <t>IM</t>
  </si>
  <si>
    <t>A112</t>
  </si>
  <si>
    <t>AIRUNO</t>
  </si>
  <si>
    <t>28/04/2022 14.12.29</t>
  </si>
  <si>
    <t>A113</t>
  </si>
  <si>
    <t>AISONE</t>
  </si>
  <si>
    <t>A115</t>
  </si>
  <si>
    <t>ALA' DEI SARDI</t>
  </si>
  <si>
    <t>A116</t>
  </si>
  <si>
    <t>ALA</t>
  </si>
  <si>
    <t>TN</t>
  </si>
  <si>
    <t>A117</t>
  </si>
  <si>
    <t>ALA DI STURA</t>
  </si>
  <si>
    <t>A118</t>
  </si>
  <si>
    <t>ALAGNA</t>
  </si>
  <si>
    <t>PV</t>
  </si>
  <si>
    <t>13/05/2022 10.41.00</t>
  </si>
  <si>
    <t>A119</t>
  </si>
  <si>
    <t>ALAGNA VALSESIA</t>
  </si>
  <si>
    <t>VC</t>
  </si>
  <si>
    <t>21/06/2022 10.39.48</t>
  </si>
  <si>
    <t>A120</t>
  </si>
  <si>
    <t>ALANNO</t>
  </si>
  <si>
    <t>08/06/2022 14.42.53</t>
  </si>
  <si>
    <t>A121</t>
  </si>
  <si>
    <t>ALANO DI PIAVE</t>
  </si>
  <si>
    <t>A122</t>
  </si>
  <si>
    <t>ALASSIO</t>
  </si>
  <si>
    <t>SV</t>
  </si>
  <si>
    <t>23/02/2022 12.06.45</t>
  </si>
  <si>
    <t>A123</t>
  </si>
  <si>
    <t>ALATRI</t>
  </si>
  <si>
    <t>A124</t>
  </si>
  <si>
    <t>ALBA</t>
  </si>
  <si>
    <t>08/07/2022 12.19.36</t>
  </si>
  <si>
    <t>A125</t>
  </si>
  <si>
    <t>ALBA ADRIATICA</t>
  </si>
  <si>
    <t>TE</t>
  </si>
  <si>
    <t>A126</t>
  </si>
  <si>
    <t>ALBAGIARA</t>
  </si>
  <si>
    <t>A127</t>
  </si>
  <si>
    <t>ALBAIRATE</t>
  </si>
  <si>
    <t>A128</t>
  </si>
  <si>
    <t>ALBANELLA</t>
  </si>
  <si>
    <t>A129</t>
  </si>
  <si>
    <t>ALBANO SANT'ALESSANDRO</t>
  </si>
  <si>
    <t>12/05/2022 11.39.43</t>
  </si>
  <si>
    <t>Esenzione per redditi imponibili fino a euro 8000.00</t>
  </si>
  <si>
    <t>A130</t>
  </si>
  <si>
    <t>ALBANO VERCELLESE</t>
  </si>
  <si>
    <t>16/03/2022 12.32.43</t>
  </si>
  <si>
    <t>A131</t>
  </si>
  <si>
    <t>ALBANO DI LUCANIA</t>
  </si>
  <si>
    <t>A132</t>
  </si>
  <si>
    <t>ALBANO LAZIALE</t>
  </si>
  <si>
    <t>12/10/2022 15.01.06</t>
  </si>
  <si>
    <t>A134</t>
  </si>
  <si>
    <t>ALBAREDO ARNABOLDI</t>
  </si>
  <si>
    <t>14/03/2022 12.11.12</t>
  </si>
  <si>
    <t>A135</t>
  </si>
  <si>
    <t>ALBAREDO PER SAN MARCO</t>
  </si>
  <si>
    <t>SO</t>
  </si>
  <si>
    <t>A137</t>
  </si>
  <si>
    <t>ALBAREDO D'ADIGE</t>
  </si>
  <si>
    <t>07/04/2022 16.44.24</t>
  </si>
  <si>
    <t>A138</t>
  </si>
  <si>
    <t>ALBARETO</t>
  </si>
  <si>
    <t>28/04/2022 11.28.31</t>
  </si>
  <si>
    <t>A139</t>
  </si>
  <si>
    <t>ALBARETTO DELLA TORRE</t>
  </si>
  <si>
    <t>07/09/2022 15.41.44</t>
  </si>
  <si>
    <t>A143</t>
  </si>
  <si>
    <t>ALBAVILLA</t>
  </si>
  <si>
    <t>CO</t>
  </si>
  <si>
    <t>21/06/2022 14.36.04</t>
  </si>
  <si>
    <t>Esenzione per redditi imponibili fino a euro 13000.00</t>
  </si>
  <si>
    <t>A145</t>
  </si>
  <si>
    <t>ALBENGA</t>
  </si>
  <si>
    <t>04/07/2022 16.41.24</t>
  </si>
  <si>
    <t>A146</t>
  </si>
  <si>
    <t>ALBERA LIGURE</t>
  </si>
  <si>
    <t>A149</t>
  </si>
  <si>
    <t>ALBEROBELLO</t>
  </si>
  <si>
    <t>02/05/2022 13.57.16</t>
  </si>
  <si>
    <t>Esenzione per redditi imponibili fino a euro 7500.00</t>
  </si>
  <si>
    <t>A150</t>
  </si>
  <si>
    <t>ALBERONA</t>
  </si>
  <si>
    <t>A153</t>
  </si>
  <si>
    <t>ALBESE CON CASSANO</t>
  </si>
  <si>
    <t>A154</t>
  </si>
  <si>
    <t>ALBETTONE</t>
  </si>
  <si>
    <t>A155</t>
  </si>
  <si>
    <t>ALBI</t>
  </si>
  <si>
    <t>CZ</t>
  </si>
  <si>
    <t>A157</t>
  </si>
  <si>
    <t>ALBIANO D'IVREA</t>
  </si>
  <si>
    <t>15/06/2022 12.45.10</t>
  </si>
  <si>
    <t>A158</t>
  </si>
  <si>
    <t>ALBIANO</t>
  </si>
  <si>
    <t>A159</t>
  </si>
  <si>
    <t>ALBIATE</t>
  </si>
  <si>
    <t>11/05/2022 11.01.23</t>
  </si>
  <si>
    <t>A160</t>
  </si>
  <si>
    <t>ALBIDONA</t>
  </si>
  <si>
    <t>A161</t>
  </si>
  <si>
    <t>ALBIGNASEGO</t>
  </si>
  <si>
    <t>29/08/2022 13.53.11</t>
  </si>
  <si>
    <t>Esenzione per redditi imponibili fino a euro 12409.00</t>
  </si>
  <si>
    <t>A162</t>
  </si>
  <si>
    <t>ALBINEA</t>
  </si>
  <si>
    <t>RE</t>
  </si>
  <si>
    <t>05/04/2022 13.11.38</t>
  </si>
  <si>
    <t>A163</t>
  </si>
  <si>
    <t>ALBINO</t>
  </si>
  <si>
    <t>13/04/2022 12.13.25</t>
  </si>
  <si>
    <t>A164</t>
  </si>
  <si>
    <t>ALBIOLO</t>
  </si>
  <si>
    <t>05/04/2022 14.21.17</t>
  </si>
  <si>
    <t>A165</t>
  </si>
  <si>
    <t>ALBISSOLA MARINA</t>
  </si>
  <si>
    <t>A166</t>
  </si>
  <si>
    <t>ALBISOLA SUPERIORE</t>
  </si>
  <si>
    <t>A167</t>
  </si>
  <si>
    <t>ALBIZZATE</t>
  </si>
  <si>
    <t>27/05/2022 13.52.25</t>
  </si>
  <si>
    <t>A171</t>
  </si>
  <si>
    <t>ALBONESE</t>
  </si>
  <si>
    <t>A172</t>
  </si>
  <si>
    <t>ALBOSAGGIA</t>
  </si>
  <si>
    <t>A173</t>
  </si>
  <si>
    <t>ALBUGNANO</t>
  </si>
  <si>
    <t>24/08/2022 15.01.59</t>
  </si>
  <si>
    <t>A175</t>
  </si>
  <si>
    <t>ALBUZZANO</t>
  </si>
  <si>
    <t>07/04/2022 12.59.53</t>
  </si>
  <si>
    <t>Esenzione per redditi imponibili fino a euro 10999.99</t>
  </si>
  <si>
    <t>A176</t>
  </si>
  <si>
    <t>ALCAMO</t>
  </si>
  <si>
    <t>TP</t>
  </si>
  <si>
    <t>A177</t>
  </si>
  <si>
    <t>ALCARA LI FUSI</t>
  </si>
  <si>
    <t>ME</t>
  </si>
  <si>
    <t>A178</t>
  </si>
  <si>
    <t>ALDENO</t>
  </si>
  <si>
    <t>A179</t>
  </si>
  <si>
    <t>ALDINO</t>
  </si>
  <si>
    <t>A180</t>
  </si>
  <si>
    <t>ALES</t>
  </si>
  <si>
    <t>A181</t>
  </si>
  <si>
    <t>ALESSANDRIA DELLA ROCCA</t>
  </si>
  <si>
    <t>A182</t>
  </si>
  <si>
    <t>ALESSANDRIA</t>
  </si>
  <si>
    <t>A183</t>
  </si>
  <si>
    <t>ALESSANDRIA DEL CARRETTO</t>
  </si>
  <si>
    <t>A184</t>
  </si>
  <si>
    <t>ALESSANO</t>
  </si>
  <si>
    <t>LE</t>
  </si>
  <si>
    <t>14/07/2022 10.18.27</t>
  </si>
  <si>
    <t>A185</t>
  </si>
  <si>
    <t>ALEZIO</t>
  </si>
  <si>
    <t>A186</t>
  </si>
  <si>
    <t>ALFANO</t>
  </si>
  <si>
    <t>A187</t>
  </si>
  <si>
    <t>ALFEDENA</t>
  </si>
  <si>
    <t>02/09/2022 09.30.49</t>
  </si>
  <si>
    <t>A188</t>
  </si>
  <si>
    <t>ALFIANELLO</t>
  </si>
  <si>
    <t>A189</t>
  </si>
  <si>
    <t>ALFIANO NATTA</t>
  </si>
  <si>
    <t>19/08/2022 08.56.24</t>
  </si>
  <si>
    <t>A191</t>
  </si>
  <si>
    <t>ALFONSINE</t>
  </si>
  <si>
    <t>RA</t>
  </si>
  <si>
    <t>A192</t>
  </si>
  <si>
    <t>ALGHERO</t>
  </si>
  <si>
    <t>13/09/2022 07.39.10</t>
  </si>
  <si>
    <t>A193</t>
  </si>
  <si>
    <t>ALGUA</t>
  </si>
  <si>
    <t>15/04/2022 12.20.33</t>
  </si>
  <si>
    <t>A194</t>
  </si>
  <si>
    <t>ALI'</t>
  </si>
  <si>
    <t>A195</t>
  </si>
  <si>
    <t>ALIA</t>
  </si>
  <si>
    <t>PA</t>
  </si>
  <si>
    <t>A196</t>
  </si>
  <si>
    <t>ALIANO</t>
  </si>
  <si>
    <t>A197</t>
  </si>
  <si>
    <t>ALICE BEL COLLE</t>
  </si>
  <si>
    <t>24/08/2022 11.18.10</t>
  </si>
  <si>
    <t>A198</t>
  </si>
  <si>
    <t>ALICE CASTELLO</t>
  </si>
  <si>
    <t>07/09/2022 15.46.29</t>
  </si>
  <si>
    <t>A200</t>
  </si>
  <si>
    <t>ALIFE</t>
  </si>
  <si>
    <t>A201</t>
  </si>
  <si>
    <t>ALI' TERME</t>
  </si>
  <si>
    <t>A202</t>
  </si>
  <si>
    <t>ALIMENA</t>
  </si>
  <si>
    <t>A203</t>
  </si>
  <si>
    <t>ALIMINUSA</t>
  </si>
  <si>
    <t>A204</t>
  </si>
  <si>
    <t>ALLAI</t>
  </si>
  <si>
    <t>A205</t>
  </si>
  <si>
    <t>ALLEIN</t>
  </si>
  <si>
    <t>A206</t>
  </si>
  <si>
    <t>ALLEGHE</t>
  </si>
  <si>
    <t>A207</t>
  </si>
  <si>
    <t>ALLERONA</t>
  </si>
  <si>
    <t>04/07/2022 11.55.33</t>
  </si>
  <si>
    <t>A208</t>
  </si>
  <si>
    <t>ALLISTE</t>
  </si>
  <si>
    <t>12/05/2022 10.15.36</t>
  </si>
  <si>
    <t>Esenzione per redditi imponibili fino a euro 8500.00</t>
  </si>
  <si>
    <t>A210</t>
  </si>
  <si>
    <t>ALLUMIERE</t>
  </si>
  <si>
    <t>19/05/2022 11.17.17</t>
  </si>
  <si>
    <t>A214</t>
  </si>
  <si>
    <t>ALME'</t>
  </si>
  <si>
    <t>23/02/2022 10.09.14</t>
  </si>
  <si>
    <t>A215</t>
  </si>
  <si>
    <t>VILLA D'ALME'</t>
  </si>
  <si>
    <t>22/04/2022 10.36.54</t>
  </si>
  <si>
    <t>A216</t>
  </si>
  <si>
    <t>ALMENNO SAN BARTOLOMEO</t>
  </si>
  <si>
    <t>A217</t>
  </si>
  <si>
    <t>ALMENNO SAN SALVATORE</t>
  </si>
  <si>
    <t>A218</t>
  </si>
  <si>
    <t>ALMESE</t>
  </si>
  <si>
    <t>07/04/2022 11.28.10</t>
  </si>
  <si>
    <t>A220</t>
  </si>
  <si>
    <t>ALONTE</t>
  </si>
  <si>
    <t>21/01/2022 17.16.39</t>
  </si>
  <si>
    <t>Esenzione per redditi imponibili fino a euro 120000.00</t>
  </si>
  <si>
    <t>A221</t>
  </si>
  <si>
    <t>ALPETTE</t>
  </si>
  <si>
    <t>24/05/2022 11.32.23</t>
  </si>
  <si>
    <t>A222</t>
  </si>
  <si>
    <t>ALPIGNANO</t>
  </si>
  <si>
    <t>A223</t>
  </si>
  <si>
    <t>ALSENO</t>
  </si>
  <si>
    <t>13/04/2022 12.20.03</t>
  </si>
  <si>
    <t>A224</t>
  </si>
  <si>
    <t>ALSERIO</t>
  </si>
  <si>
    <t>23/05/2022 13.37.29</t>
  </si>
  <si>
    <t>A225</t>
  </si>
  <si>
    <t>ALTAMURA</t>
  </si>
  <si>
    <t>A226</t>
  </si>
  <si>
    <t>ALTARE</t>
  </si>
  <si>
    <t>08/03/2022 08.40.26</t>
  </si>
  <si>
    <t>A227</t>
  </si>
  <si>
    <t>ALTAVILLA MONFERRATO</t>
  </si>
  <si>
    <t>22/03/2022 12.43.29</t>
  </si>
  <si>
    <t>A228</t>
  </si>
  <si>
    <t>ALTAVILLA IRPINA</t>
  </si>
  <si>
    <t>A229</t>
  </si>
  <si>
    <t>ALTAVILLA MILICIA</t>
  </si>
  <si>
    <t>A230</t>
  </si>
  <si>
    <t>ALTAVILLA SILENTINA</t>
  </si>
  <si>
    <t>A231</t>
  </si>
  <si>
    <t>ALTAVILLA VICENTINA</t>
  </si>
  <si>
    <t>05/10/2022 13.35.39</t>
  </si>
  <si>
    <t>A233</t>
  </si>
  <si>
    <t>ALTIDONA</t>
  </si>
  <si>
    <t>FM</t>
  </si>
  <si>
    <t>15/06/2022 10.19.27</t>
  </si>
  <si>
    <t>Esenzione per redditi imponibili fino a euro 7999.99</t>
  </si>
  <si>
    <t>A234</t>
  </si>
  <si>
    <t>ALTILIA</t>
  </si>
  <si>
    <t>A235</t>
  </si>
  <si>
    <t>ALTINO</t>
  </si>
  <si>
    <t>CH</t>
  </si>
  <si>
    <t>16/06/2022 11.11.03</t>
  </si>
  <si>
    <t>A236</t>
  </si>
  <si>
    <t>ALTISSIMO</t>
  </si>
  <si>
    <t>A237</t>
  </si>
  <si>
    <t>ALTIVOLE</t>
  </si>
  <si>
    <t>TV</t>
  </si>
  <si>
    <t>23/06/2022 13.37.54</t>
  </si>
  <si>
    <t>A238</t>
  </si>
  <si>
    <t>ALTO</t>
  </si>
  <si>
    <t>A239</t>
  </si>
  <si>
    <t>ALTOFONTE</t>
  </si>
  <si>
    <t>A240</t>
  </si>
  <si>
    <t>ALTOMONTE</t>
  </si>
  <si>
    <t>A241</t>
  </si>
  <si>
    <t>ALTOPASCIO</t>
  </si>
  <si>
    <t>LU</t>
  </si>
  <si>
    <t>A242</t>
  </si>
  <si>
    <t>ALVIANO</t>
  </si>
  <si>
    <t>21/09/2022 16.03.53</t>
  </si>
  <si>
    <t>Esenzione per redditi derivanti da lavoro dipendente e assimilato, o pensioni, fino a complessivi euro 10.000,00 (art. 4 del regolamento approvato con delibera n. 19 del 29/7/2015)</t>
  </si>
  <si>
    <t>A243</t>
  </si>
  <si>
    <t>ALVIGNANO</t>
  </si>
  <si>
    <t>13/07/2022 11.41.25</t>
  </si>
  <si>
    <t>A244</t>
  </si>
  <si>
    <t>ALVITO</t>
  </si>
  <si>
    <t>A245</t>
  </si>
  <si>
    <t>ALZANO SCRIVIA</t>
  </si>
  <si>
    <t>A246</t>
  </si>
  <si>
    <t>ALZANO LOMBARDO</t>
  </si>
  <si>
    <t>14/10/2022 15.11.34</t>
  </si>
  <si>
    <t>Esenzione per redditi imponibili fino a euro 14999.99</t>
  </si>
  <si>
    <t>A249</t>
  </si>
  <si>
    <t>ALZATE BRIANZA</t>
  </si>
  <si>
    <t>16/02/2022 10.21.56</t>
  </si>
  <si>
    <t>Esenzione per redditi imponibili fino a euro 5999.99</t>
  </si>
  <si>
    <t>A251</t>
  </si>
  <si>
    <t>AMALFI</t>
  </si>
  <si>
    <t>27/09/2022 10.29.54</t>
  </si>
  <si>
    <t>A252</t>
  </si>
  <si>
    <t>AMANDOLA</t>
  </si>
  <si>
    <t>A253</t>
  </si>
  <si>
    <t>AMANTEA</t>
  </si>
  <si>
    <t>A254</t>
  </si>
  <si>
    <t>AMARO</t>
  </si>
  <si>
    <t>A255</t>
  </si>
  <si>
    <t>AMARONI</t>
  </si>
  <si>
    <t>A256</t>
  </si>
  <si>
    <t>AMASENO</t>
  </si>
  <si>
    <t>10/08/2022 10.59.52</t>
  </si>
  <si>
    <t>A257</t>
  </si>
  <si>
    <t>AMATO</t>
  </si>
  <si>
    <t>A258</t>
  </si>
  <si>
    <t>AMATRICE</t>
  </si>
  <si>
    <t>14/07/2022 10.09.11</t>
  </si>
  <si>
    <t>A259</t>
  </si>
  <si>
    <t>AMBIVERE</t>
  </si>
  <si>
    <t>16/05/2022 11.02.03</t>
  </si>
  <si>
    <t>A261</t>
  </si>
  <si>
    <t>AMEGLIA</t>
  </si>
  <si>
    <t>SP</t>
  </si>
  <si>
    <t>A262</t>
  </si>
  <si>
    <t>AMELIA</t>
  </si>
  <si>
    <t>30/05/2022 15.08.00</t>
  </si>
  <si>
    <t>Esenzione per redditi imponibili fino a euro 11000.00</t>
  </si>
  <si>
    <t>A263</t>
  </si>
  <si>
    <t>AMENDOLARA</t>
  </si>
  <si>
    <t>A264</t>
  </si>
  <si>
    <t>AMENO</t>
  </si>
  <si>
    <t>12/10/2022 07.54.22</t>
  </si>
  <si>
    <t>Esenzione per redditi imponibili fino a euro 11999.99</t>
  </si>
  <si>
    <t>A265</t>
  </si>
  <si>
    <t>AMOROSI</t>
  </si>
  <si>
    <t>27/01/2022 10.15.07</t>
  </si>
  <si>
    <t>COMUNE CON DELIBERA DI DISSESTO</t>
  </si>
  <si>
    <t>A266</t>
  </si>
  <si>
    <t>CORTINA D'AMPEZZO</t>
  </si>
  <si>
    <t>A267</t>
  </si>
  <si>
    <t>AMPEZZO</t>
  </si>
  <si>
    <t>A268</t>
  </si>
  <si>
    <t>ANACAPRI</t>
  </si>
  <si>
    <t>01/03/2022 11.45.55</t>
  </si>
  <si>
    <t>A269</t>
  </si>
  <si>
    <t>ANAGNI</t>
  </si>
  <si>
    <t>29/09/2022 13.23.10</t>
  </si>
  <si>
    <t>A270</t>
  </si>
  <si>
    <t>ANCARANO</t>
  </si>
  <si>
    <t>07/10/2022 16.49.43</t>
  </si>
  <si>
    <t>A271</t>
  </si>
  <si>
    <t>ANCONA</t>
  </si>
  <si>
    <t>A272</t>
  </si>
  <si>
    <t>ANDALI</t>
  </si>
  <si>
    <t>A273</t>
  </si>
  <si>
    <t>ANDALO VALTELLINO</t>
  </si>
  <si>
    <t>A274</t>
  </si>
  <si>
    <t>ANDALO</t>
  </si>
  <si>
    <t>A275</t>
  </si>
  <si>
    <t>ANDEZENO</t>
  </si>
  <si>
    <t>25/08/2022 09.31.28</t>
  </si>
  <si>
    <t>A278</t>
  </si>
  <si>
    <t>ANDORA</t>
  </si>
  <si>
    <t>A280</t>
  </si>
  <si>
    <t>ANDORNO MICCA</t>
  </si>
  <si>
    <t>14/04/2022 17.42.02</t>
  </si>
  <si>
    <t>A281</t>
  </si>
  <si>
    <t>ANDRANO</t>
  </si>
  <si>
    <t>A282</t>
  </si>
  <si>
    <t>ANDRATE</t>
  </si>
  <si>
    <t>24/03/2022 16.28.45</t>
  </si>
  <si>
    <t>A283</t>
  </si>
  <si>
    <t>ANDREIS</t>
  </si>
  <si>
    <t>PN</t>
  </si>
  <si>
    <t>A284</t>
  </si>
  <si>
    <t>ANDRETTA</t>
  </si>
  <si>
    <t>A285</t>
  </si>
  <si>
    <t>ANDRIA</t>
  </si>
  <si>
    <t>BT</t>
  </si>
  <si>
    <t>13/07/2022 13.38.35</t>
  </si>
  <si>
    <t>A286</t>
  </si>
  <si>
    <t>ANDRIANO</t>
  </si>
  <si>
    <t>A287</t>
  </si>
  <si>
    <t>ANELA</t>
  </si>
  <si>
    <t>A288</t>
  </si>
  <si>
    <t>ANFO</t>
  </si>
  <si>
    <t>10/05/2022 10.57.49</t>
  </si>
  <si>
    <t>ISTITUISCE</t>
  </si>
  <si>
    <t>A290</t>
  </si>
  <si>
    <t>ANGERA</t>
  </si>
  <si>
    <t>15/09/2022 11.55.57</t>
  </si>
  <si>
    <t>Esenzione per redditi imponibili fino a euro 10499.99</t>
  </si>
  <si>
    <t>A291</t>
  </si>
  <si>
    <t>ANGHIARI</t>
  </si>
  <si>
    <t>AR</t>
  </si>
  <si>
    <t>15/09/2022 11.43.52</t>
  </si>
  <si>
    <t>A292</t>
  </si>
  <si>
    <t>ANGIARI</t>
  </si>
  <si>
    <t>28/03/2022 16.10.55</t>
  </si>
  <si>
    <t>A293</t>
  </si>
  <si>
    <t>ANGOLO TERME</t>
  </si>
  <si>
    <t>13/07/2022 12.33.08</t>
  </si>
  <si>
    <t>A294</t>
  </si>
  <si>
    <t>ANGRI</t>
  </si>
  <si>
    <t>A295</t>
  </si>
  <si>
    <t>ANGROGNA</t>
  </si>
  <si>
    <t>A296</t>
  </si>
  <si>
    <t>ANGUILLARA VENETA</t>
  </si>
  <si>
    <t>A297</t>
  </si>
  <si>
    <t>ANGUILLARA SABAZIA</t>
  </si>
  <si>
    <t>A299</t>
  </si>
  <si>
    <t>ANNICCO</t>
  </si>
  <si>
    <t>04/05/2022 11.23.57</t>
  </si>
  <si>
    <t>A300</t>
  </si>
  <si>
    <t>CASTELLO DI ANNONE</t>
  </si>
  <si>
    <t>12/10/2022 07.59.44</t>
  </si>
  <si>
    <t>A301</t>
  </si>
  <si>
    <t>ANNONE DI BRIANZA</t>
  </si>
  <si>
    <t>29/07/2022 11.51.39</t>
  </si>
  <si>
    <t>A302</t>
  </si>
  <si>
    <t>ANNONE VENETO</t>
  </si>
  <si>
    <t>VE</t>
  </si>
  <si>
    <t>A303</t>
  </si>
  <si>
    <t>ANOIA</t>
  </si>
  <si>
    <t>10/08/2022 11.03.22</t>
  </si>
  <si>
    <t>A304</t>
  </si>
  <si>
    <t>ANTEGNATE</t>
  </si>
  <si>
    <t>23/03/2022 11.12.01</t>
  </si>
  <si>
    <t>A305</t>
  </si>
  <si>
    <t>ANTEY-SAINT-ANDRE'</t>
  </si>
  <si>
    <t>A306</t>
  </si>
  <si>
    <t>ANTERIVO</t>
  </si>
  <si>
    <t>A308</t>
  </si>
  <si>
    <t>LA MAGDELEINE</t>
  </si>
  <si>
    <t>A309</t>
  </si>
  <si>
    <t>ANTICOLI CORRADO</t>
  </si>
  <si>
    <t>A310</t>
  </si>
  <si>
    <t>FIUGGI</t>
  </si>
  <si>
    <t>RILIEVO DA DIPARTIMENTO FINANZE</t>
  </si>
  <si>
    <t>A312</t>
  </si>
  <si>
    <t>ANTIGNANO</t>
  </si>
  <si>
    <t>14/01/2022 11.41.44</t>
  </si>
  <si>
    <t>A313</t>
  </si>
  <si>
    <t>ANTILLO</t>
  </si>
  <si>
    <t>08/07/2022 12.11.12</t>
  </si>
  <si>
    <t>A314</t>
  </si>
  <si>
    <t>ANTONIMINA</t>
  </si>
  <si>
    <t>13/07/2022 14.32.11</t>
  </si>
  <si>
    <t>A315</t>
  </si>
  <si>
    <t>ANTRODOCO</t>
  </si>
  <si>
    <t>A317</t>
  </si>
  <si>
    <t>ANTRONA SCHIERANCO</t>
  </si>
  <si>
    <t>VB</t>
  </si>
  <si>
    <t>A318</t>
  </si>
  <si>
    <t>ANVERSA DEGLI ABRUZZI</t>
  </si>
  <si>
    <t>A319</t>
  </si>
  <si>
    <t>ANZANO DEL PARCO</t>
  </si>
  <si>
    <t>08/06/2022 12.48.23</t>
  </si>
  <si>
    <t>A320</t>
  </si>
  <si>
    <t>ANZANO DI PUGLIA</t>
  </si>
  <si>
    <t>A321</t>
  </si>
  <si>
    <t>ANZI</t>
  </si>
  <si>
    <t>04/07/2022 15.23.45</t>
  </si>
  <si>
    <t>A323</t>
  </si>
  <si>
    <t>ANZIO</t>
  </si>
  <si>
    <t>13/01/2022 10.46.33</t>
  </si>
  <si>
    <t>A324</t>
  </si>
  <si>
    <t>ANZOLA DELL'EMILIA</t>
  </si>
  <si>
    <t>BO</t>
  </si>
  <si>
    <t>16/03/2022 10.20.00</t>
  </si>
  <si>
    <t>A325</t>
  </si>
  <si>
    <t>ANZOLA D'OSSOLA</t>
  </si>
  <si>
    <t>15/06/2022 10.09.25</t>
  </si>
  <si>
    <t>A326</t>
  </si>
  <si>
    <t>AOSTA</t>
  </si>
  <si>
    <t>A327</t>
  </si>
  <si>
    <t>APECCHIO</t>
  </si>
  <si>
    <t>27/09/2022 07.52.29</t>
  </si>
  <si>
    <t>A328</t>
  </si>
  <si>
    <t>APICE</t>
  </si>
  <si>
    <t>A329</t>
  </si>
  <si>
    <t>APIRO</t>
  </si>
  <si>
    <t>MC</t>
  </si>
  <si>
    <t>A330</t>
  </si>
  <si>
    <t>APOLLOSA</t>
  </si>
  <si>
    <t>A332</t>
  </si>
  <si>
    <t>APPIANO SULLA STRADA DEL VINO</t>
  </si>
  <si>
    <t>01/06/2022 11.45.29</t>
  </si>
  <si>
    <t>Esenzione per redditi imponibili fino a euro 28000.00</t>
  </si>
  <si>
    <t>A333</t>
  </si>
  <si>
    <t>APPIANO GENTILE</t>
  </si>
  <si>
    <t>25/05/2022 15.03.34</t>
  </si>
  <si>
    <t>A334</t>
  </si>
  <si>
    <t>APPIGNANO</t>
  </si>
  <si>
    <t>03/06/2022 14.53.48</t>
  </si>
  <si>
    <t>A335</t>
  </si>
  <si>
    <t>APPIGNANO DEL TRONTO</t>
  </si>
  <si>
    <t>A337</t>
  </si>
  <si>
    <t>APRICA</t>
  </si>
  <si>
    <t>03/08/2022 13.35.51</t>
  </si>
  <si>
    <t>A338</t>
  </si>
  <si>
    <t>APRICALE</t>
  </si>
  <si>
    <t>A339</t>
  </si>
  <si>
    <t>APRICENA</t>
  </si>
  <si>
    <t>A340</t>
  </si>
  <si>
    <t>APRIGLIANO</t>
  </si>
  <si>
    <t>13/07/2022 14.25.35</t>
  </si>
  <si>
    <t>A341</t>
  </si>
  <si>
    <t>APRILIA</t>
  </si>
  <si>
    <t>LT</t>
  </si>
  <si>
    <t>05/04/2022 14.44.20</t>
  </si>
  <si>
    <t>A343</t>
  </si>
  <si>
    <t>AQUARA</t>
  </si>
  <si>
    <t>A344</t>
  </si>
  <si>
    <t>AQUILA D'ARROSCIA</t>
  </si>
  <si>
    <t>30/05/2022 14.36.11</t>
  </si>
  <si>
    <t>A345</t>
  </si>
  <si>
    <t>L'AQUILA</t>
  </si>
  <si>
    <t>A346</t>
  </si>
  <si>
    <t>AQUILEIA</t>
  </si>
  <si>
    <t>05/04/2022 18.31.54</t>
  </si>
  <si>
    <t>A347</t>
  </si>
  <si>
    <t>AQUILONIA</t>
  </si>
  <si>
    <t>A348</t>
  </si>
  <si>
    <t>AQUINO</t>
  </si>
  <si>
    <t>13/10/2022 09.57.17</t>
  </si>
  <si>
    <t>A350</t>
  </si>
  <si>
    <t>ARADEO</t>
  </si>
  <si>
    <t>28/04/2022 14.05.56</t>
  </si>
  <si>
    <t>A351</t>
  </si>
  <si>
    <t>ARAGONA</t>
  </si>
  <si>
    <t>A352</t>
  </si>
  <si>
    <t>ARAMENGO</t>
  </si>
  <si>
    <t>A354</t>
  </si>
  <si>
    <t>ARBA</t>
  </si>
  <si>
    <t>14/09/2022 15.02.07</t>
  </si>
  <si>
    <t>A355</t>
  </si>
  <si>
    <t>TORTOLI'</t>
  </si>
  <si>
    <t>NU</t>
  </si>
  <si>
    <t>A357</t>
  </si>
  <si>
    <t>ARBOREA</t>
  </si>
  <si>
    <t>A358</t>
  </si>
  <si>
    <t>ARBORIO</t>
  </si>
  <si>
    <t>A359</t>
  </si>
  <si>
    <t>ARBUS</t>
  </si>
  <si>
    <t>SU</t>
  </si>
  <si>
    <t>07/07/2022 17.14.30</t>
  </si>
  <si>
    <t>A360</t>
  </si>
  <si>
    <t>ARCADE</t>
  </si>
  <si>
    <t>A363</t>
  </si>
  <si>
    <t>ARCE</t>
  </si>
  <si>
    <t>07/06/2022 12.31.26</t>
  </si>
  <si>
    <t>Esenzione per redditi imponibili fino a euro 6500.00</t>
  </si>
  <si>
    <t>A365</t>
  </si>
  <si>
    <t>ARCENE</t>
  </si>
  <si>
    <t>28/04/2022 12.21.14</t>
  </si>
  <si>
    <t>A366</t>
  </si>
  <si>
    <t>ARCEVIA</t>
  </si>
  <si>
    <t>A367</t>
  </si>
  <si>
    <t>ARCHI</t>
  </si>
  <si>
    <t>A368</t>
  </si>
  <si>
    <t>SAN NICOLO' D'ARCIDANO</t>
  </si>
  <si>
    <t>06/07/2022 10.01.36</t>
  </si>
  <si>
    <t>A369</t>
  </si>
  <si>
    <t>ARCIDOSSO</t>
  </si>
  <si>
    <t>GR</t>
  </si>
  <si>
    <t>13/07/2022 12.52.43</t>
  </si>
  <si>
    <t>A370</t>
  </si>
  <si>
    <t>ARCINAZZO ROMANO</t>
  </si>
  <si>
    <t>13/07/2022 13.16.52</t>
  </si>
  <si>
    <t>A371</t>
  </si>
  <si>
    <t>ARCISATE</t>
  </si>
  <si>
    <t>A372</t>
  </si>
  <si>
    <t>ARCO</t>
  </si>
  <si>
    <t>A373</t>
  </si>
  <si>
    <t>ARCOLA</t>
  </si>
  <si>
    <t>10/06/2022 10.11.32</t>
  </si>
  <si>
    <t>A374</t>
  </si>
  <si>
    <t>ARCOLE</t>
  </si>
  <si>
    <t>24/08/2022 11.52.59</t>
  </si>
  <si>
    <t>A375</t>
  </si>
  <si>
    <t>ARCONATE</t>
  </si>
  <si>
    <t>29/04/2022 10.32.54</t>
  </si>
  <si>
    <t>A376</t>
  </si>
  <si>
    <t>ARCORE</t>
  </si>
  <si>
    <t>A377</t>
  </si>
  <si>
    <t>ARCUGNANO</t>
  </si>
  <si>
    <t>A379</t>
  </si>
  <si>
    <t>ARDARA</t>
  </si>
  <si>
    <t>A380</t>
  </si>
  <si>
    <t>ARDAULI</t>
  </si>
  <si>
    <t>A382</t>
  </si>
  <si>
    <t>ARDENNO</t>
  </si>
  <si>
    <t>A383</t>
  </si>
  <si>
    <t>ARDESIO</t>
  </si>
  <si>
    <t>27/05/2022 13.54.52</t>
  </si>
  <si>
    <t>A385</t>
  </si>
  <si>
    <t>ARDORE</t>
  </si>
  <si>
    <t>A386</t>
  </si>
  <si>
    <t>ARENA</t>
  </si>
  <si>
    <t>A387</t>
  </si>
  <si>
    <t>ARENA PO</t>
  </si>
  <si>
    <t>13/07/2022 14.30.02</t>
  </si>
  <si>
    <t>Esenzione per redditi imponibili fino a euro 10500.00</t>
  </si>
  <si>
    <t>A388</t>
  </si>
  <si>
    <t>ARENZANO</t>
  </si>
  <si>
    <t>GE</t>
  </si>
  <si>
    <t>A389</t>
  </si>
  <si>
    <t>ARESE</t>
  </si>
  <si>
    <t>05/05/2022 10.51.48</t>
  </si>
  <si>
    <t>Esenzione per redditi imponibili fino a euro 16999.99</t>
  </si>
  <si>
    <t>A390</t>
  </si>
  <si>
    <t>AREZZO</t>
  </si>
  <si>
    <t>16/03/2022 09.59.05</t>
  </si>
  <si>
    <t>Esenzione per redditi imponibili fino a euro 13500.00</t>
  </si>
  <si>
    <t>A391</t>
  </si>
  <si>
    <t>ARGEGNO</t>
  </si>
  <si>
    <t>13/07/2022 12.36.02</t>
  </si>
  <si>
    <t>A392</t>
  </si>
  <si>
    <t>ARGELATO</t>
  </si>
  <si>
    <t>21/01/2022 11.33.50</t>
  </si>
  <si>
    <t>A393</t>
  </si>
  <si>
    <t>ARGENTA</t>
  </si>
  <si>
    <t>FE</t>
  </si>
  <si>
    <t>A394</t>
  </si>
  <si>
    <t>ARGENTERA</t>
  </si>
  <si>
    <t>22/06/2022 12.23.34</t>
  </si>
  <si>
    <t>A396</t>
  </si>
  <si>
    <t>ARGUELLO</t>
  </si>
  <si>
    <t>07/09/2022 15.25.02</t>
  </si>
  <si>
    <t>A397</t>
  </si>
  <si>
    <t>ARGUSTO</t>
  </si>
  <si>
    <t>A398</t>
  </si>
  <si>
    <t>ARI</t>
  </si>
  <si>
    <t>A399</t>
  </si>
  <si>
    <t>ARIANO IRPINO</t>
  </si>
  <si>
    <t>12/10/2022 15.07.18</t>
  </si>
  <si>
    <t>A400</t>
  </si>
  <si>
    <t>ARIANO NEL POLESINE</t>
  </si>
  <si>
    <t>05/04/2022 16.16.55</t>
  </si>
  <si>
    <t>A401</t>
  </si>
  <si>
    <t>ARICCIA</t>
  </si>
  <si>
    <t>A402</t>
  </si>
  <si>
    <t>ARIELLI</t>
  </si>
  <si>
    <t>09/06/2022 14.51.11</t>
  </si>
  <si>
    <t>NON APPLICA</t>
  </si>
  <si>
    <t>A403</t>
  </si>
  <si>
    <t>ARIENZO</t>
  </si>
  <si>
    <t>A405</t>
  </si>
  <si>
    <t>ARIGNANO</t>
  </si>
  <si>
    <t>22/03/2022 12.29.08</t>
  </si>
  <si>
    <t>A407</t>
  </si>
  <si>
    <t>ARITZO</t>
  </si>
  <si>
    <t>06/07/2022 10.14.08</t>
  </si>
  <si>
    <t>A409</t>
  </si>
  <si>
    <t>ARIZZANO</t>
  </si>
  <si>
    <t>08/07/2022 11.18.59</t>
  </si>
  <si>
    <t>A412</t>
  </si>
  <si>
    <t>ARLENA DI CASTRO</t>
  </si>
  <si>
    <t>17/05/2022 12.28.29</t>
  </si>
  <si>
    <t>A413</t>
  </si>
  <si>
    <t>ARLUNO</t>
  </si>
  <si>
    <t>13/07/2022 14.35.42</t>
  </si>
  <si>
    <t>A414</t>
  </si>
  <si>
    <t>ARMENO</t>
  </si>
  <si>
    <t>A415</t>
  </si>
  <si>
    <t>ARMENTO</t>
  </si>
  <si>
    <t>A418</t>
  </si>
  <si>
    <t>ARMO</t>
  </si>
  <si>
    <t>A419</t>
  </si>
  <si>
    <t>ARMUNGIA</t>
  </si>
  <si>
    <t>A421</t>
  </si>
  <si>
    <t>ARNARA</t>
  </si>
  <si>
    <t>13/07/2022 12.42.10</t>
  </si>
  <si>
    <t>A422</t>
  </si>
  <si>
    <t>ARNASCO</t>
  </si>
  <si>
    <t>A424</t>
  </si>
  <si>
    <t>ARNAD</t>
  </si>
  <si>
    <t>A425</t>
  </si>
  <si>
    <t>ARNESANO</t>
  </si>
  <si>
    <t>23/09/2022 11.35.22</t>
  </si>
  <si>
    <t>A427</t>
  </si>
  <si>
    <t>AROLA</t>
  </si>
  <si>
    <t>A429</t>
  </si>
  <si>
    <t>ARONA</t>
  </si>
  <si>
    <t>A430</t>
  </si>
  <si>
    <t>AROSIO</t>
  </si>
  <si>
    <t>24/02/2022 10.29.06</t>
  </si>
  <si>
    <t>A431</t>
  </si>
  <si>
    <t>ARPAIA</t>
  </si>
  <si>
    <t>A432</t>
  </si>
  <si>
    <t>ARPAISE</t>
  </si>
  <si>
    <t>A433</t>
  </si>
  <si>
    <t>ARPINO</t>
  </si>
  <si>
    <t>A434</t>
  </si>
  <si>
    <t>ARQUA' PETRARCA</t>
  </si>
  <si>
    <t>09/09/2022 12.48.21</t>
  </si>
  <si>
    <t>A435</t>
  </si>
  <si>
    <t>ARQUA' POLESINE</t>
  </si>
  <si>
    <t>14/04/2022 17.55.34</t>
  </si>
  <si>
    <t>A436</t>
  </si>
  <si>
    <t>ARQUATA SCRIVIA</t>
  </si>
  <si>
    <t>A437</t>
  </si>
  <si>
    <t>ARQUATA DEL TRONTO</t>
  </si>
  <si>
    <t>A438</t>
  </si>
  <si>
    <t>ARRE</t>
  </si>
  <si>
    <t>22/09/2022 12.04.13</t>
  </si>
  <si>
    <t>A439</t>
  </si>
  <si>
    <t>ARRONE</t>
  </si>
  <si>
    <t>22/06/2022 12.50.15</t>
  </si>
  <si>
    <t>A440</t>
  </si>
  <si>
    <t>ARZAGO D'ADDA</t>
  </si>
  <si>
    <t>A441</t>
  </si>
  <si>
    <t>ARSAGO SEPRIO</t>
  </si>
  <si>
    <t>17/05/2022 13.39.01</t>
  </si>
  <si>
    <t>A443</t>
  </si>
  <si>
    <t>ARSIE'</t>
  </si>
  <si>
    <t>23/02/2022 07.53.18</t>
  </si>
  <si>
    <t>A444</t>
  </si>
  <si>
    <t>ARSIERO</t>
  </si>
  <si>
    <t>24/08/2022 12.11.51</t>
  </si>
  <si>
    <t>DELIBERA ADOTTATA IN VIA DI AUTOTUTELA</t>
  </si>
  <si>
    <t>A445</t>
  </si>
  <si>
    <t>ARSITA</t>
  </si>
  <si>
    <t>07/07/2022 17.19.29</t>
  </si>
  <si>
    <t>A446</t>
  </si>
  <si>
    <t>ARSOLI</t>
  </si>
  <si>
    <t>13/07/2022 12.47.38</t>
  </si>
  <si>
    <t>A447</t>
  </si>
  <si>
    <t>ARTA TERME</t>
  </si>
  <si>
    <t>10/02/2022 17.30.20</t>
  </si>
  <si>
    <t>A448</t>
  </si>
  <si>
    <t>ARTEGNA</t>
  </si>
  <si>
    <t>31/08/2022 10.18.03</t>
  </si>
  <si>
    <t>A449</t>
  </si>
  <si>
    <t>ARTENA</t>
  </si>
  <si>
    <t>14/10/2022 15.05.23</t>
  </si>
  <si>
    <t>ATTO OLTRE TERMINE BILANCIO 2022 (ART.1 C.169 L. 296/06) - ALIQUOTE APPLICABILI IN QUANTO CONFERMATE</t>
  </si>
  <si>
    <t>A451</t>
  </si>
  <si>
    <t>ARTOGNE</t>
  </si>
  <si>
    <t>A452</t>
  </si>
  <si>
    <t>ARVIER</t>
  </si>
  <si>
    <t>A453</t>
  </si>
  <si>
    <t>ARZACHENA</t>
  </si>
  <si>
    <t>A454</t>
  </si>
  <si>
    <t>ARZANA</t>
  </si>
  <si>
    <t>A455</t>
  </si>
  <si>
    <t>ARZANO</t>
  </si>
  <si>
    <t>A458</t>
  </si>
  <si>
    <t>ARZERGRANDE</t>
  </si>
  <si>
    <t>20/01/2022 15.50.46</t>
  </si>
  <si>
    <t>A459</t>
  </si>
  <si>
    <t>ARZIGNANO</t>
  </si>
  <si>
    <t>02/09/2022 08.49.21</t>
  </si>
  <si>
    <t>A460</t>
  </si>
  <si>
    <t>ASCEA</t>
  </si>
  <si>
    <t>03/05/2022 11.01.52</t>
  </si>
  <si>
    <t>A461</t>
  </si>
  <si>
    <t>ASCIANO</t>
  </si>
  <si>
    <t>18/05/2022 15.47.15</t>
  </si>
  <si>
    <t>A462</t>
  </si>
  <si>
    <t>ASCOLI PICENO</t>
  </si>
  <si>
    <t>A463</t>
  </si>
  <si>
    <t>ASCOLI SATRIANO</t>
  </si>
  <si>
    <t>13/07/2022 12.00.16</t>
  </si>
  <si>
    <t>A464</t>
  </si>
  <si>
    <t>ASCREA</t>
  </si>
  <si>
    <t>21/09/2022 12.21.32</t>
  </si>
  <si>
    <t>A465</t>
  </si>
  <si>
    <t>ASIAGO</t>
  </si>
  <si>
    <t>15/02/2022 16.08.29</t>
  </si>
  <si>
    <t>A466</t>
  </si>
  <si>
    <t>ASIGLIANO VERCELLESE</t>
  </si>
  <si>
    <t>A467</t>
  </si>
  <si>
    <t>ASIGLIANO VENETO</t>
  </si>
  <si>
    <t>25/08/2022 09.21.30</t>
  </si>
  <si>
    <t>A468</t>
  </si>
  <si>
    <t>SINALUNGA</t>
  </si>
  <si>
    <t>18/05/2022 16.55.02</t>
  </si>
  <si>
    <t>Esenzione per per i contribuenti che hanno un reddito IRPEF annuo non superiore a euro 13.000,00 derivante da redditi da lavoro dipendente (art. 49, comma 1 del D.P.R. 22/12/1986 n. 917) e assimilato (art. 50 comma 1 lett. a), c), d) e l) del D.P.R. 22/12/1986 n. 917) o pensione (art. 49 comma 2 del D.P.R. 22.12.1986, n. 917)</t>
  </si>
  <si>
    <t>A470</t>
  </si>
  <si>
    <t>ASOLA</t>
  </si>
  <si>
    <t>A471</t>
  </si>
  <si>
    <t>ASOLO</t>
  </si>
  <si>
    <t>15/06/2022 11.26.10</t>
  </si>
  <si>
    <t>A472</t>
  </si>
  <si>
    <t>CASPERIA</t>
  </si>
  <si>
    <t>A473</t>
  </si>
  <si>
    <t>ASSAGO</t>
  </si>
  <si>
    <t>A474</t>
  </si>
  <si>
    <t>ASSEMINI</t>
  </si>
  <si>
    <t>CA</t>
  </si>
  <si>
    <t>23/09/2022 17.29.14</t>
  </si>
  <si>
    <t>A475</t>
  </si>
  <si>
    <t>ASSISI</t>
  </si>
  <si>
    <t>PG</t>
  </si>
  <si>
    <t>A476</t>
  </si>
  <si>
    <t>ASSO</t>
  </si>
  <si>
    <t>14/07/2022 10.15.39</t>
  </si>
  <si>
    <t>A477</t>
  </si>
  <si>
    <t>ASSOLO</t>
  </si>
  <si>
    <t>17/03/2022 15.47.35</t>
  </si>
  <si>
    <t>A478</t>
  </si>
  <si>
    <t>ASSORO</t>
  </si>
  <si>
    <t>24/08/2022 11.47.35</t>
  </si>
  <si>
    <t>A479</t>
  </si>
  <si>
    <t>ASTI</t>
  </si>
  <si>
    <t>04/07/2022 16.50.15</t>
  </si>
  <si>
    <t>A480</t>
  </si>
  <si>
    <t>ASUNI</t>
  </si>
  <si>
    <t>A481</t>
  </si>
  <si>
    <t>ATELETA</t>
  </si>
  <si>
    <t>08/06/2022 10.35.30</t>
  </si>
  <si>
    <t>A482</t>
  </si>
  <si>
    <t>ATELLA</t>
  </si>
  <si>
    <t>A484</t>
  </si>
  <si>
    <t>ATENA LUCANA</t>
  </si>
  <si>
    <t>14/07/2022 10.39.22</t>
  </si>
  <si>
    <t>A485</t>
  </si>
  <si>
    <t>ATESSA</t>
  </si>
  <si>
    <t>20/06/2022 11.36.47</t>
  </si>
  <si>
    <t>A486</t>
  </si>
  <si>
    <t>ATINA</t>
  </si>
  <si>
    <t>05/10/2022 10.58.25</t>
  </si>
  <si>
    <t>A487</t>
  </si>
  <si>
    <t>ATRANI</t>
  </si>
  <si>
    <t>A488</t>
  </si>
  <si>
    <t>ATRI</t>
  </si>
  <si>
    <t>A489</t>
  </si>
  <si>
    <t>ATRIPALDA</t>
  </si>
  <si>
    <t>30/05/2022 12.13.32</t>
  </si>
  <si>
    <t>A490</t>
  </si>
  <si>
    <t>ATTIGLIANO</t>
  </si>
  <si>
    <t>A491</t>
  </si>
  <si>
    <t>ATTIMIS</t>
  </si>
  <si>
    <t>28/06/2022 11.08.15</t>
  </si>
  <si>
    <t>Esenzione per redditi imponibili fino a euro 12500.00</t>
  </si>
  <si>
    <t>A492</t>
  </si>
  <si>
    <t>ATZARA</t>
  </si>
  <si>
    <t>A494</t>
  </si>
  <si>
    <t>AUGUSTA</t>
  </si>
  <si>
    <t>SR</t>
  </si>
  <si>
    <t>A495</t>
  </si>
  <si>
    <t>AULETTA</t>
  </si>
  <si>
    <t>A496</t>
  </si>
  <si>
    <t>AULLA</t>
  </si>
  <si>
    <t>MS</t>
  </si>
  <si>
    <t>07/02/2022 13.41.33</t>
  </si>
  <si>
    <t>A497</t>
  </si>
  <si>
    <t>AURANO</t>
  </si>
  <si>
    <t>A499</t>
  </si>
  <si>
    <t>AURIGO</t>
  </si>
  <si>
    <t>A501</t>
  </si>
  <si>
    <t>AURONZO DI CADORE</t>
  </si>
  <si>
    <t>A502</t>
  </si>
  <si>
    <t>AUSONIA</t>
  </si>
  <si>
    <t>A503</t>
  </si>
  <si>
    <t>AUSTIS</t>
  </si>
  <si>
    <t>A506</t>
  </si>
  <si>
    <t>AVEGNO</t>
  </si>
  <si>
    <t>07/10/2022 12.20.55</t>
  </si>
  <si>
    <t>A507</t>
  </si>
  <si>
    <t>AVELENGO</t>
  </si>
  <si>
    <t>A508</t>
  </si>
  <si>
    <t>AVELLA</t>
  </si>
  <si>
    <t>A509</t>
  </si>
  <si>
    <t>AVELLINO</t>
  </si>
  <si>
    <t>A511</t>
  </si>
  <si>
    <t>AVERARA</t>
  </si>
  <si>
    <t>A512</t>
  </si>
  <si>
    <t>AVERSA</t>
  </si>
  <si>
    <t>13/07/2022 13.46.05</t>
  </si>
  <si>
    <t>A514</t>
  </si>
  <si>
    <t>AVETRANA</t>
  </si>
  <si>
    <t>TA</t>
  </si>
  <si>
    <t>A515</t>
  </si>
  <si>
    <t>AVEZZANO</t>
  </si>
  <si>
    <t>27/09/2022 08.12.42</t>
  </si>
  <si>
    <t>A516</t>
  </si>
  <si>
    <t>AVIANO</t>
  </si>
  <si>
    <t>21/06/2022 09.40.36</t>
  </si>
  <si>
    <t>A517</t>
  </si>
  <si>
    <t>AVIATICO</t>
  </si>
  <si>
    <t>13/10/2022 09.58.55</t>
  </si>
  <si>
    <t>A518</t>
  </si>
  <si>
    <t>AVIGLIANA</t>
  </si>
  <si>
    <t>29/09/2022 07.45.59</t>
  </si>
  <si>
    <t>A519</t>
  </si>
  <si>
    <t>AVIGLIANO</t>
  </si>
  <si>
    <t>A520</t>
  </si>
  <si>
    <t>AVIO</t>
  </si>
  <si>
    <t>A521</t>
  </si>
  <si>
    <t>AVISE</t>
  </si>
  <si>
    <t>A522</t>
  </si>
  <si>
    <t>AVOLA</t>
  </si>
  <si>
    <t>A523</t>
  </si>
  <si>
    <t>AVOLASCA</t>
  </si>
  <si>
    <t>A525</t>
  </si>
  <si>
    <t>AZEGLIO</t>
  </si>
  <si>
    <t>A526</t>
  </si>
  <si>
    <t>AZZANELLO</t>
  </si>
  <si>
    <t>A527</t>
  </si>
  <si>
    <t>AZZANO D'ASTI</t>
  </si>
  <si>
    <t>30/06/2022 11.18.02</t>
  </si>
  <si>
    <t>A528</t>
  </si>
  <si>
    <t>AZZANO SAN PAOLO</t>
  </si>
  <si>
    <t>A529</t>
  </si>
  <si>
    <t>AZZANO MELLA</t>
  </si>
  <si>
    <t>13/05/2022 14.19.42</t>
  </si>
  <si>
    <t>Esenzione per redditi imponibili fino a euro 6000.00</t>
  </si>
  <si>
    <t>A530</t>
  </si>
  <si>
    <t>AZZANO DECIMO</t>
  </si>
  <si>
    <t>27/06/2022 13.34.15</t>
  </si>
  <si>
    <t>A531</t>
  </si>
  <si>
    <t>AZZATE</t>
  </si>
  <si>
    <t>22/03/2022 12.16.54</t>
  </si>
  <si>
    <t>A532</t>
  </si>
  <si>
    <t>AZZIO</t>
  </si>
  <si>
    <t>14/04/2022 13.06.54</t>
  </si>
  <si>
    <t>A533</t>
  </si>
  <si>
    <t>AZZONE</t>
  </si>
  <si>
    <t>A534</t>
  </si>
  <si>
    <t>BACENO</t>
  </si>
  <si>
    <t>A535</t>
  </si>
  <si>
    <t>BACOLI</t>
  </si>
  <si>
    <t>A536</t>
  </si>
  <si>
    <t>BADALUCCO</t>
  </si>
  <si>
    <t>29/08/2022 13.45.51</t>
  </si>
  <si>
    <t>A537</t>
  </si>
  <si>
    <t>BADIA</t>
  </si>
  <si>
    <t>A538</t>
  </si>
  <si>
    <t>BADIA PAVESE</t>
  </si>
  <si>
    <t>27/05/2022 13.50.36</t>
  </si>
  <si>
    <t>Esenzione per redditi imponibili fino a euro 12999.99</t>
  </si>
  <si>
    <t>A539</t>
  </si>
  <si>
    <t>BADIA POLESINE</t>
  </si>
  <si>
    <t>04/03/2022 16.54.17</t>
  </si>
  <si>
    <t>A540</t>
  </si>
  <si>
    <t>BADIA CALAVENA</t>
  </si>
  <si>
    <t>A541</t>
  </si>
  <si>
    <t>BADIA TEDALDA</t>
  </si>
  <si>
    <t>A542</t>
  </si>
  <si>
    <t>BADOLATO</t>
  </si>
  <si>
    <t>A544</t>
  </si>
  <si>
    <t>BAGALADI</t>
  </si>
  <si>
    <t>A546</t>
  </si>
  <si>
    <t>BAGHERIA</t>
  </si>
  <si>
    <t>A547</t>
  </si>
  <si>
    <t>BAGNACAVALLO</t>
  </si>
  <si>
    <t>A550</t>
  </si>
  <si>
    <t>BAGNARIA</t>
  </si>
  <si>
    <t>A551</t>
  </si>
  <si>
    <t>BAGNARA DI ROMAGNA</t>
  </si>
  <si>
    <t>05/10/2022 13.22.58</t>
  </si>
  <si>
    <t>A552</t>
  </si>
  <si>
    <t>BAGNARA CALABRA</t>
  </si>
  <si>
    <t>08/06/2022 12.51.25</t>
  </si>
  <si>
    <t>A553</t>
  </si>
  <si>
    <t>BAGNARIA ARSA</t>
  </si>
  <si>
    <t>15/06/2022 11.48.04</t>
  </si>
  <si>
    <t>A555</t>
  </si>
  <si>
    <t>BAGNASCO</t>
  </si>
  <si>
    <t>27/09/2022 08.03.59</t>
  </si>
  <si>
    <t>A557</t>
  </si>
  <si>
    <t>BAGNATICA</t>
  </si>
  <si>
    <t>05/04/2022 13.25.34</t>
  </si>
  <si>
    <t>A560</t>
  </si>
  <si>
    <t>BAGNI DI LUCCA</t>
  </si>
  <si>
    <t>11/02/2022 10.53.07</t>
  </si>
  <si>
    <t>A561</t>
  </si>
  <si>
    <t>MONTECATINI-TERME</t>
  </si>
  <si>
    <t>A562</t>
  </si>
  <si>
    <t>SAN GIULIANO TERME</t>
  </si>
  <si>
    <t>PI</t>
  </si>
  <si>
    <t>A564</t>
  </si>
  <si>
    <t>BAGNO A RIPOLI</t>
  </si>
  <si>
    <t>FI</t>
  </si>
  <si>
    <t>A565</t>
  </si>
  <si>
    <t>BAGNO DI ROMAGNA</t>
  </si>
  <si>
    <t>FC</t>
  </si>
  <si>
    <t>27/07/2022 12.02.09</t>
  </si>
  <si>
    <t>A566</t>
  </si>
  <si>
    <t>BAGNOLI IRPINO</t>
  </si>
  <si>
    <t>29/07/2022 11.48.23</t>
  </si>
  <si>
    <t>A567</t>
  </si>
  <si>
    <t>BAGNOLI DEL TRIGNO</t>
  </si>
  <si>
    <t>A568</t>
  </si>
  <si>
    <t>BAGNOLI DI SOPRA</t>
  </si>
  <si>
    <t>26/08/2022 11.14.59</t>
  </si>
  <si>
    <t>Esenzione per i soggetti ultrasessantacinquenni il cui unico reddito derivi esclusivamente da redditi di pensione inferiori a euro 10000.00</t>
  </si>
  <si>
    <t>A569</t>
  </si>
  <si>
    <t>BAGNOLO MELLA</t>
  </si>
  <si>
    <t>A570</t>
  </si>
  <si>
    <t>BAGNOLO CREMASCO</t>
  </si>
  <si>
    <t>19/04/2022 11.02.16</t>
  </si>
  <si>
    <t>A571</t>
  </si>
  <si>
    <t>BAGNOLO PIEMONTE</t>
  </si>
  <si>
    <t>A572</t>
  </si>
  <si>
    <t>BAGNOLO DEL SALENTO</t>
  </si>
  <si>
    <t>03/05/2022 10.23.48</t>
  </si>
  <si>
    <t>A573</t>
  </si>
  <si>
    <t>BAGNOLO IN PIANO</t>
  </si>
  <si>
    <t>13/07/2022 14.11.00</t>
  </si>
  <si>
    <t>A574</t>
  </si>
  <si>
    <t>BAGNOLO DI PO</t>
  </si>
  <si>
    <t>11/03/2022 15.16.31</t>
  </si>
  <si>
    <t>A575</t>
  </si>
  <si>
    <t>BAGNOLO SAN VITO</t>
  </si>
  <si>
    <t>17/01/2022 11.56.27</t>
  </si>
  <si>
    <t>A576</t>
  </si>
  <si>
    <t>BAGNONE</t>
  </si>
  <si>
    <t>A577</t>
  </si>
  <si>
    <t>BAGNOREGIO</t>
  </si>
  <si>
    <t>A578</t>
  </si>
  <si>
    <t>BAGOLINO</t>
  </si>
  <si>
    <t>14/07/2022 09.05.33</t>
  </si>
  <si>
    <t>A579</t>
  </si>
  <si>
    <t>BAIA E LATINA</t>
  </si>
  <si>
    <t>15/09/2022 11.57.22</t>
  </si>
  <si>
    <t>A580</t>
  </si>
  <si>
    <t>BAIANO</t>
  </si>
  <si>
    <t>21/07/2022 12.28.50</t>
  </si>
  <si>
    <t>A581</t>
  </si>
  <si>
    <t>BAIARDO</t>
  </si>
  <si>
    <t>A584</t>
  </si>
  <si>
    <t>BAIRO</t>
  </si>
  <si>
    <t>28/03/2022 10.57.02</t>
  </si>
  <si>
    <t>A586</t>
  </si>
  <si>
    <t>BAISO</t>
  </si>
  <si>
    <t>05/04/2022 13.38.55</t>
  </si>
  <si>
    <t>A587</t>
  </si>
  <si>
    <t>BALANGERO</t>
  </si>
  <si>
    <t>14/04/2022 17.57.37</t>
  </si>
  <si>
    <t>A588</t>
  </si>
  <si>
    <t>BALDICHIERI D'ASTI</t>
  </si>
  <si>
    <t>A589</t>
  </si>
  <si>
    <t>BALDISSERO D'ALBA</t>
  </si>
  <si>
    <t>20/01/2022 08.00.40</t>
  </si>
  <si>
    <t>A590</t>
  </si>
  <si>
    <t>BALDISSERO CANAVESE</t>
  </si>
  <si>
    <t>16/09/2022 12.07.40</t>
  </si>
  <si>
    <t>A591</t>
  </si>
  <si>
    <t>BALDISSERO TORINESE</t>
  </si>
  <si>
    <t>07/07/2022 09.27.39</t>
  </si>
  <si>
    <t>A592</t>
  </si>
  <si>
    <t>BALESTRATE</t>
  </si>
  <si>
    <t>A593</t>
  </si>
  <si>
    <t>BALESTRINO</t>
  </si>
  <si>
    <t>A594</t>
  </si>
  <si>
    <t>BALLABIO</t>
  </si>
  <si>
    <t>13/07/2022 13.56.14</t>
  </si>
  <si>
    <t>A597</t>
  </si>
  <si>
    <t>BALLAO</t>
  </si>
  <si>
    <t>A599</t>
  </si>
  <si>
    <t>BALME</t>
  </si>
  <si>
    <t>A600</t>
  </si>
  <si>
    <t>BALMUCCIA</t>
  </si>
  <si>
    <t>A601</t>
  </si>
  <si>
    <t>BALOCCO</t>
  </si>
  <si>
    <t>A603</t>
  </si>
  <si>
    <t>BALSORANO</t>
  </si>
  <si>
    <t>A604</t>
  </si>
  <si>
    <t>BALVANO</t>
  </si>
  <si>
    <t>A605</t>
  </si>
  <si>
    <t>BALZOLA</t>
  </si>
  <si>
    <t>21/06/2022 13.19.55</t>
  </si>
  <si>
    <t>A606</t>
  </si>
  <si>
    <t>BANARI</t>
  </si>
  <si>
    <t>A607</t>
  </si>
  <si>
    <t>BANCHETTE</t>
  </si>
  <si>
    <t>01/07/2022 13.20.52</t>
  </si>
  <si>
    <t>A609</t>
  </si>
  <si>
    <t>VILLA VERDE</t>
  </si>
  <si>
    <t>A610</t>
  </si>
  <si>
    <t>BANNIO ANZINO</t>
  </si>
  <si>
    <t>A612</t>
  </si>
  <si>
    <t>BANZI</t>
  </si>
  <si>
    <t>A613</t>
  </si>
  <si>
    <t>BAONE</t>
  </si>
  <si>
    <t>A614</t>
  </si>
  <si>
    <t>BARADILI</t>
  </si>
  <si>
    <t>A615</t>
  </si>
  <si>
    <t>BARAGIANO</t>
  </si>
  <si>
    <t>30/09/2022 17.25.21</t>
  </si>
  <si>
    <t>A616</t>
  </si>
  <si>
    <t>BARANELLO</t>
  </si>
  <si>
    <t>A617</t>
  </si>
  <si>
    <t>BARANO D'ISCHIA</t>
  </si>
  <si>
    <t>A618</t>
  </si>
  <si>
    <t>BARANZATE</t>
  </si>
  <si>
    <t>06/05/2022 10.32.01</t>
  </si>
  <si>
    <t>A619</t>
  </si>
  <si>
    <t>BARASSO</t>
  </si>
  <si>
    <t>A621</t>
  </si>
  <si>
    <t>BARATILI SAN PIETRO</t>
  </si>
  <si>
    <t>A625</t>
  </si>
  <si>
    <t>BARBANIA</t>
  </si>
  <si>
    <t>14/03/2022 17.46.06</t>
  </si>
  <si>
    <t>A626</t>
  </si>
  <si>
    <t>BARBARA</t>
  </si>
  <si>
    <t>26/08/2022 10.57.30</t>
  </si>
  <si>
    <t>A628</t>
  </si>
  <si>
    <t>BARBARANO ROMANO</t>
  </si>
  <si>
    <t>A629</t>
  </si>
  <si>
    <t>BARBARESCO</t>
  </si>
  <si>
    <t>16/09/2022 08.00.28</t>
  </si>
  <si>
    <t>A630</t>
  </si>
  <si>
    <t>BARBARIGA</t>
  </si>
  <si>
    <t>03/05/2022 10.15.33</t>
  </si>
  <si>
    <t>A631</t>
  </si>
  <si>
    <t>BARBATA</t>
  </si>
  <si>
    <t>A632</t>
  </si>
  <si>
    <t>BARBERINO DI MUGELLO</t>
  </si>
  <si>
    <t>14/07/2022 09.02.34</t>
  </si>
  <si>
    <t>A634</t>
  </si>
  <si>
    <t>BARBIANELLO</t>
  </si>
  <si>
    <t>15/09/2022 10.51.19</t>
  </si>
  <si>
    <t>A635</t>
  </si>
  <si>
    <t>BARBIANO</t>
  </si>
  <si>
    <t>A637</t>
  </si>
  <si>
    <t>BARBONA</t>
  </si>
  <si>
    <t>04/02/2022 12.05.05</t>
  </si>
  <si>
    <t>Esenzione per redditi imponibili fino a euro 7149.99</t>
  </si>
  <si>
    <t>A638</t>
  </si>
  <si>
    <t>BARCELLONA POZZO DI GOTTO</t>
  </si>
  <si>
    <t>A640</t>
  </si>
  <si>
    <t>BARCIS</t>
  </si>
  <si>
    <t>A643</t>
  </si>
  <si>
    <t>BARD</t>
  </si>
  <si>
    <t>A645</t>
  </si>
  <si>
    <t>BARDELLO</t>
  </si>
  <si>
    <t>29/04/2022 09.39.44</t>
  </si>
  <si>
    <t>Esenzione per redditi imponibili fino a euro 5000.00</t>
  </si>
  <si>
    <t>A646</t>
  </si>
  <si>
    <t>BARDI</t>
  </si>
  <si>
    <t>07/03/2022 10.46.28</t>
  </si>
  <si>
    <t>A647</t>
  </si>
  <si>
    <t>BARDINETO</t>
  </si>
  <si>
    <t>08/06/2022 14.35.15</t>
  </si>
  <si>
    <t>A650</t>
  </si>
  <si>
    <t>BARDOLINO</t>
  </si>
  <si>
    <t>Esenzione per le famiglie con reddito complessivo imponibile non superiore ad euro trentacinquemila ed aventi fiscalmente a carico tre o piÃ¹ figli, con innalzamento di euro diecimila per ogni figlio a carico oltre il terzo</t>
  </si>
  <si>
    <t>A651</t>
  </si>
  <si>
    <t>BARDONECCHIA</t>
  </si>
  <si>
    <t>A652</t>
  </si>
  <si>
    <t>BAREGGIO</t>
  </si>
  <si>
    <t>15/09/2022 12.11.05</t>
  </si>
  <si>
    <t>A653</t>
  </si>
  <si>
    <t>BARENGO</t>
  </si>
  <si>
    <t>17/06/2022 11.22.30</t>
  </si>
  <si>
    <t>A655</t>
  </si>
  <si>
    <t>BARESSA</t>
  </si>
  <si>
    <t>A656</t>
  </si>
  <si>
    <t>BARETE</t>
  </si>
  <si>
    <t>A657</t>
  </si>
  <si>
    <t>BARGA</t>
  </si>
  <si>
    <t>A658</t>
  </si>
  <si>
    <t>BARGAGLI</t>
  </si>
  <si>
    <t>A660</t>
  </si>
  <si>
    <t>BARGE</t>
  </si>
  <si>
    <t>11/04/2022 11.33.53</t>
  </si>
  <si>
    <t>A661</t>
  </si>
  <si>
    <t>BARGHE</t>
  </si>
  <si>
    <t>07/03/2022 10.50.15</t>
  </si>
  <si>
    <t>A662</t>
  </si>
  <si>
    <t>BARI</t>
  </si>
  <si>
    <t>A663</t>
  </si>
  <si>
    <t>BARI SARDO</t>
  </si>
  <si>
    <t>A664</t>
  </si>
  <si>
    <t>BARIANO</t>
  </si>
  <si>
    <t>10/05/2022 10.03.21</t>
  </si>
  <si>
    <t>A665</t>
  </si>
  <si>
    <t>BARICELLA</t>
  </si>
  <si>
    <t>A666</t>
  </si>
  <si>
    <t>BARILE</t>
  </si>
  <si>
    <t>A667</t>
  </si>
  <si>
    <t>BARISCIANO</t>
  </si>
  <si>
    <t>A668</t>
  </si>
  <si>
    <t>BARLASSINA</t>
  </si>
  <si>
    <t>29/09/2022 13.27.29</t>
  </si>
  <si>
    <t>A669</t>
  </si>
  <si>
    <t>BARLETTA</t>
  </si>
  <si>
    <t>31/08/2022 12.34.47</t>
  </si>
  <si>
    <t>A670</t>
  </si>
  <si>
    <t>BARNI</t>
  </si>
  <si>
    <t>29/09/2022 13.24.54</t>
  </si>
  <si>
    <t>A671</t>
  </si>
  <si>
    <t>BAROLO</t>
  </si>
  <si>
    <t>24/06/2022 12.48.50</t>
  </si>
  <si>
    <t>A673</t>
  </si>
  <si>
    <t>BARONE CANAVESE</t>
  </si>
  <si>
    <t>08/03/2022 07.57.54</t>
  </si>
  <si>
    <t>A674</t>
  </si>
  <si>
    <t>BARONISSI</t>
  </si>
  <si>
    <t>27/05/2022 13.56.57</t>
  </si>
  <si>
    <t>A676</t>
  </si>
  <si>
    <t>BARRAFRANCA</t>
  </si>
  <si>
    <t>A677</t>
  </si>
  <si>
    <t>BARRALI</t>
  </si>
  <si>
    <t>21/01/2022 17.18.32</t>
  </si>
  <si>
    <t>A678</t>
  </si>
  <si>
    <t>BARREA</t>
  </si>
  <si>
    <t>A681</t>
  </si>
  <si>
    <t>BARUMINI</t>
  </si>
  <si>
    <t>A683</t>
  </si>
  <si>
    <t>BARZAGO</t>
  </si>
  <si>
    <t>13/07/2022 09.53.03</t>
  </si>
  <si>
    <t>A684</t>
  </si>
  <si>
    <t>BARZANA</t>
  </si>
  <si>
    <t>05/05/2022 10.55.10</t>
  </si>
  <si>
    <t>A686</t>
  </si>
  <si>
    <t>BARZANO'</t>
  </si>
  <si>
    <t>03/05/2022 10.09.47</t>
  </si>
  <si>
    <t>A687</t>
  </si>
  <si>
    <t>BARZIO</t>
  </si>
  <si>
    <t>25/05/2022 15.05.35</t>
  </si>
  <si>
    <t>A689</t>
  </si>
  <si>
    <t>BASALUZZO</t>
  </si>
  <si>
    <t>A690</t>
  </si>
  <si>
    <t>BASCAPE'</t>
  </si>
  <si>
    <t>21/07/2022 12.47.20</t>
  </si>
  <si>
    <t>A691</t>
  </si>
  <si>
    <t>BASCHI</t>
  </si>
  <si>
    <t>06/07/2022 09.59.45</t>
  </si>
  <si>
    <t>A692</t>
  </si>
  <si>
    <t>BASCIANO</t>
  </si>
  <si>
    <t>05/04/2022 16.35.49</t>
  </si>
  <si>
    <t>A694</t>
  </si>
  <si>
    <t>BASELGA DI PINE'</t>
  </si>
  <si>
    <t>A696</t>
  </si>
  <si>
    <t>BASELICE</t>
  </si>
  <si>
    <t>29/08/2022 10.39.32</t>
  </si>
  <si>
    <t>A697</t>
  </si>
  <si>
    <t>BASIANO</t>
  </si>
  <si>
    <t>07/04/2022 13.05.46</t>
  </si>
  <si>
    <t>Esenzione per redditi imponibili fino a euro 17000.00</t>
  </si>
  <si>
    <t>A698</t>
  </si>
  <si>
    <t>BASICO'</t>
  </si>
  <si>
    <t>A699</t>
  </si>
  <si>
    <t>BASIGLIO</t>
  </si>
  <si>
    <t>A700</t>
  </si>
  <si>
    <t>BASILIANO</t>
  </si>
  <si>
    <t>30/05/2022 14.48.37</t>
  </si>
  <si>
    <t>A701</t>
  </si>
  <si>
    <t>VASANELLO</t>
  </si>
  <si>
    <t>01/09/2022 12.02.48</t>
  </si>
  <si>
    <t>A702</t>
  </si>
  <si>
    <t>BASSANO BRESCIANO</t>
  </si>
  <si>
    <t>06/05/2022 10.12.34</t>
  </si>
  <si>
    <t>A703</t>
  </si>
  <si>
    <t>BASSANO DEL GRAPPA</t>
  </si>
  <si>
    <t>08/02/2022 16.22.54</t>
  </si>
  <si>
    <t>A704</t>
  </si>
  <si>
    <t>BASSANO ROMANO</t>
  </si>
  <si>
    <t>A705</t>
  </si>
  <si>
    <t>TRONZANO LAGO MAGGIORE</t>
  </si>
  <si>
    <t>A706</t>
  </si>
  <si>
    <t>BASSANO IN TEVERINA</t>
  </si>
  <si>
    <t>A707</t>
  </si>
  <si>
    <t>BASSIANO</t>
  </si>
  <si>
    <t>A708</t>
  </si>
  <si>
    <t>BASSIGNANA</t>
  </si>
  <si>
    <t>01/07/2022 14.32.35</t>
  </si>
  <si>
    <t>A709</t>
  </si>
  <si>
    <t>BASTIA MONDOVI'</t>
  </si>
  <si>
    <t>A710</t>
  </si>
  <si>
    <t>BASTIA UMBRA</t>
  </si>
  <si>
    <t>13/06/2022 13.20.12</t>
  </si>
  <si>
    <t>A712</t>
  </si>
  <si>
    <t>BASTIDA PANCARANA</t>
  </si>
  <si>
    <t>14/04/2022 13.13.02</t>
  </si>
  <si>
    <t>A713</t>
  </si>
  <si>
    <t>BASTIGLIA</t>
  </si>
  <si>
    <t>MO</t>
  </si>
  <si>
    <t>A714</t>
  </si>
  <si>
    <t>BATTAGLIA TERME</t>
  </si>
  <si>
    <t>05/10/2022 11.24.47</t>
  </si>
  <si>
    <t>A716</t>
  </si>
  <si>
    <t>BATTIFOLLO</t>
  </si>
  <si>
    <t>A717</t>
  </si>
  <si>
    <t>BATTIPAGLIA</t>
  </si>
  <si>
    <t>15/09/2022 11.40.47</t>
  </si>
  <si>
    <t>Esenzione per redditi imponibili fino a euro 7499.99</t>
  </si>
  <si>
    <t>A718</t>
  </si>
  <si>
    <t>BATTUDA</t>
  </si>
  <si>
    <t>24/05/2022 12.54.43</t>
  </si>
  <si>
    <t>A719</t>
  </si>
  <si>
    <t>BAUCINA</t>
  </si>
  <si>
    <t>A720</t>
  </si>
  <si>
    <t>BOVILLE ERNICA</t>
  </si>
  <si>
    <t>A721</t>
  </si>
  <si>
    <t>BAULADU</t>
  </si>
  <si>
    <t>A722</t>
  </si>
  <si>
    <t>BAUNEI</t>
  </si>
  <si>
    <t>A725</t>
  </si>
  <si>
    <t>BAVENO</t>
  </si>
  <si>
    <t>04/04/2022 12.29.24</t>
  </si>
  <si>
    <t>A728</t>
  </si>
  <si>
    <t>BEDERO VALCUVIA</t>
  </si>
  <si>
    <t>A729</t>
  </si>
  <si>
    <t>BEDIZZOLE</t>
  </si>
  <si>
    <t>13/10/2022 10.12.27</t>
  </si>
  <si>
    <t>A730</t>
  </si>
  <si>
    <t>BEDOLLO</t>
  </si>
  <si>
    <t>A731</t>
  </si>
  <si>
    <t>BEDONIA</t>
  </si>
  <si>
    <t>03/02/2022 09.19.39</t>
  </si>
  <si>
    <t>A732</t>
  </si>
  <si>
    <t>BEDULITA</t>
  </si>
  <si>
    <t>01/06/2022 11.47.16</t>
  </si>
  <si>
    <t>A733</t>
  </si>
  <si>
    <t>BEE</t>
  </si>
  <si>
    <t>21/01/2022 16.59.43</t>
  </si>
  <si>
    <t>A734</t>
  </si>
  <si>
    <t>BEINASCO</t>
  </si>
  <si>
    <t>17/06/2022 11.19.37</t>
  </si>
  <si>
    <t>A735</t>
  </si>
  <si>
    <t>BEINETTE</t>
  </si>
  <si>
    <t>04/02/2022 08.54.02</t>
  </si>
  <si>
    <t>A736</t>
  </si>
  <si>
    <t>BELCASTRO</t>
  </si>
  <si>
    <t>22/09/2022 12.48.17</t>
  </si>
  <si>
    <t>A737</t>
  </si>
  <si>
    <t>BELFIORE</t>
  </si>
  <si>
    <t>14/02/2022 16.44.14</t>
  </si>
  <si>
    <t>A738</t>
  </si>
  <si>
    <t>BELFORTE MONFERRATO</t>
  </si>
  <si>
    <t>A739</t>
  </si>
  <si>
    <t>BELFORTE DEL CHIENTI</t>
  </si>
  <si>
    <t>28/06/2022 15.04.25</t>
  </si>
  <si>
    <t>A740</t>
  </si>
  <si>
    <t>BELFORTE ALL'ISAURO</t>
  </si>
  <si>
    <t>13/04/2022 16.42.14</t>
  </si>
  <si>
    <t>A741</t>
  </si>
  <si>
    <t>BELGIOIOSO</t>
  </si>
  <si>
    <t>29/04/2022 10.34.50</t>
  </si>
  <si>
    <t>A742</t>
  </si>
  <si>
    <t>BELGIRATE</t>
  </si>
  <si>
    <t>09/09/2022 13.04.23</t>
  </si>
  <si>
    <t>Esenzione per redditi imponibili fino a euro 20000.00</t>
  </si>
  <si>
    <t>A743</t>
  </si>
  <si>
    <t>BELLA</t>
  </si>
  <si>
    <t>A745</t>
  </si>
  <si>
    <t>BELLANO</t>
  </si>
  <si>
    <t>14/07/2022 09.36.34</t>
  </si>
  <si>
    <t>A746</t>
  </si>
  <si>
    <t>BELLANTE</t>
  </si>
  <si>
    <t>A747</t>
  </si>
  <si>
    <t>BELLARIA-IGEA MARINA</t>
  </si>
  <si>
    <t>RN</t>
  </si>
  <si>
    <t>A749</t>
  </si>
  <si>
    <t>BELLEGRA</t>
  </si>
  <si>
    <t>A750</t>
  </si>
  <si>
    <t>BELLINO</t>
  </si>
  <si>
    <t>A751</t>
  </si>
  <si>
    <t>BELLINZAGO LOMBARDO</t>
  </si>
  <si>
    <t>07/04/2022 12.54.19</t>
  </si>
  <si>
    <t>A752</t>
  </si>
  <si>
    <t>BELLINZAGO NOVARESE</t>
  </si>
  <si>
    <t>05/04/2022 18.48.53</t>
  </si>
  <si>
    <t>A755</t>
  </si>
  <si>
    <t>BELLONA</t>
  </si>
  <si>
    <t>05/10/2022 10.33.44</t>
  </si>
  <si>
    <t>A756</t>
  </si>
  <si>
    <t>BELLOSGUARDO</t>
  </si>
  <si>
    <t>A757</t>
  </si>
  <si>
    <t>BELLUNO</t>
  </si>
  <si>
    <t>22/06/2022 12.53.36</t>
  </si>
  <si>
    <t>A759</t>
  </si>
  <si>
    <t>BELLUSCO</t>
  </si>
  <si>
    <t>10/03/2022 12.25.26</t>
  </si>
  <si>
    <t>A760</t>
  </si>
  <si>
    <t>BELMONTE PICENO</t>
  </si>
  <si>
    <t>A761</t>
  </si>
  <si>
    <t>BELMONTE DEL SANNIO</t>
  </si>
  <si>
    <t>A762</t>
  </si>
  <si>
    <t>BELMONTE CALABRO</t>
  </si>
  <si>
    <t>A763</t>
  </si>
  <si>
    <t>BELMONTE CASTELLO</t>
  </si>
  <si>
    <t>A764</t>
  </si>
  <si>
    <t>BELMONTE MEZZAGNO</t>
  </si>
  <si>
    <t>A765</t>
  </si>
  <si>
    <t>BELMONTE IN SABINA</t>
  </si>
  <si>
    <t>A766</t>
  </si>
  <si>
    <t>BELPASSO</t>
  </si>
  <si>
    <t>A768</t>
  </si>
  <si>
    <t>BELSITO</t>
  </si>
  <si>
    <t>15/09/2022 12.06.36</t>
  </si>
  <si>
    <t>A769</t>
  </si>
  <si>
    <t>BELVEDERE OSTRENSE</t>
  </si>
  <si>
    <t>14/01/2022 11.30.47</t>
  </si>
  <si>
    <t>A770</t>
  </si>
  <si>
    <t>BELVEGLIO</t>
  </si>
  <si>
    <t>04/10/2022 13.50.32</t>
  </si>
  <si>
    <t>A771</t>
  </si>
  <si>
    <t>LIZZANO IN BELVEDERE</t>
  </si>
  <si>
    <t>A772</t>
  </si>
  <si>
    <t>BELVEDERE DI SPINELLO</t>
  </si>
  <si>
    <t>KR</t>
  </si>
  <si>
    <t>A773</t>
  </si>
  <si>
    <t>BELVEDERE MARITTIMO</t>
  </si>
  <si>
    <t>A774</t>
  </si>
  <si>
    <t>BELVEDERE LANGHE</t>
  </si>
  <si>
    <t>A776</t>
  </si>
  <si>
    <t>BELVI'</t>
  </si>
  <si>
    <t>A777</t>
  </si>
  <si>
    <t>BEMA</t>
  </si>
  <si>
    <t>A778</t>
  </si>
  <si>
    <t>BENE LARIO</t>
  </si>
  <si>
    <t>20/04/2022 10.39.00</t>
  </si>
  <si>
    <t>A779</t>
  </si>
  <si>
    <t>BENE VAGIENNA</t>
  </si>
  <si>
    <t>15/06/2022 11.29.18</t>
  </si>
  <si>
    <t>A780</t>
  </si>
  <si>
    <t>BENESTARE</t>
  </si>
  <si>
    <t>A781</t>
  </si>
  <si>
    <t>BENETUTTI</t>
  </si>
  <si>
    <t>A782</t>
  </si>
  <si>
    <t>BENEVELLO</t>
  </si>
  <si>
    <t>07/09/2022 15.18.21</t>
  </si>
  <si>
    <t>A783</t>
  </si>
  <si>
    <t>BENEVENTO</t>
  </si>
  <si>
    <t>A784</t>
  </si>
  <si>
    <t>BENNA</t>
  </si>
  <si>
    <t>11/02/2022 11.38.28</t>
  </si>
  <si>
    <t>A785</t>
  </si>
  <si>
    <t>BENTIVOGLIO</t>
  </si>
  <si>
    <t>13/04/2022 11.08.50</t>
  </si>
  <si>
    <t>A786</t>
  </si>
  <si>
    <t>BERBENNO</t>
  </si>
  <si>
    <t>A787</t>
  </si>
  <si>
    <t>BERBENNO DI VALTELLINA</t>
  </si>
  <si>
    <t>25/05/2022 15.01.26</t>
  </si>
  <si>
    <t>A788</t>
  </si>
  <si>
    <t>BERCETO</t>
  </si>
  <si>
    <t>A789</t>
  </si>
  <si>
    <t>BERCHIDDA</t>
  </si>
  <si>
    <t>A791</t>
  </si>
  <si>
    <t>BEREGAZZO CON FIGLIARO</t>
  </si>
  <si>
    <t>16/05/2022 10.59.36</t>
  </si>
  <si>
    <t>A792</t>
  </si>
  <si>
    <t>BEREGUARDO</t>
  </si>
  <si>
    <t>A793</t>
  </si>
  <si>
    <t>BERGAMASCO</t>
  </si>
  <si>
    <t>30/06/2022 11.14.58</t>
  </si>
  <si>
    <t>A794</t>
  </si>
  <si>
    <t>BERGAMO</t>
  </si>
  <si>
    <t>28/04/2022 11.22.29</t>
  </si>
  <si>
    <t>A795</t>
  </si>
  <si>
    <t>BERGANTINO</t>
  </si>
  <si>
    <t>05/07/2022 14.10.28</t>
  </si>
  <si>
    <t>A796</t>
  </si>
  <si>
    <t>BERGEGGI</t>
  </si>
  <si>
    <t>13/06/2022 15.18.05</t>
  </si>
  <si>
    <t>A798</t>
  </si>
  <si>
    <t>BERGOLO</t>
  </si>
  <si>
    <t>A799</t>
  </si>
  <si>
    <t>BERLINGO</t>
  </si>
  <si>
    <t>A801</t>
  </si>
  <si>
    <t>BERNALDA</t>
  </si>
  <si>
    <t>A802</t>
  </si>
  <si>
    <t>BERNAREGGIO</t>
  </si>
  <si>
    <t>10/10/2022 11.12.23</t>
  </si>
  <si>
    <t>ERRATA CORRIGE</t>
  </si>
  <si>
    <t>A804</t>
  </si>
  <si>
    <t>BERNATE TICINO</t>
  </si>
  <si>
    <t>A805</t>
  </si>
  <si>
    <t>BERNEZZO</t>
  </si>
  <si>
    <t>16/09/2022 08.02.54</t>
  </si>
  <si>
    <t>A809</t>
  </si>
  <si>
    <t>BERTINORO</t>
  </si>
  <si>
    <t>27/07/2022 12.07.41</t>
  </si>
  <si>
    <t>A810</t>
  </si>
  <si>
    <t>BERTIOLO</t>
  </si>
  <si>
    <t>A811</t>
  </si>
  <si>
    <t>BERTONICO</t>
  </si>
  <si>
    <t>13/07/2022 13.41.25</t>
  </si>
  <si>
    <t>A812</t>
  </si>
  <si>
    <t>BERZANO DI SAN PIETRO</t>
  </si>
  <si>
    <t>27/09/2022 07.57.59</t>
  </si>
  <si>
    <t>A813</t>
  </si>
  <si>
    <t>BERZANO DI TORTONA</t>
  </si>
  <si>
    <t>A815</t>
  </si>
  <si>
    <t>BERZO SAN FERMO</t>
  </si>
  <si>
    <t>A816</t>
  </si>
  <si>
    <t>BERZO DEMO</t>
  </si>
  <si>
    <t>07/03/2022 10.54.34</t>
  </si>
  <si>
    <t>A817</t>
  </si>
  <si>
    <t>BERZO INFERIORE</t>
  </si>
  <si>
    <t>05/10/2022 12.31.49</t>
  </si>
  <si>
    <t>A818</t>
  </si>
  <si>
    <t>BESANA IN BRIANZA</t>
  </si>
  <si>
    <t>15/04/2022 12.23.13</t>
  </si>
  <si>
    <t>A819</t>
  </si>
  <si>
    <t>BESANO</t>
  </si>
  <si>
    <t>A820</t>
  </si>
  <si>
    <t>BESATE</t>
  </si>
  <si>
    <t>28/04/2022 14.16.47</t>
  </si>
  <si>
    <t>A821</t>
  </si>
  <si>
    <t>BESENELLO</t>
  </si>
  <si>
    <t>A823</t>
  </si>
  <si>
    <t>BESENZONE</t>
  </si>
  <si>
    <t>A825</t>
  </si>
  <si>
    <t>BESNATE</t>
  </si>
  <si>
    <t>21/07/2022 12.48.49</t>
  </si>
  <si>
    <t>A826</t>
  </si>
  <si>
    <t>BESOZZO</t>
  </si>
  <si>
    <t>28/04/2022 13.26.31</t>
  </si>
  <si>
    <t>A827</t>
  </si>
  <si>
    <t>BESSUDE</t>
  </si>
  <si>
    <t>A831</t>
  </si>
  <si>
    <t>BETTOLA</t>
  </si>
  <si>
    <t>06/05/2022 15.29.19</t>
  </si>
  <si>
    <t>A832</t>
  </si>
  <si>
    <t>BETTONA</t>
  </si>
  <si>
    <t>A834</t>
  </si>
  <si>
    <t>BEURA-CARDEZZA</t>
  </si>
  <si>
    <t>05/04/2022 16.23.29</t>
  </si>
  <si>
    <t>A835</t>
  </si>
  <si>
    <t>BEVAGNA</t>
  </si>
  <si>
    <t>24/08/2022 11.13.33</t>
  </si>
  <si>
    <t>A836</t>
  </si>
  <si>
    <t>BEVERINO</t>
  </si>
  <si>
    <t>A837</t>
  </si>
  <si>
    <t>BEVILACQUA</t>
  </si>
  <si>
    <t>23/05/2022 12.23.31</t>
  </si>
  <si>
    <t>A841</t>
  </si>
  <si>
    <t>BIANCAVILLA</t>
  </si>
  <si>
    <t>A842</t>
  </si>
  <si>
    <t>BIANCHI</t>
  </si>
  <si>
    <t>A843</t>
  </si>
  <si>
    <t>BIANCO</t>
  </si>
  <si>
    <t>08/06/2022 12.33.25</t>
  </si>
  <si>
    <t>A844</t>
  </si>
  <si>
    <t>BIANDRATE</t>
  </si>
  <si>
    <t>10/01/2022 10.19.31</t>
  </si>
  <si>
    <t>A845</t>
  </si>
  <si>
    <t>BIANDRONNO</t>
  </si>
  <si>
    <t>25/03/2022 10.35.33</t>
  </si>
  <si>
    <t>Esenzione per redditi imponibili fino a euro 11500.00</t>
  </si>
  <si>
    <t>A846</t>
  </si>
  <si>
    <t>BIANZANO</t>
  </si>
  <si>
    <t>A847</t>
  </si>
  <si>
    <t>BIANZE'</t>
  </si>
  <si>
    <t>31/08/2022 10.11.34</t>
  </si>
  <si>
    <t>A848</t>
  </si>
  <si>
    <t>BIANZONE</t>
  </si>
  <si>
    <t>13/06/2022 13.35.08</t>
  </si>
  <si>
    <t>A849</t>
  </si>
  <si>
    <t>BIASSONO</t>
  </si>
  <si>
    <t>16/05/2022 10.58.19</t>
  </si>
  <si>
    <t>A850</t>
  </si>
  <si>
    <t>BIBBIANO</t>
  </si>
  <si>
    <t>13/07/2022 11.49.55</t>
  </si>
  <si>
    <t>A851</t>
  </si>
  <si>
    <t>BIBBIENA</t>
  </si>
  <si>
    <t>A852</t>
  </si>
  <si>
    <t>BIBBONA</t>
  </si>
  <si>
    <t>LI</t>
  </si>
  <si>
    <t>A853</t>
  </si>
  <si>
    <t>BIBIANA</t>
  </si>
  <si>
    <t>A854</t>
  </si>
  <si>
    <t>BICCARI</t>
  </si>
  <si>
    <t>A855</t>
  </si>
  <si>
    <t>BICINICCO</t>
  </si>
  <si>
    <t>14/04/2022 16.47.15</t>
  </si>
  <si>
    <t>A856</t>
  </si>
  <si>
    <t>BIDONI'</t>
  </si>
  <si>
    <t>A857</t>
  </si>
  <si>
    <t>BLERA</t>
  </si>
  <si>
    <t>07/04/2022 13.03.31</t>
  </si>
  <si>
    <t>A859</t>
  </si>
  <si>
    <t>BIELLA</t>
  </si>
  <si>
    <t>14/01/2022 11.40.21</t>
  </si>
  <si>
    <t>A861</t>
  </si>
  <si>
    <t>BIENNO</t>
  </si>
  <si>
    <t>A863</t>
  </si>
  <si>
    <t>BIENO</t>
  </si>
  <si>
    <t>A864</t>
  </si>
  <si>
    <t>BIENTINA</t>
  </si>
  <si>
    <t>14/03/2022 12.27.35</t>
  </si>
  <si>
    <t>Esenzione per i redditi complessivi annui imponibili inferiori o uguali a euro 10000.00 se derivanti da lavoro dipendente e assimilato (art. 49 e 50 T.U.I.R.)</t>
  </si>
  <si>
    <t>A870</t>
  </si>
  <si>
    <t>BINAGO</t>
  </si>
  <si>
    <t>21/02/2022 13.33.33</t>
  </si>
  <si>
    <t>A872</t>
  </si>
  <si>
    <t>BINASCO</t>
  </si>
  <si>
    <t>14/07/2022 09.33.34</t>
  </si>
  <si>
    <t>A874</t>
  </si>
  <si>
    <t>BINETTO</t>
  </si>
  <si>
    <t>A876</t>
  </si>
  <si>
    <t>BIOGLIO</t>
  </si>
  <si>
    <t>A877</t>
  </si>
  <si>
    <t>BIONAZ</t>
  </si>
  <si>
    <t>A878</t>
  </si>
  <si>
    <t>BIONE</t>
  </si>
  <si>
    <t>10/03/2022 12.47.22</t>
  </si>
  <si>
    <t>A880</t>
  </si>
  <si>
    <t>BIRORI</t>
  </si>
  <si>
    <t>A881</t>
  </si>
  <si>
    <t>BISACCIA</t>
  </si>
  <si>
    <t>A882</t>
  </si>
  <si>
    <t>BISACQUINO</t>
  </si>
  <si>
    <t>A883</t>
  </si>
  <si>
    <t>BISCEGLIE</t>
  </si>
  <si>
    <t>23/05/2022 13.38.58</t>
  </si>
  <si>
    <t>A884</t>
  </si>
  <si>
    <t>BISEGNA</t>
  </si>
  <si>
    <t>A885</t>
  </si>
  <si>
    <t>BISENTI</t>
  </si>
  <si>
    <t>04/07/2022 15.16.47</t>
  </si>
  <si>
    <t>A887</t>
  </si>
  <si>
    <t>BISIGNANO</t>
  </si>
  <si>
    <t>21/04/2022 11.25.07</t>
  </si>
  <si>
    <t>A889</t>
  </si>
  <si>
    <t>BISTAGNO</t>
  </si>
  <si>
    <t>A891</t>
  </si>
  <si>
    <t>BISUSCHIO</t>
  </si>
  <si>
    <t>19/04/2022 11.05.05</t>
  </si>
  <si>
    <t>A892</t>
  </si>
  <si>
    <t>BITETTO</t>
  </si>
  <si>
    <t>15/09/2022 12.01.20</t>
  </si>
  <si>
    <t>A893</t>
  </si>
  <si>
    <t>BITONTO</t>
  </si>
  <si>
    <t>A894</t>
  </si>
  <si>
    <t>BITRITTO</t>
  </si>
  <si>
    <t>A895</t>
  </si>
  <si>
    <t>BITTI</t>
  </si>
  <si>
    <t>A896</t>
  </si>
  <si>
    <t>BIVONA</t>
  </si>
  <si>
    <t>A897</t>
  </si>
  <si>
    <t>BIVONGI</t>
  </si>
  <si>
    <t>17/05/2022 12.42.01</t>
  </si>
  <si>
    <t>A898</t>
  </si>
  <si>
    <t>BIZZARONE</t>
  </si>
  <si>
    <t>A902</t>
  </si>
  <si>
    <t>BLEGGIO SUPERIORE</t>
  </si>
  <si>
    <t>A903</t>
  </si>
  <si>
    <t>BLELLO</t>
  </si>
  <si>
    <t>A904</t>
  </si>
  <si>
    <t>BLESSAGNO</t>
  </si>
  <si>
    <t>17/01/2022 11.50.02</t>
  </si>
  <si>
    <t>A905</t>
  </si>
  <si>
    <t>BLEVIO</t>
  </si>
  <si>
    <t>24/05/2022 13.02.01</t>
  </si>
  <si>
    <t>A906</t>
  </si>
  <si>
    <t>BOARA PISANI</t>
  </si>
  <si>
    <t>27/09/2022 08.06.37</t>
  </si>
  <si>
    <t>A909</t>
  </si>
  <si>
    <t>BOBBIO</t>
  </si>
  <si>
    <t>29/03/2022 10.20.01</t>
  </si>
  <si>
    <t>A910</t>
  </si>
  <si>
    <t>BOBBIO PELLICE</t>
  </si>
  <si>
    <t>A911</t>
  </si>
  <si>
    <t>BOCA</t>
  </si>
  <si>
    <t>A912</t>
  </si>
  <si>
    <t>BOCCHIGLIERO</t>
  </si>
  <si>
    <t>15/09/2022 10.54.12</t>
  </si>
  <si>
    <t>A914</t>
  </si>
  <si>
    <t>BOCCIOLETO</t>
  </si>
  <si>
    <t>A916</t>
  </si>
  <si>
    <t>BOCENAGO</t>
  </si>
  <si>
    <t>A918</t>
  </si>
  <si>
    <t>BODIO LOMNAGO</t>
  </si>
  <si>
    <t>01/02/2022 10.15.13</t>
  </si>
  <si>
    <t>A919</t>
  </si>
  <si>
    <t>BOFFALORA D'ADDA</t>
  </si>
  <si>
    <t>25/07/2022 12.26.59</t>
  </si>
  <si>
    <t>A920</t>
  </si>
  <si>
    <t>BOFFALORA SOPRA TICINO</t>
  </si>
  <si>
    <t>13/10/2022 10.01.46</t>
  </si>
  <si>
    <t>A922</t>
  </si>
  <si>
    <t>BOGLIASCO</t>
  </si>
  <si>
    <t>15/06/2022 10.05.51</t>
  </si>
  <si>
    <t>A925</t>
  </si>
  <si>
    <t>BOGNANCO</t>
  </si>
  <si>
    <t>A929</t>
  </si>
  <si>
    <t>BOGOGNO</t>
  </si>
  <si>
    <t>A930</t>
  </si>
  <si>
    <t>BOJANO</t>
  </si>
  <si>
    <t>A931</t>
  </si>
  <si>
    <t>BOISSANO</t>
  </si>
  <si>
    <t>10/03/2022 15.19.24</t>
  </si>
  <si>
    <t>A932</t>
  </si>
  <si>
    <t>BOLANO</t>
  </si>
  <si>
    <t>A937</t>
  </si>
  <si>
    <t>BOLGARE</t>
  </si>
  <si>
    <t>A940</t>
  </si>
  <si>
    <t>BOLLATE</t>
  </si>
  <si>
    <t>05/10/2022 12.38.17</t>
  </si>
  <si>
    <t>A941</t>
  </si>
  <si>
    <t>BOLLENGO</t>
  </si>
  <si>
    <t>19/08/2022 09.18.28</t>
  </si>
  <si>
    <t>A942</t>
  </si>
  <si>
    <t>NOVA SIRI</t>
  </si>
  <si>
    <t>19/08/2022 09.23.20</t>
  </si>
  <si>
    <t>A944</t>
  </si>
  <si>
    <t>BOLOGNA</t>
  </si>
  <si>
    <t>A945</t>
  </si>
  <si>
    <t>BOLOGNANO</t>
  </si>
  <si>
    <t>A946</t>
  </si>
  <si>
    <t>BOLOGNETTA</t>
  </si>
  <si>
    <t>A947</t>
  </si>
  <si>
    <t>BOLOGNOLA</t>
  </si>
  <si>
    <t>A948</t>
  </si>
  <si>
    <t>BOLOTANA</t>
  </si>
  <si>
    <t>A949</t>
  </si>
  <si>
    <t>BOLSENA</t>
  </si>
  <si>
    <t>19/05/2022 11.18.22</t>
  </si>
  <si>
    <t>A950</t>
  </si>
  <si>
    <t>BOLTIERE</t>
  </si>
  <si>
    <t>04/08/2022 09.58.19</t>
  </si>
  <si>
    <t>A952</t>
  </si>
  <si>
    <t>BOLZANO</t>
  </si>
  <si>
    <t>A953</t>
  </si>
  <si>
    <t>BOLZANO NOVARESE</t>
  </si>
  <si>
    <t>A954</t>
  </si>
  <si>
    <t>BOLZANO VICENTINO</t>
  </si>
  <si>
    <t>23/06/2022 09.17.48</t>
  </si>
  <si>
    <t>A955</t>
  </si>
  <si>
    <t>BOMARZO</t>
  </si>
  <si>
    <t>A956</t>
  </si>
  <si>
    <t>BOMBA</t>
  </si>
  <si>
    <t>24/06/2022 09.27.47</t>
  </si>
  <si>
    <t>A957</t>
  </si>
  <si>
    <t>BOMPENSIERE</t>
  </si>
  <si>
    <t>A958</t>
  </si>
  <si>
    <t>BOMPIETRO</t>
  </si>
  <si>
    <t>A959</t>
  </si>
  <si>
    <t>BOMPORTO</t>
  </si>
  <si>
    <t>10/05/2022 10.10.50</t>
  </si>
  <si>
    <t>A960</t>
  </si>
  <si>
    <t>BONARCADO</t>
  </si>
  <si>
    <t>A961</t>
  </si>
  <si>
    <t>BONASSOLA</t>
  </si>
  <si>
    <t>A962</t>
  </si>
  <si>
    <t>BONATE SOTTO</t>
  </si>
  <si>
    <t>19/05/2022 11.11.44</t>
  </si>
  <si>
    <t>A963</t>
  </si>
  <si>
    <t>BONATE SOPRA</t>
  </si>
  <si>
    <t>14/07/2022 10.17.20</t>
  </si>
  <si>
    <t>A964</t>
  </si>
  <si>
    <t>BONAVIGO</t>
  </si>
  <si>
    <t>08/07/2022 11.31.19</t>
  </si>
  <si>
    <t>A965</t>
  </si>
  <si>
    <t>BONDENO</t>
  </si>
  <si>
    <t>11/02/2022 10.50.48</t>
  </si>
  <si>
    <t>A968</t>
  </si>
  <si>
    <t>BONDONE</t>
  </si>
  <si>
    <t>A970</t>
  </si>
  <si>
    <t>BONEA</t>
  </si>
  <si>
    <t>A971</t>
  </si>
  <si>
    <t>BONEFRO</t>
  </si>
  <si>
    <t>A972</t>
  </si>
  <si>
    <t>BONEMERSE</t>
  </si>
  <si>
    <t>13/05/2022 14.21.28</t>
  </si>
  <si>
    <t>A973</t>
  </si>
  <si>
    <t>BONIFATI</t>
  </si>
  <si>
    <t>A975</t>
  </si>
  <si>
    <t>BONITO</t>
  </si>
  <si>
    <t>A976</t>
  </si>
  <si>
    <t>BONNANARO</t>
  </si>
  <si>
    <t>A977</t>
  </si>
  <si>
    <t>BONO</t>
  </si>
  <si>
    <t>A978</t>
  </si>
  <si>
    <t>BONORVA</t>
  </si>
  <si>
    <t>A979</t>
  </si>
  <si>
    <t>BONVICINO</t>
  </si>
  <si>
    <t>A981</t>
  </si>
  <si>
    <t>BORBONA</t>
  </si>
  <si>
    <t>12/10/2022 15.12.03</t>
  </si>
  <si>
    <t>A982</t>
  </si>
  <si>
    <t>BORCA DI CADORE</t>
  </si>
  <si>
    <t>A983</t>
  </si>
  <si>
    <t>BORDANO</t>
  </si>
  <si>
    <t>29/08/2022 09.53.54</t>
  </si>
  <si>
    <t>A984</t>
  </si>
  <si>
    <t>BORDIGHERA</t>
  </si>
  <si>
    <t>21/06/2022 09.53.44</t>
  </si>
  <si>
    <t>A986</t>
  </si>
  <si>
    <t>BORDOLANO</t>
  </si>
  <si>
    <t>A987</t>
  </si>
  <si>
    <t>BORE</t>
  </si>
  <si>
    <t>07/01/2022 11.29.03</t>
  </si>
  <si>
    <t>A988</t>
  </si>
  <si>
    <t>BORETTO</t>
  </si>
  <si>
    <t>A989</t>
  </si>
  <si>
    <t>BORGARELLO</t>
  </si>
  <si>
    <t>21/09/2022 12.25.24</t>
  </si>
  <si>
    <t>A990</t>
  </si>
  <si>
    <t>BORGARO TORINESE</t>
  </si>
  <si>
    <t>07/10/2022 17.05.14</t>
  </si>
  <si>
    <t>A991</t>
  </si>
  <si>
    <t>BORGETTO</t>
  </si>
  <si>
    <t>A992</t>
  </si>
  <si>
    <t>BORGHETTO DI VARA</t>
  </si>
  <si>
    <t>01/07/2022 13.14.03</t>
  </si>
  <si>
    <t>A993</t>
  </si>
  <si>
    <t>BORGHETTO D'ARROSCIA</t>
  </si>
  <si>
    <t>A995</t>
  </si>
  <si>
    <t>BORGHETTO LODIGIANO</t>
  </si>
  <si>
    <t>21/07/2022 12.50.02</t>
  </si>
  <si>
    <t>A996</t>
  </si>
  <si>
    <t>BORGO VELINO</t>
  </si>
  <si>
    <t>A998</t>
  </si>
  <si>
    <t>BORGHETTO DI BORBERA</t>
  </si>
  <si>
    <t>A999</t>
  </si>
  <si>
    <t>BORGHETTO SANTO SPIRITO</t>
  </si>
  <si>
    <t>B001</t>
  </si>
  <si>
    <t>BORGHI</t>
  </si>
  <si>
    <t>B002</t>
  </si>
  <si>
    <t>BORGIA</t>
  </si>
  <si>
    <t>B003</t>
  </si>
  <si>
    <t>BORGIALLO</t>
  </si>
  <si>
    <t>16/02/2022 11.45.47</t>
  </si>
  <si>
    <t>B005</t>
  </si>
  <si>
    <t>BORGIO VEREZZI</t>
  </si>
  <si>
    <t>B006</t>
  </si>
  <si>
    <t>BORGO VALSUGANA</t>
  </si>
  <si>
    <t>B007</t>
  </si>
  <si>
    <t>BORGO A MOZZANO</t>
  </si>
  <si>
    <t>B008</t>
  </si>
  <si>
    <t>BORGOROSE</t>
  </si>
  <si>
    <t>13/01/2022 11.52.37</t>
  </si>
  <si>
    <t>B009</t>
  </si>
  <si>
    <t>BORGO D'ALE</t>
  </si>
  <si>
    <t>20/06/2022 15.18.28</t>
  </si>
  <si>
    <t>B010</t>
  </si>
  <si>
    <t>BORGO DI TERZO</t>
  </si>
  <si>
    <t>15/07/2022 12.04.27</t>
  </si>
  <si>
    <t>Esenzione per redditi imponibili fino a euro 8145.00</t>
  </si>
  <si>
    <t>B012</t>
  </si>
  <si>
    <t>MOTTEGGIANA</t>
  </si>
  <si>
    <t>05/07/2022 16.32.47</t>
  </si>
  <si>
    <t>B014</t>
  </si>
  <si>
    <t>SUARDI</t>
  </si>
  <si>
    <t>27/09/2022 07.28.00</t>
  </si>
  <si>
    <t>B015</t>
  </si>
  <si>
    <t>BORGOFRANCO D'IVREA</t>
  </si>
  <si>
    <t>B016</t>
  </si>
  <si>
    <t>BORGOLAVEZZARO</t>
  </si>
  <si>
    <t>B017</t>
  </si>
  <si>
    <t>BORGO SAN GIOVANNI</t>
  </si>
  <si>
    <t>02/05/2022 14.09.01</t>
  </si>
  <si>
    <t>B018</t>
  </si>
  <si>
    <t>BORGOMALE</t>
  </si>
  <si>
    <t>07/09/2022 15.04.01</t>
  </si>
  <si>
    <t>B019</t>
  </si>
  <si>
    <t>BORGOMANERO</t>
  </si>
  <si>
    <t>02/02/2022 11.16.19</t>
  </si>
  <si>
    <t>B020</t>
  </si>
  <si>
    <t>BORGOMARO</t>
  </si>
  <si>
    <t>23/08/2022 10.54.34</t>
  </si>
  <si>
    <t>B021</t>
  </si>
  <si>
    <t>BORGOMASINO</t>
  </si>
  <si>
    <t>B024</t>
  </si>
  <si>
    <t>BORGONE SUSA</t>
  </si>
  <si>
    <t>27/06/2022 14.16.05</t>
  </si>
  <si>
    <t>B025</t>
  </si>
  <si>
    <t>BORGONOVO VAL TIDONE</t>
  </si>
  <si>
    <t>15/09/2022 10.40.58</t>
  </si>
  <si>
    <t>B026</t>
  </si>
  <si>
    <t>BORGO PACE</t>
  </si>
  <si>
    <t>B028</t>
  </si>
  <si>
    <t>BORGO PRIOLO</t>
  </si>
  <si>
    <t>14/10/2022 15.19.26</t>
  </si>
  <si>
    <t>B029</t>
  </si>
  <si>
    <t>BORGORATTO ALESSANDRINO</t>
  </si>
  <si>
    <t>B030</t>
  </si>
  <si>
    <t>BORGORATTO MORMOROLO</t>
  </si>
  <si>
    <t>B031</t>
  </si>
  <si>
    <t>BORGORICCO</t>
  </si>
  <si>
    <t>B033</t>
  </si>
  <si>
    <t>BORGO SAN DALMAZZO</t>
  </si>
  <si>
    <t>04/02/2022 08.57.10</t>
  </si>
  <si>
    <t>B034</t>
  </si>
  <si>
    <t>FIDENZA</t>
  </si>
  <si>
    <t>B035</t>
  </si>
  <si>
    <t>BORGO SAN GIACOMO</t>
  </si>
  <si>
    <t>30/05/2022 12.10.54</t>
  </si>
  <si>
    <t>Esenzione per redditi imponibili fino a euro 10100.00</t>
  </si>
  <si>
    <t>B036</t>
  </si>
  <si>
    <t>BORGO SAN LORENZO</t>
  </si>
  <si>
    <t>B037</t>
  </si>
  <si>
    <t>BORGO SAN MARTINO</t>
  </si>
  <si>
    <t>21/09/2022 13.04.17</t>
  </si>
  <si>
    <t>B038</t>
  </si>
  <si>
    <t>BORGO SAN SIRO</t>
  </si>
  <si>
    <t>B040</t>
  </si>
  <si>
    <t>BORGOSATOLLO</t>
  </si>
  <si>
    <t>B041</t>
  </si>
  <si>
    <t>BORGOSESIA</t>
  </si>
  <si>
    <t>22/06/2022 12.22.08</t>
  </si>
  <si>
    <t>B042</t>
  </si>
  <si>
    <t>BORGO VAL DI TARO</t>
  </si>
  <si>
    <t>B043</t>
  </si>
  <si>
    <t>BORGO TICINO</t>
  </si>
  <si>
    <t>04/07/2022 12.15.14</t>
  </si>
  <si>
    <t>B044</t>
  </si>
  <si>
    <t>BORGO TOSSIGNANO</t>
  </si>
  <si>
    <t>06/05/2022 15.30.38</t>
  </si>
  <si>
    <t>B046</t>
  </si>
  <si>
    <t>BORGO VERCELLI</t>
  </si>
  <si>
    <t>B048</t>
  </si>
  <si>
    <t>BORMIDA</t>
  </si>
  <si>
    <t>B049</t>
  </si>
  <si>
    <t>BORMIO</t>
  </si>
  <si>
    <t>07/06/2022 12.28.37</t>
  </si>
  <si>
    <t>B051</t>
  </si>
  <si>
    <t>BORNASCO</t>
  </si>
  <si>
    <t>21/01/2022 11.14.33</t>
  </si>
  <si>
    <t>B054</t>
  </si>
  <si>
    <t>BORNO</t>
  </si>
  <si>
    <t>B055</t>
  </si>
  <si>
    <t>BORONEDDU</t>
  </si>
  <si>
    <t>B056</t>
  </si>
  <si>
    <t>BORORE</t>
  </si>
  <si>
    <t>B057</t>
  </si>
  <si>
    <t>BORRELLO</t>
  </si>
  <si>
    <t>B058</t>
  </si>
  <si>
    <t>BORRIANA</t>
  </si>
  <si>
    <t>05/10/2022 17.25.15</t>
  </si>
  <si>
    <t>B061</t>
  </si>
  <si>
    <t>BORSO DEL GRAPPA</t>
  </si>
  <si>
    <t>29/03/2022 10.51.44</t>
  </si>
  <si>
    <t>B062</t>
  </si>
  <si>
    <t>BORTIGALI</t>
  </si>
  <si>
    <t>B063</t>
  </si>
  <si>
    <t>BORTIGIADAS</t>
  </si>
  <si>
    <t>B064</t>
  </si>
  <si>
    <t>BORUTTA</t>
  </si>
  <si>
    <t>B067</t>
  </si>
  <si>
    <t>BORZONASCA</t>
  </si>
  <si>
    <t>08/06/2022 10.34.03</t>
  </si>
  <si>
    <t>B068</t>
  </si>
  <si>
    <t>BOSA</t>
  </si>
  <si>
    <t>B069</t>
  </si>
  <si>
    <t>BOSARO</t>
  </si>
  <si>
    <t>B070</t>
  </si>
  <si>
    <t>BOSCHI SANT'ANNA</t>
  </si>
  <si>
    <t>20/04/2022 14.26.37</t>
  </si>
  <si>
    <t>B071</t>
  </si>
  <si>
    <t>BOSCO MARENGO</t>
  </si>
  <si>
    <t>B073</t>
  </si>
  <si>
    <t>BOSCO CHIESANUOVA</t>
  </si>
  <si>
    <t>28/06/2022 11.17.18</t>
  </si>
  <si>
    <t>Esenzione per famiglie con reddito complessivo imponibile non superiore ad euro 50.000 ed aventi fiscalmente a carico quattro figli, con l'innalzamento di euro 10.000 per ogni figlio a carico oltre il quarto (art. 3 c. 1 reg.)</t>
  </si>
  <si>
    <t>Esenzione per portatori di handicap con invaliditÃ  non inf.all'80 per cento titolari di un reddito isee non sup.ad euro 50.000 e per i soggetti con reddito isee non sup.ad euro 50.000 ed aventi fiscalmente a carico un portatore di handicap con invaliditÃ  non inf. all'80 percento (art. 3 c. 3 reg.)</t>
  </si>
  <si>
    <t>B075</t>
  </si>
  <si>
    <t>BOSCONERO</t>
  </si>
  <si>
    <t>16/06/2022 14.45.53</t>
  </si>
  <si>
    <t>B076</t>
  </si>
  <si>
    <t>BOSCOREALE</t>
  </si>
  <si>
    <t>29/07/2022 11.20.00</t>
  </si>
  <si>
    <t>B077</t>
  </si>
  <si>
    <t>BOSCOTRECASE</t>
  </si>
  <si>
    <t>B079</t>
  </si>
  <si>
    <t>BOSIA</t>
  </si>
  <si>
    <t>07/09/2022 15.47.44</t>
  </si>
  <si>
    <t>B080</t>
  </si>
  <si>
    <t>BOSIO</t>
  </si>
  <si>
    <t>B081</t>
  </si>
  <si>
    <t>BOSISIO PARINI</t>
  </si>
  <si>
    <t>05/10/2022 10.23.50</t>
  </si>
  <si>
    <t>B082</t>
  </si>
  <si>
    <t>BOSNASCO</t>
  </si>
  <si>
    <t>13/04/2022 12.24.16</t>
  </si>
  <si>
    <t>B083</t>
  </si>
  <si>
    <t>BOSSICO</t>
  </si>
  <si>
    <t>13/06/2022 13.00.46</t>
  </si>
  <si>
    <t>B084</t>
  </si>
  <si>
    <t>BOSSOLASCO</t>
  </si>
  <si>
    <t>09/09/2022 08.17.01</t>
  </si>
  <si>
    <t>B085</t>
  </si>
  <si>
    <t>BOTRICELLO</t>
  </si>
  <si>
    <t>B086</t>
  </si>
  <si>
    <t>BOTRUGNO</t>
  </si>
  <si>
    <t>21/06/2022 14.44.41</t>
  </si>
  <si>
    <t>Esenzione per redditi da lavoro dipendente e da pensione fino ad euro 8.000,00</t>
  </si>
  <si>
    <t>B088</t>
  </si>
  <si>
    <t>BOTTANUCO</t>
  </si>
  <si>
    <t>14/04/2022 10.16.52</t>
  </si>
  <si>
    <t>B091</t>
  </si>
  <si>
    <t>BOTTICINO</t>
  </si>
  <si>
    <t>19/04/2022 10.55.30</t>
  </si>
  <si>
    <t>B094</t>
  </si>
  <si>
    <t>BOTTIDDA</t>
  </si>
  <si>
    <t>B097</t>
  </si>
  <si>
    <t>BOVA</t>
  </si>
  <si>
    <t>12/10/2022 15.09.00</t>
  </si>
  <si>
    <t>B098</t>
  </si>
  <si>
    <t>BOVALINO</t>
  </si>
  <si>
    <t>B099</t>
  </si>
  <si>
    <t>BOVA MARINA</t>
  </si>
  <si>
    <t>16/09/2022 10.04.49</t>
  </si>
  <si>
    <t>B100</t>
  </si>
  <si>
    <t>BOVEGNO</t>
  </si>
  <si>
    <t>13/10/2022 10.03.34</t>
  </si>
  <si>
    <t>B101</t>
  </si>
  <si>
    <t>BOVES</t>
  </si>
  <si>
    <t>B102</t>
  </si>
  <si>
    <t>BOVEZZO</t>
  </si>
  <si>
    <t>14/07/2022 09.39.53</t>
  </si>
  <si>
    <t>B104</t>
  </si>
  <si>
    <t>BOVINO</t>
  </si>
  <si>
    <t>B105</t>
  </si>
  <si>
    <t>BOVISIO-MASCIAGO</t>
  </si>
  <si>
    <t>28/04/2022 14.21.19</t>
  </si>
  <si>
    <t>B106</t>
  </si>
  <si>
    <t>BOVOLENTA</t>
  </si>
  <si>
    <t>10/03/2022 15.08.42</t>
  </si>
  <si>
    <t>B107</t>
  </si>
  <si>
    <t>BOVOLONE</t>
  </si>
  <si>
    <t>B109</t>
  </si>
  <si>
    <t>BOZZOLE</t>
  </si>
  <si>
    <t>29/09/2022 17.37.40</t>
  </si>
  <si>
    <t>B110</t>
  </si>
  <si>
    <t>BOZZOLO</t>
  </si>
  <si>
    <t>13/05/2022 10.39.21</t>
  </si>
  <si>
    <t>B111</t>
  </si>
  <si>
    <t>BRA</t>
  </si>
  <si>
    <t>15/06/2022 09.08.11</t>
  </si>
  <si>
    <t>Esenzione per redditi imponibili fino a euro 10400.00</t>
  </si>
  <si>
    <t>B112</t>
  </si>
  <si>
    <t>BRACCA</t>
  </si>
  <si>
    <t>B114</t>
  </si>
  <si>
    <t>BRACCIANO</t>
  </si>
  <si>
    <t>13/07/2022 12.39.00</t>
  </si>
  <si>
    <t>B115</t>
  </si>
  <si>
    <t>BRACIGLIANO</t>
  </si>
  <si>
    <t>B116</t>
  </si>
  <si>
    <t>BRAIES</t>
  </si>
  <si>
    <t>B117</t>
  </si>
  <si>
    <t>BRALLO DI PREGOLA</t>
  </si>
  <si>
    <t>B118</t>
  </si>
  <si>
    <t>BRANCALEONE</t>
  </si>
  <si>
    <t>B120</t>
  </si>
  <si>
    <t>BRANDICO</t>
  </si>
  <si>
    <t>13/07/2022 10.20.34</t>
  </si>
  <si>
    <t xml:space="preserve">Esenzione per redditi derivanti da lavoro dipendente, assimilati o da pensione fino a euro 12.000.00 qualora il reddito superi la predetta soglia l'addizionale si applica sull'intero importo  </t>
  </si>
  <si>
    <t>B121</t>
  </si>
  <si>
    <t>BRANDIZZO</t>
  </si>
  <si>
    <t>30/06/2022 12.18.57</t>
  </si>
  <si>
    <t>B123</t>
  </si>
  <si>
    <t>BRANZI</t>
  </si>
  <si>
    <t>B124</t>
  </si>
  <si>
    <t>BRAONE</t>
  </si>
  <si>
    <t>B126</t>
  </si>
  <si>
    <t>BREBBIA</t>
  </si>
  <si>
    <t>B128</t>
  </si>
  <si>
    <t>BREDA DI PIAVE</t>
  </si>
  <si>
    <t>04/04/2022 11.45.12</t>
  </si>
  <si>
    <t>B129</t>
  </si>
  <si>
    <t>CASTELVERDE</t>
  </si>
  <si>
    <t>22/08/2022 11.04.27</t>
  </si>
  <si>
    <t>B131</t>
  </si>
  <si>
    <t>BREGANO</t>
  </si>
  <si>
    <t>29/04/2022 09.44.43</t>
  </si>
  <si>
    <t>B132</t>
  </si>
  <si>
    <t>BREGANZE</t>
  </si>
  <si>
    <t>09/06/2022 13.39.54</t>
  </si>
  <si>
    <t>B134</t>
  </si>
  <si>
    <t>BREGNANO</t>
  </si>
  <si>
    <t>13/05/2022 10.35.11</t>
  </si>
  <si>
    <t>B137</t>
  </si>
  <si>
    <t>BREMBATE</t>
  </si>
  <si>
    <t>15/02/2022 10.56.15</t>
  </si>
  <si>
    <t>B138</t>
  </si>
  <si>
    <t>BREMBATE DI SOPRA</t>
  </si>
  <si>
    <t>21/01/2022 11.30.08</t>
  </si>
  <si>
    <t>B141</t>
  </si>
  <si>
    <t>BREMBIO</t>
  </si>
  <si>
    <t>31/08/2022 12.44.03</t>
  </si>
  <si>
    <t>B142</t>
  </si>
  <si>
    <t>BREME</t>
  </si>
  <si>
    <t>07/04/2022 12.57.15</t>
  </si>
  <si>
    <t>B143</t>
  </si>
  <si>
    <t>BRENDOLA</t>
  </si>
  <si>
    <t>05/10/2022 11.04.58</t>
  </si>
  <si>
    <t>B144</t>
  </si>
  <si>
    <t>BRENNA</t>
  </si>
  <si>
    <t>29/07/2022 11.15.48</t>
  </si>
  <si>
    <t>B145</t>
  </si>
  <si>
    <t>BRENNERO</t>
  </si>
  <si>
    <t>B149</t>
  </si>
  <si>
    <t>BRENO</t>
  </si>
  <si>
    <t>B150</t>
  </si>
  <si>
    <t>BRENTA</t>
  </si>
  <si>
    <t>26/09/2022 12.16.35</t>
  </si>
  <si>
    <t>B152</t>
  </si>
  <si>
    <t>BRENTINO BELLUNO</t>
  </si>
  <si>
    <t>05/10/2022 15.54.13</t>
  </si>
  <si>
    <t>B153</t>
  </si>
  <si>
    <t>BRENTONICO</t>
  </si>
  <si>
    <t>B154</t>
  </si>
  <si>
    <t>BRENZONE SUL GARDA</t>
  </si>
  <si>
    <t>B156</t>
  </si>
  <si>
    <t>BRESCELLO</t>
  </si>
  <si>
    <t>13/07/2022 11.38.31</t>
  </si>
  <si>
    <t>B157</t>
  </si>
  <si>
    <t>BRESCIA</t>
  </si>
  <si>
    <t>B158</t>
  </si>
  <si>
    <t>BRESIMO</t>
  </si>
  <si>
    <t>B159</t>
  </si>
  <si>
    <t>BRESSANA BOTTARONE</t>
  </si>
  <si>
    <t>14/07/2022 09.08.38</t>
  </si>
  <si>
    <t>B160</t>
  </si>
  <si>
    <t>BRESSANONE</t>
  </si>
  <si>
    <t>13/04/2022 11.47.45</t>
  </si>
  <si>
    <t>Esenzione per redditi imponibili fino a euro 35000.00</t>
  </si>
  <si>
    <t>B161</t>
  </si>
  <si>
    <t>BRESSANVIDO</t>
  </si>
  <si>
    <t>B162</t>
  </si>
  <si>
    <t>BRESSO</t>
  </si>
  <si>
    <t>B166</t>
  </si>
  <si>
    <t>BREZZO DI BEDERO</t>
  </si>
  <si>
    <t>B167</t>
  </si>
  <si>
    <t>BRIAGLIA</t>
  </si>
  <si>
    <t>B169</t>
  </si>
  <si>
    <t>BRIATICO</t>
  </si>
  <si>
    <t>B171</t>
  </si>
  <si>
    <t>BRICHERASIO</t>
  </si>
  <si>
    <t>04/02/2022 16.06.35</t>
  </si>
  <si>
    <t>B172</t>
  </si>
  <si>
    <t>BRIENNO</t>
  </si>
  <si>
    <t>21/01/2022 11.17.01</t>
  </si>
  <si>
    <t>B173</t>
  </si>
  <si>
    <t>BRIENZA</t>
  </si>
  <si>
    <t>06/07/2022 10.43.49</t>
  </si>
  <si>
    <t>B175</t>
  </si>
  <si>
    <t>BRIGA ALTA</t>
  </si>
  <si>
    <t>19/04/2022 11.18.36</t>
  </si>
  <si>
    <t>B176</t>
  </si>
  <si>
    <t>BRIGA NOVARESE</t>
  </si>
  <si>
    <t>04/07/2022 15.28.46</t>
  </si>
  <si>
    <t>B178</t>
  </si>
  <si>
    <t>BRIGNANO GERA D'ADDA</t>
  </si>
  <si>
    <t>B179</t>
  </si>
  <si>
    <t>BRIGNANO-FRASCATA</t>
  </si>
  <si>
    <t>26/08/2022 08.41.00</t>
  </si>
  <si>
    <t>B180</t>
  </si>
  <si>
    <t>BRINDISI</t>
  </si>
  <si>
    <t>BR</t>
  </si>
  <si>
    <t>B181</t>
  </si>
  <si>
    <t>BRINDISI MONTAGNA</t>
  </si>
  <si>
    <t>08/07/2022 09.54.49</t>
  </si>
  <si>
    <t>B182</t>
  </si>
  <si>
    <t>BRINZIO</t>
  </si>
  <si>
    <t>B183</t>
  </si>
  <si>
    <t>BRIONA</t>
  </si>
  <si>
    <t>B184</t>
  </si>
  <si>
    <t>BRIONE</t>
  </si>
  <si>
    <t>10/02/2022 12.16.11</t>
  </si>
  <si>
    <t>B187</t>
  </si>
  <si>
    <t>BRIOSCO</t>
  </si>
  <si>
    <t>05/04/2022 14.09.50</t>
  </si>
  <si>
    <t>B188</t>
  </si>
  <si>
    <t>BRISIGHELLA</t>
  </si>
  <si>
    <t>B191</t>
  </si>
  <si>
    <t>BRISSAGO-VALTRAVAGLIA</t>
  </si>
  <si>
    <t>12/10/2022 15.04.33</t>
  </si>
  <si>
    <t>B192</t>
  </si>
  <si>
    <t>BRISSOGNE</t>
  </si>
  <si>
    <t>B193</t>
  </si>
  <si>
    <t>BRITTOLI</t>
  </si>
  <si>
    <t>B194</t>
  </si>
  <si>
    <t>BRIVIO</t>
  </si>
  <si>
    <t>05/04/2022 14.50.51</t>
  </si>
  <si>
    <t>B195</t>
  </si>
  <si>
    <t>BROCCOSTELLA</t>
  </si>
  <si>
    <t>B196</t>
  </si>
  <si>
    <t>BROGLIANO</t>
  </si>
  <si>
    <t>B197</t>
  </si>
  <si>
    <t>BROGNATURO</t>
  </si>
  <si>
    <t>08/06/2022 12.36.19</t>
  </si>
  <si>
    <t>B198</t>
  </si>
  <si>
    <t>BROLO</t>
  </si>
  <si>
    <t>B200</t>
  </si>
  <si>
    <t>BRONDELLO</t>
  </si>
  <si>
    <t>27/09/2022 07.55.13</t>
  </si>
  <si>
    <t>B201</t>
  </si>
  <si>
    <t>BRONI</t>
  </si>
  <si>
    <t>05/05/2022 10.10.57</t>
  </si>
  <si>
    <t>B202</t>
  </si>
  <si>
    <t>BRONTE</t>
  </si>
  <si>
    <t>B203</t>
  </si>
  <si>
    <t>BRONZOLO</t>
  </si>
  <si>
    <t>13/04/2022 11.29.20</t>
  </si>
  <si>
    <t>B204</t>
  </si>
  <si>
    <t>BROSSASCO</t>
  </si>
  <si>
    <t>B205</t>
  </si>
  <si>
    <t>BROSSO</t>
  </si>
  <si>
    <t>28/06/2022 15.08.21</t>
  </si>
  <si>
    <t>B207</t>
  </si>
  <si>
    <t>BROVELLO-CARPUGNINO</t>
  </si>
  <si>
    <t>B209</t>
  </si>
  <si>
    <t>BROZOLO</t>
  </si>
  <si>
    <t>B212</t>
  </si>
  <si>
    <t>BRUGHERIO</t>
  </si>
  <si>
    <t>02/05/2022 13.58.56</t>
  </si>
  <si>
    <t>B213</t>
  </si>
  <si>
    <t>BRUGINE</t>
  </si>
  <si>
    <t>18/01/2022 11.28.41</t>
  </si>
  <si>
    <t>B214</t>
  </si>
  <si>
    <t>BRUGNATO</t>
  </si>
  <si>
    <t>08/04/2022 16.29.01</t>
  </si>
  <si>
    <t>B215</t>
  </si>
  <si>
    <t>BRUGNERA</t>
  </si>
  <si>
    <t>15/02/2022 16.06.00</t>
  </si>
  <si>
    <t>B216</t>
  </si>
  <si>
    <t>BRUINO</t>
  </si>
  <si>
    <t>20/06/2022 15.12.07</t>
  </si>
  <si>
    <t>B217</t>
  </si>
  <si>
    <t>BRUMANO</t>
  </si>
  <si>
    <t>B218</t>
  </si>
  <si>
    <t>BRUNATE</t>
  </si>
  <si>
    <t>16/02/2022 16.21.51</t>
  </si>
  <si>
    <t>B219</t>
  </si>
  <si>
    <t>BRUNELLO</t>
  </si>
  <si>
    <t>15/09/2022 12.14.32</t>
  </si>
  <si>
    <t>B220</t>
  </si>
  <si>
    <t>BRUNICO</t>
  </si>
  <si>
    <t>B221</t>
  </si>
  <si>
    <t>BRUNO</t>
  </si>
  <si>
    <t>04/10/2022 13.06.55</t>
  </si>
  <si>
    <t>B223</t>
  </si>
  <si>
    <t>BRUSAPORTO</t>
  </si>
  <si>
    <t>17/01/2022 11.52.48</t>
  </si>
  <si>
    <t>B225</t>
  </si>
  <si>
    <t>BRUSASCO</t>
  </si>
  <si>
    <t>22/06/2022 14.47.34</t>
  </si>
  <si>
    <t>B227</t>
  </si>
  <si>
    <t>BRUSCIANO</t>
  </si>
  <si>
    <t>17/05/2022 12.35.34</t>
  </si>
  <si>
    <t>B228</t>
  </si>
  <si>
    <t>BRUSIMPIANO</t>
  </si>
  <si>
    <t>11/08/2022 12.18.53</t>
  </si>
  <si>
    <t>B229</t>
  </si>
  <si>
    <t>BRUSNENGO</t>
  </si>
  <si>
    <t>07/10/2022 12.35.10</t>
  </si>
  <si>
    <t>B230</t>
  </si>
  <si>
    <t>BRUSSON</t>
  </si>
  <si>
    <t>B232</t>
  </si>
  <si>
    <t>BRUZOLO</t>
  </si>
  <si>
    <t>05/04/2022 16.51.12</t>
  </si>
  <si>
    <t>B234</t>
  </si>
  <si>
    <t>BRUZZANO ZEFFIRIO</t>
  </si>
  <si>
    <t>B235</t>
  </si>
  <si>
    <t>BUBBIANO</t>
  </si>
  <si>
    <t>B236</t>
  </si>
  <si>
    <t>BUBBIO</t>
  </si>
  <si>
    <t>29/03/2022 16.41.26</t>
  </si>
  <si>
    <t>B237</t>
  </si>
  <si>
    <t>BUCCHERI</t>
  </si>
  <si>
    <t>B238</t>
  </si>
  <si>
    <t>BUCCHIANICO</t>
  </si>
  <si>
    <t>B239</t>
  </si>
  <si>
    <t>BUCCIANO</t>
  </si>
  <si>
    <t>B240</t>
  </si>
  <si>
    <t>BUCCINASCO</t>
  </si>
  <si>
    <t>B242</t>
  </si>
  <si>
    <t>BUCCINO</t>
  </si>
  <si>
    <t>B243</t>
  </si>
  <si>
    <t>BUCINE</t>
  </si>
  <si>
    <t>10/03/2022 12.00.36</t>
  </si>
  <si>
    <t>B246</t>
  </si>
  <si>
    <t>BUDDUSO'</t>
  </si>
  <si>
    <t>B247</t>
  </si>
  <si>
    <t>BUDOIA</t>
  </si>
  <si>
    <t>B248</t>
  </si>
  <si>
    <t>BUDONI</t>
  </si>
  <si>
    <t>B249</t>
  </si>
  <si>
    <t>BUDRIO</t>
  </si>
  <si>
    <t>B250</t>
  </si>
  <si>
    <t>BUGGERRU</t>
  </si>
  <si>
    <t>B251</t>
  </si>
  <si>
    <t>BUGGIANO</t>
  </si>
  <si>
    <t>16/08/2022 11.44.45</t>
  </si>
  <si>
    <t>B255</t>
  </si>
  <si>
    <t>BUGLIO IN MONTE</t>
  </si>
  <si>
    <t>B256</t>
  </si>
  <si>
    <t>BUGNARA</t>
  </si>
  <si>
    <t>01/07/2022 13.57.48</t>
  </si>
  <si>
    <t>B258</t>
  </si>
  <si>
    <t>BUGUGGIATE</t>
  </si>
  <si>
    <t>B259</t>
  </si>
  <si>
    <t>BUJA</t>
  </si>
  <si>
    <t>B261</t>
  </si>
  <si>
    <t>BULCIAGO</t>
  </si>
  <si>
    <t>13/07/2022 13.43.09</t>
  </si>
  <si>
    <t>B262</t>
  </si>
  <si>
    <t>BULGAROGRASSO</t>
  </si>
  <si>
    <t>B264</t>
  </si>
  <si>
    <t>BULTEI</t>
  </si>
  <si>
    <t>B265</t>
  </si>
  <si>
    <t>BULZI</t>
  </si>
  <si>
    <t>B266</t>
  </si>
  <si>
    <t>BUONABITACOLO</t>
  </si>
  <si>
    <t>B267</t>
  </si>
  <si>
    <t>BUONALBERGO</t>
  </si>
  <si>
    <t>B268</t>
  </si>
  <si>
    <t>MONTEBELLO SUL SANGRO</t>
  </si>
  <si>
    <t>B269</t>
  </si>
  <si>
    <t>BUONCONVENTO</t>
  </si>
  <si>
    <t>13/07/2022 13.52.18</t>
  </si>
  <si>
    <t>B270</t>
  </si>
  <si>
    <t>BUONVICINO</t>
  </si>
  <si>
    <t>30/05/2022 12.03.17</t>
  </si>
  <si>
    <t>B272</t>
  </si>
  <si>
    <t>BURAGO DI MOLGORA</t>
  </si>
  <si>
    <t>08/08/2022 11.51.41</t>
  </si>
  <si>
    <t>B274</t>
  </si>
  <si>
    <t>BURCEI</t>
  </si>
  <si>
    <t>B275</t>
  </si>
  <si>
    <t>BURGIO</t>
  </si>
  <si>
    <t>B276</t>
  </si>
  <si>
    <t>BURGOS</t>
  </si>
  <si>
    <t>B278</t>
  </si>
  <si>
    <t>BURIASCO</t>
  </si>
  <si>
    <t>B279</t>
  </si>
  <si>
    <t>BUROLO</t>
  </si>
  <si>
    <t>24/03/2022 07.34.25</t>
  </si>
  <si>
    <t>B280</t>
  </si>
  <si>
    <t>BURONZO</t>
  </si>
  <si>
    <t>07/07/2022 17.26.21</t>
  </si>
  <si>
    <t>B281</t>
  </si>
  <si>
    <t>BUSACHI</t>
  </si>
  <si>
    <t>B282</t>
  </si>
  <si>
    <t>BUSALLA</t>
  </si>
  <si>
    <t>15/04/2022 18.19.19</t>
  </si>
  <si>
    <t>B284</t>
  </si>
  <si>
    <t>BUSANO</t>
  </si>
  <si>
    <t>28/09/2022 13.13.13</t>
  </si>
  <si>
    <t>B285</t>
  </si>
  <si>
    <t>BUSCA</t>
  </si>
  <si>
    <t>B286</t>
  </si>
  <si>
    <t>BUSCATE</t>
  </si>
  <si>
    <t>B287</t>
  </si>
  <si>
    <t>BUSCEMI</t>
  </si>
  <si>
    <t>B288</t>
  </si>
  <si>
    <t>BUSETO PALIZZOLO</t>
  </si>
  <si>
    <t>B289</t>
  </si>
  <si>
    <t>BUSNAGO</t>
  </si>
  <si>
    <t>29/07/2022 11.27.39</t>
  </si>
  <si>
    <t>B292</t>
  </si>
  <si>
    <t>BUSSERO</t>
  </si>
  <si>
    <t>07/01/2022 11.32.09</t>
  </si>
  <si>
    <t>B293</t>
  </si>
  <si>
    <t>BUSSETO</t>
  </si>
  <si>
    <t>13/06/2022 13.31.03</t>
  </si>
  <si>
    <t>B294</t>
  </si>
  <si>
    <t>BUSSI SUL TIRINO</t>
  </si>
  <si>
    <t>05/04/2022 16.37.46</t>
  </si>
  <si>
    <t>B295</t>
  </si>
  <si>
    <t>BUSSO</t>
  </si>
  <si>
    <t>24/06/2022 11.17.01</t>
  </si>
  <si>
    <t>B296</t>
  </si>
  <si>
    <t>BUSSOLENGO</t>
  </si>
  <si>
    <t>23/06/2022 10.21.13</t>
  </si>
  <si>
    <t>B297</t>
  </si>
  <si>
    <t>BUSSOLENO</t>
  </si>
  <si>
    <t>B300</t>
  </si>
  <si>
    <t>BUSTO ARSIZIO</t>
  </si>
  <si>
    <t>11/04/2022 13.29.00</t>
  </si>
  <si>
    <t>B301</t>
  </si>
  <si>
    <t>BUSTO GAROLFO</t>
  </si>
  <si>
    <t>21/06/2022 14.30.08</t>
  </si>
  <si>
    <t>B302</t>
  </si>
  <si>
    <t>BUTERA</t>
  </si>
  <si>
    <t>09/03/2022 18.01.48</t>
  </si>
  <si>
    <t>B303</t>
  </si>
  <si>
    <t>BUTI</t>
  </si>
  <si>
    <t>B304</t>
  </si>
  <si>
    <t>BUTTAPIETRA</t>
  </si>
  <si>
    <t>04/07/2022 15.27.02</t>
  </si>
  <si>
    <t>B305</t>
  </si>
  <si>
    <t>BUTTIGLIERA ALTA</t>
  </si>
  <si>
    <t>B306</t>
  </si>
  <si>
    <t>BUTTIGLIERA D'ASTI</t>
  </si>
  <si>
    <t>07/10/2022 17.07.36</t>
  </si>
  <si>
    <t>B309</t>
  </si>
  <si>
    <t>BUTTRIO</t>
  </si>
  <si>
    <t>06/07/2022 10.11.52</t>
  </si>
  <si>
    <t>B310</t>
  </si>
  <si>
    <t>SAN PAOLO D'ARGON</t>
  </si>
  <si>
    <t>24/05/2022 09.20.10</t>
  </si>
  <si>
    <t>B311</t>
  </si>
  <si>
    <t>CABELLA LIGURE</t>
  </si>
  <si>
    <t>B312</t>
  </si>
  <si>
    <t>CASTELLO CABIAGLIO</t>
  </si>
  <si>
    <t>B313</t>
  </si>
  <si>
    <t>CABIATE</t>
  </si>
  <si>
    <t>13/04/2022 12.17.58</t>
  </si>
  <si>
    <t>B314</t>
  </si>
  <si>
    <t>CABRAS</t>
  </si>
  <si>
    <t>28/03/2022 15.04.09</t>
  </si>
  <si>
    <t>B315</t>
  </si>
  <si>
    <t>CACCAMO</t>
  </si>
  <si>
    <t>B317</t>
  </si>
  <si>
    <t>POGGIO SANNITA</t>
  </si>
  <si>
    <t>29/08/2022 14.01.56</t>
  </si>
  <si>
    <t>B319</t>
  </si>
  <si>
    <t>CACCURI</t>
  </si>
  <si>
    <t>B326</t>
  </si>
  <si>
    <t>CADEGLIANO-VICONAGO</t>
  </si>
  <si>
    <t>12/10/2022 15.02.58</t>
  </si>
  <si>
    <t>B328</t>
  </si>
  <si>
    <t>CADELBOSCO DI SOPRA</t>
  </si>
  <si>
    <t>14/07/2022 08.59.08</t>
  </si>
  <si>
    <t>B332</t>
  </si>
  <si>
    <t>CADEO</t>
  </si>
  <si>
    <t>17/05/2022 12.31.35</t>
  </si>
  <si>
    <t>B335</t>
  </si>
  <si>
    <t>CADERZONE TERME</t>
  </si>
  <si>
    <t>B345</t>
  </si>
  <si>
    <t>CADONEGHE</t>
  </si>
  <si>
    <t>B346</t>
  </si>
  <si>
    <t>CADORAGO</t>
  </si>
  <si>
    <t>14/04/2022 13.10.25</t>
  </si>
  <si>
    <t>B349</t>
  </si>
  <si>
    <t>CAERANO DI SAN MARCO</t>
  </si>
  <si>
    <t>B350</t>
  </si>
  <si>
    <t>CAFASSE</t>
  </si>
  <si>
    <t>16/06/2022 10.24.20</t>
  </si>
  <si>
    <t>B351</t>
  </si>
  <si>
    <t>CAGGIANO</t>
  </si>
  <si>
    <t>B352</t>
  </si>
  <si>
    <t>CAGLI</t>
  </si>
  <si>
    <t>B354</t>
  </si>
  <si>
    <t>CAGLIARI</t>
  </si>
  <si>
    <t>07/09/2022 15.12.49</t>
  </si>
  <si>
    <t>B355</t>
  </si>
  <si>
    <t>CAGLIO</t>
  </si>
  <si>
    <t>B357</t>
  </si>
  <si>
    <t>CAGNANO VARANO</t>
  </si>
  <si>
    <t>B358</t>
  </si>
  <si>
    <t>CAGNANO AMITERNO</t>
  </si>
  <si>
    <t>23/08/2022 11.36.03</t>
  </si>
  <si>
    <t>B361</t>
  </si>
  <si>
    <t>CAIANELLO</t>
  </si>
  <si>
    <t>13/07/2022 14.34.08</t>
  </si>
  <si>
    <t>B362</t>
  </si>
  <si>
    <t>CAIAZZO</t>
  </si>
  <si>
    <t>B364</t>
  </si>
  <si>
    <t>CAINES</t>
  </si>
  <si>
    <t>B365</t>
  </si>
  <si>
    <t>CAINO</t>
  </si>
  <si>
    <t>03/08/2022 13.30.42</t>
  </si>
  <si>
    <t>B366</t>
  </si>
  <si>
    <t>CAIOLO</t>
  </si>
  <si>
    <t>B367</t>
  </si>
  <si>
    <t>CAIRANO</t>
  </si>
  <si>
    <t>B368</t>
  </si>
  <si>
    <t>CAIRATE</t>
  </si>
  <si>
    <t>21/09/2022 12.28.48</t>
  </si>
  <si>
    <t>B369</t>
  </si>
  <si>
    <t>CAIRO MONTENOTTE</t>
  </si>
  <si>
    <t>18/01/2022 12.36.04</t>
  </si>
  <si>
    <t>B371</t>
  </si>
  <si>
    <t>CAIVANO</t>
  </si>
  <si>
    <t>22/07/2022 08.46.38</t>
  </si>
  <si>
    <t>B374</t>
  </si>
  <si>
    <t>CALABRITTO</t>
  </si>
  <si>
    <t>28/09/2022 13.43.13</t>
  </si>
  <si>
    <t>B375</t>
  </si>
  <si>
    <t>CALALZO DI CADORE</t>
  </si>
  <si>
    <t>24/05/2022 08.54.15</t>
  </si>
  <si>
    <t>B376</t>
  </si>
  <si>
    <t>CALAMANDRANA</t>
  </si>
  <si>
    <t>07/10/2022 17.08.56</t>
  </si>
  <si>
    <t>B377</t>
  </si>
  <si>
    <t>CALAMONACI</t>
  </si>
  <si>
    <t>B378</t>
  </si>
  <si>
    <t>CALANGIANUS</t>
  </si>
  <si>
    <t>B379</t>
  </si>
  <si>
    <t>CALANNA</t>
  </si>
  <si>
    <t>B380</t>
  </si>
  <si>
    <t>CALASCA-CASTIGLIONE</t>
  </si>
  <si>
    <t>B381</t>
  </si>
  <si>
    <t>CALASCIBETTA</t>
  </si>
  <si>
    <t>B382</t>
  </si>
  <si>
    <t>CALASCIO</t>
  </si>
  <si>
    <t>B383</t>
  </si>
  <si>
    <t>CALASETTA</t>
  </si>
  <si>
    <t>30/08/2022 13.57.39</t>
  </si>
  <si>
    <t>B384</t>
  </si>
  <si>
    <t>CALATABIANO</t>
  </si>
  <si>
    <t>B385</t>
  </si>
  <si>
    <t>CALATAFIMI-SEGESTA</t>
  </si>
  <si>
    <t>07/07/2022 16.03.40</t>
  </si>
  <si>
    <t>B387</t>
  </si>
  <si>
    <t>LUNGAVILLA</t>
  </si>
  <si>
    <t>21/04/2022 12.15.36</t>
  </si>
  <si>
    <t>B388</t>
  </si>
  <si>
    <t>CALCATA</t>
  </si>
  <si>
    <t>15/09/2022 12.04.57</t>
  </si>
  <si>
    <t>B389</t>
  </si>
  <si>
    <t>CALCERANICA AL LAGO</t>
  </si>
  <si>
    <t>B390</t>
  </si>
  <si>
    <t>CALCI</t>
  </si>
  <si>
    <t>28/09/2022 13.24.28</t>
  </si>
  <si>
    <t>Esenzione per  reddito complessivo non superiore a euro 10000.00</t>
  </si>
  <si>
    <t>Esenzione per  i soggetti ultrasettantenni che vivono da soli ed il cui unico reddito derivi esclusivamente da redditi di pensione inferiori a euro 11000.00</t>
  </si>
  <si>
    <t>Esenzione per i soggetti con disabilitÃ  riconosciuta superiore al 90 per cento il cui unico reddito sia inferiore a euro 11000.00</t>
  </si>
  <si>
    <t>B391</t>
  </si>
  <si>
    <t>CALCIANO</t>
  </si>
  <si>
    <t>06/07/2022 13.22.28</t>
  </si>
  <si>
    <t>B392</t>
  </si>
  <si>
    <t>CALCINAIA</t>
  </si>
  <si>
    <t>Esenzione per i contribuenti che abbiano un reddito derivante esclusivamente da lavoro dipendente (art. 49 comma 1 del TUIR) e assimilato (art. 50 TUIR lett. a), b), c), c)bis, d), h-bis) e l) o pensione (art. 49 comma 2 del TUIR) non superiore ad euro 12.000,00.</t>
  </si>
  <si>
    <t>B393</t>
  </si>
  <si>
    <t>CALCINATE</t>
  </si>
  <si>
    <t>15/04/2022 12.17.21</t>
  </si>
  <si>
    <t>B394</t>
  </si>
  <si>
    <t>CALCINATO</t>
  </si>
  <si>
    <t>13/05/2022 14.24.18</t>
  </si>
  <si>
    <t>B395</t>
  </si>
  <si>
    <t>CALCIO</t>
  </si>
  <si>
    <t>B396</t>
  </si>
  <si>
    <t>CALCO</t>
  </si>
  <si>
    <t>29/04/2022 10.23.25</t>
  </si>
  <si>
    <t>B397</t>
  </si>
  <si>
    <t>CALDARO SULLA STRADA DEL VINO</t>
  </si>
  <si>
    <t>B398</t>
  </si>
  <si>
    <t>CALDAROLA</t>
  </si>
  <si>
    <t>23/08/2022 10.46.07</t>
  </si>
  <si>
    <t>B399</t>
  </si>
  <si>
    <t>CALDERARA DI RENO</t>
  </si>
  <si>
    <t>03/08/2022 13.34.22</t>
  </si>
  <si>
    <t>B400</t>
  </si>
  <si>
    <t>CALDES</t>
  </si>
  <si>
    <t>B402</t>
  </si>
  <si>
    <t>CALDIERO</t>
  </si>
  <si>
    <t>20/01/2022 08.48.25</t>
  </si>
  <si>
    <t>B403</t>
  </si>
  <si>
    <t>CALDOGNO</t>
  </si>
  <si>
    <t>B404</t>
  </si>
  <si>
    <t>CALDONAZZO</t>
  </si>
  <si>
    <t>B405</t>
  </si>
  <si>
    <t>CALENDASCO</t>
  </si>
  <si>
    <t>21/03/2022 12.02.27</t>
  </si>
  <si>
    <t>B406</t>
  </si>
  <si>
    <t>CALENZANO</t>
  </si>
  <si>
    <t>13/06/2022 13.29.23</t>
  </si>
  <si>
    <t>B408</t>
  </si>
  <si>
    <t>CALESTANO</t>
  </si>
  <si>
    <t>05/05/2022 10.47.14</t>
  </si>
  <si>
    <t>B409</t>
  </si>
  <si>
    <t>CALICE LIGURE</t>
  </si>
  <si>
    <t>07/10/2022 16.27.18</t>
  </si>
  <si>
    <t>B410</t>
  </si>
  <si>
    <t>CALICE AL CORNOVIGLIO</t>
  </si>
  <si>
    <t>B413</t>
  </si>
  <si>
    <t>CALIMERA</t>
  </si>
  <si>
    <t>B415</t>
  </si>
  <si>
    <t>CALITRI</t>
  </si>
  <si>
    <t>14/07/2022 10.28.37</t>
  </si>
  <si>
    <t>B416</t>
  </si>
  <si>
    <t>CALIZZANO</t>
  </si>
  <si>
    <t>30/09/2022 17.32.43</t>
  </si>
  <si>
    <t>B417</t>
  </si>
  <si>
    <t>CALLABIANA</t>
  </si>
  <si>
    <t>07/10/2022 08.22.48</t>
  </si>
  <si>
    <t>B418</t>
  </si>
  <si>
    <t>CALLIANO MONFERRATO</t>
  </si>
  <si>
    <t>10/06/2022 10.12.46</t>
  </si>
  <si>
    <t>B419</t>
  </si>
  <si>
    <t>CALLIANO</t>
  </si>
  <si>
    <t>B423</t>
  </si>
  <si>
    <t>CALOLZIOCORTE</t>
  </si>
  <si>
    <t>29/08/2022 10.59.09</t>
  </si>
  <si>
    <t>B424</t>
  </si>
  <si>
    <t>CALOPEZZATI</t>
  </si>
  <si>
    <t>27/07/2022 12.04.53</t>
  </si>
  <si>
    <t>B425</t>
  </si>
  <si>
    <t>CALOSSO</t>
  </si>
  <si>
    <t>B426</t>
  </si>
  <si>
    <t>CALOVETO</t>
  </si>
  <si>
    <t>B427</t>
  </si>
  <si>
    <t>CALTABELLOTTA</t>
  </si>
  <si>
    <t>B428</t>
  </si>
  <si>
    <t>CALTAGIRONE</t>
  </si>
  <si>
    <t>19/08/2022 09.01.46</t>
  </si>
  <si>
    <t>B429</t>
  </si>
  <si>
    <t>CALTANISSETTA</t>
  </si>
  <si>
    <t>16/06/2022 15.36.58</t>
  </si>
  <si>
    <t>B430</t>
  </si>
  <si>
    <t>CALTAVUTURO</t>
  </si>
  <si>
    <t>B431</t>
  </si>
  <si>
    <t>CALTIGNAGA</t>
  </si>
  <si>
    <t>B432</t>
  </si>
  <si>
    <t>CALTO</t>
  </si>
  <si>
    <t>21/06/2022 10.37.47</t>
  </si>
  <si>
    <t>B433</t>
  </si>
  <si>
    <t>CALTRANO</t>
  </si>
  <si>
    <t>08/02/2022 17.21.20</t>
  </si>
  <si>
    <t>B434</t>
  </si>
  <si>
    <t>CALUSCO D'ADDA</t>
  </si>
  <si>
    <t>B435</t>
  </si>
  <si>
    <t>CALUSO</t>
  </si>
  <si>
    <t>08/02/2022 17.23.20</t>
  </si>
  <si>
    <t>B436</t>
  </si>
  <si>
    <t>CALVAGESE DELLA RIVIERA</t>
  </si>
  <si>
    <t>13/07/2022 13.13.02</t>
  </si>
  <si>
    <t>B437</t>
  </si>
  <si>
    <t>CALVANICO</t>
  </si>
  <si>
    <t>B439</t>
  </si>
  <si>
    <t>CALVATONE</t>
  </si>
  <si>
    <t>05/10/2022 10.47.28</t>
  </si>
  <si>
    <t>B440</t>
  </si>
  <si>
    <t>CALVELLO</t>
  </si>
  <si>
    <t>B441</t>
  </si>
  <si>
    <t>CALVENE</t>
  </si>
  <si>
    <t>B442</t>
  </si>
  <si>
    <t>CALVENZANO</t>
  </si>
  <si>
    <t>23/03/2022 11.27.44</t>
  </si>
  <si>
    <t>B443</t>
  </si>
  <si>
    <t>CALVERA</t>
  </si>
  <si>
    <t>B444</t>
  </si>
  <si>
    <t>CALVI</t>
  </si>
  <si>
    <t>13/10/2022 10.06.58</t>
  </si>
  <si>
    <t>B445</t>
  </si>
  <si>
    <t>CALVI RISORTA</t>
  </si>
  <si>
    <t>B446</t>
  </si>
  <si>
    <t>CALVI DELL'UMBRIA</t>
  </si>
  <si>
    <t>23/05/2022 11.57.24</t>
  </si>
  <si>
    <t>B447</t>
  </si>
  <si>
    <t>CALVIGNANO</t>
  </si>
  <si>
    <t>B448</t>
  </si>
  <si>
    <t>CALVIGNASCO</t>
  </si>
  <si>
    <t>B450</t>
  </si>
  <si>
    <t>CALVISANO</t>
  </si>
  <si>
    <t>22/02/2022 11.55.20</t>
  </si>
  <si>
    <t>B452</t>
  </si>
  <si>
    <t>CALVIZZANO</t>
  </si>
  <si>
    <t>B453</t>
  </si>
  <si>
    <t>CAMAGNA MONFERRATO</t>
  </si>
  <si>
    <t>24/06/2022 11.06.53</t>
  </si>
  <si>
    <t>B455</t>
  </si>
  <si>
    <t>CAMAIORE</t>
  </si>
  <si>
    <t>14/07/2022 09.13.59</t>
  </si>
  <si>
    <t>B457</t>
  </si>
  <si>
    <t>CAMANDONA</t>
  </si>
  <si>
    <t>12/10/2022 08.04.26</t>
  </si>
  <si>
    <t>B460</t>
  </si>
  <si>
    <t>CAMASTRA</t>
  </si>
  <si>
    <t>B461</t>
  </si>
  <si>
    <t>CAMBIAGO</t>
  </si>
  <si>
    <t>13/07/2022 13.15.01</t>
  </si>
  <si>
    <t>B462</t>
  </si>
  <si>
    <t>CAMBIANO</t>
  </si>
  <si>
    <t>14/09/2022 14.54.30</t>
  </si>
  <si>
    <t>B463</t>
  </si>
  <si>
    <t>CAMBIASCA</t>
  </si>
  <si>
    <t>10/06/2022 09.41.31</t>
  </si>
  <si>
    <t>B465</t>
  </si>
  <si>
    <t>CAMBURZANO</t>
  </si>
  <si>
    <t>23/02/2022 07.39.17</t>
  </si>
  <si>
    <t>B466</t>
  </si>
  <si>
    <t>SANT'ELENA SANNITA</t>
  </si>
  <si>
    <t>B467</t>
  </si>
  <si>
    <t>CAMERANA</t>
  </si>
  <si>
    <t>B468</t>
  </si>
  <si>
    <t>CAMERANO</t>
  </si>
  <si>
    <t>21/04/2022 14.57.00</t>
  </si>
  <si>
    <t>B469</t>
  </si>
  <si>
    <t>CAMERANO CASASCO</t>
  </si>
  <si>
    <t>31/08/2022 10.02.30</t>
  </si>
  <si>
    <t>B470</t>
  </si>
  <si>
    <t>CAMERATA PICENA</t>
  </si>
  <si>
    <t>23/05/2022 13.26.04</t>
  </si>
  <si>
    <t>B471</t>
  </si>
  <si>
    <t>CAMERATA CORNELLO</t>
  </si>
  <si>
    <t>11/05/2022 11.00.06</t>
  </si>
  <si>
    <t>B472</t>
  </si>
  <si>
    <t>CAMERATA NUOVA</t>
  </si>
  <si>
    <t>B473</t>
  </si>
  <si>
    <t>CAMERI</t>
  </si>
  <si>
    <t>20/01/2022 08.56.18</t>
  </si>
  <si>
    <t>B474</t>
  </si>
  <si>
    <t>CAMERINO</t>
  </si>
  <si>
    <t>23/06/2022 12.47.08</t>
  </si>
  <si>
    <t>B476</t>
  </si>
  <si>
    <t>CAMEROTA</t>
  </si>
  <si>
    <t>06/10/2022 15.42.07</t>
  </si>
  <si>
    <t>B477</t>
  </si>
  <si>
    <t>CAMIGLIANO</t>
  </si>
  <si>
    <t>B481</t>
  </si>
  <si>
    <t>CAMINI</t>
  </si>
  <si>
    <t>13/06/2022 13.33.44</t>
  </si>
  <si>
    <t>B482</t>
  </si>
  <si>
    <t>CAMINO</t>
  </si>
  <si>
    <t>13/06/2022 12.58.46</t>
  </si>
  <si>
    <t>B483</t>
  </si>
  <si>
    <t>CAMINO AL TAGLIAMENTO</t>
  </si>
  <si>
    <t>B484</t>
  </si>
  <si>
    <t>CAMISANO</t>
  </si>
  <si>
    <t>13/06/2022 13.32.14</t>
  </si>
  <si>
    <t>B485</t>
  </si>
  <si>
    <t>CAMISANO VICENTINO</t>
  </si>
  <si>
    <t>16/06/2022 14.48.26</t>
  </si>
  <si>
    <t>B486</t>
  </si>
  <si>
    <t>CAMMARATA</t>
  </si>
  <si>
    <t>B490</t>
  </si>
  <si>
    <t>CAMOGLI</t>
  </si>
  <si>
    <t>B491</t>
  </si>
  <si>
    <t>CHAMOIS</t>
  </si>
  <si>
    <t>B492</t>
  </si>
  <si>
    <t>CAMPAGNA</t>
  </si>
  <si>
    <t>01/07/2022 13.06.03</t>
  </si>
  <si>
    <t>B493</t>
  </si>
  <si>
    <t>CAMPAGNA LUPIA</t>
  </si>
  <si>
    <t>18/01/2022 12.06.39</t>
  </si>
  <si>
    <t>B494</t>
  </si>
  <si>
    <t>CASTEL CAMPAGNANO</t>
  </si>
  <si>
    <t>B496</t>
  </si>
  <si>
    <t>CAMPAGNANO DI ROMA</t>
  </si>
  <si>
    <t>09/09/2022 14.24.33</t>
  </si>
  <si>
    <t>B497</t>
  </si>
  <si>
    <t>CAMPAGNATICO</t>
  </si>
  <si>
    <t>B498</t>
  </si>
  <si>
    <t>CAMPAGNOLA CREMASCA</t>
  </si>
  <si>
    <t>25/03/2022 14.39.24</t>
  </si>
  <si>
    <t>B499</t>
  </si>
  <si>
    <t>CAMPAGNOLA EMILIA</t>
  </si>
  <si>
    <t>09/09/2022 15.44.40</t>
  </si>
  <si>
    <t>B500</t>
  </si>
  <si>
    <t>CAMPANA</t>
  </si>
  <si>
    <t>B501</t>
  </si>
  <si>
    <t>CAMPARADA</t>
  </si>
  <si>
    <t>B502</t>
  </si>
  <si>
    <t>CAMPEGINE</t>
  </si>
  <si>
    <t>09/09/2022 11.45.25</t>
  </si>
  <si>
    <t>B504</t>
  </si>
  <si>
    <t>CAMPELLO SUL CLITUNNO</t>
  </si>
  <si>
    <t>28/06/2022 12.11.20</t>
  </si>
  <si>
    <t>B505</t>
  </si>
  <si>
    <t>CAMPERTOGNO</t>
  </si>
  <si>
    <t>06/07/2022 13.29.46</t>
  </si>
  <si>
    <t>B506</t>
  </si>
  <si>
    <t>CAMPI SALENTINA</t>
  </si>
  <si>
    <t>08/06/2022 11.01.53</t>
  </si>
  <si>
    <t>B507</t>
  </si>
  <si>
    <t>CAMPI BISENZIO</t>
  </si>
  <si>
    <t>B509</t>
  </si>
  <si>
    <t>CAMPIGLIA MARITTIMA</t>
  </si>
  <si>
    <t>18/05/2022 11.23.08</t>
  </si>
  <si>
    <t>B510</t>
  </si>
  <si>
    <t>VALPRATO SOANA</t>
  </si>
  <si>
    <t>B511</t>
  </si>
  <si>
    <t>CAMPIGLIA DEI BERICI</t>
  </si>
  <si>
    <t>16/06/2022 15.09.06</t>
  </si>
  <si>
    <t>B512</t>
  </si>
  <si>
    <t>CAMPIGLIONE-FENILE</t>
  </si>
  <si>
    <t>B513</t>
  </si>
  <si>
    <t>CAMPIONE D'ITALIA</t>
  </si>
  <si>
    <t>07/10/2022 11.58.02</t>
  </si>
  <si>
    <t>B514</t>
  </si>
  <si>
    <t>CAMPITELLO DI FASSA</t>
  </si>
  <si>
    <t>B515</t>
  </si>
  <si>
    <t>CAMPLI</t>
  </si>
  <si>
    <t>B516</t>
  </si>
  <si>
    <t>CAMPO CALABRO</t>
  </si>
  <si>
    <t>B519</t>
  </si>
  <si>
    <t>CAMPOBASSO</t>
  </si>
  <si>
    <t>B520</t>
  </si>
  <si>
    <t>CAMPOBELLO DI LICATA</t>
  </si>
  <si>
    <t>B521</t>
  </si>
  <si>
    <t>CAMPOBELLO DI MAZARA</t>
  </si>
  <si>
    <t>B522</t>
  </si>
  <si>
    <t>CAMPOCHIARO</t>
  </si>
  <si>
    <t>07/10/2022 08.23.47</t>
  </si>
  <si>
    <t>B524</t>
  </si>
  <si>
    <t>CAMPODARSEGO</t>
  </si>
  <si>
    <t>B525</t>
  </si>
  <si>
    <t>CAMPODENNO</t>
  </si>
  <si>
    <t>B526</t>
  </si>
  <si>
    <t>CAMPO DI GIOVE</t>
  </si>
  <si>
    <t>B527</t>
  </si>
  <si>
    <t>CAMPODIMELE</t>
  </si>
  <si>
    <t>11/03/2022 12.06.40</t>
  </si>
  <si>
    <t>B528</t>
  </si>
  <si>
    <t>CAMPODIPIETRA</t>
  </si>
  <si>
    <t>22/06/2022 14.58.46</t>
  </si>
  <si>
    <t>B529</t>
  </si>
  <si>
    <t>CAMPO DI TRENS</t>
  </si>
  <si>
    <t>B530</t>
  </si>
  <si>
    <t>CAMPODOLCINO</t>
  </si>
  <si>
    <t>B531</t>
  </si>
  <si>
    <t>CAMPODORO</t>
  </si>
  <si>
    <t>B532</t>
  </si>
  <si>
    <t>CAMPOFELICE DI ROCCELLA</t>
  </si>
  <si>
    <t>B533</t>
  </si>
  <si>
    <t>CAMPOFELICE DI FITALIA</t>
  </si>
  <si>
    <t>B534</t>
  </si>
  <si>
    <t>CAMPOFILONE</t>
  </si>
  <si>
    <t>19/08/2022 16.17.22</t>
  </si>
  <si>
    <t>B535</t>
  </si>
  <si>
    <t>CAMPOFIORITO</t>
  </si>
  <si>
    <t>B536</t>
  </si>
  <si>
    <t>CAMPOFORMIDO</t>
  </si>
  <si>
    <t>14/07/2022 12.45.56</t>
  </si>
  <si>
    <t>B537</t>
  </si>
  <si>
    <t>CAMPOFRANCO</t>
  </si>
  <si>
    <t>27/06/2022 11.07.24</t>
  </si>
  <si>
    <t>B538</t>
  </si>
  <si>
    <t>CAMPO LIGURE</t>
  </si>
  <si>
    <t>B539</t>
  </si>
  <si>
    <t>CAMPOGALLIANO</t>
  </si>
  <si>
    <t>17/01/2022 10.46.54</t>
  </si>
  <si>
    <t>B540</t>
  </si>
  <si>
    <t>CHAMPORCHER</t>
  </si>
  <si>
    <t>B541</t>
  </si>
  <si>
    <t>CAMPOLATTARO</t>
  </si>
  <si>
    <t>13/06/2022 10.38.21</t>
  </si>
  <si>
    <t>B542</t>
  </si>
  <si>
    <t>CAMPOLI DEL MONTE TABURNO</t>
  </si>
  <si>
    <t>B543</t>
  </si>
  <si>
    <t>CAMPOLI APPENNINO</t>
  </si>
  <si>
    <t>B544</t>
  </si>
  <si>
    <t>CAMPOLIETO</t>
  </si>
  <si>
    <t>23/08/2022 11.19.31</t>
  </si>
  <si>
    <t>B546</t>
  </si>
  <si>
    <t>CAMPOLONGO MAGGIORE</t>
  </si>
  <si>
    <t>18/02/2022 09.19.38</t>
  </si>
  <si>
    <t>B549</t>
  </si>
  <si>
    <t>CAMPOMAGGIORE</t>
  </si>
  <si>
    <t>B550</t>
  </si>
  <si>
    <t>CAMPOMARINO</t>
  </si>
  <si>
    <t>06/07/2022 11.58.24</t>
  </si>
  <si>
    <t>B551</t>
  </si>
  <si>
    <t>CAMPOMORONE</t>
  </si>
  <si>
    <t>15/06/2022 08.43.26</t>
  </si>
  <si>
    <t>B553</t>
  </si>
  <si>
    <t>CAMPO NELL'ELBA</t>
  </si>
  <si>
    <t>B554</t>
  </si>
  <si>
    <t>CAMPONOGARA</t>
  </si>
  <si>
    <t>20/01/2022 15.52.24</t>
  </si>
  <si>
    <t>B555</t>
  </si>
  <si>
    <t>CAMPORA</t>
  </si>
  <si>
    <t>B556</t>
  </si>
  <si>
    <t>CAMPOREALE</t>
  </si>
  <si>
    <t>B557</t>
  </si>
  <si>
    <t>CAMPORGIANO</t>
  </si>
  <si>
    <t>29/07/2022 17.34.27</t>
  </si>
  <si>
    <t>Esenzione per redditi imponibili fino a euro 15400.00</t>
  </si>
  <si>
    <t>B559</t>
  </si>
  <si>
    <t>CAMPOROSSO</t>
  </si>
  <si>
    <t>B561</t>
  </si>
  <si>
    <t>CAMPOROTONDO ETNEO</t>
  </si>
  <si>
    <t>B562</t>
  </si>
  <si>
    <t>CAMPOROTONDO DI FIASTRONE</t>
  </si>
  <si>
    <t>19/08/2022 08.55.14</t>
  </si>
  <si>
    <t>B563</t>
  </si>
  <si>
    <t>CAMPOSAMPIERO</t>
  </si>
  <si>
    <t>07/04/2022 11.26.30</t>
  </si>
  <si>
    <t>B564</t>
  </si>
  <si>
    <t>CAMPO SAN MARTINO</t>
  </si>
  <si>
    <t>B565</t>
  </si>
  <si>
    <t>CAMPOSANO</t>
  </si>
  <si>
    <t>04/10/2022 13.09.14</t>
  </si>
  <si>
    <t>B566</t>
  </si>
  <si>
    <t>CAMPOSANTO</t>
  </si>
  <si>
    <t>B567</t>
  </si>
  <si>
    <t>CAMPOSPINOSO</t>
  </si>
  <si>
    <t>14/03/2022 14.02.04</t>
  </si>
  <si>
    <t>B569</t>
  </si>
  <si>
    <t>CAMPOTOSTO</t>
  </si>
  <si>
    <t>B570</t>
  </si>
  <si>
    <t>CAMPO TURES</t>
  </si>
  <si>
    <t>B572</t>
  </si>
  <si>
    <t>CAMUGNANO</t>
  </si>
  <si>
    <t>B573</t>
  </si>
  <si>
    <t>CANALE</t>
  </si>
  <si>
    <t>15/06/2022 11.57.42</t>
  </si>
  <si>
    <t>B574</t>
  </si>
  <si>
    <t>CANALE D'AGORDO</t>
  </si>
  <si>
    <t>11/03/2022 11.11.14</t>
  </si>
  <si>
    <t>B576</t>
  </si>
  <si>
    <t>CANALE MONTERANO</t>
  </si>
  <si>
    <t>13/05/2022 12.06.21</t>
  </si>
  <si>
    <t>B577</t>
  </si>
  <si>
    <t>CANAL SAN BOVO</t>
  </si>
  <si>
    <t>B578</t>
  </si>
  <si>
    <t>CANARO</t>
  </si>
  <si>
    <t>30/06/2022 12.25.20</t>
  </si>
  <si>
    <t>B579</t>
  </si>
  <si>
    <t>CANAZEI</t>
  </si>
  <si>
    <t>B580</t>
  </si>
  <si>
    <t>CANCELLARA</t>
  </si>
  <si>
    <t>04/10/2022 12.48.43</t>
  </si>
  <si>
    <t>B581</t>
  </si>
  <si>
    <t>CANCELLO ED ARNONE</t>
  </si>
  <si>
    <t>B582</t>
  </si>
  <si>
    <t>CANDA</t>
  </si>
  <si>
    <t>B584</t>
  </si>
  <si>
    <t>CANDELA</t>
  </si>
  <si>
    <t>14/09/2022 13.07.08</t>
  </si>
  <si>
    <t>B586</t>
  </si>
  <si>
    <t>CANDELO</t>
  </si>
  <si>
    <t>B587</t>
  </si>
  <si>
    <t>CANDIA LOMELLINA</t>
  </si>
  <si>
    <t>12/05/2022 10.47.26</t>
  </si>
  <si>
    <t>B588</t>
  </si>
  <si>
    <t>CANDIA CANAVESE</t>
  </si>
  <si>
    <t>28/06/2022 14.55.25</t>
  </si>
  <si>
    <t>B589</t>
  </si>
  <si>
    <t>CANDIANA</t>
  </si>
  <si>
    <t>B590</t>
  </si>
  <si>
    <t>CANDIDA</t>
  </si>
  <si>
    <t>09/09/2022 14.57.11</t>
  </si>
  <si>
    <t>B591</t>
  </si>
  <si>
    <t>CANDIDONI</t>
  </si>
  <si>
    <t>01/07/2022 13.56.33</t>
  </si>
  <si>
    <t>B592</t>
  </si>
  <si>
    <t>CANDIOLO</t>
  </si>
  <si>
    <t>20/01/2022 15.59.50</t>
  </si>
  <si>
    <t>B593</t>
  </si>
  <si>
    <t>CANEGRATE</t>
  </si>
  <si>
    <t>25/03/2022 10.00.17</t>
  </si>
  <si>
    <t>B594</t>
  </si>
  <si>
    <t>CANELLI</t>
  </si>
  <si>
    <t>20/06/2022 14.35.36</t>
  </si>
  <si>
    <t>B595</t>
  </si>
  <si>
    <t>ORVINIO</t>
  </si>
  <si>
    <t>B597</t>
  </si>
  <si>
    <t>CANEPINA</t>
  </si>
  <si>
    <t>B598</t>
  </si>
  <si>
    <t>CANEVA</t>
  </si>
  <si>
    <t>B602</t>
  </si>
  <si>
    <t>CANICATTI'</t>
  </si>
  <si>
    <t>19/08/2022 09.10.15</t>
  </si>
  <si>
    <t>B603</t>
  </si>
  <si>
    <t>CANICATTINI BAGNI</t>
  </si>
  <si>
    <t>B604</t>
  </si>
  <si>
    <t>CANINO</t>
  </si>
  <si>
    <t>12/10/2022 14.35.00</t>
  </si>
  <si>
    <t>B605</t>
  </si>
  <si>
    <t>CANISCHIO</t>
  </si>
  <si>
    <t>11/03/2022 15.27.55</t>
  </si>
  <si>
    <t>B606</t>
  </si>
  <si>
    <t>CANISTRO</t>
  </si>
  <si>
    <t>13/09/2022 15.15.30</t>
  </si>
  <si>
    <t>B607</t>
  </si>
  <si>
    <t>CANNA</t>
  </si>
  <si>
    <t>B608</t>
  </si>
  <si>
    <t>CANNALONGA</t>
  </si>
  <si>
    <t>12/10/2022 14.46.19</t>
  </si>
  <si>
    <t>B609</t>
  </si>
  <si>
    <t>CANNARA</t>
  </si>
  <si>
    <t>05/07/2022 13.31.44</t>
  </si>
  <si>
    <t>B610</t>
  </si>
  <si>
    <t>CANNERO RIVIERA</t>
  </si>
  <si>
    <t>B612</t>
  </si>
  <si>
    <t>CANNETO SULL'OGLIO</t>
  </si>
  <si>
    <t>28/09/2022 15.31.27</t>
  </si>
  <si>
    <t>B613</t>
  </si>
  <si>
    <t>CANNETO PAVESE</t>
  </si>
  <si>
    <t>20/04/2022 18.42.28</t>
  </si>
  <si>
    <t>B615</t>
  </si>
  <si>
    <t>CANNOBIO</t>
  </si>
  <si>
    <t>11/04/2022 11.11.59</t>
  </si>
  <si>
    <t>B616</t>
  </si>
  <si>
    <t>CANNOLE</t>
  </si>
  <si>
    <t>B617</t>
  </si>
  <si>
    <t>CANOLO</t>
  </si>
  <si>
    <t>22/08/2022 10.57.50</t>
  </si>
  <si>
    <t>B618</t>
  </si>
  <si>
    <t>CANONICA D'ADDA</t>
  </si>
  <si>
    <t>B619</t>
  </si>
  <si>
    <t>CANOSA DI PUGLIA</t>
  </si>
  <si>
    <t>15/04/2022 09.06.05</t>
  </si>
  <si>
    <t>B620</t>
  </si>
  <si>
    <t>CANOSA SANNITA</t>
  </si>
  <si>
    <t>B621</t>
  </si>
  <si>
    <t>CANOSIO</t>
  </si>
  <si>
    <t>B624</t>
  </si>
  <si>
    <t>CANSANO</t>
  </si>
  <si>
    <t>B626</t>
  </si>
  <si>
    <t>CANTAGALLO</t>
  </si>
  <si>
    <t>PO</t>
  </si>
  <si>
    <t>B627</t>
  </si>
  <si>
    <t>CANTALICE</t>
  </si>
  <si>
    <t>19/07/2022 12.25.49</t>
  </si>
  <si>
    <t>B628</t>
  </si>
  <si>
    <t>CANTALUPA</t>
  </si>
  <si>
    <t>14/01/2022 12.24.31</t>
  </si>
  <si>
    <t>B629</t>
  </si>
  <si>
    <t>CANTALUPO LIGURE</t>
  </si>
  <si>
    <t>B630</t>
  </si>
  <si>
    <t>CANTALUPO NEL SANNIO</t>
  </si>
  <si>
    <t>B631</t>
  </si>
  <si>
    <t>CANTALUPO IN SABINA</t>
  </si>
  <si>
    <t>13/05/2022 12.02.32</t>
  </si>
  <si>
    <t>B632</t>
  </si>
  <si>
    <t>MANDELA</t>
  </si>
  <si>
    <t>20/06/2022 11.21.48</t>
  </si>
  <si>
    <t>B633</t>
  </si>
  <si>
    <t>CANTARANA</t>
  </si>
  <si>
    <t>16/06/2022 15.33.42</t>
  </si>
  <si>
    <t>B634</t>
  </si>
  <si>
    <t>CANTELLO</t>
  </si>
  <si>
    <t>B635</t>
  </si>
  <si>
    <t>CANTERANO</t>
  </si>
  <si>
    <t>27/04/2022 11.15.04</t>
  </si>
  <si>
    <t>B636</t>
  </si>
  <si>
    <t>CANTIANO</t>
  </si>
  <si>
    <t>05/10/2022 17.33.38</t>
  </si>
  <si>
    <t>B637</t>
  </si>
  <si>
    <t>CANTOIRA</t>
  </si>
  <si>
    <t>23/06/2022 12.18.29</t>
  </si>
  <si>
    <t>B639</t>
  </si>
  <si>
    <t>CANTU'</t>
  </si>
  <si>
    <t>05/04/2022 12.04.55</t>
  </si>
  <si>
    <t>B640</t>
  </si>
  <si>
    <t>CANZANO</t>
  </si>
  <si>
    <t>B641</t>
  </si>
  <si>
    <t>CANZO</t>
  </si>
  <si>
    <t>05/01/2022 17.05.56</t>
  </si>
  <si>
    <t>B642</t>
  </si>
  <si>
    <t>CAORLE</t>
  </si>
  <si>
    <t>B643</t>
  </si>
  <si>
    <t>CAORSO</t>
  </si>
  <si>
    <t>B644</t>
  </si>
  <si>
    <t>CAPACCIO PAESTUM</t>
  </si>
  <si>
    <t>B645</t>
  </si>
  <si>
    <t>CAPACI</t>
  </si>
  <si>
    <t>B646</t>
  </si>
  <si>
    <t>CAPALBIO</t>
  </si>
  <si>
    <t>B647</t>
  </si>
  <si>
    <t>CAPANNOLI</t>
  </si>
  <si>
    <t>B648</t>
  </si>
  <si>
    <t>CAPANNORI</t>
  </si>
  <si>
    <t>09/06/2022 10.18.17</t>
  </si>
  <si>
    <t>Esenzione per redditi imponibili fino a euro 14499.99</t>
  </si>
  <si>
    <t>B649</t>
  </si>
  <si>
    <t>CAPENA</t>
  </si>
  <si>
    <t>12/10/2022 13.59.20</t>
  </si>
  <si>
    <t>B650</t>
  </si>
  <si>
    <t>CAPERGNANICA</t>
  </si>
  <si>
    <t>13/05/2022 12.01.17</t>
  </si>
  <si>
    <t>B651</t>
  </si>
  <si>
    <t>CAPESTRANO</t>
  </si>
  <si>
    <t>05/07/2022 13.48.01</t>
  </si>
  <si>
    <t>B653</t>
  </si>
  <si>
    <t>CAPIAGO INTIMIANO</t>
  </si>
  <si>
    <t>12/04/2022 11.27.15</t>
  </si>
  <si>
    <t>B655</t>
  </si>
  <si>
    <t>CAPISTRANO</t>
  </si>
  <si>
    <t>16/09/2022 17.20.52</t>
  </si>
  <si>
    <t>B656</t>
  </si>
  <si>
    <t>CAPISTRELLO</t>
  </si>
  <si>
    <t>19/08/2022 08.49.44</t>
  </si>
  <si>
    <t>B658</t>
  </si>
  <si>
    <t>CAPITIGNANO</t>
  </si>
  <si>
    <t>B660</t>
  </si>
  <si>
    <t>CAPIZZI</t>
  </si>
  <si>
    <t>B661</t>
  </si>
  <si>
    <t>CAPIZZONE</t>
  </si>
  <si>
    <t>13/01/2022 09.36.35</t>
  </si>
  <si>
    <t>B662</t>
  </si>
  <si>
    <t>PONTE NELLE ALPI</t>
  </si>
  <si>
    <t>08/07/2022 11.21.20</t>
  </si>
  <si>
    <t>B663</t>
  </si>
  <si>
    <t>CAPODIMONTE</t>
  </si>
  <si>
    <t>07/07/2022 12.24.45</t>
  </si>
  <si>
    <t>B664</t>
  </si>
  <si>
    <t>CAPO DI PONTE</t>
  </si>
  <si>
    <t>B666</t>
  </si>
  <si>
    <t>CAPO D'ORLANDO</t>
  </si>
  <si>
    <t>14/03/2022 17.56.14</t>
  </si>
  <si>
    <t>B667</t>
  </si>
  <si>
    <t>CAPODRISE</t>
  </si>
  <si>
    <t>B669</t>
  </si>
  <si>
    <t>CAPOLIVERI</t>
  </si>
  <si>
    <t>21/07/2022 14.22.45</t>
  </si>
  <si>
    <t>Esenzione per redditi imponibili fino a euro 8174.00</t>
  </si>
  <si>
    <t>B670</t>
  </si>
  <si>
    <t>CAPOLONA</t>
  </si>
  <si>
    <t>28/09/2022 15.33.55</t>
  </si>
  <si>
    <t>B671</t>
  </si>
  <si>
    <t>CAPONAGO</t>
  </si>
  <si>
    <t>03/02/2022 09.03.45</t>
  </si>
  <si>
    <t>B672</t>
  </si>
  <si>
    <t>CAPORCIANO</t>
  </si>
  <si>
    <t>B674</t>
  </si>
  <si>
    <t>CAPOSELE</t>
  </si>
  <si>
    <t>B675</t>
  </si>
  <si>
    <t>CAPOTERRA</t>
  </si>
  <si>
    <t>13/09/2022 16.27.20</t>
  </si>
  <si>
    <t>B676</t>
  </si>
  <si>
    <t>CAPOVALLE</t>
  </si>
  <si>
    <t>29/07/2022 11.15.35</t>
  </si>
  <si>
    <t>B677</t>
  </si>
  <si>
    <t>CAPPADOCIA</t>
  </si>
  <si>
    <t>B678</t>
  </si>
  <si>
    <t>CAPPELLA MAGGIORE</t>
  </si>
  <si>
    <t>B679</t>
  </si>
  <si>
    <t>CAPPELLA CANTONE</t>
  </si>
  <si>
    <t>04/10/2022 09.32.27</t>
  </si>
  <si>
    <t>B680</t>
  </si>
  <si>
    <t>CAPPELLA DE' PICENARDI</t>
  </si>
  <si>
    <t>19/04/2022 14.25.23</t>
  </si>
  <si>
    <t>B681</t>
  </si>
  <si>
    <t>CAPPELLE SUL TAVO</t>
  </si>
  <si>
    <t>23/06/2022 13.41.20</t>
  </si>
  <si>
    <t>B682</t>
  </si>
  <si>
    <t>CAPRACOTTA</t>
  </si>
  <si>
    <t>16/09/2022 16.09.45</t>
  </si>
  <si>
    <t>B684</t>
  </si>
  <si>
    <t>CAPRAIA E LIMITE</t>
  </si>
  <si>
    <t>13/01/2022 09.41.21</t>
  </si>
  <si>
    <t>B685</t>
  </si>
  <si>
    <t>CAPRAIA ISOLA</t>
  </si>
  <si>
    <t>B686</t>
  </si>
  <si>
    <t>CAPRALBA</t>
  </si>
  <si>
    <t>15/06/2022 13.21.13</t>
  </si>
  <si>
    <t>B687</t>
  </si>
  <si>
    <t>CAPRANICA PRENESTINA</t>
  </si>
  <si>
    <t>B688</t>
  </si>
  <si>
    <t>CAPRANICA</t>
  </si>
  <si>
    <t>B689</t>
  </si>
  <si>
    <t>MARZABOTTO</t>
  </si>
  <si>
    <t>24/03/2022 08.59.50</t>
  </si>
  <si>
    <t>B690</t>
  </si>
  <si>
    <t>CAPRARICA DI LECCE</t>
  </si>
  <si>
    <t>B691</t>
  </si>
  <si>
    <t>CAPRAROLA</t>
  </si>
  <si>
    <t>04/10/2022 09.27.11</t>
  </si>
  <si>
    <t>B692</t>
  </si>
  <si>
    <t>CAPRAUNA</t>
  </si>
  <si>
    <t>B693</t>
  </si>
  <si>
    <t>CAPRESE MICHELANGELO</t>
  </si>
  <si>
    <t>B694</t>
  </si>
  <si>
    <t>CAPREZZO</t>
  </si>
  <si>
    <t>B695</t>
  </si>
  <si>
    <t>CAPRI LEONE</t>
  </si>
  <si>
    <t>08/04/2022 16.44.07</t>
  </si>
  <si>
    <t>B696</t>
  </si>
  <si>
    <t>CAPRI</t>
  </si>
  <si>
    <t>04/08/2022 11.42.47</t>
  </si>
  <si>
    <t>B697</t>
  </si>
  <si>
    <t>CAPRIANA</t>
  </si>
  <si>
    <t>B698</t>
  </si>
  <si>
    <t>CAPRIANO DEL COLLE</t>
  </si>
  <si>
    <t>29/04/2022 12.35.39</t>
  </si>
  <si>
    <t>Esenzione per redditi imponibili fino a euro 5689.82</t>
  </si>
  <si>
    <t>B701</t>
  </si>
  <si>
    <t>CAPRIATA D'ORBA</t>
  </si>
  <si>
    <t>B703</t>
  </si>
  <si>
    <t>CAPRIATE SAN GERVASIO</t>
  </si>
  <si>
    <t>21/04/2022 15.15.52</t>
  </si>
  <si>
    <t>B704</t>
  </si>
  <si>
    <t>CAPRIATI A VOLTURNO</t>
  </si>
  <si>
    <t>21/09/2022 10.38.32</t>
  </si>
  <si>
    <t>B705</t>
  </si>
  <si>
    <t>CAPRIE</t>
  </si>
  <si>
    <t>02/02/2022 11.12.12</t>
  </si>
  <si>
    <t>B706</t>
  </si>
  <si>
    <t>CAPRIGLIA IRPINA</t>
  </si>
  <si>
    <t>16/09/2022 17.22.47</t>
  </si>
  <si>
    <t>B707</t>
  </si>
  <si>
    <t>CAPRIGLIO</t>
  </si>
  <si>
    <t>31/08/2022 10.04.11</t>
  </si>
  <si>
    <t>B708</t>
  </si>
  <si>
    <t>CAPRILE</t>
  </si>
  <si>
    <t>05/10/2022 11.20.09</t>
  </si>
  <si>
    <t>B709</t>
  </si>
  <si>
    <t>CAPRINO VERONESE</t>
  </si>
  <si>
    <t>09/03/2022 18.03.08</t>
  </si>
  <si>
    <t>B710</t>
  </si>
  <si>
    <t>CAPRINO BERGAMASCO</t>
  </si>
  <si>
    <t>B711</t>
  </si>
  <si>
    <t>CAPRIOLO</t>
  </si>
  <si>
    <t>26/04/2022 15.13.10</t>
  </si>
  <si>
    <t>B712</t>
  </si>
  <si>
    <t>CAPRIVA DEL FRIULI</t>
  </si>
  <si>
    <t>GO</t>
  </si>
  <si>
    <t>12/10/2022 13.03.45</t>
  </si>
  <si>
    <t>B715</t>
  </si>
  <si>
    <t>CAPUA</t>
  </si>
  <si>
    <t>07/06/2022 15.08.27</t>
  </si>
  <si>
    <t>B716</t>
  </si>
  <si>
    <t>CAPURSO</t>
  </si>
  <si>
    <t>16/03/2022 14.24.21</t>
  </si>
  <si>
    <t>B717</t>
  </si>
  <si>
    <t>CARAFFA DI CATANZARO</t>
  </si>
  <si>
    <t>B718</t>
  </si>
  <si>
    <t>CARAFFA DEL BIANCO</t>
  </si>
  <si>
    <t>07/10/2022 11.55.09</t>
  </si>
  <si>
    <t>B719</t>
  </si>
  <si>
    <t>CARAGLIO</t>
  </si>
  <si>
    <t>23/09/2022 12.02.16</t>
  </si>
  <si>
    <t>B720</t>
  </si>
  <si>
    <t>CARAMAGNA PIEMONTE</t>
  </si>
  <si>
    <t>B722</t>
  </si>
  <si>
    <t>CARAMANICO TERME</t>
  </si>
  <si>
    <t>B724</t>
  </si>
  <si>
    <t>CARAPELLE</t>
  </si>
  <si>
    <t>B725</t>
  </si>
  <si>
    <t>CARAPELLE CALVISIO</t>
  </si>
  <si>
    <t>B726</t>
  </si>
  <si>
    <t>CARASCO</t>
  </si>
  <si>
    <t>12/07/2022 07.30.48</t>
  </si>
  <si>
    <t>B727</t>
  </si>
  <si>
    <t>CARASSAI</t>
  </si>
  <si>
    <t>B729</t>
  </si>
  <si>
    <t>CARATE BRIANZA</t>
  </si>
  <si>
    <t>22/08/2022 11.18.03</t>
  </si>
  <si>
    <t>B730</t>
  </si>
  <si>
    <t>CARATE URIO</t>
  </si>
  <si>
    <t>B731</t>
  </si>
  <si>
    <t>CARAVAGGIO</t>
  </si>
  <si>
    <t>05/05/2022 11.11.14</t>
  </si>
  <si>
    <t>B732</t>
  </si>
  <si>
    <t>CARAVATE</t>
  </si>
  <si>
    <t>03/08/2022 10.25.40</t>
  </si>
  <si>
    <t>B733</t>
  </si>
  <si>
    <t>CARAVINO</t>
  </si>
  <si>
    <t>B734</t>
  </si>
  <si>
    <t>CARAVONICA</t>
  </si>
  <si>
    <t>B735</t>
  </si>
  <si>
    <t>CARBOGNANO</t>
  </si>
  <si>
    <t>B736</t>
  </si>
  <si>
    <t>CARBONARA SCRIVIA</t>
  </si>
  <si>
    <t>B738</t>
  </si>
  <si>
    <t>VILLASIMIUS</t>
  </si>
  <si>
    <t>B740</t>
  </si>
  <si>
    <t>CARBONARA DI NOLA</t>
  </si>
  <si>
    <t>B741</t>
  </si>
  <si>
    <t>CARBONARA AL TICINO</t>
  </si>
  <si>
    <t>30/09/2022 14.00.43</t>
  </si>
  <si>
    <t>B742</t>
  </si>
  <si>
    <t>CARBONATE</t>
  </si>
  <si>
    <t>22/08/2022 11.23.40</t>
  </si>
  <si>
    <t>B743</t>
  </si>
  <si>
    <t>CARBONE</t>
  </si>
  <si>
    <t>24/06/2022 09.08.37</t>
  </si>
  <si>
    <t>B744</t>
  </si>
  <si>
    <t>CARBONERA</t>
  </si>
  <si>
    <t>B745</t>
  </si>
  <si>
    <t>CARBONIA</t>
  </si>
  <si>
    <t>06/04/2022 11.42.14</t>
  </si>
  <si>
    <t>B748</t>
  </si>
  <si>
    <t>CARCARE</t>
  </si>
  <si>
    <t>28/06/2022 15.05.33</t>
  </si>
  <si>
    <t>B749</t>
  </si>
  <si>
    <t>CARCERI</t>
  </si>
  <si>
    <t>14/01/2022 10.42.39</t>
  </si>
  <si>
    <t>B752</t>
  </si>
  <si>
    <t>CARCOFORO</t>
  </si>
  <si>
    <t>B754</t>
  </si>
  <si>
    <t>CARDANO AL CAMPO</t>
  </si>
  <si>
    <t>15/04/2022 08.14.10</t>
  </si>
  <si>
    <t>B755</t>
  </si>
  <si>
    <t>CARDE'</t>
  </si>
  <si>
    <t>08/06/2022 12.20.03</t>
  </si>
  <si>
    <t>B756</t>
  </si>
  <si>
    <t>CARDETO</t>
  </si>
  <si>
    <t>B758</t>
  </si>
  <si>
    <t>CARDINALE</t>
  </si>
  <si>
    <t>B759</t>
  </si>
  <si>
    <t>CARDITO</t>
  </si>
  <si>
    <t>B760</t>
  </si>
  <si>
    <t>CAREGGINE</t>
  </si>
  <si>
    <t>B762</t>
  </si>
  <si>
    <t>CAREMA</t>
  </si>
  <si>
    <t>08/02/2022 15.52.57</t>
  </si>
  <si>
    <t>B763</t>
  </si>
  <si>
    <t>CARENNO</t>
  </si>
  <si>
    <t>18/03/2022 11.54.59</t>
  </si>
  <si>
    <t>B765</t>
  </si>
  <si>
    <t>CARENTINO</t>
  </si>
  <si>
    <t>B766</t>
  </si>
  <si>
    <t>CARERI</t>
  </si>
  <si>
    <t>B767</t>
  </si>
  <si>
    <t>CARESANA</t>
  </si>
  <si>
    <t>29/09/2022 07.49.36</t>
  </si>
  <si>
    <t>B768</t>
  </si>
  <si>
    <t>CARESANABLOT</t>
  </si>
  <si>
    <t>B769</t>
  </si>
  <si>
    <t>CAREZZANO</t>
  </si>
  <si>
    <t>B771</t>
  </si>
  <si>
    <t>CARFIZZI</t>
  </si>
  <si>
    <t>B772</t>
  </si>
  <si>
    <t>CARGEGHE</t>
  </si>
  <si>
    <t>B774</t>
  </si>
  <si>
    <t>CARIATI</t>
  </si>
  <si>
    <t>B776</t>
  </si>
  <si>
    <t>CARIFE</t>
  </si>
  <si>
    <t>B777</t>
  </si>
  <si>
    <t>CARIGNANO</t>
  </si>
  <si>
    <t>05/04/2022 16.44.54</t>
  </si>
  <si>
    <t>B778</t>
  </si>
  <si>
    <t>CARIMATE</t>
  </si>
  <si>
    <t>15/02/2022 14.56.38</t>
  </si>
  <si>
    <t>B779</t>
  </si>
  <si>
    <t>CARINARO</t>
  </si>
  <si>
    <t>01/06/2022 11.14.36</t>
  </si>
  <si>
    <t>B780</t>
  </si>
  <si>
    <t>CARINI</t>
  </si>
  <si>
    <t>25/08/2022 09.23.25</t>
  </si>
  <si>
    <t>B781</t>
  </si>
  <si>
    <t>CARINOLA</t>
  </si>
  <si>
    <t>B782</t>
  </si>
  <si>
    <t>CARISIO</t>
  </si>
  <si>
    <t>B783</t>
  </si>
  <si>
    <t>CARISOLO</t>
  </si>
  <si>
    <t>B784</t>
  </si>
  <si>
    <t>CARLANTINO</t>
  </si>
  <si>
    <t>12/10/2022 14.22.25</t>
  </si>
  <si>
    <t>B785</t>
  </si>
  <si>
    <t>CARLAZZO</t>
  </si>
  <si>
    <t>B787</t>
  </si>
  <si>
    <t>CARLENTINI</t>
  </si>
  <si>
    <t>B788</t>
  </si>
  <si>
    <t>CARLINO</t>
  </si>
  <si>
    <t>08/07/2022 10.31.14</t>
  </si>
  <si>
    <t>B789</t>
  </si>
  <si>
    <t>CARLOFORTE</t>
  </si>
  <si>
    <t>21/04/2022 14.50.12</t>
  </si>
  <si>
    <t>B790</t>
  </si>
  <si>
    <t>CARLOPOLI</t>
  </si>
  <si>
    <t>B791</t>
  </si>
  <si>
    <t>CARMAGNOLA</t>
  </si>
  <si>
    <t>01/07/2022 11.23.50</t>
  </si>
  <si>
    <t>B792</t>
  </si>
  <si>
    <t>CARMIANO</t>
  </si>
  <si>
    <t>09/09/2022 14.58.39</t>
  </si>
  <si>
    <t>B794</t>
  </si>
  <si>
    <t>CARMIGNANO</t>
  </si>
  <si>
    <t>B795</t>
  </si>
  <si>
    <t>CARMIGNANO DI BRENTA</t>
  </si>
  <si>
    <t>B796</t>
  </si>
  <si>
    <t>CARNAGO</t>
  </si>
  <si>
    <t>13/04/2022 09.31.23</t>
  </si>
  <si>
    <t>B798</t>
  </si>
  <si>
    <t>CARNATE</t>
  </si>
  <si>
    <t>B799</t>
  </si>
  <si>
    <t>CORNEDO ALL'ISARCO</t>
  </si>
  <si>
    <t>B801</t>
  </si>
  <si>
    <t>CAROBBIO DEGLI ANGELI</t>
  </si>
  <si>
    <t>07/04/2022 14.48.33</t>
  </si>
  <si>
    <t>B802</t>
  </si>
  <si>
    <t>CAROLEI</t>
  </si>
  <si>
    <t>B803</t>
  </si>
  <si>
    <t>CARONA</t>
  </si>
  <si>
    <t>B804</t>
  </si>
  <si>
    <t>CARONIA</t>
  </si>
  <si>
    <t>B805</t>
  </si>
  <si>
    <t>CARONNO PERTUSELLA</t>
  </si>
  <si>
    <t>12/09/2022 09.43.02</t>
  </si>
  <si>
    <t>B807</t>
  </si>
  <si>
    <t>CARONNO VARESINO</t>
  </si>
  <si>
    <t>18/05/2022 15.40.03</t>
  </si>
  <si>
    <t>B808</t>
  </si>
  <si>
    <t>CAROSINO</t>
  </si>
  <si>
    <t>31/05/2022 15.41.07</t>
  </si>
  <si>
    <t>B809</t>
  </si>
  <si>
    <t>CAROVIGNO</t>
  </si>
  <si>
    <t>12/04/2022 11.33.50</t>
  </si>
  <si>
    <t>B810</t>
  </si>
  <si>
    <t>CAROVILLI</t>
  </si>
  <si>
    <t>27/06/2022 11.20.01</t>
  </si>
  <si>
    <t>B812</t>
  </si>
  <si>
    <t>CARPANETO PIACENTINO</t>
  </si>
  <si>
    <t>B813</t>
  </si>
  <si>
    <t>CARPANZANO</t>
  </si>
  <si>
    <t>B816</t>
  </si>
  <si>
    <t>CARPEGNA</t>
  </si>
  <si>
    <t>20/04/2022 12.36.52</t>
  </si>
  <si>
    <t>B817</t>
  </si>
  <si>
    <t>CARPENEDOLO</t>
  </si>
  <si>
    <t>05/01/2022 11.15.19</t>
  </si>
  <si>
    <t>B818</t>
  </si>
  <si>
    <t>CARPENETO</t>
  </si>
  <si>
    <t>B819</t>
  </si>
  <si>
    <t>CARPI</t>
  </si>
  <si>
    <t>17/02/2022 09.15.09</t>
  </si>
  <si>
    <t>B820</t>
  </si>
  <si>
    <t>CARPIANO</t>
  </si>
  <si>
    <t>01/07/2022 13.03.08</t>
  </si>
  <si>
    <t>B822</t>
  </si>
  <si>
    <t>CARPIGNANO SALENTINO</t>
  </si>
  <si>
    <t>B823</t>
  </si>
  <si>
    <t>CARPIGNANO SESIA</t>
  </si>
  <si>
    <t>B824</t>
  </si>
  <si>
    <t>CURA CARPIGNANO</t>
  </si>
  <si>
    <t>05/04/2022 14.40.03</t>
  </si>
  <si>
    <t>B825</t>
  </si>
  <si>
    <t>CARPINETI</t>
  </si>
  <si>
    <t>20/05/2022 12.19.00</t>
  </si>
  <si>
    <t>B826</t>
  </si>
  <si>
    <t>CARPINETO SINELLO</t>
  </si>
  <si>
    <t>B827</t>
  </si>
  <si>
    <t>CARPINETO DELLA NORA</t>
  </si>
  <si>
    <t>B828</t>
  </si>
  <si>
    <t>CARPINETO ROMANO</t>
  </si>
  <si>
    <t>B829</t>
  </si>
  <si>
    <t>CARPINO</t>
  </si>
  <si>
    <t>B830</t>
  </si>
  <si>
    <t>CARPINONE</t>
  </si>
  <si>
    <t>28/06/2022 14.59.36</t>
  </si>
  <si>
    <t>B832</t>
  </si>
  <si>
    <t>CARRARA</t>
  </si>
  <si>
    <t>B835</t>
  </si>
  <si>
    <t>CARRE'</t>
  </si>
  <si>
    <t>05/04/2022 16.08.09</t>
  </si>
  <si>
    <t>B836</t>
  </si>
  <si>
    <t>CARREGA LIGURE</t>
  </si>
  <si>
    <t>B838</t>
  </si>
  <si>
    <t>CARRO</t>
  </si>
  <si>
    <t>23/06/2022 12.45.15</t>
  </si>
  <si>
    <t>B839</t>
  </si>
  <si>
    <t>CARRODANO</t>
  </si>
  <si>
    <t>B840</t>
  </si>
  <si>
    <t>CARROSIO</t>
  </si>
  <si>
    <t>B841</t>
  </si>
  <si>
    <t>CARRU'</t>
  </si>
  <si>
    <t>20/01/2022 08.24.01</t>
  </si>
  <si>
    <t>B842</t>
  </si>
  <si>
    <t>CARSOLI</t>
  </si>
  <si>
    <t>07/10/2022 16.56.00</t>
  </si>
  <si>
    <t>B844</t>
  </si>
  <si>
    <t>CARTIGLIANO</t>
  </si>
  <si>
    <t>B845</t>
  </si>
  <si>
    <t>CARTIGNANO</t>
  </si>
  <si>
    <t>07/04/2022 09.45.03</t>
  </si>
  <si>
    <t>B846</t>
  </si>
  <si>
    <t>CARTOCETO</t>
  </si>
  <si>
    <t>24/08/2022 14.41.04</t>
  </si>
  <si>
    <t>B847</t>
  </si>
  <si>
    <t>CARTOSIO</t>
  </si>
  <si>
    <t>B848</t>
  </si>
  <si>
    <t>CARTURA</t>
  </si>
  <si>
    <t>B850</t>
  </si>
  <si>
    <t>CARUGATE</t>
  </si>
  <si>
    <t>13/01/2022 09.33.51</t>
  </si>
  <si>
    <t>B851</t>
  </si>
  <si>
    <t>CARUGO</t>
  </si>
  <si>
    <t>01/07/2022 09.15.48</t>
  </si>
  <si>
    <t>B853</t>
  </si>
  <si>
    <t>CARUNCHIO</t>
  </si>
  <si>
    <t>08/07/2022 11.03.37</t>
  </si>
  <si>
    <t>B854</t>
  </si>
  <si>
    <t>CARVICO</t>
  </si>
  <si>
    <t>05/01/2022 11.21.26</t>
  </si>
  <si>
    <t>B856</t>
  </si>
  <si>
    <t>CARZANO</t>
  </si>
  <si>
    <t>B857</t>
  </si>
  <si>
    <t>CASABONA</t>
  </si>
  <si>
    <t>12/07/2022 15.15.46</t>
  </si>
  <si>
    <t>B858</t>
  </si>
  <si>
    <t>CASACALENDA</t>
  </si>
  <si>
    <t>B859</t>
  </si>
  <si>
    <t>CASACANDITELLA</t>
  </si>
  <si>
    <t>B860</t>
  </si>
  <si>
    <t>CASAGIOVE</t>
  </si>
  <si>
    <t>B861</t>
  </si>
  <si>
    <t>CASALANGUIDA</t>
  </si>
  <si>
    <t>B862</t>
  </si>
  <si>
    <t>CASALATTICO</t>
  </si>
  <si>
    <t>10/05/2022 14.16.56</t>
  </si>
  <si>
    <t>B864</t>
  </si>
  <si>
    <t>CASALBELTRAME</t>
  </si>
  <si>
    <t>B865</t>
  </si>
  <si>
    <t>CASALBORDINO</t>
  </si>
  <si>
    <t>B866</t>
  </si>
  <si>
    <t>CASALBORE</t>
  </si>
  <si>
    <t>11/07/2022 09.52.26</t>
  </si>
  <si>
    <t>B867</t>
  </si>
  <si>
    <t>CASALBORGONE</t>
  </si>
  <si>
    <t>27/06/2022 13.27.09</t>
  </si>
  <si>
    <t>B868</t>
  </si>
  <si>
    <t>CASALBUONO</t>
  </si>
  <si>
    <t>B869</t>
  </si>
  <si>
    <t>CASALBUTTANO ED UNITI</t>
  </si>
  <si>
    <t>05/04/2022 12.02.40</t>
  </si>
  <si>
    <t>B870</t>
  </si>
  <si>
    <t>CASAL CERMELLI</t>
  </si>
  <si>
    <t>15/06/2022 12.00.04</t>
  </si>
  <si>
    <t>B871</t>
  </si>
  <si>
    <t>CASALCIPRANO</t>
  </si>
  <si>
    <t>09/09/2022 09.27.22</t>
  </si>
  <si>
    <t>B872</t>
  </si>
  <si>
    <t>CASAL DI PRINCIPE</t>
  </si>
  <si>
    <t>B873</t>
  </si>
  <si>
    <t>CASALDUNI</t>
  </si>
  <si>
    <t>B875</t>
  </si>
  <si>
    <t>CASALE LITTA</t>
  </si>
  <si>
    <t>28/01/2022 09.08.42</t>
  </si>
  <si>
    <t>B876</t>
  </si>
  <si>
    <t>CASALE CORTE CERRO</t>
  </si>
  <si>
    <t>B877</t>
  </si>
  <si>
    <t>CASALE DI SCODOSIA</t>
  </si>
  <si>
    <t>04/10/2022 12.45.47</t>
  </si>
  <si>
    <t>B878</t>
  </si>
  <si>
    <t>CASALE MARITTIMO</t>
  </si>
  <si>
    <t>22/08/2022 11.43.40</t>
  </si>
  <si>
    <t>B879</t>
  </si>
  <si>
    <t>CASALE SUL SILE</t>
  </si>
  <si>
    <t>14/06/2022 15.15.14</t>
  </si>
  <si>
    <t>B880</t>
  </si>
  <si>
    <t>CASALECCHIO DI RENO</t>
  </si>
  <si>
    <t>15/03/2022 13.50.42</t>
  </si>
  <si>
    <t>B881</t>
  </si>
  <si>
    <t>CASALE CREMASCO-VIDOLASCO</t>
  </si>
  <si>
    <t>07/06/2022 09.52.28</t>
  </si>
  <si>
    <t>B882</t>
  </si>
  <si>
    <t>CASALEGGIO BOIRO</t>
  </si>
  <si>
    <t>30/06/2022 15.08.46</t>
  </si>
  <si>
    <t>B883</t>
  </si>
  <si>
    <t>CASALEGGIO NOVARA</t>
  </si>
  <si>
    <t>09/03/2022 10.17.39</t>
  </si>
  <si>
    <t>B885</t>
  </si>
  <si>
    <t>CASALE MONFERRATO</t>
  </si>
  <si>
    <t>B886</t>
  </si>
  <si>
    <t>CASALEONE</t>
  </si>
  <si>
    <t>27/06/2022 11.12.48</t>
  </si>
  <si>
    <t>B887</t>
  </si>
  <si>
    <t>CASALETTO LODIGIANO</t>
  </si>
  <si>
    <t>13/09/2022 09.51.38</t>
  </si>
  <si>
    <t>Esenzione per redditi imponibili fino a euro 14999.00</t>
  </si>
  <si>
    <t>B888</t>
  </si>
  <si>
    <t>CASALETTO SPARTANO</t>
  </si>
  <si>
    <t>B889</t>
  </si>
  <si>
    <t>CASALETTO CEREDANO</t>
  </si>
  <si>
    <t>05/05/2022 15.54.15</t>
  </si>
  <si>
    <t>B890</t>
  </si>
  <si>
    <t>CASALETTO DI SOPRA</t>
  </si>
  <si>
    <t>18/01/2022 15.44.07</t>
  </si>
  <si>
    <t>B891</t>
  </si>
  <si>
    <t>CASALETTO VAPRIO</t>
  </si>
  <si>
    <t>30/03/2022 11.04.08</t>
  </si>
  <si>
    <t>B892</t>
  </si>
  <si>
    <t>CASALFIUMANESE</t>
  </si>
  <si>
    <t>15/04/2022 08.15.17</t>
  </si>
  <si>
    <t>B893</t>
  </si>
  <si>
    <t>CASALGRANDE</t>
  </si>
  <si>
    <t>27/04/2022 11.18.35</t>
  </si>
  <si>
    <t>B894</t>
  </si>
  <si>
    <t>CASALGRASSO</t>
  </si>
  <si>
    <t>25/08/2022 12.43.33</t>
  </si>
  <si>
    <t>B895</t>
  </si>
  <si>
    <t>CASAL VELINO</t>
  </si>
  <si>
    <t>23/05/2022 13.22.40</t>
  </si>
  <si>
    <t>B896</t>
  </si>
  <si>
    <t>CASALINCONTRADA</t>
  </si>
  <si>
    <t>21/09/2022 11.55.57</t>
  </si>
  <si>
    <t>B897</t>
  </si>
  <si>
    <t>CASALINO</t>
  </si>
  <si>
    <t>B898</t>
  </si>
  <si>
    <t>CASALMAGGIORE</t>
  </si>
  <si>
    <t>01/07/2022 13.25.15</t>
  </si>
  <si>
    <t>B899</t>
  </si>
  <si>
    <t>CASALMAIOCCO</t>
  </si>
  <si>
    <t>11/05/2022 11.24.12</t>
  </si>
  <si>
    <t>B900</t>
  </si>
  <si>
    <t>CASALMORANO</t>
  </si>
  <si>
    <t>29/04/2022 12.29.28</t>
  </si>
  <si>
    <t>B901</t>
  </si>
  <si>
    <t>CASALMORO</t>
  </si>
  <si>
    <t>13/04/2022 09.24.52</t>
  </si>
  <si>
    <t>B902</t>
  </si>
  <si>
    <t>CASALNOCETO</t>
  </si>
  <si>
    <t>B903</t>
  </si>
  <si>
    <t>VILLAPIANA</t>
  </si>
  <si>
    <t>10/10/2022 10.00.12</t>
  </si>
  <si>
    <t>B904</t>
  </si>
  <si>
    <t>CASALNUOVO MONTEROTARO</t>
  </si>
  <si>
    <t>19/05/2022 09.59.46</t>
  </si>
  <si>
    <t>B905</t>
  </si>
  <si>
    <t>CASALNUOVO DI NAPOLI</t>
  </si>
  <si>
    <t>B906</t>
  </si>
  <si>
    <t>SAN PAOLO ALBANESE</t>
  </si>
  <si>
    <t>B907</t>
  </si>
  <si>
    <t>CASALOLDO</t>
  </si>
  <si>
    <t>28/03/2022 12.27.41</t>
  </si>
  <si>
    <t>B910</t>
  </si>
  <si>
    <t>CASALPUSTERLENGO</t>
  </si>
  <si>
    <t>11/04/2022 10.03.08</t>
  </si>
  <si>
    <t>B911</t>
  </si>
  <si>
    <t>CASALROMANO</t>
  </si>
  <si>
    <t>08/04/2022 08.24.22</t>
  </si>
  <si>
    <t>B912</t>
  </si>
  <si>
    <t>CASALSERUGO</t>
  </si>
  <si>
    <t>15/06/2022 11.11.56</t>
  </si>
  <si>
    <t>B914</t>
  </si>
  <si>
    <t>POZZAGLIO ED UNITI</t>
  </si>
  <si>
    <t>12/08/2022 09.21.55</t>
  </si>
  <si>
    <t>B915</t>
  </si>
  <si>
    <t>TRINITAPOLI</t>
  </si>
  <si>
    <t>24/02/2022 13.12.26</t>
  </si>
  <si>
    <t>B916</t>
  </si>
  <si>
    <t>CASALUCE</t>
  </si>
  <si>
    <t>B917</t>
  </si>
  <si>
    <t>CASALVECCHIO DI PUGLIA</t>
  </si>
  <si>
    <t>B918</t>
  </si>
  <si>
    <t>CASALVECCHIO SICULO</t>
  </si>
  <si>
    <t>B919</t>
  </si>
  <si>
    <t>CASALVIERI</t>
  </si>
  <si>
    <t>B920</t>
  </si>
  <si>
    <t>CASALVOLONE</t>
  </si>
  <si>
    <t>17/03/2022 15.44.58</t>
  </si>
  <si>
    <t>B921</t>
  </si>
  <si>
    <t>CASALZUIGNO</t>
  </si>
  <si>
    <t>07/10/2022 11.43.18</t>
  </si>
  <si>
    <t>B922</t>
  </si>
  <si>
    <t>CASAMARCIANO</t>
  </si>
  <si>
    <t>03/10/2022 11.27.22</t>
  </si>
  <si>
    <t>B923</t>
  </si>
  <si>
    <t>CASAMASSIMA</t>
  </si>
  <si>
    <t>21/04/2022 15.19.08</t>
  </si>
  <si>
    <t>B924</t>
  </si>
  <si>
    <t>CASAMICCIOLA TERME</t>
  </si>
  <si>
    <t>B925</t>
  </si>
  <si>
    <t>CASANDRINO</t>
  </si>
  <si>
    <t>B927</t>
  </si>
  <si>
    <t>CASANOVA LERRONE</t>
  </si>
  <si>
    <t>11/03/2022 11.13.33</t>
  </si>
  <si>
    <t>B928</t>
  </si>
  <si>
    <t>CASANOVA ELVO</t>
  </si>
  <si>
    <t>B929</t>
  </si>
  <si>
    <t>CASANOVA LONATI</t>
  </si>
  <si>
    <t>B932</t>
  </si>
  <si>
    <t>CASAPE</t>
  </si>
  <si>
    <t>B933</t>
  </si>
  <si>
    <t>CASAPINTA</t>
  </si>
  <si>
    <t>B934</t>
  </si>
  <si>
    <t>CASAPROTA</t>
  </si>
  <si>
    <t>B935</t>
  </si>
  <si>
    <t>CASAPULLA</t>
  </si>
  <si>
    <t>B936</t>
  </si>
  <si>
    <t>CASARANO</t>
  </si>
  <si>
    <t>B937</t>
  </si>
  <si>
    <t>CASARGO</t>
  </si>
  <si>
    <t>B938</t>
  </si>
  <si>
    <t>CASARILE</t>
  </si>
  <si>
    <t>22/07/2022 11.16.16</t>
  </si>
  <si>
    <t>B939</t>
  </si>
  <si>
    <t>CASARZA LIGURE</t>
  </si>
  <si>
    <t>07/04/2022 10.14.46</t>
  </si>
  <si>
    <t>Esenzione per redditi, complessivi annui dichiarati imponibili ai fini IRPEF, sino ad Euro 12.000,00 costituiti per almeno l 80 percento da lavoro dipendente</t>
  </si>
  <si>
    <t>Esenzione per reddito imponibile complessivo ai fini IRPEF sino alla soglia di Euro 12.000,00 qualora vi concorrano, in qualsiasi misura percentuale, redditi da pensione</t>
  </si>
  <si>
    <t>B940</t>
  </si>
  <si>
    <t>CASARSA DELLA DELIZIA</t>
  </si>
  <si>
    <t>24/05/2022 10.25.42</t>
  </si>
  <si>
    <t>B941</t>
  </si>
  <si>
    <t>CASASCO</t>
  </si>
  <si>
    <t>30/03/2022 12.49.31</t>
  </si>
  <si>
    <t>B943</t>
  </si>
  <si>
    <t>CASATENOVO</t>
  </si>
  <si>
    <t>17/05/2022 15.12.22</t>
  </si>
  <si>
    <t>B945</t>
  </si>
  <si>
    <t>CASATISMA</t>
  </si>
  <si>
    <t>17/06/2022 13.39.45</t>
  </si>
  <si>
    <t>Esenzione per redditi imponibili fino a euro 700.00</t>
  </si>
  <si>
    <t>B946</t>
  </si>
  <si>
    <t>CASAVATORE</t>
  </si>
  <si>
    <t>B947</t>
  </si>
  <si>
    <t>CASAZZA</t>
  </si>
  <si>
    <t>14/02/2022 10.31.03</t>
  </si>
  <si>
    <t>B948</t>
  </si>
  <si>
    <t>CASCIA</t>
  </si>
  <si>
    <t>24/08/2022 12.14.50</t>
  </si>
  <si>
    <t>B949</t>
  </si>
  <si>
    <t>CASCIAGO</t>
  </si>
  <si>
    <t>05/05/2022 11.45.23</t>
  </si>
  <si>
    <t>B950</t>
  </si>
  <si>
    <t>CASCINA</t>
  </si>
  <si>
    <t>09/09/2022 14.54.07</t>
  </si>
  <si>
    <t>Esenzione per i titolari di soli redditi da lavoro dipendente e o pensioni pari a euro 12.000,00</t>
  </si>
  <si>
    <t>Esenzione per i titolari di tutte le altre categorie di reddito  pari a euro 11.000,00</t>
  </si>
  <si>
    <t>B952</t>
  </si>
  <si>
    <t>SAN GIACOMO VERCELLESE</t>
  </si>
  <si>
    <t>21/06/2022 11.08.03</t>
  </si>
  <si>
    <t>B953</t>
  </si>
  <si>
    <t>CASCINETTE D'IVREA</t>
  </si>
  <si>
    <t>13/22</t>
  </si>
  <si>
    <t>27/06/2022 11.16.41</t>
  </si>
  <si>
    <t>B954</t>
  </si>
  <si>
    <t>CASEI GEROLA</t>
  </si>
  <si>
    <t>B955</t>
  </si>
  <si>
    <t>CASELETTE</t>
  </si>
  <si>
    <t>29/08/2022 13.50.02</t>
  </si>
  <si>
    <t>B956</t>
  </si>
  <si>
    <t>CASELLA</t>
  </si>
  <si>
    <t>B958</t>
  </si>
  <si>
    <t>CASELLE LURANI</t>
  </si>
  <si>
    <t>09/09/2022 14.02.54</t>
  </si>
  <si>
    <t>B959</t>
  </si>
  <si>
    <t>CASELLE IN PITTARI</t>
  </si>
  <si>
    <t>B960</t>
  </si>
  <si>
    <t>CASELLE TORINESE</t>
  </si>
  <si>
    <t>B961</t>
  </si>
  <si>
    <t>CASELLE LANDI</t>
  </si>
  <si>
    <t>11/04/2022 11.28.08</t>
  </si>
  <si>
    <t>Esenzione per redditi imponibili fino a euro 14000.00</t>
  </si>
  <si>
    <t>B962</t>
  </si>
  <si>
    <t>SCANDICCI</t>
  </si>
  <si>
    <t>18/05/2022 16.39.46</t>
  </si>
  <si>
    <t>B963</t>
  </si>
  <si>
    <t>CASERTA</t>
  </si>
  <si>
    <t>22/08/2022 11.15.24</t>
  </si>
  <si>
    <t>B965</t>
  </si>
  <si>
    <t>CASIER</t>
  </si>
  <si>
    <t>07/10/2022 12.27.19</t>
  </si>
  <si>
    <t>B966</t>
  </si>
  <si>
    <t>CASIGNANA</t>
  </si>
  <si>
    <t>B967</t>
  </si>
  <si>
    <t>CASINA</t>
  </si>
  <si>
    <t>B968</t>
  </si>
  <si>
    <t>CASTELSILANO</t>
  </si>
  <si>
    <t>12/10/2022 14.52.32</t>
  </si>
  <si>
    <t>B969</t>
  </si>
  <si>
    <t>CASTEL DI CASIO</t>
  </si>
  <si>
    <t>27/07/2022 14.48.58</t>
  </si>
  <si>
    <t>B971</t>
  </si>
  <si>
    <t>CASIRATE D'ADDA</t>
  </si>
  <si>
    <t>12/07/2022 15.13.22</t>
  </si>
  <si>
    <t>B974</t>
  </si>
  <si>
    <t>CASLINO D'ERBA</t>
  </si>
  <si>
    <t>04/10/2022 13.07.52</t>
  </si>
  <si>
    <t>B977</t>
  </si>
  <si>
    <t>CASNATE CON BERNATE</t>
  </si>
  <si>
    <t>11/03/2022 12.02.05</t>
  </si>
  <si>
    <t>Esenzione per redditi imponibili fino a euro 13405.08</t>
  </si>
  <si>
    <t>B978</t>
  </si>
  <si>
    <t>CASNIGO</t>
  </si>
  <si>
    <t>B979</t>
  </si>
  <si>
    <t>CASOLA IN LUNIGIANA</t>
  </si>
  <si>
    <t>B980</t>
  </si>
  <si>
    <t>CASOLA DI NAPOLI</t>
  </si>
  <si>
    <t>B982</t>
  </si>
  <si>
    <t>CASOLA VALSENIO</t>
  </si>
  <si>
    <t>B984</t>
  </si>
  <si>
    <t>CASOLE D'ELSA</t>
  </si>
  <si>
    <t>28/09/2022 15.38.26</t>
  </si>
  <si>
    <t>B985</t>
  </si>
  <si>
    <t>CASOLI</t>
  </si>
  <si>
    <t>B987</t>
  </si>
  <si>
    <t>CASORATE SEMPIONE</t>
  </si>
  <si>
    <t>18/01/2022 15.42.17</t>
  </si>
  <si>
    <t>B988</t>
  </si>
  <si>
    <t>CASORATE PRIMO</t>
  </si>
  <si>
    <t>06/06/2022 09.44.56</t>
  </si>
  <si>
    <t>B989</t>
  </si>
  <si>
    <t>CASOREZZO</t>
  </si>
  <si>
    <t>21/04/2022 15.12.18</t>
  </si>
  <si>
    <t>B990</t>
  </si>
  <si>
    <t>CASORIA</t>
  </si>
  <si>
    <t>B991</t>
  </si>
  <si>
    <t>CASORZO MONFERRATO</t>
  </si>
  <si>
    <t>B993</t>
  </si>
  <si>
    <t>CASPOGGIO</t>
  </si>
  <si>
    <t>22/04/2022 12.31.07</t>
  </si>
  <si>
    <t>B994</t>
  </si>
  <si>
    <t>CASSACCO</t>
  </si>
  <si>
    <t>22/03/2022 12.30.00</t>
  </si>
  <si>
    <t>B996</t>
  </si>
  <si>
    <t>CASSAGO BRIANZA</t>
  </si>
  <si>
    <t>09/09/2022 15.02.45</t>
  </si>
  <si>
    <t>B997</t>
  </si>
  <si>
    <t>CASSANO IRPINO</t>
  </si>
  <si>
    <t>B998</t>
  </si>
  <si>
    <t>CASSANO DELLE MURGE</t>
  </si>
  <si>
    <t>B999</t>
  </si>
  <si>
    <t>CASSANO VALCUVIA</t>
  </si>
  <si>
    <t>12/10/2022 14.48.31</t>
  </si>
  <si>
    <t>C002</t>
  </si>
  <si>
    <t>CASSANO ALLO IONIO</t>
  </si>
  <si>
    <t>01/07/2022 12.51.01</t>
  </si>
  <si>
    <t>C003</t>
  </si>
  <si>
    <t>CASSANO D'ADDA</t>
  </si>
  <si>
    <t>01/07/2022 14.22.07</t>
  </si>
  <si>
    <t>C004</t>
  </si>
  <si>
    <t>CASSANO MAGNAGO</t>
  </si>
  <si>
    <t>C006</t>
  </si>
  <si>
    <t>CASSARO</t>
  </si>
  <si>
    <t>C007</t>
  </si>
  <si>
    <t>CASSIGLIO</t>
  </si>
  <si>
    <t>04/10/2022 13.10.47</t>
  </si>
  <si>
    <t>C013</t>
  </si>
  <si>
    <t>PERO</t>
  </si>
  <si>
    <t>12/10/2022 15.33.04</t>
  </si>
  <si>
    <t>C014</t>
  </si>
  <si>
    <t>CASSINA DE' PECCHI</t>
  </si>
  <si>
    <t>01/07/2022 13.16.07</t>
  </si>
  <si>
    <t>C020</t>
  </si>
  <si>
    <t>CASSINA RIZZARDI</t>
  </si>
  <si>
    <t>17/10/2022 10.44.41</t>
  </si>
  <si>
    <t>C022</t>
  </si>
  <si>
    <t>CASSINASCO</t>
  </si>
  <si>
    <t>C024</t>
  </si>
  <si>
    <t>CASSINA VALSASSINA</t>
  </si>
  <si>
    <t>C027</t>
  </si>
  <si>
    <t>CASSINE</t>
  </si>
  <si>
    <t>05/04/2022 16.42.09</t>
  </si>
  <si>
    <t>C030</t>
  </si>
  <si>
    <t>CASSINELLE</t>
  </si>
  <si>
    <t>19/08/2022 11.38.33</t>
  </si>
  <si>
    <t>C033</t>
  </si>
  <si>
    <t>CASSINETTA DI LUGAGNANO</t>
  </si>
  <si>
    <t>28/03/2022 12.23.52</t>
  </si>
  <si>
    <t>C034</t>
  </si>
  <si>
    <t>CASSINO</t>
  </si>
  <si>
    <t>03/03/2022 15.13.22</t>
  </si>
  <si>
    <t>C037</t>
  </si>
  <si>
    <t>CASSOLA</t>
  </si>
  <si>
    <t>C038</t>
  </si>
  <si>
    <t>CASSOLNOVO</t>
  </si>
  <si>
    <t>25/05/2022 10.02.39</t>
  </si>
  <si>
    <t>C040</t>
  </si>
  <si>
    <t>CASTEL CASTAGNA</t>
  </si>
  <si>
    <t>16/09/2022 07.34.28</t>
  </si>
  <si>
    <t>C041</t>
  </si>
  <si>
    <t>CASTAGNARO</t>
  </si>
  <si>
    <t>06/07/2022 13.26.27</t>
  </si>
  <si>
    <t>C044</t>
  </si>
  <si>
    <t>CASTAGNETO CARDUCCI</t>
  </si>
  <si>
    <t>C045</t>
  </si>
  <si>
    <t>CASTAGNETO PO</t>
  </si>
  <si>
    <t>29/08/2022 11.04.49</t>
  </si>
  <si>
    <t>C046</t>
  </si>
  <si>
    <t>CASTAGNITO</t>
  </si>
  <si>
    <t>C047</t>
  </si>
  <si>
    <t>CASTAGNOLE MONFERRATO</t>
  </si>
  <si>
    <t>C048</t>
  </si>
  <si>
    <t>CASTAGNOLE PIEMONTE</t>
  </si>
  <si>
    <t>07/07/2022 16.24.26</t>
  </si>
  <si>
    <t>C049</t>
  </si>
  <si>
    <t>CASTAGNOLE DELLE LANZE</t>
  </si>
  <si>
    <t>28/03/2022 08.20.49</t>
  </si>
  <si>
    <t>C050</t>
  </si>
  <si>
    <t>CASTANA</t>
  </si>
  <si>
    <t>20/04/2022 18.41.16</t>
  </si>
  <si>
    <t>C051</t>
  </si>
  <si>
    <t>CASTELL'UMBERTO</t>
  </si>
  <si>
    <t>C052</t>
  </si>
  <si>
    <t>CASTANO PRIMO</t>
  </si>
  <si>
    <t>29/07/2022 11.18.10</t>
  </si>
  <si>
    <t>C053</t>
  </si>
  <si>
    <t>CASTEGGIO</t>
  </si>
  <si>
    <t>04/05/2022 11.05.29</t>
  </si>
  <si>
    <t>C055</t>
  </si>
  <si>
    <t>CASTEGNATO</t>
  </si>
  <si>
    <t>09/09/2022 13.59.56</t>
  </si>
  <si>
    <t>C056</t>
  </si>
  <si>
    <t>CASTEGNERO</t>
  </si>
  <si>
    <t>C057</t>
  </si>
  <si>
    <t>CASTELBALDO</t>
  </si>
  <si>
    <t>C058</t>
  </si>
  <si>
    <t>CASTEL BARONIA</t>
  </si>
  <si>
    <t>C059</t>
  </si>
  <si>
    <t>CASTELBELFORTE</t>
  </si>
  <si>
    <t>08/03/2022 10.30.32</t>
  </si>
  <si>
    <t>C060</t>
  </si>
  <si>
    <t>CASTELBELLINO</t>
  </si>
  <si>
    <t>22/06/2022 12.16.27</t>
  </si>
  <si>
    <t>C062</t>
  </si>
  <si>
    <t>CASTELBELLO-CIARDES</t>
  </si>
  <si>
    <t>C063</t>
  </si>
  <si>
    <t>CASTELBIANCO</t>
  </si>
  <si>
    <t>C064</t>
  </si>
  <si>
    <t>CASTEL BOGLIONE</t>
  </si>
  <si>
    <t>C065</t>
  </si>
  <si>
    <t>CASTEL BOLOGNESE</t>
  </si>
  <si>
    <t>19/04/2022 08.52.25</t>
  </si>
  <si>
    <t>C066</t>
  </si>
  <si>
    <t>CASTELBOTTACCIO</t>
  </si>
  <si>
    <t>16/09/2022 07.41.21</t>
  </si>
  <si>
    <t>Esenzione per  lavoratori dipendenti e pensionati con un reddito pari o inferiore a euro 9.000,00</t>
  </si>
  <si>
    <t>C067</t>
  </si>
  <si>
    <t>CASTELBUONO</t>
  </si>
  <si>
    <t>C069</t>
  </si>
  <si>
    <t>CASTELCIVITA</t>
  </si>
  <si>
    <t>14/09/2022 15.16.35</t>
  </si>
  <si>
    <t>C070</t>
  </si>
  <si>
    <t>SERVIGLIANO</t>
  </si>
  <si>
    <t>07/10/2022 16.18.53</t>
  </si>
  <si>
    <t>C072</t>
  </si>
  <si>
    <t>CASTELCOVATI</t>
  </si>
  <si>
    <t>02/03/2022 10.28.29</t>
  </si>
  <si>
    <t>C073</t>
  </si>
  <si>
    <t>CASTELCUCCO</t>
  </si>
  <si>
    <t>24/03/2022 12.10.55</t>
  </si>
  <si>
    <t>C074</t>
  </si>
  <si>
    <t>CASTELDACCIA</t>
  </si>
  <si>
    <t>C075</t>
  </si>
  <si>
    <t>CASTEL D'AIANO</t>
  </si>
  <si>
    <t>05/07/2022 13.22.54</t>
  </si>
  <si>
    <t>C076</t>
  </si>
  <si>
    <t>CASTEL D'ARIO</t>
  </si>
  <si>
    <t>06/05/2022 13.26.25</t>
  </si>
  <si>
    <t>C078</t>
  </si>
  <si>
    <t>CASTEL D'AZZANO</t>
  </si>
  <si>
    <t>14/04/2022 16.42.31</t>
  </si>
  <si>
    <t>C079</t>
  </si>
  <si>
    <t>CASTELLI CALEPIO</t>
  </si>
  <si>
    <t>C080</t>
  </si>
  <si>
    <t>CASTELDELCI</t>
  </si>
  <si>
    <t>C081</t>
  </si>
  <si>
    <t>CASTELDELFINO</t>
  </si>
  <si>
    <t>C082</t>
  </si>
  <si>
    <t>CASTEL DEL GIUDICE</t>
  </si>
  <si>
    <t>C083</t>
  </si>
  <si>
    <t>CASTEL DEL MONTE</t>
  </si>
  <si>
    <t>24/06/2022 08.48.05</t>
  </si>
  <si>
    <t>C085</t>
  </si>
  <si>
    <t>CASTEL DEL PIANO</t>
  </si>
  <si>
    <t>25/01/2022 16.57.19</t>
  </si>
  <si>
    <t>C086</t>
  </si>
  <si>
    <t>CASTEL DEL RIO</t>
  </si>
  <si>
    <t>30/05/2022 15.37.51</t>
  </si>
  <si>
    <t>C089</t>
  </si>
  <si>
    <t>CASTELDIDONE</t>
  </si>
  <si>
    <t>21/07/2022 12.37.46</t>
  </si>
  <si>
    <t>C090</t>
  </si>
  <si>
    <t>CASTEL DI IERI</t>
  </si>
  <si>
    <t>C091</t>
  </si>
  <si>
    <t>CASTEL DI IUDICA</t>
  </si>
  <si>
    <t>C093</t>
  </si>
  <si>
    <t>CASTEL DI LAMA</t>
  </si>
  <si>
    <t>25/03/2022 17.19.25</t>
  </si>
  <si>
    <t>C094</t>
  </si>
  <si>
    <t>CASTEL DI LUCIO</t>
  </si>
  <si>
    <t>C096</t>
  </si>
  <si>
    <t>CASTEL DI SANGRO</t>
  </si>
  <si>
    <t>C097</t>
  </si>
  <si>
    <t>CASTEL DI SASSO</t>
  </si>
  <si>
    <t>C098</t>
  </si>
  <si>
    <t>CASTEL DI TORA</t>
  </si>
  <si>
    <t>C100</t>
  </si>
  <si>
    <t>CASTELFIDARDO</t>
  </si>
  <si>
    <t>16/09/2022 12.02.50</t>
  </si>
  <si>
    <t>C101</t>
  </si>
  <si>
    <t>CASTELFIORENTINO</t>
  </si>
  <si>
    <t>C102</t>
  </si>
  <si>
    <t>CASTEL FOCOGNANO</t>
  </si>
  <si>
    <t>05/01/2022 11.23.27</t>
  </si>
  <si>
    <t>C104</t>
  </si>
  <si>
    <t>CASTELFORTE</t>
  </si>
  <si>
    <t>C105</t>
  </si>
  <si>
    <t>CASTELFRANCI</t>
  </si>
  <si>
    <t>08/06/2022 11.03.16</t>
  </si>
  <si>
    <t>C106</t>
  </si>
  <si>
    <t>CASTELFRANCO IN MISCANO</t>
  </si>
  <si>
    <t>C107</t>
  </si>
  <si>
    <t>CASTELFRANCO EMILIA</t>
  </si>
  <si>
    <t>C108</t>
  </si>
  <si>
    <t>CASTROLIBERO</t>
  </si>
  <si>
    <t>C110</t>
  </si>
  <si>
    <t>CASTEL VITTORIO</t>
  </si>
  <si>
    <t>C111</t>
  </si>
  <si>
    <t>CASTELFRANCO VENETO</t>
  </si>
  <si>
    <t>02/09/2022 09.18.00</t>
  </si>
  <si>
    <t>C113</t>
  </si>
  <si>
    <t>CASTELFRANCO DI SOTTO</t>
  </si>
  <si>
    <t>24/08/2022 16.43.02</t>
  </si>
  <si>
    <t>Esenzione per i contribuenti  con un reddito complessivo IRPEF non superiore a 12.000,00 euro derivante esclusivamente  da redditi da lavoro dipendente ed assimilato (art. 49, comma 1, e art. 50 lett a) b) c), c-bis),  d) h-bis) e l) del T.U.I.R) e redditi da pensione (art. 49, comma 2, del T.U.I.R)</t>
  </si>
  <si>
    <t>Esenzione per tutti i  contribuenti con un reddito complessivo IRPEF non superiore a 10.000,00 euro</t>
  </si>
  <si>
    <t>C114</t>
  </si>
  <si>
    <t>CASTEL FRENTANO</t>
  </si>
  <si>
    <t>15/06/2022 09.57.51</t>
  </si>
  <si>
    <t>C115</t>
  </si>
  <si>
    <t>CASTEL GABBIANO</t>
  </si>
  <si>
    <t>07/10/2022 12.04.08</t>
  </si>
  <si>
    <t>C116</t>
  </si>
  <si>
    <t>CASTEL GANDOLFO</t>
  </si>
  <si>
    <t>24/05/2022 09.30.44</t>
  </si>
  <si>
    <t>C117</t>
  </si>
  <si>
    <t>CASTEL GIORGIO</t>
  </si>
  <si>
    <t>07/07/2022 16.10.05</t>
  </si>
  <si>
    <t>C118</t>
  </si>
  <si>
    <t>CASTEL GOFFREDO</t>
  </si>
  <si>
    <t>C119</t>
  </si>
  <si>
    <t>CASTELGOMBERTO</t>
  </si>
  <si>
    <t>21/04/2022 15.42.50</t>
  </si>
  <si>
    <t>C120</t>
  </si>
  <si>
    <t>CASTELGRANDE</t>
  </si>
  <si>
    <t>C121</t>
  </si>
  <si>
    <t>CASTEL GUELFO DI BOLOGNA</t>
  </si>
  <si>
    <t>C122</t>
  </si>
  <si>
    <t>CASTELGUGLIELMO</t>
  </si>
  <si>
    <t>C123</t>
  </si>
  <si>
    <t>CASTELGUIDONE</t>
  </si>
  <si>
    <t>C125</t>
  </si>
  <si>
    <t>CASTELLABATE</t>
  </si>
  <si>
    <t>C126</t>
  </si>
  <si>
    <t>CASTELLAFIUME</t>
  </si>
  <si>
    <t>20/06/2022 10.45.33</t>
  </si>
  <si>
    <t>C127</t>
  </si>
  <si>
    <t>CASTELL'ALFERO</t>
  </si>
  <si>
    <t>C128</t>
  </si>
  <si>
    <t>CASTELLALTO</t>
  </si>
  <si>
    <t>02/09/2022 17.25.32</t>
  </si>
  <si>
    <t>C129</t>
  </si>
  <si>
    <t>CASTELLAMMARE DI STABIA</t>
  </si>
  <si>
    <t>C130</t>
  </si>
  <si>
    <t>CASTELLAMMARE DEL GOLFO</t>
  </si>
  <si>
    <t>C133</t>
  </si>
  <si>
    <t>CASTELLAMONTE</t>
  </si>
  <si>
    <t>30/06/2022 12.50.29</t>
  </si>
  <si>
    <t>C134</t>
  </si>
  <si>
    <t>CASTELLANA GROTTE</t>
  </si>
  <si>
    <t>30/09/2022 14.09.14</t>
  </si>
  <si>
    <t>C135</t>
  </si>
  <si>
    <t>CASTELLANA SICULA</t>
  </si>
  <si>
    <t>C136</t>
  </si>
  <si>
    <t>CASTELLANETA</t>
  </si>
  <si>
    <t>C137</t>
  </si>
  <si>
    <t>CASTELLANIA COPPI</t>
  </si>
  <si>
    <t>C139</t>
  </si>
  <si>
    <t>CASTELLANZA</t>
  </si>
  <si>
    <t>01/07/2022 12.48.19</t>
  </si>
  <si>
    <t>C141</t>
  </si>
  <si>
    <t>CASTELLARANO</t>
  </si>
  <si>
    <t>13/05/2022 12.04.20</t>
  </si>
  <si>
    <t>C142</t>
  </si>
  <si>
    <t>CASTELLAR GUIDOBONO</t>
  </si>
  <si>
    <t>C143</t>
  </si>
  <si>
    <t>CASTELLARO</t>
  </si>
  <si>
    <t>08/06/2022 10.36.46</t>
  </si>
  <si>
    <t>C145</t>
  </si>
  <si>
    <t>CASTELL'ARQUATO</t>
  </si>
  <si>
    <t>C147</t>
  </si>
  <si>
    <t>CASTELL'AZZARA</t>
  </si>
  <si>
    <t>C148</t>
  </si>
  <si>
    <t>CASTELLAZZO BORMIDA</t>
  </si>
  <si>
    <t>19/08/2022 08.40.00</t>
  </si>
  <si>
    <t>C149</t>
  </si>
  <si>
    <t>CASTELLAZZO NOVARESE</t>
  </si>
  <si>
    <t>C152</t>
  </si>
  <si>
    <t>CASTELLEONE DI SUASA</t>
  </si>
  <si>
    <t>07/06/2022 11.07.13</t>
  </si>
  <si>
    <t>C153</t>
  </si>
  <si>
    <t>CASTELLEONE</t>
  </si>
  <si>
    <t>07/02/2022 10.28.02</t>
  </si>
  <si>
    <t>C154</t>
  </si>
  <si>
    <t>CASTELLERO</t>
  </si>
  <si>
    <t>06/07/2022 10.19.53</t>
  </si>
  <si>
    <t>C155</t>
  </si>
  <si>
    <t>CASTELLETTO CERVO</t>
  </si>
  <si>
    <t>27/06/2022 11.15.31</t>
  </si>
  <si>
    <t>C156</t>
  </si>
  <si>
    <t>CASTELLETTO D'ERRO</t>
  </si>
  <si>
    <t>C157</t>
  </si>
  <si>
    <t>CASTELLETTO DI BRANDUZZO</t>
  </si>
  <si>
    <t>12/10/2022 14.38.48</t>
  </si>
  <si>
    <t>C158</t>
  </si>
  <si>
    <t>CASTELLETTO D'ORBA</t>
  </si>
  <si>
    <t>C160</t>
  </si>
  <si>
    <t>CASTELLETTO MERLI</t>
  </si>
  <si>
    <t>03/06/2022 14.50.27</t>
  </si>
  <si>
    <t>C161</t>
  </si>
  <si>
    <t>CASTELLETTO MOLINA</t>
  </si>
  <si>
    <t>C162</t>
  </si>
  <si>
    <t>CASTELLETTO MONFERRATO</t>
  </si>
  <si>
    <t>30/06/2022 15.09.46</t>
  </si>
  <si>
    <t>C165</t>
  </si>
  <si>
    <t>CASTELLETTO STURA</t>
  </si>
  <si>
    <t>21/06/2022 10.45.13</t>
  </si>
  <si>
    <t>C166</t>
  </si>
  <si>
    <t>CASTELLETTO SOPRA TICINO</t>
  </si>
  <si>
    <t>07/07/2022 15.48.21</t>
  </si>
  <si>
    <t>C167</t>
  </si>
  <si>
    <t>CASTELLETTO UZZONE</t>
  </si>
  <si>
    <t>08/02/2022 16.06.55</t>
  </si>
  <si>
    <t>C169</t>
  </si>
  <si>
    <t>CASTELLI</t>
  </si>
  <si>
    <t>C172</t>
  </si>
  <si>
    <t>CASTELLINA IN CHIANTI</t>
  </si>
  <si>
    <t>C173</t>
  </si>
  <si>
    <t>CASTELLINALDO D'ALBA</t>
  </si>
  <si>
    <t>03/02/2022 11.06.44</t>
  </si>
  <si>
    <t>C174</t>
  </si>
  <si>
    <t>CASTELLINA MARITTIMA</t>
  </si>
  <si>
    <t>07/07/2022 12.23.22</t>
  </si>
  <si>
    <t>C175</t>
  </si>
  <si>
    <t>CASTELLINO DEL BIFERNO</t>
  </si>
  <si>
    <t>C176</t>
  </si>
  <si>
    <t>CASTELLINO TANARO</t>
  </si>
  <si>
    <t>C177</t>
  </si>
  <si>
    <t>CASTELLIRI</t>
  </si>
  <si>
    <t>08/06/2022 11.01.03</t>
  </si>
  <si>
    <t>C178</t>
  </si>
  <si>
    <t>CASTELLO DEL MATESE</t>
  </si>
  <si>
    <t>C181</t>
  </si>
  <si>
    <t>CASTELVECCANA</t>
  </si>
  <si>
    <t>14/09/2022 14.20.40</t>
  </si>
  <si>
    <t>C183</t>
  </si>
  <si>
    <t>CASTEL CONDINO</t>
  </si>
  <si>
    <t>C184</t>
  </si>
  <si>
    <t>CASTELLO D'AGOGNA</t>
  </si>
  <si>
    <t>09/06/2022 10.30.20</t>
  </si>
  <si>
    <t>C185</t>
  </si>
  <si>
    <t>CASTELLO D'ARGILE</t>
  </si>
  <si>
    <t>14/01/2022 10.22.21</t>
  </si>
  <si>
    <t>C186</t>
  </si>
  <si>
    <t>CASTELLO DELL'ACQUA</t>
  </si>
  <si>
    <t>11/02/2022 09.36.12</t>
  </si>
  <si>
    <t>C187</t>
  </si>
  <si>
    <t>CASTELLO DI BRIANZA</t>
  </si>
  <si>
    <t>10/01/2022 10.44.57</t>
  </si>
  <si>
    <t>C188</t>
  </si>
  <si>
    <t>CASTELLO DI CISTERNA</t>
  </si>
  <si>
    <t>13/06/2022 10.42.43</t>
  </si>
  <si>
    <t>C189</t>
  </si>
  <si>
    <t>CASTELLO-MOLINA DI FIEMME</t>
  </si>
  <si>
    <t>C190</t>
  </si>
  <si>
    <t>CASTELLO DI GODEGO</t>
  </si>
  <si>
    <t>07/04/2022 09.51.15</t>
  </si>
  <si>
    <t>C194</t>
  </si>
  <si>
    <t>CASTELLO TESINO</t>
  </si>
  <si>
    <t>C195</t>
  </si>
  <si>
    <t>CASTELLUCCHIO</t>
  </si>
  <si>
    <t>16/03/2022 11.50.30</t>
  </si>
  <si>
    <t>C197</t>
  </si>
  <si>
    <t>CASTELMAURO</t>
  </si>
  <si>
    <t>C198</t>
  </si>
  <si>
    <t>CASTELLUCCIO DEI SAURI</t>
  </si>
  <si>
    <t>C199</t>
  </si>
  <si>
    <t>CASTELLUCCIO INFERIORE</t>
  </si>
  <si>
    <t>C200</t>
  </si>
  <si>
    <t>CASTELVERRINO</t>
  </si>
  <si>
    <t>07/09/2022 14.58.35</t>
  </si>
  <si>
    <t>C201</t>
  </si>
  <si>
    <t>CASTELLUCCIO SUPERIORE</t>
  </si>
  <si>
    <t>C202</t>
  </si>
  <si>
    <t>CASTELLUCCIO VALMAGGIORE</t>
  </si>
  <si>
    <t>07/06/2022 10.01.43</t>
  </si>
  <si>
    <t>C203</t>
  </si>
  <si>
    <t>CASTEL MADAMA</t>
  </si>
  <si>
    <t>09/06/2022 10.28.48</t>
  </si>
  <si>
    <t>C204</t>
  </si>
  <si>
    <t>CASTEL MAGGIORE</t>
  </si>
  <si>
    <t>06/04/2022 09.01.42</t>
  </si>
  <si>
    <t>C205</t>
  </si>
  <si>
    <t>CASTELMAGNO</t>
  </si>
  <si>
    <t>C206</t>
  </si>
  <si>
    <t>CASTELMARTE</t>
  </si>
  <si>
    <t>09/02/2022 09.32.43</t>
  </si>
  <si>
    <t>C207</t>
  </si>
  <si>
    <t>CASTELMASSA</t>
  </si>
  <si>
    <t>01/07/2022 13.38.51</t>
  </si>
  <si>
    <t>C208</t>
  </si>
  <si>
    <t>CASTEL MELLA</t>
  </si>
  <si>
    <t>02/05/2022 16.00.06</t>
  </si>
  <si>
    <t>C209</t>
  </si>
  <si>
    <t>CASTELMEZZANO</t>
  </si>
  <si>
    <t>C210</t>
  </si>
  <si>
    <t>CASTELMOLA</t>
  </si>
  <si>
    <t>C211</t>
  </si>
  <si>
    <t>CASTEL MORRONE</t>
  </si>
  <si>
    <t>C213</t>
  </si>
  <si>
    <t>CASTELNOVETTO</t>
  </si>
  <si>
    <t>09/05/2022 15.16.10</t>
  </si>
  <si>
    <t>C214</t>
  </si>
  <si>
    <t>CASTELNUOVO DI CEVA</t>
  </si>
  <si>
    <t>C215</t>
  </si>
  <si>
    <t>CASTELNOVO BARIANO</t>
  </si>
  <si>
    <t>24/08/2022 11.56.50</t>
  </si>
  <si>
    <t>C216</t>
  </si>
  <si>
    <t>CASTELNUOVO</t>
  </si>
  <si>
    <t>C217</t>
  </si>
  <si>
    <t>CASTELNOVO DEL FRIULI</t>
  </si>
  <si>
    <t>C218</t>
  </si>
  <si>
    <t>CASTELNOVO DI SOTTO</t>
  </si>
  <si>
    <t>14/06/2022 09.21.01</t>
  </si>
  <si>
    <t>C219</t>
  </si>
  <si>
    <t>CASTELNOVO NE' MONTI</t>
  </si>
  <si>
    <t>05/05/2022 11.43.55</t>
  </si>
  <si>
    <t>C220</t>
  </si>
  <si>
    <t>CASTELNUOVO BOZZENTE</t>
  </si>
  <si>
    <t>11/04/2022 09.53.32</t>
  </si>
  <si>
    <t>Esenzione per i redditi complessivi annui imponibili inferiori ad Euro 11.000,00 se derivanti da lavoro dipendente e assimilato o da pensione (come definiti agli artt. 49 e 50 del T.U.I.R.)</t>
  </si>
  <si>
    <t>C222</t>
  </si>
  <si>
    <t>CASTELNUOVO DELLA DAUNIA</t>
  </si>
  <si>
    <t>C223</t>
  </si>
  <si>
    <t>CASTELNUOVO PARANO</t>
  </si>
  <si>
    <t>C224</t>
  </si>
  <si>
    <t>CASTELNUOVO DI FARFA</t>
  </si>
  <si>
    <t>06/07/2022 16.23.23</t>
  </si>
  <si>
    <t>C225</t>
  </si>
  <si>
    <t>CASTELNUOVO DEL GARDA</t>
  </si>
  <si>
    <t>22/03/2022 18.34.10</t>
  </si>
  <si>
    <t>C226</t>
  </si>
  <si>
    <t>CASTELNUOVO BELBO</t>
  </si>
  <si>
    <t>C227</t>
  </si>
  <si>
    <t>CASTELNUOVO BERARDENGA</t>
  </si>
  <si>
    <t>C228</t>
  </si>
  <si>
    <t>CASTELNUOVO BOCCA D'ADDA</t>
  </si>
  <si>
    <t>C229</t>
  </si>
  <si>
    <t>CASTELNUOVO BORMIDA</t>
  </si>
  <si>
    <t>C230</t>
  </si>
  <si>
    <t>CASTELNUOVO CALCEA</t>
  </si>
  <si>
    <t>28/06/2022 15.11.44</t>
  </si>
  <si>
    <t>C231</t>
  </si>
  <si>
    <t>CASTELNUOVO CILENTO</t>
  </si>
  <si>
    <t>C232</t>
  </si>
  <si>
    <t>CASTELNUOVO DON BOSCO</t>
  </si>
  <si>
    <t>26/08/2022 08.53.01</t>
  </si>
  <si>
    <t>C235</t>
  </si>
  <si>
    <t>CASTELNUOVO DI CONZA</t>
  </si>
  <si>
    <t>C236</t>
  </si>
  <si>
    <t>CASTELNUOVO DI GARFAGNANA</t>
  </si>
  <si>
    <t>14/01/2022 14.05.12</t>
  </si>
  <si>
    <t>C237</t>
  </si>
  <si>
    <t>CASTELNUOVO DI PORTO</t>
  </si>
  <si>
    <t>01/07/2022 13.17.47</t>
  </si>
  <si>
    <t>C240</t>
  </si>
  <si>
    <t>CASTELNUOVO MAGRA</t>
  </si>
  <si>
    <t>23/06/2022 12.22.37</t>
  </si>
  <si>
    <t>C241</t>
  </si>
  <si>
    <t>CASTELNUOVO NIGRA</t>
  </si>
  <si>
    <t>12/04/2022 10.17.31</t>
  </si>
  <si>
    <t>C242</t>
  </si>
  <si>
    <t>CASTELNUOVO RANGONE</t>
  </si>
  <si>
    <t>16/03/2022 11.45.59</t>
  </si>
  <si>
    <t>C243</t>
  </si>
  <si>
    <t>CASTELNUOVO SCRIVIA</t>
  </si>
  <si>
    <t>C244</t>
  </si>
  <si>
    <t>CASTELNUOVO VAL DI CECINA</t>
  </si>
  <si>
    <t>C245</t>
  </si>
  <si>
    <t>CASTELPAGANO</t>
  </si>
  <si>
    <t>C246</t>
  </si>
  <si>
    <t>CASTELPETROSO</t>
  </si>
  <si>
    <t>16/06/2022 11.13.59</t>
  </si>
  <si>
    <t>C247</t>
  </si>
  <si>
    <t>CASTELPIZZUTO</t>
  </si>
  <si>
    <t>C248</t>
  </si>
  <si>
    <t>CASTELPLANIO</t>
  </si>
  <si>
    <t>C250</t>
  </si>
  <si>
    <t>CASTELPOTO</t>
  </si>
  <si>
    <t>C251</t>
  </si>
  <si>
    <t>CASTELRAIMONDO</t>
  </si>
  <si>
    <t>C252</t>
  </si>
  <si>
    <t>CASTEL RITALDI</t>
  </si>
  <si>
    <t>05/04/2022 16.03.51</t>
  </si>
  <si>
    <t>C253</t>
  </si>
  <si>
    <t>CASTEL ROCCHERO</t>
  </si>
  <si>
    <t>13/04/2022 14.58.33</t>
  </si>
  <si>
    <t>C254</t>
  </si>
  <si>
    <t>CASTELROTTO</t>
  </si>
  <si>
    <t>C255</t>
  </si>
  <si>
    <t>CASTEL ROZZONE</t>
  </si>
  <si>
    <t>30/05/2022 15.49.07</t>
  </si>
  <si>
    <t>C259</t>
  </si>
  <si>
    <t>CASTEL SAN GIORGIO</t>
  </si>
  <si>
    <t>01/07/2022 12.57.58</t>
  </si>
  <si>
    <t>C261</t>
  </si>
  <si>
    <t>CASTEL SAN GIOVANNI</t>
  </si>
  <si>
    <t>14/06/2022 11.46.02</t>
  </si>
  <si>
    <t>C262</t>
  </si>
  <si>
    <t>CASTEL SAN LORENZO</t>
  </si>
  <si>
    <t>C263</t>
  </si>
  <si>
    <t>CASTEL SAN NICCOLO'</t>
  </si>
  <si>
    <t>02/03/2022 10.36.02</t>
  </si>
  <si>
    <t>C265</t>
  </si>
  <si>
    <t>CASTEL SAN PIETRO TERME</t>
  </si>
  <si>
    <t>28/03/2022 12.32.16</t>
  </si>
  <si>
    <t>C266</t>
  </si>
  <si>
    <t>CASTEL SAN PIETRO ROMANO</t>
  </si>
  <si>
    <t>05/05/2022 11.39.57</t>
  </si>
  <si>
    <t>C267</t>
  </si>
  <si>
    <t>CASTELSANTANGELO SUL NERA</t>
  </si>
  <si>
    <t>18/03/2022 18.44.45</t>
  </si>
  <si>
    <t>C268</t>
  </si>
  <si>
    <t>CASTEL SANT'ANGELO</t>
  </si>
  <si>
    <t>01/06/2022 11.13.14</t>
  </si>
  <si>
    <t>C269</t>
  </si>
  <si>
    <t>CASTEL SANT'ELIA</t>
  </si>
  <si>
    <t>C270</t>
  </si>
  <si>
    <t>CASTEL SAN VINCENZO</t>
  </si>
  <si>
    <t>C271</t>
  </si>
  <si>
    <t>CASTELSARACENO</t>
  </si>
  <si>
    <t>C272</t>
  </si>
  <si>
    <t>CASTELSARDO</t>
  </si>
  <si>
    <t>C273</t>
  </si>
  <si>
    <t>CASTELSEPRIO</t>
  </si>
  <si>
    <t>C274</t>
  </si>
  <si>
    <t>CASTELSPINA</t>
  </si>
  <si>
    <t>C275</t>
  </si>
  <si>
    <t>CASTELTERMINI</t>
  </si>
  <si>
    <t>C276</t>
  </si>
  <si>
    <t>CASTELVECCHIO DI ROCCA BARBENA</t>
  </si>
  <si>
    <t>C278</t>
  </si>
  <si>
    <t>CASTELVECCHIO CALVISIO</t>
  </si>
  <si>
    <t>C279</t>
  </si>
  <si>
    <t>CASTELVECCHIO SUBEQUO</t>
  </si>
  <si>
    <t>C280</t>
  </si>
  <si>
    <t>CASTELVENERE</t>
  </si>
  <si>
    <t>C282</t>
  </si>
  <si>
    <t>VERRES</t>
  </si>
  <si>
    <t>C283</t>
  </si>
  <si>
    <t>CASTELVETERE SUL CALORE</t>
  </si>
  <si>
    <t>30/09/2022 14.05.07</t>
  </si>
  <si>
    <t>C284</t>
  </si>
  <si>
    <t>CASTELVETERE IN VAL FORTORE</t>
  </si>
  <si>
    <t>23/05/2022 13.24.20</t>
  </si>
  <si>
    <t>C285</t>
  </si>
  <si>
    <t>CAULONIA</t>
  </si>
  <si>
    <t>01/07/2022 13.07.57</t>
  </si>
  <si>
    <t>C286</t>
  </si>
  <si>
    <t>CASTELVETRANO</t>
  </si>
  <si>
    <t>C287</t>
  </si>
  <si>
    <t>CASTELVETRO DI MODENA</t>
  </si>
  <si>
    <t>10/05/2022 10.25.18</t>
  </si>
  <si>
    <t>C288</t>
  </si>
  <si>
    <t>CASTELVETRO PIACENTINO</t>
  </si>
  <si>
    <t>05/05/2022 11.18.05</t>
  </si>
  <si>
    <t>C289</t>
  </si>
  <si>
    <t>CASTEL VISCARDO</t>
  </si>
  <si>
    <t>C290</t>
  </si>
  <si>
    <t>CASTELVISCONTI</t>
  </si>
  <si>
    <t>C291</t>
  </si>
  <si>
    <t>CASTEL VOLTURNO</t>
  </si>
  <si>
    <t>C292</t>
  </si>
  <si>
    <t>CASTENASO</t>
  </si>
  <si>
    <t>30/09/2022 14.02.50</t>
  </si>
  <si>
    <t>C293</t>
  </si>
  <si>
    <t>CASTENEDOLO</t>
  </si>
  <si>
    <t>C294</t>
  </si>
  <si>
    <t>CHATILLON</t>
  </si>
  <si>
    <t>C296</t>
  </si>
  <si>
    <t>CASTIGLIONE DEI PEPOLI</t>
  </si>
  <si>
    <t>C297</t>
  </si>
  <si>
    <t>CASTIGLIONE DI SICILIA</t>
  </si>
  <si>
    <t>C298</t>
  </si>
  <si>
    <t>CASTIGLIONE MESSER MARINO</t>
  </si>
  <si>
    <t>C300</t>
  </si>
  <si>
    <t>CASTIGLIONE OLONA</t>
  </si>
  <si>
    <t>05/05/2022 11.09.25</t>
  </si>
  <si>
    <t>C301</t>
  </si>
  <si>
    <t>CASTIGLIONE COSENTINO</t>
  </si>
  <si>
    <t>05/01/2022 11.05.13</t>
  </si>
  <si>
    <t>C302</t>
  </si>
  <si>
    <t>CASTIGLIONE CHIAVARESE</t>
  </si>
  <si>
    <t>12/10/2022 08.13.52</t>
  </si>
  <si>
    <t>C303</t>
  </si>
  <si>
    <t>CASTIGLIONE DI GARFAGNANA</t>
  </si>
  <si>
    <t>C304</t>
  </si>
  <si>
    <t>CASTIGLIONE D'ADDA</t>
  </si>
  <si>
    <t>29/04/2022 11.57.37</t>
  </si>
  <si>
    <t>C306</t>
  </si>
  <si>
    <t>CASTIGLIONE DEL GENOVESI</t>
  </si>
  <si>
    <t>C307</t>
  </si>
  <si>
    <t>CASTIGLIONE TORINESE</t>
  </si>
  <si>
    <t>30/05/2022 14.47.06</t>
  </si>
  <si>
    <t>C308</t>
  </si>
  <si>
    <t>CASTIGLIONE A CASAURIA</t>
  </si>
  <si>
    <t>C309</t>
  </si>
  <si>
    <t>CASTIGLIONE DEL LAGO</t>
  </si>
  <si>
    <t>01/09/2022 14.39.17</t>
  </si>
  <si>
    <t>C310</t>
  </si>
  <si>
    <t>CASTIGLIONE DELLA PESCAIA</t>
  </si>
  <si>
    <t>C311</t>
  </si>
  <si>
    <t>COLLEDARA</t>
  </si>
  <si>
    <t>28/06/2022 12.19.53</t>
  </si>
  <si>
    <t>C312</t>
  </si>
  <si>
    <t>CASTIGLIONE DELLE STIVIERE</t>
  </si>
  <si>
    <t>13/10/2022 10.11.24</t>
  </si>
  <si>
    <t>C313</t>
  </si>
  <si>
    <t>CASTIGLIONE D'ORCIA</t>
  </si>
  <si>
    <t>01/02/2022 09.31.09</t>
  </si>
  <si>
    <t>C314</t>
  </si>
  <si>
    <t>CASTIGLIONE FALLETTO</t>
  </si>
  <si>
    <t>29/09/2022 07.42.16</t>
  </si>
  <si>
    <t>C315</t>
  </si>
  <si>
    <t>CASTIGLIONE IN TEVERINA</t>
  </si>
  <si>
    <t>C316</t>
  </si>
  <si>
    <t>CASTIGLIONE MESSER RAIMONDO</t>
  </si>
  <si>
    <t>C317</t>
  </si>
  <si>
    <t>CASTIGLIONE TINELLA</t>
  </si>
  <si>
    <t>08/06/2022 14.48.39</t>
  </si>
  <si>
    <t>C318</t>
  </si>
  <si>
    <t>CASTIGLION FIBOCCHI</t>
  </si>
  <si>
    <t>01/07/2022 13.22.34</t>
  </si>
  <si>
    <t>C319</t>
  </si>
  <si>
    <t>CASTIGLION FIORENTINO</t>
  </si>
  <si>
    <t>16/06/2022 14.24.46</t>
  </si>
  <si>
    <t>C321</t>
  </si>
  <si>
    <t>CASTIGNANO</t>
  </si>
  <si>
    <t>12/10/2022 08.16.28</t>
  </si>
  <si>
    <t>C322</t>
  </si>
  <si>
    <t>CASTILENTI</t>
  </si>
  <si>
    <t>26/08/2022 10.58.43</t>
  </si>
  <si>
    <t>C323</t>
  </si>
  <si>
    <t>CASTINO</t>
  </si>
  <si>
    <t>C324</t>
  </si>
  <si>
    <t>CASTIONE DELLA PRESOLANA</t>
  </si>
  <si>
    <t>18/01/2022 15.40.30</t>
  </si>
  <si>
    <t>C325</t>
  </si>
  <si>
    <t>CASTIONE ANDEVENNO</t>
  </si>
  <si>
    <t>14/06/2022 11.47.56</t>
  </si>
  <si>
    <t>C327</t>
  </si>
  <si>
    <t>CASTIONS DI STRADA</t>
  </si>
  <si>
    <t>27/06/2022 11.47.46</t>
  </si>
  <si>
    <t>C329</t>
  </si>
  <si>
    <t>CASTIRAGA VIDARDO</t>
  </si>
  <si>
    <t>C330</t>
  </si>
  <si>
    <t>CASTO</t>
  </si>
  <si>
    <t>C331</t>
  </si>
  <si>
    <t>CASTORANO</t>
  </si>
  <si>
    <t>12/10/2022 08.48.14</t>
  </si>
  <si>
    <t>C332</t>
  </si>
  <si>
    <t>CASTREZZATO</t>
  </si>
  <si>
    <t>21/09/2022 17.20.33</t>
  </si>
  <si>
    <t>C334</t>
  </si>
  <si>
    <t>CASTRI DI LECCE</t>
  </si>
  <si>
    <t>14/10/2022 09.53.15</t>
  </si>
  <si>
    <t>C335</t>
  </si>
  <si>
    <t>CASTRIGNANO DE' GRECI</t>
  </si>
  <si>
    <t>C336</t>
  </si>
  <si>
    <t>CASTRIGNANO DEL CAPO</t>
  </si>
  <si>
    <t>C337</t>
  </si>
  <si>
    <t>CASTRO</t>
  </si>
  <si>
    <t>09/06/2022 09.55.06</t>
  </si>
  <si>
    <t>C338</t>
  </si>
  <si>
    <t>CASTRO DEI VOLSCI</t>
  </si>
  <si>
    <t>C339</t>
  </si>
  <si>
    <t>CASTROCARO TERME E TERRA DEL SOLE</t>
  </si>
  <si>
    <t>07/02/2022 10.24.08</t>
  </si>
  <si>
    <t>C340</t>
  </si>
  <si>
    <t>CASTROCIELO</t>
  </si>
  <si>
    <t>13/07/2022 09.46.10</t>
  </si>
  <si>
    <t>C341</t>
  </si>
  <si>
    <t>CASTROFILIPPO</t>
  </si>
  <si>
    <t>C342</t>
  </si>
  <si>
    <t>ENNA</t>
  </si>
  <si>
    <t>C343</t>
  </si>
  <si>
    <t>CASTRONNO</t>
  </si>
  <si>
    <t>09/09/2022 14.06.22</t>
  </si>
  <si>
    <t>C344</t>
  </si>
  <si>
    <t>CASTRONOVO DI SICILIA</t>
  </si>
  <si>
    <t>C345</t>
  </si>
  <si>
    <t>CASTRONUOVO DI SANT'ANDREA</t>
  </si>
  <si>
    <t>C346</t>
  </si>
  <si>
    <t>CASTROPIGNANO</t>
  </si>
  <si>
    <t>C347</t>
  </si>
  <si>
    <t>CASTROREALE</t>
  </si>
  <si>
    <t>C348</t>
  </si>
  <si>
    <t>CASTROREGIO</t>
  </si>
  <si>
    <t>C349</t>
  </si>
  <si>
    <t>CASTROVILLARI</t>
  </si>
  <si>
    <t>05/08/2022 09.51.49</t>
  </si>
  <si>
    <t>C351</t>
  </si>
  <si>
    <t>CATANIA</t>
  </si>
  <si>
    <t>C352</t>
  </si>
  <si>
    <t>CATANZARO</t>
  </si>
  <si>
    <t>C353</t>
  </si>
  <si>
    <t>CATENANUOVA</t>
  </si>
  <si>
    <t>C354</t>
  </si>
  <si>
    <t>CATIGNANO</t>
  </si>
  <si>
    <t>28/06/2022 15.06.53</t>
  </si>
  <si>
    <t>C356</t>
  </si>
  <si>
    <t>CATTOLICA ERACLEA</t>
  </si>
  <si>
    <t>C357</t>
  </si>
  <si>
    <t>CATTOLICA</t>
  </si>
  <si>
    <t>01/07/2022 14.33.19</t>
  </si>
  <si>
    <t>C359</t>
  </si>
  <si>
    <t>CAUTANO</t>
  </si>
  <si>
    <t>C360</t>
  </si>
  <si>
    <t>CAVA MANARA</t>
  </si>
  <si>
    <t>C361</t>
  </si>
  <si>
    <t>CAVA DE' TIRRENI</t>
  </si>
  <si>
    <t>C363</t>
  </si>
  <si>
    <t>CAVAGLIA'</t>
  </si>
  <si>
    <t>24/05/2022 10.22.06</t>
  </si>
  <si>
    <t>C364</t>
  </si>
  <si>
    <t>CAVAGLIETTO</t>
  </si>
  <si>
    <t>C365</t>
  </si>
  <si>
    <t>CAVAGLIO D'AGOGNA</t>
  </si>
  <si>
    <t>C369</t>
  </si>
  <si>
    <t>CAVAGNOLO</t>
  </si>
  <si>
    <t>27/01/2022 11.13.32</t>
  </si>
  <si>
    <t>C370</t>
  </si>
  <si>
    <t>CAVAION VERONESE</t>
  </si>
  <si>
    <t>C372</t>
  </si>
  <si>
    <t>CAVALESE</t>
  </si>
  <si>
    <t>C375</t>
  </si>
  <si>
    <t>CAVALLERLEONE</t>
  </si>
  <si>
    <t>14/03/2022 17.36.35</t>
  </si>
  <si>
    <t>C376</t>
  </si>
  <si>
    <t>CAVALLERMAGGIORE</t>
  </si>
  <si>
    <t>24/03/2022 15.09.47</t>
  </si>
  <si>
    <t>C377</t>
  </si>
  <si>
    <t>CAVALLINO</t>
  </si>
  <si>
    <t>C378</t>
  </si>
  <si>
    <t>CAVALLIRIO</t>
  </si>
  <si>
    <t>24/03/2022 15.16.16</t>
  </si>
  <si>
    <t>C380</t>
  </si>
  <si>
    <t>CAVARENO</t>
  </si>
  <si>
    <t>C381</t>
  </si>
  <si>
    <t>CAVARGNA</t>
  </si>
  <si>
    <t>C382</t>
  </si>
  <si>
    <t>CAVARIA CON PREMEZZO</t>
  </si>
  <si>
    <t>29/04/2022 12.25.03</t>
  </si>
  <si>
    <t>C383</t>
  </si>
  <si>
    <t>CAVARZERE</t>
  </si>
  <si>
    <t>29/08/2022 13.47.09</t>
  </si>
  <si>
    <t>C384</t>
  </si>
  <si>
    <t>CAVASO DEL TOMBA</t>
  </si>
  <si>
    <t>20/04/2022 15.42.12</t>
  </si>
  <si>
    <t>C385</t>
  </si>
  <si>
    <t>CAVASSO NUOVO</t>
  </si>
  <si>
    <t>08/06/2022 14.14.27</t>
  </si>
  <si>
    <t>C387</t>
  </si>
  <si>
    <t>CAVATORE</t>
  </si>
  <si>
    <t>C388</t>
  </si>
  <si>
    <t>JESOLO</t>
  </si>
  <si>
    <t>C389</t>
  </si>
  <si>
    <t>CAVAZZO CARNICO</t>
  </si>
  <si>
    <t>C390</t>
  </si>
  <si>
    <t>CAVE</t>
  </si>
  <si>
    <t>28/01/2022 09.45.07</t>
  </si>
  <si>
    <t>C392</t>
  </si>
  <si>
    <t>CAVEDAGO</t>
  </si>
  <si>
    <t>C393</t>
  </si>
  <si>
    <t>CAVEDINE</t>
  </si>
  <si>
    <t>C394</t>
  </si>
  <si>
    <t>CAVENAGO D'ADDA</t>
  </si>
  <si>
    <t>04/10/2022 09.29.20</t>
  </si>
  <si>
    <t>C395</t>
  </si>
  <si>
    <t>CAVENAGO DI BRIANZA</t>
  </si>
  <si>
    <t>30/05/2022 15.58.24</t>
  </si>
  <si>
    <t>C396</t>
  </si>
  <si>
    <t>CAVERNAGO</t>
  </si>
  <si>
    <t>07/04/2022 09.45.00</t>
  </si>
  <si>
    <t>C398</t>
  </si>
  <si>
    <t>CAVEZZO</t>
  </si>
  <si>
    <t>24/01/2022 10.09.05</t>
  </si>
  <si>
    <t>C400</t>
  </si>
  <si>
    <t>CAVIZZANA</t>
  </si>
  <si>
    <t>C404</t>
  </si>
  <si>
    <t>CAVOUR</t>
  </si>
  <si>
    <t>C405</t>
  </si>
  <si>
    <t>CAVRIAGO</t>
  </si>
  <si>
    <t>C406</t>
  </si>
  <si>
    <t>CAVRIANA</t>
  </si>
  <si>
    <t>C407</t>
  </si>
  <si>
    <t>CAVRIGLIA</t>
  </si>
  <si>
    <t>02/02/2022 10.37.52</t>
  </si>
  <si>
    <t>C408</t>
  </si>
  <si>
    <t>CAZZAGO SAN MARTINO</t>
  </si>
  <si>
    <t>C409</t>
  </si>
  <si>
    <t>CAZZAGO BRABBIA</t>
  </si>
  <si>
    <t>30/09/2022 14.11.02</t>
  </si>
  <si>
    <t>C410</t>
  </si>
  <si>
    <t>CAZZANO SANT'ANDREA</t>
  </si>
  <si>
    <t>01/07/2022 13.52.49</t>
  </si>
  <si>
    <t>C412</t>
  </si>
  <si>
    <t>CAZZANO DI TRAMIGNA</t>
  </si>
  <si>
    <t>05/04/2022 16.12.11</t>
  </si>
  <si>
    <t>C413</t>
  </si>
  <si>
    <t>CECCANO</t>
  </si>
  <si>
    <t>22/08/2022 10.45.40</t>
  </si>
  <si>
    <t>C414</t>
  </si>
  <si>
    <t>CECIMA</t>
  </si>
  <si>
    <t>26/05/2022 09.53.05</t>
  </si>
  <si>
    <t>C415</t>
  </si>
  <si>
    <t>CECINA</t>
  </si>
  <si>
    <t>05/07/2022 09.16.29</t>
  </si>
  <si>
    <t>C417</t>
  </si>
  <si>
    <t>CEDEGOLO</t>
  </si>
  <si>
    <t>C418</t>
  </si>
  <si>
    <t>CEDRASCO</t>
  </si>
  <si>
    <t>C420</t>
  </si>
  <si>
    <t>CEFALA' DIANA</t>
  </si>
  <si>
    <t>C421</t>
  </si>
  <si>
    <t>CEFALU'</t>
  </si>
  <si>
    <t>C422</t>
  </si>
  <si>
    <t>CEGGIA</t>
  </si>
  <si>
    <t>17/06/2022 15.12.56</t>
  </si>
  <si>
    <t>C424</t>
  </si>
  <si>
    <t>CEGLIE MESSAPICA</t>
  </si>
  <si>
    <t>C426</t>
  </si>
  <si>
    <t>CELANO</t>
  </si>
  <si>
    <t>C428</t>
  </si>
  <si>
    <t>CELENZA SUL TRIGNO</t>
  </si>
  <si>
    <t>C429</t>
  </si>
  <si>
    <t>CELENZA VALFORTORE</t>
  </si>
  <si>
    <t>C430</t>
  </si>
  <si>
    <t>CELICO</t>
  </si>
  <si>
    <t>02/08/2022 15.27.38</t>
  </si>
  <si>
    <t>C432</t>
  </si>
  <si>
    <t>CELLA MONTE</t>
  </si>
  <si>
    <t>13/09/2022 07.51.21</t>
  </si>
  <si>
    <t>C435</t>
  </si>
  <si>
    <t>CELLA DATI</t>
  </si>
  <si>
    <t>16/05/2022 15.35.30</t>
  </si>
  <si>
    <t>C436</t>
  </si>
  <si>
    <t>CELLAMARE</t>
  </si>
  <si>
    <t>C437</t>
  </si>
  <si>
    <t>CELLARA</t>
  </si>
  <si>
    <t>01/07/2022 14.23.32</t>
  </si>
  <si>
    <t>C438</t>
  </si>
  <si>
    <t>CELLARENGO</t>
  </si>
  <si>
    <t>24/06/2022 11.04.01</t>
  </si>
  <si>
    <t>C439</t>
  </si>
  <si>
    <t>CELLATICA</t>
  </si>
  <si>
    <t>10/05/2022 10.27.22</t>
  </si>
  <si>
    <t>Esenzione per redditi imponibili fino a euro 18000.00</t>
  </si>
  <si>
    <t>C440</t>
  </si>
  <si>
    <t>CELLE ENOMONDO</t>
  </si>
  <si>
    <t>24/03/2022 07.37.41</t>
  </si>
  <si>
    <t>C441</t>
  </si>
  <si>
    <t>CELLE DI MACRA</t>
  </si>
  <si>
    <t>C442</t>
  </si>
  <si>
    <t>CELLE DI SAN VITO</t>
  </si>
  <si>
    <t>12/10/2022 14.23.56</t>
  </si>
  <si>
    <t>C443</t>
  </si>
  <si>
    <t>CELLE LIGURE</t>
  </si>
  <si>
    <t>21/09/2022 12.30.33</t>
  </si>
  <si>
    <t>C444</t>
  </si>
  <si>
    <t>CELLE DI BULGHERIA</t>
  </si>
  <si>
    <t>C446</t>
  </si>
  <si>
    <t>CELLENO</t>
  </si>
  <si>
    <t>04/04/2022 10.54.22</t>
  </si>
  <si>
    <t>C447</t>
  </si>
  <si>
    <t>CELLERE</t>
  </si>
  <si>
    <t>05/01/2022 11.29.39</t>
  </si>
  <si>
    <t>C448</t>
  </si>
  <si>
    <t>CELLINO SAN MARCO</t>
  </si>
  <si>
    <t>03/10/2022 13.51.17</t>
  </si>
  <si>
    <t>C449</t>
  </si>
  <si>
    <t>CELLINO ATTANASIO</t>
  </si>
  <si>
    <t>C453</t>
  </si>
  <si>
    <t>CENADI</t>
  </si>
  <si>
    <t>C456</t>
  </si>
  <si>
    <t>CENATE SOPRA</t>
  </si>
  <si>
    <t>05/01/2022 11.27.49</t>
  </si>
  <si>
    <t>C457</t>
  </si>
  <si>
    <t>CENATE SOTTO</t>
  </si>
  <si>
    <t>29/04/2022 12.22.01</t>
  </si>
  <si>
    <t>C458</t>
  </si>
  <si>
    <t>CENCENIGHE AGORDINO</t>
  </si>
  <si>
    <t>20/06/2022 15.16.35</t>
  </si>
  <si>
    <t>C459</t>
  </si>
  <si>
    <t>CENE</t>
  </si>
  <si>
    <t>C461</t>
  </si>
  <si>
    <t>CENESELLI</t>
  </si>
  <si>
    <t>C463</t>
  </si>
  <si>
    <t>CENGIO</t>
  </si>
  <si>
    <t>C466</t>
  </si>
  <si>
    <t>CENTALLO</t>
  </si>
  <si>
    <t>08/06/2022 14.39.20</t>
  </si>
  <si>
    <t>C469</t>
  </si>
  <si>
    <t>CENTO</t>
  </si>
  <si>
    <t>08/06/2022 11.04.33</t>
  </si>
  <si>
    <t>C470</t>
  </si>
  <si>
    <t>CENTOLA</t>
  </si>
  <si>
    <t>13/10/2022 12.25.53</t>
  </si>
  <si>
    <t>C471</t>
  </si>
  <si>
    <t>CENTURIPE</t>
  </si>
  <si>
    <t>C472</t>
  </si>
  <si>
    <t>CENTRACHE</t>
  </si>
  <si>
    <t>C474</t>
  </si>
  <si>
    <t>CEPAGATTI</t>
  </si>
  <si>
    <t>23/03/2022 11.32.24</t>
  </si>
  <si>
    <t>C476</t>
  </si>
  <si>
    <t>CEPPALONI</t>
  </si>
  <si>
    <t>C478</t>
  </si>
  <si>
    <t>CEPPO MORELLI</t>
  </si>
  <si>
    <t>C479</t>
  </si>
  <si>
    <t>CEPRANO</t>
  </si>
  <si>
    <t>14/10/2022 11.35.44</t>
  </si>
  <si>
    <t>C480</t>
  </si>
  <si>
    <t>CERAMI</t>
  </si>
  <si>
    <t>C481</t>
  </si>
  <si>
    <t>CERANESI</t>
  </si>
  <si>
    <t>C482</t>
  </si>
  <si>
    <t>CERANO D'INTELVI</t>
  </si>
  <si>
    <t>07/02/2022 10.36.31</t>
  </si>
  <si>
    <t>C483</t>
  </si>
  <si>
    <t>CERANO</t>
  </si>
  <si>
    <t>C484</t>
  </si>
  <si>
    <t>CERANOVA</t>
  </si>
  <si>
    <t>01/07/2022 08.57.15</t>
  </si>
  <si>
    <t>C485</t>
  </si>
  <si>
    <t>CERASO</t>
  </si>
  <si>
    <t>12/10/2022 14.30.28</t>
  </si>
  <si>
    <t>C486</t>
  </si>
  <si>
    <t>CERCEMAGGIORE</t>
  </si>
  <si>
    <t>15/06/2022 11.51.19</t>
  </si>
  <si>
    <t>C487</t>
  </si>
  <si>
    <t>CERCENASCO</t>
  </si>
  <si>
    <t>14/01/2022 10.43.41</t>
  </si>
  <si>
    <t>C488</t>
  </si>
  <si>
    <t>CERCEPICCOLA</t>
  </si>
  <si>
    <t>30/06/2022 11.31.13</t>
  </si>
  <si>
    <t>C489</t>
  </si>
  <si>
    <t>CERCHIARA DI CALABRIA</t>
  </si>
  <si>
    <t>07/10/2022 12.00.02</t>
  </si>
  <si>
    <t>C492</t>
  </si>
  <si>
    <t>CERCHIO</t>
  </si>
  <si>
    <t>C493</t>
  </si>
  <si>
    <t>CERCINO</t>
  </si>
  <si>
    <t>C494</t>
  </si>
  <si>
    <t>CERCIVENTO</t>
  </si>
  <si>
    <t>18/03/2022 12.17.24</t>
  </si>
  <si>
    <t>C495</t>
  </si>
  <si>
    <t>CERCOLA</t>
  </si>
  <si>
    <t>C496</t>
  </si>
  <si>
    <t>CERDA</t>
  </si>
  <si>
    <t>C497</t>
  </si>
  <si>
    <t>CERES</t>
  </si>
  <si>
    <t>C498</t>
  </si>
  <si>
    <t>CEREA</t>
  </si>
  <si>
    <t>C500</t>
  </si>
  <si>
    <t>CEREGNANO</t>
  </si>
  <si>
    <t>C501</t>
  </si>
  <si>
    <t>CERENZIA</t>
  </si>
  <si>
    <t>30/09/2022 13.58.04</t>
  </si>
  <si>
    <t>C502</t>
  </si>
  <si>
    <t>CERESARA</t>
  </si>
  <si>
    <t>09/05/2022 09.58.08</t>
  </si>
  <si>
    <t>C503</t>
  </si>
  <si>
    <t>CERESETO</t>
  </si>
  <si>
    <t>17/03/2022 12.09.54</t>
  </si>
  <si>
    <t>C504</t>
  </si>
  <si>
    <t>CERESOLE ALBA</t>
  </si>
  <si>
    <t>13/04/2022 16.50.54</t>
  </si>
  <si>
    <t>C505</t>
  </si>
  <si>
    <t>CERESOLE REALE</t>
  </si>
  <si>
    <t>C506</t>
  </si>
  <si>
    <t>CERETE</t>
  </si>
  <si>
    <t>15/04/2022 11.04.19</t>
  </si>
  <si>
    <t>C507</t>
  </si>
  <si>
    <t>CERRETO GRUE</t>
  </si>
  <si>
    <t>C508</t>
  </si>
  <si>
    <t>CERETTO LOMELLINA</t>
  </si>
  <si>
    <t>01/06/2022 13.03.52</t>
  </si>
  <si>
    <t>C509</t>
  </si>
  <si>
    <t>CERGNAGO</t>
  </si>
  <si>
    <t>C510</t>
  </si>
  <si>
    <t>CERIALE</t>
  </si>
  <si>
    <t>07/02/2022 10.04.16</t>
  </si>
  <si>
    <t>C511</t>
  </si>
  <si>
    <t>CERIANA</t>
  </si>
  <si>
    <t>C512</t>
  </si>
  <si>
    <t>CERIANO LAGHETTO</t>
  </si>
  <si>
    <t>C513</t>
  </si>
  <si>
    <t>CERIGNALE</t>
  </si>
  <si>
    <t>C514</t>
  </si>
  <si>
    <t>CERIGNOLA</t>
  </si>
  <si>
    <t>13/06/2022 14.44.55</t>
  </si>
  <si>
    <t>C515</t>
  </si>
  <si>
    <t>CERISANO</t>
  </si>
  <si>
    <t>01/07/2022 14.25.06</t>
  </si>
  <si>
    <t>C516</t>
  </si>
  <si>
    <t>CERMENATE</t>
  </si>
  <si>
    <t>C517</t>
  </si>
  <si>
    <t>CERMIGNANO</t>
  </si>
  <si>
    <t>C518</t>
  </si>
  <si>
    <t>CERRETO LAZIALE</t>
  </si>
  <si>
    <t>C520</t>
  </si>
  <si>
    <t>CERNOBBIO</t>
  </si>
  <si>
    <t>29/04/2022 12.40.08</t>
  </si>
  <si>
    <t>C521</t>
  </si>
  <si>
    <t>CERNUSCO LOMBARDONE</t>
  </si>
  <si>
    <t>C523</t>
  </si>
  <si>
    <t>CERNUSCO SUL NAVIGLIO</t>
  </si>
  <si>
    <t>21/04/2022 15.24.02</t>
  </si>
  <si>
    <t>C524</t>
  </si>
  <si>
    <t>CERRETO D'ESI</t>
  </si>
  <si>
    <t>22/06/2022 14.48.39</t>
  </si>
  <si>
    <t>C525</t>
  </si>
  <si>
    <t>CERRETO SANNITA</t>
  </si>
  <si>
    <t>C527</t>
  </si>
  <si>
    <t>CERRETO DI SPOLETO</t>
  </si>
  <si>
    <t>24/06/2022 08.58.04</t>
  </si>
  <si>
    <t>C528</t>
  </si>
  <si>
    <t>CERRETO D'ASTI</t>
  </si>
  <si>
    <t>21/06/2022 11.06.57</t>
  </si>
  <si>
    <t>C529</t>
  </si>
  <si>
    <t>CERRETO GUIDI</t>
  </si>
  <si>
    <t>12/10/2022 14.36.33</t>
  </si>
  <si>
    <t>C530</t>
  </si>
  <si>
    <t>CERRETTO LANGHE</t>
  </si>
  <si>
    <t>07/10/2022 16.48.47</t>
  </si>
  <si>
    <t>C531</t>
  </si>
  <si>
    <t>CERRINA MONFERRATO</t>
  </si>
  <si>
    <t>C532</t>
  </si>
  <si>
    <t>CERRIONE</t>
  </si>
  <si>
    <t>08/07/2022 11.36.56</t>
  </si>
  <si>
    <t>C533</t>
  </si>
  <si>
    <t>CERRO TANARO</t>
  </si>
  <si>
    <t>23/08/2022 11.08.19</t>
  </si>
  <si>
    <t>C534</t>
  </si>
  <si>
    <t>CERRO AL VOLTURNO</t>
  </si>
  <si>
    <t>C536</t>
  </si>
  <si>
    <t>CERRO AL LAMBRO</t>
  </si>
  <si>
    <t>09/05/2022 11.13.11</t>
  </si>
  <si>
    <t>C537</t>
  </si>
  <si>
    <t>CERRO MAGGIORE</t>
  </si>
  <si>
    <t>C538</t>
  </si>
  <si>
    <t>CERRO VERONESE</t>
  </si>
  <si>
    <t>C539</t>
  </si>
  <si>
    <t>CERSOSIMO</t>
  </si>
  <si>
    <t>C540</t>
  </si>
  <si>
    <t>CERTALDO</t>
  </si>
  <si>
    <t>30/05/2022 15.41.44</t>
  </si>
  <si>
    <t>C541</t>
  </si>
  <si>
    <t>CERTOSA DI PAVIA</t>
  </si>
  <si>
    <t>13/04/2022 09.41.19</t>
  </si>
  <si>
    <t>C542</t>
  </si>
  <si>
    <t>CERVA</t>
  </si>
  <si>
    <t>C543</t>
  </si>
  <si>
    <t>CERVARA DI ROMA</t>
  </si>
  <si>
    <t>C544</t>
  </si>
  <si>
    <t>CERVARESE SANTA CROCE</t>
  </si>
  <si>
    <t>17/03/2022 11.16.06</t>
  </si>
  <si>
    <t>C545</t>
  </si>
  <si>
    <t>CERVARO</t>
  </si>
  <si>
    <t>03/03/2022 17.09.20</t>
  </si>
  <si>
    <t>C547</t>
  </si>
  <si>
    <t>CERVASCA</t>
  </si>
  <si>
    <t>05/04/2022 18.38.15</t>
  </si>
  <si>
    <t>Esenzione per redditi imponibili fino a euro 74999.99</t>
  </si>
  <si>
    <t>C548</t>
  </si>
  <si>
    <t>CERVATTO</t>
  </si>
  <si>
    <t>C549</t>
  </si>
  <si>
    <t>CERVENO</t>
  </si>
  <si>
    <t>C550</t>
  </si>
  <si>
    <t>CERVERE</t>
  </si>
  <si>
    <t>30/06/2022 10.58.18</t>
  </si>
  <si>
    <t>C551</t>
  </si>
  <si>
    <t>CERVESINA</t>
  </si>
  <si>
    <t>30/03/2022 11.05.35</t>
  </si>
  <si>
    <t>C552</t>
  </si>
  <si>
    <t>CERVETERI</t>
  </si>
  <si>
    <t>C553</t>
  </si>
  <si>
    <t>CERVIA</t>
  </si>
  <si>
    <t>C554</t>
  </si>
  <si>
    <t>CERVICATI</t>
  </si>
  <si>
    <t>C555</t>
  </si>
  <si>
    <t>CERVIGNANO D'ADDA</t>
  </si>
  <si>
    <t>C556</t>
  </si>
  <si>
    <t>CERVIGNANO DEL FRIULI</t>
  </si>
  <si>
    <t>31/08/2022 10.09.02</t>
  </si>
  <si>
    <t>C557</t>
  </si>
  <si>
    <t>CERVINARA</t>
  </si>
  <si>
    <t>C558</t>
  </si>
  <si>
    <t>CERVINO</t>
  </si>
  <si>
    <t>09/09/2022 15.48.44</t>
  </si>
  <si>
    <t>C559</t>
  </si>
  <si>
    <t>CERVO</t>
  </si>
  <si>
    <t>08/06/2022 10.52.28</t>
  </si>
  <si>
    <t>C560</t>
  </si>
  <si>
    <t>CERZETO</t>
  </si>
  <si>
    <t>C561</t>
  </si>
  <si>
    <t>CESA</t>
  </si>
  <si>
    <t>01/06/2022 11.16.40</t>
  </si>
  <si>
    <t>C563</t>
  </si>
  <si>
    <t>CESANA BRIANZA</t>
  </si>
  <si>
    <t>C564</t>
  </si>
  <si>
    <t>CESANA TORINESE</t>
  </si>
  <si>
    <t>C565</t>
  </si>
  <si>
    <t>CESANO BOSCONE</t>
  </si>
  <si>
    <t>C566</t>
  </si>
  <si>
    <t>CESANO MADERNO</t>
  </si>
  <si>
    <t>21/09/2022 17.22.03</t>
  </si>
  <si>
    <t>C567</t>
  </si>
  <si>
    <t>CESARA</t>
  </si>
  <si>
    <t>08/04/2022 15.41.59</t>
  </si>
  <si>
    <t>C568</t>
  </si>
  <si>
    <t>CESARO'</t>
  </si>
  <si>
    <t>C569</t>
  </si>
  <si>
    <t>CESATE</t>
  </si>
  <si>
    <t>25/05/2022 10.00.34</t>
  </si>
  <si>
    <t>C573</t>
  </si>
  <si>
    <t>CESENA</t>
  </si>
  <si>
    <t>C574</t>
  </si>
  <si>
    <t>CESENATICO</t>
  </si>
  <si>
    <t>05/01/2022 11.08.41</t>
  </si>
  <si>
    <t>C576</t>
  </si>
  <si>
    <t>CESINALI</t>
  </si>
  <si>
    <t>30/09/2022 14.06.23</t>
  </si>
  <si>
    <t>C577</t>
  </si>
  <si>
    <t>CESIOMAGGIORE</t>
  </si>
  <si>
    <t>18/01/2022 12.07.53</t>
  </si>
  <si>
    <t>C578</t>
  </si>
  <si>
    <t>CESIO</t>
  </si>
  <si>
    <t>C580</t>
  </si>
  <si>
    <t>CESSALTO</t>
  </si>
  <si>
    <t>C581</t>
  </si>
  <si>
    <t>CESSANITI</t>
  </si>
  <si>
    <t>17/10/2022 10.40.53</t>
  </si>
  <si>
    <t>C582</t>
  </si>
  <si>
    <t>CESSAPALOMBO</t>
  </si>
  <si>
    <t>24/08/2022 14.55.48</t>
  </si>
  <si>
    <t>C583</t>
  </si>
  <si>
    <t>CESSOLE</t>
  </si>
  <si>
    <t>20/01/2022 08.46.46</t>
  </si>
  <si>
    <t>C584</t>
  </si>
  <si>
    <t>CETARA</t>
  </si>
  <si>
    <t>C585</t>
  </si>
  <si>
    <t>CETO</t>
  </si>
  <si>
    <t>C587</t>
  </si>
  <si>
    <t>CETONA</t>
  </si>
  <si>
    <t>20/01/2022 09.38.44</t>
  </si>
  <si>
    <t>C588</t>
  </si>
  <si>
    <t>CETRARO</t>
  </si>
  <si>
    <t>27/07/2022 14.51.10</t>
  </si>
  <si>
    <t>C589</t>
  </si>
  <si>
    <t>CEVA</t>
  </si>
  <si>
    <t>01/07/2022 13.43.23</t>
  </si>
  <si>
    <t>C591</t>
  </si>
  <si>
    <t>CEVO</t>
  </si>
  <si>
    <t>C593</t>
  </si>
  <si>
    <t>CHALLAND-SAINT-ANSELME</t>
  </si>
  <si>
    <t>C594</t>
  </si>
  <si>
    <t>CHALLAND-SAINT-VICTOR</t>
  </si>
  <si>
    <t>C595</t>
  </si>
  <si>
    <t>CHAMBAVE</t>
  </si>
  <si>
    <t>C596</t>
  </si>
  <si>
    <t>CHAMPDEPRAZ</t>
  </si>
  <si>
    <t>C598</t>
  </si>
  <si>
    <t>CHARVENSOD</t>
  </si>
  <si>
    <t>C599</t>
  </si>
  <si>
    <t>CHERASCO</t>
  </si>
  <si>
    <t>C600</t>
  </si>
  <si>
    <t>CHEREMULE</t>
  </si>
  <si>
    <t>C604</t>
  </si>
  <si>
    <t>CHIALAMBERTO</t>
  </si>
  <si>
    <t>C605</t>
  </si>
  <si>
    <t>CHIAMPO</t>
  </si>
  <si>
    <t>C606</t>
  </si>
  <si>
    <t>CHIANCHE</t>
  </si>
  <si>
    <t>01/07/2022 13.47.49</t>
  </si>
  <si>
    <t>C608</t>
  </si>
  <si>
    <t>CHIANCIANO TERME</t>
  </si>
  <si>
    <t>C609</t>
  </si>
  <si>
    <t>CHIANNI</t>
  </si>
  <si>
    <t>05/05/2022 11.16.05</t>
  </si>
  <si>
    <t>C610</t>
  </si>
  <si>
    <t>CHIANOCCO</t>
  </si>
  <si>
    <t>C612</t>
  </si>
  <si>
    <t>CHIARAMONTE GULFI</t>
  </si>
  <si>
    <t>C613</t>
  </si>
  <si>
    <t>CHIARAMONTI</t>
  </si>
  <si>
    <t>C614</t>
  </si>
  <si>
    <t>CHIARANO</t>
  </si>
  <si>
    <t>C615</t>
  </si>
  <si>
    <t>CHIARAVALLE</t>
  </si>
  <si>
    <t>C616</t>
  </si>
  <si>
    <t>CHIARAVALLE CENTRALE</t>
  </si>
  <si>
    <t>07/06/2022 15.07.04</t>
  </si>
  <si>
    <t>C618</t>
  </si>
  <si>
    <t>CHIARI</t>
  </si>
  <si>
    <t>07/10/2022 11.50.00</t>
  </si>
  <si>
    <t>C619</t>
  </si>
  <si>
    <t>CHIAROMONTE</t>
  </si>
  <si>
    <t>23/05/2022 13.23.42</t>
  </si>
  <si>
    <t>C620</t>
  </si>
  <si>
    <t>CHIAUCI</t>
  </si>
  <si>
    <t>C621</t>
  </si>
  <si>
    <t>CHIAVARI</t>
  </si>
  <si>
    <t>C623</t>
  </si>
  <si>
    <t>CHIAVENNA</t>
  </si>
  <si>
    <t>14/09/2022 15.18.23</t>
  </si>
  <si>
    <t>C624</t>
  </si>
  <si>
    <t>CHIAVERANO</t>
  </si>
  <si>
    <t>C625</t>
  </si>
  <si>
    <t>CHIENES</t>
  </si>
  <si>
    <t>C627</t>
  </si>
  <si>
    <t>CHIERI</t>
  </si>
  <si>
    <t>21/01/2022 17.04.01</t>
  </si>
  <si>
    <t>C628</t>
  </si>
  <si>
    <t>CHIESA IN VALMALENCO</t>
  </si>
  <si>
    <t>22/04/2022 12.32.27</t>
  </si>
  <si>
    <t>C629</t>
  </si>
  <si>
    <t>CHIESANUOVA</t>
  </si>
  <si>
    <t>C630</t>
  </si>
  <si>
    <t>CHIES D'ALPAGO</t>
  </si>
  <si>
    <t>14/06/2022 10.13.19</t>
  </si>
  <si>
    <t>C631</t>
  </si>
  <si>
    <t>CHIESINA UZZANESE</t>
  </si>
  <si>
    <t>09/09/2022 14.16.24</t>
  </si>
  <si>
    <t>C632</t>
  </si>
  <si>
    <t>CHIETI</t>
  </si>
  <si>
    <t>C633</t>
  </si>
  <si>
    <t>CHIEUTI</t>
  </si>
  <si>
    <t>01/07/2022 14.41.26</t>
  </si>
  <si>
    <t>C634</t>
  </si>
  <si>
    <t>CHIEVE</t>
  </si>
  <si>
    <t>14/10/2022 09.49.07</t>
  </si>
  <si>
    <t>C635</t>
  </si>
  <si>
    <t>CHIGNOLO D'ISOLA</t>
  </si>
  <si>
    <t>C637</t>
  </si>
  <si>
    <t>CHIGNOLO PO</t>
  </si>
  <si>
    <t>13/10/2022 10.05.28</t>
  </si>
  <si>
    <t>C638</t>
  </si>
  <si>
    <t>CHIOGGIA</t>
  </si>
  <si>
    <t>05/07/2022 14.24.01</t>
  </si>
  <si>
    <t>C639</t>
  </si>
  <si>
    <t>CHIOMONTE</t>
  </si>
  <si>
    <t>C640</t>
  </si>
  <si>
    <t>CHIONS</t>
  </si>
  <si>
    <t>21/03/2022 15.35.42</t>
  </si>
  <si>
    <t>C641</t>
  </si>
  <si>
    <t>CHIOPRIS-VISCONE</t>
  </si>
  <si>
    <t>30/08/2022 13.42.54</t>
  </si>
  <si>
    <t>C648</t>
  </si>
  <si>
    <t>CHITIGNANO</t>
  </si>
  <si>
    <t>28/01/2022 09.42.43</t>
  </si>
  <si>
    <t>C649</t>
  </si>
  <si>
    <t>CHIUDUNO</t>
  </si>
  <si>
    <t>11/07/2022 09.55.22</t>
  </si>
  <si>
    <t>C650</t>
  </si>
  <si>
    <t>CHIUPPANO</t>
  </si>
  <si>
    <t>01/07/2022 11.34.36</t>
  </si>
  <si>
    <t>C651</t>
  </si>
  <si>
    <t>CHIURO</t>
  </si>
  <si>
    <t>28/03/2022 12.29.35</t>
  </si>
  <si>
    <t>C652</t>
  </si>
  <si>
    <t>CHIUSA</t>
  </si>
  <si>
    <t>C653</t>
  </si>
  <si>
    <t>CHIUSA DI PESIO</t>
  </si>
  <si>
    <t>C654</t>
  </si>
  <si>
    <t>CHIUSA SCLAFANI</t>
  </si>
  <si>
    <t>C655</t>
  </si>
  <si>
    <t>CHIUSA DI SAN MICHELE</t>
  </si>
  <si>
    <t>12/04/2022 11.22.45</t>
  </si>
  <si>
    <t>C656</t>
  </si>
  <si>
    <t>CHIUSAFORTE</t>
  </si>
  <si>
    <t>C657</t>
  </si>
  <si>
    <t>CHIUSANICO</t>
  </si>
  <si>
    <t>13/06/2022 13.09.23</t>
  </si>
  <si>
    <t>C658</t>
  </si>
  <si>
    <t>CHIUSANO D'ASTI</t>
  </si>
  <si>
    <t>C659</t>
  </si>
  <si>
    <t>CHIUSANO DI SAN DOMENICO</t>
  </si>
  <si>
    <t>05/07/2022 09.22.14</t>
  </si>
  <si>
    <t>C660</t>
  </si>
  <si>
    <t>CHIUSAVECCHIA</t>
  </si>
  <si>
    <t>25/03/2022 12.07.04</t>
  </si>
  <si>
    <t>C661</t>
  </si>
  <si>
    <t>CHIUSDINO</t>
  </si>
  <si>
    <t>06/07/2022 09.52.56</t>
  </si>
  <si>
    <t>C662</t>
  </si>
  <si>
    <t>CHIUSI</t>
  </si>
  <si>
    <t>C663</t>
  </si>
  <si>
    <t>CHIUSI DELLA VERNA</t>
  </si>
  <si>
    <t>25/01/2022 11.24.40</t>
  </si>
  <si>
    <t>C665</t>
  </si>
  <si>
    <t>CHIVASSO</t>
  </si>
  <si>
    <t>C668</t>
  </si>
  <si>
    <t>CIANCIANA</t>
  </si>
  <si>
    <t>C669</t>
  </si>
  <si>
    <t>CANOSSA</t>
  </si>
  <si>
    <t>11/05/2022 14.06.24</t>
  </si>
  <si>
    <t>C670</t>
  </si>
  <si>
    <t>CROCETTA DEL MONTELLO</t>
  </si>
  <si>
    <t>C672</t>
  </si>
  <si>
    <t>CIBIANA DI CADORE</t>
  </si>
  <si>
    <t>07/07/2022 16.01.54</t>
  </si>
  <si>
    <t>C673</t>
  </si>
  <si>
    <t>CICAGNA</t>
  </si>
  <si>
    <t>05/04/2022 16.10.39</t>
  </si>
  <si>
    <t>C674</t>
  </si>
  <si>
    <t>CICALA</t>
  </si>
  <si>
    <t>C675</t>
  </si>
  <si>
    <t>CICCIANO</t>
  </si>
  <si>
    <t>C676</t>
  </si>
  <si>
    <t>CICERALE</t>
  </si>
  <si>
    <t>13/10/2022 10.00.28</t>
  </si>
  <si>
    <t>C677</t>
  </si>
  <si>
    <t>CICILIANO</t>
  </si>
  <si>
    <t>12/10/2022 14.31.54</t>
  </si>
  <si>
    <t>C678</t>
  </si>
  <si>
    <t>CICOGNOLO</t>
  </si>
  <si>
    <t>07/03/2022 10.56.19</t>
  </si>
  <si>
    <t>C679</t>
  </si>
  <si>
    <t>CICONIO</t>
  </si>
  <si>
    <t>12/07/2022 06.42.44</t>
  </si>
  <si>
    <t>C680</t>
  </si>
  <si>
    <t>CIGLIANO</t>
  </si>
  <si>
    <t>13/09/2022 16.06.21</t>
  </si>
  <si>
    <t>C681</t>
  </si>
  <si>
    <t>CIGLIE'</t>
  </si>
  <si>
    <t>28/02/2022 09.42.29</t>
  </si>
  <si>
    <t>C684</t>
  </si>
  <si>
    <t>CIGOGNOLA</t>
  </si>
  <si>
    <t>11/04/2022 10.08.48</t>
  </si>
  <si>
    <t>C685</t>
  </si>
  <si>
    <t>CIGOLE</t>
  </si>
  <si>
    <t>C686</t>
  </si>
  <si>
    <t>CILAVEGNA</t>
  </si>
  <si>
    <t>C689</t>
  </si>
  <si>
    <t>CIMADOLMO</t>
  </si>
  <si>
    <t>C691</t>
  </si>
  <si>
    <t>CIMBERGO</t>
  </si>
  <si>
    <t>C695</t>
  </si>
  <si>
    <t>CIMINA'</t>
  </si>
  <si>
    <t>09/09/2022 15.00.33</t>
  </si>
  <si>
    <t>C696</t>
  </si>
  <si>
    <t>CIMINNA</t>
  </si>
  <si>
    <t>C697</t>
  </si>
  <si>
    <t>CIMITILE</t>
  </si>
  <si>
    <t>07/10/2022 11.46.05</t>
  </si>
  <si>
    <t>C698</t>
  </si>
  <si>
    <t>TAVERNOLE SUL MELLA</t>
  </si>
  <si>
    <t>C699</t>
  </si>
  <si>
    <t>CIMOLAIS</t>
  </si>
  <si>
    <t>C700</t>
  </si>
  <si>
    <t>CIMONE</t>
  </si>
  <si>
    <t>C701</t>
  </si>
  <si>
    <t>CINAGLIO</t>
  </si>
  <si>
    <t>06/CC</t>
  </si>
  <si>
    <t>14/02/2022 16.45.17</t>
  </si>
  <si>
    <t>C702</t>
  </si>
  <si>
    <t>CINETO ROMANO</t>
  </si>
  <si>
    <t>06/06/2022 09.50.29</t>
  </si>
  <si>
    <t>C703</t>
  </si>
  <si>
    <t>CINGIA DE' BOTTI</t>
  </si>
  <si>
    <t>01/07/2022 12.43.45</t>
  </si>
  <si>
    <t>C704</t>
  </si>
  <si>
    <t>CINGOLI</t>
  </si>
  <si>
    <t>08/07/2022 11.16.32</t>
  </si>
  <si>
    <t>C705</t>
  </si>
  <si>
    <t>CINIGIANO</t>
  </si>
  <si>
    <t>C707</t>
  </si>
  <si>
    <t>CINISELLO BALSAMO</t>
  </si>
  <si>
    <t>04/07/2022 12.31.58</t>
  </si>
  <si>
    <t>C708</t>
  </si>
  <si>
    <t>CINISI</t>
  </si>
  <si>
    <t>C709</t>
  </si>
  <si>
    <t>CINO</t>
  </si>
  <si>
    <t>C710</t>
  </si>
  <si>
    <t>CINQUEFRONDI</t>
  </si>
  <si>
    <t>C711</t>
  </si>
  <si>
    <t>CINTANO</t>
  </si>
  <si>
    <t>16/06/2022 10.19.13</t>
  </si>
  <si>
    <t>C712</t>
  </si>
  <si>
    <t>CINTE TESINO</t>
  </si>
  <si>
    <t>C713</t>
  </si>
  <si>
    <t>CINTO EUGANEO</t>
  </si>
  <si>
    <t>19/08/2022 08.42.33</t>
  </si>
  <si>
    <t>C714</t>
  </si>
  <si>
    <t>CINTO CAOMAGGIORE</t>
  </si>
  <si>
    <t>C715</t>
  </si>
  <si>
    <t>CINZANO</t>
  </si>
  <si>
    <t>C716</t>
  </si>
  <si>
    <t>CIORLANO</t>
  </si>
  <si>
    <t>C717</t>
  </si>
  <si>
    <t>SANTA MARIA DEL CEDRO</t>
  </si>
  <si>
    <t>C718</t>
  </si>
  <si>
    <t>CIPRESSA</t>
  </si>
  <si>
    <t>C719</t>
  </si>
  <si>
    <t>CIRCELLO</t>
  </si>
  <si>
    <t>C722</t>
  </si>
  <si>
    <t>CIRIE'</t>
  </si>
  <si>
    <t>C723</t>
  </si>
  <si>
    <t>CIRIGLIANO</t>
  </si>
  <si>
    <t>C724</t>
  </si>
  <si>
    <t>CIRIMIDO</t>
  </si>
  <si>
    <t>12/10/2022 14.33.37</t>
  </si>
  <si>
    <t>C725</t>
  </si>
  <si>
    <t>CIRO'</t>
  </si>
  <si>
    <t>C726</t>
  </si>
  <si>
    <t>CIRO' MARINA</t>
  </si>
  <si>
    <t>C727</t>
  </si>
  <si>
    <t>CIS</t>
  </si>
  <si>
    <t>C728</t>
  </si>
  <si>
    <t>CISANO BERGAMASCO</t>
  </si>
  <si>
    <t>03/06/2022 10.37.44</t>
  </si>
  <si>
    <t>C729</t>
  </si>
  <si>
    <t>CISANO SUL NEVA</t>
  </si>
  <si>
    <t>25/08/2022 09.18.52</t>
  </si>
  <si>
    <t>C730</t>
  </si>
  <si>
    <t>CISERANO</t>
  </si>
  <si>
    <t>13/01/2022 09.39.01</t>
  </si>
  <si>
    <t>C732</t>
  </si>
  <si>
    <t>CISLAGO</t>
  </si>
  <si>
    <t>23/03/2022 10.58.00</t>
  </si>
  <si>
    <t>C733</t>
  </si>
  <si>
    <t>CISLIANO</t>
  </si>
  <si>
    <t>13/10/2022 12.24.38</t>
  </si>
  <si>
    <t>C735</t>
  </si>
  <si>
    <t>CISON DI VALMARINO</t>
  </si>
  <si>
    <t>C738</t>
  </si>
  <si>
    <t>CISSONE</t>
  </si>
  <si>
    <t>C739</t>
  </si>
  <si>
    <t>CISTERNA D'ASTI</t>
  </si>
  <si>
    <t>21/06/2022 11.02.31</t>
  </si>
  <si>
    <t>C740</t>
  </si>
  <si>
    <t>CISTERNA DI LATINA</t>
  </si>
  <si>
    <t>C741</t>
  </si>
  <si>
    <t>CISTERNINO</t>
  </si>
  <si>
    <t>C742</t>
  </si>
  <si>
    <t>CITERNA</t>
  </si>
  <si>
    <t>C743</t>
  </si>
  <si>
    <t>CITTADELLA</t>
  </si>
  <si>
    <t>C744</t>
  </si>
  <si>
    <t>CITTA' DELLA PIEVE</t>
  </si>
  <si>
    <t>C745</t>
  </si>
  <si>
    <t>CITTA' DI CASTELLO</t>
  </si>
  <si>
    <t>21/09/2022 12.17.35</t>
  </si>
  <si>
    <t>Esenzione per redditi imponibili fino a euro 13400.00</t>
  </si>
  <si>
    <t>C746</t>
  </si>
  <si>
    <t>CITTADUCALE</t>
  </si>
  <si>
    <t>23/02/2022 12.54.52</t>
  </si>
  <si>
    <t>C747</t>
  </si>
  <si>
    <t>CITTANOVA</t>
  </si>
  <si>
    <t>C749</t>
  </si>
  <si>
    <t>CITTAREALE</t>
  </si>
  <si>
    <t>C750</t>
  </si>
  <si>
    <t>CITTA' SANT'ANGELO</t>
  </si>
  <si>
    <t>28/06/2022 12.12.42</t>
  </si>
  <si>
    <t>C751</t>
  </si>
  <si>
    <t>CITTIGLIO</t>
  </si>
  <si>
    <t>03/05/2022 14.51.57</t>
  </si>
  <si>
    <t>C752</t>
  </si>
  <si>
    <t>CIVATE</t>
  </si>
  <si>
    <t>11/04/2022 13.37.00</t>
  </si>
  <si>
    <t>C755</t>
  </si>
  <si>
    <t>CIVEZZA</t>
  </si>
  <si>
    <t>C756</t>
  </si>
  <si>
    <t>CIVEZZANO</t>
  </si>
  <si>
    <t>C757</t>
  </si>
  <si>
    <t>CIVIASCO</t>
  </si>
  <si>
    <t>C758</t>
  </si>
  <si>
    <t>CIVIDALE DEL FRIULI</t>
  </si>
  <si>
    <t>C759</t>
  </si>
  <si>
    <t>CIVIDATE AL PIANO</t>
  </si>
  <si>
    <t>24/01/2022 10.12.23</t>
  </si>
  <si>
    <t>C760</t>
  </si>
  <si>
    <t>CIVIDATE CAMUNO</t>
  </si>
  <si>
    <t>14/09/2022 15.27.07</t>
  </si>
  <si>
    <t>C763</t>
  </si>
  <si>
    <t>CIVITA</t>
  </si>
  <si>
    <t>C764</t>
  </si>
  <si>
    <t>CIVITACAMPOMARANO</t>
  </si>
  <si>
    <t>01/09/2022 14.37.49</t>
  </si>
  <si>
    <t>C765</t>
  </si>
  <si>
    <t>CIVITA CASTELLANA</t>
  </si>
  <si>
    <t>11/05/2022 11.28.29</t>
  </si>
  <si>
    <t>C766</t>
  </si>
  <si>
    <t>CIVITA D'ANTINO</t>
  </si>
  <si>
    <t>C767</t>
  </si>
  <si>
    <t>LANUVIO</t>
  </si>
  <si>
    <t>08/06/2022 13.43.44</t>
  </si>
  <si>
    <t>C768</t>
  </si>
  <si>
    <t>CIVITALUPARELLA</t>
  </si>
  <si>
    <t>C769</t>
  </si>
  <si>
    <t>CIVITANOVA DEL SANNIO</t>
  </si>
  <si>
    <t>C770</t>
  </si>
  <si>
    <t>CIVITANOVA MARCHE</t>
  </si>
  <si>
    <t>07/10/2022 12.31.32</t>
  </si>
  <si>
    <t>Esenzione per redditi imponibili fino a euro 8173.99</t>
  </si>
  <si>
    <t>C771</t>
  </si>
  <si>
    <t>CIVITAQUANA</t>
  </si>
  <si>
    <t>C772</t>
  </si>
  <si>
    <t>DURONIA</t>
  </si>
  <si>
    <t>C773</t>
  </si>
  <si>
    <t>CIVITAVECCHIA</t>
  </si>
  <si>
    <t>C774</t>
  </si>
  <si>
    <t>CIVITELLA IN VAL DI CHIANA</t>
  </si>
  <si>
    <t>14/06/2022 09.32.50</t>
  </si>
  <si>
    <t>C776</t>
  </si>
  <si>
    <t>CIVITELLA MESSER RAIMONDO</t>
  </si>
  <si>
    <t>C777</t>
  </si>
  <si>
    <t>CIVITELLA DI ROMAGNA</t>
  </si>
  <si>
    <t>14/10/2022 09.46.57</t>
  </si>
  <si>
    <t>C778</t>
  </si>
  <si>
    <t>CIVITELLA ALFEDENA</t>
  </si>
  <si>
    <t>13/09/2022 07.48.23</t>
  </si>
  <si>
    <t>C779</t>
  </si>
  <si>
    <t>CIVITELLA CASANOVA</t>
  </si>
  <si>
    <t>C780</t>
  </si>
  <si>
    <t>CIVITELLA D'AGLIANO</t>
  </si>
  <si>
    <t>C781</t>
  </si>
  <si>
    <t>CIVITELLA DEL TRONTO</t>
  </si>
  <si>
    <t>C782</t>
  </si>
  <si>
    <t>CIVITELLA PAGANICO</t>
  </si>
  <si>
    <t>C783</t>
  </si>
  <si>
    <t>CIVITELLA ROVETO</t>
  </si>
  <si>
    <t>07/10/2022 16.20.52</t>
  </si>
  <si>
    <t>C784</t>
  </si>
  <si>
    <t>CIVITELLA SAN PAOLO</t>
  </si>
  <si>
    <t>03/10/2022 13.47.28</t>
  </si>
  <si>
    <t>C785</t>
  </si>
  <si>
    <t>CIVO</t>
  </si>
  <si>
    <t>C787</t>
  </si>
  <si>
    <t>CLAINO CON OSTENO</t>
  </si>
  <si>
    <t>15/04/2022 08.07.37</t>
  </si>
  <si>
    <t>C789</t>
  </si>
  <si>
    <t>UBIALE CLANEZZO</t>
  </si>
  <si>
    <t>28/09/2022 09.27.30</t>
  </si>
  <si>
    <t>C790</t>
  </si>
  <si>
    <t>CLAUT</t>
  </si>
  <si>
    <t>C791</t>
  </si>
  <si>
    <t>CLAUZETTO</t>
  </si>
  <si>
    <t>C792</t>
  </si>
  <si>
    <t>CLAVESANA</t>
  </si>
  <si>
    <t>25/08/2022 12.41.03</t>
  </si>
  <si>
    <t>C793</t>
  </si>
  <si>
    <t>CLAVIERE</t>
  </si>
  <si>
    <t>C794</t>
  </si>
  <si>
    <t>CLES</t>
  </si>
  <si>
    <t>C795</t>
  </si>
  <si>
    <t>CLETO</t>
  </si>
  <si>
    <t>31/05/2022 10.34.16</t>
  </si>
  <si>
    <t>Esenzione per redditi imponibili fino a euro 10632.96</t>
  </si>
  <si>
    <t>C796</t>
  </si>
  <si>
    <t>CLIVIO</t>
  </si>
  <si>
    <t>18/05/2022 11.12.41</t>
  </si>
  <si>
    <t>C800</t>
  </si>
  <si>
    <t>CLUSONE</t>
  </si>
  <si>
    <t>05/05/2022 11.41.51</t>
  </si>
  <si>
    <t>C801</t>
  </si>
  <si>
    <t>COASSOLO TORINESE</t>
  </si>
  <si>
    <t>16/02/2022 11.57.04</t>
  </si>
  <si>
    <t>C803</t>
  </si>
  <si>
    <t>COAZZE</t>
  </si>
  <si>
    <t>11/04/2022 11.37.31</t>
  </si>
  <si>
    <t>C804</t>
  </si>
  <si>
    <t>COAZZOLO</t>
  </si>
  <si>
    <t>11/04/2022 16.34.25</t>
  </si>
  <si>
    <t>C806</t>
  </si>
  <si>
    <t>COCCAGLIO</t>
  </si>
  <si>
    <t>07/06/2022 09.54.16</t>
  </si>
  <si>
    <t>C807</t>
  </si>
  <si>
    <t>COCCONATO</t>
  </si>
  <si>
    <t>12/10/2022 07.57.49</t>
  </si>
  <si>
    <t>C810</t>
  </si>
  <si>
    <t>COCQUIO-TREVISAGO</t>
  </si>
  <si>
    <t>13/04/2022 13.13.05</t>
  </si>
  <si>
    <t>C811</t>
  </si>
  <si>
    <t>COCULLO</t>
  </si>
  <si>
    <t>C812</t>
  </si>
  <si>
    <t>CODEVIGO</t>
  </si>
  <si>
    <t>21/09/2022 12.10.31</t>
  </si>
  <si>
    <t>C813</t>
  </si>
  <si>
    <t>CODEVILLA</t>
  </si>
  <si>
    <t>06/07/2022 16.21.03</t>
  </si>
  <si>
    <t>Esenzione per redditi imponibili fino a euro 23000.00</t>
  </si>
  <si>
    <t>C814</t>
  </si>
  <si>
    <t>CODIGORO</t>
  </si>
  <si>
    <t>C815</t>
  </si>
  <si>
    <t>CODOGNE'</t>
  </si>
  <si>
    <t>C816</t>
  </si>
  <si>
    <t>CODOGNO</t>
  </si>
  <si>
    <t>01/07/2022 13.14.01</t>
  </si>
  <si>
    <t>C817</t>
  </si>
  <si>
    <t>CODROIPO</t>
  </si>
  <si>
    <t>04/07/2022 16.31.22</t>
  </si>
  <si>
    <t>C818</t>
  </si>
  <si>
    <t>CODRONGIANOS</t>
  </si>
  <si>
    <t>C819</t>
  </si>
  <si>
    <t>COGGIOLA</t>
  </si>
  <si>
    <t>C820</t>
  </si>
  <si>
    <t>COGLIATE</t>
  </si>
  <si>
    <t>02/03/2022 10.38.10</t>
  </si>
  <si>
    <t>C821</t>
  </si>
  <si>
    <t>COGNE</t>
  </si>
  <si>
    <t>C823</t>
  </si>
  <si>
    <t>COGOLETO</t>
  </si>
  <si>
    <t>C824</t>
  </si>
  <si>
    <t>COGOLLO DEL CENGIO</t>
  </si>
  <si>
    <t>23/06/2022 13.36.44</t>
  </si>
  <si>
    <t>C826</t>
  </si>
  <si>
    <t>COGORNO</t>
  </si>
  <si>
    <t>C829</t>
  </si>
  <si>
    <t>COLAZZA</t>
  </si>
  <si>
    <t>C835</t>
  </si>
  <si>
    <t>COLERE</t>
  </si>
  <si>
    <t>21/03/2022 10.46.19</t>
  </si>
  <si>
    <t>C836</t>
  </si>
  <si>
    <t>COLFELICE</t>
  </si>
  <si>
    <t>C838</t>
  </si>
  <si>
    <t>COLI</t>
  </si>
  <si>
    <t>C839</t>
  </si>
  <si>
    <t>COLICO</t>
  </si>
  <si>
    <t>26/04/2022 13.18.29</t>
  </si>
  <si>
    <t>C841</t>
  </si>
  <si>
    <t>COLLALTO SABINO</t>
  </si>
  <si>
    <t>14/10/2022 09.43.00</t>
  </si>
  <si>
    <t>C844</t>
  </si>
  <si>
    <t>COLLARMELE</t>
  </si>
  <si>
    <t>C845</t>
  </si>
  <si>
    <t>COLLAZZONE</t>
  </si>
  <si>
    <t>C846</t>
  </si>
  <si>
    <t>COLLE SANNITA</t>
  </si>
  <si>
    <t>C847</t>
  </si>
  <si>
    <t>COLLE DI VAL D'ELSA</t>
  </si>
  <si>
    <t>28/09/2022 15.39.48</t>
  </si>
  <si>
    <t>C848</t>
  </si>
  <si>
    <t>COLLE UMBERTO</t>
  </si>
  <si>
    <t>C850</t>
  </si>
  <si>
    <t>COLLEBEATO</t>
  </si>
  <si>
    <t>11/05/2022 14.09.04</t>
  </si>
  <si>
    <t>C851</t>
  </si>
  <si>
    <t>COLLE BRIANZA</t>
  </si>
  <si>
    <t>30/05/2022 15.52.45</t>
  </si>
  <si>
    <t>C852</t>
  </si>
  <si>
    <t>COLLECCHIO</t>
  </si>
  <si>
    <t>03/02/2022 09.07.10</t>
  </si>
  <si>
    <t>C853</t>
  </si>
  <si>
    <t>COLLECORVINO</t>
  </si>
  <si>
    <t>01/07/2022 11.39.32</t>
  </si>
  <si>
    <t>C854</t>
  </si>
  <si>
    <t>COLLE D'ANCHISE</t>
  </si>
  <si>
    <t>C855</t>
  </si>
  <si>
    <t>COLLEDIMACINE</t>
  </si>
  <si>
    <t>C856</t>
  </si>
  <si>
    <t>COLLEDIMEZZO</t>
  </si>
  <si>
    <t>C857</t>
  </si>
  <si>
    <t>COLLE DI TORA</t>
  </si>
  <si>
    <t>C858</t>
  </si>
  <si>
    <t>COLLEFERRO</t>
  </si>
  <si>
    <t>29/04/2022 12.12.02</t>
  </si>
  <si>
    <t>C859</t>
  </si>
  <si>
    <t>COLLEGIOVE</t>
  </si>
  <si>
    <t>30/09/2022 13.53.54</t>
  </si>
  <si>
    <t>C860</t>
  </si>
  <si>
    <t>COLLEGNO</t>
  </si>
  <si>
    <t>28/06/2022 12.25.43</t>
  </si>
  <si>
    <t>C862</t>
  </si>
  <si>
    <t>COLLELONGO</t>
  </si>
  <si>
    <t>09/09/2022 12.50.29</t>
  </si>
  <si>
    <t>C864</t>
  </si>
  <si>
    <t>COLLEPARDO</t>
  </si>
  <si>
    <t>C865</t>
  </si>
  <si>
    <t>COLLEPASSO</t>
  </si>
  <si>
    <t>C866</t>
  </si>
  <si>
    <t>COLLEPIETRO</t>
  </si>
  <si>
    <t>C867</t>
  </si>
  <si>
    <t>COLLERETTO CASTELNUOVO</t>
  </si>
  <si>
    <t>08/06/2022 12.58.52</t>
  </si>
  <si>
    <t>C868</t>
  </si>
  <si>
    <t>COLLERETTO GIACOSA</t>
  </si>
  <si>
    <t>09/06/2022 12.49.05</t>
  </si>
  <si>
    <t>C869</t>
  </si>
  <si>
    <t>COLLESALVETTI</t>
  </si>
  <si>
    <t>28/09/2022 15.42.39</t>
  </si>
  <si>
    <t>C870</t>
  </si>
  <si>
    <t>COLLE SAN MAGNO</t>
  </si>
  <si>
    <t>C871</t>
  </si>
  <si>
    <t>COLLESANO</t>
  </si>
  <si>
    <t>C872</t>
  </si>
  <si>
    <t>COLLE SANTA LUCIA</t>
  </si>
  <si>
    <t>21/06/2022 13.09.30</t>
  </si>
  <si>
    <t>C875</t>
  </si>
  <si>
    <t>COLLETORTO</t>
  </si>
  <si>
    <t>C876</t>
  </si>
  <si>
    <t>COLLEVECCHIO</t>
  </si>
  <si>
    <t>C877</t>
  </si>
  <si>
    <t>COLLI DEL TRONTO</t>
  </si>
  <si>
    <t>15/06/2022 12.04.36</t>
  </si>
  <si>
    <t>C878</t>
  </si>
  <si>
    <t>COLLI A VOLTURNO</t>
  </si>
  <si>
    <t>C879</t>
  </si>
  <si>
    <t>COLLIANO</t>
  </si>
  <si>
    <t>28/09/2022 15.22.47</t>
  </si>
  <si>
    <t>C880</t>
  </si>
  <si>
    <t>COLLI SUL VELINO</t>
  </si>
  <si>
    <t>14/09/2022 15.21.08</t>
  </si>
  <si>
    <t>C882</t>
  </si>
  <si>
    <t>COLLINAS</t>
  </si>
  <si>
    <t>C883</t>
  </si>
  <si>
    <t>COLLIO</t>
  </si>
  <si>
    <t>05/01/2022 10.50.26</t>
  </si>
  <si>
    <t>C884</t>
  </si>
  <si>
    <t>COLLOBIANO</t>
  </si>
  <si>
    <t>17/06/2022 15.14.51</t>
  </si>
  <si>
    <t>C885</t>
  </si>
  <si>
    <t>COLLOREDO DI MONTE ALBANO</t>
  </si>
  <si>
    <t>C886</t>
  </si>
  <si>
    <t>COLMURANO</t>
  </si>
  <si>
    <t>07/07/2022 16.31.06</t>
  </si>
  <si>
    <t>C888</t>
  </si>
  <si>
    <t>COLOBRARO</t>
  </si>
  <si>
    <t>13/06/2022 10.14.50</t>
  </si>
  <si>
    <t>C890</t>
  </si>
  <si>
    <t>COLOGNA VENETA</t>
  </si>
  <si>
    <t>04/07/2022 16.25.31</t>
  </si>
  <si>
    <t>C893</t>
  </si>
  <si>
    <t>COLOGNE</t>
  </si>
  <si>
    <t>19/05/2022 10.04.04</t>
  </si>
  <si>
    <t>C894</t>
  </si>
  <si>
    <t>COLOGNO AL SERIO</t>
  </si>
  <si>
    <t>C895</t>
  </si>
  <si>
    <t>COLOGNO MONZESE</t>
  </si>
  <si>
    <t>03/01/2022 15.51.48</t>
  </si>
  <si>
    <t>C897</t>
  </si>
  <si>
    <t>COLOGNOLA AI COLLI</t>
  </si>
  <si>
    <t>13/06/2022 13.10.40</t>
  </si>
  <si>
    <t>C900</t>
  </si>
  <si>
    <t>COLONNA</t>
  </si>
  <si>
    <t>05/10/2022 16.40.04</t>
  </si>
  <si>
    <t>C901</t>
  </si>
  <si>
    <t>COLONNELLA</t>
  </si>
  <si>
    <t>27/09/2022 08.10.14</t>
  </si>
  <si>
    <t>C902</t>
  </si>
  <si>
    <t>COLONNO</t>
  </si>
  <si>
    <t>02/05/2022 12.45.43</t>
  </si>
  <si>
    <t>C903</t>
  </si>
  <si>
    <t>COLORINA</t>
  </si>
  <si>
    <t>08/04/2022 09.47.51</t>
  </si>
  <si>
    <t>C904</t>
  </si>
  <si>
    <t>COLORNO</t>
  </si>
  <si>
    <t>06/10/2022 12.13.42</t>
  </si>
  <si>
    <t>C905</t>
  </si>
  <si>
    <t>COLOSIMI</t>
  </si>
  <si>
    <t>C908</t>
  </si>
  <si>
    <t>COLTURANO</t>
  </si>
  <si>
    <t>19/05/2022 13.16.53</t>
  </si>
  <si>
    <t>C910</t>
  </si>
  <si>
    <t>COLZATE</t>
  </si>
  <si>
    <t>22/06/2022 12.41.49</t>
  </si>
  <si>
    <t>C911</t>
  </si>
  <si>
    <t>COMABBIO</t>
  </si>
  <si>
    <t>17/01/2022 13.56.46</t>
  </si>
  <si>
    <t>C912</t>
  </si>
  <si>
    <t>COMACCHIO</t>
  </si>
  <si>
    <t>22/06/2022 11.14.35</t>
  </si>
  <si>
    <t>C914</t>
  </si>
  <si>
    <t>COMANO</t>
  </si>
  <si>
    <t>C917</t>
  </si>
  <si>
    <t>COMAZZO</t>
  </si>
  <si>
    <t>15/03/2022 14.23.30</t>
  </si>
  <si>
    <t>C918</t>
  </si>
  <si>
    <t>COMEGLIANS</t>
  </si>
  <si>
    <t>C919</t>
  </si>
  <si>
    <t>SANTO STEFANO DI CADORE</t>
  </si>
  <si>
    <t>C920</t>
  </si>
  <si>
    <t>COMELICO SUPERIORE</t>
  </si>
  <si>
    <t>20/06/2022 14.48.11</t>
  </si>
  <si>
    <t>C922</t>
  </si>
  <si>
    <t>COMERIO</t>
  </si>
  <si>
    <t>13/04/2022 13.04.45</t>
  </si>
  <si>
    <t>C925</t>
  </si>
  <si>
    <t>COMEZZANO-CIZZAGO</t>
  </si>
  <si>
    <t>11/03/2022 11.20.45</t>
  </si>
  <si>
    <t>C926</t>
  </si>
  <si>
    <t>COMIGNAGO</t>
  </si>
  <si>
    <t>C927</t>
  </si>
  <si>
    <t>COMISO</t>
  </si>
  <si>
    <t>C928</t>
  </si>
  <si>
    <t>COMITINI</t>
  </si>
  <si>
    <t>C929</t>
  </si>
  <si>
    <t>COMIZIANO</t>
  </si>
  <si>
    <t>13/09/2022 10.46.50</t>
  </si>
  <si>
    <t>C930</t>
  </si>
  <si>
    <t>COMMESSAGGIO</t>
  </si>
  <si>
    <t>C931</t>
  </si>
  <si>
    <t>COMMEZZADURA</t>
  </si>
  <si>
    <t>C933</t>
  </si>
  <si>
    <t>COMO</t>
  </si>
  <si>
    <t>C934</t>
  </si>
  <si>
    <t>COMPIANO</t>
  </si>
  <si>
    <t>C935</t>
  </si>
  <si>
    <t>COMUNANZA</t>
  </si>
  <si>
    <t>12/07/2022 06.59.18</t>
  </si>
  <si>
    <t>C936</t>
  </si>
  <si>
    <t>VALSOLDA</t>
  </si>
  <si>
    <t>C937</t>
  </si>
  <si>
    <t>COMUN NUOVO</t>
  </si>
  <si>
    <t>21/01/2022 12.26.54</t>
  </si>
  <si>
    <t>C938</t>
  </si>
  <si>
    <t>CONA</t>
  </si>
  <si>
    <t>C939</t>
  </si>
  <si>
    <t>CONCA DELLA CAMPANIA</t>
  </si>
  <si>
    <t>C940</t>
  </si>
  <si>
    <t>CONCA DEI MARINI</t>
  </si>
  <si>
    <t>C941</t>
  </si>
  <si>
    <t>CONCA CASALE</t>
  </si>
  <si>
    <t>C943</t>
  </si>
  <si>
    <t>CONCAMARISE</t>
  </si>
  <si>
    <t>C946</t>
  </si>
  <si>
    <t>CONCERVIANO</t>
  </si>
  <si>
    <t>06/09/2022 11.28.14</t>
  </si>
  <si>
    <t>C948</t>
  </si>
  <si>
    <t>CONCESIO</t>
  </si>
  <si>
    <t>06/10/2022 13.45.18</t>
  </si>
  <si>
    <t>C950</t>
  </si>
  <si>
    <t>CONCORDIA SAGITTARIA</t>
  </si>
  <si>
    <t>17/03/2022 11.45.13</t>
  </si>
  <si>
    <t>C951</t>
  </si>
  <si>
    <t>CONCORDIA SULLA SECCHIA</t>
  </si>
  <si>
    <t>21/09/2022 12.53.36</t>
  </si>
  <si>
    <t>C952</t>
  </si>
  <si>
    <t>CONCOREZZO</t>
  </si>
  <si>
    <t>19/04/2022 12.45.23</t>
  </si>
  <si>
    <t>C954</t>
  </si>
  <si>
    <t>CONDOFURI</t>
  </si>
  <si>
    <t>C955</t>
  </si>
  <si>
    <t>CONDOVE</t>
  </si>
  <si>
    <t>04/07/2022 16.44.55</t>
  </si>
  <si>
    <t>C956</t>
  </si>
  <si>
    <t>CONDRO'</t>
  </si>
  <si>
    <t>C957</t>
  </si>
  <si>
    <t>CONEGLIANO</t>
  </si>
  <si>
    <t>08/02/2022 16.49.17</t>
  </si>
  <si>
    <t>C958</t>
  </si>
  <si>
    <t>CONFIENZA</t>
  </si>
  <si>
    <t>C959</t>
  </si>
  <si>
    <t>CONFIGNI</t>
  </si>
  <si>
    <t>13/10/2022 15.21.14</t>
  </si>
  <si>
    <t>C960</t>
  </si>
  <si>
    <t>CONFLENTI</t>
  </si>
  <si>
    <t>C962</t>
  </si>
  <si>
    <t>CONIOLO</t>
  </si>
  <si>
    <t>C963</t>
  </si>
  <si>
    <t>CONSELICE</t>
  </si>
  <si>
    <t>C964</t>
  </si>
  <si>
    <t>CONSELVE</t>
  </si>
  <si>
    <t>30/09/2022 12.24.29</t>
  </si>
  <si>
    <t>C968</t>
  </si>
  <si>
    <t>CONTESSA ENTELLINA</t>
  </si>
  <si>
    <t>C969</t>
  </si>
  <si>
    <t>CONTIGLIANO</t>
  </si>
  <si>
    <t>14/09/2022 14.19.33</t>
  </si>
  <si>
    <t>C971</t>
  </si>
  <si>
    <t>CONTRADA</t>
  </si>
  <si>
    <t>28/09/2022 12.10.06</t>
  </si>
  <si>
    <t>C972</t>
  </si>
  <si>
    <t>CONTROGUERRA</t>
  </si>
  <si>
    <t>06/07/2022 09.35.57</t>
  </si>
  <si>
    <t>C973</t>
  </si>
  <si>
    <t>CONTRONE</t>
  </si>
  <si>
    <t>C974</t>
  </si>
  <si>
    <t>CONTURSI TERME</t>
  </si>
  <si>
    <t>23/06/2022 11.46.42</t>
  </si>
  <si>
    <t>C975</t>
  </si>
  <si>
    <t>CONVERSANO</t>
  </si>
  <si>
    <t>06/10/2022 13.47.10</t>
  </si>
  <si>
    <t>C976</t>
  </si>
  <si>
    <t>CONZA DELLA CAMPANIA</t>
  </si>
  <si>
    <t>C977</t>
  </si>
  <si>
    <t>CONZANO</t>
  </si>
  <si>
    <t>28/03/2022 08.19.06</t>
  </si>
  <si>
    <t>C978</t>
  </si>
  <si>
    <t>COPERTINO</t>
  </si>
  <si>
    <t>13/06/2022 13.19.54</t>
  </si>
  <si>
    <t>C979</t>
  </si>
  <si>
    <t>COPIANO</t>
  </si>
  <si>
    <t>02/05/2022 12.47.17</t>
  </si>
  <si>
    <t>C980</t>
  </si>
  <si>
    <t>COPPARO</t>
  </si>
  <si>
    <t>C982</t>
  </si>
  <si>
    <t>CORANA</t>
  </si>
  <si>
    <t>26/08/2022 13.22.40</t>
  </si>
  <si>
    <t>C983</t>
  </si>
  <si>
    <t>CORATO</t>
  </si>
  <si>
    <t>24/08/2022 11.58.05</t>
  </si>
  <si>
    <t>C984</t>
  </si>
  <si>
    <t>CORBARA</t>
  </si>
  <si>
    <t>08/06/2022 10.23.29</t>
  </si>
  <si>
    <t>C986</t>
  </si>
  <si>
    <t>CORBETTA</t>
  </si>
  <si>
    <t>09/05/2022 11.40.41</t>
  </si>
  <si>
    <t>C987</t>
  </si>
  <si>
    <t>CORBOLA</t>
  </si>
  <si>
    <t>02/09/2022 09.13.05</t>
  </si>
  <si>
    <t>C988</t>
  </si>
  <si>
    <t>CORCHIANO</t>
  </si>
  <si>
    <t>C990</t>
  </si>
  <si>
    <t>CORCIANO</t>
  </si>
  <si>
    <t>19/08/2022 08.47.56</t>
  </si>
  <si>
    <t>C991</t>
  </si>
  <si>
    <t>CORDENONS</t>
  </si>
  <si>
    <t>21/03/2022 15.28.53</t>
  </si>
  <si>
    <t>C992</t>
  </si>
  <si>
    <t>CORDIGNANO</t>
  </si>
  <si>
    <t>08/07/2022 10.34.55</t>
  </si>
  <si>
    <t>C993</t>
  </si>
  <si>
    <t>CORDOVADO</t>
  </si>
  <si>
    <t>09/06/2022 15.02.30</t>
  </si>
  <si>
    <t>C995</t>
  </si>
  <si>
    <t>COREGLIA LIGURE</t>
  </si>
  <si>
    <t>03/03/2022 17.51.56</t>
  </si>
  <si>
    <t>C996</t>
  </si>
  <si>
    <t>COREGLIA ANTELMINELLI</t>
  </si>
  <si>
    <t>13/10/2022 10.45.54</t>
  </si>
  <si>
    <t>C998</t>
  </si>
  <si>
    <t>CORENO AUSONIO</t>
  </si>
  <si>
    <t>14/10/2022 15.40.14</t>
  </si>
  <si>
    <t>Esenzione per redditi imponibili fino a euro 4500.00</t>
  </si>
  <si>
    <t>C999</t>
  </si>
  <si>
    <t>CORFINIO</t>
  </si>
  <si>
    <t>D003</t>
  </si>
  <si>
    <t>CORI</t>
  </si>
  <si>
    <t>24/08/2022 12.00.55</t>
  </si>
  <si>
    <t>D004</t>
  </si>
  <si>
    <t>CORIANO</t>
  </si>
  <si>
    <t>16/05/2022 11.29.47</t>
  </si>
  <si>
    <t>D006</t>
  </si>
  <si>
    <t>CORIGLIANO D'OTRANTO</t>
  </si>
  <si>
    <t>05/10/2022 12.32.03</t>
  </si>
  <si>
    <t>D007</t>
  </si>
  <si>
    <t>CORINALDO</t>
  </si>
  <si>
    <t>13/04/2022 16.40.51</t>
  </si>
  <si>
    <t>D008</t>
  </si>
  <si>
    <t>CORIO</t>
  </si>
  <si>
    <t>05/10/2022 15.27.08</t>
  </si>
  <si>
    <t>D009</t>
  </si>
  <si>
    <t>CORLEONE</t>
  </si>
  <si>
    <t>D010</t>
  </si>
  <si>
    <t>CORLETO PERTICARA</t>
  </si>
  <si>
    <t>D011</t>
  </si>
  <si>
    <t>CORLETO MONFORTE</t>
  </si>
  <si>
    <t>D012</t>
  </si>
  <si>
    <t>COURMAYEUR</t>
  </si>
  <si>
    <t>D013</t>
  </si>
  <si>
    <t>CORMANO</t>
  </si>
  <si>
    <t>12/07/2022 14.16.31</t>
  </si>
  <si>
    <t>D014</t>
  </si>
  <si>
    <t>CORMONS</t>
  </si>
  <si>
    <t>26/08/2022 15.47.11</t>
  </si>
  <si>
    <t>D015</t>
  </si>
  <si>
    <t>CORNA IMAGNA</t>
  </si>
  <si>
    <t>14/09/2022 14.58.49</t>
  </si>
  <si>
    <t>D016</t>
  </si>
  <si>
    <t>CORNALBA</t>
  </si>
  <si>
    <t>18/05/2022 14.13.58</t>
  </si>
  <si>
    <t>D018</t>
  </si>
  <si>
    <t>CORNAREDO</t>
  </si>
  <si>
    <t>D019</t>
  </si>
  <si>
    <t>CORNATE D'ADDA</t>
  </si>
  <si>
    <t>14/02/2022 15.13.21</t>
  </si>
  <si>
    <t>D020</t>
  </si>
  <si>
    <t>CORNEDO VICENTINO</t>
  </si>
  <si>
    <t>21/04/2022 10.17.18</t>
  </si>
  <si>
    <t>D021</t>
  </si>
  <si>
    <t>CORNEGLIANO LAUDENSE</t>
  </si>
  <si>
    <t>09/05/2022 11.53.28</t>
  </si>
  <si>
    <t>D022</t>
  </si>
  <si>
    <t>CORNELIANO D'ALBA</t>
  </si>
  <si>
    <t>14/06/2022 10.40.03</t>
  </si>
  <si>
    <t>D024</t>
  </si>
  <si>
    <t>TARQUINIA</t>
  </si>
  <si>
    <t>D026</t>
  </si>
  <si>
    <t>CORNIGLIO</t>
  </si>
  <si>
    <t>D027</t>
  </si>
  <si>
    <t>CORNO DI ROSAZZO</t>
  </si>
  <si>
    <t>29/08/2022 13.54.52</t>
  </si>
  <si>
    <t>D028</t>
  </si>
  <si>
    <t>CORNO GIOVINE</t>
  </si>
  <si>
    <t>D029</t>
  </si>
  <si>
    <t>CORNOVECCHIO</t>
  </si>
  <si>
    <t>D030</t>
  </si>
  <si>
    <t>CORNUDA</t>
  </si>
  <si>
    <t>04/07/2022 15.35.08</t>
  </si>
  <si>
    <t>D033</t>
  </si>
  <si>
    <t>MORIMONDO</t>
  </si>
  <si>
    <t>D037</t>
  </si>
  <si>
    <t>CORREGGIO</t>
  </si>
  <si>
    <t>08/09/2022 11.43.06</t>
  </si>
  <si>
    <t>D038</t>
  </si>
  <si>
    <t>CORREZZANA</t>
  </si>
  <si>
    <t>18/05/2022 15.37.40</t>
  </si>
  <si>
    <t>D040</t>
  </si>
  <si>
    <t>CORREZZOLA</t>
  </si>
  <si>
    <t>D041</t>
  </si>
  <si>
    <t>CORRIDO</t>
  </si>
  <si>
    <t>D042</t>
  </si>
  <si>
    <t>CORRIDONIA</t>
  </si>
  <si>
    <t>D043</t>
  </si>
  <si>
    <t>CORROPOLI</t>
  </si>
  <si>
    <t>26/08/2022 09.02.21</t>
  </si>
  <si>
    <t>D044</t>
  </si>
  <si>
    <t>CORSANO</t>
  </si>
  <si>
    <t>D045</t>
  </si>
  <si>
    <t>CORSICO</t>
  </si>
  <si>
    <t>14/2022</t>
  </si>
  <si>
    <t>13/06/2022 12.36.45</t>
  </si>
  <si>
    <t>D046</t>
  </si>
  <si>
    <t>CORSIONE</t>
  </si>
  <si>
    <t>D048</t>
  </si>
  <si>
    <t>CORTACCIA SULLA STRADA DEL VINO</t>
  </si>
  <si>
    <t>D049</t>
  </si>
  <si>
    <t>CORTALE</t>
  </si>
  <si>
    <t>D050</t>
  </si>
  <si>
    <t>CORTANDONE</t>
  </si>
  <si>
    <t>16/06/2022 15.17.13</t>
  </si>
  <si>
    <t>D051</t>
  </si>
  <si>
    <t>CORTANZE</t>
  </si>
  <si>
    <t>24/08/2022 15.00.36</t>
  </si>
  <si>
    <t>D052</t>
  </si>
  <si>
    <t>CORTAZZONE</t>
  </si>
  <si>
    <t>23/08/2022 11.03.21</t>
  </si>
  <si>
    <t>D054</t>
  </si>
  <si>
    <t>CORTE BRUGNATELLA</t>
  </si>
  <si>
    <t>D056</t>
  </si>
  <si>
    <t>CORTE DE' CORTESI CON CIGNONE</t>
  </si>
  <si>
    <t>20/04/2022 14.34.11</t>
  </si>
  <si>
    <t>D057</t>
  </si>
  <si>
    <t>CORTE DE' FRATI</t>
  </si>
  <si>
    <t>19/07/2022 15.10.32</t>
  </si>
  <si>
    <t>D058</t>
  </si>
  <si>
    <t>CORTE FRANCA</t>
  </si>
  <si>
    <t>25/03/2022 13.46.29</t>
  </si>
  <si>
    <t>D061</t>
  </si>
  <si>
    <t>CORTEMAGGIORE</t>
  </si>
  <si>
    <t>D062</t>
  </si>
  <si>
    <t>CORTEMILIA</t>
  </si>
  <si>
    <t>D064</t>
  </si>
  <si>
    <t>CORTENO GOLGI</t>
  </si>
  <si>
    <t>17/03/2022 13.07.48</t>
  </si>
  <si>
    <t>D065</t>
  </si>
  <si>
    <t>CORTENOVA</t>
  </si>
  <si>
    <t>D066</t>
  </si>
  <si>
    <t>CORTENUOVA</t>
  </si>
  <si>
    <t>20/05/2022 12.50.10</t>
  </si>
  <si>
    <t>D068</t>
  </si>
  <si>
    <t>CORTE PALASIO</t>
  </si>
  <si>
    <t>20/06/2022 12.47.23</t>
  </si>
  <si>
    <t>D072</t>
  </si>
  <si>
    <t>CORTIGLIONE</t>
  </si>
  <si>
    <t>28/06/2022 12.20.46</t>
  </si>
  <si>
    <t>D075</t>
  </si>
  <si>
    <t>CORTINA SULLA STRADA DEL VINO</t>
  </si>
  <si>
    <t>D076</t>
  </si>
  <si>
    <t>CORTINO</t>
  </si>
  <si>
    <t>D077</t>
  </si>
  <si>
    <t>CORTONA</t>
  </si>
  <si>
    <t>13/07/2022 16.01.41</t>
  </si>
  <si>
    <t>D078</t>
  </si>
  <si>
    <t>CORVARA</t>
  </si>
  <si>
    <t>14/06/2022 11.35.21</t>
  </si>
  <si>
    <t>D079</t>
  </si>
  <si>
    <t>CORVARA IN BADIA</t>
  </si>
  <si>
    <t>D081</t>
  </si>
  <si>
    <t>CORVINO SAN QUIRICO</t>
  </si>
  <si>
    <t>30/05/2022 13.57.53</t>
  </si>
  <si>
    <t>D082</t>
  </si>
  <si>
    <t>CORZANO</t>
  </si>
  <si>
    <t>13/01/2022 12.42.37</t>
  </si>
  <si>
    <t>D085</t>
  </si>
  <si>
    <t>COSEANO</t>
  </si>
  <si>
    <t>08/04/2022 16.34.19</t>
  </si>
  <si>
    <t>D086</t>
  </si>
  <si>
    <t>COSENZA</t>
  </si>
  <si>
    <t>D087</t>
  </si>
  <si>
    <t>COSIO DI ARROSCIA</t>
  </si>
  <si>
    <t>15/06/2022 10.01.44</t>
  </si>
  <si>
    <t>D088</t>
  </si>
  <si>
    <t>COSIO VALTELLINO</t>
  </si>
  <si>
    <t>29/09/2022 12.31.32</t>
  </si>
  <si>
    <t>D089</t>
  </si>
  <si>
    <t>COSOLETO</t>
  </si>
  <si>
    <t>D092</t>
  </si>
  <si>
    <t>COSSANO CANAVESE</t>
  </si>
  <si>
    <t>D093</t>
  </si>
  <si>
    <t>COSSANO BELBO</t>
  </si>
  <si>
    <t>D094</t>
  </si>
  <si>
    <t>COSSATO</t>
  </si>
  <si>
    <t>D095</t>
  </si>
  <si>
    <t>COSSERIA</t>
  </si>
  <si>
    <t>D096</t>
  </si>
  <si>
    <t>COSSIGNANO</t>
  </si>
  <si>
    <t>D099</t>
  </si>
  <si>
    <t>COSSOGNO</t>
  </si>
  <si>
    <t>20/04/2022 14.24.42</t>
  </si>
  <si>
    <t>Esenzione per redditi imponibili fino a euro 7000.00</t>
  </si>
  <si>
    <t>D100</t>
  </si>
  <si>
    <t>COSSOINE</t>
  </si>
  <si>
    <t>D101</t>
  </si>
  <si>
    <t>COSSOMBRATO</t>
  </si>
  <si>
    <t>D102</t>
  </si>
  <si>
    <t>COSTA VESCOVATO</t>
  </si>
  <si>
    <t>D103</t>
  </si>
  <si>
    <t>COSTA VALLE IMAGNA</t>
  </si>
  <si>
    <t>02/05/2022 15.56.17</t>
  </si>
  <si>
    <t>D105</t>
  </si>
  <si>
    <t>COSTA DI ROVIGO</t>
  </si>
  <si>
    <t>D107</t>
  </si>
  <si>
    <t>COSTABISSARA</t>
  </si>
  <si>
    <t>D108</t>
  </si>
  <si>
    <t>COSTACCIARO</t>
  </si>
  <si>
    <t>27/09/2022 08.07.39</t>
  </si>
  <si>
    <t>D109</t>
  </si>
  <si>
    <t>COSTA DE' NOBILI</t>
  </si>
  <si>
    <t>D110</t>
  </si>
  <si>
    <t>COSTA DI MEZZATE</t>
  </si>
  <si>
    <t>18/01/2022 16.02.20</t>
  </si>
  <si>
    <t>D111</t>
  </si>
  <si>
    <t>COSTA SERINA</t>
  </si>
  <si>
    <t>12/05/2022 13.08.10</t>
  </si>
  <si>
    <t>D112</t>
  </si>
  <si>
    <t>COSTA MASNAGA</t>
  </si>
  <si>
    <t>13/04/2022 13.10.14</t>
  </si>
  <si>
    <t>D113</t>
  </si>
  <si>
    <t>COSTANZANA</t>
  </si>
  <si>
    <t>29/09/2022 07.52.16</t>
  </si>
  <si>
    <t>D114</t>
  </si>
  <si>
    <t>COSTARAINERA</t>
  </si>
  <si>
    <t>D117</t>
  </si>
  <si>
    <t>COSTA VOLPINO</t>
  </si>
  <si>
    <t>12/07/2022 14.19.18</t>
  </si>
  <si>
    <t>D118</t>
  </si>
  <si>
    <t>COSTERMANO SUL GARDA</t>
  </si>
  <si>
    <t>14/01/2022 11.44.20</t>
  </si>
  <si>
    <t>D119</t>
  </si>
  <si>
    <t>COSTIGLIOLE D'ASTI</t>
  </si>
  <si>
    <t>05/04/2022 18.44.49</t>
  </si>
  <si>
    <t>D120</t>
  </si>
  <si>
    <t>COSTIGLIOLE SALUZZO</t>
  </si>
  <si>
    <t>20/01/2022 08.53.26</t>
  </si>
  <si>
    <t>D121</t>
  </si>
  <si>
    <t>COTIGNOLA</t>
  </si>
  <si>
    <t>27/09/2022 13.16.41</t>
  </si>
  <si>
    <t>D122</t>
  </si>
  <si>
    <t>CROTONE</t>
  </si>
  <si>
    <t>28/03/2022 11.50.39</t>
  </si>
  <si>
    <t>D123</t>
  </si>
  <si>
    <t>COTRONEI</t>
  </si>
  <si>
    <t>20/06/2022 12.50.30</t>
  </si>
  <si>
    <t>D124</t>
  </si>
  <si>
    <t>COTTANELLO</t>
  </si>
  <si>
    <t>D126</t>
  </si>
  <si>
    <t>COVO</t>
  </si>
  <si>
    <t>27/07/2022 11.28.49</t>
  </si>
  <si>
    <t>D127</t>
  </si>
  <si>
    <t>COZZO</t>
  </si>
  <si>
    <t>16/05/2022 13.43.35</t>
  </si>
  <si>
    <t>D128</t>
  </si>
  <si>
    <t>CRACO</t>
  </si>
  <si>
    <t>D131</t>
  </si>
  <si>
    <t>CRANDOLA VALSASSINA</t>
  </si>
  <si>
    <t>14/03/2022 15.53.17</t>
  </si>
  <si>
    <t>D132</t>
  </si>
  <si>
    <t>CRAVAGLIANA</t>
  </si>
  <si>
    <t>D133</t>
  </si>
  <si>
    <t>CRAVANZANA</t>
  </si>
  <si>
    <t>07/07/2022 17.27.42</t>
  </si>
  <si>
    <t>D134</t>
  </si>
  <si>
    <t>CRAVEGGIA</t>
  </si>
  <si>
    <t>D136</t>
  </si>
  <si>
    <t>CREAZZO</t>
  </si>
  <si>
    <t>D137</t>
  </si>
  <si>
    <t>CRECCHIO</t>
  </si>
  <si>
    <t>D139</t>
  </si>
  <si>
    <t>CREDARO</t>
  </si>
  <si>
    <t>D141</t>
  </si>
  <si>
    <t>CREDERA RUBBIANO</t>
  </si>
  <si>
    <t>20/06/2022 12.52.40</t>
  </si>
  <si>
    <t>D142</t>
  </si>
  <si>
    <t>CREMA</t>
  </si>
  <si>
    <t>24/01/2022 13.10.58</t>
  </si>
  <si>
    <t>D143</t>
  </si>
  <si>
    <t>CREMELLA</t>
  </si>
  <si>
    <t>10/05/2022 12.20.22</t>
  </si>
  <si>
    <t>D144</t>
  </si>
  <si>
    <t>CREMENAGA</t>
  </si>
  <si>
    <t>D145</t>
  </si>
  <si>
    <t>CREMENO</t>
  </si>
  <si>
    <t>09/05/2022 13.03.56</t>
  </si>
  <si>
    <t>Esenzione per redditi imponibili fino a euro 14800.00</t>
  </si>
  <si>
    <t>D147</t>
  </si>
  <si>
    <t>CREMIA</t>
  </si>
  <si>
    <t>D149</t>
  </si>
  <si>
    <t>CREMOLINO</t>
  </si>
  <si>
    <t>04/10/2022 13.23.25</t>
  </si>
  <si>
    <t>D150</t>
  </si>
  <si>
    <t>CREMONA</t>
  </si>
  <si>
    <t>11/04/2022 15.09.08</t>
  </si>
  <si>
    <t>D151</t>
  </si>
  <si>
    <t>CREMOSANO</t>
  </si>
  <si>
    <t>06/06/2022 11.47.51</t>
  </si>
  <si>
    <t>D154</t>
  </si>
  <si>
    <t>CRESCENTINO</t>
  </si>
  <si>
    <t>14/04/2022 17.51.33</t>
  </si>
  <si>
    <t>D156</t>
  </si>
  <si>
    <t>CRESPADORO</t>
  </si>
  <si>
    <t>D159</t>
  </si>
  <si>
    <t>CRESPIATICA</t>
  </si>
  <si>
    <t>02/05/2022 12.48.59</t>
  </si>
  <si>
    <t>D161</t>
  </si>
  <si>
    <t>CRESPINO</t>
  </si>
  <si>
    <t>05/07/2022 14.05.20</t>
  </si>
  <si>
    <t>D162</t>
  </si>
  <si>
    <t>CRESSA</t>
  </si>
  <si>
    <t>D165</t>
  </si>
  <si>
    <t>CREVACUORE</t>
  </si>
  <si>
    <t>D166</t>
  </si>
  <si>
    <t>CREVALCORE</t>
  </si>
  <si>
    <t>09/03/2022 11.02.02</t>
  </si>
  <si>
    <t>Esenzione per redditi imponibili fino a euro 8499.99</t>
  </si>
  <si>
    <t>D168</t>
  </si>
  <si>
    <t>CREVOLADOSSOLA</t>
  </si>
  <si>
    <t>D170</t>
  </si>
  <si>
    <t>CRISPANO</t>
  </si>
  <si>
    <t>27/09/2022 13.11.03</t>
  </si>
  <si>
    <t>D171</t>
  </si>
  <si>
    <t>CRISPIANO</t>
  </si>
  <si>
    <t>02/05/2022 12.50.46</t>
  </si>
  <si>
    <t>D172</t>
  </si>
  <si>
    <t>CRISSOLO</t>
  </si>
  <si>
    <t>25/03/2022 12.08.14</t>
  </si>
  <si>
    <t>D175</t>
  </si>
  <si>
    <t>CROCEFIESCHI</t>
  </si>
  <si>
    <t>D177</t>
  </si>
  <si>
    <t>CRODO</t>
  </si>
  <si>
    <t>D179</t>
  </si>
  <si>
    <t>CROGNALETO</t>
  </si>
  <si>
    <t>D180</t>
  </si>
  <si>
    <t>CROPALATI</t>
  </si>
  <si>
    <t>D181</t>
  </si>
  <si>
    <t>CROPANI</t>
  </si>
  <si>
    <t>D184</t>
  </si>
  <si>
    <t>CROSIA</t>
  </si>
  <si>
    <t>03/08/2022 12.03.39</t>
  </si>
  <si>
    <t>D185</t>
  </si>
  <si>
    <t>CROSIO DELLA VALLE</t>
  </si>
  <si>
    <t>04/05/2022 12.20.57</t>
  </si>
  <si>
    <t>D186</t>
  </si>
  <si>
    <t>CROTTA D'ADDA</t>
  </si>
  <si>
    <t>06/04/2022 14.55.24</t>
  </si>
  <si>
    <t>D187</t>
  </si>
  <si>
    <t>CROVA</t>
  </si>
  <si>
    <t>D188</t>
  </si>
  <si>
    <t>CROVIANA</t>
  </si>
  <si>
    <t>D189</t>
  </si>
  <si>
    <t>CRUCOLI</t>
  </si>
  <si>
    <t>D192</t>
  </si>
  <si>
    <t>CUASSO AL MONTE</t>
  </si>
  <si>
    <t>20/04/2022 12.42.45</t>
  </si>
  <si>
    <t>D193</t>
  </si>
  <si>
    <t>VERONELLA</t>
  </si>
  <si>
    <t>D195</t>
  </si>
  <si>
    <t>CUCCARO VETERE</t>
  </si>
  <si>
    <t>D196</t>
  </si>
  <si>
    <t>CUCCIAGO</t>
  </si>
  <si>
    <t>21/03/2022 12.03.11</t>
  </si>
  <si>
    <t>D197</t>
  </si>
  <si>
    <t>CUCEGLIO</t>
  </si>
  <si>
    <t>D198</t>
  </si>
  <si>
    <t>CUGGIONO</t>
  </si>
  <si>
    <t>20/06/2022 13.19.34</t>
  </si>
  <si>
    <t>D199</t>
  </si>
  <si>
    <t>CUGLIATE-FABIASCO</t>
  </si>
  <si>
    <t>D200</t>
  </si>
  <si>
    <t>CUGLIERI</t>
  </si>
  <si>
    <t>D201</t>
  </si>
  <si>
    <t>CUGNOLI</t>
  </si>
  <si>
    <t>D202</t>
  </si>
  <si>
    <t>CUMIANA</t>
  </si>
  <si>
    <t>D203</t>
  </si>
  <si>
    <t>CUMIGNANO SUL NAVIGLIO</t>
  </si>
  <si>
    <t>23/05/2022 11.55.54</t>
  </si>
  <si>
    <t>D204</t>
  </si>
  <si>
    <t>CUNARDO</t>
  </si>
  <si>
    <t>D205</t>
  </si>
  <si>
    <t>CUNEO</t>
  </si>
  <si>
    <t>27/09/2022 08.01.23</t>
  </si>
  <si>
    <t>D207</t>
  </si>
  <si>
    <t>CUNICO</t>
  </si>
  <si>
    <t>21/04/2022 10.47.09</t>
  </si>
  <si>
    <t>D208</t>
  </si>
  <si>
    <t>CUORGNE'</t>
  </si>
  <si>
    <t>04/02/2022 11.37.35</t>
  </si>
  <si>
    <t>D209</t>
  </si>
  <si>
    <t>CUPELLO</t>
  </si>
  <si>
    <t>28/06/2022 15.00.54</t>
  </si>
  <si>
    <t>D210</t>
  </si>
  <si>
    <t>CUPRA MARITTIMA</t>
  </si>
  <si>
    <t>11/04/2022 11.43.18</t>
  </si>
  <si>
    <t>D211</t>
  </si>
  <si>
    <t>CUPRAMONTANA</t>
  </si>
  <si>
    <t>17/06/2022 15.05.41</t>
  </si>
  <si>
    <t>D214</t>
  </si>
  <si>
    <t>CURCURIS</t>
  </si>
  <si>
    <t>D216</t>
  </si>
  <si>
    <t>CUREGGIO</t>
  </si>
  <si>
    <t>27/06/2022 13.59.56</t>
  </si>
  <si>
    <t>D217</t>
  </si>
  <si>
    <t>CURIGLIA CON MONTEVIASCO</t>
  </si>
  <si>
    <t>19/07/2022 15.15.35</t>
  </si>
  <si>
    <t>D218</t>
  </si>
  <si>
    <t>CURINGA</t>
  </si>
  <si>
    <t>D219</t>
  </si>
  <si>
    <t>CURINO</t>
  </si>
  <si>
    <t>17/01/2022 12.10.10</t>
  </si>
  <si>
    <t>D221</t>
  </si>
  <si>
    <t>CURNO</t>
  </si>
  <si>
    <t>23/08/2022 10.51.56</t>
  </si>
  <si>
    <t>D222</t>
  </si>
  <si>
    <t>CURON VENOSTA</t>
  </si>
  <si>
    <t>D223</t>
  </si>
  <si>
    <t>CURSI</t>
  </si>
  <si>
    <t>D226</t>
  </si>
  <si>
    <t>CURTAROLO</t>
  </si>
  <si>
    <t>09/02/2022 16.07.23</t>
  </si>
  <si>
    <t>D227</t>
  </si>
  <si>
    <t>CURTATONE</t>
  </si>
  <si>
    <t>19/04/2022 12.46.47</t>
  </si>
  <si>
    <t>D228</t>
  </si>
  <si>
    <t>CURTI</t>
  </si>
  <si>
    <t>20/06/2022 13.22.16</t>
  </si>
  <si>
    <t>D229</t>
  </si>
  <si>
    <t>CUSAGO</t>
  </si>
  <si>
    <t>25/01/2022 11.11.10</t>
  </si>
  <si>
    <t>D230</t>
  </si>
  <si>
    <t>CUSANO MUTRI</t>
  </si>
  <si>
    <t>D231</t>
  </si>
  <si>
    <t>CUSANO MILANINO</t>
  </si>
  <si>
    <t>11/02/2022 13.26.38</t>
  </si>
  <si>
    <t>D232</t>
  </si>
  <si>
    <t>CUSINO</t>
  </si>
  <si>
    <t>D233</t>
  </si>
  <si>
    <t>CUSIO</t>
  </si>
  <si>
    <t>D234</t>
  </si>
  <si>
    <t>CUSTONACI</t>
  </si>
  <si>
    <t>D236</t>
  </si>
  <si>
    <t>CUTRO</t>
  </si>
  <si>
    <t>D237</t>
  </si>
  <si>
    <t>CUTROFIANO</t>
  </si>
  <si>
    <t>16/09/2022 11.56.53</t>
  </si>
  <si>
    <t>D238</t>
  </si>
  <si>
    <t>CUVEGLIO</t>
  </si>
  <si>
    <t>12/05/2022 13.10.26</t>
  </si>
  <si>
    <t>D239</t>
  </si>
  <si>
    <t>CUVIO</t>
  </si>
  <si>
    <t>D244</t>
  </si>
  <si>
    <t>DAIRAGO</t>
  </si>
  <si>
    <t>D245</t>
  </si>
  <si>
    <t>DALMINE</t>
  </si>
  <si>
    <t>27/05/2022 12.30.32</t>
  </si>
  <si>
    <t>D246</t>
  </si>
  <si>
    <t>DAMBEL</t>
  </si>
  <si>
    <t>D247</t>
  </si>
  <si>
    <t>DANTA DI CADORE</t>
  </si>
  <si>
    <t>26/08/2022 15.45.28</t>
  </si>
  <si>
    <t>D251</t>
  </si>
  <si>
    <t>DARFO BOARIO TERME</t>
  </si>
  <si>
    <t>D253</t>
  </si>
  <si>
    <t>DASA'</t>
  </si>
  <si>
    <t>D255</t>
  </si>
  <si>
    <t>DAVAGNA</t>
  </si>
  <si>
    <t>D256</t>
  </si>
  <si>
    <t>DAVERIO</t>
  </si>
  <si>
    <t>02/05/2022 12.52.16</t>
  </si>
  <si>
    <t>D257</t>
  </si>
  <si>
    <t>DAVOLI</t>
  </si>
  <si>
    <t>D258</t>
  </si>
  <si>
    <t>DAZIO</t>
  </si>
  <si>
    <t>D259</t>
  </si>
  <si>
    <t>DECIMOMANNU</t>
  </si>
  <si>
    <t>D260</t>
  </si>
  <si>
    <t>DECIMOPUTZU</t>
  </si>
  <si>
    <t>D261</t>
  </si>
  <si>
    <t>DECOLLATURA</t>
  </si>
  <si>
    <t>D264</t>
  </si>
  <si>
    <t>DEGO</t>
  </si>
  <si>
    <t>D265</t>
  </si>
  <si>
    <t>DEIVA MARINA</t>
  </si>
  <si>
    <t>D266</t>
  </si>
  <si>
    <t>DELEBIO</t>
  </si>
  <si>
    <t>13/01/2022 12.44.42</t>
  </si>
  <si>
    <t>D267</t>
  </si>
  <si>
    <t>DELIA</t>
  </si>
  <si>
    <t>23/06/2022 13.31.42</t>
  </si>
  <si>
    <t>D268</t>
  </si>
  <si>
    <t>DELIANUOVA</t>
  </si>
  <si>
    <t>31/05/2022 14.57.30</t>
  </si>
  <si>
    <t>D269</t>
  </si>
  <si>
    <t>DELICETO</t>
  </si>
  <si>
    <t>D270</t>
  </si>
  <si>
    <t>DELLO</t>
  </si>
  <si>
    <t>13/06/2022 12.38.10</t>
  </si>
  <si>
    <t>D271</t>
  </si>
  <si>
    <t>DEMONTE</t>
  </si>
  <si>
    <t>05/04/2022 16.59.31</t>
  </si>
  <si>
    <t>D272</t>
  </si>
  <si>
    <t>DENICE</t>
  </si>
  <si>
    <t>D273</t>
  </si>
  <si>
    <t>DENNO</t>
  </si>
  <si>
    <t>D277</t>
  </si>
  <si>
    <t>DERNICE</t>
  </si>
  <si>
    <t>D278</t>
  </si>
  <si>
    <t>DEROVERE</t>
  </si>
  <si>
    <t>19/04/2022 16.13.42</t>
  </si>
  <si>
    <t>D279</t>
  </si>
  <si>
    <t>DERUTA</t>
  </si>
  <si>
    <t>D280</t>
  </si>
  <si>
    <t>DERVIO</t>
  </si>
  <si>
    <t>D281</t>
  </si>
  <si>
    <t>DESANA</t>
  </si>
  <si>
    <t>D284</t>
  </si>
  <si>
    <t>DESENZANO DEL GARDA</t>
  </si>
  <si>
    <t>10/05/2022 12.25.04</t>
  </si>
  <si>
    <t>D286</t>
  </si>
  <si>
    <t>DESIO</t>
  </si>
  <si>
    <t>07/03/2022 14.29.52</t>
  </si>
  <si>
    <t>D287</t>
  </si>
  <si>
    <t>DESULO</t>
  </si>
  <si>
    <t>23/05/2022 13.27.45</t>
  </si>
  <si>
    <t>D289</t>
  </si>
  <si>
    <t>DIAMANTE</t>
  </si>
  <si>
    <t>D290</t>
  </si>
  <si>
    <t>SCIGLIANO</t>
  </si>
  <si>
    <t>D291</t>
  </si>
  <si>
    <t>DIANO D'ALBA</t>
  </si>
  <si>
    <t>D292</t>
  </si>
  <si>
    <t>TEGGIANO</t>
  </si>
  <si>
    <t>08/09/2022 14.41.32</t>
  </si>
  <si>
    <t>D293</t>
  </si>
  <si>
    <t>DIANO ARENTINO</t>
  </si>
  <si>
    <t>D296</t>
  </si>
  <si>
    <t>DIANO CASTELLO</t>
  </si>
  <si>
    <t>D297</t>
  </si>
  <si>
    <t>DIANO MARINA</t>
  </si>
  <si>
    <t>29/03/2022 12.21.56</t>
  </si>
  <si>
    <t>Esenzione per reddito fino a 8.000 Euro, oltre a redditi per terreni per un importo non superiore a Euro 185,92 e oltre al reddito dell unita immobiliare adibita ad abitazione principale e relativa pertinenza</t>
  </si>
  <si>
    <t>D298</t>
  </si>
  <si>
    <t>DIANO SAN PIETRO</t>
  </si>
  <si>
    <t>D299</t>
  </si>
  <si>
    <t>DICOMANO</t>
  </si>
  <si>
    <t>02/05/2022 12.54.15</t>
  </si>
  <si>
    <t>D300</t>
  </si>
  <si>
    <t>DIGNANO</t>
  </si>
  <si>
    <t>01/02/2022 10.31.41</t>
  </si>
  <si>
    <t>D303</t>
  </si>
  <si>
    <t>DINAMI</t>
  </si>
  <si>
    <t>15/06/2022 13.57.23</t>
  </si>
  <si>
    <t>D304</t>
  </si>
  <si>
    <t>DIPIGNANO</t>
  </si>
  <si>
    <t>04/05/2022 12.09.29</t>
  </si>
  <si>
    <t>D305</t>
  </si>
  <si>
    <t>DISO</t>
  </si>
  <si>
    <t>D309</t>
  </si>
  <si>
    <t>DIVIGNANO</t>
  </si>
  <si>
    <t>15/06/2022 10.14.45</t>
  </si>
  <si>
    <t>D310</t>
  </si>
  <si>
    <t>DIZZASCO</t>
  </si>
  <si>
    <t>D311</t>
  </si>
  <si>
    <t>DOBBIACO</t>
  </si>
  <si>
    <t>D312</t>
  </si>
  <si>
    <t>DOBERDO' DEL LAGO</t>
  </si>
  <si>
    <t>24/03/2022 12.07.41</t>
  </si>
  <si>
    <t>Esenzione per redditi imponibili fino a euro 12499.99</t>
  </si>
  <si>
    <t>D314</t>
  </si>
  <si>
    <t>DOGLIANI</t>
  </si>
  <si>
    <t>14/04/2022 18.18.24</t>
  </si>
  <si>
    <t>D315</t>
  </si>
  <si>
    <t>DOGLIOLA</t>
  </si>
  <si>
    <t>D316</t>
  </si>
  <si>
    <t>DOGNA</t>
  </si>
  <si>
    <t>09/06/2022 14.52.53</t>
  </si>
  <si>
    <t>D317</t>
  </si>
  <si>
    <t>DOLCE'</t>
  </si>
  <si>
    <t>01/07/2022 13.28.45</t>
  </si>
  <si>
    <t>D318</t>
  </si>
  <si>
    <t>DOLCEACQUA</t>
  </si>
  <si>
    <t>21/09/2022 12.26.13</t>
  </si>
  <si>
    <t>D319</t>
  </si>
  <si>
    <t>DOLCEDO</t>
  </si>
  <si>
    <t>27/06/2022 11.01.43</t>
  </si>
  <si>
    <t>D321</t>
  </si>
  <si>
    <t>DOLEGNA DEL COLLIO</t>
  </si>
  <si>
    <t>03/06/2022 14.56.32</t>
  </si>
  <si>
    <t>D323</t>
  </si>
  <si>
    <t>DOLIANOVA</t>
  </si>
  <si>
    <t>D324</t>
  </si>
  <si>
    <t>SAN DORLIGO DELLA VALLE-DOLINA</t>
  </si>
  <si>
    <t>TS</t>
  </si>
  <si>
    <t>46/c</t>
  </si>
  <si>
    <t>05/07/2022 13.59.32</t>
  </si>
  <si>
    <t>D325</t>
  </si>
  <si>
    <t>DOLO</t>
  </si>
  <si>
    <t>15/06/2022 12.07.55</t>
  </si>
  <si>
    <t>D327</t>
  </si>
  <si>
    <t>DOLZAGO</t>
  </si>
  <si>
    <t>10/10/2022 12.59.14</t>
  </si>
  <si>
    <t>D328</t>
  </si>
  <si>
    <t>DOMANICO</t>
  </si>
  <si>
    <t>14/06/2022 16.17.10</t>
  </si>
  <si>
    <t>D329</t>
  </si>
  <si>
    <t>DOMASO</t>
  </si>
  <si>
    <t>D330</t>
  </si>
  <si>
    <t>DOMEGGE DI CADORE</t>
  </si>
  <si>
    <t>06/04/2022 11.38.27</t>
  </si>
  <si>
    <t>D331</t>
  </si>
  <si>
    <t>DOMICELLA</t>
  </si>
  <si>
    <t>D332</t>
  </si>
  <si>
    <t>DOMODOSSOLA</t>
  </si>
  <si>
    <t>27/06/2022 14.10.54</t>
  </si>
  <si>
    <t>D333</t>
  </si>
  <si>
    <t>DOMUS DE MARIA</t>
  </si>
  <si>
    <t>10/01/2022 13.02.23</t>
  </si>
  <si>
    <t>Esenzione per redditi imponibili fino a euro 8999.99</t>
  </si>
  <si>
    <t>D334</t>
  </si>
  <si>
    <t>DOMUSNOVAS</t>
  </si>
  <si>
    <t>24/06/2022 08.37.43</t>
  </si>
  <si>
    <t>D338</t>
  </si>
  <si>
    <t>DONNAS</t>
  </si>
  <si>
    <t>D339</t>
  </si>
  <si>
    <t>DONATO</t>
  </si>
  <si>
    <t>08/02/2022 16.08.33</t>
  </si>
  <si>
    <t>D341</t>
  </si>
  <si>
    <t>DONGO</t>
  </si>
  <si>
    <t>12/07/2022 14.21.01</t>
  </si>
  <si>
    <t>D344</t>
  </si>
  <si>
    <t>DONORI</t>
  </si>
  <si>
    <t>21/09/2022 12.53.23</t>
  </si>
  <si>
    <t>D345</t>
  </si>
  <si>
    <t>DORGALI</t>
  </si>
  <si>
    <t>D346</t>
  </si>
  <si>
    <t>DORIO</t>
  </si>
  <si>
    <t>D347</t>
  </si>
  <si>
    <t>DORMELLETTO</t>
  </si>
  <si>
    <t>D348</t>
  </si>
  <si>
    <t>DORNO</t>
  </si>
  <si>
    <t>02/05/2022 12.56.53</t>
  </si>
  <si>
    <t>D350</t>
  </si>
  <si>
    <t>DORZANO</t>
  </si>
  <si>
    <t>26/08/2022 11.09.43</t>
  </si>
  <si>
    <t>D351</t>
  </si>
  <si>
    <t>DOSOLO</t>
  </si>
  <si>
    <t>23/05/2022 11.42.15</t>
  </si>
  <si>
    <t>D352</t>
  </si>
  <si>
    <t>DOSSENA</t>
  </si>
  <si>
    <t>09/05/2022 11.44.12</t>
  </si>
  <si>
    <t>D355</t>
  </si>
  <si>
    <t>DOSSO DEL LIRO</t>
  </si>
  <si>
    <t>D356</t>
  </si>
  <si>
    <t>DOUES</t>
  </si>
  <si>
    <t>D357</t>
  </si>
  <si>
    <t>DOVADOLA</t>
  </si>
  <si>
    <t>13/06/2022 12.58.15</t>
  </si>
  <si>
    <t>D358</t>
  </si>
  <si>
    <t>DOVERA</t>
  </si>
  <si>
    <t>14/06/2022 13.20.50</t>
  </si>
  <si>
    <t>D360</t>
  </si>
  <si>
    <t>DOZZA</t>
  </si>
  <si>
    <t>28/03/2022 14.53.51</t>
  </si>
  <si>
    <t>D361</t>
  </si>
  <si>
    <t>DRAGONI</t>
  </si>
  <si>
    <t>D364</t>
  </si>
  <si>
    <t>DRAPIA</t>
  </si>
  <si>
    <t>17/10/2022 11.52.23</t>
  </si>
  <si>
    <t>D365</t>
  </si>
  <si>
    <t>DRENA</t>
  </si>
  <si>
    <t>D366</t>
  </si>
  <si>
    <t>DRENCHIA</t>
  </si>
  <si>
    <t>D367</t>
  </si>
  <si>
    <t>DRESANO</t>
  </si>
  <si>
    <t>15/03/2022 11.45.43</t>
  </si>
  <si>
    <t>D371</t>
  </si>
  <si>
    <t>DRO</t>
  </si>
  <si>
    <t>D372</t>
  </si>
  <si>
    <t>DRONERO</t>
  </si>
  <si>
    <t>D373</t>
  </si>
  <si>
    <t>DRUENTO</t>
  </si>
  <si>
    <t>D374</t>
  </si>
  <si>
    <t>DRUOGNO</t>
  </si>
  <si>
    <t>D376</t>
  </si>
  <si>
    <t>DUALCHI</t>
  </si>
  <si>
    <t>D377</t>
  </si>
  <si>
    <t>DUBINO</t>
  </si>
  <si>
    <t>D379</t>
  </si>
  <si>
    <t>DUEVILLE</t>
  </si>
  <si>
    <t>11/02/2022 17.17.24</t>
  </si>
  <si>
    <t>D380</t>
  </si>
  <si>
    <t>DUGENTA</t>
  </si>
  <si>
    <t>15/06/2022 12.28.24</t>
  </si>
  <si>
    <t>D383</t>
  </si>
  <si>
    <t>DUINO-AURISINA</t>
  </si>
  <si>
    <t>D384</t>
  </si>
  <si>
    <t>DUMENZA</t>
  </si>
  <si>
    <t>22/09/2022 13.24.40</t>
  </si>
  <si>
    <t>D385</t>
  </si>
  <si>
    <t>DUNO</t>
  </si>
  <si>
    <t>D386</t>
  </si>
  <si>
    <t>DURAZZANO</t>
  </si>
  <si>
    <t>D388</t>
  </si>
  <si>
    <t>DUSINO SAN MICHELE</t>
  </si>
  <si>
    <t>19/08/2022 08.12.08</t>
  </si>
  <si>
    <t>D390</t>
  </si>
  <si>
    <t>EBOLI</t>
  </si>
  <si>
    <t>D391</t>
  </si>
  <si>
    <t>EDOLO</t>
  </si>
  <si>
    <t>D392</t>
  </si>
  <si>
    <t>EGNA</t>
  </si>
  <si>
    <t>D394</t>
  </si>
  <si>
    <t>ELICE</t>
  </si>
  <si>
    <t>D395</t>
  </si>
  <si>
    <t>ELINI</t>
  </si>
  <si>
    <t>D398</t>
  </si>
  <si>
    <t>ELLO</t>
  </si>
  <si>
    <t>22/09/2022 13.26.22</t>
  </si>
  <si>
    <t>D399</t>
  </si>
  <si>
    <t>ELMAS</t>
  </si>
  <si>
    <t>09/06/2022 15.06.38</t>
  </si>
  <si>
    <t>D401</t>
  </si>
  <si>
    <t>ELVA</t>
  </si>
  <si>
    <t>D402</t>
  </si>
  <si>
    <t>EMARESE</t>
  </si>
  <si>
    <t>D403</t>
  </si>
  <si>
    <t>EMPOLI</t>
  </si>
  <si>
    <t>21/07/2022 11.26.51</t>
  </si>
  <si>
    <t>D406</t>
  </si>
  <si>
    <t>ENDINE GAIANO</t>
  </si>
  <si>
    <t>04/10/2022 11.53.59</t>
  </si>
  <si>
    <t>D407</t>
  </si>
  <si>
    <t>ENEGO</t>
  </si>
  <si>
    <t>D408</t>
  </si>
  <si>
    <t>ENEMONZO</t>
  </si>
  <si>
    <t>24/06/2022 09.55.59</t>
  </si>
  <si>
    <t>D410</t>
  </si>
  <si>
    <t>ENTRACQUE</t>
  </si>
  <si>
    <t>18/02/2022 09.13.17</t>
  </si>
  <si>
    <t>D411</t>
  </si>
  <si>
    <t>ENTRATICO</t>
  </si>
  <si>
    <t>02/05/2022 17.05.31</t>
  </si>
  <si>
    <t>D412</t>
  </si>
  <si>
    <t>ENVIE</t>
  </si>
  <si>
    <t>D414</t>
  </si>
  <si>
    <t>EPISCOPIA</t>
  </si>
  <si>
    <t>D415</t>
  </si>
  <si>
    <t>ERACLEA</t>
  </si>
  <si>
    <t>D416</t>
  </si>
  <si>
    <t>ERBA</t>
  </si>
  <si>
    <t>D419</t>
  </si>
  <si>
    <t>ERBE'</t>
  </si>
  <si>
    <t>20/04/2022 12.40.44</t>
  </si>
  <si>
    <t>D420</t>
  </si>
  <si>
    <t>ERBEZZO</t>
  </si>
  <si>
    <t>D421</t>
  </si>
  <si>
    <t>ERBUSCO</t>
  </si>
  <si>
    <t>14/03/2022 11.10.54</t>
  </si>
  <si>
    <t>D422</t>
  </si>
  <si>
    <t>ERCHIE</t>
  </si>
  <si>
    <t>13/06/2022 12.59.40</t>
  </si>
  <si>
    <t>D423</t>
  </si>
  <si>
    <t>ERICE</t>
  </si>
  <si>
    <t>D424</t>
  </si>
  <si>
    <t>ERLI</t>
  </si>
  <si>
    <t>15/06/2022 12.15.15</t>
  </si>
  <si>
    <t>D426</t>
  </si>
  <si>
    <t>ERTO E CASSO</t>
  </si>
  <si>
    <t>D428</t>
  </si>
  <si>
    <t>ERVE</t>
  </si>
  <si>
    <t>D429</t>
  </si>
  <si>
    <t>ESANATOGLIA</t>
  </si>
  <si>
    <t>D430</t>
  </si>
  <si>
    <t>ESCALAPLANO</t>
  </si>
  <si>
    <t>D431</t>
  </si>
  <si>
    <t>ESCOLCA</t>
  </si>
  <si>
    <t>D433</t>
  </si>
  <si>
    <t>EXILLES</t>
  </si>
  <si>
    <t>D434</t>
  </si>
  <si>
    <t>ESINE</t>
  </si>
  <si>
    <t>12/10/2022 12.08.02</t>
  </si>
  <si>
    <t>D436</t>
  </si>
  <si>
    <t>ESINO LARIO</t>
  </si>
  <si>
    <t>D440</t>
  </si>
  <si>
    <t>ESPERIA</t>
  </si>
  <si>
    <t>04/10/2022 14.40.39</t>
  </si>
  <si>
    <t>D441</t>
  </si>
  <si>
    <t>ESPORLATU</t>
  </si>
  <si>
    <t>D442</t>
  </si>
  <si>
    <t>ESTE</t>
  </si>
  <si>
    <t>D443</t>
  </si>
  <si>
    <t>ESTERZILI</t>
  </si>
  <si>
    <t>D444</t>
  </si>
  <si>
    <t>ETROUBLES</t>
  </si>
  <si>
    <t>D445</t>
  </si>
  <si>
    <t>EUPILIO</t>
  </si>
  <si>
    <t>02/03/2022 15.21.43</t>
  </si>
  <si>
    <t>D447</t>
  </si>
  <si>
    <t>FABBRICA CURONE</t>
  </si>
  <si>
    <t>D450</t>
  </si>
  <si>
    <t>FABBRICO</t>
  </si>
  <si>
    <t>21/09/2022 10.53.10</t>
  </si>
  <si>
    <t>D451</t>
  </si>
  <si>
    <t>FABRIANO</t>
  </si>
  <si>
    <t>25/08/2022 12.32.35</t>
  </si>
  <si>
    <t>D452</t>
  </si>
  <si>
    <t>FABRICA DI ROMA</t>
  </si>
  <si>
    <t>12/05/2022 13.12.39</t>
  </si>
  <si>
    <t>D453</t>
  </si>
  <si>
    <t>FABRIZIA</t>
  </si>
  <si>
    <t>D454</t>
  </si>
  <si>
    <t>FABRO</t>
  </si>
  <si>
    <t>D455</t>
  </si>
  <si>
    <t>FAEDIS</t>
  </si>
  <si>
    <t>28/06/2022 12.09.56</t>
  </si>
  <si>
    <t>D456</t>
  </si>
  <si>
    <t>FAEDO VALTELLINO</t>
  </si>
  <si>
    <t>D458</t>
  </si>
  <si>
    <t>FAENZA</t>
  </si>
  <si>
    <t>08/04/2022 09.56.23</t>
  </si>
  <si>
    <t>D459</t>
  </si>
  <si>
    <t>FAETO</t>
  </si>
  <si>
    <t>D461</t>
  </si>
  <si>
    <t>FAGAGNA</t>
  </si>
  <si>
    <t>30/06/2022 15.06.29</t>
  </si>
  <si>
    <t>D462</t>
  </si>
  <si>
    <t>FAGGETO LARIO</t>
  </si>
  <si>
    <t>07/02/2022 16.07.08</t>
  </si>
  <si>
    <t>D463</t>
  </si>
  <si>
    <t>FAGGIANO</t>
  </si>
  <si>
    <t>13/07/2022 16.04.06</t>
  </si>
  <si>
    <t>D464</t>
  </si>
  <si>
    <t>FAGNANO CASTELLO</t>
  </si>
  <si>
    <t>04/10/2022 12.02.37</t>
  </si>
  <si>
    <t>D465</t>
  </si>
  <si>
    <t>FAGNANO ALTO</t>
  </si>
  <si>
    <t>D467</t>
  </si>
  <si>
    <t>FAGNANO OLONA</t>
  </si>
  <si>
    <t>13/04/2022 13.17.02</t>
  </si>
  <si>
    <t>D468</t>
  </si>
  <si>
    <t>FAI DELLA PAGANELLA</t>
  </si>
  <si>
    <t>D469</t>
  </si>
  <si>
    <t>FAICCHIO</t>
  </si>
  <si>
    <t>D470</t>
  </si>
  <si>
    <t>FALCADE</t>
  </si>
  <si>
    <t>30/03/2022 13.16.41</t>
  </si>
  <si>
    <t>Esenzione per redditi imponibili fino a euro 7999.00</t>
  </si>
  <si>
    <t>D471</t>
  </si>
  <si>
    <t>FALCIANO DEL MASSICO</t>
  </si>
  <si>
    <t>D472</t>
  </si>
  <si>
    <t>FALCONARA MARITTIMA</t>
  </si>
  <si>
    <t>D473</t>
  </si>
  <si>
    <t>FALCONARA ALBANESE</t>
  </si>
  <si>
    <t>12/07/2022 14.23.52</t>
  </si>
  <si>
    <t>D474</t>
  </si>
  <si>
    <t>FALCONE</t>
  </si>
  <si>
    <t>D475</t>
  </si>
  <si>
    <t>FALERIA</t>
  </si>
  <si>
    <t>D476</t>
  </si>
  <si>
    <t>FALERNA</t>
  </si>
  <si>
    <t>06/06/2022 11.51.00</t>
  </si>
  <si>
    <t>D477</t>
  </si>
  <si>
    <t>FALERONE</t>
  </si>
  <si>
    <t>06/07/2022 13.20.52</t>
  </si>
  <si>
    <t>D480</t>
  </si>
  <si>
    <t>FALLO</t>
  </si>
  <si>
    <t>D482</t>
  </si>
  <si>
    <t>FALOPPIO</t>
  </si>
  <si>
    <t>D483</t>
  </si>
  <si>
    <t>FALVATERRA</t>
  </si>
  <si>
    <t>12/07/2022 14.25.49</t>
  </si>
  <si>
    <t>D484</t>
  </si>
  <si>
    <t>FALZES</t>
  </si>
  <si>
    <t>05/01/2022 14.56.30</t>
  </si>
  <si>
    <t>Esenzione per redditi imponibili fino a euro 50000.00</t>
  </si>
  <si>
    <t>D486</t>
  </si>
  <si>
    <t>FANANO</t>
  </si>
  <si>
    <t>25/03/2022 13.49.03</t>
  </si>
  <si>
    <t>D487</t>
  </si>
  <si>
    <t>FANNA</t>
  </si>
  <si>
    <t>D488</t>
  </si>
  <si>
    <t>FANO</t>
  </si>
  <si>
    <t>D489</t>
  </si>
  <si>
    <t>FANO ADRIANO</t>
  </si>
  <si>
    <t>D490</t>
  </si>
  <si>
    <t>FARA GERA D'ADDA</t>
  </si>
  <si>
    <t>20/05/2022 12.57.59</t>
  </si>
  <si>
    <t>D491</t>
  </si>
  <si>
    <t>FARA OLIVANA CON SOLA</t>
  </si>
  <si>
    <t>30/08/2022 11.28.04</t>
  </si>
  <si>
    <t>D492</t>
  </si>
  <si>
    <t>FARA NOVARESE</t>
  </si>
  <si>
    <t>D493</t>
  </si>
  <si>
    <t>FARA IN SABINA</t>
  </si>
  <si>
    <t>D494</t>
  </si>
  <si>
    <t>FARA FILIORUM PETRI</t>
  </si>
  <si>
    <t>07/04/2022 09.43.44</t>
  </si>
  <si>
    <t>D495</t>
  </si>
  <si>
    <t>FARA SAN MARTINO</t>
  </si>
  <si>
    <t>04/10/2022 13.03.27</t>
  </si>
  <si>
    <t>D496</t>
  </si>
  <si>
    <t>FARA VICENTINO</t>
  </si>
  <si>
    <t>D497</t>
  </si>
  <si>
    <t>FARDELLA</t>
  </si>
  <si>
    <t>26/08/2022 09.01.12</t>
  </si>
  <si>
    <t>D499</t>
  </si>
  <si>
    <t>FARIGLIANO</t>
  </si>
  <si>
    <t>19/04/2022 11.32.15</t>
  </si>
  <si>
    <t>D501</t>
  </si>
  <si>
    <t>FARINDOLA</t>
  </si>
  <si>
    <t>07/10/2022 15.35.20</t>
  </si>
  <si>
    <t>D502</t>
  </si>
  <si>
    <t>FARINI</t>
  </si>
  <si>
    <t>D503</t>
  </si>
  <si>
    <t>FARNESE</t>
  </si>
  <si>
    <t>D504</t>
  </si>
  <si>
    <t>FARRA D'ISONZO</t>
  </si>
  <si>
    <t>D505</t>
  </si>
  <si>
    <t>FARRA DI SOLIGO</t>
  </si>
  <si>
    <t>30/08/2022 13.37.09</t>
  </si>
  <si>
    <t>D508</t>
  </si>
  <si>
    <t>FASANO</t>
  </si>
  <si>
    <t>20/06/2022 15.35.59</t>
  </si>
  <si>
    <t>D509</t>
  </si>
  <si>
    <t>14/06/2022 09.52.31</t>
  </si>
  <si>
    <t>D510</t>
  </si>
  <si>
    <t>FAUGLIA</t>
  </si>
  <si>
    <t>23/06/2022 12.50.18</t>
  </si>
  <si>
    <t>D511</t>
  </si>
  <si>
    <t>FAULE</t>
  </si>
  <si>
    <t>15/06/2022 10.02.59</t>
  </si>
  <si>
    <t>D512</t>
  </si>
  <si>
    <t>FAVALE DI MALVARO</t>
  </si>
  <si>
    <t>D513</t>
  </si>
  <si>
    <t>VALSINNI</t>
  </si>
  <si>
    <t>D514</t>
  </si>
  <si>
    <t>FAVARA</t>
  </si>
  <si>
    <t>D518</t>
  </si>
  <si>
    <t>FAVIGNANA</t>
  </si>
  <si>
    <t>D520</t>
  </si>
  <si>
    <t>FAVRIA</t>
  </si>
  <si>
    <t>25/08/2022 12.36.56</t>
  </si>
  <si>
    <t>D522</t>
  </si>
  <si>
    <t>ORCO FEGLINO</t>
  </si>
  <si>
    <t>08/07/2022 11.41.03</t>
  </si>
  <si>
    <t>D523</t>
  </si>
  <si>
    <t>FEISOGLIO</t>
  </si>
  <si>
    <t>07/09/2022 15.08.31</t>
  </si>
  <si>
    <t>D524</t>
  </si>
  <si>
    <t>FELETTO</t>
  </si>
  <si>
    <t>D526</t>
  </si>
  <si>
    <t>FELINO</t>
  </si>
  <si>
    <t>11/05/2022 14.33.48</t>
  </si>
  <si>
    <t>D527</t>
  </si>
  <si>
    <t>FELITTO</t>
  </si>
  <si>
    <t>D528</t>
  </si>
  <si>
    <t>FELIZZANO</t>
  </si>
  <si>
    <t>21/09/2022 12.21.08</t>
  </si>
  <si>
    <t>D530</t>
  </si>
  <si>
    <t>FELTRE</t>
  </si>
  <si>
    <t>D531</t>
  </si>
  <si>
    <t>FENEGRO'</t>
  </si>
  <si>
    <t>05/05/2022 13.04.28</t>
  </si>
  <si>
    <t>D532</t>
  </si>
  <si>
    <t>FENESTRELLE</t>
  </si>
  <si>
    <t>D537</t>
  </si>
  <si>
    <t>FENIS</t>
  </si>
  <si>
    <t>D538</t>
  </si>
  <si>
    <t>FERENTILLO</t>
  </si>
  <si>
    <t>15/06/2022 10.00.43</t>
  </si>
  <si>
    <t>D539</t>
  </si>
  <si>
    <t>FERENTINO</t>
  </si>
  <si>
    <t>23/02/2022 12.34.13</t>
  </si>
  <si>
    <t>D540</t>
  </si>
  <si>
    <t>FERLA</t>
  </si>
  <si>
    <t>D541</t>
  </si>
  <si>
    <t>FERMIGNANO</t>
  </si>
  <si>
    <t>14/06/2022 10.42.31</t>
  </si>
  <si>
    <t>D542</t>
  </si>
  <si>
    <t>FERMO</t>
  </si>
  <si>
    <t>25/02/2022 10.46.49</t>
  </si>
  <si>
    <t>D543</t>
  </si>
  <si>
    <t>FERNO</t>
  </si>
  <si>
    <t>14/02/2022 12.28.28</t>
  </si>
  <si>
    <t>D544</t>
  </si>
  <si>
    <t>FEROLETO ANTICO</t>
  </si>
  <si>
    <t>D545</t>
  </si>
  <si>
    <t>FEROLETO DELLA CHIESA</t>
  </si>
  <si>
    <t>10/10/2022 13.00.54</t>
  </si>
  <si>
    <t>D546</t>
  </si>
  <si>
    <t>PIANOPOLI</t>
  </si>
  <si>
    <t>D547</t>
  </si>
  <si>
    <t>FERRANDINA</t>
  </si>
  <si>
    <t>D548</t>
  </si>
  <si>
    <t>FERRARA</t>
  </si>
  <si>
    <t>6/30830</t>
  </si>
  <si>
    <t>23/03/2022 10.46.38</t>
  </si>
  <si>
    <t>D549</t>
  </si>
  <si>
    <t>FERRARA DI MONTE BALDO</t>
  </si>
  <si>
    <t>D550</t>
  </si>
  <si>
    <t>FERRAZZANO</t>
  </si>
  <si>
    <t>23/06/2022 13.22.28</t>
  </si>
  <si>
    <t>D551</t>
  </si>
  <si>
    <t>FERRERA DI VARESE</t>
  </si>
  <si>
    <t>D552</t>
  </si>
  <si>
    <t>FERRERA ERBOGNONE</t>
  </si>
  <si>
    <t>D553</t>
  </si>
  <si>
    <t>MONCENISIO</t>
  </si>
  <si>
    <t>D554</t>
  </si>
  <si>
    <t>FERRERE</t>
  </si>
  <si>
    <t>12/07/2022 06.53.53</t>
  </si>
  <si>
    <t>D555</t>
  </si>
  <si>
    <t>FERRIERE</t>
  </si>
  <si>
    <t>D557</t>
  </si>
  <si>
    <t>FERRUZZANO</t>
  </si>
  <si>
    <t>D559</t>
  </si>
  <si>
    <t>FRACONALTO</t>
  </si>
  <si>
    <t>D560</t>
  </si>
  <si>
    <t>FIAMIGNANO</t>
  </si>
  <si>
    <t>D561</t>
  </si>
  <si>
    <t>FIANO ROMANO</t>
  </si>
  <si>
    <t>10/10/2022 13.04.47</t>
  </si>
  <si>
    <t>D562</t>
  </si>
  <si>
    <t>FIANO</t>
  </si>
  <si>
    <t>08/07/2022 12.16.01</t>
  </si>
  <si>
    <t>D564</t>
  </si>
  <si>
    <t>FIASTRA</t>
  </si>
  <si>
    <t>D565</t>
  </si>
  <si>
    <t>FIAVE'</t>
  </si>
  <si>
    <t>D566</t>
  </si>
  <si>
    <t>POGGIO SAN VICINO</t>
  </si>
  <si>
    <t>D567</t>
  </si>
  <si>
    <t>FICARAZZI</t>
  </si>
  <si>
    <t>D568</t>
  </si>
  <si>
    <t>FICAROLO</t>
  </si>
  <si>
    <t>29/08/2022 13.58.09</t>
  </si>
  <si>
    <t>D569</t>
  </si>
  <si>
    <t>FICARRA</t>
  </si>
  <si>
    <t>D570</t>
  </si>
  <si>
    <t>FICULLE</t>
  </si>
  <si>
    <t>D571</t>
  </si>
  <si>
    <t>FIE' ALLO SCILIAR</t>
  </si>
  <si>
    <t>D573</t>
  </si>
  <si>
    <t>FIEROZZO</t>
  </si>
  <si>
    <t>D574</t>
  </si>
  <si>
    <t>FIESCO</t>
  </si>
  <si>
    <t>11/05/2022 10.44.32</t>
  </si>
  <si>
    <t>D575</t>
  </si>
  <si>
    <t>FIESOLE</t>
  </si>
  <si>
    <t>D576</t>
  </si>
  <si>
    <t>FIESSE</t>
  </si>
  <si>
    <t>23/08/2022 12.50.45</t>
  </si>
  <si>
    <t>D577</t>
  </si>
  <si>
    <t>FIESSO UMBERTIANO</t>
  </si>
  <si>
    <t>06/07/2022 09.17.13</t>
  </si>
  <si>
    <t>D578</t>
  </si>
  <si>
    <t>FIESSO D'ARTICO</t>
  </si>
  <si>
    <t>D579</t>
  </si>
  <si>
    <t>FIGINO SERENZA</t>
  </si>
  <si>
    <t>02/05/2022 12.59.15</t>
  </si>
  <si>
    <t>D582</t>
  </si>
  <si>
    <t>FIGLINE VEGLIATURO</t>
  </si>
  <si>
    <t>03/02/2022 13.32.26</t>
  </si>
  <si>
    <t>D585</t>
  </si>
  <si>
    <t>GONNOSNO'</t>
  </si>
  <si>
    <t>D586</t>
  </si>
  <si>
    <t>FILACCIANO</t>
  </si>
  <si>
    <t>D587</t>
  </si>
  <si>
    <t>FILADELFIA</t>
  </si>
  <si>
    <t>D588</t>
  </si>
  <si>
    <t>FILAGO</t>
  </si>
  <si>
    <t>02/03/2022 10.34.49</t>
  </si>
  <si>
    <t>D589</t>
  </si>
  <si>
    <t>FILANDARI</t>
  </si>
  <si>
    <t>25/07/2022 14.15.17</t>
  </si>
  <si>
    <t>D590</t>
  </si>
  <si>
    <t>FILATTIERA</t>
  </si>
  <si>
    <t>D591</t>
  </si>
  <si>
    <t>FILETTINO</t>
  </si>
  <si>
    <t>D592</t>
  </si>
  <si>
    <t>FILETTO</t>
  </si>
  <si>
    <t>D593</t>
  </si>
  <si>
    <t>FILIANO</t>
  </si>
  <si>
    <t>23/09/2022 08.47.44</t>
  </si>
  <si>
    <t>Esenzione per redditi di pensione o lavoro dipendente non superiore a euro 7.500 annui</t>
  </si>
  <si>
    <t>Esenzione per redditi di terreni per un importo non superiore a euro 185.92</t>
  </si>
  <si>
    <t>Esenzione per reddito dell'unita immobiliare adibita ad abitazione principale e relative pertinenze</t>
  </si>
  <si>
    <t>D594</t>
  </si>
  <si>
    <t>FILIGHERA</t>
  </si>
  <si>
    <t>11/04/2022 11.19.56</t>
  </si>
  <si>
    <t>D595</t>
  </si>
  <si>
    <t>FILIGNANO</t>
  </si>
  <si>
    <t>D596</t>
  </si>
  <si>
    <t>FILOGASO</t>
  </si>
  <si>
    <t>22/06/2022 11.16.12</t>
  </si>
  <si>
    <t>D597</t>
  </si>
  <si>
    <t>FILOTTRANO</t>
  </si>
  <si>
    <t>15/06/2022 08.44.41</t>
  </si>
  <si>
    <t>D599</t>
  </si>
  <si>
    <t>FINALE EMILIA</t>
  </si>
  <si>
    <t>D600</t>
  </si>
  <si>
    <t>FINALE LIGURE</t>
  </si>
  <si>
    <t>D604</t>
  </si>
  <si>
    <t>FINO DEL MONTE</t>
  </si>
  <si>
    <t>17/03/2022 13.09.14</t>
  </si>
  <si>
    <t>D605</t>
  </si>
  <si>
    <t>FINO MORNASCO</t>
  </si>
  <si>
    <t>D606</t>
  </si>
  <si>
    <t>FIORANO AL SERIO</t>
  </si>
  <si>
    <t>25/03/2022 13.53.15</t>
  </si>
  <si>
    <t>D607</t>
  </si>
  <si>
    <t>FIORANO MODENESE</t>
  </si>
  <si>
    <t>23/08/2022 12.26.10</t>
  </si>
  <si>
    <t>D608</t>
  </si>
  <si>
    <t>FIORANO CANAVESE</t>
  </si>
  <si>
    <t>04/02/2022 09.18.50</t>
  </si>
  <si>
    <t>D611</t>
  </si>
  <si>
    <t>FIORENZUOLA D'ARDA</t>
  </si>
  <si>
    <t>09/05/2022 15.13.15</t>
  </si>
  <si>
    <t>D612</t>
  </si>
  <si>
    <t>FIRENZE</t>
  </si>
  <si>
    <t>D613</t>
  </si>
  <si>
    <t>FIRENZUOLA</t>
  </si>
  <si>
    <t>23/06/2022 12.42.29</t>
  </si>
  <si>
    <t>Esenzione per lavoratori dipendenti e pensionati con un reddito imponibile a fini IRPEF pari o inferiori a Euro 10.000</t>
  </si>
  <si>
    <t>D614</t>
  </si>
  <si>
    <t>FIRMO</t>
  </si>
  <si>
    <t>D615</t>
  </si>
  <si>
    <t>FISCIANO</t>
  </si>
  <si>
    <t>26/09/2022 12.00.32</t>
  </si>
  <si>
    <t>D617</t>
  </si>
  <si>
    <t>FIUMALBO</t>
  </si>
  <si>
    <t>D619</t>
  </si>
  <si>
    <t>FIUMARA</t>
  </si>
  <si>
    <t>08/06/2022 12.09.55</t>
  </si>
  <si>
    <t>D621</t>
  </si>
  <si>
    <t>FIUME VENETO</t>
  </si>
  <si>
    <t>18/02/2022 09.16.00</t>
  </si>
  <si>
    <t>D622</t>
  </si>
  <si>
    <t>FIUMEDINISI</t>
  </si>
  <si>
    <t>D623</t>
  </si>
  <si>
    <t>FIUMEFREDDO DI SICILIA</t>
  </si>
  <si>
    <t>20/01/2022 15.23.58</t>
  </si>
  <si>
    <t>D624</t>
  </si>
  <si>
    <t>FIUMEFREDDO BRUZIO</t>
  </si>
  <si>
    <t>D628</t>
  </si>
  <si>
    <t>FIUMINATA</t>
  </si>
  <si>
    <t>15/06/2022 12.05.45</t>
  </si>
  <si>
    <t>D629</t>
  </si>
  <si>
    <t>FIVIZZANO</t>
  </si>
  <si>
    <t>12/07/2022 14.30.26</t>
  </si>
  <si>
    <t>D630</t>
  </si>
  <si>
    <t>FLAIBANO</t>
  </si>
  <si>
    <t>D634</t>
  </si>
  <si>
    <t>FLERO</t>
  </si>
  <si>
    <t>30/05/2022 15.58.57</t>
  </si>
  <si>
    <t>D635</t>
  </si>
  <si>
    <t>FLORESTA</t>
  </si>
  <si>
    <t>21/06/2022 10.52.57</t>
  </si>
  <si>
    <t>D636</t>
  </si>
  <si>
    <t>FLORIDIA</t>
  </si>
  <si>
    <t>D637</t>
  </si>
  <si>
    <t>FLORINAS</t>
  </si>
  <si>
    <t>D638</t>
  </si>
  <si>
    <t>FLUMERI</t>
  </si>
  <si>
    <t>D639</t>
  </si>
  <si>
    <t>FLUMINIMAGGIORE</t>
  </si>
  <si>
    <t>25/08/2022 12.40.09</t>
  </si>
  <si>
    <t>D640</t>
  </si>
  <si>
    <t>FLUSSIO</t>
  </si>
  <si>
    <t>D641</t>
  </si>
  <si>
    <t>FOBELLO</t>
  </si>
  <si>
    <t>D643</t>
  </si>
  <si>
    <t>FOGGIA</t>
  </si>
  <si>
    <t>D644</t>
  </si>
  <si>
    <t>FOGLIANISE</t>
  </si>
  <si>
    <t>D645</t>
  </si>
  <si>
    <t>FOGLIANO REDIPUGLIA</t>
  </si>
  <si>
    <t>02/09/2022 09.28.25</t>
  </si>
  <si>
    <t>D646</t>
  </si>
  <si>
    <t>FOGLIZZO</t>
  </si>
  <si>
    <t>01/07/2022 12.53.02</t>
  </si>
  <si>
    <t>D649</t>
  </si>
  <si>
    <t>FOIANO DELLA CHIANA</t>
  </si>
  <si>
    <t>10/05/2022 15.35.10</t>
  </si>
  <si>
    <t>D650</t>
  </si>
  <si>
    <t>FOIANO DI VAL FORTORE</t>
  </si>
  <si>
    <t>06/05/2022 10.08.01</t>
  </si>
  <si>
    <t>D651</t>
  </si>
  <si>
    <t>FOLGARIA</t>
  </si>
  <si>
    <t>D652</t>
  </si>
  <si>
    <t>FOLIGNANO</t>
  </si>
  <si>
    <t>D653</t>
  </si>
  <si>
    <t>FOLIGNO</t>
  </si>
  <si>
    <t>15/04/2022 18.17.21</t>
  </si>
  <si>
    <t>D654</t>
  </si>
  <si>
    <t>FOLLINA</t>
  </si>
  <si>
    <t>D655</t>
  </si>
  <si>
    <t>FOLLO</t>
  </si>
  <si>
    <t>24/06/2022 09.10.49</t>
  </si>
  <si>
    <t>D656</t>
  </si>
  <si>
    <t>FOLLONICA</t>
  </si>
  <si>
    <t>D660</t>
  </si>
  <si>
    <t>FOMBIO</t>
  </si>
  <si>
    <t>06/04/2022 11.44.56</t>
  </si>
  <si>
    <t>D661</t>
  </si>
  <si>
    <t>FONDACHELLI-FANTINA</t>
  </si>
  <si>
    <t>D662</t>
  </si>
  <si>
    <t>FONDI</t>
  </si>
  <si>
    <t>D665</t>
  </si>
  <si>
    <t>FONNI</t>
  </si>
  <si>
    <t>20/06/2022 14.49.24</t>
  </si>
  <si>
    <t>D666</t>
  </si>
  <si>
    <t>FONTAINEMORE</t>
  </si>
  <si>
    <t>D667</t>
  </si>
  <si>
    <t>FONTANA LIRI</t>
  </si>
  <si>
    <t>11/10/2022 16.41.48</t>
  </si>
  <si>
    <t>D668</t>
  </si>
  <si>
    <t>FONTANELICE</t>
  </si>
  <si>
    <t>12/07/2022 14.32.27</t>
  </si>
  <si>
    <t>D670</t>
  </si>
  <si>
    <t>FONTANAFREDDA</t>
  </si>
  <si>
    <t>07/04/2022 17.03.47</t>
  </si>
  <si>
    <t>D671</t>
  </si>
  <si>
    <t>FONTANAROSA</t>
  </si>
  <si>
    <t>22/04/2022 11.17.14</t>
  </si>
  <si>
    <t>D672</t>
  </si>
  <si>
    <t>FONTANELLA</t>
  </si>
  <si>
    <t>04/05/2022 12.11.41</t>
  </si>
  <si>
    <t>D673</t>
  </si>
  <si>
    <t>FONTANELLATO</t>
  </si>
  <si>
    <t>D674</t>
  </si>
  <si>
    <t>FONTANELLE</t>
  </si>
  <si>
    <t>29/09/2022 17.57.06</t>
  </si>
  <si>
    <t>D675</t>
  </si>
  <si>
    <t>FONTANETO D'AGOGNA</t>
  </si>
  <si>
    <t>06/07/2022 11.03.55</t>
  </si>
  <si>
    <t>D676</t>
  </si>
  <si>
    <t>FONTANETTO PO</t>
  </si>
  <si>
    <t>06/07/2022 13.23.43</t>
  </si>
  <si>
    <t>D677</t>
  </si>
  <si>
    <t>FONTANIGORDA</t>
  </si>
  <si>
    <t>D678</t>
  </si>
  <si>
    <t>FONTANILE</t>
  </si>
  <si>
    <t>14/04/2022 17.45.21</t>
  </si>
  <si>
    <t>D679</t>
  </si>
  <si>
    <t>FONTANIVA</t>
  </si>
  <si>
    <t>D680</t>
  </si>
  <si>
    <t>FONTE</t>
  </si>
  <si>
    <t>08/04/2022 11.46.01</t>
  </si>
  <si>
    <t>D681</t>
  </si>
  <si>
    <t>FONTECCHIO</t>
  </si>
  <si>
    <t>D682</t>
  </si>
  <si>
    <t>FONTECHIARI</t>
  </si>
  <si>
    <t>D683</t>
  </si>
  <si>
    <t>FONTEGRECA</t>
  </si>
  <si>
    <t>07/10/2022 13.35.57</t>
  </si>
  <si>
    <t>D684</t>
  </si>
  <si>
    <t>FONTENO</t>
  </si>
  <si>
    <t>14/03/2022 11.15.14</t>
  </si>
  <si>
    <t>D685</t>
  </si>
  <si>
    <t>FONTEVIVO</t>
  </si>
  <si>
    <t>04/04/2022 10.46.59</t>
  </si>
  <si>
    <t>D686</t>
  </si>
  <si>
    <t>FONZASO</t>
  </si>
  <si>
    <t>05/04/2022 15.59.59</t>
  </si>
  <si>
    <t>D688</t>
  </si>
  <si>
    <t>FOPPOLO</t>
  </si>
  <si>
    <t>22/07/2022 12.00.07</t>
  </si>
  <si>
    <t>D689</t>
  </si>
  <si>
    <t>FORANO</t>
  </si>
  <si>
    <t>01/06/2022 11.18.49</t>
  </si>
  <si>
    <t>D690</t>
  </si>
  <si>
    <t>SAN GIOVANNI TEATINO</t>
  </si>
  <si>
    <t>D691</t>
  </si>
  <si>
    <t>FORCE</t>
  </si>
  <si>
    <t>D693</t>
  </si>
  <si>
    <t>FORCHIA</t>
  </si>
  <si>
    <t>D694</t>
  </si>
  <si>
    <t>FORCOLA</t>
  </si>
  <si>
    <t>D695</t>
  </si>
  <si>
    <t>FORDONGIANUS</t>
  </si>
  <si>
    <t>D696</t>
  </si>
  <si>
    <t>FORENZA</t>
  </si>
  <si>
    <t>D697</t>
  </si>
  <si>
    <t>FORESTO SPARSO</t>
  </si>
  <si>
    <t>D700</t>
  </si>
  <si>
    <t>FORGARIA NEL FRIULI</t>
  </si>
  <si>
    <t>D701</t>
  </si>
  <si>
    <t>FORINO</t>
  </si>
  <si>
    <t>28/09/2022 14.05.32</t>
  </si>
  <si>
    <t>D702</t>
  </si>
  <si>
    <t>FORIO</t>
  </si>
  <si>
    <t>D703</t>
  </si>
  <si>
    <t>FORLI' DEL SANNIO</t>
  </si>
  <si>
    <t>D704</t>
  </si>
  <si>
    <t>FORLI'</t>
  </si>
  <si>
    <t>13/06/2022 13.54.12</t>
  </si>
  <si>
    <t>D705</t>
  </si>
  <si>
    <t>FORLIMPOPOLI</t>
  </si>
  <si>
    <t>18/05/2022 14.19.05</t>
  </si>
  <si>
    <t>D706</t>
  </si>
  <si>
    <t>FORMAZZA</t>
  </si>
  <si>
    <t>D707</t>
  </si>
  <si>
    <t>FORMELLO</t>
  </si>
  <si>
    <t>D708</t>
  </si>
  <si>
    <t>FORMIA</t>
  </si>
  <si>
    <t>25/07/2022 12.29.16</t>
  </si>
  <si>
    <t>D709</t>
  </si>
  <si>
    <t>FORMICOLA</t>
  </si>
  <si>
    <t>D710</t>
  </si>
  <si>
    <t>FORMIGARA</t>
  </si>
  <si>
    <t>14/10/2022 15.41.43</t>
  </si>
  <si>
    <t>D711</t>
  </si>
  <si>
    <t>FORMIGINE</t>
  </si>
  <si>
    <t>12/07/2022 14.36.30</t>
  </si>
  <si>
    <t>D712</t>
  </si>
  <si>
    <t>FORMIGLIANA</t>
  </si>
  <si>
    <t>D714</t>
  </si>
  <si>
    <t>FORNACE</t>
  </si>
  <si>
    <t>D715</t>
  </si>
  <si>
    <t>FORNELLI</t>
  </si>
  <si>
    <t>13/06/2022 12.57.47</t>
  </si>
  <si>
    <t>D717</t>
  </si>
  <si>
    <t>TONEZZA DEL CIMONE</t>
  </si>
  <si>
    <t>09/06/2022 13.42.32</t>
  </si>
  <si>
    <t>D718</t>
  </si>
  <si>
    <t>FORNI AVOLTRI</t>
  </si>
  <si>
    <t>D719</t>
  </si>
  <si>
    <t>FORNI DI SOPRA</t>
  </si>
  <si>
    <t>30/05/2022 14.37.56</t>
  </si>
  <si>
    <t>D720</t>
  </si>
  <si>
    <t>FORNI DI SOTTO</t>
  </si>
  <si>
    <t>13/04/2022 11.33.56</t>
  </si>
  <si>
    <t>D725</t>
  </si>
  <si>
    <t>FORNO CANAVESE</t>
  </si>
  <si>
    <t>D727</t>
  </si>
  <si>
    <t>FORNOVO SAN GIOVANNI</t>
  </si>
  <si>
    <t>21/07/2022 11.28.26</t>
  </si>
  <si>
    <t>D728</t>
  </si>
  <si>
    <t>FORNOVO DI TARO</t>
  </si>
  <si>
    <t>12/07/2022 14.38.36</t>
  </si>
  <si>
    <t>D730</t>
  </si>
  <si>
    <t>FORTE DEI MARMI</t>
  </si>
  <si>
    <t>11/03/2022 11.24.04</t>
  </si>
  <si>
    <t>D731</t>
  </si>
  <si>
    <t>FORTEZZA</t>
  </si>
  <si>
    <t>D732</t>
  </si>
  <si>
    <t>FORTUNAGO</t>
  </si>
  <si>
    <t>D733</t>
  </si>
  <si>
    <t>FORZA D'AGRO'</t>
  </si>
  <si>
    <t>D734</t>
  </si>
  <si>
    <t>FOSCIANDORA</t>
  </si>
  <si>
    <t>23/02/2022 12.38.20</t>
  </si>
  <si>
    <t>D735</t>
  </si>
  <si>
    <t>FOSDINOVO</t>
  </si>
  <si>
    <t>18/01/2022 12.57.58</t>
  </si>
  <si>
    <t>D736</t>
  </si>
  <si>
    <t>FOSSA</t>
  </si>
  <si>
    <t>14/06/2022 12.39.01</t>
  </si>
  <si>
    <t>D737</t>
  </si>
  <si>
    <t>FOSSALTO</t>
  </si>
  <si>
    <t>D738</t>
  </si>
  <si>
    <t>FOSSACESIA</t>
  </si>
  <si>
    <t>D740</t>
  </si>
  <si>
    <t>FOSSALTA DI PIAVE</t>
  </si>
  <si>
    <t>D741</t>
  </si>
  <si>
    <t>FOSSALTA DI PORTOGRUARO</t>
  </si>
  <si>
    <t>23/06/2022 12.51.09</t>
  </si>
  <si>
    <t>D742</t>
  </si>
  <si>
    <t>FOSSANO</t>
  </si>
  <si>
    <t>26/08/2022 09.48.12</t>
  </si>
  <si>
    <t>D744</t>
  </si>
  <si>
    <t>FOSSATO SERRALTA</t>
  </si>
  <si>
    <t>D745</t>
  </si>
  <si>
    <t>FOSSATO DI VICO</t>
  </si>
  <si>
    <t>D746</t>
  </si>
  <si>
    <t>MONTEBELLO IONICO</t>
  </si>
  <si>
    <t>D748</t>
  </si>
  <si>
    <t>FOSSO'</t>
  </si>
  <si>
    <t>19/08/2022 11.42.54</t>
  </si>
  <si>
    <t>D749</t>
  </si>
  <si>
    <t>FOSSOMBRONE</t>
  </si>
  <si>
    <t>07/10/2022 08.39.32</t>
  </si>
  <si>
    <t>Esenzione per redditi derivanti da lavoro dipendente e assimilato, o pensioni, fino a complessivi euro 10.000,00</t>
  </si>
  <si>
    <t>D750</t>
  </si>
  <si>
    <t>FOZA</t>
  </si>
  <si>
    <t>D751</t>
  </si>
  <si>
    <t>FRABOSA SOPRANA</t>
  </si>
  <si>
    <t>02/09/2022 17.00.32</t>
  </si>
  <si>
    <t>D752</t>
  </si>
  <si>
    <t>FRABOSA SOTTANA</t>
  </si>
  <si>
    <t>D754</t>
  </si>
  <si>
    <t>FRAGAGNANO</t>
  </si>
  <si>
    <t>D755</t>
  </si>
  <si>
    <t>FRAGNETO L'ABATE</t>
  </si>
  <si>
    <t>01/08/2022 11.04.25</t>
  </si>
  <si>
    <t>D756</t>
  </si>
  <si>
    <t>FRAGNETO MONFORTE</t>
  </si>
  <si>
    <t>31/05/2022 15.01.32</t>
  </si>
  <si>
    <t>D757</t>
  </si>
  <si>
    <t>FRAINE</t>
  </si>
  <si>
    <t>D758</t>
  </si>
  <si>
    <t>FRAMURA</t>
  </si>
  <si>
    <t>D759</t>
  </si>
  <si>
    <t>FRANCAVILLA BISIO</t>
  </si>
  <si>
    <t>D760</t>
  </si>
  <si>
    <t>FRANCAVILLA D'ETE</t>
  </si>
  <si>
    <t>D761</t>
  </si>
  <si>
    <t>FRANCAVILLA FONTANA</t>
  </si>
  <si>
    <t>D762</t>
  </si>
  <si>
    <t>FRANCAVILLA ANGITOLA</t>
  </si>
  <si>
    <t>12/10/2022 15.01.19</t>
  </si>
  <si>
    <t>D763</t>
  </si>
  <si>
    <t>FRANCAVILLA AL MARE</t>
  </si>
  <si>
    <t>07/10/2022 16.50.44</t>
  </si>
  <si>
    <t>D764</t>
  </si>
  <si>
    <t>FRANCAVILLA MARITTIMA</t>
  </si>
  <si>
    <t>10/10/2022 13.07.02</t>
  </si>
  <si>
    <t>D765</t>
  </si>
  <si>
    <t>FRANCAVILLA DI SICILIA</t>
  </si>
  <si>
    <t>D766</t>
  </si>
  <si>
    <t>FRANCAVILLA IN SINNI</t>
  </si>
  <si>
    <t>D767</t>
  </si>
  <si>
    <t>FRANCICA</t>
  </si>
  <si>
    <t>D768</t>
  </si>
  <si>
    <t>FRANCOFONTE</t>
  </si>
  <si>
    <t>D769</t>
  </si>
  <si>
    <t>FRANCOLISE</t>
  </si>
  <si>
    <t>04/05/2022 12.26.49</t>
  </si>
  <si>
    <t>D770</t>
  </si>
  <si>
    <t>FRASCARO</t>
  </si>
  <si>
    <t>21/06/2022 12.59.35</t>
  </si>
  <si>
    <t>D771</t>
  </si>
  <si>
    <t>FRASCAROLO</t>
  </si>
  <si>
    <t>D773</t>
  </si>
  <si>
    <t>FRASCATI</t>
  </si>
  <si>
    <t>13/06/2022 13.31.19</t>
  </si>
  <si>
    <t>D774</t>
  </si>
  <si>
    <t>FRASCINETO</t>
  </si>
  <si>
    <t>D775</t>
  </si>
  <si>
    <t>FRASSILONGO</t>
  </si>
  <si>
    <t>D776</t>
  </si>
  <si>
    <t>FRASSINELLE POLESINE</t>
  </si>
  <si>
    <t>30/09/2022 12.21.16</t>
  </si>
  <si>
    <t>D777</t>
  </si>
  <si>
    <t>FRASSINELLO MONFERRATO</t>
  </si>
  <si>
    <t>D780</t>
  </si>
  <si>
    <t>FRASSINETO PO</t>
  </si>
  <si>
    <t>17/06/2022 11.06.22</t>
  </si>
  <si>
    <t>D781</t>
  </si>
  <si>
    <t>FRASSINETTO</t>
  </si>
  <si>
    <t>08/03/2022 07.51.26</t>
  </si>
  <si>
    <t>D782</t>
  </si>
  <si>
    <t>FRASSINO</t>
  </si>
  <si>
    <t>D783</t>
  </si>
  <si>
    <t>FRASSINORO</t>
  </si>
  <si>
    <t>D784</t>
  </si>
  <si>
    <t>FRASSO TELESINO</t>
  </si>
  <si>
    <t>08/06/2022 15.30.18</t>
  </si>
  <si>
    <t>D785</t>
  </si>
  <si>
    <t>FRASSO SABINO</t>
  </si>
  <si>
    <t>D786</t>
  </si>
  <si>
    <t>UMBERTIDE</t>
  </si>
  <si>
    <t>21/04/2022 14.42.52</t>
  </si>
  <si>
    <t>D787</t>
  </si>
  <si>
    <t>FRATTA TODINA</t>
  </si>
  <si>
    <t>12/07/2022 14.53.05</t>
  </si>
  <si>
    <t>D788</t>
  </si>
  <si>
    <t>FRATTA POLESINE</t>
  </si>
  <si>
    <t>15/06/2022 11.46.05</t>
  </si>
  <si>
    <t>D789</t>
  </si>
  <si>
    <t>FRATTAMAGGIORE</t>
  </si>
  <si>
    <t>D790</t>
  </si>
  <si>
    <t>FRATTAMINORE</t>
  </si>
  <si>
    <t>D791</t>
  </si>
  <si>
    <t>FRATTE ROSA</t>
  </si>
  <si>
    <t>D793</t>
  </si>
  <si>
    <t>FRAZZANO'</t>
  </si>
  <si>
    <t>D794</t>
  </si>
  <si>
    <t>FREGONA</t>
  </si>
  <si>
    <t>D796</t>
  </si>
  <si>
    <t>FRESAGRANDINARIA</t>
  </si>
  <si>
    <t>30/06/2022 11.28.37</t>
  </si>
  <si>
    <t>D797</t>
  </si>
  <si>
    <t>FRESONARA</t>
  </si>
  <si>
    <t>14/01/2022 10.40.56</t>
  </si>
  <si>
    <t>D798</t>
  </si>
  <si>
    <t>FRIGENTO</t>
  </si>
  <si>
    <t>D799</t>
  </si>
  <si>
    <t>FRIGNANO</t>
  </si>
  <si>
    <t>D801</t>
  </si>
  <si>
    <t>VILLA DI BRIANO</t>
  </si>
  <si>
    <t>13/06/2022 14.19.37</t>
  </si>
  <si>
    <t>D802</t>
  </si>
  <si>
    <t>FRINCO</t>
  </si>
  <si>
    <t>24/08/2022 14.32.04</t>
  </si>
  <si>
    <t>D803</t>
  </si>
  <si>
    <t>FRISA</t>
  </si>
  <si>
    <t>D804</t>
  </si>
  <si>
    <t>FRISANCO</t>
  </si>
  <si>
    <t>D805</t>
  </si>
  <si>
    <t>FRONT</t>
  </si>
  <si>
    <t>15/03/2022 18.18.51</t>
  </si>
  <si>
    <t>D807</t>
  </si>
  <si>
    <t>FRONTINO</t>
  </si>
  <si>
    <t>11/02/2022 16.31.26</t>
  </si>
  <si>
    <t>D808</t>
  </si>
  <si>
    <t>FRONTONE</t>
  </si>
  <si>
    <t>D810</t>
  </si>
  <si>
    <t>FROSINONE</t>
  </si>
  <si>
    <t>27/05/2022 12.36.16</t>
  </si>
  <si>
    <t>D811</t>
  </si>
  <si>
    <t>FROSOLONE</t>
  </si>
  <si>
    <t>07/10/2022 08.27.37</t>
  </si>
  <si>
    <t>D812</t>
  </si>
  <si>
    <t>FROSSASCO</t>
  </si>
  <si>
    <t>D813</t>
  </si>
  <si>
    <t>FRUGAROLO</t>
  </si>
  <si>
    <t>D814</t>
  </si>
  <si>
    <t>FUBINE MONFERRATO</t>
  </si>
  <si>
    <t>D815</t>
  </si>
  <si>
    <t>FUCECCHIO</t>
  </si>
  <si>
    <t>20/09/2022 10.34.32</t>
  </si>
  <si>
    <t>D817</t>
  </si>
  <si>
    <t>FUIPIANO VALLE IMAGNA</t>
  </si>
  <si>
    <t>D818</t>
  </si>
  <si>
    <t>FUMANE</t>
  </si>
  <si>
    <t>20/01/2022 09.01.04</t>
  </si>
  <si>
    <t>D819</t>
  </si>
  <si>
    <t>FUMONE</t>
  </si>
  <si>
    <t>D821</t>
  </si>
  <si>
    <t>FUNES</t>
  </si>
  <si>
    <t>D823</t>
  </si>
  <si>
    <t>FURCI</t>
  </si>
  <si>
    <t>D824</t>
  </si>
  <si>
    <t>FURCI SICULO</t>
  </si>
  <si>
    <t>D825</t>
  </si>
  <si>
    <t>FURNARI</t>
  </si>
  <si>
    <t>D826</t>
  </si>
  <si>
    <t>FURORE</t>
  </si>
  <si>
    <t>D827</t>
  </si>
  <si>
    <t>FURTEI</t>
  </si>
  <si>
    <t>D828</t>
  </si>
  <si>
    <t>FUSCALDO</t>
  </si>
  <si>
    <t>D829</t>
  </si>
  <si>
    <t>FUSIGNANO</t>
  </si>
  <si>
    <t>D830</t>
  </si>
  <si>
    <t>FUSINE</t>
  </si>
  <si>
    <t>17/10/2022 12.19.26</t>
  </si>
  <si>
    <t>D832</t>
  </si>
  <si>
    <t>FUTANI</t>
  </si>
  <si>
    <t>D834</t>
  </si>
  <si>
    <t>GABBIONETA-BINANUOVA</t>
  </si>
  <si>
    <t>05/08/2022 15.41.44</t>
  </si>
  <si>
    <t>D835</t>
  </si>
  <si>
    <t>GABIANO</t>
  </si>
  <si>
    <t>D836</t>
  </si>
  <si>
    <t>GABICCE MARE</t>
  </si>
  <si>
    <t>D839</t>
  </si>
  <si>
    <t>GABY</t>
  </si>
  <si>
    <t>D841</t>
  </si>
  <si>
    <t>GADESCO-PIEVE DELMONA</t>
  </si>
  <si>
    <t>04/05/2022 13.46.25</t>
  </si>
  <si>
    <t>D842</t>
  </si>
  <si>
    <t>GADONI</t>
  </si>
  <si>
    <t>D843</t>
  </si>
  <si>
    <t>GAETA</t>
  </si>
  <si>
    <t>D844</t>
  </si>
  <si>
    <t>GAGGI</t>
  </si>
  <si>
    <t>D845</t>
  </si>
  <si>
    <t>GAGGIANO</t>
  </si>
  <si>
    <t>D847</t>
  </si>
  <si>
    <t>GAGGIO MONTANO</t>
  </si>
  <si>
    <t>03/03/2022 11.11.42</t>
  </si>
  <si>
    <t>D848</t>
  </si>
  <si>
    <t>GAGLIANICO</t>
  </si>
  <si>
    <t>D849</t>
  </si>
  <si>
    <t>GAGLIANO CASTELFERRATO</t>
  </si>
  <si>
    <t>D850</t>
  </si>
  <si>
    <t>GAGLIANO ATERNO</t>
  </si>
  <si>
    <t>D851</t>
  </si>
  <si>
    <t>GAGLIANO DEL CAPO</t>
  </si>
  <si>
    <t>D852</t>
  </si>
  <si>
    <t>GAGLIATO</t>
  </si>
  <si>
    <t>D853</t>
  </si>
  <si>
    <t>GAGLIOLE</t>
  </si>
  <si>
    <t>D854</t>
  </si>
  <si>
    <t>GAIARINE</t>
  </si>
  <si>
    <t>D855</t>
  </si>
  <si>
    <t>GAIBA</t>
  </si>
  <si>
    <t>04/07/2022 15.46.45</t>
  </si>
  <si>
    <t>D856</t>
  </si>
  <si>
    <t>GAIOLA</t>
  </si>
  <si>
    <t>15/06/2022 10.20.33</t>
  </si>
  <si>
    <t>D858</t>
  </si>
  <si>
    <t>GAIOLE IN CHIANTI</t>
  </si>
  <si>
    <t>02/05/2022 13.03.29</t>
  </si>
  <si>
    <t>D859</t>
  </si>
  <si>
    <t>GAIRO</t>
  </si>
  <si>
    <t>D860</t>
  </si>
  <si>
    <t>GAIS</t>
  </si>
  <si>
    <t>D861</t>
  </si>
  <si>
    <t>GALATI MAMERTINO</t>
  </si>
  <si>
    <t>D862</t>
  </si>
  <si>
    <t>GALATINA</t>
  </si>
  <si>
    <t>D863</t>
  </si>
  <si>
    <t>GALATONE</t>
  </si>
  <si>
    <t>D864</t>
  </si>
  <si>
    <t>GALATRO</t>
  </si>
  <si>
    <t>03/10/2022 15.23.08</t>
  </si>
  <si>
    <t>D865</t>
  </si>
  <si>
    <t>GALBIATE</t>
  </si>
  <si>
    <t>05/04/2022 14.44.16</t>
  </si>
  <si>
    <t>D867</t>
  </si>
  <si>
    <t>GALEATA</t>
  </si>
  <si>
    <t>D868</t>
  </si>
  <si>
    <t>GALGAGNANO</t>
  </si>
  <si>
    <t>05/10/2022 16.43.27</t>
  </si>
  <si>
    <t>D869</t>
  </si>
  <si>
    <t>GALLARATE</t>
  </si>
  <si>
    <t>02/05/2022 13.05.46</t>
  </si>
  <si>
    <t>D870</t>
  </si>
  <si>
    <t>GALLESE</t>
  </si>
  <si>
    <t>04/10/2022 12.04.10</t>
  </si>
  <si>
    <t>D871</t>
  </si>
  <si>
    <t>GALLIATE LOMBARDO</t>
  </si>
  <si>
    <t>05/10/2022 16.45.09</t>
  </si>
  <si>
    <t>D872</t>
  </si>
  <si>
    <t>GALLIATE</t>
  </si>
  <si>
    <t>D873</t>
  </si>
  <si>
    <t>GALLIAVOLA</t>
  </si>
  <si>
    <t>25/05/2022 10.29.12</t>
  </si>
  <si>
    <t>D874</t>
  </si>
  <si>
    <t>GALLICANO</t>
  </si>
  <si>
    <t>09/03/2022 11.04.12</t>
  </si>
  <si>
    <t>D875</t>
  </si>
  <si>
    <t>GALLICANO NEL LAZIO</t>
  </si>
  <si>
    <t>06/09/2022 11.39.04</t>
  </si>
  <si>
    <t>D876</t>
  </si>
  <si>
    <t>GALLICCHIO</t>
  </si>
  <si>
    <t>D878</t>
  </si>
  <si>
    <t>GALLIERA</t>
  </si>
  <si>
    <t>D879</t>
  </si>
  <si>
    <t>GALLIERA VENETA</t>
  </si>
  <si>
    <t>D881</t>
  </si>
  <si>
    <t>GALLINARO</t>
  </si>
  <si>
    <t>D882</t>
  </si>
  <si>
    <t>GALLIO</t>
  </si>
  <si>
    <t>D883</t>
  </si>
  <si>
    <t>GALLIPOLI</t>
  </si>
  <si>
    <t>D884</t>
  </si>
  <si>
    <t>GALLO MATESE</t>
  </si>
  <si>
    <t>D885</t>
  </si>
  <si>
    <t>GALLODORO</t>
  </si>
  <si>
    <t>08/07/2022 12.13.45</t>
  </si>
  <si>
    <t>D886</t>
  </si>
  <si>
    <t>GALLUCCIO</t>
  </si>
  <si>
    <t>25/07/2022 17.52.06</t>
  </si>
  <si>
    <t>D888</t>
  </si>
  <si>
    <t>GALTELLI'</t>
  </si>
  <si>
    <t>D889</t>
  </si>
  <si>
    <t>GALZIGNANO TERME</t>
  </si>
  <si>
    <t>14/07/2022 12.40.36</t>
  </si>
  <si>
    <t>D890</t>
  </si>
  <si>
    <t>GAMALERO</t>
  </si>
  <si>
    <t>D891</t>
  </si>
  <si>
    <t>GAMBARA</t>
  </si>
  <si>
    <t>20/05/2022 13.00.37</t>
  </si>
  <si>
    <t>D892</t>
  </si>
  <si>
    <t>GAMBARANA</t>
  </si>
  <si>
    <t>D894</t>
  </si>
  <si>
    <t>GAMBASCA</t>
  </si>
  <si>
    <t>27/06/2022 11.13.47</t>
  </si>
  <si>
    <t>D895</t>
  </si>
  <si>
    <t>GAMBASSI TERME</t>
  </si>
  <si>
    <t>26/01/2022 15.47.15</t>
  </si>
  <si>
    <t>D896</t>
  </si>
  <si>
    <t>GAMBATESA</t>
  </si>
  <si>
    <t>17/06/2022 15.26.34</t>
  </si>
  <si>
    <t>Esenzione per redditi imponibili fino a euro 5749.99</t>
  </si>
  <si>
    <t>D897</t>
  </si>
  <si>
    <t>GAMBELLARA</t>
  </si>
  <si>
    <t>05/04/2022 16.48.38</t>
  </si>
  <si>
    <t>D898</t>
  </si>
  <si>
    <t>GAMBERALE</t>
  </si>
  <si>
    <t>D899</t>
  </si>
  <si>
    <t>GAMBETTOLA</t>
  </si>
  <si>
    <t>16/09/2022 12.05.01</t>
  </si>
  <si>
    <t>D901</t>
  </si>
  <si>
    <t>GAMBOLO'</t>
  </si>
  <si>
    <t>D902</t>
  </si>
  <si>
    <t>GAMBUGLIANO</t>
  </si>
  <si>
    <t>19/08/2022 11.40.28</t>
  </si>
  <si>
    <t>D903</t>
  </si>
  <si>
    <t>GANDELLINO</t>
  </si>
  <si>
    <t>D905</t>
  </si>
  <si>
    <t>GANDINO</t>
  </si>
  <si>
    <t>18/05/2022 14.21.08</t>
  </si>
  <si>
    <t>D906</t>
  </si>
  <si>
    <t>GANDOSSO</t>
  </si>
  <si>
    <t>D907</t>
  </si>
  <si>
    <t>GANGI</t>
  </si>
  <si>
    <t>D909</t>
  </si>
  <si>
    <t>GARAGUSO</t>
  </si>
  <si>
    <t>D910</t>
  </si>
  <si>
    <t>GARBAGNA</t>
  </si>
  <si>
    <t>27/06/2022 10.53.16</t>
  </si>
  <si>
    <t>D911</t>
  </si>
  <si>
    <t>GARBAGNA NOVARESE</t>
  </si>
  <si>
    <t>23/05/2022 13.17.06</t>
  </si>
  <si>
    <t>D912</t>
  </si>
  <si>
    <t>GARBAGNATE MILANESE</t>
  </si>
  <si>
    <t>19/04/2022 17.27.47</t>
  </si>
  <si>
    <t>D913</t>
  </si>
  <si>
    <t>GARBAGNATE MONASTERO</t>
  </si>
  <si>
    <t>19/04/2022 12.48.49</t>
  </si>
  <si>
    <t>D915</t>
  </si>
  <si>
    <t>GARDA</t>
  </si>
  <si>
    <t>D917</t>
  </si>
  <si>
    <t>GARDONE RIVIERA</t>
  </si>
  <si>
    <t>D918</t>
  </si>
  <si>
    <t>GARDONE VAL TROMPIA</t>
  </si>
  <si>
    <t>20/01/2022 10.43.48</t>
  </si>
  <si>
    <t>D920</t>
  </si>
  <si>
    <t>GARESSIO</t>
  </si>
  <si>
    <t>D921</t>
  </si>
  <si>
    <t>GARGALLO</t>
  </si>
  <si>
    <t>D923</t>
  </si>
  <si>
    <t>GARGAZZONE</t>
  </si>
  <si>
    <t>D924</t>
  </si>
  <si>
    <t>GARGNANO</t>
  </si>
  <si>
    <t>D925</t>
  </si>
  <si>
    <t>GARLASCO</t>
  </si>
  <si>
    <t>D926</t>
  </si>
  <si>
    <t>GARLATE</t>
  </si>
  <si>
    <t>12/07/2022 14.44.42</t>
  </si>
  <si>
    <t>D927</t>
  </si>
  <si>
    <t>GARLENDA</t>
  </si>
  <si>
    <t>D928</t>
  </si>
  <si>
    <t>GARNIGA TERME</t>
  </si>
  <si>
    <t>D930</t>
  </si>
  <si>
    <t>GARZENO</t>
  </si>
  <si>
    <t>D931</t>
  </si>
  <si>
    <t>GARZIGLIANA</t>
  </si>
  <si>
    <t>09/03/2022 10.11.10</t>
  </si>
  <si>
    <t>D932</t>
  </si>
  <si>
    <t>GASPERINA</t>
  </si>
  <si>
    <t>07/10/2022 11.57.53</t>
  </si>
  <si>
    <t>D933</t>
  </si>
  <si>
    <t>GASSINO TORINESE</t>
  </si>
  <si>
    <t>D934</t>
  </si>
  <si>
    <t>GATTATICO</t>
  </si>
  <si>
    <t>10/05/2022 15.51.44</t>
  </si>
  <si>
    <t>D935</t>
  </si>
  <si>
    <t>GATTEO</t>
  </si>
  <si>
    <t>25/03/2022 13.57.21</t>
  </si>
  <si>
    <t>D938</t>
  </si>
  <si>
    <t>GATTINARA</t>
  </si>
  <si>
    <t>D940</t>
  </si>
  <si>
    <t>GAVARDO</t>
  </si>
  <si>
    <t>18/03/2022 12.17.07</t>
  </si>
  <si>
    <t>D942</t>
  </si>
  <si>
    <t>GAVELLO</t>
  </si>
  <si>
    <t>D943</t>
  </si>
  <si>
    <t>GAVERINA TERME</t>
  </si>
  <si>
    <t>D944</t>
  </si>
  <si>
    <t>GAVI</t>
  </si>
  <si>
    <t>D945</t>
  </si>
  <si>
    <t>GAVIGNANO</t>
  </si>
  <si>
    <t>D946</t>
  </si>
  <si>
    <t>GAVIRATE</t>
  </si>
  <si>
    <t>12/09/2022 14.14.56</t>
  </si>
  <si>
    <t>D947</t>
  </si>
  <si>
    <t>GAVOI</t>
  </si>
  <si>
    <t>D948</t>
  </si>
  <si>
    <t>GAVORRANO</t>
  </si>
  <si>
    <t>D949</t>
  </si>
  <si>
    <t>GAZOLDO DEGLI IPPOLITI</t>
  </si>
  <si>
    <t>12/07/2022 14.46.31</t>
  </si>
  <si>
    <t>Esenzione per reddito imponibile fino a euro 10.000,00</t>
  </si>
  <si>
    <t>D951</t>
  </si>
  <si>
    <t>GAZZADA SCHIANNO</t>
  </si>
  <si>
    <t>01/03/2022 10.55.38</t>
  </si>
  <si>
    <t>D952</t>
  </si>
  <si>
    <t>GAZZANIGA</t>
  </si>
  <si>
    <t>04/05/2022 12.28.57</t>
  </si>
  <si>
    <t>D956</t>
  </si>
  <si>
    <t>GAZZO</t>
  </si>
  <si>
    <t>23/06/2022 09.45.48</t>
  </si>
  <si>
    <t>D957</t>
  </si>
  <si>
    <t>GAZZO VERONESE</t>
  </si>
  <si>
    <t>28/03/2022 15.05.57</t>
  </si>
  <si>
    <t>D958</t>
  </si>
  <si>
    <t>GAZZOLA</t>
  </si>
  <si>
    <t>D959</t>
  </si>
  <si>
    <t>GAZZUOLO</t>
  </si>
  <si>
    <t>06/05/2022 12.30.35</t>
  </si>
  <si>
    <t>D960</t>
  </si>
  <si>
    <t>GELA</t>
  </si>
  <si>
    <t>D961</t>
  </si>
  <si>
    <t>GEMMANO</t>
  </si>
  <si>
    <t>D962</t>
  </si>
  <si>
    <t>GEMONA DEL FRIULI</t>
  </si>
  <si>
    <t>05/10/2022 15.24.41</t>
  </si>
  <si>
    <t>D963</t>
  </si>
  <si>
    <t>GEMONIO</t>
  </si>
  <si>
    <t>D964</t>
  </si>
  <si>
    <t>GENAZZANO</t>
  </si>
  <si>
    <t>D965</t>
  </si>
  <si>
    <t>GENGA</t>
  </si>
  <si>
    <t>19/08/2022 09.31.56</t>
  </si>
  <si>
    <t>D966</t>
  </si>
  <si>
    <t>GENIVOLTA</t>
  </si>
  <si>
    <t>22/08/2022 11.22.49</t>
  </si>
  <si>
    <t>D967</t>
  </si>
  <si>
    <t>GENOLA</t>
  </si>
  <si>
    <t>21/04/2022 15.01.55</t>
  </si>
  <si>
    <t>D968</t>
  </si>
  <si>
    <t>GENONI</t>
  </si>
  <si>
    <t>D969</t>
  </si>
  <si>
    <t>GENOVA</t>
  </si>
  <si>
    <t>D970</t>
  </si>
  <si>
    <t>GENURI</t>
  </si>
  <si>
    <t>D971</t>
  </si>
  <si>
    <t>GENZANO DI LUCANIA</t>
  </si>
  <si>
    <t>06/07/2022 12.39.48</t>
  </si>
  <si>
    <t>D972</t>
  </si>
  <si>
    <t>GENZANO DI ROMA</t>
  </si>
  <si>
    <t>12/05/2022 13.14.58</t>
  </si>
  <si>
    <t>D974</t>
  </si>
  <si>
    <t>GERA LARIO</t>
  </si>
  <si>
    <t>D975</t>
  </si>
  <si>
    <t>GERACE</t>
  </si>
  <si>
    <t>Esenzione per redditi da pensione ai fini IRPEF non superiori a euro 8000.00.In caso di superamento di suddetto limite, la addizionale e dovuta sul reddito complessivo nella misura dello 0,75</t>
  </si>
  <si>
    <t>D976</t>
  </si>
  <si>
    <t>LOCRI</t>
  </si>
  <si>
    <t>D977</t>
  </si>
  <si>
    <t>GERACI SICULO</t>
  </si>
  <si>
    <t>27/06/2022 14.06.10</t>
  </si>
  <si>
    <t>D978</t>
  </si>
  <si>
    <t>GERANO</t>
  </si>
  <si>
    <t>D980</t>
  </si>
  <si>
    <t>GERENZAGO</t>
  </si>
  <si>
    <t>D981</t>
  </si>
  <si>
    <t>GERENZANO</t>
  </si>
  <si>
    <t>29/03/2022 14.45.18</t>
  </si>
  <si>
    <t>D982</t>
  </si>
  <si>
    <t>GERGEI</t>
  </si>
  <si>
    <t>D983</t>
  </si>
  <si>
    <t>GERMAGNANO</t>
  </si>
  <si>
    <t>07/04/2022 16.49.49</t>
  </si>
  <si>
    <t>D984</t>
  </si>
  <si>
    <t>GERMAGNO</t>
  </si>
  <si>
    <t>D987</t>
  </si>
  <si>
    <t>GERMIGNAGA</t>
  </si>
  <si>
    <t>17/05/2022 10.21.08</t>
  </si>
  <si>
    <t>D988</t>
  </si>
  <si>
    <t>GEROCARNE</t>
  </si>
  <si>
    <t>13/06/2022 13.01.30</t>
  </si>
  <si>
    <t>D990</t>
  </si>
  <si>
    <t>GEROLA ALTA</t>
  </si>
  <si>
    <t>D993</t>
  </si>
  <si>
    <t>GERRE DE' CAPRIOLI</t>
  </si>
  <si>
    <t>18/03/2022 10.56.45</t>
  </si>
  <si>
    <t>D994</t>
  </si>
  <si>
    <t>GESICO</t>
  </si>
  <si>
    <t>D995</t>
  </si>
  <si>
    <t>GESSATE</t>
  </si>
  <si>
    <t>12/04/2022 13.52.12</t>
  </si>
  <si>
    <t>D996</t>
  </si>
  <si>
    <t>GESSOPALENA</t>
  </si>
  <si>
    <t>D997</t>
  </si>
  <si>
    <t>GESTURI</t>
  </si>
  <si>
    <t>D998</t>
  </si>
  <si>
    <t>GESUALDO</t>
  </si>
  <si>
    <t>D999</t>
  </si>
  <si>
    <t>GHEDI</t>
  </si>
  <si>
    <t>11/04/2022 16.52.47</t>
  </si>
  <si>
    <t>E001</t>
  </si>
  <si>
    <t>GHEMME</t>
  </si>
  <si>
    <t>23/06/2022 09.34.10</t>
  </si>
  <si>
    <t>E003</t>
  </si>
  <si>
    <t>GHIFFA</t>
  </si>
  <si>
    <t>15/06/2022 09.59.07</t>
  </si>
  <si>
    <t>E004</t>
  </si>
  <si>
    <t>GHILARZA</t>
  </si>
  <si>
    <t>E006</t>
  </si>
  <si>
    <t>GHISALBA</t>
  </si>
  <si>
    <t>25/07/2022 14.17.41</t>
  </si>
  <si>
    <t>E007</t>
  </si>
  <si>
    <t>GHISLARENGO</t>
  </si>
  <si>
    <t>E008</t>
  </si>
  <si>
    <t>GIACCIANO CON BARUCHELLA</t>
  </si>
  <si>
    <t>08/04/2022 11.48.24</t>
  </si>
  <si>
    <t>E009</t>
  </si>
  <si>
    <t>GIAGLIONE</t>
  </si>
  <si>
    <t>E010</t>
  </si>
  <si>
    <t>GIANICO</t>
  </si>
  <si>
    <t>E011</t>
  </si>
  <si>
    <t>GIANO VETUSTO</t>
  </si>
  <si>
    <t>22/08/2022 12.09.58</t>
  </si>
  <si>
    <t>E012</t>
  </si>
  <si>
    <t>GIANO DELL'UMBRIA</t>
  </si>
  <si>
    <t>29/08/2022 11.55.44</t>
  </si>
  <si>
    <t>E013</t>
  </si>
  <si>
    <t>GIARDINELLO</t>
  </si>
  <si>
    <t>E014</t>
  </si>
  <si>
    <t>GIARDINI-NAXOS</t>
  </si>
  <si>
    <t>E015</t>
  </si>
  <si>
    <t>GIAROLE</t>
  </si>
  <si>
    <t>20/06/2022 15.15.07</t>
  </si>
  <si>
    <t>E016</t>
  </si>
  <si>
    <t>GIARRATANA</t>
  </si>
  <si>
    <t>E017</t>
  </si>
  <si>
    <t>GIARRE</t>
  </si>
  <si>
    <t>E019</t>
  </si>
  <si>
    <t>GIAVE</t>
  </si>
  <si>
    <t>E020</t>
  </si>
  <si>
    <t>GIAVENO</t>
  </si>
  <si>
    <t>21/09/2022 13.00.03</t>
  </si>
  <si>
    <t>E021</t>
  </si>
  <si>
    <t>GIAVERA DEL MONTELLO</t>
  </si>
  <si>
    <t>15/03/2022 17.55.09</t>
  </si>
  <si>
    <t>E022</t>
  </si>
  <si>
    <t>GIBA</t>
  </si>
  <si>
    <t>E023</t>
  </si>
  <si>
    <t>GIBELLINA</t>
  </si>
  <si>
    <t>27/06/2022 11.41.06</t>
  </si>
  <si>
    <t>E024</t>
  </si>
  <si>
    <t>GIFFLENGA</t>
  </si>
  <si>
    <t>E025</t>
  </si>
  <si>
    <t>GIFFONE</t>
  </si>
  <si>
    <t>E026</t>
  </si>
  <si>
    <t>GIFFONI SEI CASALI</t>
  </si>
  <si>
    <t>07/10/2022 12.02.06</t>
  </si>
  <si>
    <t>E027</t>
  </si>
  <si>
    <t>GIFFONI VALLE PIANA</t>
  </si>
  <si>
    <t>E028</t>
  </si>
  <si>
    <t>GIGNESE</t>
  </si>
  <si>
    <t>26/08/2022 10.38.39</t>
  </si>
  <si>
    <t>E029</t>
  </si>
  <si>
    <t>GIGNOD</t>
  </si>
  <si>
    <t>19/08/2022 08.15.44</t>
  </si>
  <si>
    <t>E030</t>
  </si>
  <si>
    <t>GILDONE</t>
  </si>
  <si>
    <t>E031</t>
  </si>
  <si>
    <t>GIMIGLIANO</t>
  </si>
  <si>
    <t>29/07/2022 11.27.42</t>
  </si>
  <si>
    <t>E033</t>
  </si>
  <si>
    <t>GINESTRA</t>
  </si>
  <si>
    <t>E034</t>
  </si>
  <si>
    <t>GINESTRA DEGLI SCHIAVONI</t>
  </si>
  <si>
    <t>E036</t>
  </si>
  <si>
    <t>GINOSA</t>
  </si>
  <si>
    <t>E037</t>
  </si>
  <si>
    <t>GIOI</t>
  </si>
  <si>
    <t>E038</t>
  </si>
  <si>
    <t>GIOIA DEL COLLE</t>
  </si>
  <si>
    <t>08/06/2022 12.25.17</t>
  </si>
  <si>
    <t>E039</t>
  </si>
  <si>
    <t>GIOIA SANNITICA</t>
  </si>
  <si>
    <t>14/07/2022 14.10.22</t>
  </si>
  <si>
    <t>E040</t>
  </si>
  <si>
    <t>GIOIA DEI MARSI</t>
  </si>
  <si>
    <t>E041</t>
  </si>
  <si>
    <t>GIOIA TAURO</t>
  </si>
  <si>
    <t>E043</t>
  </si>
  <si>
    <t>GIOIOSA MAREA</t>
  </si>
  <si>
    <t>E044</t>
  </si>
  <si>
    <t>GIOIOSA IONICA</t>
  </si>
  <si>
    <t>06/06/2022 12.26.58</t>
  </si>
  <si>
    <t>E045</t>
  </si>
  <si>
    <t>GIOVE</t>
  </si>
  <si>
    <t>05/10/2022 17.26.33</t>
  </si>
  <si>
    <t>E047</t>
  </si>
  <si>
    <t>GIOVINAZZO</t>
  </si>
  <si>
    <t>17/05/2022 10.23.42</t>
  </si>
  <si>
    <t>E048</t>
  </si>
  <si>
    <t>GIOVO</t>
  </si>
  <si>
    <t>E049</t>
  </si>
  <si>
    <t>GIRASOLE</t>
  </si>
  <si>
    <t>E050</t>
  </si>
  <si>
    <t>GIRIFALCO</t>
  </si>
  <si>
    <t>31/05/2022 16.58.03</t>
  </si>
  <si>
    <t>E052</t>
  </si>
  <si>
    <t>GISSI</t>
  </si>
  <si>
    <t>24/06/2022 12.33.24</t>
  </si>
  <si>
    <t>E053</t>
  </si>
  <si>
    <t>GIUGGIANELLO</t>
  </si>
  <si>
    <t>E054</t>
  </si>
  <si>
    <t>GIUGLIANO IN CAMPANIA</t>
  </si>
  <si>
    <t>12/07/2022 14.56.53</t>
  </si>
  <si>
    <t>E055</t>
  </si>
  <si>
    <t>GIULIANA</t>
  </si>
  <si>
    <t>30/08/2022 13.31.02</t>
  </si>
  <si>
    <t>E056</t>
  </si>
  <si>
    <t>GIULIANO TEATINO</t>
  </si>
  <si>
    <t>E057</t>
  </si>
  <si>
    <t>GIULIANO DI ROMA</t>
  </si>
  <si>
    <t>26/09/2022 12.02.25</t>
  </si>
  <si>
    <t>E058</t>
  </si>
  <si>
    <t>GIULIANOVA</t>
  </si>
  <si>
    <t>E060</t>
  </si>
  <si>
    <t>GIUNGANO</t>
  </si>
  <si>
    <t>07/06/2022 13.39.21</t>
  </si>
  <si>
    <t>E061</t>
  </si>
  <si>
    <t>GIURDIGNANO</t>
  </si>
  <si>
    <t>12/10/2022 12.10.00</t>
  </si>
  <si>
    <t>E062</t>
  </si>
  <si>
    <t>GIUSSAGO</t>
  </si>
  <si>
    <t>25/07/2022 14.28.43</t>
  </si>
  <si>
    <t>E063</t>
  </si>
  <si>
    <t>GIUSSANO</t>
  </si>
  <si>
    <t>12/07/2022 14.59.17</t>
  </si>
  <si>
    <t>E064</t>
  </si>
  <si>
    <t>GIUSTENICE</t>
  </si>
  <si>
    <t>E065</t>
  </si>
  <si>
    <t>GIUSTINO</t>
  </si>
  <si>
    <t>E066</t>
  </si>
  <si>
    <t>GIUSVALLA</t>
  </si>
  <si>
    <t>24/03/2022 14.30.28</t>
  </si>
  <si>
    <t>E067</t>
  </si>
  <si>
    <t>GIVOLETTO</t>
  </si>
  <si>
    <t>E068</t>
  </si>
  <si>
    <t>GIZZERIA</t>
  </si>
  <si>
    <t>E069</t>
  </si>
  <si>
    <t>GLORENZA</t>
  </si>
  <si>
    <t>E070</t>
  </si>
  <si>
    <t>SESTA GODANO</t>
  </si>
  <si>
    <t>27/09/2022 08.11.23</t>
  </si>
  <si>
    <t>E071</t>
  </si>
  <si>
    <t>GODEGA DI SANT'URBANO</t>
  </si>
  <si>
    <t>14/06/2022 11.54.59</t>
  </si>
  <si>
    <t>E072</t>
  </si>
  <si>
    <t>GODIASCO SALICE TERME</t>
  </si>
  <si>
    <t>01/02/2022 15.01.46</t>
  </si>
  <si>
    <t>E074</t>
  </si>
  <si>
    <t>GODRANO</t>
  </si>
  <si>
    <t>E078</t>
  </si>
  <si>
    <t>GOITO</t>
  </si>
  <si>
    <t>27/01/2022 13.55.29</t>
  </si>
  <si>
    <t>E079</t>
  </si>
  <si>
    <t>GOLASECCA</t>
  </si>
  <si>
    <t>13/01/2022 12.46.30</t>
  </si>
  <si>
    <t>E081</t>
  </si>
  <si>
    <t>GOLFERENZO</t>
  </si>
  <si>
    <t>E082</t>
  </si>
  <si>
    <t>GOMBITO</t>
  </si>
  <si>
    <t>E083</t>
  </si>
  <si>
    <t>GONARS</t>
  </si>
  <si>
    <t>13/06/2022 13.13.18</t>
  </si>
  <si>
    <t>E084</t>
  </si>
  <si>
    <t>GONI</t>
  </si>
  <si>
    <t>E085</t>
  </si>
  <si>
    <t>GONNOSFANADIGA</t>
  </si>
  <si>
    <t>E086</t>
  </si>
  <si>
    <t>GONNESA</t>
  </si>
  <si>
    <t>09/03/2022 12.12.54</t>
  </si>
  <si>
    <t>E087</t>
  </si>
  <si>
    <t>GONNOSCODINA</t>
  </si>
  <si>
    <t>E088</t>
  </si>
  <si>
    <t>GONNOSTRAMATZA</t>
  </si>
  <si>
    <t>E089</t>
  </si>
  <si>
    <t>GONZAGA</t>
  </si>
  <si>
    <t>05/05/2022 13.07.08</t>
  </si>
  <si>
    <t>E090</t>
  </si>
  <si>
    <t>GORDONA</t>
  </si>
  <si>
    <t>E091</t>
  </si>
  <si>
    <t>GORGA</t>
  </si>
  <si>
    <t>12/05/2022 13.35.39</t>
  </si>
  <si>
    <t>E092</t>
  </si>
  <si>
    <t>GORGO AL MONTICANO</t>
  </si>
  <si>
    <t>01/07/2022 10.23.46</t>
  </si>
  <si>
    <t>E093</t>
  </si>
  <si>
    <t>GORGOGLIONE</t>
  </si>
  <si>
    <t>E094</t>
  </si>
  <si>
    <t>GORGONZOLA</t>
  </si>
  <si>
    <t>E096</t>
  </si>
  <si>
    <t>GORIANO SICOLI</t>
  </si>
  <si>
    <t>E098</t>
  </si>
  <si>
    <t>GORIZIA</t>
  </si>
  <si>
    <t>16/06/2022 10.15.49</t>
  </si>
  <si>
    <t>E100</t>
  </si>
  <si>
    <t>GORLAGO</t>
  </si>
  <si>
    <t>E101</t>
  </si>
  <si>
    <t>GORLA MAGGIORE</t>
  </si>
  <si>
    <t>E102</t>
  </si>
  <si>
    <t>GORLA MINORE</t>
  </si>
  <si>
    <t>18/05/2022 14.25.09</t>
  </si>
  <si>
    <t>E103</t>
  </si>
  <si>
    <t>GORLE</t>
  </si>
  <si>
    <t>11/05/2022 14.08.52</t>
  </si>
  <si>
    <t>E104</t>
  </si>
  <si>
    <t>GORNATE-OLONA</t>
  </si>
  <si>
    <t>13/06/2022 13.59.36</t>
  </si>
  <si>
    <t>E106</t>
  </si>
  <si>
    <t>GORNO</t>
  </si>
  <si>
    <t>05/04/2022 14.45.41</t>
  </si>
  <si>
    <t>E107</t>
  </si>
  <si>
    <t>GORO</t>
  </si>
  <si>
    <t>14/03/2022 15.48.58</t>
  </si>
  <si>
    <t>E109</t>
  </si>
  <si>
    <t>GORRETO</t>
  </si>
  <si>
    <t>E111</t>
  </si>
  <si>
    <t>GORZEGNO</t>
  </si>
  <si>
    <t>08/07/2022 09.56.02</t>
  </si>
  <si>
    <t>E113</t>
  </si>
  <si>
    <t>GOSALDO</t>
  </si>
  <si>
    <t>24/02/2022 16.46.11</t>
  </si>
  <si>
    <t>E114</t>
  </si>
  <si>
    <t>GOSSOLENGO</t>
  </si>
  <si>
    <t>27/05/2022 12.38.25</t>
  </si>
  <si>
    <t>E115</t>
  </si>
  <si>
    <t>GOTTASECCA</t>
  </si>
  <si>
    <t>E116</t>
  </si>
  <si>
    <t>GOTTOLENGO</t>
  </si>
  <si>
    <t>E118</t>
  </si>
  <si>
    <t>GOVONE</t>
  </si>
  <si>
    <t>24/08/2022 11.08.23</t>
  </si>
  <si>
    <t>E120</t>
  </si>
  <si>
    <t>GOZZANO</t>
  </si>
  <si>
    <t>08/04/2022 15.45.39</t>
  </si>
  <si>
    <t>E122</t>
  </si>
  <si>
    <t>GRADARA</t>
  </si>
  <si>
    <t>E124</t>
  </si>
  <si>
    <t>GRADISCA D'ISONZO</t>
  </si>
  <si>
    <t>24/03/2022 15.14.59</t>
  </si>
  <si>
    <t>E125</t>
  </si>
  <si>
    <t>GRADO</t>
  </si>
  <si>
    <t>E126</t>
  </si>
  <si>
    <t>GRADOLI</t>
  </si>
  <si>
    <t>04/08/2022 10.29.05</t>
  </si>
  <si>
    <t>E127</t>
  </si>
  <si>
    <t>GRAFFIGNANA</t>
  </si>
  <si>
    <t>11/04/2022 11.21.26</t>
  </si>
  <si>
    <t>E128</t>
  </si>
  <si>
    <t>GRAFFIGNANO</t>
  </si>
  <si>
    <t>E130</t>
  </si>
  <si>
    <t>GRAGLIA</t>
  </si>
  <si>
    <t>30/05/2022 15.09.19</t>
  </si>
  <si>
    <t>E131</t>
  </si>
  <si>
    <t>GRAGNANO</t>
  </si>
  <si>
    <t>E132</t>
  </si>
  <si>
    <t>GRAGNANO TREBBIENSE</t>
  </si>
  <si>
    <t>15/06/2022 11.04.07</t>
  </si>
  <si>
    <t>E133</t>
  </si>
  <si>
    <t>GRAMMICHELE</t>
  </si>
  <si>
    <t>11/10/2022 09.11.09</t>
  </si>
  <si>
    <t>E134</t>
  </si>
  <si>
    <t>20/04/2022 12.53.25</t>
  </si>
  <si>
    <t>E136</t>
  </si>
  <si>
    <t>GRANAROLO DELL'EMILIA</t>
  </si>
  <si>
    <t>23/06/2022 11.56.31</t>
  </si>
  <si>
    <t>E139</t>
  </si>
  <si>
    <t>GRANDATE</t>
  </si>
  <si>
    <t>19/07/2022 14.41.29</t>
  </si>
  <si>
    <t>E141</t>
  </si>
  <si>
    <t>GRANDOLA ED UNITI</t>
  </si>
  <si>
    <t>07/04/2022 13.07.14</t>
  </si>
  <si>
    <t>E142</t>
  </si>
  <si>
    <t>GRANITI</t>
  </si>
  <si>
    <t>E143</t>
  </si>
  <si>
    <t>GRANOZZO CON MONTICELLO</t>
  </si>
  <si>
    <t>E144</t>
  </si>
  <si>
    <t>GRANTOLA</t>
  </si>
  <si>
    <t>E145</t>
  </si>
  <si>
    <t>GRANTORTO</t>
  </si>
  <si>
    <t>26/08/2022 10.42.55</t>
  </si>
  <si>
    <t>E146</t>
  </si>
  <si>
    <t>GRANZE</t>
  </si>
  <si>
    <t>22/09/2022 12.06.01</t>
  </si>
  <si>
    <t>E147</t>
  </si>
  <si>
    <t>GRASSANO</t>
  </si>
  <si>
    <t>E148</t>
  </si>
  <si>
    <t>GRASSOBBIO</t>
  </si>
  <si>
    <t>E149</t>
  </si>
  <si>
    <t>GRATTERI</t>
  </si>
  <si>
    <t>E152</t>
  </si>
  <si>
    <t>GRAVELLONA LOMELLINA</t>
  </si>
  <si>
    <t>01/06/2022 11.21.07</t>
  </si>
  <si>
    <t>E153</t>
  </si>
  <si>
    <t>GRAVELLONA TOCE</t>
  </si>
  <si>
    <t>07/10/2022 12.09.51</t>
  </si>
  <si>
    <t>E154</t>
  </si>
  <si>
    <t>GRAVERE</t>
  </si>
  <si>
    <t>E155</t>
  </si>
  <si>
    <t>GRAVINA IN PUGLIA</t>
  </si>
  <si>
    <t>E156</t>
  </si>
  <si>
    <t>GRAVINA DI CATANIA</t>
  </si>
  <si>
    <t>E158</t>
  </si>
  <si>
    <t>GRAZZANISE</t>
  </si>
  <si>
    <t>18/03/2022 12.21.31</t>
  </si>
  <si>
    <t>E159</t>
  </si>
  <si>
    <t>GRAZZANO BADOGLIO</t>
  </si>
  <si>
    <t>10/03/2022 15.21.16</t>
  </si>
  <si>
    <t>E160</t>
  </si>
  <si>
    <t>GRECCIO</t>
  </si>
  <si>
    <t>E161</t>
  </si>
  <si>
    <t>GRECI</t>
  </si>
  <si>
    <t>27/07/2022 11.32.25</t>
  </si>
  <si>
    <t>E163</t>
  </si>
  <si>
    <t>GREGGIO</t>
  </si>
  <si>
    <t>14/06/2022 14.37.38</t>
  </si>
  <si>
    <t>E164</t>
  </si>
  <si>
    <t>GREMIASCO</t>
  </si>
  <si>
    <t>E165</t>
  </si>
  <si>
    <t>GRESSAN</t>
  </si>
  <si>
    <t>E167</t>
  </si>
  <si>
    <t>GRESSONEY-LA-TRINITE'</t>
  </si>
  <si>
    <t>E168</t>
  </si>
  <si>
    <t>GRESSONEY-SAINT-JEAN</t>
  </si>
  <si>
    <t>E169</t>
  </si>
  <si>
    <t>GREVE IN CHIANTI</t>
  </si>
  <si>
    <t>E170</t>
  </si>
  <si>
    <t>GREZZAGO</t>
  </si>
  <si>
    <t>04/05/2022 12.13.18</t>
  </si>
  <si>
    <t>E171</t>
  </si>
  <si>
    <t>GREZZANA</t>
  </si>
  <si>
    <t>E172</t>
  </si>
  <si>
    <t>GRIANTE</t>
  </si>
  <si>
    <t>E173</t>
  </si>
  <si>
    <t>GRICIGNANO DI AVERSA</t>
  </si>
  <si>
    <t>01/09/2022 11.47.08</t>
  </si>
  <si>
    <t>E177</t>
  </si>
  <si>
    <t>GRIGNASCO</t>
  </si>
  <si>
    <t>06/04/2022 11.02.25</t>
  </si>
  <si>
    <t>E178</t>
  </si>
  <si>
    <t>GRIGNO</t>
  </si>
  <si>
    <t>E179</t>
  </si>
  <si>
    <t>GRIMACCO</t>
  </si>
  <si>
    <t>E180</t>
  </si>
  <si>
    <t>GRIMALDI</t>
  </si>
  <si>
    <t>E182</t>
  </si>
  <si>
    <t>GRINZANE CAVOUR</t>
  </si>
  <si>
    <t>E184</t>
  </si>
  <si>
    <t>GRISIGNANO DI ZOCCO</t>
  </si>
  <si>
    <t>06/04/2022 11.52.37</t>
  </si>
  <si>
    <t>E185</t>
  </si>
  <si>
    <t>GRISOLIA</t>
  </si>
  <si>
    <t>E187</t>
  </si>
  <si>
    <t>GRIZZANA MORANDI</t>
  </si>
  <si>
    <t>02/05/2022 13.07.42</t>
  </si>
  <si>
    <t>E188</t>
  </si>
  <si>
    <t>GROGNARDO</t>
  </si>
  <si>
    <t>19/08/2022 11.35.49</t>
  </si>
  <si>
    <t>E189</t>
  </si>
  <si>
    <t>GROMO</t>
  </si>
  <si>
    <t>15/09/2022 11.46.14</t>
  </si>
  <si>
    <t>E191</t>
  </si>
  <si>
    <t>GRONDONA</t>
  </si>
  <si>
    <t>07/10/2022 12.23.19</t>
  </si>
  <si>
    <t>E192</t>
  </si>
  <si>
    <t>GRONE</t>
  </si>
  <si>
    <t>03/10/2022 15.24.14</t>
  </si>
  <si>
    <t>E193</t>
  </si>
  <si>
    <t>GRONTARDO</t>
  </si>
  <si>
    <t>19/07/2022 15.12.22</t>
  </si>
  <si>
    <t>E195</t>
  </si>
  <si>
    <t>GROPELLO CAIROLI</t>
  </si>
  <si>
    <t>02/05/2022 13.09.30</t>
  </si>
  <si>
    <t>E196</t>
  </si>
  <si>
    <t>GROPPARELLO</t>
  </si>
  <si>
    <t>E199</t>
  </si>
  <si>
    <t>GROSCAVALLO</t>
  </si>
  <si>
    <t>E200</t>
  </si>
  <si>
    <t>GROSIO</t>
  </si>
  <si>
    <t>06/04/2022 11.46.47</t>
  </si>
  <si>
    <t>E201</t>
  </si>
  <si>
    <t>GROSOTTO</t>
  </si>
  <si>
    <t>19/04/2022 12.50.10</t>
  </si>
  <si>
    <t>E202</t>
  </si>
  <si>
    <t>GROSSETO</t>
  </si>
  <si>
    <t>E203</t>
  </si>
  <si>
    <t>GROSSO</t>
  </si>
  <si>
    <t>E204</t>
  </si>
  <si>
    <t>GROTTAFERRATA</t>
  </si>
  <si>
    <t>E205</t>
  </si>
  <si>
    <t>GROTTAGLIE</t>
  </si>
  <si>
    <t>E206</t>
  </si>
  <si>
    <t>GROTTAMINARDA</t>
  </si>
  <si>
    <t>E207</t>
  </si>
  <si>
    <t>GROTTAMMARE</t>
  </si>
  <si>
    <t>E208</t>
  </si>
  <si>
    <t>GROTTAZZOLINA</t>
  </si>
  <si>
    <t>17/06/2022 15.24.13</t>
  </si>
  <si>
    <t>E209</t>
  </si>
  <si>
    <t>GROTTE</t>
  </si>
  <si>
    <t>E210</t>
  </si>
  <si>
    <t>GROTTE DI CASTRO</t>
  </si>
  <si>
    <t>22/04/2022 11.19.05</t>
  </si>
  <si>
    <t>E212</t>
  </si>
  <si>
    <t>GROTTERIA</t>
  </si>
  <si>
    <t>E213</t>
  </si>
  <si>
    <t>GROTTOLE</t>
  </si>
  <si>
    <t>05/10/2022 16.05.11</t>
  </si>
  <si>
    <t>E214</t>
  </si>
  <si>
    <t>GROTTOLELLA</t>
  </si>
  <si>
    <t>12/07/2022 15.03.03</t>
  </si>
  <si>
    <t>E215</t>
  </si>
  <si>
    <t>GRUARO</t>
  </si>
  <si>
    <t>E216</t>
  </si>
  <si>
    <t>GRUGLIASCO</t>
  </si>
  <si>
    <t>OSSERVAZIONE</t>
  </si>
  <si>
    <t>Applicabile a scaglione di reddito da euro 15.001,00 fino a euro 28.000,00</t>
  </si>
  <si>
    <t>Applicabile a scaglione di reddito da euro 28.001,00 fino a euro 50.000,00</t>
  </si>
  <si>
    <t>E217</t>
  </si>
  <si>
    <t>GRUMELLO CREMONESE ED UNITI</t>
  </si>
  <si>
    <t>E219</t>
  </si>
  <si>
    <t>GRUMELLO DEL MONTE</t>
  </si>
  <si>
    <t>23/02/2022 12.40.57</t>
  </si>
  <si>
    <t>E221</t>
  </si>
  <si>
    <t>GRUMENTO NOVA</t>
  </si>
  <si>
    <t>E223</t>
  </si>
  <si>
    <t>GRUMO APPULA</t>
  </si>
  <si>
    <t>01/09/2022 11.48.58</t>
  </si>
  <si>
    <t>E224</t>
  </si>
  <si>
    <t>GRUMO NEVANO</t>
  </si>
  <si>
    <t>09/05/2022 11.58.21</t>
  </si>
  <si>
    <t>Esenzione per redditi di pensione/lavoro dipendente non superiori a Euro 8.000,00 annui.</t>
  </si>
  <si>
    <t>Esenzione per reddito delle unitÃ  immobiliare adibita ad abitazione principale e relative pertinenze.</t>
  </si>
  <si>
    <t>E226</t>
  </si>
  <si>
    <t>GRUMOLO DELLE ABBADESSE</t>
  </si>
  <si>
    <t>16/06/2022 15.15.56</t>
  </si>
  <si>
    <t>E227</t>
  </si>
  <si>
    <t>GUAGNANO</t>
  </si>
  <si>
    <t>E228</t>
  </si>
  <si>
    <t>GUALDO</t>
  </si>
  <si>
    <t>30/06/2022 12.52.01</t>
  </si>
  <si>
    <t>E229</t>
  </si>
  <si>
    <t>GUALDO CATTANEO</t>
  </si>
  <si>
    <t>14/06/2022 10.53.04</t>
  </si>
  <si>
    <t>E230</t>
  </si>
  <si>
    <t>GUALDO TADINO</t>
  </si>
  <si>
    <t>04/10/2022 12.38.28</t>
  </si>
  <si>
    <t>E232</t>
  </si>
  <si>
    <t>GUALTIERI</t>
  </si>
  <si>
    <t>28/03/2022 11.53.30</t>
  </si>
  <si>
    <t>E233</t>
  </si>
  <si>
    <t>GUALTIERI SICAMINO'</t>
  </si>
  <si>
    <t>E234</t>
  </si>
  <si>
    <t>GUAMAGGIORE</t>
  </si>
  <si>
    <t>20/01/2022 08.49.32</t>
  </si>
  <si>
    <t>E235</t>
  </si>
  <si>
    <t>GUANZATE</t>
  </si>
  <si>
    <t>E236</t>
  </si>
  <si>
    <t>GUARCINO</t>
  </si>
  <si>
    <t>26/09/2022 09.10.08</t>
  </si>
  <si>
    <t>E237</t>
  </si>
  <si>
    <t>GUARDABOSONE</t>
  </si>
  <si>
    <t>E238</t>
  </si>
  <si>
    <t>GUARDAMIGLIO</t>
  </si>
  <si>
    <t>E239</t>
  </si>
  <si>
    <t>GUARDAVALLE</t>
  </si>
  <si>
    <t>E240</t>
  </si>
  <si>
    <t>GUARDA VENETA</t>
  </si>
  <si>
    <t>E241</t>
  </si>
  <si>
    <t>GUARDEA</t>
  </si>
  <si>
    <t>14/07/2022 12.36.15</t>
  </si>
  <si>
    <t>E242</t>
  </si>
  <si>
    <t>GUARDIA PIEMONTESE</t>
  </si>
  <si>
    <t>E243</t>
  </si>
  <si>
    <t>GUARDIAGRELE</t>
  </si>
  <si>
    <t>07/10/2022 16.25.58</t>
  </si>
  <si>
    <t>E244</t>
  </si>
  <si>
    <t>GUARDIALFIERA</t>
  </si>
  <si>
    <t>09/09/2022 08.18.53</t>
  </si>
  <si>
    <t>E245</t>
  </si>
  <si>
    <t>GUARDIA LOMBARDI</t>
  </si>
  <si>
    <t>14/10/2022 15.43.21</t>
  </si>
  <si>
    <t>E246</t>
  </si>
  <si>
    <t>GUARDIA PERTICARA</t>
  </si>
  <si>
    <t>E248</t>
  </si>
  <si>
    <t>GUARDIAREGIA</t>
  </si>
  <si>
    <t>24/06/2022 09.31.51</t>
  </si>
  <si>
    <t>E249</t>
  </si>
  <si>
    <t>GUARDIA SANFRAMONDI</t>
  </si>
  <si>
    <t>24/05/2022 14.17.50</t>
  </si>
  <si>
    <t>E250</t>
  </si>
  <si>
    <t>GUARDISTALLO</t>
  </si>
  <si>
    <t>02/08/2022 15.07.01</t>
  </si>
  <si>
    <t>Esenzione per redditi fino a 13.000 euro per i lavoratori dipendenti assimilati e pensionati</t>
  </si>
  <si>
    <t>E251</t>
  </si>
  <si>
    <t>GUARENE</t>
  </si>
  <si>
    <t>E252</t>
  </si>
  <si>
    <t>GUASILA</t>
  </si>
  <si>
    <t>E253</t>
  </si>
  <si>
    <t>GUASTALLA</t>
  </si>
  <si>
    <t>E255</t>
  </si>
  <si>
    <t>GUAZZORA</t>
  </si>
  <si>
    <t>E256</t>
  </si>
  <si>
    <t>GUBBIO</t>
  </si>
  <si>
    <t>13/07/2022 14.23.07</t>
  </si>
  <si>
    <t>E258</t>
  </si>
  <si>
    <t>GUDO VISCONTI</t>
  </si>
  <si>
    <t>10/10/2022 13.12.32</t>
  </si>
  <si>
    <t>E259</t>
  </si>
  <si>
    <t>GUGLIONESI</t>
  </si>
  <si>
    <t>03/10/2022 13.06.42</t>
  </si>
  <si>
    <t>E261</t>
  </si>
  <si>
    <t>GUIDIZZOLO</t>
  </si>
  <si>
    <t>13/09/2022 10.48.51</t>
  </si>
  <si>
    <t>E263</t>
  </si>
  <si>
    <t>GUIDONIA MONTECELIO</t>
  </si>
  <si>
    <t>13/06/2022 13.06.30</t>
  </si>
  <si>
    <t>E264</t>
  </si>
  <si>
    <t>GUIGLIA</t>
  </si>
  <si>
    <t>E265</t>
  </si>
  <si>
    <t>SIZIANO</t>
  </si>
  <si>
    <t>E266</t>
  </si>
  <si>
    <t>GUILMI</t>
  </si>
  <si>
    <t>E269</t>
  </si>
  <si>
    <t>GURRO</t>
  </si>
  <si>
    <t>E270</t>
  </si>
  <si>
    <t>GUSPINI</t>
  </si>
  <si>
    <t>13/04/2022 14.59.41</t>
  </si>
  <si>
    <t>E271</t>
  </si>
  <si>
    <t>GUSSAGO</t>
  </si>
  <si>
    <t>20/04/2022 14.36.40</t>
  </si>
  <si>
    <t>E272</t>
  </si>
  <si>
    <t>GUSSOLA</t>
  </si>
  <si>
    <t>18/02/2022 10.02.41</t>
  </si>
  <si>
    <t>E273</t>
  </si>
  <si>
    <t>HONE</t>
  </si>
  <si>
    <t>E274</t>
  </si>
  <si>
    <t>JACURSO</t>
  </si>
  <si>
    <t>E280</t>
  </si>
  <si>
    <t>IDRO</t>
  </si>
  <si>
    <t>02/05/2022 13.11.05</t>
  </si>
  <si>
    <t>E281</t>
  </si>
  <si>
    <t>IGLESIAS</t>
  </si>
  <si>
    <t>E282</t>
  </si>
  <si>
    <t>IGLIANO</t>
  </si>
  <si>
    <t>E283</t>
  </si>
  <si>
    <t>ILBONO</t>
  </si>
  <si>
    <t>E284</t>
  </si>
  <si>
    <t>ILLASI</t>
  </si>
  <si>
    <t>10/06/2022 10.01.50</t>
  </si>
  <si>
    <t>E285</t>
  </si>
  <si>
    <t>ILLORAI</t>
  </si>
  <si>
    <t>E287</t>
  </si>
  <si>
    <t>IMBERSAGO</t>
  </si>
  <si>
    <t>20/05/2022 13.02.33</t>
  </si>
  <si>
    <t>E288</t>
  </si>
  <si>
    <t>IMER</t>
  </si>
  <si>
    <t>E289</t>
  </si>
  <si>
    <t>IMOLA</t>
  </si>
  <si>
    <t>23/06/2022 11.58.26</t>
  </si>
  <si>
    <t>E290</t>
  </si>
  <si>
    <t>IMPERIA</t>
  </si>
  <si>
    <t>E291</t>
  </si>
  <si>
    <t>IMPRUNETA</t>
  </si>
  <si>
    <t>E292</t>
  </si>
  <si>
    <t>INARZO</t>
  </si>
  <si>
    <t>28/03/2022 11.57.04</t>
  </si>
  <si>
    <t>E295</t>
  </si>
  <si>
    <t>INCISA SCAPACCINO</t>
  </si>
  <si>
    <t>E297</t>
  </si>
  <si>
    <t>INCUDINE</t>
  </si>
  <si>
    <t>07/03/2022 10.38.15</t>
  </si>
  <si>
    <t>E299</t>
  </si>
  <si>
    <t>INDUNO OLONA</t>
  </si>
  <si>
    <t>18/05/2022 14.28.18</t>
  </si>
  <si>
    <t>E301</t>
  </si>
  <si>
    <t>INGRIA</t>
  </si>
  <si>
    <t>28/02/2022 09.40.45</t>
  </si>
  <si>
    <t>E304</t>
  </si>
  <si>
    <t>INTRAGNA</t>
  </si>
  <si>
    <t>E305</t>
  </si>
  <si>
    <t>INTROBIO</t>
  </si>
  <si>
    <t>13/10/2022 12.08.03</t>
  </si>
  <si>
    <t>E306</t>
  </si>
  <si>
    <t>INTROD</t>
  </si>
  <si>
    <t>E307</t>
  </si>
  <si>
    <t>INTRODACQUA</t>
  </si>
  <si>
    <t>E309</t>
  </si>
  <si>
    <t>INVERIGO</t>
  </si>
  <si>
    <t>26/09/2022 15.09.31</t>
  </si>
  <si>
    <t>E310</t>
  </si>
  <si>
    <t>INVERNO E MONTELEONE</t>
  </si>
  <si>
    <t>11/10/2022 15.25.06</t>
  </si>
  <si>
    <t>E311</t>
  </si>
  <si>
    <t>INVERSO PINASCA</t>
  </si>
  <si>
    <t>05/10/2022 12.58.59</t>
  </si>
  <si>
    <t>E313</t>
  </si>
  <si>
    <t>INVERUNO</t>
  </si>
  <si>
    <t>22/06/2022 11.18.40</t>
  </si>
  <si>
    <t>E314</t>
  </si>
  <si>
    <t>INVORIO</t>
  </si>
  <si>
    <t>20/06/2022 14.38.01</t>
  </si>
  <si>
    <t>E317</t>
  </si>
  <si>
    <t>INZAGO</t>
  </si>
  <si>
    <t>E320</t>
  </si>
  <si>
    <t>JOLANDA DI SAVOIA</t>
  </si>
  <si>
    <t>E321</t>
  </si>
  <si>
    <t>IONADI</t>
  </si>
  <si>
    <t>01/09/2022 14.20.19</t>
  </si>
  <si>
    <t>E323</t>
  </si>
  <si>
    <t>IRGOLI</t>
  </si>
  <si>
    <t>E325</t>
  </si>
  <si>
    <t>IRMA</t>
  </si>
  <si>
    <t>E326</t>
  </si>
  <si>
    <t>IRSINA</t>
  </si>
  <si>
    <t>E327</t>
  </si>
  <si>
    <t>ISASCA</t>
  </si>
  <si>
    <t>24/08/2022 14.45.37</t>
  </si>
  <si>
    <t>E328</t>
  </si>
  <si>
    <t>ISCA SULLO IONIO</t>
  </si>
  <si>
    <t>E329</t>
  </si>
  <si>
    <t>ISCHIA</t>
  </si>
  <si>
    <t>E330</t>
  </si>
  <si>
    <t>ISCHIA DI CASTRO</t>
  </si>
  <si>
    <t>07/10/2022 12.05.07</t>
  </si>
  <si>
    <t>E332</t>
  </si>
  <si>
    <t>ISCHITELLA</t>
  </si>
  <si>
    <t>E333</t>
  </si>
  <si>
    <t>ISEO</t>
  </si>
  <si>
    <t>16/02/2022 14.38.34</t>
  </si>
  <si>
    <t>Esenzione per redditi da pensione non superiori a euro 10000,00 e redditi derivanti dalle rendite catastali della unitÃ  immobiliare adibita ad abitazione principale e relative pertinenze</t>
  </si>
  <si>
    <t>E334</t>
  </si>
  <si>
    <t>ISERA</t>
  </si>
  <si>
    <t>16/2022</t>
  </si>
  <si>
    <t>10/05/2022 12.29.28</t>
  </si>
  <si>
    <t>E335</t>
  </si>
  <si>
    <t>ISERNIA</t>
  </si>
  <si>
    <t>E336</t>
  </si>
  <si>
    <t>ISILI</t>
  </si>
  <si>
    <t>21/06/2022 10.38.50</t>
  </si>
  <si>
    <t>E337</t>
  </si>
  <si>
    <t>ISNELLO</t>
  </si>
  <si>
    <t>E338</t>
  </si>
  <si>
    <t>ISOLA D'ASTI</t>
  </si>
  <si>
    <t>30/06/2022 15.07.44</t>
  </si>
  <si>
    <t>E339</t>
  </si>
  <si>
    <t>ISOLA DI CAPO RIZZUTO</t>
  </si>
  <si>
    <t>01/08/2022 11.06.23</t>
  </si>
  <si>
    <t>E340</t>
  </si>
  <si>
    <t>ISOLA DEL LIRI</t>
  </si>
  <si>
    <t>16/09/2022 12.08.29</t>
  </si>
  <si>
    <t>E341</t>
  </si>
  <si>
    <t>ISOLA DEL CANTONE</t>
  </si>
  <si>
    <t>E342</t>
  </si>
  <si>
    <t>MADESIMO</t>
  </si>
  <si>
    <t>E343</t>
  </si>
  <si>
    <t>ISOLA DEL GRAN SASSO D'ITALIA</t>
  </si>
  <si>
    <t>05/10/2022 17.21.26</t>
  </si>
  <si>
    <t>E345</t>
  </si>
  <si>
    <t>ISOLABELLA</t>
  </si>
  <si>
    <t>E346</t>
  </si>
  <si>
    <t>ISOLABONA</t>
  </si>
  <si>
    <t>E348</t>
  </si>
  <si>
    <t>ISOLA DEL GIGLIO</t>
  </si>
  <si>
    <t>19/07/2022 14.29.03</t>
  </si>
  <si>
    <t>E349</t>
  </si>
  <si>
    <t>ISOLA DELLA SCALA</t>
  </si>
  <si>
    <t>13/04/2022 12.33.36</t>
  </si>
  <si>
    <t>E350</t>
  </si>
  <si>
    <t>ISOLA DELLE FEMMINE</t>
  </si>
  <si>
    <t>E351</t>
  </si>
  <si>
    <t>ISOLA DEL PIANO</t>
  </si>
  <si>
    <t>04/10/2022 13.25.02</t>
  </si>
  <si>
    <t>E353</t>
  </si>
  <si>
    <t>ISOLA DI FONDRA</t>
  </si>
  <si>
    <t>E354</t>
  </si>
  <si>
    <t>ISOLA VICENTINA</t>
  </si>
  <si>
    <t>28/01/2022 16.02.44</t>
  </si>
  <si>
    <t>E356</t>
  </si>
  <si>
    <t>ISOLA DOVARESE</t>
  </si>
  <si>
    <t>02/05/2022 13.15.50</t>
  </si>
  <si>
    <t>E358</t>
  </si>
  <si>
    <t>ISOLA RIZZA</t>
  </si>
  <si>
    <t>08/06/2022 10.03.15</t>
  </si>
  <si>
    <t>E360</t>
  </si>
  <si>
    <t>ISOLA SANT'ANTONIO</t>
  </si>
  <si>
    <t>E363</t>
  </si>
  <si>
    <t>ISOLE TREMITI</t>
  </si>
  <si>
    <t>E364</t>
  </si>
  <si>
    <t>ISORELLA</t>
  </si>
  <si>
    <t>E365</t>
  </si>
  <si>
    <t>ISPANI</t>
  </si>
  <si>
    <t>E366</t>
  </si>
  <si>
    <t>ISPICA</t>
  </si>
  <si>
    <t>E367</t>
  </si>
  <si>
    <t>ISPRA</t>
  </si>
  <si>
    <t>11/05/2022 14.32.22</t>
  </si>
  <si>
    <t>E368</t>
  </si>
  <si>
    <t>ISSIGLIO</t>
  </si>
  <si>
    <t>E369</t>
  </si>
  <si>
    <t>ISSIME</t>
  </si>
  <si>
    <t>E370</t>
  </si>
  <si>
    <t>ISSO</t>
  </si>
  <si>
    <t>E371</t>
  </si>
  <si>
    <t>ISSOGNE</t>
  </si>
  <si>
    <t>E372</t>
  </si>
  <si>
    <t>VASTO</t>
  </si>
  <si>
    <t>05/10/2022 17.02.48</t>
  </si>
  <si>
    <t>E373</t>
  </si>
  <si>
    <t>ISTRANA</t>
  </si>
  <si>
    <t>09/03/2022 12.25.07</t>
  </si>
  <si>
    <t>E374</t>
  </si>
  <si>
    <t>ITALA</t>
  </si>
  <si>
    <t>E375</t>
  </si>
  <si>
    <t>ITRI</t>
  </si>
  <si>
    <t>E376</t>
  </si>
  <si>
    <t>ITTIREDDU</t>
  </si>
  <si>
    <t>E377</t>
  </si>
  <si>
    <t>ITTIRI</t>
  </si>
  <si>
    <t>30/06/2022 12.11.09</t>
  </si>
  <si>
    <t>E379</t>
  </si>
  <si>
    <t>IVREA</t>
  </si>
  <si>
    <t>08/07/2022 09.47.59</t>
  </si>
  <si>
    <t>E380</t>
  </si>
  <si>
    <t>IZANO</t>
  </si>
  <si>
    <t>12/07/2022 15.09.03</t>
  </si>
  <si>
    <t>E381</t>
  </si>
  <si>
    <t>JELSI</t>
  </si>
  <si>
    <t>24/06/2022 09.15.20</t>
  </si>
  <si>
    <t>E382</t>
  </si>
  <si>
    <t>JENNE</t>
  </si>
  <si>
    <t>E386</t>
  </si>
  <si>
    <t>JERAGO CON ORAGO</t>
  </si>
  <si>
    <t>09/05/2022 13.27.41</t>
  </si>
  <si>
    <t>E387</t>
  </si>
  <si>
    <t>JERZU</t>
  </si>
  <si>
    <t>E388</t>
  </si>
  <si>
    <t>JESI</t>
  </si>
  <si>
    <t>E389</t>
  </si>
  <si>
    <t>JOPPOLO</t>
  </si>
  <si>
    <t>19/09/2022 09.14.03</t>
  </si>
  <si>
    <t>E390</t>
  </si>
  <si>
    <t>JOPPOLO GIANCAXIO</t>
  </si>
  <si>
    <t>E391</t>
  </si>
  <si>
    <t>JOVENCAN</t>
  </si>
  <si>
    <t>E392</t>
  </si>
  <si>
    <t>LABICO</t>
  </si>
  <si>
    <t>08/06/2022 13.40.53</t>
  </si>
  <si>
    <t>E393</t>
  </si>
  <si>
    <t>LABRO</t>
  </si>
  <si>
    <t>E394</t>
  </si>
  <si>
    <t>LA CASSA</t>
  </si>
  <si>
    <t>27/09/2022 11.21.34</t>
  </si>
  <si>
    <t>E395</t>
  </si>
  <si>
    <t>LACCHIARELLA</t>
  </si>
  <si>
    <t>11/05/2022 09.33.32</t>
  </si>
  <si>
    <t>E396</t>
  </si>
  <si>
    <t>LACCO AMENO</t>
  </si>
  <si>
    <t>E397</t>
  </si>
  <si>
    <t>LACEDONIA</t>
  </si>
  <si>
    <t>05/07/2022 16.23.31</t>
  </si>
  <si>
    <t>E398</t>
  </si>
  <si>
    <t>LACES</t>
  </si>
  <si>
    <t>E400</t>
  </si>
  <si>
    <t>LACONI</t>
  </si>
  <si>
    <t>E401</t>
  </si>
  <si>
    <t>LAERRU</t>
  </si>
  <si>
    <t>E402</t>
  </si>
  <si>
    <t>LAGANADI</t>
  </si>
  <si>
    <t>E403</t>
  </si>
  <si>
    <t>LAGHI</t>
  </si>
  <si>
    <t>28/09/2022 13.06.47</t>
  </si>
  <si>
    <t>E405</t>
  </si>
  <si>
    <t>LAGLIO</t>
  </si>
  <si>
    <t>E406</t>
  </si>
  <si>
    <t>LAGNASCO</t>
  </si>
  <si>
    <t>29/08/2022 13.44.40</t>
  </si>
  <si>
    <t>E407</t>
  </si>
  <si>
    <t>LAGO</t>
  </si>
  <si>
    <t>E409</t>
  </si>
  <si>
    <t>LAGONEGRO</t>
  </si>
  <si>
    <t>28/06/2022 15.10.43</t>
  </si>
  <si>
    <t>E410</t>
  </si>
  <si>
    <t>LAGOSANTO</t>
  </si>
  <si>
    <t>11/05/2022 09.34.43</t>
  </si>
  <si>
    <t>E412</t>
  </si>
  <si>
    <t>LAGUNDO</t>
  </si>
  <si>
    <t>E413</t>
  </si>
  <si>
    <t>LAJATICO</t>
  </si>
  <si>
    <t>17/08/2022 11.43.14</t>
  </si>
  <si>
    <t>E414</t>
  </si>
  <si>
    <t>LAIGUEGLIA</t>
  </si>
  <si>
    <t>E415</t>
  </si>
  <si>
    <t>LAINATE</t>
  </si>
  <si>
    <t>26/07/2022 12.35.41</t>
  </si>
  <si>
    <t>E416</t>
  </si>
  <si>
    <t>LAINO</t>
  </si>
  <si>
    <t>19/01/2022 11.35.20</t>
  </si>
  <si>
    <t>E417</t>
  </si>
  <si>
    <t>LAINO BORGO</t>
  </si>
  <si>
    <t>E419</t>
  </si>
  <si>
    <t>LAINO CASTELLO</t>
  </si>
  <si>
    <t>12/05/2022 12.29.32</t>
  </si>
  <si>
    <t>E420</t>
  </si>
  <si>
    <t>LAION</t>
  </si>
  <si>
    <t>E421</t>
  </si>
  <si>
    <t>LAIVES</t>
  </si>
  <si>
    <t>E422</t>
  </si>
  <si>
    <t>LALLIO</t>
  </si>
  <si>
    <t>04/10/2022 12.41.07</t>
  </si>
  <si>
    <t>E423</t>
  </si>
  <si>
    <t>LA LOGGIA</t>
  </si>
  <si>
    <t>05/04/2022 17.25.29</t>
  </si>
  <si>
    <t>Esenzione per redditi imponibili fino a euro 15000.99</t>
  </si>
  <si>
    <t>E424</t>
  </si>
  <si>
    <t>LAMA DEI PELIGNI</t>
  </si>
  <si>
    <t>06/04/2022 11.00.26</t>
  </si>
  <si>
    <t>E425</t>
  </si>
  <si>
    <t>LA MADDALENA</t>
  </si>
  <si>
    <t>01/07/2022 13.15.24</t>
  </si>
  <si>
    <t>E426</t>
  </si>
  <si>
    <t>LAMA MOCOGNO</t>
  </si>
  <si>
    <t>10/10/2022 11.57.30</t>
  </si>
  <si>
    <t>E428</t>
  </si>
  <si>
    <t>LAMBRUGO</t>
  </si>
  <si>
    <t>E429</t>
  </si>
  <si>
    <t>LAMON</t>
  </si>
  <si>
    <t>E430</t>
  </si>
  <si>
    <t>LA MORRA</t>
  </si>
  <si>
    <t>30/06/2022 15.20.28</t>
  </si>
  <si>
    <t>E431</t>
  </si>
  <si>
    <t>LAMPEDUSA E LINOSA</t>
  </si>
  <si>
    <t>E432</t>
  </si>
  <si>
    <t>LAMPORECCHIO</t>
  </si>
  <si>
    <t>10/10/2022 09.25.06</t>
  </si>
  <si>
    <t>Esenzione per tutti i contribuenti titolari di reddito complessivo annuo imponibile non superiore a euro 10000.00 da lavoro dipendente o di pensione e reddito per l'abitazione principale</t>
  </si>
  <si>
    <t>E433</t>
  </si>
  <si>
    <t>LAMPORO</t>
  </si>
  <si>
    <t>E434</t>
  </si>
  <si>
    <t>LANA</t>
  </si>
  <si>
    <t>E435</t>
  </si>
  <si>
    <t>LANCIANO</t>
  </si>
  <si>
    <t>E436</t>
  </si>
  <si>
    <t>LANDIONA</t>
  </si>
  <si>
    <t>E437</t>
  </si>
  <si>
    <t>LANDRIANO</t>
  </si>
  <si>
    <t>E438</t>
  </si>
  <si>
    <t>LANGHIRANO</t>
  </si>
  <si>
    <t>21/04/2022 11.49.50</t>
  </si>
  <si>
    <t>E439</t>
  </si>
  <si>
    <t>LANGOSCO</t>
  </si>
  <si>
    <t>01/09/2022 10.35.23</t>
  </si>
  <si>
    <t>E441</t>
  </si>
  <si>
    <t>LANUSEI</t>
  </si>
  <si>
    <t>E443</t>
  </si>
  <si>
    <t>LANZADA</t>
  </si>
  <si>
    <t>26/04/2022 09.42.38</t>
  </si>
  <si>
    <t>E445</t>
  </si>
  <si>
    <t>LANZO TORINESE</t>
  </si>
  <si>
    <t>30/09/2022 08.48.44</t>
  </si>
  <si>
    <t>E447</t>
  </si>
  <si>
    <t>LAPEDONA</t>
  </si>
  <si>
    <t>E448</t>
  </si>
  <si>
    <t>LAPIO</t>
  </si>
  <si>
    <t>20/06/2022 11.14.47</t>
  </si>
  <si>
    <t>E450</t>
  </si>
  <si>
    <t>LAPPANO</t>
  </si>
  <si>
    <t>08/09/2022 13.07.00</t>
  </si>
  <si>
    <t>E451</t>
  </si>
  <si>
    <t>LARCIANO</t>
  </si>
  <si>
    <t>06/10/2022 12.48.52</t>
  </si>
  <si>
    <t>Esenzione per per tutti i contribuenti con reddito complessivo annuo non superiore a Euro 10.000,00 costituito esclusivamente da reddito da lavoro dipendente o pensione e reddito da abitazione principale</t>
  </si>
  <si>
    <t>E454</t>
  </si>
  <si>
    <t>LARDIRAGO</t>
  </si>
  <si>
    <t>26/09/2022 11.53.55</t>
  </si>
  <si>
    <t>E456</t>
  </si>
  <si>
    <t>LARINO</t>
  </si>
  <si>
    <t>05/07/2022 14.07.42</t>
  </si>
  <si>
    <t>E457</t>
  </si>
  <si>
    <t>LASA</t>
  </si>
  <si>
    <t>E458</t>
  </si>
  <si>
    <t>LA SALLE</t>
  </si>
  <si>
    <t>E459</t>
  </si>
  <si>
    <t>LASCARI</t>
  </si>
  <si>
    <t>E462</t>
  </si>
  <si>
    <t>LASNIGO</t>
  </si>
  <si>
    <t>18/01/2022 12.38.58</t>
  </si>
  <si>
    <t>E463</t>
  </si>
  <si>
    <t>LA SPEZIA</t>
  </si>
  <si>
    <t>14/01/2022 10.39.48</t>
  </si>
  <si>
    <t>E464</t>
  </si>
  <si>
    <t>LAS PLASSAS</t>
  </si>
  <si>
    <t>E465</t>
  </si>
  <si>
    <t>LASTEBASSE</t>
  </si>
  <si>
    <t>16/09/2022 07.35.54</t>
  </si>
  <si>
    <t>E466</t>
  </si>
  <si>
    <t>LASTRA A SIGNA</t>
  </si>
  <si>
    <t>18/01/2022 12.32.24</t>
  </si>
  <si>
    <t>E467</t>
  </si>
  <si>
    <t>LATERA</t>
  </si>
  <si>
    <t>11/10/2022 12.38.49</t>
  </si>
  <si>
    <t>E469</t>
  </si>
  <si>
    <t>LATERZA</t>
  </si>
  <si>
    <t>10/06/2022 11.12.07</t>
  </si>
  <si>
    <t>E470</t>
  </si>
  <si>
    <t>LA THUILE</t>
  </si>
  <si>
    <t>E471</t>
  </si>
  <si>
    <t>LATIANO</t>
  </si>
  <si>
    <t>E472</t>
  </si>
  <si>
    <t>LATINA</t>
  </si>
  <si>
    <t>E473</t>
  </si>
  <si>
    <t>LATISANA</t>
  </si>
  <si>
    <t>E474</t>
  </si>
  <si>
    <t>LATRONICO</t>
  </si>
  <si>
    <t>30/06/2022 11.24.41</t>
  </si>
  <si>
    <t>E475</t>
  </si>
  <si>
    <t>LATTARICO</t>
  </si>
  <si>
    <t>13/10/2022 12.58.03</t>
  </si>
  <si>
    <t>E476</t>
  </si>
  <si>
    <t>LAUCO</t>
  </si>
  <si>
    <t>E479</t>
  </si>
  <si>
    <t>LAUREANA DI BORRELLO</t>
  </si>
  <si>
    <t>26/07/2022 10.32.31</t>
  </si>
  <si>
    <t>E480</t>
  </si>
  <si>
    <t>LAUREANA CILENTO</t>
  </si>
  <si>
    <t>05/09/2022 11.10.25</t>
  </si>
  <si>
    <t>E481</t>
  </si>
  <si>
    <t>LAUREGNO</t>
  </si>
  <si>
    <t>E482</t>
  </si>
  <si>
    <t>LAURENZANA</t>
  </si>
  <si>
    <t>E483</t>
  </si>
  <si>
    <t>LAURIA</t>
  </si>
  <si>
    <t>E484</t>
  </si>
  <si>
    <t>LAURIANO</t>
  </si>
  <si>
    <t>18/02/2022 17.30.50</t>
  </si>
  <si>
    <t>E485</t>
  </si>
  <si>
    <t>LAURINO</t>
  </si>
  <si>
    <t>E486</t>
  </si>
  <si>
    <t>LAURITO</t>
  </si>
  <si>
    <t>E487</t>
  </si>
  <si>
    <t>LAURO</t>
  </si>
  <si>
    <t>E488</t>
  </si>
  <si>
    <t>LAVAGNA</t>
  </si>
  <si>
    <t>23/06/2022 10.24.12</t>
  </si>
  <si>
    <t>E489</t>
  </si>
  <si>
    <t>LAVAGNO</t>
  </si>
  <si>
    <t>E490</t>
  </si>
  <si>
    <t>LA VALLE AGORDINA</t>
  </si>
  <si>
    <t>E491</t>
  </si>
  <si>
    <t>LA VALLE</t>
  </si>
  <si>
    <t>E492</t>
  </si>
  <si>
    <t>LAVARONE</t>
  </si>
  <si>
    <t>E493</t>
  </si>
  <si>
    <t>LAVELLO</t>
  </si>
  <si>
    <t>E494</t>
  </si>
  <si>
    <t>LAVENA PONTE TRESA</t>
  </si>
  <si>
    <t>02/08/2022 07.59.55</t>
  </si>
  <si>
    <t>E496</t>
  </si>
  <si>
    <t>LAVENO-MOMBELLO</t>
  </si>
  <si>
    <t>07/10/2022 12.36.19</t>
  </si>
  <si>
    <t>E497</t>
  </si>
  <si>
    <t>LAVENONE</t>
  </si>
  <si>
    <t>14/03/2022 08.15.26</t>
  </si>
  <si>
    <t>E498</t>
  </si>
  <si>
    <t>LAVIANO</t>
  </si>
  <si>
    <t>E500</t>
  </si>
  <si>
    <t>LAVIS</t>
  </si>
  <si>
    <t>E502</t>
  </si>
  <si>
    <t>LAZISE</t>
  </si>
  <si>
    <t>E504</t>
  </si>
  <si>
    <t>LAZZATE</t>
  </si>
  <si>
    <t>05/07/2022 15.46.40</t>
  </si>
  <si>
    <t>E505</t>
  </si>
  <si>
    <t>LECCE NEI MARSI</t>
  </si>
  <si>
    <t>23/09/2022 08.52.01</t>
  </si>
  <si>
    <t>E506</t>
  </si>
  <si>
    <t>LECCE</t>
  </si>
  <si>
    <t>E507</t>
  </si>
  <si>
    <t>LECCO</t>
  </si>
  <si>
    <t>12/05/2022 11.46.53</t>
  </si>
  <si>
    <t>E509</t>
  </si>
  <si>
    <t>LEFFE</t>
  </si>
  <si>
    <t>E510</t>
  </si>
  <si>
    <t>LEGGIUNO</t>
  </si>
  <si>
    <t>21/04/2022 11.52.31</t>
  </si>
  <si>
    <t>E512</t>
  </si>
  <si>
    <t>LEGNAGO</t>
  </si>
  <si>
    <t>15/02/2022 16.07.22</t>
  </si>
  <si>
    <t>E514</t>
  </si>
  <si>
    <t>LEGNANO</t>
  </si>
  <si>
    <t>12/05/2022 12.27.19</t>
  </si>
  <si>
    <t>E515</t>
  </si>
  <si>
    <t>LEGNARO</t>
  </si>
  <si>
    <t>14/09/2022 14.24.48</t>
  </si>
  <si>
    <t>E517</t>
  </si>
  <si>
    <t>LEI</t>
  </si>
  <si>
    <t>E518</t>
  </si>
  <si>
    <t>LEINI</t>
  </si>
  <si>
    <t>13/07/2022 12.55.21</t>
  </si>
  <si>
    <t>E519</t>
  </si>
  <si>
    <t>LEIVI</t>
  </si>
  <si>
    <t>21/03/2022 15.19.40</t>
  </si>
  <si>
    <t>E520</t>
  </si>
  <si>
    <t>LEMIE</t>
  </si>
  <si>
    <t>20/06/2022 15.08.10</t>
  </si>
  <si>
    <t>E522</t>
  </si>
  <si>
    <t>LENDINARA</t>
  </si>
  <si>
    <t>E523</t>
  </si>
  <si>
    <t>LENI</t>
  </si>
  <si>
    <t>E524</t>
  </si>
  <si>
    <t>LENNA</t>
  </si>
  <si>
    <t>E526</t>
  </si>
  <si>
    <t>LENO</t>
  </si>
  <si>
    <t>18/05/2022 10.27.43</t>
  </si>
  <si>
    <t>E527</t>
  </si>
  <si>
    <t>LENOLA</t>
  </si>
  <si>
    <t>E528</t>
  </si>
  <si>
    <t>LENTA</t>
  </si>
  <si>
    <t>E530</t>
  </si>
  <si>
    <t>LENTATE SUL SEVESO</t>
  </si>
  <si>
    <t>E531</t>
  </si>
  <si>
    <t>LENTELLA</t>
  </si>
  <si>
    <t>E532</t>
  </si>
  <si>
    <t>LENTINI</t>
  </si>
  <si>
    <t>E535</t>
  </si>
  <si>
    <t>LEONESSA</t>
  </si>
  <si>
    <t>E536</t>
  </si>
  <si>
    <t>LEONFORTE</t>
  </si>
  <si>
    <t>E537</t>
  </si>
  <si>
    <t>LEPORANO</t>
  </si>
  <si>
    <t>CS 46</t>
  </si>
  <si>
    <t>17/08/2022 11.56.14</t>
  </si>
  <si>
    <t>E538</t>
  </si>
  <si>
    <t>LEQUILE</t>
  </si>
  <si>
    <t>E539</t>
  </si>
  <si>
    <t>LEQUIO TANARO</t>
  </si>
  <si>
    <t>07/04/2022 16.39.51</t>
  </si>
  <si>
    <t>E540</t>
  </si>
  <si>
    <t>LEQUIO BERRIA</t>
  </si>
  <si>
    <t>22/06/2022 14.53.54</t>
  </si>
  <si>
    <t>E541</t>
  </si>
  <si>
    <t>LERCARA FRIDDI</t>
  </si>
  <si>
    <t>E542</t>
  </si>
  <si>
    <t>LERICI</t>
  </si>
  <si>
    <t>27/06/2022 11.44.56</t>
  </si>
  <si>
    <t>Esenzione per redditi imponibili fino a euro 26999.99</t>
  </si>
  <si>
    <t>E543</t>
  </si>
  <si>
    <t>LERMA</t>
  </si>
  <si>
    <t>04/02/2022 08.55.49</t>
  </si>
  <si>
    <t>E544</t>
  </si>
  <si>
    <t>LESA</t>
  </si>
  <si>
    <t>E546</t>
  </si>
  <si>
    <t>LESEGNO</t>
  </si>
  <si>
    <t>12/10/2022 13.07.27</t>
  </si>
  <si>
    <t>E547</t>
  </si>
  <si>
    <t>LESIGNANO DE' BAGNI</t>
  </si>
  <si>
    <t>04/05/2022 09.47.19</t>
  </si>
  <si>
    <t>E548</t>
  </si>
  <si>
    <t>TERENZO</t>
  </si>
  <si>
    <t>E549</t>
  </si>
  <si>
    <t>LESINA</t>
  </si>
  <si>
    <t>E550</t>
  </si>
  <si>
    <t>LESMO</t>
  </si>
  <si>
    <t>12/05/2022 11.40.28</t>
  </si>
  <si>
    <t>E551</t>
  </si>
  <si>
    <t>LESSOLO</t>
  </si>
  <si>
    <t>25/01/2022 08.45.00</t>
  </si>
  <si>
    <t>E553</t>
  </si>
  <si>
    <t>LESTIZZA</t>
  </si>
  <si>
    <t>19/08/2022 11.47.16</t>
  </si>
  <si>
    <t>E554</t>
  </si>
  <si>
    <t>LETINO</t>
  </si>
  <si>
    <t>20/09/2022 07.59.15</t>
  </si>
  <si>
    <t>E555</t>
  </si>
  <si>
    <t>LETOJANNI</t>
  </si>
  <si>
    <t>E557</t>
  </si>
  <si>
    <t>LETTERE</t>
  </si>
  <si>
    <t>E558</t>
  </si>
  <si>
    <t>LETTOMANOPPELLO</t>
  </si>
  <si>
    <t>29/08/2022 09.49.38</t>
  </si>
  <si>
    <t>E559</t>
  </si>
  <si>
    <t>LETTOPALENA</t>
  </si>
  <si>
    <t>E560</t>
  </si>
  <si>
    <t>LEVANTO</t>
  </si>
  <si>
    <t>30/09/2022 17.28.42</t>
  </si>
  <si>
    <t>E562</t>
  </si>
  <si>
    <t>LEVATE</t>
  </si>
  <si>
    <t>20/01/2022 09.41.27</t>
  </si>
  <si>
    <t>E563</t>
  </si>
  <si>
    <t>LEVERANO</t>
  </si>
  <si>
    <t>E564</t>
  </si>
  <si>
    <t>LEVICE</t>
  </si>
  <si>
    <t>E565</t>
  </si>
  <si>
    <t>LEVICO TERME</t>
  </si>
  <si>
    <t>E566</t>
  </si>
  <si>
    <t>LEVONE</t>
  </si>
  <si>
    <t>23/08/2022 10.55.57</t>
  </si>
  <si>
    <t>E569</t>
  </si>
  <si>
    <t>LEZZENO</t>
  </si>
  <si>
    <t>E570</t>
  </si>
  <si>
    <t>LIBERI</t>
  </si>
  <si>
    <t>26/09/2022 11.46.43</t>
  </si>
  <si>
    <t>E571</t>
  </si>
  <si>
    <t>LIBRIZZI</t>
  </si>
  <si>
    <t>E573</t>
  </si>
  <si>
    <t>LICATA</t>
  </si>
  <si>
    <t>E574</t>
  </si>
  <si>
    <t>LICCIANA NARDI</t>
  </si>
  <si>
    <t>30/03/2022 10.44.19</t>
  </si>
  <si>
    <t>E576</t>
  </si>
  <si>
    <t>LICENZA</t>
  </si>
  <si>
    <t>05/07/2022 16.34.47</t>
  </si>
  <si>
    <t>E578</t>
  </si>
  <si>
    <t>LICODIA EUBEA</t>
  </si>
  <si>
    <t>E581</t>
  </si>
  <si>
    <t>LIERNA</t>
  </si>
  <si>
    <t>04/05/2022 09.45.15</t>
  </si>
  <si>
    <t>E583</t>
  </si>
  <si>
    <t>LIGNANA</t>
  </si>
  <si>
    <t>22/06/2022 12.40.35</t>
  </si>
  <si>
    <t>E584</t>
  </si>
  <si>
    <t>LIGNANO SABBIADORO</t>
  </si>
  <si>
    <t>E587</t>
  </si>
  <si>
    <t>LILLIANES</t>
  </si>
  <si>
    <t>E588</t>
  </si>
  <si>
    <t>LIMANA</t>
  </si>
  <si>
    <t>E589</t>
  </si>
  <si>
    <t>LIMATOLA</t>
  </si>
  <si>
    <t>11/10/2022 08.46.38</t>
  </si>
  <si>
    <t>E590</t>
  </si>
  <si>
    <t>LIMBADI</t>
  </si>
  <si>
    <t>20/06/2022 11.20.35</t>
  </si>
  <si>
    <t>E591</t>
  </si>
  <si>
    <t>LIMBIATE</t>
  </si>
  <si>
    <t>06/04/2022 10.08.12</t>
  </si>
  <si>
    <t>E592</t>
  </si>
  <si>
    <t>LIMENA</t>
  </si>
  <si>
    <t>05/07/2022 14.15.23</t>
  </si>
  <si>
    <t>E593</t>
  </si>
  <si>
    <t>LIMIDO COMASCO</t>
  </si>
  <si>
    <t>06/04/2022 10.14.01</t>
  </si>
  <si>
    <t>E594</t>
  </si>
  <si>
    <t>LIMINA</t>
  </si>
  <si>
    <t>E596</t>
  </si>
  <si>
    <t>LIMONE SUL GARDA</t>
  </si>
  <si>
    <t>E597</t>
  </si>
  <si>
    <t>LIMONE PIEMONTE</t>
  </si>
  <si>
    <t>E599</t>
  </si>
  <si>
    <t>LIMOSANO</t>
  </si>
  <si>
    <t>14/06/2022 14.53.17</t>
  </si>
  <si>
    <t>E600</t>
  </si>
  <si>
    <t>LINAROLO</t>
  </si>
  <si>
    <t>13/04/2022 10.24.06</t>
  </si>
  <si>
    <t>E602</t>
  </si>
  <si>
    <t>LINGUAGLOSSA</t>
  </si>
  <si>
    <t>E605</t>
  </si>
  <si>
    <t>LIONI</t>
  </si>
  <si>
    <t>07/06/2022 08.49.51</t>
  </si>
  <si>
    <t>E606</t>
  </si>
  <si>
    <t>LIPARI</t>
  </si>
  <si>
    <t>E607</t>
  </si>
  <si>
    <t>LIPOMO</t>
  </si>
  <si>
    <t>20/05/2022 11.53.09</t>
  </si>
  <si>
    <t>E608</t>
  </si>
  <si>
    <t>LIRIO</t>
  </si>
  <si>
    <t>E610</t>
  </si>
  <si>
    <t>LISCATE</t>
  </si>
  <si>
    <t>06/04/2022 10.19.37</t>
  </si>
  <si>
    <t>E611</t>
  </si>
  <si>
    <t>LISCIA</t>
  </si>
  <si>
    <t>E613</t>
  </si>
  <si>
    <t>LISCIANO NICCONE</t>
  </si>
  <si>
    <t>18/03/2022 18.35.47</t>
  </si>
  <si>
    <t>E615</t>
  </si>
  <si>
    <t>LISIO</t>
  </si>
  <si>
    <t>E617</t>
  </si>
  <si>
    <t>LISSONE</t>
  </si>
  <si>
    <t>E618</t>
  </si>
  <si>
    <t>MILENA</t>
  </si>
  <si>
    <t>E620</t>
  </si>
  <si>
    <t>LIVERI</t>
  </si>
  <si>
    <t>15/06/2022 11.06.37</t>
  </si>
  <si>
    <t>E621</t>
  </si>
  <si>
    <t>LIVIGNO</t>
  </si>
  <si>
    <t>E622</t>
  </si>
  <si>
    <t>LIVINALLONGO DEL COL DI LANA</t>
  </si>
  <si>
    <t>24/08/2022 12.02.12</t>
  </si>
  <si>
    <t>E623</t>
  </si>
  <si>
    <t>LIVO</t>
  </si>
  <si>
    <t>E624</t>
  </si>
  <si>
    <t>E625</t>
  </si>
  <si>
    <t>LIVORNO</t>
  </si>
  <si>
    <t>E626</t>
  </si>
  <si>
    <t>LIVORNO FERRARIS</t>
  </si>
  <si>
    <t>19/08/2022 08.58.58</t>
  </si>
  <si>
    <t>E627</t>
  </si>
  <si>
    <t>LIVRAGA</t>
  </si>
  <si>
    <t>25/05/2022 09.18.21</t>
  </si>
  <si>
    <t>E629</t>
  </si>
  <si>
    <t>LIZZANELLO</t>
  </si>
  <si>
    <t>E630</t>
  </si>
  <si>
    <t>LIZZANO</t>
  </si>
  <si>
    <t>02/05/2022 08.19.07</t>
  </si>
  <si>
    <t>E632</t>
  </si>
  <si>
    <t>LOANO</t>
  </si>
  <si>
    <t>E633</t>
  </si>
  <si>
    <t>LOAZZOLO</t>
  </si>
  <si>
    <t>11/02/2022 16.43.36</t>
  </si>
  <si>
    <t>E635</t>
  </si>
  <si>
    <t>LOCANA</t>
  </si>
  <si>
    <t>02/09/2022 17.23.56</t>
  </si>
  <si>
    <t>Esenzione per redditi fino a 15.000,00 euro provenienti in via esclusiva da indennita per mobilita, cassa integrazione guadagni e disoccupazione</t>
  </si>
  <si>
    <t>E638</t>
  </si>
  <si>
    <t>LOCATE VARESINO</t>
  </si>
  <si>
    <t>15/06/2022 11.31.47</t>
  </si>
  <si>
    <t>E639</t>
  </si>
  <si>
    <t>LOCATE DI TRIULZI</t>
  </si>
  <si>
    <t>07/10/2022 12.40.45</t>
  </si>
  <si>
    <t>E640</t>
  </si>
  <si>
    <t>LOCATELLO</t>
  </si>
  <si>
    <t>21/04/2022 12.05.18</t>
  </si>
  <si>
    <t>E644</t>
  </si>
  <si>
    <t>LOCERI</t>
  </si>
  <si>
    <t>E645</t>
  </si>
  <si>
    <t>LOCOROTONDO</t>
  </si>
  <si>
    <t>20/06/2022 11.23.15</t>
  </si>
  <si>
    <t>E646</t>
  </si>
  <si>
    <t>LOCULI</t>
  </si>
  <si>
    <t>23/06/2022 12.48.12</t>
  </si>
  <si>
    <t>E647</t>
  </si>
  <si>
    <t>LODE'</t>
  </si>
  <si>
    <t>E648</t>
  </si>
  <si>
    <t>LODI</t>
  </si>
  <si>
    <t>08/06/2022 13.16.05</t>
  </si>
  <si>
    <t>E649</t>
  </si>
  <si>
    <t>LODINE</t>
  </si>
  <si>
    <t>E651</t>
  </si>
  <si>
    <t>LODI VECCHIO</t>
  </si>
  <si>
    <t>E652</t>
  </si>
  <si>
    <t>LODRINO</t>
  </si>
  <si>
    <t>08/06/2022 13.51.42</t>
  </si>
  <si>
    <t>E654</t>
  </si>
  <si>
    <t>LOGRATO</t>
  </si>
  <si>
    <t>E655</t>
  </si>
  <si>
    <t>LOIANO</t>
  </si>
  <si>
    <t>06/04/2022 10.16.48</t>
  </si>
  <si>
    <t>E656</t>
  </si>
  <si>
    <t>LOMAGNA</t>
  </si>
  <si>
    <t>05/07/2022 16.25.21</t>
  </si>
  <si>
    <t>E659</t>
  </si>
  <si>
    <t>LOMAZZO</t>
  </si>
  <si>
    <t>21/04/2022 12.02.35</t>
  </si>
  <si>
    <t>E660</t>
  </si>
  <si>
    <t>LOMBARDORE</t>
  </si>
  <si>
    <t>01/03/2022 12.27.06</t>
  </si>
  <si>
    <t>E661</t>
  </si>
  <si>
    <t>LOMBRIASCO</t>
  </si>
  <si>
    <t>DCC n. 4</t>
  </si>
  <si>
    <t>05/04/2022 18.26.14</t>
  </si>
  <si>
    <t>E662</t>
  </si>
  <si>
    <t>LOMELLO</t>
  </si>
  <si>
    <t>E664</t>
  </si>
  <si>
    <t>LONA-LASES</t>
  </si>
  <si>
    <t>E665</t>
  </si>
  <si>
    <t>LONATE CEPPINO</t>
  </si>
  <si>
    <t>14/02/2022 15.34.28</t>
  </si>
  <si>
    <t>E666</t>
  </si>
  <si>
    <t>LONATE POZZOLO</t>
  </si>
  <si>
    <t>26/07/2022 11.31.45</t>
  </si>
  <si>
    <t>E668</t>
  </si>
  <si>
    <t>LONDA</t>
  </si>
  <si>
    <t>E669</t>
  </si>
  <si>
    <t>LONGANO</t>
  </si>
  <si>
    <t>E671</t>
  </si>
  <si>
    <t>LONGARE</t>
  </si>
  <si>
    <t>23/02/2022 14.58.27</t>
  </si>
  <si>
    <t>E673</t>
  </si>
  <si>
    <t>LONGHENA</t>
  </si>
  <si>
    <t>18/01/2022 12.28.59</t>
  </si>
  <si>
    <t>Esenzione per i contribuenti con reddito imponibile derivante da lavoro dipendente, assimilato o da pensione fino a 12000,00 euro</t>
  </si>
  <si>
    <t>E674</t>
  </si>
  <si>
    <t>LONGI</t>
  </si>
  <si>
    <t>E675</t>
  </si>
  <si>
    <t>LONGIANO</t>
  </si>
  <si>
    <t>13/04/2022 10.41.14</t>
  </si>
  <si>
    <t>E677</t>
  </si>
  <si>
    <t>LONGOBARDI</t>
  </si>
  <si>
    <t>09/02/2022 15.32.40</t>
  </si>
  <si>
    <t>E678</t>
  </si>
  <si>
    <t>LONGOBUCCO</t>
  </si>
  <si>
    <t>11/10/2022 08.40.18</t>
  </si>
  <si>
    <t>E679</t>
  </si>
  <si>
    <t>LONGONE AL SEGRINO</t>
  </si>
  <si>
    <t>04/10/2022 09.21.13</t>
  </si>
  <si>
    <t>E680</t>
  </si>
  <si>
    <t>PORTO AZZURRO</t>
  </si>
  <si>
    <t>E681</t>
  </si>
  <si>
    <t>LONGONE SABINO</t>
  </si>
  <si>
    <t>E682</t>
  </si>
  <si>
    <t>LONIGO</t>
  </si>
  <si>
    <t>07/04/2022 11.23.16</t>
  </si>
  <si>
    <t>E683</t>
  </si>
  <si>
    <t>LORANZE'</t>
  </si>
  <si>
    <t>30/09/2022 12.16.35</t>
  </si>
  <si>
    <t>E684</t>
  </si>
  <si>
    <t>LOREGGIA</t>
  </si>
  <si>
    <t>23/05/2022 13.08.41</t>
  </si>
  <si>
    <t>E685</t>
  </si>
  <si>
    <t>LOREGLIA</t>
  </si>
  <si>
    <t>24/08/2022 11.42.57</t>
  </si>
  <si>
    <t>E687</t>
  </si>
  <si>
    <t>LORENZAGO DI CADORE</t>
  </si>
  <si>
    <t>08/06/2022 12.21.23</t>
  </si>
  <si>
    <t>E689</t>
  </si>
  <si>
    <t>LOREO</t>
  </si>
  <si>
    <t>06/07/2022 11.06.50</t>
  </si>
  <si>
    <t>E690</t>
  </si>
  <si>
    <t>LORETO</t>
  </si>
  <si>
    <t>E691</t>
  </si>
  <si>
    <t>LORETO APRUTINO</t>
  </si>
  <si>
    <t>25/02/2022 08.23.22</t>
  </si>
  <si>
    <t>E692</t>
  </si>
  <si>
    <t>LORIA</t>
  </si>
  <si>
    <t>06/07/2022 09.01.30</t>
  </si>
  <si>
    <t>E693</t>
  </si>
  <si>
    <t>LORO CIUFFENNA</t>
  </si>
  <si>
    <t>E694</t>
  </si>
  <si>
    <t>LORO PICENO</t>
  </si>
  <si>
    <t>E695</t>
  </si>
  <si>
    <t>LORSICA</t>
  </si>
  <si>
    <t>06/04/2022 12.04.35</t>
  </si>
  <si>
    <t>E698</t>
  </si>
  <si>
    <t>LOSINE</t>
  </si>
  <si>
    <t>E700</t>
  </si>
  <si>
    <t>LOTZORAI</t>
  </si>
  <si>
    <t>E704</t>
  </si>
  <si>
    <t>LOVERE</t>
  </si>
  <si>
    <t>13/04/2022 13.12.55</t>
  </si>
  <si>
    <t>E705</t>
  </si>
  <si>
    <t>LOVERO</t>
  </si>
  <si>
    <t>E706</t>
  </si>
  <si>
    <t>LOZIO</t>
  </si>
  <si>
    <t>09/02/2022 15.35.12</t>
  </si>
  <si>
    <t>E707</t>
  </si>
  <si>
    <t>LOZZA</t>
  </si>
  <si>
    <t>09/05/2022 15.24.48</t>
  </si>
  <si>
    <t>E708</t>
  </si>
  <si>
    <t>LOZZO DI CADORE</t>
  </si>
  <si>
    <t>21/04/2022 10.14.47</t>
  </si>
  <si>
    <t>E709</t>
  </si>
  <si>
    <t>LOZZO ATESTINO</t>
  </si>
  <si>
    <t>22/03/2022 18.31.19</t>
  </si>
  <si>
    <t>E711</t>
  </si>
  <si>
    <t>LOZZOLO</t>
  </si>
  <si>
    <t>09/09/2022 13.09.53</t>
  </si>
  <si>
    <t>E713</t>
  </si>
  <si>
    <t>LUBRIANO</t>
  </si>
  <si>
    <t>04/10/2022 09.35.14</t>
  </si>
  <si>
    <t>E714</t>
  </si>
  <si>
    <t>LUCCA SICULA</t>
  </si>
  <si>
    <t>E715</t>
  </si>
  <si>
    <t>LUCCA</t>
  </si>
  <si>
    <t>04/10/2022 09.29.15</t>
  </si>
  <si>
    <t>Esenzione per redditi imponibili fino a euro 14500.00</t>
  </si>
  <si>
    <t>E716</t>
  </si>
  <si>
    <t>LUCERA</t>
  </si>
  <si>
    <t>E718</t>
  </si>
  <si>
    <t>LUCIGNANO</t>
  </si>
  <si>
    <t>26/09/2022 11.49.49</t>
  </si>
  <si>
    <t>E719</t>
  </si>
  <si>
    <t>LUCINASCO</t>
  </si>
  <si>
    <t>06/04/2022 11.36.13</t>
  </si>
  <si>
    <t>E722</t>
  </si>
  <si>
    <t>LUCITO</t>
  </si>
  <si>
    <t>E723</t>
  </si>
  <si>
    <t>LUCO DEI MARSI</t>
  </si>
  <si>
    <t>E724</t>
  </si>
  <si>
    <t>LUCOLI</t>
  </si>
  <si>
    <t>15/06/2022 09.21.38</t>
  </si>
  <si>
    <t>E726</t>
  </si>
  <si>
    <t>LUGAGNANO VAL D'ARDA</t>
  </si>
  <si>
    <t>05/07/2022 15.21.40</t>
  </si>
  <si>
    <t>E729</t>
  </si>
  <si>
    <t>LUGNANO IN TEVERINA</t>
  </si>
  <si>
    <t>E730</t>
  </si>
  <si>
    <t>LUGO</t>
  </si>
  <si>
    <t>E731</t>
  </si>
  <si>
    <t>LUGO DI VICENZA</t>
  </si>
  <si>
    <t>E734</t>
  </si>
  <si>
    <t>LUINO</t>
  </si>
  <si>
    <t>02/08/2022 10.48.42</t>
  </si>
  <si>
    <t>E735</t>
  </si>
  <si>
    <t>LUISAGO</t>
  </si>
  <si>
    <t>02/08/2022 08.09.05</t>
  </si>
  <si>
    <t>E736</t>
  </si>
  <si>
    <t>LULA</t>
  </si>
  <si>
    <t>E737</t>
  </si>
  <si>
    <t>LUMARZO</t>
  </si>
  <si>
    <t>E738</t>
  </si>
  <si>
    <t>LUMEZZANE</t>
  </si>
  <si>
    <t>E742</t>
  </si>
  <si>
    <t>LUNAMATRONA</t>
  </si>
  <si>
    <t>E743</t>
  </si>
  <si>
    <t>LUNANO</t>
  </si>
  <si>
    <t>03/03/2022 09.42.55</t>
  </si>
  <si>
    <t>E745</t>
  </si>
  <si>
    <t>LUNGRO</t>
  </si>
  <si>
    <t>E746</t>
  </si>
  <si>
    <t>LUOGOSANO</t>
  </si>
  <si>
    <t>E747</t>
  </si>
  <si>
    <t>LUOGOSANTO</t>
  </si>
  <si>
    <t>E748</t>
  </si>
  <si>
    <t>LUPARA</t>
  </si>
  <si>
    <t>E749</t>
  </si>
  <si>
    <t>LURAGO D'ERBA</t>
  </si>
  <si>
    <t>22/08/2022 09.27.29</t>
  </si>
  <si>
    <t>E750</t>
  </si>
  <si>
    <t>LURAGO MARINONE</t>
  </si>
  <si>
    <t>09/02/2022 08.56.25</t>
  </si>
  <si>
    <t>E751</t>
  </si>
  <si>
    <t>LURANO</t>
  </si>
  <si>
    <t>17/08/2022 11.50.03</t>
  </si>
  <si>
    <t>E752</t>
  </si>
  <si>
    <t>LURAS</t>
  </si>
  <si>
    <t>21/04/2022 11.43.47</t>
  </si>
  <si>
    <t>E753</t>
  </si>
  <si>
    <t>LURATE CACCIVIO</t>
  </si>
  <si>
    <t>26/04/2022 09.36.16</t>
  </si>
  <si>
    <t>E754</t>
  </si>
  <si>
    <t>LUSCIANO</t>
  </si>
  <si>
    <t>E757</t>
  </si>
  <si>
    <t>LUSERNA</t>
  </si>
  <si>
    <t>E758</t>
  </si>
  <si>
    <t>LUSERNA SAN GIOVANNI</t>
  </si>
  <si>
    <t>23/06/2022 12.52.56</t>
  </si>
  <si>
    <t>E759</t>
  </si>
  <si>
    <t>LUSERNETTA</t>
  </si>
  <si>
    <t>07/10/2022 08.42.24</t>
  </si>
  <si>
    <t>E760</t>
  </si>
  <si>
    <t>LUSEVERA</t>
  </si>
  <si>
    <t>E761</t>
  </si>
  <si>
    <t>LUSIA</t>
  </si>
  <si>
    <t>15/06/2022 10.17.12</t>
  </si>
  <si>
    <t>E763</t>
  </si>
  <si>
    <t>LUSIGLIE'</t>
  </si>
  <si>
    <t>05/07/2022 13.51.14</t>
  </si>
  <si>
    <t>E764</t>
  </si>
  <si>
    <t>LUSON</t>
  </si>
  <si>
    <t>E767</t>
  </si>
  <si>
    <t>LUSTRA</t>
  </si>
  <si>
    <t>E769</t>
  </si>
  <si>
    <t>LUVINATE</t>
  </si>
  <si>
    <t>26/04/2022 09.40.41</t>
  </si>
  <si>
    <t>E770</t>
  </si>
  <si>
    <t>LUZZANA</t>
  </si>
  <si>
    <t>E772</t>
  </si>
  <si>
    <t>LUZZARA</t>
  </si>
  <si>
    <t>14/03/2022 08.18.57</t>
  </si>
  <si>
    <t>E773</t>
  </si>
  <si>
    <t>LUZZI</t>
  </si>
  <si>
    <t>E777</t>
  </si>
  <si>
    <t>MACCASTORNA</t>
  </si>
  <si>
    <t>05/07/2022 16.27.09</t>
  </si>
  <si>
    <t>E778</t>
  </si>
  <si>
    <t>MACCHIA D'ISERNIA</t>
  </si>
  <si>
    <t>E779</t>
  </si>
  <si>
    <t>MACCHIAGODENA</t>
  </si>
  <si>
    <t>14/04/2022 17.47.33</t>
  </si>
  <si>
    <t>E780</t>
  </si>
  <si>
    <t>MACCHIA VALFORTORE</t>
  </si>
  <si>
    <t>E782</t>
  </si>
  <si>
    <t>MACELLO</t>
  </si>
  <si>
    <t>E783</t>
  </si>
  <si>
    <t>MACERATA</t>
  </si>
  <si>
    <t>05/10/2022 15.51.59</t>
  </si>
  <si>
    <t>E784</t>
  </si>
  <si>
    <t>MACERATA CAMPANIA</t>
  </si>
  <si>
    <t>E785</t>
  </si>
  <si>
    <t>MACERATA FELTRIA</t>
  </si>
  <si>
    <t>23/05/2022 12.27.50</t>
  </si>
  <si>
    <t>E786</t>
  </si>
  <si>
    <t>MACHERIO</t>
  </si>
  <si>
    <t>13/01/2022 09.46.09</t>
  </si>
  <si>
    <t>E787</t>
  </si>
  <si>
    <t>MACLODIO</t>
  </si>
  <si>
    <t>10/08/2022 09.42.46</t>
  </si>
  <si>
    <t>E788</t>
  </si>
  <si>
    <t>MACOMER</t>
  </si>
  <si>
    <t>29/03/2022 16.32.25</t>
  </si>
  <si>
    <t>E789</t>
  </si>
  <si>
    <t>MACRA</t>
  </si>
  <si>
    <t>E790</t>
  </si>
  <si>
    <t>MACUGNAGA</t>
  </si>
  <si>
    <t>29/09/2022 08.03.52</t>
  </si>
  <si>
    <t>E791</t>
  </si>
  <si>
    <t>MADDALONI</t>
  </si>
  <si>
    <t>13/01/2022 09.27.44</t>
  </si>
  <si>
    <t>E793</t>
  </si>
  <si>
    <t>MADIGNANO</t>
  </si>
  <si>
    <t>02/05/2022 08.50.22</t>
  </si>
  <si>
    <t>E794</t>
  </si>
  <si>
    <t>MADONE</t>
  </si>
  <si>
    <t>23/05/2022 08.54.11</t>
  </si>
  <si>
    <t>E795</t>
  </si>
  <si>
    <t>MADONNA DEL SASSO</t>
  </si>
  <si>
    <t>08/04/2022 16.03.50</t>
  </si>
  <si>
    <t>E798</t>
  </si>
  <si>
    <t>MAENZA</t>
  </si>
  <si>
    <t>16/05/2022 12.27.36</t>
  </si>
  <si>
    <t>E799</t>
  </si>
  <si>
    <t>MAFALDA</t>
  </si>
  <si>
    <t>E800</t>
  </si>
  <si>
    <t>MAGASA</t>
  </si>
  <si>
    <t>E801</t>
  </si>
  <si>
    <t>MAGENTA</t>
  </si>
  <si>
    <t>22/09/2022 12.54.13</t>
  </si>
  <si>
    <t>E803</t>
  </si>
  <si>
    <t>MAGGIORA</t>
  </si>
  <si>
    <t>16/03/2022 12.53.21</t>
  </si>
  <si>
    <t>E804</t>
  </si>
  <si>
    <t>MAGHERNO</t>
  </si>
  <si>
    <t>E805</t>
  </si>
  <si>
    <t>MAGIONE</t>
  </si>
  <si>
    <t>14/01/2022 12.29.49</t>
  </si>
  <si>
    <t>E806</t>
  </si>
  <si>
    <t>MAGISANO</t>
  </si>
  <si>
    <t>E807</t>
  </si>
  <si>
    <t>MAGLIANO DI TENNA</t>
  </si>
  <si>
    <t>01/07/2022 12.38.52</t>
  </si>
  <si>
    <t>E808</t>
  </si>
  <si>
    <t>MAGLIANO ALPI</t>
  </si>
  <si>
    <t>20/01/2022 12.24.54</t>
  </si>
  <si>
    <t>E809</t>
  </si>
  <si>
    <t>MAGLIANO ALFIERI</t>
  </si>
  <si>
    <t>11/02/2022 16.13.32</t>
  </si>
  <si>
    <t>E810</t>
  </si>
  <si>
    <t>MAGLIANO IN TOSCANA</t>
  </si>
  <si>
    <t>E811</t>
  </si>
  <si>
    <t>MAGLIANO DE' MARSI</t>
  </si>
  <si>
    <t>15/06/2022 11.21.19</t>
  </si>
  <si>
    <t>E812</t>
  </si>
  <si>
    <t>MAGLIANO SABINA</t>
  </si>
  <si>
    <t>04/10/2022 09.41.38</t>
  </si>
  <si>
    <t>E813</t>
  </si>
  <si>
    <t>MAGLIANO ROMANO</t>
  </si>
  <si>
    <t>18/03/2022 12.19.44</t>
  </si>
  <si>
    <t>E814</t>
  </si>
  <si>
    <t>MAGLIANO VETERE</t>
  </si>
  <si>
    <t>E815</t>
  </si>
  <si>
    <t>MAGLIE</t>
  </si>
  <si>
    <t>05/07/2022 15.34.34</t>
  </si>
  <si>
    <t>E816</t>
  </si>
  <si>
    <t>MAGLIOLO</t>
  </si>
  <si>
    <t>28/09/2022 13.04.06</t>
  </si>
  <si>
    <t>E817</t>
  </si>
  <si>
    <t>MAGLIONE</t>
  </si>
  <si>
    <t>E818</t>
  </si>
  <si>
    <t>MAGNACAVALLO</t>
  </si>
  <si>
    <t>05/07/2022 15.59.55</t>
  </si>
  <si>
    <t>E819</t>
  </si>
  <si>
    <t>MAGNAGO</t>
  </si>
  <si>
    <t>26/07/2022 10.19.42</t>
  </si>
  <si>
    <t>E820</t>
  </si>
  <si>
    <t>MAGNANO IN RIVIERA</t>
  </si>
  <si>
    <t>E821</t>
  </si>
  <si>
    <t>MAGNANO</t>
  </si>
  <si>
    <t>E825</t>
  </si>
  <si>
    <t>MAGOMADAS</t>
  </si>
  <si>
    <t>E829</t>
  </si>
  <si>
    <t>MAGRE' SULLA STRADA DEL VINO</t>
  </si>
  <si>
    <t>E830</t>
  </si>
  <si>
    <t>MAGREGLIO</t>
  </si>
  <si>
    <t>E833</t>
  </si>
  <si>
    <t>MAJANO</t>
  </si>
  <si>
    <t>12/04/2022 11.19.58</t>
  </si>
  <si>
    <t>E834</t>
  </si>
  <si>
    <t>MAIDA</t>
  </si>
  <si>
    <t>17/10/2022 12.02.36</t>
  </si>
  <si>
    <t>E835</t>
  </si>
  <si>
    <t>MAIERA'</t>
  </si>
  <si>
    <t>11/10/2022 08.42.42</t>
  </si>
  <si>
    <t>E836</t>
  </si>
  <si>
    <t>MAIERATO</t>
  </si>
  <si>
    <t>E837</t>
  </si>
  <si>
    <t>MAIOLATI SPONTINI</t>
  </si>
  <si>
    <t>08/04/2022 11.42.54</t>
  </si>
  <si>
    <t>E838</t>
  </si>
  <si>
    <t>MAIOLO</t>
  </si>
  <si>
    <t>E839</t>
  </si>
  <si>
    <t>MAIORI</t>
  </si>
  <si>
    <t>E840</t>
  </si>
  <si>
    <t>MAIRAGO</t>
  </si>
  <si>
    <t>18/05/2022 15.34.23</t>
  </si>
  <si>
    <t>E841</t>
  </si>
  <si>
    <t>MAIRANO</t>
  </si>
  <si>
    <t>05/07/2022 15.08.15</t>
  </si>
  <si>
    <t>E842</t>
  </si>
  <si>
    <t>MAISSANA</t>
  </si>
  <si>
    <t>26/08/2022 09.37.17</t>
  </si>
  <si>
    <t>E843</t>
  </si>
  <si>
    <t>MALAGNINO</t>
  </si>
  <si>
    <t>18/05/2022 10.35.13</t>
  </si>
  <si>
    <t>E844</t>
  </si>
  <si>
    <t>MALALBERGO</t>
  </si>
  <si>
    <t>09/05/2022 15.31.59</t>
  </si>
  <si>
    <t>E847</t>
  </si>
  <si>
    <t>MALBORGHETTO VALBRUNA</t>
  </si>
  <si>
    <t>E848</t>
  </si>
  <si>
    <t>MALCESINE</t>
  </si>
  <si>
    <t>E850</t>
  </si>
  <si>
    <t>MALE'</t>
  </si>
  <si>
    <t>E851</t>
  </si>
  <si>
    <t>MALEGNO</t>
  </si>
  <si>
    <t>21/02/2022 09.44.12</t>
  </si>
  <si>
    <t>E852</t>
  </si>
  <si>
    <t>MALEO</t>
  </si>
  <si>
    <t>06/10/2022 11.33.41</t>
  </si>
  <si>
    <t>E853</t>
  </si>
  <si>
    <t>MALESCO</t>
  </si>
  <si>
    <t>E854</t>
  </si>
  <si>
    <t>MALETTO</t>
  </si>
  <si>
    <t>E855</t>
  </si>
  <si>
    <t>MALFA</t>
  </si>
  <si>
    <t>E856</t>
  </si>
  <si>
    <t>MALGESSO</t>
  </si>
  <si>
    <t>02/05/2022 08.10.41</t>
  </si>
  <si>
    <t>E858</t>
  </si>
  <si>
    <t>MALGRATE</t>
  </si>
  <si>
    <t>18/05/2022 10.36.29</t>
  </si>
  <si>
    <t>E859</t>
  </si>
  <si>
    <t>MALITO</t>
  </si>
  <si>
    <t>E860</t>
  </si>
  <si>
    <t>MALLARE</t>
  </si>
  <si>
    <t>07/10/2022 17.16.24</t>
  </si>
  <si>
    <t>E862</t>
  </si>
  <si>
    <t>MALLES VENOSTA</t>
  </si>
  <si>
    <t>E863</t>
  </si>
  <si>
    <t>MALNATE</t>
  </si>
  <si>
    <t>26/07/2022 10.28.42</t>
  </si>
  <si>
    <t>E864</t>
  </si>
  <si>
    <t>MALO</t>
  </si>
  <si>
    <t>02/02/2022 11.41.21</t>
  </si>
  <si>
    <t>E865</t>
  </si>
  <si>
    <t>MALONNO</t>
  </si>
  <si>
    <t>18/05/2022 15.30.22</t>
  </si>
  <si>
    <t>E868</t>
  </si>
  <si>
    <t>MALTIGNANO</t>
  </si>
  <si>
    <t>E869</t>
  </si>
  <si>
    <t>MALVAGNA</t>
  </si>
  <si>
    <t>E870</t>
  </si>
  <si>
    <t>MALVICINO</t>
  </si>
  <si>
    <t>E872</t>
  </si>
  <si>
    <t>MALVITO</t>
  </si>
  <si>
    <t>19/09/2022 09.19.25</t>
  </si>
  <si>
    <t>E873</t>
  </si>
  <si>
    <t>MAMMOLA</t>
  </si>
  <si>
    <t>08/09/2022 13.14.09</t>
  </si>
  <si>
    <t>E874</t>
  </si>
  <si>
    <t>MAMOIADA</t>
  </si>
  <si>
    <t>E875</t>
  </si>
  <si>
    <t>MANCIANO</t>
  </si>
  <si>
    <t>E876</t>
  </si>
  <si>
    <t>MANDANICI</t>
  </si>
  <si>
    <t>E877</t>
  </si>
  <si>
    <t>MANDAS</t>
  </si>
  <si>
    <t>10/06/2022 10.24.50</t>
  </si>
  <si>
    <t>E878</t>
  </si>
  <si>
    <t>MANDATORICCIO</t>
  </si>
  <si>
    <t>04/10/2022 09.49.39</t>
  </si>
  <si>
    <t>E879</t>
  </si>
  <si>
    <t>MANDELLO DEL LARIO</t>
  </si>
  <si>
    <t>02/05/2022 08.45.01</t>
  </si>
  <si>
    <t>E880</t>
  </si>
  <si>
    <t>MANDELLO VITTA</t>
  </si>
  <si>
    <t>E882</t>
  </si>
  <si>
    <t>MANDURIA</t>
  </si>
  <si>
    <t>08/09/2022 13.04.49</t>
  </si>
  <si>
    <t>E883</t>
  </si>
  <si>
    <t>MANERBA DEL GARDA</t>
  </si>
  <si>
    <t>21/04/2022 11.59.40</t>
  </si>
  <si>
    <t>E884</t>
  </si>
  <si>
    <t>MANERBIO</t>
  </si>
  <si>
    <t>13/01/2022 10.05.24</t>
  </si>
  <si>
    <t>E885</t>
  </si>
  <si>
    <t>MANFREDONIA</t>
  </si>
  <si>
    <t>E887</t>
  </si>
  <si>
    <t>MANGO</t>
  </si>
  <si>
    <t>E888</t>
  </si>
  <si>
    <t>MANGONE</t>
  </si>
  <si>
    <t>07/07/2022 11.29.13</t>
  </si>
  <si>
    <t>E889</t>
  </si>
  <si>
    <t>MANIAGO</t>
  </si>
  <si>
    <t>05/04/2022 16.20.47</t>
  </si>
  <si>
    <t>E891</t>
  </si>
  <si>
    <t>MANOCALZATI</t>
  </si>
  <si>
    <t>E892</t>
  </si>
  <si>
    <t>MANOPPELLO</t>
  </si>
  <si>
    <t>E893</t>
  </si>
  <si>
    <t>MANSUE'</t>
  </si>
  <si>
    <t>35/2021</t>
  </si>
  <si>
    <t>14/01/2022 12.44.25</t>
  </si>
  <si>
    <t>E894</t>
  </si>
  <si>
    <t>MANTA</t>
  </si>
  <si>
    <t>08/06/2022 14.47.32</t>
  </si>
  <si>
    <t>E896</t>
  </si>
  <si>
    <t>MANTELLO</t>
  </si>
  <si>
    <t>E897</t>
  </si>
  <si>
    <t>MANTOVA</t>
  </si>
  <si>
    <t>05/07/2022 15.14.18</t>
  </si>
  <si>
    <t>Esenzione per redditi imponibili fino a euro 22000.00</t>
  </si>
  <si>
    <t>E899</t>
  </si>
  <si>
    <t>MANZANO</t>
  </si>
  <si>
    <t>E900</t>
  </si>
  <si>
    <t>MANZIANA</t>
  </si>
  <si>
    <t>13/04/2022 10.36.29</t>
  </si>
  <si>
    <t>E901</t>
  </si>
  <si>
    <t>MAPELLO</t>
  </si>
  <si>
    <t>18/01/2022 12.35.03</t>
  </si>
  <si>
    <t>E902</t>
  </si>
  <si>
    <t>MARA</t>
  </si>
  <si>
    <t>E903</t>
  </si>
  <si>
    <t>MARACALAGONIS</t>
  </si>
  <si>
    <t>E904</t>
  </si>
  <si>
    <t>MARANELLO</t>
  </si>
  <si>
    <t>E905</t>
  </si>
  <si>
    <t>MARANO SUL PANARO</t>
  </si>
  <si>
    <t>09/05/2022 13.13.03</t>
  </si>
  <si>
    <t>E906</t>
  </si>
  <si>
    <t>MARANO DI NAPOLI</t>
  </si>
  <si>
    <t>06/07/2022 09.36.18</t>
  </si>
  <si>
    <t>E907</t>
  </si>
  <si>
    <t>MARANO TICINO</t>
  </si>
  <si>
    <t>15/02/2022 11.57.50</t>
  </si>
  <si>
    <t>E908</t>
  </si>
  <si>
    <t>MARANO EQUO</t>
  </si>
  <si>
    <t>01/06/2022 09.13.43</t>
  </si>
  <si>
    <t>E910</t>
  </si>
  <si>
    <t>MARANO LAGUNARE</t>
  </si>
  <si>
    <t>E911</t>
  </si>
  <si>
    <t>MARANO DI VALPOLICELLA</t>
  </si>
  <si>
    <t>E912</t>
  </si>
  <si>
    <t>MARANO VICENTINO</t>
  </si>
  <si>
    <t>E914</t>
  </si>
  <si>
    <t>MARANO MARCHESATO</t>
  </si>
  <si>
    <t>04/10/2022 09.39.54</t>
  </si>
  <si>
    <t>E915</t>
  </si>
  <si>
    <t>MARANO PRINCIPATO</t>
  </si>
  <si>
    <t>12/09/2022 15.40.22</t>
  </si>
  <si>
    <t>E917</t>
  </si>
  <si>
    <t>MARANZANA</t>
  </si>
  <si>
    <t>E919</t>
  </si>
  <si>
    <t>MARATEA</t>
  </si>
  <si>
    <t>E921</t>
  </si>
  <si>
    <t>MARCALLO CON CASONE</t>
  </si>
  <si>
    <t>02/05/2022 08.15.30</t>
  </si>
  <si>
    <t>E922</t>
  </si>
  <si>
    <t>MARCARIA</t>
  </si>
  <si>
    <t>20/05/2022 11.57.01</t>
  </si>
  <si>
    <t>E923</t>
  </si>
  <si>
    <t>MARCEDUSA</t>
  </si>
  <si>
    <t>17/08/2022 11.52.27</t>
  </si>
  <si>
    <t>E924</t>
  </si>
  <si>
    <t>MARCELLINA</t>
  </si>
  <si>
    <t>E925</t>
  </si>
  <si>
    <t>MARCELLINARA</t>
  </si>
  <si>
    <t>05/07/2022 16.09.30</t>
  </si>
  <si>
    <t>E927</t>
  </si>
  <si>
    <t>MARCETELLI</t>
  </si>
  <si>
    <t>E928</t>
  </si>
  <si>
    <t>MARCHENO</t>
  </si>
  <si>
    <t>14/02/2022 08.13.54</t>
  </si>
  <si>
    <t>E929</t>
  </si>
  <si>
    <t>MARCHIROLO</t>
  </si>
  <si>
    <t>19/09/2022 09.46.54</t>
  </si>
  <si>
    <t>E930</t>
  </si>
  <si>
    <t>MARCIANA</t>
  </si>
  <si>
    <t>07/06/2022 08.47.25</t>
  </si>
  <si>
    <t>E931</t>
  </si>
  <si>
    <t>MARCIANA MARINA</t>
  </si>
  <si>
    <t>E932</t>
  </si>
  <si>
    <t>MARCIANISE</t>
  </si>
  <si>
    <t>E933</t>
  </si>
  <si>
    <t>MARCIANO DELLA CHIANA</t>
  </si>
  <si>
    <t>09/05/2022 15.34.02</t>
  </si>
  <si>
    <t>E934</t>
  </si>
  <si>
    <t>MARCIGNAGO</t>
  </si>
  <si>
    <t>13/04/2022 10.32.28</t>
  </si>
  <si>
    <t>E936</t>
  </si>
  <si>
    <t>MARCON</t>
  </si>
  <si>
    <t>E938</t>
  </si>
  <si>
    <t>MAREBBE</t>
  </si>
  <si>
    <t>E939</t>
  </si>
  <si>
    <t>MARENE</t>
  </si>
  <si>
    <t>02/02/2022 16.35.59</t>
  </si>
  <si>
    <t>E940</t>
  </si>
  <si>
    <t>MARENO DI PIAVE</t>
  </si>
  <si>
    <t>29/09/2022 17.00.26</t>
  </si>
  <si>
    <t>E941</t>
  </si>
  <si>
    <t>MARENTINO</t>
  </si>
  <si>
    <t>27/06/2022 11.02.43</t>
  </si>
  <si>
    <t>E944</t>
  </si>
  <si>
    <t>MARETTO</t>
  </si>
  <si>
    <t>05/10/2022 13.13.54</t>
  </si>
  <si>
    <t>E945</t>
  </si>
  <si>
    <t>MARGARITA</t>
  </si>
  <si>
    <t>30/03/2022 13.03.05</t>
  </si>
  <si>
    <t>E946</t>
  </si>
  <si>
    <t>MARGHERITA DI SAVOIA</t>
  </si>
  <si>
    <t>21/03/2022 09.07.39</t>
  </si>
  <si>
    <t>E947</t>
  </si>
  <si>
    <t>MARGNO</t>
  </si>
  <si>
    <t>E949</t>
  </si>
  <si>
    <t>MARIANA MANTOVANA</t>
  </si>
  <si>
    <t>E951</t>
  </si>
  <si>
    <t>MARIANO COMENSE</t>
  </si>
  <si>
    <t>17/05/2022 08.41.39</t>
  </si>
  <si>
    <t>E952</t>
  </si>
  <si>
    <t>MARIANO DEL FRIULI</t>
  </si>
  <si>
    <t>08/03/2022 11.16.12</t>
  </si>
  <si>
    <t>E953</t>
  </si>
  <si>
    <t>MARIANOPOLI</t>
  </si>
  <si>
    <t>E954</t>
  </si>
  <si>
    <t>MARIGLIANELLA</t>
  </si>
  <si>
    <t>E955</t>
  </si>
  <si>
    <t>MARIGLIANO</t>
  </si>
  <si>
    <t>15/09/2022 08.17.11</t>
  </si>
  <si>
    <t>E956</t>
  </si>
  <si>
    <t>MARINA DI GIOIOSA IONICA</t>
  </si>
  <si>
    <t>E957</t>
  </si>
  <si>
    <t>MARINEO</t>
  </si>
  <si>
    <t>E958</t>
  </si>
  <si>
    <t>MARINO</t>
  </si>
  <si>
    <t>E959</t>
  </si>
  <si>
    <t>MARLENGO</t>
  </si>
  <si>
    <t>E960</t>
  </si>
  <si>
    <t>MARLIANA</t>
  </si>
  <si>
    <t>21/04/2022 12.17.28</t>
  </si>
  <si>
    <t>E961</t>
  </si>
  <si>
    <t>MARMENTINO</t>
  </si>
  <si>
    <t>17/10/2022 10.15.49</t>
  </si>
  <si>
    <t>E962</t>
  </si>
  <si>
    <t>MARMIROLO</t>
  </si>
  <si>
    <t>21/04/2022 13.09.24</t>
  </si>
  <si>
    <t>E963</t>
  </si>
  <si>
    <t>MARMORA</t>
  </si>
  <si>
    <t>20/06/2022 15.05.47</t>
  </si>
  <si>
    <t>E965</t>
  </si>
  <si>
    <t>MARNATE</t>
  </si>
  <si>
    <t>21/04/2022 12.19.13</t>
  </si>
  <si>
    <t>E967</t>
  </si>
  <si>
    <t>MARONE</t>
  </si>
  <si>
    <t>10/08/2022 11.00.59</t>
  </si>
  <si>
    <t>E968</t>
  </si>
  <si>
    <t>MAROPATI</t>
  </si>
  <si>
    <t>11/10/2022 10.46.40</t>
  </si>
  <si>
    <t>E970</t>
  </si>
  <si>
    <t>MAROSTICA</t>
  </si>
  <si>
    <t>24/06/2022 12.44.51</t>
  </si>
  <si>
    <t>E971</t>
  </si>
  <si>
    <t>MARRADI</t>
  </si>
  <si>
    <t>15/09/2022 11.28.19</t>
  </si>
  <si>
    <t>E972</t>
  </si>
  <si>
    <t>MARRUBIU</t>
  </si>
  <si>
    <t>29/03/2022 16.34.53</t>
  </si>
  <si>
    <t>E973</t>
  </si>
  <si>
    <t>MARSAGLIA</t>
  </si>
  <si>
    <t>E974</t>
  </si>
  <si>
    <t>MARSALA</t>
  </si>
  <si>
    <t>E975</t>
  </si>
  <si>
    <t>MARSCIANO</t>
  </si>
  <si>
    <t>E976</t>
  </si>
  <si>
    <t>MARSICO NUOVO</t>
  </si>
  <si>
    <t>23/06/2022 12.33.12</t>
  </si>
  <si>
    <t>E977</t>
  </si>
  <si>
    <t>MARSICOVETERE</t>
  </si>
  <si>
    <t>06/07/2022 10.23.38</t>
  </si>
  <si>
    <t>E978</t>
  </si>
  <si>
    <t>MARTA</t>
  </si>
  <si>
    <t>18/05/2022 15.22.47</t>
  </si>
  <si>
    <t>E979</t>
  </si>
  <si>
    <t>MARTANO</t>
  </si>
  <si>
    <t>E980</t>
  </si>
  <si>
    <t>MARTELLAGO</t>
  </si>
  <si>
    <t>20/06/2022 11.34.27</t>
  </si>
  <si>
    <t>E981</t>
  </si>
  <si>
    <t>MARTELLO</t>
  </si>
  <si>
    <t>E982</t>
  </si>
  <si>
    <t>MARTIGNACCO</t>
  </si>
  <si>
    <t>27/06/2022 14.02.35</t>
  </si>
  <si>
    <t>E983</t>
  </si>
  <si>
    <t>MARTIGNANA DI PO</t>
  </si>
  <si>
    <t>E984</t>
  </si>
  <si>
    <t>MARTIGNANO</t>
  </si>
  <si>
    <t>E986</t>
  </si>
  <si>
    <t>MARTINA FRANCA</t>
  </si>
  <si>
    <t>E987</t>
  </si>
  <si>
    <t>MARTINENGO</t>
  </si>
  <si>
    <t>E988</t>
  </si>
  <si>
    <t>MARTINIANA PO</t>
  </si>
  <si>
    <t>E989</t>
  </si>
  <si>
    <t>MARTINSICURO</t>
  </si>
  <si>
    <t>E990</t>
  </si>
  <si>
    <t>MARTIRANO</t>
  </si>
  <si>
    <t>E991</t>
  </si>
  <si>
    <t>MARTIRANO LOMBARDO</t>
  </si>
  <si>
    <t>10/08/2022 11.06.12</t>
  </si>
  <si>
    <t>E992</t>
  </si>
  <si>
    <t>MARTIS</t>
  </si>
  <si>
    <t>E993</t>
  </si>
  <si>
    <t>MARTONE</t>
  </si>
  <si>
    <t>10/08/2022 11.04.21</t>
  </si>
  <si>
    <t>E994</t>
  </si>
  <si>
    <t>MARUDO</t>
  </si>
  <si>
    <t>04/05/2022 09.44.18</t>
  </si>
  <si>
    <t>E995</t>
  </si>
  <si>
    <t>MARUGGIO</t>
  </si>
  <si>
    <t>05/07/2022 15.03.34</t>
  </si>
  <si>
    <t>E997</t>
  </si>
  <si>
    <t>MARZANO DI NOLA</t>
  </si>
  <si>
    <t>E998</t>
  </si>
  <si>
    <t>MARZANO APPIO</t>
  </si>
  <si>
    <t>E999</t>
  </si>
  <si>
    <t>MARZANO</t>
  </si>
  <si>
    <t>22/08/2022 09.25.04</t>
  </si>
  <si>
    <t>F001</t>
  </si>
  <si>
    <t>MARZI</t>
  </si>
  <si>
    <t>26/07/2022 10.23.29</t>
  </si>
  <si>
    <t>F002</t>
  </si>
  <si>
    <t>MARZIO</t>
  </si>
  <si>
    <t>18/05/2022 10.28.19</t>
  </si>
  <si>
    <t>F003</t>
  </si>
  <si>
    <t>MASATE</t>
  </si>
  <si>
    <t>11/04/2022 09.26.25</t>
  </si>
  <si>
    <t>F004</t>
  </si>
  <si>
    <t>MASCALI</t>
  </si>
  <si>
    <t>F005</t>
  </si>
  <si>
    <t>MASCALUCIA</t>
  </si>
  <si>
    <t>F006</t>
  </si>
  <si>
    <t>MASCHITO</t>
  </si>
  <si>
    <t>F007</t>
  </si>
  <si>
    <t>MASCIAGO PRIMO</t>
  </si>
  <si>
    <t>02/05/2022 08.12.52</t>
  </si>
  <si>
    <t>F009</t>
  </si>
  <si>
    <t>MASER</t>
  </si>
  <si>
    <t>23/02/2022 07.50.05</t>
  </si>
  <si>
    <t>F010</t>
  </si>
  <si>
    <t>MASERA</t>
  </si>
  <si>
    <t>F011</t>
  </si>
  <si>
    <t>MASERA' DI PADOVA</t>
  </si>
  <si>
    <t>08/06/2022 14.27.06</t>
  </si>
  <si>
    <t>F012</t>
  </si>
  <si>
    <t>MASERADA SUL PIAVE</t>
  </si>
  <si>
    <t>07/04/2022 17.09.56</t>
  </si>
  <si>
    <t>F013</t>
  </si>
  <si>
    <t>MASI</t>
  </si>
  <si>
    <t>15/06/2022 12.57.29</t>
  </si>
  <si>
    <t>F015</t>
  </si>
  <si>
    <t>MASIO</t>
  </si>
  <si>
    <t>02/09/2022 17.29.58</t>
  </si>
  <si>
    <t>F016</t>
  </si>
  <si>
    <t>MASI TORELLO</t>
  </si>
  <si>
    <t>03/02/2022 09.58.16</t>
  </si>
  <si>
    <t>F017</t>
  </si>
  <si>
    <t>MASLIANICO</t>
  </si>
  <si>
    <t>09/05/2022 15.20.53</t>
  </si>
  <si>
    <t>F020</t>
  </si>
  <si>
    <t>MASONE</t>
  </si>
  <si>
    <t>27/06/2022 13.36.16</t>
  </si>
  <si>
    <t>F021</t>
  </si>
  <si>
    <t>MASSA FERMANA</t>
  </si>
  <si>
    <t>28/06/2022 12.03.14</t>
  </si>
  <si>
    <t>F022</t>
  </si>
  <si>
    <t>MASSA D'ALBE</t>
  </si>
  <si>
    <t>28/06/2022 15.03.18</t>
  </si>
  <si>
    <t>F023</t>
  </si>
  <si>
    <t>MASSA</t>
  </si>
  <si>
    <t>02/05/2022 09.03.46</t>
  </si>
  <si>
    <t>F024</t>
  </si>
  <si>
    <t>MASSA MARTANA</t>
  </si>
  <si>
    <t>08/07/2022 12.12.21</t>
  </si>
  <si>
    <t>F025</t>
  </si>
  <si>
    <t>MASSA E COZZILE</t>
  </si>
  <si>
    <t>11/07/2022 13.11.37</t>
  </si>
  <si>
    <t>F027</t>
  </si>
  <si>
    <t>MASSAFRA</t>
  </si>
  <si>
    <t>F028</t>
  </si>
  <si>
    <t>MASSALENGO</t>
  </si>
  <si>
    <t>26/05/2022 09.03.12</t>
  </si>
  <si>
    <t>F029</t>
  </si>
  <si>
    <t>MASSA LOMBARDA</t>
  </si>
  <si>
    <t>F030</t>
  </si>
  <si>
    <t>MASSA LUBRENSE</t>
  </si>
  <si>
    <t>F032</t>
  </si>
  <si>
    <t>MASSA MARITTIMA</t>
  </si>
  <si>
    <t>F033</t>
  </si>
  <si>
    <t>MASSANZAGO</t>
  </si>
  <si>
    <t>F035</t>
  </si>
  <si>
    <t>MASSAROSA</t>
  </si>
  <si>
    <t>05/07/2022 15.38.48</t>
  </si>
  <si>
    <t>F037</t>
  </si>
  <si>
    <t>MASSAZZA</t>
  </si>
  <si>
    <t>25/01/2022 08.22.44</t>
  </si>
  <si>
    <t>F041</t>
  </si>
  <si>
    <t>MASSELLO</t>
  </si>
  <si>
    <t>14/06/2022 09.51.19</t>
  </si>
  <si>
    <t>F042</t>
  </si>
  <si>
    <t>MASSERANO</t>
  </si>
  <si>
    <t>F043</t>
  </si>
  <si>
    <t>SAN MARCO EVANGELISTA</t>
  </si>
  <si>
    <t>F044</t>
  </si>
  <si>
    <t>MASSIGNANO</t>
  </si>
  <si>
    <t>23/08/2022 11.07.21</t>
  </si>
  <si>
    <t>F045</t>
  </si>
  <si>
    <t>MASSIMENO</t>
  </si>
  <si>
    <t>F046</t>
  </si>
  <si>
    <t>MASSIMINO</t>
  </si>
  <si>
    <t>F047</t>
  </si>
  <si>
    <t>MASSINO VISCONTI</t>
  </si>
  <si>
    <t>F048</t>
  </si>
  <si>
    <t>MASSIOLA</t>
  </si>
  <si>
    <t>F050</t>
  </si>
  <si>
    <t>MASULLAS</t>
  </si>
  <si>
    <t>F051</t>
  </si>
  <si>
    <t>MATELICA</t>
  </si>
  <si>
    <t>27/09/2022 07.51.13</t>
  </si>
  <si>
    <t>F052</t>
  </si>
  <si>
    <t>MATERA</t>
  </si>
  <si>
    <t>13/04/2022 17.00.40</t>
  </si>
  <si>
    <t>F053</t>
  </si>
  <si>
    <t>MATHI</t>
  </si>
  <si>
    <t>26/08/2022 10.40.18</t>
  </si>
  <si>
    <t>F054</t>
  </si>
  <si>
    <t>MATINO</t>
  </si>
  <si>
    <t>31/01/2022 09.26.15</t>
  </si>
  <si>
    <t>F055</t>
  </si>
  <si>
    <t>MATRICE</t>
  </si>
  <si>
    <t>F058</t>
  </si>
  <si>
    <t>MATTIE</t>
  </si>
  <si>
    <t>F059</t>
  </si>
  <si>
    <t>MATTINATA</t>
  </si>
  <si>
    <t>01/09/2022 11.31.59</t>
  </si>
  <si>
    <t>F061</t>
  </si>
  <si>
    <t>MAZARA DEL VALLO</t>
  </si>
  <si>
    <t>F063</t>
  </si>
  <si>
    <t>MAZZANO</t>
  </si>
  <si>
    <t>11/04/2022 09.42.59</t>
  </si>
  <si>
    <t>F064</t>
  </si>
  <si>
    <t>MAZZANO ROMANO</t>
  </si>
  <si>
    <t>26/07/2022 11.58.22</t>
  </si>
  <si>
    <t>F065</t>
  </si>
  <si>
    <t>MAZZARINO</t>
  </si>
  <si>
    <t>F066</t>
  </si>
  <si>
    <t>MAZZARRA' SANT'ANDREA</t>
  </si>
  <si>
    <t>F067</t>
  </si>
  <si>
    <t>MAZZE'</t>
  </si>
  <si>
    <t>18/02/2022 09.21.15</t>
  </si>
  <si>
    <t>F068</t>
  </si>
  <si>
    <t>MAZZIN</t>
  </si>
  <si>
    <t>F070</t>
  </si>
  <si>
    <t>MAZZO DI VALTELLINA</t>
  </si>
  <si>
    <t>10/06/2022 11.11.17</t>
  </si>
  <si>
    <t>F073</t>
  </si>
  <si>
    <t>MEANA SARDO</t>
  </si>
  <si>
    <t>F074</t>
  </si>
  <si>
    <t>MEANA DI SUSA</t>
  </si>
  <si>
    <t>F078</t>
  </si>
  <si>
    <t>MEDA</t>
  </si>
  <si>
    <t>10/08/2022 11.18.31</t>
  </si>
  <si>
    <t>F080</t>
  </si>
  <si>
    <t>MEDE</t>
  </si>
  <si>
    <t>15/06/2022 12.07.40</t>
  </si>
  <si>
    <t>F081</t>
  </si>
  <si>
    <t>MEDEA</t>
  </si>
  <si>
    <t>13/04/2022 11.36.19</t>
  </si>
  <si>
    <t>F082</t>
  </si>
  <si>
    <t>MEDESANO</t>
  </si>
  <si>
    <t>05/07/2022 16.21.18</t>
  </si>
  <si>
    <t>F083</t>
  </si>
  <si>
    <t>MEDICINA</t>
  </si>
  <si>
    <t>F084</t>
  </si>
  <si>
    <t>MEDIGLIA</t>
  </si>
  <si>
    <t>22/06/2022 10.10.07</t>
  </si>
  <si>
    <t>F085</t>
  </si>
  <si>
    <t>MEDOLAGO</t>
  </si>
  <si>
    <t>18/03/2022 12.14.54</t>
  </si>
  <si>
    <t>F086</t>
  </si>
  <si>
    <t>MEDOLE</t>
  </si>
  <si>
    <t>F087</t>
  </si>
  <si>
    <t>MEDOLLA</t>
  </si>
  <si>
    <t>F088</t>
  </si>
  <si>
    <t>MEDUNA DI LIVENZA</t>
  </si>
  <si>
    <t>23/05/2022 12.02.36</t>
  </si>
  <si>
    <t>F089</t>
  </si>
  <si>
    <t>MEDUNO</t>
  </si>
  <si>
    <t>F092</t>
  </si>
  <si>
    <t>MEGLIADINO SAN VITALE</t>
  </si>
  <si>
    <t>30/08/2022 13.34.57</t>
  </si>
  <si>
    <t>F093</t>
  </si>
  <si>
    <t>MEINA</t>
  </si>
  <si>
    <t>09/09/2022 13.18.49</t>
  </si>
  <si>
    <t>F095</t>
  </si>
  <si>
    <t>MELARA</t>
  </si>
  <si>
    <t>F096</t>
  </si>
  <si>
    <t>MELAZZO</t>
  </si>
  <si>
    <t>F097</t>
  </si>
  <si>
    <t>MELDOLA</t>
  </si>
  <si>
    <t>07/06/2022 08.48.01</t>
  </si>
  <si>
    <t>F098</t>
  </si>
  <si>
    <t>MELE</t>
  </si>
  <si>
    <t>22/06/2022 12.45.38</t>
  </si>
  <si>
    <t>F100</t>
  </si>
  <si>
    <t>MELEGNANO</t>
  </si>
  <si>
    <t>05/07/2022 15.23.48</t>
  </si>
  <si>
    <t>F101</t>
  </si>
  <si>
    <t>MELENDUGNO</t>
  </si>
  <si>
    <t>F102</t>
  </si>
  <si>
    <t>MELETI</t>
  </si>
  <si>
    <t>01/06/2022 09.10.39</t>
  </si>
  <si>
    <t>F104</t>
  </si>
  <si>
    <t>MELFI</t>
  </si>
  <si>
    <t>F105</t>
  </si>
  <si>
    <t>MELICUCCA'</t>
  </si>
  <si>
    <t>F106</t>
  </si>
  <si>
    <t>MELICUCCO</t>
  </si>
  <si>
    <t>F107</t>
  </si>
  <si>
    <t>MELILLI</t>
  </si>
  <si>
    <t>F108</t>
  </si>
  <si>
    <t>MELISSA</t>
  </si>
  <si>
    <t>23/05/2022 09.05.31</t>
  </si>
  <si>
    <t>F109</t>
  </si>
  <si>
    <t>MELISSANO</t>
  </si>
  <si>
    <t>F110</t>
  </si>
  <si>
    <t>MELITO IRPINO</t>
  </si>
  <si>
    <t>10/10/2022 09.30.08</t>
  </si>
  <si>
    <t>F111</t>
  </si>
  <si>
    <t>MELITO DI NAPOLI</t>
  </si>
  <si>
    <t>17/08/2022 11.34.28</t>
  </si>
  <si>
    <t>F112</t>
  </si>
  <si>
    <t>MELITO DI PORTO SALVO</t>
  </si>
  <si>
    <t>F113</t>
  </si>
  <si>
    <t>MELIZZANO</t>
  </si>
  <si>
    <t>19/09/2022 09.30.57</t>
  </si>
  <si>
    <t>F114</t>
  </si>
  <si>
    <t>MELLE</t>
  </si>
  <si>
    <t>23/02/2022 14.57.15</t>
  </si>
  <si>
    <t>F115</t>
  </si>
  <si>
    <t>MELLO</t>
  </si>
  <si>
    <t>F116</t>
  </si>
  <si>
    <t>SILEA</t>
  </si>
  <si>
    <t>05/04/2022 15.57.52</t>
  </si>
  <si>
    <t>F117</t>
  </si>
  <si>
    <t>MELPIGNANO</t>
  </si>
  <si>
    <t>F118</t>
  </si>
  <si>
    <t>MELTINA</t>
  </si>
  <si>
    <t>F119</t>
  </si>
  <si>
    <t>MELZO</t>
  </si>
  <si>
    <t>F120</t>
  </si>
  <si>
    <t>MENAGGIO</t>
  </si>
  <si>
    <t>F122</t>
  </si>
  <si>
    <t>MENCONICO</t>
  </si>
  <si>
    <t>02/05/2022 08.53.03</t>
  </si>
  <si>
    <t>F123</t>
  </si>
  <si>
    <t>MENDATICA</t>
  </si>
  <si>
    <t>F125</t>
  </si>
  <si>
    <t>MENDICINO</t>
  </si>
  <si>
    <t>17/10/2022 14.54.48</t>
  </si>
  <si>
    <t>F126</t>
  </si>
  <si>
    <t>MENFI</t>
  </si>
  <si>
    <t>F127</t>
  </si>
  <si>
    <t>MENTANA</t>
  </si>
  <si>
    <t>05/07/2022 15.25.46</t>
  </si>
  <si>
    <t>F130</t>
  </si>
  <si>
    <t>MEOLO</t>
  </si>
  <si>
    <t>02/02/2022 11.17.43</t>
  </si>
  <si>
    <t>F131</t>
  </si>
  <si>
    <t>MERANA</t>
  </si>
  <si>
    <t>09/09/2022 12.31.35</t>
  </si>
  <si>
    <t>F132</t>
  </si>
  <si>
    <t>MERANO</t>
  </si>
  <si>
    <t>F133</t>
  </si>
  <si>
    <t>MERATE</t>
  </si>
  <si>
    <t>05/04/2022 11.41.26</t>
  </si>
  <si>
    <t>F134</t>
  </si>
  <si>
    <t>MERCALLO</t>
  </si>
  <si>
    <t>21/07/2022 09.31.46</t>
  </si>
  <si>
    <t>F135</t>
  </si>
  <si>
    <t>MERCATELLO SUL METAURO</t>
  </si>
  <si>
    <t>23/08/2022 11.34.05</t>
  </si>
  <si>
    <t>F136</t>
  </si>
  <si>
    <t>MERCATINO CONCA</t>
  </si>
  <si>
    <t>F137</t>
  </si>
  <si>
    <t>NOVAFELTRIA</t>
  </si>
  <si>
    <t>F138</t>
  </si>
  <si>
    <t>MERCATO SAN SEVERINO</t>
  </si>
  <si>
    <t>F139</t>
  </si>
  <si>
    <t>MERCATO SARACENO</t>
  </si>
  <si>
    <t>F140</t>
  </si>
  <si>
    <t>MERCENASCO</t>
  </si>
  <si>
    <t>F141</t>
  </si>
  <si>
    <t>MERCOGLIANO</t>
  </si>
  <si>
    <t>01/06/2022 09.14.50</t>
  </si>
  <si>
    <t>F144</t>
  </si>
  <si>
    <t>MERETO DI TOMBA</t>
  </si>
  <si>
    <t>23/06/2022 10.11.33</t>
  </si>
  <si>
    <t>F145</t>
  </si>
  <si>
    <t>MERGO</t>
  </si>
  <si>
    <t>23/05/2022 12.15.12</t>
  </si>
  <si>
    <t>F146</t>
  </si>
  <si>
    <t>MERGOZZO</t>
  </si>
  <si>
    <t>F147</t>
  </si>
  <si>
    <t>MERI'</t>
  </si>
  <si>
    <t>F148</t>
  </si>
  <si>
    <t>MERLARA</t>
  </si>
  <si>
    <t>28/03/2022 10.31.20</t>
  </si>
  <si>
    <t>F149</t>
  </si>
  <si>
    <t>MERLINO</t>
  </si>
  <si>
    <t>07/06/2022 08.49.20</t>
  </si>
  <si>
    <t>F151</t>
  </si>
  <si>
    <t>MERONE</t>
  </si>
  <si>
    <t>12/05/2022 11.44.38</t>
  </si>
  <si>
    <t>F152</t>
  </si>
  <si>
    <t>MESAGNE</t>
  </si>
  <si>
    <t>F153</t>
  </si>
  <si>
    <t>MESE</t>
  </si>
  <si>
    <t>09/02/2022 08.57.00</t>
  </si>
  <si>
    <t>F154</t>
  </si>
  <si>
    <t>MESENZANA</t>
  </si>
  <si>
    <t>16/03/2022 09.50.12</t>
  </si>
  <si>
    <t>F155</t>
  </si>
  <si>
    <t>MESERO</t>
  </si>
  <si>
    <t>07/04/2022 12.11.04</t>
  </si>
  <si>
    <t>F156</t>
  </si>
  <si>
    <t>MESOLA</t>
  </si>
  <si>
    <t>04/02/2022 12.28.36</t>
  </si>
  <si>
    <t>F157</t>
  </si>
  <si>
    <t>MESORACA</t>
  </si>
  <si>
    <t>23/03/2022 09.18.05</t>
  </si>
  <si>
    <t>F158</t>
  </si>
  <si>
    <t>MESSINA</t>
  </si>
  <si>
    <t>F161</t>
  </si>
  <si>
    <t>MESTRINO</t>
  </si>
  <si>
    <t>F162</t>
  </si>
  <si>
    <t>META</t>
  </si>
  <si>
    <t>13/04/2022 10.38.36</t>
  </si>
  <si>
    <t>F165</t>
  </si>
  <si>
    <t>MEZZAGO</t>
  </si>
  <si>
    <t>09/03/2022 12.33.01</t>
  </si>
  <si>
    <t>F167</t>
  </si>
  <si>
    <t>MEZZANA MORTIGLIENGO</t>
  </si>
  <si>
    <t>07/10/2022 17.15.23</t>
  </si>
  <si>
    <t>F168</t>
  </si>
  <si>
    <t>MEZZANA</t>
  </si>
  <si>
    <t>F170</t>
  </si>
  <si>
    <t>MEZZANA BIGLI</t>
  </si>
  <si>
    <t>15/09/2022 08.18.54</t>
  </si>
  <si>
    <t>F171</t>
  </si>
  <si>
    <t>MEZZANA RABATTONE</t>
  </si>
  <si>
    <t>18/01/2022 12.47.58</t>
  </si>
  <si>
    <t>F172</t>
  </si>
  <si>
    <t>MEZZANE DI SOTTO</t>
  </si>
  <si>
    <t>15/06/2022 11.22.33</t>
  </si>
  <si>
    <t>F173</t>
  </si>
  <si>
    <t>MEZZANEGO</t>
  </si>
  <si>
    <t>05/07/2022 14.17.51</t>
  </si>
  <si>
    <t>F175</t>
  </si>
  <si>
    <t>MEZZANINO</t>
  </si>
  <si>
    <t>26/05/2022 09.14.03</t>
  </si>
  <si>
    <t>F176</t>
  </si>
  <si>
    <t>MEZZANO</t>
  </si>
  <si>
    <t>F182</t>
  </si>
  <si>
    <t>MEZZENILE</t>
  </si>
  <si>
    <t>F183</t>
  </si>
  <si>
    <t>MEZZOCORONA</t>
  </si>
  <si>
    <t>F184</t>
  </si>
  <si>
    <t>MEZZOJUSO</t>
  </si>
  <si>
    <t>07/09/2022 14.55.11</t>
  </si>
  <si>
    <t>F186</t>
  </si>
  <si>
    <t>MEZZOLDO</t>
  </si>
  <si>
    <t>F187</t>
  </si>
  <si>
    <t>MEZZOLOMBARDO</t>
  </si>
  <si>
    <t>F188</t>
  </si>
  <si>
    <t>MEZZOMERICO</t>
  </si>
  <si>
    <t>22/06/2022 12.12.33</t>
  </si>
  <si>
    <t>F189</t>
  </si>
  <si>
    <t>MIAGLIANO</t>
  </si>
  <si>
    <t>F190</t>
  </si>
  <si>
    <t>MIANE</t>
  </si>
  <si>
    <t>F191</t>
  </si>
  <si>
    <t>MIASINO</t>
  </si>
  <si>
    <t>27/09/2022 07.47.21</t>
  </si>
  <si>
    <t>F192</t>
  </si>
  <si>
    <t>MIAZZINA</t>
  </si>
  <si>
    <t>F193</t>
  </si>
  <si>
    <t>MICIGLIANO</t>
  </si>
  <si>
    <t>F194</t>
  </si>
  <si>
    <t>MIGGIANO</t>
  </si>
  <si>
    <t>F196</t>
  </si>
  <si>
    <t>MIGLIANICO</t>
  </si>
  <si>
    <t>F200</t>
  </si>
  <si>
    <t>MIGLIERINA</t>
  </si>
  <si>
    <t>17/10/2022 11.50.24</t>
  </si>
  <si>
    <t>F201</t>
  </si>
  <si>
    <t>MIGLIONICO</t>
  </si>
  <si>
    <t>F202</t>
  </si>
  <si>
    <t>MIGNANEGO</t>
  </si>
  <si>
    <t>06/07/2022 08.51.48</t>
  </si>
  <si>
    <t>F203</t>
  </si>
  <si>
    <t>MIGNANO MONTE LUNGO</t>
  </si>
  <si>
    <t>F205</t>
  </si>
  <si>
    <t>MILANO</t>
  </si>
  <si>
    <t>F206</t>
  </si>
  <si>
    <t>MILAZZO</t>
  </si>
  <si>
    <t>F207</t>
  </si>
  <si>
    <t>MILETO</t>
  </si>
  <si>
    <t>17/10/2022 09.44.44</t>
  </si>
  <si>
    <t>F208</t>
  </si>
  <si>
    <t>MILIS</t>
  </si>
  <si>
    <t>F209</t>
  </si>
  <si>
    <t>MILITELLO IN VAL DI CATANIA</t>
  </si>
  <si>
    <t>F210</t>
  </si>
  <si>
    <t>MILITELLO ROSMARINO</t>
  </si>
  <si>
    <t>F213</t>
  </si>
  <si>
    <t>MILLESIMO</t>
  </si>
  <si>
    <t>12/10/2022 08.29.14</t>
  </si>
  <si>
    <t>F214</t>
  </si>
  <si>
    <t>MILO</t>
  </si>
  <si>
    <t>27/06/2022 14.23.13</t>
  </si>
  <si>
    <t>F216</t>
  </si>
  <si>
    <t>MILZANO</t>
  </si>
  <si>
    <t>20/01/2022 09.13.14</t>
  </si>
  <si>
    <t>F217</t>
  </si>
  <si>
    <t>MINEO</t>
  </si>
  <si>
    <t>24/06/2022 08.42.11</t>
  </si>
  <si>
    <t>F218</t>
  </si>
  <si>
    <t>MINERBE</t>
  </si>
  <si>
    <t>13/06/2022 13.00.07</t>
  </si>
  <si>
    <t>F219</t>
  </si>
  <si>
    <t>MINERBIO</t>
  </si>
  <si>
    <t>15/06/2022 11.56.10</t>
  </si>
  <si>
    <t>F220</t>
  </si>
  <si>
    <t>MINERVINO MURGE</t>
  </si>
  <si>
    <t>19/09/2022 08.26.13</t>
  </si>
  <si>
    <t>F221</t>
  </si>
  <si>
    <t>MINERVINO DI LECCE</t>
  </si>
  <si>
    <t>02/08/2022 08.05.19</t>
  </si>
  <si>
    <t>F223</t>
  </si>
  <si>
    <t>MINORI</t>
  </si>
  <si>
    <t>F224</t>
  </si>
  <si>
    <t>MINTURNO</t>
  </si>
  <si>
    <t>F225</t>
  </si>
  <si>
    <t>MINUCCIANO</t>
  </si>
  <si>
    <t>F226</t>
  </si>
  <si>
    <t>MIOGLIA</t>
  </si>
  <si>
    <t>F229</t>
  </si>
  <si>
    <t>MIRA</t>
  </si>
  <si>
    <t>20/01/2022 07.59.25</t>
  </si>
  <si>
    <t>F230</t>
  </si>
  <si>
    <t>MIRABELLA ECLANO</t>
  </si>
  <si>
    <t>F231</t>
  </si>
  <si>
    <t>MIRABELLA IMBACCARI</t>
  </si>
  <si>
    <t>25/08/2022 09.26.41</t>
  </si>
  <si>
    <t>F232</t>
  </si>
  <si>
    <t>MIRABELLO MONFERRATO</t>
  </si>
  <si>
    <t>19/08/2022 08.52.46</t>
  </si>
  <si>
    <t>F233</t>
  </si>
  <si>
    <t>MIRABELLO SANNITICO</t>
  </si>
  <si>
    <t>22/06/2022 12.59.10</t>
  </si>
  <si>
    <t>F238</t>
  </si>
  <si>
    <t>MIRADOLO TERME</t>
  </si>
  <si>
    <t>05/09/2022 11.05.57</t>
  </si>
  <si>
    <t xml:space="preserve">Esenzione per contribuenti per redditi non superiori al euro 12000.00 e gli stessi non risultino proprietari o titolari di diritti reali di unitÃ  immobiliari diverse da quella adibita ad abitazione principale e una pertinenza               </t>
  </si>
  <si>
    <t>F239</t>
  </si>
  <si>
    <t>MIRANDA</t>
  </si>
  <si>
    <t>F240</t>
  </si>
  <si>
    <t>MIRANDOLA</t>
  </si>
  <si>
    <t>06/04/2022 09.50.10</t>
  </si>
  <si>
    <t>F241</t>
  </si>
  <si>
    <t>MIRANO</t>
  </si>
  <si>
    <t>10/06/2022 10.06.06</t>
  </si>
  <si>
    <t>F242</t>
  </si>
  <si>
    <t>MIRTO</t>
  </si>
  <si>
    <t>F243</t>
  </si>
  <si>
    <t>MISANO DI GERA D'ADDA</t>
  </si>
  <si>
    <t>F244</t>
  </si>
  <si>
    <t>MISANO ADRIATICO</t>
  </si>
  <si>
    <t>26/04/2022 09.32.08</t>
  </si>
  <si>
    <t>F246</t>
  </si>
  <si>
    <t>MISILMERI</t>
  </si>
  <si>
    <t>F247</t>
  </si>
  <si>
    <t>MISINTO</t>
  </si>
  <si>
    <t>05/07/2022 15.44.31</t>
  </si>
  <si>
    <t>F248</t>
  </si>
  <si>
    <t>MISSAGLIA</t>
  </si>
  <si>
    <t>03/08/2022 09.24.01</t>
  </si>
  <si>
    <t>F249</t>
  </si>
  <si>
    <t>MISSANELLO</t>
  </si>
  <si>
    <t>F250</t>
  </si>
  <si>
    <t>MISTERBIANCO</t>
  </si>
  <si>
    <t>F251</t>
  </si>
  <si>
    <t>MISTRETTA</t>
  </si>
  <si>
    <t>F254</t>
  </si>
  <si>
    <t>MOASCA</t>
  </si>
  <si>
    <t>30/09/2022 12.13.46</t>
  </si>
  <si>
    <t>Esenzione per redditi imponibili fino a euro 6499.99</t>
  </si>
  <si>
    <t>F256</t>
  </si>
  <si>
    <t>MOCONESI</t>
  </si>
  <si>
    <t>F257</t>
  </si>
  <si>
    <t>MODENA</t>
  </si>
  <si>
    <t>28/04/2022 10.24.02</t>
  </si>
  <si>
    <t>F258</t>
  </si>
  <si>
    <t>MODICA</t>
  </si>
  <si>
    <t>F259</t>
  </si>
  <si>
    <t>MODIGLIANA</t>
  </si>
  <si>
    <t>F260</t>
  </si>
  <si>
    <t>TAVAZZANO CON VILLAVESCO</t>
  </si>
  <si>
    <t>13/07/2022 09.17.33</t>
  </si>
  <si>
    <t>F261</t>
  </si>
  <si>
    <t>MODOLO</t>
  </si>
  <si>
    <t>F262</t>
  </si>
  <si>
    <t>MODUGNO</t>
  </si>
  <si>
    <t>F263</t>
  </si>
  <si>
    <t>MOENA</t>
  </si>
  <si>
    <t>F265</t>
  </si>
  <si>
    <t>MOGGIO</t>
  </si>
  <si>
    <t>02/05/2022 08.17.15</t>
  </si>
  <si>
    <t>F266</t>
  </si>
  <si>
    <t>MOGGIO UDINESE</t>
  </si>
  <si>
    <t>F267</t>
  </si>
  <si>
    <t>MOGLIA</t>
  </si>
  <si>
    <t>12/09/2022 11.30.38</t>
  </si>
  <si>
    <t>Esenzione per redditi imponibili fino a euro 25000.00</t>
  </si>
  <si>
    <t>F268</t>
  </si>
  <si>
    <t>MOGLIANO</t>
  </si>
  <si>
    <t>04/10/2022 13.36.42</t>
  </si>
  <si>
    <t>F269</t>
  </si>
  <si>
    <t>MOGLIANO VENETO</t>
  </si>
  <si>
    <t>F270</t>
  </si>
  <si>
    <t>MOGORELLA</t>
  </si>
  <si>
    <t>F271</t>
  </si>
  <si>
    <t>RUINAS</t>
  </si>
  <si>
    <t>F272</t>
  </si>
  <si>
    <t>MOGORO</t>
  </si>
  <si>
    <t>F274</t>
  </si>
  <si>
    <t>MOIANO</t>
  </si>
  <si>
    <t>07/10/2022 12.38.52</t>
  </si>
  <si>
    <t>F275</t>
  </si>
  <si>
    <t>MOIMACCO</t>
  </si>
  <si>
    <t>23/02/2022 08.23.08</t>
  </si>
  <si>
    <t>F276</t>
  </si>
  <si>
    <t>MOIO DE' CALVI</t>
  </si>
  <si>
    <t>26/07/2022 12.30.24</t>
  </si>
  <si>
    <t>F277</t>
  </si>
  <si>
    <t>MOIO ALCANTARA</t>
  </si>
  <si>
    <t>F278</t>
  </si>
  <si>
    <t>MOIO DELLA CIVITELLA</t>
  </si>
  <si>
    <t>13/10/2022 09.51.32</t>
  </si>
  <si>
    <t>F279</t>
  </si>
  <si>
    <t>MOIOLA</t>
  </si>
  <si>
    <t>12/10/2022 12.54.41</t>
  </si>
  <si>
    <t>F280</t>
  </si>
  <si>
    <t>MOLA DI BARI</t>
  </si>
  <si>
    <t>F281</t>
  </si>
  <si>
    <t>MOLARE</t>
  </si>
  <si>
    <t>F283</t>
  </si>
  <si>
    <t>MOLAZZANA</t>
  </si>
  <si>
    <t>F284</t>
  </si>
  <si>
    <t>MOLFETTA</t>
  </si>
  <si>
    <t>15/06/2022 11.29.02</t>
  </si>
  <si>
    <t>F287</t>
  </si>
  <si>
    <t>MOLINARA</t>
  </si>
  <si>
    <t>05/07/2022 15.27.36</t>
  </si>
  <si>
    <t>F288</t>
  </si>
  <si>
    <t>MOLINELLA</t>
  </si>
  <si>
    <t>11/02/2022 14.04.42</t>
  </si>
  <si>
    <t>F290</t>
  </si>
  <si>
    <t>MOLINI DI TRIORA</t>
  </si>
  <si>
    <t>F293</t>
  </si>
  <si>
    <t>MOLINO DEI TORTI</t>
  </si>
  <si>
    <t>F294</t>
  </si>
  <si>
    <t>MOLISE</t>
  </si>
  <si>
    <t>F295</t>
  </si>
  <si>
    <t>MOLITERNO</t>
  </si>
  <si>
    <t>06/07/2022 13.50.56</t>
  </si>
  <si>
    <t>F297</t>
  </si>
  <si>
    <t>MOLLIA</t>
  </si>
  <si>
    <t>F299</t>
  </si>
  <si>
    <t>PORTO EMPEDOCLE</t>
  </si>
  <si>
    <t>F301</t>
  </si>
  <si>
    <t>MOLOCHIO</t>
  </si>
  <si>
    <t>05/07/2022 16.18.14</t>
  </si>
  <si>
    <t>F304</t>
  </si>
  <si>
    <t>MOLTENO</t>
  </si>
  <si>
    <t>07/07/2022 08.22.49</t>
  </si>
  <si>
    <t>F305</t>
  </si>
  <si>
    <t>MOLTRASIO</t>
  </si>
  <si>
    <t>18/05/2022 15.32.06</t>
  </si>
  <si>
    <t>F307</t>
  </si>
  <si>
    <t>MOLVENO</t>
  </si>
  <si>
    <t>F308</t>
  </si>
  <si>
    <t>MOMBALDONE</t>
  </si>
  <si>
    <t>F309</t>
  </si>
  <si>
    <t>MOMBARCARO</t>
  </si>
  <si>
    <t>F310</t>
  </si>
  <si>
    <t>MOMBAROCCIO</t>
  </si>
  <si>
    <t>F311</t>
  </si>
  <si>
    <t>MOMBARUZZO</t>
  </si>
  <si>
    <t>F312</t>
  </si>
  <si>
    <t>MOMBASIGLIO</t>
  </si>
  <si>
    <t>06/07/2022 09.18.51</t>
  </si>
  <si>
    <t>F313</t>
  </si>
  <si>
    <t>MOMBELLO MONFERRATO</t>
  </si>
  <si>
    <t>11/04/2022 11.42.03</t>
  </si>
  <si>
    <t>F315</t>
  </si>
  <si>
    <t>MOMBELLO DI TORINO</t>
  </si>
  <si>
    <t>F316</t>
  </si>
  <si>
    <t>MOMBERCELLI</t>
  </si>
  <si>
    <t>23/09/2022 16.58.24</t>
  </si>
  <si>
    <t>F317</t>
  </si>
  <si>
    <t>MOMO</t>
  </si>
  <si>
    <t>05/10/2022 13.39.35</t>
  </si>
  <si>
    <t>F318</t>
  </si>
  <si>
    <t>MOMPANTERO</t>
  </si>
  <si>
    <t>F319</t>
  </si>
  <si>
    <t>MOMPEO</t>
  </si>
  <si>
    <t>F320</t>
  </si>
  <si>
    <t>MOMPERONE</t>
  </si>
  <si>
    <t>F322</t>
  </si>
  <si>
    <t>MONACILIONI</t>
  </si>
  <si>
    <t>26/08/2022 09.43.56</t>
  </si>
  <si>
    <t>F323</t>
  </si>
  <si>
    <t>MONALE</t>
  </si>
  <si>
    <t>16/06/2022 15.27.06</t>
  </si>
  <si>
    <t>F324</t>
  </si>
  <si>
    <t>MONASTERACE</t>
  </si>
  <si>
    <t>F325</t>
  </si>
  <si>
    <t>MONASTERO BORMIDA</t>
  </si>
  <si>
    <t>18/02/2022 09.17.07</t>
  </si>
  <si>
    <t>F326</t>
  </si>
  <si>
    <t>MONASTERO DI VASCO</t>
  </si>
  <si>
    <t>07/07/2022 16.27.41</t>
  </si>
  <si>
    <t>F327</t>
  </si>
  <si>
    <t>MONASTERO DI LANZO</t>
  </si>
  <si>
    <t>21/04/2022 11.48.00</t>
  </si>
  <si>
    <t>F328</t>
  </si>
  <si>
    <t>MONASTEROLO DEL CASTELLO</t>
  </si>
  <si>
    <t>02/05/2022 09.54.51</t>
  </si>
  <si>
    <t>F329</t>
  </si>
  <si>
    <t>MONASTEROLO CASOTTO</t>
  </si>
  <si>
    <t>F330</t>
  </si>
  <si>
    <t>MONASTEROLO DI SAVIGLIANO</t>
  </si>
  <si>
    <t>25/01/2022 08.18.57</t>
  </si>
  <si>
    <t>F332</t>
  </si>
  <si>
    <t>MONASTIER DI TREVISO</t>
  </si>
  <si>
    <t>06/07/2022 08.56.47</t>
  </si>
  <si>
    <t>F333</t>
  </si>
  <si>
    <t>MONASTIR</t>
  </si>
  <si>
    <t>22/06/2022 12.01.34</t>
  </si>
  <si>
    <t>F335</t>
  </si>
  <si>
    <t>MONCALIERI</t>
  </si>
  <si>
    <t>24/06/2022 08.51.43</t>
  </si>
  <si>
    <t>F336</t>
  </si>
  <si>
    <t>MONCALVO</t>
  </si>
  <si>
    <t>F337</t>
  </si>
  <si>
    <t>MONCESTINO</t>
  </si>
  <si>
    <t>F338</t>
  </si>
  <si>
    <t>MONCHIERO</t>
  </si>
  <si>
    <t>F340</t>
  </si>
  <si>
    <t>MONCHIO DELLE CORTI</t>
  </si>
  <si>
    <t>23/05/2022 09.07.42</t>
  </si>
  <si>
    <t>F342</t>
  </si>
  <si>
    <t>MONCRIVELLO</t>
  </si>
  <si>
    <t>13/07/2022 13.01.14</t>
  </si>
  <si>
    <t>F343</t>
  </si>
  <si>
    <t>MONCUCCO TORINESE</t>
  </si>
  <si>
    <t>16/06/2022 15.07.42</t>
  </si>
  <si>
    <t>F346</t>
  </si>
  <si>
    <t>MONDAINO</t>
  </si>
  <si>
    <t>10/10/2022 11.55.13</t>
  </si>
  <si>
    <t>F347</t>
  </si>
  <si>
    <t>MONDAVIO</t>
  </si>
  <si>
    <t>F348</t>
  </si>
  <si>
    <t>MONDOLFO</t>
  </si>
  <si>
    <t>F351</t>
  </si>
  <si>
    <t>MONDOVI'</t>
  </si>
  <si>
    <t>30/05/2022 14.51.00</t>
  </si>
  <si>
    <t>F352</t>
  </si>
  <si>
    <t>MONDRAGONE</t>
  </si>
  <si>
    <t>08/09/2022 13.16.13</t>
  </si>
  <si>
    <t>F354</t>
  </si>
  <si>
    <t>MONEGLIA</t>
  </si>
  <si>
    <t>F355</t>
  </si>
  <si>
    <t>MONESIGLIO</t>
  </si>
  <si>
    <t>21/06/2022 13.07.27</t>
  </si>
  <si>
    <t>F356</t>
  </si>
  <si>
    <t>MONFALCONE</t>
  </si>
  <si>
    <t>25/01/2022 17.49.34</t>
  </si>
  <si>
    <t>F357</t>
  </si>
  <si>
    <t>SERRAMAZZONI</t>
  </si>
  <si>
    <t>F358</t>
  </si>
  <si>
    <t>MONFORTE D'ALBA</t>
  </si>
  <si>
    <t>23/06/2022 13.34.18</t>
  </si>
  <si>
    <t>F359</t>
  </si>
  <si>
    <t>MONFORTE SAN GIORGIO</t>
  </si>
  <si>
    <t>F360</t>
  </si>
  <si>
    <t>MONFUMO</t>
  </si>
  <si>
    <t>F361</t>
  </si>
  <si>
    <t>MONGARDINO</t>
  </si>
  <si>
    <t>F363</t>
  </si>
  <si>
    <t>MONGHIDORO</t>
  </si>
  <si>
    <t>21/03/2022 09.14.09</t>
  </si>
  <si>
    <t>F364</t>
  </si>
  <si>
    <t>MONGIANA</t>
  </si>
  <si>
    <t>F365</t>
  </si>
  <si>
    <t>MONGIARDINO LIGURE</t>
  </si>
  <si>
    <t>F367</t>
  </si>
  <si>
    <t>MONTJOVET</t>
  </si>
  <si>
    <t>F368</t>
  </si>
  <si>
    <t>MONGIUFFI MELIA</t>
  </si>
  <si>
    <t>F369</t>
  </si>
  <si>
    <t>MONGRANDO</t>
  </si>
  <si>
    <t>22/06/2022 12.48.55</t>
  </si>
  <si>
    <t>F370</t>
  </si>
  <si>
    <t>MONGRASSANO</t>
  </si>
  <si>
    <t>08/09/2022 12.38.47</t>
  </si>
  <si>
    <t>Esenzione per  i contribuenti con reddito imponibile derivante da lavoro dipendente e assimilato, o da pensione, per un importo non superiore ad euro 7.500,00</t>
  </si>
  <si>
    <t>F371</t>
  </si>
  <si>
    <t>MONGUELFO TESIDO</t>
  </si>
  <si>
    <t>F372</t>
  </si>
  <si>
    <t>MONGUZZO</t>
  </si>
  <si>
    <t>13/10/2022 09.53.18</t>
  </si>
  <si>
    <t>F373</t>
  </si>
  <si>
    <t>MONIGA DEL GARDA</t>
  </si>
  <si>
    <t>F374</t>
  </si>
  <si>
    <t>MONLEALE</t>
  </si>
  <si>
    <t>F375</t>
  </si>
  <si>
    <t>MONNO</t>
  </si>
  <si>
    <t>F376</t>
  </si>
  <si>
    <t>MONOPOLI</t>
  </si>
  <si>
    <t>26/05/2022 09.17.58</t>
  </si>
  <si>
    <t>F377</t>
  </si>
  <si>
    <t>MONREALE</t>
  </si>
  <si>
    <t>05/04/2022 16.41.03</t>
  </si>
  <si>
    <t>F378</t>
  </si>
  <si>
    <t>MONRUPINO</t>
  </si>
  <si>
    <t>F379</t>
  </si>
  <si>
    <t>MONSAMPIETRO MORICO</t>
  </si>
  <si>
    <t>28/06/2022 12.21.54</t>
  </si>
  <si>
    <t>F380</t>
  </si>
  <si>
    <t>MONSAMPOLO DEL TRONTO</t>
  </si>
  <si>
    <t>23/06/2022 12.39.59</t>
  </si>
  <si>
    <t>F381</t>
  </si>
  <si>
    <t>MONSANO</t>
  </si>
  <si>
    <t>F382</t>
  </si>
  <si>
    <t>MONSELICE</t>
  </si>
  <si>
    <t>F383</t>
  </si>
  <si>
    <t>MONSERRATO</t>
  </si>
  <si>
    <t>F384</t>
  </si>
  <si>
    <t>MONSUMMANO TERME</t>
  </si>
  <si>
    <t>F385</t>
  </si>
  <si>
    <t>MONTA'</t>
  </si>
  <si>
    <t>14/04/2022 17.43.13</t>
  </si>
  <si>
    <t>F386</t>
  </si>
  <si>
    <t>MONTABONE</t>
  </si>
  <si>
    <t>F387</t>
  </si>
  <si>
    <t>MONTACUTO</t>
  </si>
  <si>
    <t>30/05/2022 14.33.26</t>
  </si>
  <si>
    <t>F390</t>
  </si>
  <si>
    <t>MONTAFIA</t>
  </si>
  <si>
    <t>29/09/2022 08.05.39</t>
  </si>
  <si>
    <t>F391</t>
  </si>
  <si>
    <t>MONTAGANO</t>
  </si>
  <si>
    <t>F392</t>
  </si>
  <si>
    <t>F393</t>
  </si>
  <si>
    <t>MONTAGNA IN VALTELLINA</t>
  </si>
  <si>
    <t>F394</t>
  </si>
  <si>
    <t>MONTAGNANA</t>
  </si>
  <si>
    <t>20/06/2022 14.43.12</t>
  </si>
  <si>
    <t>F395</t>
  </si>
  <si>
    <t>MONTAGNAREALE</t>
  </si>
  <si>
    <t>F397</t>
  </si>
  <si>
    <t>MONTAGUTO</t>
  </si>
  <si>
    <t>F398</t>
  </si>
  <si>
    <t>MONTAIONE</t>
  </si>
  <si>
    <t>04/08/2022 09.57.44</t>
  </si>
  <si>
    <t>F399</t>
  </si>
  <si>
    <t>MONTALBANO JONICO</t>
  </si>
  <si>
    <t>30/06/2022 15.21.14</t>
  </si>
  <si>
    <t>F400</t>
  </si>
  <si>
    <t>MONTALBANO ELICONA</t>
  </si>
  <si>
    <t>F401</t>
  </si>
  <si>
    <t>OSTRA</t>
  </si>
  <si>
    <t>F403</t>
  </si>
  <si>
    <t>MONTALDEO</t>
  </si>
  <si>
    <t>F404</t>
  </si>
  <si>
    <t>MONTALDO BORMIDA</t>
  </si>
  <si>
    <t>F405</t>
  </si>
  <si>
    <t>MONTALDO DI MONDOVI'</t>
  </si>
  <si>
    <t>F407</t>
  </si>
  <si>
    <t>MONTALDO TORINESE</t>
  </si>
  <si>
    <t>24/08/2022 14.57.02</t>
  </si>
  <si>
    <t>F408</t>
  </si>
  <si>
    <t>MONTALDO ROERO</t>
  </si>
  <si>
    <t>05/10/2022 11.41.30</t>
  </si>
  <si>
    <t>F409</t>
  </si>
  <si>
    <t>MONTALDO SCARAMPI</t>
  </si>
  <si>
    <t>30/06/2022 11.20.40</t>
  </si>
  <si>
    <t>F410</t>
  </si>
  <si>
    <t>MONTALE</t>
  </si>
  <si>
    <t>15/06/2022 13.04.38</t>
  </si>
  <si>
    <t>F411</t>
  </si>
  <si>
    <t>MONTALENGHE</t>
  </si>
  <si>
    <t>30/06/2022 15.27.11</t>
  </si>
  <si>
    <t>F414</t>
  </si>
  <si>
    <t>MONTALLEGRO</t>
  </si>
  <si>
    <t>F415</t>
  </si>
  <si>
    <t>MONTALTO DELLE MARCHE</t>
  </si>
  <si>
    <t>F416</t>
  </si>
  <si>
    <t>MONTALTO UFFUGO</t>
  </si>
  <si>
    <t>F417</t>
  </si>
  <si>
    <t>MONTALTO PAVESE</t>
  </si>
  <si>
    <t>01/06/2022 09.14.18</t>
  </si>
  <si>
    <t>F419</t>
  </si>
  <si>
    <t>MONTALTO DI CASTRO</t>
  </si>
  <si>
    <t>08/09/2022 12.36.29</t>
  </si>
  <si>
    <t>F420</t>
  </si>
  <si>
    <t>MONTALTO DORA</t>
  </si>
  <si>
    <t>14/06/2022 14.59.39</t>
  </si>
  <si>
    <t>F422</t>
  </si>
  <si>
    <t>MONTANARO</t>
  </si>
  <si>
    <t>F423</t>
  </si>
  <si>
    <t>MONTANASO LOMBARDO</t>
  </si>
  <si>
    <t>F424</t>
  </si>
  <si>
    <t>MONTANERA</t>
  </si>
  <si>
    <t>F426</t>
  </si>
  <si>
    <t>MONTANO ANTILIA</t>
  </si>
  <si>
    <t>12/09/2022 11.28.54</t>
  </si>
  <si>
    <t>F427</t>
  </si>
  <si>
    <t>MONTANO LUCINO</t>
  </si>
  <si>
    <t>03/03/2022 12.46.07</t>
  </si>
  <si>
    <t>F428</t>
  </si>
  <si>
    <t>MONTAPPONE</t>
  </si>
  <si>
    <t>04/07/2022 11.39.09</t>
  </si>
  <si>
    <t>F429</t>
  </si>
  <si>
    <t>MONTAQUILA</t>
  </si>
  <si>
    <t>F430</t>
  </si>
  <si>
    <t>MONTASOLA</t>
  </si>
  <si>
    <t>05/10/2022 10.57.53</t>
  </si>
  <si>
    <t>F432</t>
  </si>
  <si>
    <t>MONTAURO</t>
  </si>
  <si>
    <t>F433</t>
  </si>
  <si>
    <t>MONTAZZOLI</t>
  </si>
  <si>
    <t>F434</t>
  </si>
  <si>
    <t>MONTE CREMASCO</t>
  </si>
  <si>
    <t>22/06/2022 10.14.17</t>
  </si>
  <si>
    <t>F437</t>
  </si>
  <si>
    <t>MONTE ARGENTARIO</t>
  </si>
  <si>
    <t>26/08/2022 13.32.58</t>
  </si>
  <si>
    <t>F440</t>
  </si>
  <si>
    <t>MONTEBELLO DELLA BATTAGLIA</t>
  </si>
  <si>
    <t>18/05/2022 10.33.46</t>
  </si>
  <si>
    <t>F441</t>
  </si>
  <si>
    <t>MONTEBELLO DI BERTONA</t>
  </si>
  <si>
    <t>07/10/2022 16.59.22</t>
  </si>
  <si>
    <t>F442</t>
  </si>
  <si>
    <t>MONTEBELLO VICENTINO</t>
  </si>
  <si>
    <t>26/08/2022 10.31.17</t>
  </si>
  <si>
    <t>F443</t>
  </si>
  <si>
    <t>MONTEBELLUNA</t>
  </si>
  <si>
    <t>23/02/2022 07.47.38</t>
  </si>
  <si>
    <t>F445</t>
  </si>
  <si>
    <t>MONTEBRUNO</t>
  </si>
  <si>
    <t>F446</t>
  </si>
  <si>
    <t>MONTEBUONO</t>
  </si>
  <si>
    <t>F448</t>
  </si>
  <si>
    <t>MONTECALVO IRPINO</t>
  </si>
  <si>
    <t>05/07/2022 15.58.07</t>
  </si>
  <si>
    <t>F449</t>
  </si>
  <si>
    <t>MONTECALVO VERSIGGIA</t>
  </si>
  <si>
    <t>F450</t>
  </si>
  <si>
    <t>MONTECALVO IN FOGLIA</t>
  </si>
  <si>
    <t>07/10/2022 16.29.56</t>
  </si>
  <si>
    <t>F452</t>
  </si>
  <si>
    <t>MONTECARLO</t>
  </si>
  <si>
    <t>F453</t>
  </si>
  <si>
    <t>MONTECAROTTO</t>
  </si>
  <si>
    <t>25/08/2022 15.02.55</t>
  </si>
  <si>
    <t>F454</t>
  </si>
  <si>
    <t>MONTECASSIANO</t>
  </si>
  <si>
    <t>F455</t>
  </si>
  <si>
    <t>MONTECASTELLO</t>
  </si>
  <si>
    <t>F456</t>
  </si>
  <si>
    <t>MONTE CASTELLO DI VIBIO</t>
  </si>
  <si>
    <t>08/07/2022 09.38.57</t>
  </si>
  <si>
    <t>F457</t>
  </si>
  <si>
    <t>MONTECASTRILLI</t>
  </si>
  <si>
    <t>F458</t>
  </si>
  <si>
    <t>MONTECATINI VAL DI CECINA</t>
  </si>
  <si>
    <t>26/01/2022 09.28.36</t>
  </si>
  <si>
    <t>F460</t>
  </si>
  <si>
    <t>MONTE CAVALLO</t>
  </si>
  <si>
    <t>08/04/2022 16.47.47</t>
  </si>
  <si>
    <t>F461</t>
  </si>
  <si>
    <t>MONTECCHIA DI CROSARA</t>
  </si>
  <si>
    <t>22/09/2022 08.35.46</t>
  </si>
  <si>
    <t>F462</t>
  </si>
  <si>
    <t>MONTECCHIO</t>
  </si>
  <si>
    <t>14/06/2022 15.10.03</t>
  </si>
  <si>
    <t>F463</t>
  </si>
  <si>
    <t>MONTECCHIO EMILIA</t>
  </si>
  <si>
    <t>11/07/2022 13.17.39</t>
  </si>
  <si>
    <t>F464</t>
  </si>
  <si>
    <t>MONTECCHIO MAGGIORE</t>
  </si>
  <si>
    <t>F465</t>
  </si>
  <si>
    <t>MONTECCHIO PRECALCINO</t>
  </si>
  <si>
    <t>14/01/2022 12.27.36</t>
  </si>
  <si>
    <t>F467</t>
  </si>
  <si>
    <t>MONTE CERIGNONE</t>
  </si>
  <si>
    <t>F468</t>
  </si>
  <si>
    <t>MONTECHIARO D'ASTI</t>
  </si>
  <si>
    <t>21/04/2022 14.34.30</t>
  </si>
  <si>
    <t>F469</t>
  </si>
  <si>
    <t>MONTECHIARO D'ACQUI</t>
  </si>
  <si>
    <t>08/03/2022 08.44.28</t>
  </si>
  <si>
    <t>F471</t>
  </si>
  <si>
    <t>MONTICHIARI</t>
  </si>
  <si>
    <t>13/09/2022 10.42.10</t>
  </si>
  <si>
    <t>F473</t>
  </si>
  <si>
    <t>MONTECHIARUGOLO</t>
  </si>
  <si>
    <t>08/06/2022 13.38.56</t>
  </si>
  <si>
    <t>F475</t>
  </si>
  <si>
    <t>MONTECILFONE</t>
  </si>
  <si>
    <t>F477</t>
  </si>
  <si>
    <t>MONTE COMPATRI</t>
  </si>
  <si>
    <t>F478</t>
  </si>
  <si>
    <t>MONTECOPIOLO</t>
  </si>
  <si>
    <t>10/10/2022 09.31.56</t>
  </si>
  <si>
    <t>F479</t>
  </si>
  <si>
    <t>MONTECORICE</t>
  </si>
  <si>
    <t>F480</t>
  </si>
  <si>
    <t>MONTECORVINO PUGLIANO</t>
  </si>
  <si>
    <t>F481</t>
  </si>
  <si>
    <t>MONTECORVINO ROVELLA</t>
  </si>
  <si>
    <t>12/09/2022 09.16.31</t>
  </si>
  <si>
    <t>F482</t>
  </si>
  <si>
    <t>MONTECOSARO</t>
  </si>
  <si>
    <t>28/06/2022 12.35.09</t>
  </si>
  <si>
    <t>F483</t>
  </si>
  <si>
    <t>MONTECRESTESE</t>
  </si>
  <si>
    <t>F484</t>
  </si>
  <si>
    <t>MONTECRETO</t>
  </si>
  <si>
    <t>04/05/2022 09.43.16</t>
  </si>
  <si>
    <t>F486</t>
  </si>
  <si>
    <t>MONTE DI MALO</t>
  </si>
  <si>
    <t>11/02/2022 15.39.02</t>
  </si>
  <si>
    <t>F487</t>
  </si>
  <si>
    <t>MONTEDINOVE</t>
  </si>
  <si>
    <t>F488</t>
  </si>
  <si>
    <t>MONTE DI PROCIDA</t>
  </si>
  <si>
    <t>10/06/2022 11.11.44</t>
  </si>
  <si>
    <t>F489</t>
  </si>
  <si>
    <t>MONTEDORO</t>
  </si>
  <si>
    <t>F491</t>
  </si>
  <si>
    <t>MONTEFALCIONE</t>
  </si>
  <si>
    <t>F492</t>
  </si>
  <si>
    <t>MONTEFALCO</t>
  </si>
  <si>
    <t>16/09/2022 16.10.58</t>
  </si>
  <si>
    <t>F493</t>
  </si>
  <si>
    <t>MONTEFALCONE APPENNINO</t>
  </si>
  <si>
    <t>F494</t>
  </si>
  <si>
    <t>MONTEFALCONE DI VAL FORTORE</t>
  </si>
  <si>
    <t>F495</t>
  </si>
  <si>
    <t>MONTEFALCONE NEL SANNIO</t>
  </si>
  <si>
    <t>01/07/2022 10.27.05</t>
  </si>
  <si>
    <t>F496</t>
  </si>
  <si>
    <t>MONTEFANO</t>
  </si>
  <si>
    <t>21/01/2022 16.58.12</t>
  </si>
  <si>
    <t>F497</t>
  </si>
  <si>
    <t>MONTEFELCINO</t>
  </si>
  <si>
    <t>05/09/2022 10.59.37</t>
  </si>
  <si>
    <t>F498</t>
  </si>
  <si>
    <t>MONTEFERRANTE</t>
  </si>
  <si>
    <t>F499</t>
  </si>
  <si>
    <t>MONTEFIASCONE</t>
  </si>
  <si>
    <t>F500</t>
  </si>
  <si>
    <t>MONTEFINO</t>
  </si>
  <si>
    <t>14/01/2022 11.52.52</t>
  </si>
  <si>
    <t>F501</t>
  </si>
  <si>
    <t>MONTEFIORE DELL'ASO</t>
  </si>
  <si>
    <t>F502</t>
  </si>
  <si>
    <t>MONTEFIORE CONCA</t>
  </si>
  <si>
    <t>F503</t>
  </si>
  <si>
    <t>MONTEFIORINO</t>
  </si>
  <si>
    <t>15/06/2022 10.44.29</t>
  </si>
  <si>
    <t>F504</t>
  </si>
  <si>
    <t>MONTEFLAVIO</t>
  </si>
  <si>
    <t>F506</t>
  </si>
  <si>
    <t>MONTEFORTE IRPINO</t>
  </si>
  <si>
    <t>F507</t>
  </si>
  <si>
    <t>MONTEFORTE CILENTO</t>
  </si>
  <si>
    <t>F508</t>
  </si>
  <si>
    <t>MONTEFORTE D'ALPONE</t>
  </si>
  <si>
    <t>20/01/2022 08.58.55</t>
  </si>
  <si>
    <t>F509</t>
  </si>
  <si>
    <t>MONTEFORTINO</t>
  </si>
  <si>
    <t>F510</t>
  </si>
  <si>
    <t>MONTEFRANCO</t>
  </si>
  <si>
    <t>08/07/2022 10.01.55</t>
  </si>
  <si>
    <t>F511</t>
  </si>
  <si>
    <t>MONTEFREDANE</t>
  </si>
  <si>
    <t>07/06/2022 08.45.53</t>
  </si>
  <si>
    <t>F512</t>
  </si>
  <si>
    <t>MONTEFUSCO</t>
  </si>
  <si>
    <t>20/06/2022 11.12.54</t>
  </si>
  <si>
    <t>F513</t>
  </si>
  <si>
    <t>MONTEGABBIONE</t>
  </si>
  <si>
    <t>29/03/2022 16.36.03</t>
  </si>
  <si>
    <t>F514</t>
  </si>
  <si>
    <t>MONTEGALDA</t>
  </si>
  <si>
    <t>F515</t>
  </si>
  <si>
    <t>MONTEGALDELLA</t>
  </si>
  <si>
    <t>08/03/2022 15.31.38</t>
  </si>
  <si>
    <t>F516</t>
  </si>
  <si>
    <t>MONTEGALLO</t>
  </si>
  <si>
    <t>07/07/2022 17.16.07</t>
  </si>
  <si>
    <t>F517</t>
  </si>
  <si>
    <t>MONTE GIBERTO</t>
  </si>
  <si>
    <t>F518</t>
  </si>
  <si>
    <t>MONTEGIOCO</t>
  </si>
  <si>
    <t>F519</t>
  </si>
  <si>
    <t>MONTEGIORDANO</t>
  </si>
  <si>
    <t>F520</t>
  </si>
  <si>
    <t>MONTEGIORGIO</t>
  </si>
  <si>
    <t>23/08/2022 12.55.26</t>
  </si>
  <si>
    <t>F522</t>
  </si>
  <si>
    <t>MONTEGRANARO</t>
  </si>
  <si>
    <t>28/03/2022 08.22.41</t>
  </si>
  <si>
    <t>F523</t>
  </si>
  <si>
    <t>MONTEGRIDOLFO</t>
  </si>
  <si>
    <t>09/05/2022 15.23.00</t>
  </si>
  <si>
    <t>F524</t>
  </si>
  <si>
    <t>MONTE GRIMANO TERME</t>
  </si>
  <si>
    <t>F526</t>
  </si>
  <si>
    <t>MONTEGRINO VALTRAVAGLIA</t>
  </si>
  <si>
    <t>23/05/2022 09.36.34</t>
  </si>
  <si>
    <t>F527</t>
  </si>
  <si>
    <t>MONTEGROSSO D'ASTI</t>
  </si>
  <si>
    <t>13/06/2022 13.21.04</t>
  </si>
  <si>
    <t>F528</t>
  </si>
  <si>
    <t>MONTEGROSSO PIAN LATTE</t>
  </si>
  <si>
    <t>05/04/2022 16.18.08</t>
  </si>
  <si>
    <t>F529</t>
  </si>
  <si>
    <t>MONTEGROTTO TERME</t>
  </si>
  <si>
    <t>F531</t>
  </si>
  <si>
    <t>MONTEIASI</t>
  </si>
  <si>
    <t>12/07/2022 10.20.13</t>
  </si>
  <si>
    <t>F532</t>
  </si>
  <si>
    <t>MONTE ISOLA</t>
  </si>
  <si>
    <t>F533</t>
  </si>
  <si>
    <t>MONTELABBATE</t>
  </si>
  <si>
    <t>20/01/2022 16.02.28</t>
  </si>
  <si>
    <t>F534</t>
  </si>
  <si>
    <t>MONTELANICO</t>
  </si>
  <si>
    <t>17/08/2022 10.59.55</t>
  </si>
  <si>
    <t>F535</t>
  </si>
  <si>
    <t>MONTELAPIANO</t>
  </si>
  <si>
    <t>F536</t>
  </si>
  <si>
    <t>MONTELEONE DI FERMO</t>
  </si>
  <si>
    <t>F537</t>
  </si>
  <si>
    <t>VIBO VALENTIA</t>
  </si>
  <si>
    <t>F538</t>
  </si>
  <si>
    <t>MONTELEONE DI PUGLIA</t>
  </si>
  <si>
    <t>F540</t>
  </si>
  <si>
    <t>MONTELEONE DI SPOLETO</t>
  </si>
  <si>
    <t>F541</t>
  </si>
  <si>
    <t>MONTELEONE SABINO</t>
  </si>
  <si>
    <t>F542</t>
  </si>
  <si>
    <t>MONTELEONE ROCCA DORIA</t>
  </si>
  <si>
    <t>F543</t>
  </si>
  <si>
    <t>MONTELEONE D'ORVIETO</t>
  </si>
  <si>
    <t>01/07/2022 14.03.34</t>
  </si>
  <si>
    <t>F544</t>
  </si>
  <si>
    <t>MONTELEPRE</t>
  </si>
  <si>
    <t>F545</t>
  </si>
  <si>
    <t>MONTELIBRETTI</t>
  </si>
  <si>
    <t>17/10/2022 10.21.26</t>
  </si>
  <si>
    <t>F546</t>
  </si>
  <si>
    <t>MONTELLA</t>
  </si>
  <si>
    <t>08/06/2022 13.49.33</t>
  </si>
  <si>
    <t>F547</t>
  </si>
  <si>
    <t>MONTELLO</t>
  </si>
  <si>
    <t>F548</t>
  </si>
  <si>
    <t>MONTELONGO</t>
  </si>
  <si>
    <t>F549</t>
  </si>
  <si>
    <t>MONTELPARO</t>
  </si>
  <si>
    <t>F550</t>
  </si>
  <si>
    <t>MONTELUPO ALBESE</t>
  </si>
  <si>
    <t>28/01/2022 16.05.34</t>
  </si>
  <si>
    <t>F551</t>
  </si>
  <si>
    <t>MONTELUPO FIORENTINO</t>
  </si>
  <si>
    <t>F552</t>
  </si>
  <si>
    <t>MONTELUPONE</t>
  </si>
  <si>
    <t>06/07/2022 13.43.12</t>
  </si>
  <si>
    <t>F553</t>
  </si>
  <si>
    <t>MONTEMAGGIORE BELSITO</t>
  </si>
  <si>
    <t>F556</t>
  </si>
  <si>
    <t>MONTEMAGNO</t>
  </si>
  <si>
    <t>07/10/2022 16.17.45</t>
  </si>
  <si>
    <t>F557</t>
  </si>
  <si>
    <t>SANT'ARCANGELO TRIMONTE</t>
  </si>
  <si>
    <t>26/05/2022 13.48.59</t>
  </si>
  <si>
    <t>F558</t>
  </si>
  <si>
    <t>MONTEMALE DI CUNEO</t>
  </si>
  <si>
    <t>F559</t>
  </si>
  <si>
    <t>MONTEMARANO</t>
  </si>
  <si>
    <t>11/05/2022 09.09.31</t>
  </si>
  <si>
    <t>F560</t>
  </si>
  <si>
    <t>MONTEMARCIANO</t>
  </si>
  <si>
    <t>26/08/2022 09.38.56</t>
  </si>
  <si>
    <t>F561</t>
  </si>
  <si>
    <t>MONTE MARENZO</t>
  </si>
  <si>
    <t>23/03/2022 09.21.01</t>
  </si>
  <si>
    <t>F562</t>
  </si>
  <si>
    <t>MONTEMARZINO</t>
  </si>
  <si>
    <t>F563</t>
  </si>
  <si>
    <t>MONTEMESOLA</t>
  </si>
  <si>
    <t>15/06/2022 11.04.19</t>
  </si>
  <si>
    <t>Esenzione per redditi imponibili fino a euro 6800.00</t>
  </si>
  <si>
    <t>F564</t>
  </si>
  <si>
    <t>MONTEMEZZO</t>
  </si>
  <si>
    <t>F565</t>
  </si>
  <si>
    <t>MONTEMIGNAIO</t>
  </si>
  <si>
    <t>3/CC</t>
  </si>
  <si>
    <t>09/03/2022 08.10.15</t>
  </si>
  <si>
    <t>F566</t>
  </si>
  <si>
    <t>MONTEMILETTO</t>
  </si>
  <si>
    <t>F567</t>
  </si>
  <si>
    <t>POLLENZA</t>
  </si>
  <si>
    <t>16/06/2022 15.29.02</t>
  </si>
  <si>
    <t>F568</t>
  </si>
  <si>
    <t>MONTEMILONE</t>
  </si>
  <si>
    <t>F569</t>
  </si>
  <si>
    <t>MONTEMITRO</t>
  </si>
  <si>
    <t>F570</t>
  </si>
  <si>
    <t>MONTEMONACO</t>
  </si>
  <si>
    <t>22/09/2022 08.44.49</t>
  </si>
  <si>
    <t>F572</t>
  </si>
  <si>
    <t>MONTEMURLO</t>
  </si>
  <si>
    <t>10/08/2022 11.09.47</t>
  </si>
  <si>
    <t>F573</t>
  </si>
  <si>
    <t>MONTEMURRO</t>
  </si>
  <si>
    <t>F574</t>
  </si>
  <si>
    <t>MONTENARS</t>
  </si>
  <si>
    <t>F576</t>
  </si>
  <si>
    <t>MONTENERO DI BISACCIA</t>
  </si>
  <si>
    <t>F578</t>
  </si>
  <si>
    <t>MONTENERODOMO</t>
  </si>
  <si>
    <t>08/06/2022 12.04.18</t>
  </si>
  <si>
    <t>F579</t>
  </si>
  <si>
    <t>MONTENERO SABINO</t>
  </si>
  <si>
    <t>F580</t>
  </si>
  <si>
    <t>MONTENERO VAL COCCHIARA</t>
  </si>
  <si>
    <t>F581</t>
  </si>
  <si>
    <t>OSTRA VETERE</t>
  </si>
  <si>
    <t>13/09/2022 07.35.45</t>
  </si>
  <si>
    <t>F582</t>
  </si>
  <si>
    <t>MONTEODORISIO</t>
  </si>
  <si>
    <t>17/06/2022 15.20.45</t>
  </si>
  <si>
    <t>F585</t>
  </si>
  <si>
    <t>ROSETO DEGLI ABRUZZI</t>
  </si>
  <si>
    <t>F586</t>
  </si>
  <si>
    <t>MONTEPAONE</t>
  </si>
  <si>
    <t>07/10/2022 12.33.36</t>
  </si>
  <si>
    <t>Esenzione per redditi imponibili fino a euro 7499.00</t>
  </si>
  <si>
    <t>F587</t>
  </si>
  <si>
    <t>MONTEPARANO</t>
  </si>
  <si>
    <t>F589</t>
  </si>
  <si>
    <t>MONTE PORZIO</t>
  </si>
  <si>
    <t>20/01/2022 08.02.08</t>
  </si>
  <si>
    <t>F590</t>
  </si>
  <si>
    <t>MONTE PORZIO CATONE</t>
  </si>
  <si>
    <t>F591</t>
  </si>
  <si>
    <t>MONTEPRANDONE</t>
  </si>
  <si>
    <t>14/04/2022 16.29.37</t>
  </si>
  <si>
    <t>F592</t>
  </si>
  <si>
    <t>MONTEPULCIANO</t>
  </si>
  <si>
    <t>F594</t>
  </si>
  <si>
    <t>MONTERCHI</t>
  </si>
  <si>
    <t>F595</t>
  </si>
  <si>
    <t>MONTEREALE</t>
  </si>
  <si>
    <t>F596</t>
  </si>
  <si>
    <t>MONTEREALE VALCELLINA</t>
  </si>
  <si>
    <t>21/06/2022 09.44.05</t>
  </si>
  <si>
    <t>F597</t>
  </si>
  <si>
    <t>MONTERENZIO</t>
  </si>
  <si>
    <t>F598</t>
  </si>
  <si>
    <t>MONTERIGGIONI</t>
  </si>
  <si>
    <t>21/04/2022 12.34.27</t>
  </si>
  <si>
    <t>F599</t>
  </si>
  <si>
    <t>MONTE RINALDO</t>
  </si>
  <si>
    <t>F600</t>
  </si>
  <si>
    <t>MONTE ROBERTO</t>
  </si>
  <si>
    <t>14/06/2022 14.29.51</t>
  </si>
  <si>
    <t>F601</t>
  </si>
  <si>
    <t>MONTERODUNI</t>
  </si>
  <si>
    <t>F603</t>
  </si>
  <si>
    <t>MONTE ROMANO</t>
  </si>
  <si>
    <t>F604</t>
  </si>
  <si>
    <t>MONTERONI DI LECCE</t>
  </si>
  <si>
    <t>18/05/2022 10.35.51</t>
  </si>
  <si>
    <t>F605</t>
  </si>
  <si>
    <t>MONTERONI D'ARBIA</t>
  </si>
  <si>
    <t>10/06/2022 11.12.43</t>
  </si>
  <si>
    <t>F606</t>
  </si>
  <si>
    <t>MONTEROSI</t>
  </si>
  <si>
    <t>20/06/2022 11.05.56</t>
  </si>
  <si>
    <t>F607</t>
  </si>
  <si>
    <t>MONTEROSSO CALABRO</t>
  </si>
  <si>
    <t>F608</t>
  </si>
  <si>
    <t>MONTEROSSO GRANA</t>
  </si>
  <si>
    <t>F609</t>
  </si>
  <si>
    <t>MONTEROSSO AL MARE</t>
  </si>
  <si>
    <t>06/07/2022 09.34.58</t>
  </si>
  <si>
    <t>F610</t>
  </si>
  <si>
    <t>MONTEROSSO ALMO</t>
  </si>
  <si>
    <t>F611</t>
  </si>
  <si>
    <t>MONTEROTONDO</t>
  </si>
  <si>
    <t>15/06/2022 11.11.37</t>
  </si>
  <si>
    <t>F612</t>
  </si>
  <si>
    <t>MONTEROTONDO MARITTIMO</t>
  </si>
  <si>
    <t>F614</t>
  </si>
  <si>
    <t>MONTERUBBIANO</t>
  </si>
  <si>
    <t>24/06/2022 09.00.09</t>
  </si>
  <si>
    <t>F616</t>
  </si>
  <si>
    <t>MONTE SAN BIAGIO</t>
  </si>
  <si>
    <t>28/04/2022 10.28.04</t>
  </si>
  <si>
    <t>F618</t>
  </si>
  <si>
    <t>MONTE SAN GIACOMO</t>
  </si>
  <si>
    <t>F619</t>
  </si>
  <si>
    <t>MONTE SAN GIOVANNI IN SABINA</t>
  </si>
  <si>
    <t>F620</t>
  </si>
  <si>
    <t>MONTE SAN GIOVANNI CAMPANO</t>
  </si>
  <si>
    <t>06/09/2022 10.03.42</t>
  </si>
  <si>
    <t>F621</t>
  </si>
  <si>
    <t>MONTE SAN GIUSTO</t>
  </si>
  <si>
    <t>07/07/2022 15.51.13</t>
  </si>
  <si>
    <t>F622</t>
  </si>
  <si>
    <t>MONTE SAN MARTINO</t>
  </si>
  <si>
    <t>23/08/2022 10.53.18</t>
  </si>
  <si>
    <t>F623</t>
  </si>
  <si>
    <t>MONTESANO SALENTINO</t>
  </si>
  <si>
    <t>29/03/2022 09.34.48</t>
  </si>
  <si>
    <t>F625</t>
  </si>
  <si>
    <t>MONTESANO SULLA MARCELLANA</t>
  </si>
  <si>
    <t>F626</t>
  </si>
  <si>
    <t>MONTE SAN PIETRANGELI</t>
  </si>
  <si>
    <t>31/08/2022 14.41.37</t>
  </si>
  <si>
    <t>F627</t>
  </si>
  <si>
    <t>MONTE SAN PIETRO</t>
  </si>
  <si>
    <t>F628</t>
  </si>
  <si>
    <t>MONTE SAN SAVINO</t>
  </si>
  <si>
    <t>27/04/2022 11.13.01</t>
  </si>
  <si>
    <t>F629</t>
  </si>
  <si>
    <t>MONTE SANTA MARIA TIBERINA</t>
  </si>
  <si>
    <t>13/04/2022 16.56.53</t>
  </si>
  <si>
    <t>F631</t>
  </si>
  <si>
    <t>MONTE SANT'ANGELO</t>
  </si>
  <si>
    <t>F632</t>
  </si>
  <si>
    <t>POTENZA PICENA</t>
  </si>
  <si>
    <t>23/08/2022 11.18.16</t>
  </si>
  <si>
    <t>F634</t>
  </si>
  <si>
    <t>MONTE SAN VITO</t>
  </si>
  <si>
    <t>24/05/2022 10.35.37</t>
  </si>
  <si>
    <t>F636</t>
  </si>
  <si>
    <t>MONTESARCHIO</t>
  </si>
  <si>
    <t>F637</t>
  </si>
  <si>
    <t>MONTESCAGLIOSO</t>
  </si>
  <si>
    <t>F638</t>
  </si>
  <si>
    <t>MONTESCANO</t>
  </si>
  <si>
    <t>26/04/2022 09.38.30</t>
  </si>
  <si>
    <t>F639</t>
  </si>
  <si>
    <t>MONTESCHENO</t>
  </si>
  <si>
    <t>F640</t>
  </si>
  <si>
    <t>MONTESCUDAIO</t>
  </si>
  <si>
    <t>F642</t>
  </si>
  <si>
    <t>MONTESE</t>
  </si>
  <si>
    <t>F644</t>
  </si>
  <si>
    <t>MONTESEGALE</t>
  </si>
  <si>
    <t>09/02/2022 08.55.43</t>
  </si>
  <si>
    <t>F646</t>
  </si>
  <si>
    <t>MONTESILVANO</t>
  </si>
  <si>
    <t>F648</t>
  </si>
  <si>
    <t>MONTESPERTOLI</t>
  </si>
  <si>
    <t>05/04/2022 11.46.16</t>
  </si>
  <si>
    <t>F651</t>
  </si>
  <si>
    <t>MONTEU DA PO</t>
  </si>
  <si>
    <t>28/06/2022 15.09.35</t>
  </si>
  <si>
    <t>F653</t>
  </si>
  <si>
    <t>MONTE URANO</t>
  </si>
  <si>
    <t>23/06/2022 12.58.04</t>
  </si>
  <si>
    <t>F654</t>
  </si>
  <si>
    <t>MONTEU ROERO</t>
  </si>
  <si>
    <t>08/07/2022 12.21.23</t>
  </si>
  <si>
    <t>F655</t>
  </si>
  <si>
    <t>MONTEVAGO</t>
  </si>
  <si>
    <t>F656</t>
  </si>
  <si>
    <t>MONTEVARCHI</t>
  </si>
  <si>
    <t>F657</t>
  </si>
  <si>
    <t>MONTEVECCHIA</t>
  </si>
  <si>
    <t>11/04/2022 09.31.10</t>
  </si>
  <si>
    <t>F660</t>
  </si>
  <si>
    <t>MONTEVERDE</t>
  </si>
  <si>
    <t>13/10/2022 09.59.07</t>
  </si>
  <si>
    <t>F661</t>
  </si>
  <si>
    <t>MONTEVERDI MARITTIMO</t>
  </si>
  <si>
    <t>F662</t>
  </si>
  <si>
    <t>MONTEVIALE</t>
  </si>
  <si>
    <t>18/01/2022 12.34.22</t>
  </si>
  <si>
    <t>F664</t>
  </si>
  <si>
    <t>MONTE VIDON COMBATTE</t>
  </si>
  <si>
    <t>F665</t>
  </si>
  <si>
    <t>MONTE VIDON CORRADO</t>
  </si>
  <si>
    <t>21/03/2022 10.08.44</t>
  </si>
  <si>
    <t>F666</t>
  </si>
  <si>
    <t>MONTEZEMOLO</t>
  </si>
  <si>
    <t>30/09/2022 08.38.17</t>
  </si>
  <si>
    <t>F667</t>
  </si>
  <si>
    <t>MONTI</t>
  </si>
  <si>
    <t>21/01/2022 17.14.14</t>
  </si>
  <si>
    <t>F668</t>
  </si>
  <si>
    <t>MONTIANO</t>
  </si>
  <si>
    <t>F669</t>
  </si>
  <si>
    <t>MONTICELLO D'ALBA</t>
  </si>
  <si>
    <t>12/07/2022 14.49.09</t>
  </si>
  <si>
    <t>F670</t>
  </si>
  <si>
    <t>MONTICELLI PAVESE</t>
  </si>
  <si>
    <t>23/05/2022 09.09.30</t>
  </si>
  <si>
    <t>F671</t>
  </si>
  <si>
    <t>MONTICELLI D'ONGINA</t>
  </si>
  <si>
    <t>20/09/2022 07.55.38</t>
  </si>
  <si>
    <t>F672</t>
  </si>
  <si>
    <t>MONTICELLI BRUSATI</t>
  </si>
  <si>
    <t>F674</t>
  </si>
  <si>
    <t>MONTICELLO BRIANZA</t>
  </si>
  <si>
    <t>17/08/2022 10.47.59</t>
  </si>
  <si>
    <t>F675</t>
  </si>
  <si>
    <t>MONTICELLO CONTE OTTO</t>
  </si>
  <si>
    <t>08/02/2022 17.00.32</t>
  </si>
  <si>
    <t>F676</t>
  </si>
  <si>
    <t>MONTICIANO</t>
  </si>
  <si>
    <t>F677</t>
  </si>
  <si>
    <t>MONTIERI</t>
  </si>
  <si>
    <t>F679</t>
  </si>
  <si>
    <t>MONTIGNOSO</t>
  </si>
  <si>
    <t>F680</t>
  </si>
  <si>
    <t>MONTIRONE</t>
  </si>
  <si>
    <t>10/10/2022 09.28.44</t>
  </si>
  <si>
    <t>F681</t>
  </si>
  <si>
    <t>MONTODINE</t>
  </si>
  <si>
    <t>11/08/2022 10.13.29</t>
  </si>
  <si>
    <t>F682</t>
  </si>
  <si>
    <t>MONTOGGIO</t>
  </si>
  <si>
    <t>05/04/2022 16.09.32</t>
  </si>
  <si>
    <t>F685</t>
  </si>
  <si>
    <t>MONTONE</t>
  </si>
  <si>
    <t>09/03/2022 17.59.05</t>
  </si>
  <si>
    <t>F686</t>
  </si>
  <si>
    <t>MONTOPOLI IN VAL D'ARNO</t>
  </si>
  <si>
    <t>04/08/2022 10.07.34</t>
  </si>
  <si>
    <t>Esenzione per i contribuenti in possesso di reddito imponibile ai fini irpef da lavoro dipendente e assimilato, da pensione annuo fino a euro 13.000,00</t>
  </si>
  <si>
    <t>Esenzione per i contribuenti in possesso di reddito imponibile ai fini irpef, diverso da quello da pensione e da lavoro dipendente e assimilato, annuo fino a euro 12.000,00</t>
  </si>
  <si>
    <t>F687</t>
  </si>
  <si>
    <t>MONTOPOLI DI SABINA</t>
  </si>
  <si>
    <t>F688</t>
  </si>
  <si>
    <t>MONTORFANO</t>
  </si>
  <si>
    <t>09/05/2022 13.17.14</t>
  </si>
  <si>
    <t>F689</t>
  </si>
  <si>
    <t>MONTORIO NEI FRENTANI</t>
  </si>
  <si>
    <t>F690</t>
  </si>
  <si>
    <t>MONTORIO AL VOMANO</t>
  </si>
  <si>
    <t>F692</t>
  </si>
  <si>
    <t>MONTORIO ROMANO</t>
  </si>
  <si>
    <t>F696</t>
  </si>
  <si>
    <t>MONTORSO VICENTINO</t>
  </si>
  <si>
    <t>30/06/2022 12.53.59</t>
  </si>
  <si>
    <t>F697</t>
  </si>
  <si>
    <t>MONTOTTONE</t>
  </si>
  <si>
    <t>F698</t>
  </si>
  <si>
    <t>MONTRESTA</t>
  </si>
  <si>
    <t>F701</t>
  </si>
  <si>
    <t>MONTU' BECCARIA</t>
  </si>
  <si>
    <t>04/10/2022 09.54.20</t>
  </si>
  <si>
    <t>F703</t>
  </si>
  <si>
    <t>MONVALLE</t>
  </si>
  <si>
    <t>17/03/2022 09.12.30</t>
  </si>
  <si>
    <t>F704</t>
  </si>
  <si>
    <t>MONZA</t>
  </si>
  <si>
    <t>F705</t>
  </si>
  <si>
    <t>MONZAMBANO</t>
  </si>
  <si>
    <t>F706</t>
  </si>
  <si>
    <t>MONZUNO</t>
  </si>
  <si>
    <t>11/05/2022 09.08.40</t>
  </si>
  <si>
    <t>F707</t>
  </si>
  <si>
    <t>MORANO SUL PO</t>
  </si>
  <si>
    <t>12/10/2022 12.59.51</t>
  </si>
  <si>
    <t>F708</t>
  </si>
  <si>
    <t>MORANO CALABRO</t>
  </si>
  <si>
    <t>F709</t>
  </si>
  <si>
    <t>MORANSENGO</t>
  </si>
  <si>
    <t>F710</t>
  </si>
  <si>
    <t>MORARO</t>
  </si>
  <si>
    <t>12/10/2022 07.49.08</t>
  </si>
  <si>
    <t>F711</t>
  </si>
  <si>
    <t>MORAZZONE</t>
  </si>
  <si>
    <t>22/08/2022 09.23.11</t>
  </si>
  <si>
    <t>F712</t>
  </si>
  <si>
    <t>MORBEGNO</t>
  </si>
  <si>
    <t>26/07/2022 12.28.03</t>
  </si>
  <si>
    <t>F713</t>
  </si>
  <si>
    <t>MORBELLO</t>
  </si>
  <si>
    <t>F715</t>
  </si>
  <si>
    <t>MORCIANO DI ROMAGNA</t>
  </si>
  <si>
    <t>F716</t>
  </si>
  <si>
    <t>MORCIANO DI LEUCA</t>
  </si>
  <si>
    <t>20/01/2022 09.17.56</t>
  </si>
  <si>
    <t>F717</t>
  </si>
  <si>
    <t>MORCONE</t>
  </si>
  <si>
    <t>F718</t>
  </si>
  <si>
    <t>MORDANO</t>
  </si>
  <si>
    <t>24/03/2022 08.56.31</t>
  </si>
  <si>
    <t>F720</t>
  </si>
  <si>
    <t>MORENGO</t>
  </si>
  <si>
    <t>15/06/2022 11.46.23</t>
  </si>
  <si>
    <t>F721</t>
  </si>
  <si>
    <t>MORES</t>
  </si>
  <si>
    <t>F722</t>
  </si>
  <si>
    <t>MORESCO</t>
  </si>
  <si>
    <t>07/04/2022 09.48.37</t>
  </si>
  <si>
    <t>F723</t>
  </si>
  <si>
    <t>MORETTA</t>
  </si>
  <si>
    <t>21/06/2022 13.12.00</t>
  </si>
  <si>
    <t>F724</t>
  </si>
  <si>
    <t>MORFASSO</t>
  </si>
  <si>
    <t>05/07/2022 16.30.16</t>
  </si>
  <si>
    <t>F725</t>
  </si>
  <si>
    <t>MORGANO</t>
  </si>
  <si>
    <t>10/06/2022 10.23.39</t>
  </si>
  <si>
    <t>F726</t>
  </si>
  <si>
    <t>MORGEX</t>
  </si>
  <si>
    <t>F727</t>
  </si>
  <si>
    <t>MORGONGIORI</t>
  </si>
  <si>
    <t>F728</t>
  </si>
  <si>
    <t>MORI</t>
  </si>
  <si>
    <t>F729</t>
  </si>
  <si>
    <t>MORIAGO DELLA BATTAGLIA</t>
  </si>
  <si>
    <t>F730</t>
  </si>
  <si>
    <t>MORICONE</t>
  </si>
  <si>
    <t>F731</t>
  </si>
  <si>
    <t>MORIGERATI</t>
  </si>
  <si>
    <t>F732</t>
  </si>
  <si>
    <t>MORINO</t>
  </si>
  <si>
    <t>F733</t>
  </si>
  <si>
    <t>MORIONDO TORINESE</t>
  </si>
  <si>
    <t>28/01/2022 16.09.26</t>
  </si>
  <si>
    <t>F734</t>
  </si>
  <si>
    <t>MORLUPO</t>
  </si>
  <si>
    <t>02/08/2022 08.06.50</t>
  </si>
  <si>
    <t>F735</t>
  </si>
  <si>
    <t>MORMANNO</t>
  </si>
  <si>
    <t>04/08/2022 09.40.43</t>
  </si>
  <si>
    <t>F736</t>
  </si>
  <si>
    <t>MORNAGO</t>
  </si>
  <si>
    <t>F737</t>
  </si>
  <si>
    <t>MORNESE</t>
  </si>
  <si>
    <t>F738</t>
  </si>
  <si>
    <t>MORNICO AL SERIO</t>
  </si>
  <si>
    <t>11/04/2022 09.35.31</t>
  </si>
  <si>
    <t>F739</t>
  </si>
  <si>
    <t>MORNICO LOSANA</t>
  </si>
  <si>
    <t>22/08/2022 09.32.07</t>
  </si>
  <si>
    <t>F740</t>
  </si>
  <si>
    <t>MOROLO</t>
  </si>
  <si>
    <t>11/04/2022 09.39.53</t>
  </si>
  <si>
    <t>F743</t>
  </si>
  <si>
    <t>MOROZZO</t>
  </si>
  <si>
    <t>10/06/2022 09.50.25</t>
  </si>
  <si>
    <t>F744</t>
  </si>
  <si>
    <t>MORRA DE SANCTIS</t>
  </si>
  <si>
    <t>F745</t>
  </si>
  <si>
    <t>MORRO D'ALBA</t>
  </si>
  <si>
    <t>14/01/2022 12.32.46</t>
  </si>
  <si>
    <t>F746</t>
  </si>
  <si>
    <t>MORRO REATINO</t>
  </si>
  <si>
    <t>F747</t>
  </si>
  <si>
    <t>MORRO D'ORO</t>
  </si>
  <si>
    <t>08/07/2022 11.18.03</t>
  </si>
  <si>
    <t>F748</t>
  </si>
  <si>
    <t>MORRONE DEL SANNIO</t>
  </si>
  <si>
    <t>F749</t>
  </si>
  <si>
    <t>MORROVALLE</t>
  </si>
  <si>
    <t>F750</t>
  </si>
  <si>
    <t>MORSANO AL TAGLIAMENTO</t>
  </si>
  <si>
    <t>01/07/2022 13.48.39</t>
  </si>
  <si>
    <t>F751</t>
  </si>
  <si>
    <t>MORSASCO</t>
  </si>
  <si>
    <t>20/01/2022 15.49.17</t>
  </si>
  <si>
    <t>F754</t>
  </si>
  <si>
    <t>MORTARA</t>
  </si>
  <si>
    <t>27/04/2022 10.52.47</t>
  </si>
  <si>
    <t>F756</t>
  </si>
  <si>
    <t>MORTEGLIANO</t>
  </si>
  <si>
    <t>F758</t>
  </si>
  <si>
    <t>MORTERONE</t>
  </si>
  <si>
    <t>F760</t>
  </si>
  <si>
    <t>MORUZZO</t>
  </si>
  <si>
    <t>13/04/2022 12.07.52</t>
  </si>
  <si>
    <t>F761</t>
  </si>
  <si>
    <t>MOSCAZZANO</t>
  </si>
  <si>
    <t>F762</t>
  </si>
  <si>
    <t>MOSCHIANO</t>
  </si>
  <si>
    <t>F764</t>
  </si>
  <si>
    <t>MOSCIANO SANT'ANGELO</t>
  </si>
  <si>
    <t>21/06/2022 09.46.14</t>
  </si>
  <si>
    <t>F765</t>
  </si>
  <si>
    <t>MOSCUFO</t>
  </si>
  <si>
    <t>05/10/2022 11.23.01</t>
  </si>
  <si>
    <t>F766</t>
  </si>
  <si>
    <t>MOSO IN PASSIRIA</t>
  </si>
  <si>
    <t>F767</t>
  </si>
  <si>
    <t>MOSSA</t>
  </si>
  <si>
    <t>F770</t>
  </si>
  <si>
    <t>MOTTA DI LIVENZA</t>
  </si>
  <si>
    <t>F771</t>
  </si>
  <si>
    <t>MOTTA BALUFFI</t>
  </si>
  <si>
    <t>20/05/2022 11.54.54</t>
  </si>
  <si>
    <t>F772</t>
  </si>
  <si>
    <t>MOTTA CAMASTRA</t>
  </si>
  <si>
    <t>F773</t>
  </si>
  <si>
    <t>MOTTA D'AFFERMO</t>
  </si>
  <si>
    <t>F774</t>
  </si>
  <si>
    <t>MOTTA DE' CONTI</t>
  </si>
  <si>
    <t>29/09/2022 07.55.43</t>
  </si>
  <si>
    <t>F775</t>
  </si>
  <si>
    <t>MOTTAFOLLONE</t>
  </si>
  <si>
    <t>F776</t>
  </si>
  <si>
    <t>MOTTALCIATA</t>
  </si>
  <si>
    <t>F777</t>
  </si>
  <si>
    <t>MOTTA MONTECORVINO</t>
  </si>
  <si>
    <t>12/09/2022 15.46.22</t>
  </si>
  <si>
    <t>F779</t>
  </si>
  <si>
    <t>MOTTA SAN GIOVANNI</t>
  </si>
  <si>
    <t>F780</t>
  </si>
  <si>
    <t>MOTTA SANTA LUCIA</t>
  </si>
  <si>
    <t>F781</t>
  </si>
  <si>
    <t>MOTTA SANT'ANASTASIA</t>
  </si>
  <si>
    <t>13/09/2022 07.33.32</t>
  </si>
  <si>
    <t>F783</t>
  </si>
  <si>
    <t>MOTTA VISCONTI</t>
  </si>
  <si>
    <t>01/06/2022 09.17.39</t>
  </si>
  <si>
    <t>F784</t>
  </si>
  <si>
    <t>MOTTOLA</t>
  </si>
  <si>
    <t>F785</t>
  </si>
  <si>
    <t>MOZZAGROGNA</t>
  </si>
  <si>
    <t>23/06/2022 13.27.47</t>
  </si>
  <si>
    <t>F786</t>
  </si>
  <si>
    <t>MOZZANICA</t>
  </si>
  <si>
    <t>09/03/2022 12.27.42</t>
  </si>
  <si>
    <t>F788</t>
  </si>
  <si>
    <t>MOZZATE</t>
  </si>
  <si>
    <t>13/10/2022 09.57.45</t>
  </si>
  <si>
    <t>F789</t>
  </si>
  <si>
    <t>MOZZECANE</t>
  </si>
  <si>
    <t>07/04/2022 17.32.04</t>
  </si>
  <si>
    <t>F791</t>
  </si>
  <si>
    <t>MOZZO</t>
  </si>
  <si>
    <t>F793</t>
  </si>
  <si>
    <t>MUCCIA</t>
  </si>
  <si>
    <t>26/08/2022 10.45.01</t>
  </si>
  <si>
    <t>F795</t>
  </si>
  <si>
    <t>MUGGIA</t>
  </si>
  <si>
    <t>F797</t>
  </si>
  <si>
    <t>MUGGIO'</t>
  </si>
  <si>
    <t>13/10/2022 09.24.46</t>
  </si>
  <si>
    <t>F798</t>
  </si>
  <si>
    <t>MUGNANO DEL CARDINALE</t>
  </si>
  <si>
    <t>F799</t>
  </si>
  <si>
    <t>MUGNANO DI NAPOLI</t>
  </si>
  <si>
    <t>12/07/2022 10.24.40</t>
  </si>
  <si>
    <t>F801</t>
  </si>
  <si>
    <t>MULAZZANO</t>
  </si>
  <si>
    <t>F802</t>
  </si>
  <si>
    <t>MULAZZO</t>
  </si>
  <si>
    <t>18/01/2022 12.44.04</t>
  </si>
  <si>
    <t>F806</t>
  </si>
  <si>
    <t>MURA</t>
  </si>
  <si>
    <t>F808</t>
  </si>
  <si>
    <t>MURAVERA</t>
  </si>
  <si>
    <t>F809</t>
  </si>
  <si>
    <t>MURAZZANO</t>
  </si>
  <si>
    <t>09/09/2022 13.00.13</t>
  </si>
  <si>
    <t>F810</t>
  </si>
  <si>
    <t>SALCEDO</t>
  </si>
  <si>
    <t>21/06/2022 10.57.29</t>
  </si>
  <si>
    <t>F811</t>
  </si>
  <si>
    <t>MURELLO</t>
  </si>
  <si>
    <t>29/08/2022 09.42.42</t>
  </si>
  <si>
    <t>F813</t>
  </si>
  <si>
    <t>MURIALDO</t>
  </si>
  <si>
    <t>F814</t>
  </si>
  <si>
    <t>MURISENGO</t>
  </si>
  <si>
    <t>20/04/2022 12.41.45</t>
  </si>
  <si>
    <t>F815</t>
  </si>
  <si>
    <t>MURLO</t>
  </si>
  <si>
    <t>17/02/2022 09.18.08</t>
  </si>
  <si>
    <t>F816</t>
  </si>
  <si>
    <t>MURO LECCESE</t>
  </si>
  <si>
    <t>F817</t>
  </si>
  <si>
    <t>MURO LUCANO</t>
  </si>
  <si>
    <t>F818</t>
  </si>
  <si>
    <t>MUROS</t>
  </si>
  <si>
    <t>F820</t>
  </si>
  <si>
    <t>MUSCOLINE</t>
  </si>
  <si>
    <t>01/09/2022 10.37.17</t>
  </si>
  <si>
    <t>F822</t>
  </si>
  <si>
    <t>MUSEI</t>
  </si>
  <si>
    <t>F826</t>
  </si>
  <si>
    <t>MUSILE DI PIAVE</t>
  </si>
  <si>
    <t>16/06/2022 15.10.15</t>
  </si>
  <si>
    <t>F828</t>
  </si>
  <si>
    <t>MUSSO</t>
  </si>
  <si>
    <t>F829</t>
  </si>
  <si>
    <t>MUSSOLENTE</t>
  </si>
  <si>
    <t>03/03/2022 09.47.27</t>
  </si>
  <si>
    <t>F830</t>
  </si>
  <si>
    <t>MUSSOMELI</t>
  </si>
  <si>
    <t>F831</t>
  </si>
  <si>
    <t>PINETO</t>
  </si>
  <si>
    <t>F832</t>
  </si>
  <si>
    <t>MUZZANA DEL TURGNANO</t>
  </si>
  <si>
    <t>01/07/2022 14.10.49</t>
  </si>
  <si>
    <t>F833</t>
  </si>
  <si>
    <t>MUZZANO</t>
  </si>
  <si>
    <t>F835</t>
  </si>
  <si>
    <t>NAGO-TORBOLE</t>
  </si>
  <si>
    <t>F836</t>
  </si>
  <si>
    <t>NALLES</t>
  </si>
  <si>
    <t>F838</t>
  </si>
  <si>
    <t>NANTO</t>
  </si>
  <si>
    <t>F839</t>
  </si>
  <si>
    <t>NAPOLI</t>
  </si>
  <si>
    <t>F840</t>
  </si>
  <si>
    <t>NARBOLIA</t>
  </si>
  <si>
    <t>F841</t>
  </si>
  <si>
    <t>NARCAO</t>
  </si>
  <si>
    <t>F842</t>
  </si>
  <si>
    <t>NARDO'</t>
  </si>
  <si>
    <t>F843</t>
  </si>
  <si>
    <t>NARDODIPACE</t>
  </si>
  <si>
    <t>F844</t>
  </si>
  <si>
    <t>NARNI</t>
  </si>
  <si>
    <t>14/04/2022 15.54.51</t>
  </si>
  <si>
    <t>Esenzione per redditi di sola pensione, redditi da lavoro dipendente e redditi da lavoro autonomo fino a euro 10000.00</t>
  </si>
  <si>
    <t>F845</t>
  </si>
  <si>
    <t>NARO</t>
  </si>
  <si>
    <t>06/07/2022 14.17.09</t>
  </si>
  <si>
    <t>F846</t>
  </si>
  <si>
    <t>NARZOLE</t>
  </si>
  <si>
    <t>30/06/2022 14.53.32</t>
  </si>
  <si>
    <t>F847</t>
  </si>
  <si>
    <t>NASINO</t>
  </si>
  <si>
    <t>F848</t>
  </si>
  <si>
    <t>NASO</t>
  </si>
  <si>
    <t>08/04/2022 16.30.39</t>
  </si>
  <si>
    <t>F849</t>
  </si>
  <si>
    <t>NATURNO</t>
  </si>
  <si>
    <t>F851</t>
  </si>
  <si>
    <t>NAVE</t>
  </si>
  <si>
    <t>17/03/2022 09.23.07</t>
  </si>
  <si>
    <t>F852</t>
  </si>
  <si>
    <t>NAVELLI</t>
  </si>
  <si>
    <t>F856</t>
  </si>
  <si>
    <t>NAZ-SCIAVES</t>
  </si>
  <si>
    <t>F857</t>
  </si>
  <si>
    <t>NAZZANO</t>
  </si>
  <si>
    <t>F858</t>
  </si>
  <si>
    <t>NE</t>
  </si>
  <si>
    <t>16/06/2022 11.07.29</t>
  </si>
  <si>
    <t>F859</t>
  </si>
  <si>
    <t>NEBBIUNO</t>
  </si>
  <si>
    <t>20/06/2022 14.46.17</t>
  </si>
  <si>
    <t>F861</t>
  </si>
  <si>
    <t>NEGRAR DI VALPOLICELLA</t>
  </si>
  <si>
    <t>09/06/2022 13.05.06</t>
  </si>
  <si>
    <t>F862</t>
  </si>
  <si>
    <t>NEIRONE</t>
  </si>
  <si>
    <t>01/07/2022 12.55.20</t>
  </si>
  <si>
    <t>F863</t>
  </si>
  <si>
    <t>NEIVE</t>
  </si>
  <si>
    <t>F864</t>
  </si>
  <si>
    <t>NEMBRO</t>
  </si>
  <si>
    <t>30/03/2022 10.41.35</t>
  </si>
  <si>
    <t>F865</t>
  </si>
  <si>
    <t>NEMI</t>
  </si>
  <si>
    <t>F866</t>
  </si>
  <si>
    <t>NEMOLI</t>
  </si>
  <si>
    <t>03/06/2022 15.03.19</t>
  </si>
  <si>
    <t>F867</t>
  </si>
  <si>
    <t>NEONELI</t>
  </si>
  <si>
    <t>F868</t>
  </si>
  <si>
    <t>NEPI</t>
  </si>
  <si>
    <t>06/10/2022 11.36.26</t>
  </si>
  <si>
    <t>F870</t>
  </si>
  <si>
    <t>NERETO</t>
  </si>
  <si>
    <t>F871</t>
  </si>
  <si>
    <t>NEROLA</t>
  </si>
  <si>
    <t>22/09/2022 12.50.22</t>
  </si>
  <si>
    <t>F872</t>
  </si>
  <si>
    <t>NERVESA DELLA BATTAGLIA</t>
  </si>
  <si>
    <t>F874</t>
  </si>
  <si>
    <t>NERVIANO</t>
  </si>
  <si>
    <t>07/03/2022 09.39.27</t>
  </si>
  <si>
    <t>Esenzione per redditi imponibili fino a euro 10399.99</t>
  </si>
  <si>
    <t>F876</t>
  </si>
  <si>
    <t>NESPOLO</t>
  </si>
  <si>
    <t>14/10/2022 13.45.52</t>
  </si>
  <si>
    <t>F877</t>
  </si>
  <si>
    <t>NESSO</t>
  </si>
  <si>
    <t>21/06/2022 13.41.30</t>
  </si>
  <si>
    <t>F878</t>
  </si>
  <si>
    <t>NETRO</t>
  </si>
  <si>
    <t>F880</t>
  </si>
  <si>
    <t>NETTUNO</t>
  </si>
  <si>
    <t>06/09/2022 15.46.26</t>
  </si>
  <si>
    <t>F881</t>
  </si>
  <si>
    <t>NEVIANO</t>
  </si>
  <si>
    <t>F882</t>
  </si>
  <si>
    <t>NEVIANO DEGLI ARDUINI</t>
  </si>
  <si>
    <t>29/04/2022 14.35.31</t>
  </si>
  <si>
    <t>F883</t>
  </si>
  <si>
    <t>NEVIGLIE</t>
  </si>
  <si>
    <t>F884</t>
  </si>
  <si>
    <t>NIARDO</t>
  </si>
  <si>
    <t>F886</t>
  </si>
  <si>
    <t>NIBBIOLA</t>
  </si>
  <si>
    <t>14/06/2022 14.27.23</t>
  </si>
  <si>
    <t>F887</t>
  </si>
  <si>
    <t>NIBIONNO</t>
  </si>
  <si>
    <t>25/01/2022 09.31.38</t>
  </si>
  <si>
    <t>F889</t>
  </si>
  <si>
    <t>NICHELINO</t>
  </si>
  <si>
    <t>F890</t>
  </si>
  <si>
    <t>NICOLOSI</t>
  </si>
  <si>
    <t>F891</t>
  </si>
  <si>
    <t>NICORVO</t>
  </si>
  <si>
    <t>F892</t>
  </si>
  <si>
    <t>NICOSIA</t>
  </si>
  <si>
    <t>F893</t>
  </si>
  <si>
    <t>NICOTERA</t>
  </si>
  <si>
    <t>F894</t>
  </si>
  <si>
    <t>NIELLA BELBO</t>
  </si>
  <si>
    <t>15/06/2022 08.40.00</t>
  </si>
  <si>
    <t>F895</t>
  </si>
  <si>
    <t>NIELLA TANARO</t>
  </si>
  <si>
    <t>F898</t>
  </si>
  <si>
    <t>NIMIS</t>
  </si>
  <si>
    <t>27/06/2022 10.54.11</t>
  </si>
  <si>
    <t>F899</t>
  </si>
  <si>
    <t>NISCEMI</t>
  </si>
  <si>
    <t>F900</t>
  </si>
  <si>
    <t>NISSORIA</t>
  </si>
  <si>
    <t>F901</t>
  </si>
  <si>
    <t>NIZZA DI SICILIA</t>
  </si>
  <si>
    <t>F902</t>
  </si>
  <si>
    <t>NIZZA MONFERRATO</t>
  </si>
  <si>
    <t>17/06/2022 15.30.56</t>
  </si>
  <si>
    <t>F904</t>
  </si>
  <si>
    <t>NOALE</t>
  </si>
  <si>
    <t>F906</t>
  </si>
  <si>
    <t>NOASCA</t>
  </si>
  <si>
    <t>F907</t>
  </si>
  <si>
    <t>NOCARA</t>
  </si>
  <si>
    <t>F908</t>
  </si>
  <si>
    <t>NOCCIANO</t>
  </si>
  <si>
    <t>F910</t>
  </si>
  <si>
    <t>NOCERA TERINESE</t>
  </si>
  <si>
    <t>F911</t>
  </si>
  <si>
    <t>NOCERA UMBRA</t>
  </si>
  <si>
    <t>09/06/2022 12.59.07</t>
  </si>
  <si>
    <t>F912</t>
  </si>
  <si>
    <t>NOCERA INFERIORE</t>
  </si>
  <si>
    <t>F913</t>
  </si>
  <si>
    <t>NOCERA SUPERIORE</t>
  </si>
  <si>
    <t>23/09/2022 09.21.23</t>
  </si>
  <si>
    <t>F914</t>
  </si>
  <si>
    <t>NOCETO</t>
  </si>
  <si>
    <t>F915</t>
  </si>
  <si>
    <t>NOCI</t>
  </si>
  <si>
    <t>17/10/2022 10.14.40</t>
  </si>
  <si>
    <t>F916</t>
  </si>
  <si>
    <t>NOCIGLIA</t>
  </si>
  <si>
    <t>F917</t>
  </si>
  <si>
    <t>NOEPOLI</t>
  </si>
  <si>
    <t>F918</t>
  </si>
  <si>
    <t>NOGARA</t>
  </si>
  <si>
    <t>02/09/2022 09.43.51</t>
  </si>
  <si>
    <t>F920</t>
  </si>
  <si>
    <t>NOGAREDO</t>
  </si>
  <si>
    <t>F921</t>
  </si>
  <si>
    <t>NOGAROLE ROCCA</t>
  </si>
  <si>
    <t>02/02/2022 16.34.57</t>
  </si>
  <si>
    <t>F922</t>
  </si>
  <si>
    <t>NOGAROLE VICENTINO</t>
  </si>
  <si>
    <t>F923</t>
  </si>
  <si>
    <t>NOICATTARO</t>
  </si>
  <si>
    <t>07/07/2022 09.56.52</t>
  </si>
  <si>
    <t>F924</t>
  </si>
  <si>
    <t>NOLA</t>
  </si>
  <si>
    <t>23/06/2022 09.35.01</t>
  </si>
  <si>
    <t>F925</t>
  </si>
  <si>
    <t>NOLE</t>
  </si>
  <si>
    <t>14/06/2022 14.51.06</t>
  </si>
  <si>
    <t>F926</t>
  </si>
  <si>
    <t>NOLI</t>
  </si>
  <si>
    <t>F927</t>
  </si>
  <si>
    <t>NOMAGLIO</t>
  </si>
  <si>
    <t>02/02/2022 16.37.09</t>
  </si>
  <si>
    <t>F929</t>
  </si>
  <si>
    <t>NOMI</t>
  </si>
  <si>
    <t>F930</t>
  </si>
  <si>
    <t>NONANTOLA</t>
  </si>
  <si>
    <t>21/02/2022 09.48.54</t>
  </si>
  <si>
    <t>F931</t>
  </si>
  <si>
    <t>NONE</t>
  </si>
  <si>
    <t>20/06/2022 14.33.21</t>
  </si>
  <si>
    <t>F932</t>
  </si>
  <si>
    <t>NONIO</t>
  </si>
  <si>
    <t>F933</t>
  </si>
  <si>
    <t>NORAGUGUME</t>
  </si>
  <si>
    <t>F934</t>
  </si>
  <si>
    <t>NORBELLO</t>
  </si>
  <si>
    <t>F935</t>
  </si>
  <si>
    <t>NORCIA</t>
  </si>
  <si>
    <t>04/10/2022 12.35.18</t>
  </si>
  <si>
    <t>F937</t>
  </si>
  <si>
    <t>NORMA</t>
  </si>
  <si>
    <t>F939</t>
  </si>
  <si>
    <t>NOSATE</t>
  </si>
  <si>
    <t>12/10/2022 15.44.47</t>
  </si>
  <si>
    <t>F941</t>
  </si>
  <si>
    <t>PONTE NOSSA</t>
  </si>
  <si>
    <t>24/02/2022 15.21.41</t>
  </si>
  <si>
    <t>F942</t>
  </si>
  <si>
    <t>NOTARESCO</t>
  </si>
  <si>
    <t>F943</t>
  </si>
  <si>
    <t>NOTO</t>
  </si>
  <si>
    <t>F944</t>
  </si>
  <si>
    <t>NOVA MILANESE</t>
  </si>
  <si>
    <t>24/06/2022 09.52.29</t>
  </si>
  <si>
    <t>F947</t>
  </si>
  <si>
    <t>NOVALEDO</t>
  </si>
  <si>
    <t>F948</t>
  </si>
  <si>
    <t>NOVALESA</t>
  </si>
  <si>
    <t>F949</t>
  </si>
  <si>
    <t>NOVA LEVANTE</t>
  </si>
  <si>
    <t>F950</t>
  </si>
  <si>
    <t>NOVA PONENTE</t>
  </si>
  <si>
    <t>F951</t>
  </si>
  <si>
    <t>NOVARA DI SICILIA</t>
  </si>
  <si>
    <t>F952</t>
  </si>
  <si>
    <t>NOVARA</t>
  </si>
  <si>
    <t>F955</t>
  </si>
  <si>
    <t>NOVATE MILANESE</t>
  </si>
  <si>
    <t>17/01/2022 09.42.38</t>
  </si>
  <si>
    <t>F956</t>
  </si>
  <si>
    <t>NOVATE MEZZOLA</t>
  </si>
  <si>
    <t>F957</t>
  </si>
  <si>
    <t>NOVE</t>
  </si>
  <si>
    <t>F958</t>
  </si>
  <si>
    <t>NOVEDRATE</t>
  </si>
  <si>
    <t>12/10/2022 14.27.32</t>
  </si>
  <si>
    <t>F960</t>
  </si>
  <si>
    <t>NOVELLARA</t>
  </si>
  <si>
    <t>14/06/2022 11.10.31</t>
  </si>
  <si>
    <t>F961</t>
  </si>
  <si>
    <t>NOVELLO</t>
  </si>
  <si>
    <t>22/06/2022 12.27.02</t>
  </si>
  <si>
    <t>F962</t>
  </si>
  <si>
    <t>NOVENTA PADOVANA</t>
  </si>
  <si>
    <t>24/03/2022 07.41.28</t>
  </si>
  <si>
    <t>F963</t>
  </si>
  <si>
    <t>NOVENTA DI PIAVE</t>
  </si>
  <si>
    <t>F964</t>
  </si>
  <si>
    <t>NOVENTA VICENTINA</t>
  </si>
  <si>
    <t>23/06/2022 12.20.04</t>
  </si>
  <si>
    <t>F965</t>
  </si>
  <si>
    <t>NOVI LIGURE</t>
  </si>
  <si>
    <t>26/08/2022 10.33.18</t>
  </si>
  <si>
    <t>F966</t>
  </si>
  <si>
    <t>NOVI DI MODENA</t>
  </si>
  <si>
    <t>01/02/2022 15.59.36</t>
  </si>
  <si>
    <t>F967</t>
  </si>
  <si>
    <t>NOVI VELIA</t>
  </si>
  <si>
    <t>F968</t>
  </si>
  <si>
    <t>NOVIGLIO</t>
  </si>
  <si>
    <t>10/10/2022 14.36.17</t>
  </si>
  <si>
    <t>F970</t>
  </si>
  <si>
    <t>NOVOLI</t>
  </si>
  <si>
    <t>27/04/2022 12.03.21</t>
  </si>
  <si>
    <t>F972</t>
  </si>
  <si>
    <t>NUCETTO</t>
  </si>
  <si>
    <t>04/07/2022 12.22.04</t>
  </si>
  <si>
    <t>F974</t>
  </si>
  <si>
    <t>NUGHEDU SANTA VITTORIA</t>
  </si>
  <si>
    <t>F975</t>
  </si>
  <si>
    <t>NUGHEDU SAN NICOLO'</t>
  </si>
  <si>
    <t>F976</t>
  </si>
  <si>
    <t>NULE</t>
  </si>
  <si>
    <t>F977</t>
  </si>
  <si>
    <t>NULVI</t>
  </si>
  <si>
    <t>F978</t>
  </si>
  <si>
    <t>NUMANA</t>
  </si>
  <si>
    <t>16/06/2022 15.39.58</t>
  </si>
  <si>
    <t>F979</t>
  </si>
  <si>
    <t>NUORO</t>
  </si>
  <si>
    <t>08/07/2022 10.55.39</t>
  </si>
  <si>
    <t>F980</t>
  </si>
  <si>
    <t>NURACHI</t>
  </si>
  <si>
    <t>F981</t>
  </si>
  <si>
    <t>NURAGUS</t>
  </si>
  <si>
    <t>F982</t>
  </si>
  <si>
    <t>NURALLAO</t>
  </si>
  <si>
    <t>20/01/2022 08.51.44</t>
  </si>
  <si>
    <t>F983</t>
  </si>
  <si>
    <t>NURAMINIS</t>
  </si>
  <si>
    <t>23/06/2022 13.29.13</t>
  </si>
  <si>
    <t>F985</t>
  </si>
  <si>
    <t>NURECI</t>
  </si>
  <si>
    <t>F986</t>
  </si>
  <si>
    <t>NURRI</t>
  </si>
  <si>
    <t>07/04/2022 16.45.19</t>
  </si>
  <si>
    <t>F987</t>
  </si>
  <si>
    <t>NUS</t>
  </si>
  <si>
    <t>F988</t>
  </si>
  <si>
    <t>NUSCO</t>
  </si>
  <si>
    <t>27/06/2022 10.44.32</t>
  </si>
  <si>
    <t>F989</t>
  </si>
  <si>
    <t>NUVOLENTO</t>
  </si>
  <si>
    <t>21/04/2022 11.52.33</t>
  </si>
  <si>
    <t>F990</t>
  </si>
  <si>
    <t>NUVOLERA</t>
  </si>
  <si>
    <t>27/05/2022 15.47.45</t>
  </si>
  <si>
    <t>F991</t>
  </si>
  <si>
    <t>NUXIS</t>
  </si>
  <si>
    <t>F992</t>
  </si>
  <si>
    <t>OCCHIEPPO INFERIORE</t>
  </si>
  <si>
    <t>12/10/2022 07.56.44</t>
  </si>
  <si>
    <t>F993</t>
  </si>
  <si>
    <t>OCCHIEPPO SUPERIORE</t>
  </si>
  <si>
    <t>13/09/2022 07.16.41</t>
  </si>
  <si>
    <t>F994</t>
  </si>
  <si>
    <t>OCCHIOBELLO</t>
  </si>
  <si>
    <t>07/07/2022 16.16.08</t>
  </si>
  <si>
    <t>F995</t>
  </si>
  <si>
    <t>OCCIMIANO</t>
  </si>
  <si>
    <t>F996</t>
  </si>
  <si>
    <t>OCRE</t>
  </si>
  <si>
    <t>F997</t>
  </si>
  <si>
    <t>ODALENGO GRANDE</t>
  </si>
  <si>
    <t>24/06/2022 08.54.08</t>
  </si>
  <si>
    <t>F998</t>
  </si>
  <si>
    <t>ODALENGO PICCOLO</t>
  </si>
  <si>
    <t>13/04/2022 12.32.12</t>
  </si>
  <si>
    <t>F999</t>
  </si>
  <si>
    <t>ODERZO</t>
  </si>
  <si>
    <t>04/07/2022 15.20.16</t>
  </si>
  <si>
    <t>G001</t>
  </si>
  <si>
    <t>ODOLO</t>
  </si>
  <si>
    <t>G002</t>
  </si>
  <si>
    <t>OFENA</t>
  </si>
  <si>
    <t>G003</t>
  </si>
  <si>
    <t>OFFAGNA</t>
  </si>
  <si>
    <t>G004</t>
  </si>
  <si>
    <t>OFFANENGO</t>
  </si>
  <si>
    <t>03/06/2022 13.48.01</t>
  </si>
  <si>
    <t>G005</t>
  </si>
  <si>
    <t>OFFIDA</t>
  </si>
  <si>
    <t>29/08/2022 13.59.20</t>
  </si>
  <si>
    <t>G006</t>
  </si>
  <si>
    <t>OFFLAGA</t>
  </si>
  <si>
    <t>17/01/2022 09.24.57</t>
  </si>
  <si>
    <t>G007</t>
  </si>
  <si>
    <t>OGGEBBIO</t>
  </si>
  <si>
    <t>G008</t>
  </si>
  <si>
    <t>OGGIONA CON SANTO STEFANO</t>
  </si>
  <si>
    <t>19/05/2022 13.01.18</t>
  </si>
  <si>
    <t>G009</t>
  </si>
  <si>
    <t>OGGIONO</t>
  </si>
  <si>
    <t>23/03/2022 16.18.19</t>
  </si>
  <si>
    <t>G010</t>
  </si>
  <si>
    <t>OGLIANICO</t>
  </si>
  <si>
    <t>13/07/2022 14.17.27</t>
  </si>
  <si>
    <t>G011</t>
  </si>
  <si>
    <t>OGLIASTRO CILENTO</t>
  </si>
  <si>
    <t>07/06/2022 11.14.40</t>
  </si>
  <si>
    <t>G012</t>
  </si>
  <si>
    <t>OYACE</t>
  </si>
  <si>
    <t>G015</t>
  </si>
  <si>
    <t>OLBIA</t>
  </si>
  <si>
    <t>G016</t>
  </si>
  <si>
    <t>OLCENENGO</t>
  </si>
  <si>
    <t>14/09/2022 14.50.19</t>
  </si>
  <si>
    <t>G018</t>
  </si>
  <si>
    <t>OLDENICO</t>
  </si>
  <si>
    <t>08/06/2022 10.41.42</t>
  </si>
  <si>
    <t>G019</t>
  </si>
  <si>
    <t>OLEGGIO</t>
  </si>
  <si>
    <t>G020</t>
  </si>
  <si>
    <t>OLEGGIO CASTELLO</t>
  </si>
  <si>
    <t>06/07/2022 09.14.10</t>
  </si>
  <si>
    <t>Esenzione per redditi imponibili fino a euro 18200.00</t>
  </si>
  <si>
    <t>G021</t>
  </si>
  <si>
    <t>OLEVANO DI LOMELLINA</t>
  </si>
  <si>
    <t>04/04/2022 09.31.48</t>
  </si>
  <si>
    <t>G022</t>
  </si>
  <si>
    <t>OLEVANO ROMANO</t>
  </si>
  <si>
    <t>G023</t>
  </si>
  <si>
    <t>OLEVANO SUL TUSCIANO</t>
  </si>
  <si>
    <t>04/10/2022 12.29.18</t>
  </si>
  <si>
    <t>G025</t>
  </si>
  <si>
    <t>OLGIATE COMASCO</t>
  </si>
  <si>
    <t>18/03/2022 14.17.36</t>
  </si>
  <si>
    <t>G026</t>
  </si>
  <si>
    <t>OLGIATE MOLGORA</t>
  </si>
  <si>
    <t>09/05/2022 15.57.53</t>
  </si>
  <si>
    <t>G028</t>
  </si>
  <si>
    <t>OLGIATE OLONA</t>
  </si>
  <si>
    <t>17/06/2022 10.00.26</t>
  </si>
  <si>
    <t>G030</t>
  </si>
  <si>
    <t>OLGINATE</t>
  </si>
  <si>
    <t>09/05/2022 12.28.37</t>
  </si>
  <si>
    <t>G031</t>
  </si>
  <si>
    <t>OLIENA</t>
  </si>
  <si>
    <t>G032</t>
  </si>
  <si>
    <t>OLIVA GESSI</t>
  </si>
  <si>
    <t>30/05/2022 12.56.55</t>
  </si>
  <si>
    <t>G034</t>
  </si>
  <si>
    <t>OLIVADI</t>
  </si>
  <si>
    <t>G036</t>
  </si>
  <si>
    <t>OLIVERI</t>
  </si>
  <si>
    <t>G037</t>
  </si>
  <si>
    <t>OLIVETO LUCANO</t>
  </si>
  <si>
    <t>G039</t>
  </si>
  <si>
    <t>OLIVETO CITRA</t>
  </si>
  <si>
    <t>G040</t>
  </si>
  <si>
    <t>OLIVETO LARIO</t>
  </si>
  <si>
    <t>G041</t>
  </si>
  <si>
    <t>OLIVETTA SAN MICHELE</t>
  </si>
  <si>
    <t>G042</t>
  </si>
  <si>
    <t>OLIVOLA</t>
  </si>
  <si>
    <t>21/09/2022 12.32.32</t>
  </si>
  <si>
    <t>G043</t>
  </si>
  <si>
    <t>OLLASTRA</t>
  </si>
  <si>
    <t>20/06/2022 15.26.13</t>
  </si>
  <si>
    <t>G044</t>
  </si>
  <si>
    <t>OLLOLAI</t>
  </si>
  <si>
    <t>13/09/2022 07.15.36</t>
  </si>
  <si>
    <t>G045</t>
  </si>
  <si>
    <t>OLLOMONT</t>
  </si>
  <si>
    <t>G046</t>
  </si>
  <si>
    <t>OLMEDO</t>
  </si>
  <si>
    <t>19/08/2022 08.37.48</t>
  </si>
  <si>
    <t>G047</t>
  </si>
  <si>
    <t>OLMENETA</t>
  </si>
  <si>
    <t>19/07/2022 09.25.30</t>
  </si>
  <si>
    <t>G048</t>
  </si>
  <si>
    <t>OLMO GENTILE</t>
  </si>
  <si>
    <t>G049</t>
  </si>
  <si>
    <t>OLMO AL BREMBO</t>
  </si>
  <si>
    <t>G050</t>
  </si>
  <si>
    <t>OLTRE IL COLLE</t>
  </si>
  <si>
    <t>07/07/2022 09.39.15</t>
  </si>
  <si>
    <t>G054</t>
  </si>
  <si>
    <t>OLTRESSENDA ALTA</t>
  </si>
  <si>
    <t>06/04/2022 13.16.01</t>
  </si>
  <si>
    <t>G056</t>
  </si>
  <si>
    <t>OLTRONA DI SAN MAMETTE</t>
  </si>
  <si>
    <t>15/06/2022 11.21.21</t>
  </si>
  <si>
    <t>G058</t>
  </si>
  <si>
    <t>OLZAI</t>
  </si>
  <si>
    <t>G061</t>
  </si>
  <si>
    <t>OME</t>
  </si>
  <si>
    <t>04/05/2022 11.53.35</t>
  </si>
  <si>
    <t>G062</t>
  </si>
  <si>
    <t>OMEGNA</t>
  </si>
  <si>
    <t>01/07/2022 12.45.28</t>
  </si>
  <si>
    <t>G063</t>
  </si>
  <si>
    <t>OMIGNANO</t>
  </si>
  <si>
    <t>G064</t>
  </si>
  <si>
    <t>ONANI</t>
  </si>
  <si>
    <t>G065</t>
  </si>
  <si>
    <t>ONANO</t>
  </si>
  <si>
    <t>26/05/2022 12.45.21</t>
  </si>
  <si>
    <t>G066</t>
  </si>
  <si>
    <t>ONCINO</t>
  </si>
  <si>
    <t>10/06/2022 10.31.50</t>
  </si>
  <si>
    <t>G068</t>
  </si>
  <si>
    <t>ONETA</t>
  </si>
  <si>
    <t>16/02/2022 09.41.44</t>
  </si>
  <si>
    <t>G070</t>
  </si>
  <si>
    <t>ONIFAI</t>
  </si>
  <si>
    <t>G071</t>
  </si>
  <si>
    <t>ONIFERI</t>
  </si>
  <si>
    <t>G074</t>
  </si>
  <si>
    <t>ONO SAN PIETRO</t>
  </si>
  <si>
    <t>G075</t>
  </si>
  <si>
    <t>ONORE</t>
  </si>
  <si>
    <t>06/04/2022 09.43.12</t>
  </si>
  <si>
    <t>G076</t>
  </si>
  <si>
    <t>ONZO</t>
  </si>
  <si>
    <t>08/07/2022 11.27.31</t>
  </si>
  <si>
    <t>G078</t>
  </si>
  <si>
    <t>OPERA</t>
  </si>
  <si>
    <t>09/06/2022 08.45.06</t>
  </si>
  <si>
    <t>G079</t>
  </si>
  <si>
    <t>OPI</t>
  </si>
  <si>
    <t>16/09/2022 08.08.09</t>
  </si>
  <si>
    <t>G080</t>
  </si>
  <si>
    <t>OPPEANO</t>
  </si>
  <si>
    <t>28/01/2022 16.11.29</t>
  </si>
  <si>
    <t>G081</t>
  </si>
  <si>
    <t>OPPIDO LUCANO</t>
  </si>
  <si>
    <t>30/09/2022 12.27.26</t>
  </si>
  <si>
    <t>G082</t>
  </si>
  <si>
    <t>OPPIDO MAMERTINA</t>
  </si>
  <si>
    <t>20/05/2022 14.18.02</t>
  </si>
  <si>
    <t>G083</t>
  </si>
  <si>
    <t>ORA</t>
  </si>
  <si>
    <t>G084</t>
  </si>
  <si>
    <t>ORANI</t>
  </si>
  <si>
    <t>23/05/2022 11.59.40</t>
  </si>
  <si>
    <t>G086</t>
  </si>
  <si>
    <t>ORATINO</t>
  </si>
  <si>
    <t>G087</t>
  </si>
  <si>
    <t>ORBASSANO</t>
  </si>
  <si>
    <t>06/07/2022 11.10.13</t>
  </si>
  <si>
    <t>G088</t>
  </si>
  <si>
    <t>ORBETELLO</t>
  </si>
  <si>
    <t>13/06/2022 14.48.57</t>
  </si>
  <si>
    <t>G090</t>
  </si>
  <si>
    <t>ORCIANO PISANO</t>
  </si>
  <si>
    <t>G093</t>
  </si>
  <si>
    <t>ORERO</t>
  </si>
  <si>
    <t>19/04/2022 08.10.40</t>
  </si>
  <si>
    <t>G095</t>
  </si>
  <si>
    <t>ORGIANO</t>
  </si>
  <si>
    <t>14/02/2022 16.39.38</t>
  </si>
  <si>
    <t>G096</t>
  </si>
  <si>
    <t>PIEVE FISSIRAGA</t>
  </si>
  <si>
    <t>G097</t>
  </si>
  <si>
    <t>ORGOSOLO</t>
  </si>
  <si>
    <t>G098</t>
  </si>
  <si>
    <t>ORIA</t>
  </si>
  <si>
    <t>G102</t>
  </si>
  <si>
    <t>ORICOLA</t>
  </si>
  <si>
    <t>23/08/2022 11.13.26</t>
  </si>
  <si>
    <t>G103</t>
  </si>
  <si>
    <t>ORIGGIO</t>
  </si>
  <si>
    <t>16/06/2022 10.29.21</t>
  </si>
  <si>
    <t>G105</t>
  </si>
  <si>
    <t>ORINO</t>
  </si>
  <si>
    <t>16/09/2022 14.14.52</t>
  </si>
  <si>
    <t>G107</t>
  </si>
  <si>
    <t>ORIO LITTA</t>
  </si>
  <si>
    <t>28/04/2022 12.18.46</t>
  </si>
  <si>
    <t>G108</t>
  </si>
  <si>
    <t>ORIO AL SERIO</t>
  </si>
  <si>
    <t>07/01/2022 13.19.08</t>
  </si>
  <si>
    <t>G109</t>
  </si>
  <si>
    <t>ORIO CANAVESE</t>
  </si>
  <si>
    <t>20/06/2022 10.53.51</t>
  </si>
  <si>
    <t>G110</t>
  </si>
  <si>
    <t>ORIOLO</t>
  </si>
  <si>
    <t>G111</t>
  </si>
  <si>
    <t>ORIOLO ROMANO</t>
  </si>
  <si>
    <t>10/05/2022 10.15.38</t>
  </si>
  <si>
    <t>G113</t>
  </si>
  <si>
    <t>ORISTANO</t>
  </si>
  <si>
    <t>15/06/2022 12.56.38</t>
  </si>
  <si>
    <t>G114</t>
  </si>
  <si>
    <t>ORMEA</t>
  </si>
  <si>
    <t>28/06/2022 14.53.01</t>
  </si>
  <si>
    <t>G115</t>
  </si>
  <si>
    <t>ORMELLE</t>
  </si>
  <si>
    <t>G116</t>
  </si>
  <si>
    <t>ORNAGO</t>
  </si>
  <si>
    <t>05/08/2022 09.59.51</t>
  </si>
  <si>
    <t>G117</t>
  </si>
  <si>
    <t>ORNAVASSO</t>
  </si>
  <si>
    <t>G118</t>
  </si>
  <si>
    <t>ORNICA</t>
  </si>
  <si>
    <t>04/01/2022 14.28.21</t>
  </si>
  <si>
    <t>G119</t>
  </si>
  <si>
    <t>OROSEI</t>
  </si>
  <si>
    <t>17/06/2022 15.17.49</t>
  </si>
  <si>
    <t>G120</t>
  </si>
  <si>
    <t>OROTELLI</t>
  </si>
  <si>
    <t>G121</t>
  </si>
  <si>
    <t>ORRIA</t>
  </si>
  <si>
    <t>G122</t>
  </si>
  <si>
    <t>ORROLI</t>
  </si>
  <si>
    <t>14/04/2022 16.35.21</t>
  </si>
  <si>
    <t>G123</t>
  </si>
  <si>
    <t>ORSAGO</t>
  </si>
  <si>
    <t>11/04/2022 11.18.23</t>
  </si>
  <si>
    <t>G124</t>
  </si>
  <si>
    <t>ORSARA BORMIDA</t>
  </si>
  <si>
    <t>G125</t>
  </si>
  <si>
    <t>ORSARA DI PUGLIA</t>
  </si>
  <si>
    <t>G126</t>
  </si>
  <si>
    <t>ORSENIGO</t>
  </si>
  <si>
    <t>24/05/2022 13.54.39</t>
  </si>
  <si>
    <t>G128</t>
  </si>
  <si>
    <t>ORSOGNA</t>
  </si>
  <si>
    <t>14/03/2022 17.54.52</t>
  </si>
  <si>
    <t>G129</t>
  </si>
  <si>
    <t>ORSOMARSO</t>
  </si>
  <si>
    <t>07/06/2022 14.52.55</t>
  </si>
  <si>
    <t>G130</t>
  </si>
  <si>
    <t>ORTA DI ATELLA</t>
  </si>
  <si>
    <t>03/05/2022 09.33.58</t>
  </si>
  <si>
    <t>G131</t>
  </si>
  <si>
    <t>ORTA NOVA</t>
  </si>
  <si>
    <t>07/10/2022 10.03.04</t>
  </si>
  <si>
    <t>G133</t>
  </si>
  <si>
    <t>ORTACESUS</t>
  </si>
  <si>
    <t>G134</t>
  </si>
  <si>
    <t>ORTA SAN GIULIO</t>
  </si>
  <si>
    <t>G135</t>
  </si>
  <si>
    <t>ORTE</t>
  </si>
  <si>
    <t>G136</t>
  </si>
  <si>
    <t>ORTELLE</t>
  </si>
  <si>
    <t>09/09/2022 10.43.18</t>
  </si>
  <si>
    <t>G137</t>
  </si>
  <si>
    <t>ORTEZZANO</t>
  </si>
  <si>
    <t>G139</t>
  </si>
  <si>
    <t>ORTIGNANO RAGGIOLO</t>
  </si>
  <si>
    <t>19/05/2022 13.00.22</t>
  </si>
  <si>
    <t>G140</t>
  </si>
  <si>
    <t>ORTISEI</t>
  </si>
  <si>
    <t>G141</t>
  </si>
  <si>
    <t>ORTONA</t>
  </si>
  <si>
    <t>G142</t>
  </si>
  <si>
    <t>ORTONA DEI MARSI</t>
  </si>
  <si>
    <t>G143</t>
  </si>
  <si>
    <t>LUNI</t>
  </si>
  <si>
    <t>G144</t>
  </si>
  <si>
    <t>ORTOVERO</t>
  </si>
  <si>
    <t>G145</t>
  </si>
  <si>
    <t>ORTUCCHIO</t>
  </si>
  <si>
    <t>29/09/2022 18.06.39</t>
  </si>
  <si>
    <t>G146</t>
  </si>
  <si>
    <t>ORTUERI</t>
  </si>
  <si>
    <t>25/01/2022 08.20.30</t>
  </si>
  <si>
    <t>G147</t>
  </si>
  <si>
    <t>ORUNE</t>
  </si>
  <si>
    <t>23/06/2022 12.17.18</t>
  </si>
  <si>
    <t>G148</t>
  </si>
  <si>
    <t>ORVIETO</t>
  </si>
  <si>
    <t>G149</t>
  </si>
  <si>
    <t>ORZINUOVI</t>
  </si>
  <si>
    <t>G150</t>
  </si>
  <si>
    <t>ORZIVECCHI</t>
  </si>
  <si>
    <t>G151</t>
  </si>
  <si>
    <t>OSASCO</t>
  </si>
  <si>
    <t>G152</t>
  </si>
  <si>
    <t>OSASIO</t>
  </si>
  <si>
    <t>G153</t>
  </si>
  <si>
    <t>OSCHIRI</t>
  </si>
  <si>
    <t>01/07/2022 13.02.01</t>
  </si>
  <si>
    <t>G154</t>
  </si>
  <si>
    <t>OSIDDA</t>
  </si>
  <si>
    <t>G155</t>
  </si>
  <si>
    <t>OSIGLIA</t>
  </si>
  <si>
    <t>G156</t>
  </si>
  <si>
    <t>OSILO</t>
  </si>
  <si>
    <t>G157</t>
  </si>
  <si>
    <t>OSIMO</t>
  </si>
  <si>
    <t>04/07/2022 12.01.57</t>
  </si>
  <si>
    <t>G158</t>
  </si>
  <si>
    <t>OSINI</t>
  </si>
  <si>
    <t>G159</t>
  </si>
  <si>
    <t>OSIO SOPRA</t>
  </si>
  <si>
    <t>G160</t>
  </si>
  <si>
    <t>OSIO SOTTO</t>
  </si>
  <si>
    <t>G161</t>
  </si>
  <si>
    <t>OSNAGO</t>
  </si>
  <si>
    <t>11/07/2022 10.49.07</t>
  </si>
  <si>
    <t>G163</t>
  </si>
  <si>
    <t>OSOPPO</t>
  </si>
  <si>
    <t>G164</t>
  </si>
  <si>
    <t>OSPEDALETTI</t>
  </si>
  <si>
    <t>05/10/2022 11.00.47</t>
  </si>
  <si>
    <t>G165</t>
  </si>
  <si>
    <t>OSPEDALETTO D'ALPINOLO</t>
  </si>
  <si>
    <t>G166</t>
  </si>
  <si>
    <t>OSPEDALETTO LODIGIANO</t>
  </si>
  <si>
    <t>16/06/2022 13.04.49</t>
  </si>
  <si>
    <t>G167</t>
  </si>
  <si>
    <t>OSPEDALETTO EUGANEO</t>
  </si>
  <si>
    <t>30/03/2022 13.17.36</t>
  </si>
  <si>
    <t>G168</t>
  </si>
  <si>
    <t>OSPEDALETTO</t>
  </si>
  <si>
    <t>G169</t>
  </si>
  <si>
    <t>OSPITALE DI CADORE</t>
  </si>
  <si>
    <t>G170</t>
  </si>
  <si>
    <t>OSPITALETTO</t>
  </si>
  <si>
    <t>G171</t>
  </si>
  <si>
    <t>OSSAGO LODIGIANO</t>
  </si>
  <si>
    <t>03/08/2022 11.04.34</t>
  </si>
  <si>
    <t>G173</t>
  </si>
  <si>
    <t>OSSANA</t>
  </si>
  <si>
    <t>G178</t>
  </si>
  <si>
    <t>OSSI</t>
  </si>
  <si>
    <t>G179</t>
  </si>
  <si>
    <t>OSSIMO</t>
  </si>
  <si>
    <t>11/08/2022 09.30.10</t>
  </si>
  <si>
    <t>G181</t>
  </si>
  <si>
    <t>OSSONA</t>
  </si>
  <si>
    <t>07/07/2022 09.55.16</t>
  </si>
  <si>
    <t>G183</t>
  </si>
  <si>
    <t>OSTANA</t>
  </si>
  <si>
    <t>27/09/2022 11.23.53</t>
  </si>
  <si>
    <t>G184</t>
  </si>
  <si>
    <t>OSTELLATO</t>
  </si>
  <si>
    <t>07/07/2022 10.00.39</t>
  </si>
  <si>
    <t>G185</t>
  </si>
  <si>
    <t>OSTIANO</t>
  </si>
  <si>
    <t>12/04/2022 14.05.43</t>
  </si>
  <si>
    <t>G186</t>
  </si>
  <si>
    <t>OSTIGLIA</t>
  </si>
  <si>
    <t>04/01/2022 14.31.24</t>
  </si>
  <si>
    <t>G187</t>
  </si>
  <si>
    <t>OSTUNI</t>
  </si>
  <si>
    <t>07/04/2022 16.27.36</t>
  </si>
  <si>
    <t>Esenzione per i contribuenti che abbiano un reddito di pensione  o lavoro dipendente complessivo annuo inferiore ad euro 8.000,00, come previsto dall'art. 7 del regolamento comunale I.R.P.E.F., cosÃ¬ come modificato dalla delibera C.C. n. 26 del 12.10.2012</t>
  </si>
  <si>
    <t>G188</t>
  </si>
  <si>
    <t>OTRANTO</t>
  </si>
  <si>
    <t>G189</t>
  </si>
  <si>
    <t>OTRICOLI</t>
  </si>
  <si>
    <t>G190</t>
  </si>
  <si>
    <t>OTTAVIANO</t>
  </si>
  <si>
    <t>03/10/2022 11.31.04</t>
  </si>
  <si>
    <t>G191</t>
  </si>
  <si>
    <t>OTTANA</t>
  </si>
  <si>
    <t>G192</t>
  </si>
  <si>
    <t>OTTATI</t>
  </si>
  <si>
    <t>G193</t>
  </si>
  <si>
    <t>OTTIGLIO</t>
  </si>
  <si>
    <t>02/09/2022 16.57.23</t>
  </si>
  <si>
    <t>G194</t>
  </si>
  <si>
    <t>OTTOBIANO</t>
  </si>
  <si>
    <t>04/04/2022 09.28.37</t>
  </si>
  <si>
    <t>G195</t>
  </si>
  <si>
    <t>OTTONE</t>
  </si>
  <si>
    <t>17/01/2022 09.47.00</t>
  </si>
  <si>
    <t>G196</t>
  </si>
  <si>
    <t>OULX</t>
  </si>
  <si>
    <t>G197</t>
  </si>
  <si>
    <t>OVADA</t>
  </si>
  <si>
    <t>03/03/2022 08.21.59</t>
  </si>
  <si>
    <t>G198</t>
  </si>
  <si>
    <t>OVARO</t>
  </si>
  <si>
    <t>08/04/2022 16.36.33</t>
  </si>
  <si>
    <t>G199</t>
  </si>
  <si>
    <t>OVIGLIO</t>
  </si>
  <si>
    <t>G200</t>
  </si>
  <si>
    <t>OVINDOLI</t>
  </si>
  <si>
    <t>G201</t>
  </si>
  <si>
    <t>OVODDA</t>
  </si>
  <si>
    <t>G202</t>
  </si>
  <si>
    <t>OZEGNA</t>
  </si>
  <si>
    <t>05/10/2022 17.29.41</t>
  </si>
  <si>
    <t>G203</t>
  </si>
  <si>
    <t>OZIERI</t>
  </si>
  <si>
    <t>G204</t>
  </si>
  <si>
    <t>OZZANO MONFERRATO</t>
  </si>
  <si>
    <t>14/04/2022 18.20.15</t>
  </si>
  <si>
    <t>G205</t>
  </si>
  <si>
    <t>OZZANO DELL'EMILIA</t>
  </si>
  <si>
    <t>18/05/2022 10.34.05</t>
  </si>
  <si>
    <t>G206</t>
  </si>
  <si>
    <t>OZZERO</t>
  </si>
  <si>
    <t>04/05/2022 13.49.23</t>
  </si>
  <si>
    <t>G207</t>
  </si>
  <si>
    <t>PABILLONIS</t>
  </si>
  <si>
    <t>14/06/2022 15.12.13</t>
  </si>
  <si>
    <t>G208</t>
  </si>
  <si>
    <t>PACECO</t>
  </si>
  <si>
    <t>G209</t>
  </si>
  <si>
    <t>PACE DEL MELA</t>
  </si>
  <si>
    <t>G210</t>
  </si>
  <si>
    <t>PACENTRO</t>
  </si>
  <si>
    <t>G211</t>
  </si>
  <si>
    <t>PACHINO</t>
  </si>
  <si>
    <t>G212</t>
  </si>
  <si>
    <t>PACIANO</t>
  </si>
  <si>
    <t>24/06/2022 09.18.01</t>
  </si>
  <si>
    <t>G213</t>
  </si>
  <si>
    <t>PADENGHE SUL GARDA</t>
  </si>
  <si>
    <t>10/03/2022 10.13.22</t>
  </si>
  <si>
    <t>G215</t>
  </si>
  <si>
    <t>PADERNA</t>
  </si>
  <si>
    <t>G217</t>
  </si>
  <si>
    <t>PADERNO FRANCIACORTA</t>
  </si>
  <si>
    <t>20/05/2022 10.02.40</t>
  </si>
  <si>
    <t>G218</t>
  </si>
  <si>
    <t>PADERNO D'ADDA</t>
  </si>
  <si>
    <t>23/02/2022 09.22.09</t>
  </si>
  <si>
    <t>G220</t>
  </si>
  <si>
    <t>PADERNO DUGNANO</t>
  </si>
  <si>
    <t>17/01/2022 15.41.36</t>
  </si>
  <si>
    <t>G222</t>
  </si>
  <si>
    <t>PADERNO PONCHIELLI</t>
  </si>
  <si>
    <t>G223</t>
  </si>
  <si>
    <t>ROBBIATE</t>
  </si>
  <si>
    <t>18/05/2022 15.44.04</t>
  </si>
  <si>
    <t>G224</t>
  </si>
  <si>
    <t>PADOVA</t>
  </si>
  <si>
    <t>G225</t>
  </si>
  <si>
    <t>PADRIA</t>
  </si>
  <si>
    <t>G226</t>
  </si>
  <si>
    <t>PADULA</t>
  </si>
  <si>
    <t>06/06/2022 15.26.14</t>
  </si>
  <si>
    <t>G227</t>
  </si>
  <si>
    <t>PADULI</t>
  </si>
  <si>
    <t>G228</t>
  </si>
  <si>
    <t>PAESANA</t>
  </si>
  <si>
    <t>05/10/2022 10.18.33</t>
  </si>
  <si>
    <t>G229</t>
  </si>
  <si>
    <t>PAESE</t>
  </si>
  <si>
    <t>G230</t>
  </si>
  <si>
    <t>PAGANI</t>
  </si>
  <si>
    <t>13/06/2022 09.30.32</t>
  </si>
  <si>
    <t>G232</t>
  </si>
  <si>
    <t>PAGANICO SABINO</t>
  </si>
  <si>
    <t>G233</t>
  </si>
  <si>
    <t>PAGAZZANO</t>
  </si>
  <si>
    <t>28/07/2022 09.35.31</t>
  </si>
  <si>
    <t>G234</t>
  </si>
  <si>
    <t>PAGLIARA</t>
  </si>
  <si>
    <t>G237</t>
  </si>
  <si>
    <t>PAGLIETA</t>
  </si>
  <si>
    <t>06/04/2022 11.04.02</t>
  </si>
  <si>
    <t>G238</t>
  </si>
  <si>
    <t>PAGNACCO</t>
  </si>
  <si>
    <t>G240</t>
  </si>
  <si>
    <t>PAGNO</t>
  </si>
  <si>
    <t>16/06/2022 10.09.01</t>
  </si>
  <si>
    <t>G241</t>
  </si>
  <si>
    <t>PAGNONA</t>
  </si>
  <si>
    <t>G242</t>
  </si>
  <si>
    <t>PAGO DEL VALLO DI LAURO</t>
  </si>
  <si>
    <t>G243</t>
  </si>
  <si>
    <t>PAGO VEIANO</t>
  </si>
  <si>
    <t>09/06/2022 08.39.44</t>
  </si>
  <si>
    <t>G247</t>
  </si>
  <si>
    <t>PAISCO LOVENO</t>
  </si>
  <si>
    <t>07/07/2022 09.54.09</t>
  </si>
  <si>
    <t>G248</t>
  </si>
  <si>
    <t>PAITONE</t>
  </si>
  <si>
    <t>11/02/2022 14.03.28</t>
  </si>
  <si>
    <t>G249</t>
  </si>
  <si>
    <t>PALADINA</t>
  </si>
  <si>
    <t>19/01/2022 10.58.10</t>
  </si>
  <si>
    <t>G250</t>
  </si>
  <si>
    <t>PALAGANO</t>
  </si>
  <si>
    <t>G251</t>
  </si>
  <si>
    <t>PALAGIANELLO</t>
  </si>
  <si>
    <t>10/10/2022 10.21.35</t>
  </si>
  <si>
    <t>G252</t>
  </si>
  <si>
    <t>PALAGIANO</t>
  </si>
  <si>
    <t>G253</t>
  </si>
  <si>
    <t>PALAGONIA</t>
  </si>
  <si>
    <t>G254</t>
  </si>
  <si>
    <t>PALAIA</t>
  </si>
  <si>
    <t>18/05/2022 10.54.01</t>
  </si>
  <si>
    <t>Esenzione per redditi da lavoro dipendente e pensione soglia di esenzione euro 12.000,00</t>
  </si>
  <si>
    <t>Esenzione per altre tipologie di reddito soglia di esenzione  euro 10.000,00</t>
  </si>
  <si>
    <t>G255</t>
  </si>
  <si>
    <t>PALANZANO</t>
  </si>
  <si>
    <t>04/01/2022 14.29.31</t>
  </si>
  <si>
    <t>G257</t>
  </si>
  <si>
    <t>PALATA</t>
  </si>
  <si>
    <t>28/06/2022 12.30.09</t>
  </si>
  <si>
    <t>G258</t>
  </si>
  <si>
    <t>PALAU</t>
  </si>
  <si>
    <t>G259</t>
  </si>
  <si>
    <t>PALAZZAGO</t>
  </si>
  <si>
    <t>05/08/2022 12.00.42</t>
  </si>
  <si>
    <t>G260</t>
  </si>
  <si>
    <t>PALAZZO PIGNANO</t>
  </si>
  <si>
    <t>G261</t>
  </si>
  <si>
    <t>PALAZZO SAN GERVASIO</t>
  </si>
  <si>
    <t>G262</t>
  </si>
  <si>
    <t>PALAZZO CANAVESE</t>
  </si>
  <si>
    <t>24/08/2022 14.36.32</t>
  </si>
  <si>
    <t>G263</t>
  </si>
  <si>
    <t>PALAZZO ADRIANO</t>
  </si>
  <si>
    <t>27/06/2022 11.10.22</t>
  </si>
  <si>
    <t>G264</t>
  </si>
  <si>
    <t>PALAZZOLO SULL'OGLIO</t>
  </si>
  <si>
    <t>21/01/2022 14.17.34</t>
  </si>
  <si>
    <t>Esenzione per contribuenti ultrasettantenni che abbiano conseguito nel 2022 un reddito fiscale annuo imponibile non superiore ad euro 15000.00</t>
  </si>
  <si>
    <t>G266</t>
  </si>
  <si>
    <t>PALAZZOLO VERCELLESE</t>
  </si>
  <si>
    <t>25/08/2022 12.42.01</t>
  </si>
  <si>
    <t>G267</t>
  </si>
  <si>
    <t>PALAZZOLO ACREIDE</t>
  </si>
  <si>
    <t>G268</t>
  </si>
  <si>
    <t>PALAZZOLO DELLO STELLA</t>
  </si>
  <si>
    <t>G270</t>
  </si>
  <si>
    <t>PALAZZUOLO SUL SENIO</t>
  </si>
  <si>
    <t>14/07/2022 13.01.09</t>
  </si>
  <si>
    <t>G271</t>
  </si>
  <si>
    <t>PALENA</t>
  </si>
  <si>
    <t>G272</t>
  </si>
  <si>
    <t>PALERMITI</t>
  </si>
  <si>
    <t>G273</t>
  </si>
  <si>
    <t>PALERMO</t>
  </si>
  <si>
    <t>G274</t>
  </si>
  <si>
    <t>PALESTRINA</t>
  </si>
  <si>
    <t>07/07/2022 16.01.17</t>
  </si>
  <si>
    <t>G275</t>
  </si>
  <si>
    <t>PALESTRO</t>
  </si>
  <si>
    <t>03/05/2022 09.32.42</t>
  </si>
  <si>
    <t>G276</t>
  </si>
  <si>
    <t>PALIANO</t>
  </si>
  <si>
    <t>07/07/2022 09.53.17</t>
  </si>
  <si>
    <t>G277</t>
  </si>
  <si>
    <t>PALIZZI</t>
  </si>
  <si>
    <t>G278</t>
  </si>
  <si>
    <t>PALLAGORIO</t>
  </si>
  <si>
    <t>G280</t>
  </si>
  <si>
    <t>PALLANZENO</t>
  </si>
  <si>
    <t>01/07/2022 14.01.42</t>
  </si>
  <si>
    <t>G281</t>
  </si>
  <si>
    <t>PALLARE</t>
  </si>
  <si>
    <t>03/03/2022 17.50.53</t>
  </si>
  <si>
    <t>G282</t>
  </si>
  <si>
    <t>PALMA DI MONTECHIARO</t>
  </si>
  <si>
    <t>25/08/2022 09.14.08</t>
  </si>
  <si>
    <t>G283</t>
  </si>
  <si>
    <t>PALMA CAMPANIA</t>
  </si>
  <si>
    <t>G284</t>
  </si>
  <si>
    <t>PALMANOVA</t>
  </si>
  <si>
    <t>09/09/2022 13.13.11</t>
  </si>
  <si>
    <t>G285</t>
  </si>
  <si>
    <t>PALMARIGGI</t>
  </si>
  <si>
    <t>14/10/2022 13.46.47</t>
  </si>
  <si>
    <t>G286</t>
  </si>
  <si>
    <t>PALMAS ARBOREA</t>
  </si>
  <si>
    <t>G287</t>
  </si>
  <si>
    <t>SAN GIOVANNI SUERGIU</t>
  </si>
  <si>
    <t>G288</t>
  </si>
  <si>
    <t>PALMI</t>
  </si>
  <si>
    <t>11/04/2022 09.57.50</t>
  </si>
  <si>
    <t>G289</t>
  </si>
  <si>
    <t>PALMIANO</t>
  </si>
  <si>
    <t>30/06/2022 11.03.30</t>
  </si>
  <si>
    <t>G290</t>
  </si>
  <si>
    <t>PALMOLI</t>
  </si>
  <si>
    <t>G291</t>
  </si>
  <si>
    <t>PALO DEL COLLE</t>
  </si>
  <si>
    <t>20/06/2022 12.53.07</t>
  </si>
  <si>
    <t>G292</t>
  </si>
  <si>
    <t>PALOMONTE</t>
  </si>
  <si>
    <t>G293</t>
  </si>
  <si>
    <t>PALOMBARA SABINA</t>
  </si>
  <si>
    <t>12/10/2022 14.24.05</t>
  </si>
  <si>
    <t>G294</t>
  </si>
  <si>
    <t>PALOMBARO</t>
  </si>
  <si>
    <t>G295</t>
  </si>
  <si>
    <t>PALOSCO</t>
  </si>
  <si>
    <t>21/03/2022 13.00.50</t>
  </si>
  <si>
    <t>G296</t>
  </si>
  <si>
    <t>PALU' DEL FERSINA</t>
  </si>
  <si>
    <t>G297</t>
  </si>
  <si>
    <t>PALU'</t>
  </si>
  <si>
    <t>05/10/2022 16.03.23</t>
  </si>
  <si>
    <t>G298</t>
  </si>
  <si>
    <t>PALUDI</t>
  </si>
  <si>
    <t>G299</t>
  </si>
  <si>
    <t>PLAUS</t>
  </si>
  <si>
    <t>G300</t>
  </si>
  <si>
    <t>PALUZZA</t>
  </si>
  <si>
    <t>24/08/2022 14.26.03</t>
  </si>
  <si>
    <t>G302</t>
  </si>
  <si>
    <t>PAMPARATO</t>
  </si>
  <si>
    <t>G303</t>
  </si>
  <si>
    <t>PANCALIERI</t>
  </si>
  <si>
    <t>G304</t>
  </si>
  <si>
    <t>PANCARANA</t>
  </si>
  <si>
    <t>29/03/2022 15.47.10</t>
  </si>
  <si>
    <t>G305</t>
  </si>
  <si>
    <t>PANCHIA'</t>
  </si>
  <si>
    <t>G306</t>
  </si>
  <si>
    <t>PANDINO</t>
  </si>
  <si>
    <t>15/02/2022 14.23.29</t>
  </si>
  <si>
    <t>G307</t>
  </si>
  <si>
    <t>PANETTIERI</t>
  </si>
  <si>
    <t>G308</t>
  </si>
  <si>
    <t>PANICALE</t>
  </si>
  <si>
    <t>08/06/2022 14.46.26</t>
  </si>
  <si>
    <t>G309</t>
  </si>
  <si>
    <t>VILLARICCA</t>
  </si>
  <si>
    <t>G311</t>
  </si>
  <si>
    <t>PANNARANO</t>
  </si>
  <si>
    <t>11/10/2022 11.22.57</t>
  </si>
  <si>
    <t>G312</t>
  </si>
  <si>
    <t>PANNI</t>
  </si>
  <si>
    <t>04/05/2022 18.12.06</t>
  </si>
  <si>
    <t>G315</t>
  </si>
  <si>
    <t>PANTELLERIA</t>
  </si>
  <si>
    <t>G316</t>
  </si>
  <si>
    <t>PANTIGLIATE</t>
  </si>
  <si>
    <t>G317</t>
  </si>
  <si>
    <t>PAOLA</t>
  </si>
  <si>
    <t>G318</t>
  </si>
  <si>
    <t>PAOLISI</t>
  </si>
  <si>
    <t>G319</t>
  </si>
  <si>
    <t>VALDERICE</t>
  </si>
  <si>
    <t>G320</t>
  </si>
  <si>
    <t>PAPASIDERO</t>
  </si>
  <si>
    <t>G323</t>
  </si>
  <si>
    <t>PAPOZZE</t>
  </si>
  <si>
    <t>10/06/2022 09.46.41</t>
  </si>
  <si>
    <t>G324</t>
  </si>
  <si>
    <t>PARABIAGO</t>
  </si>
  <si>
    <t>17/01/2022 09.44.20</t>
  </si>
  <si>
    <t>G325</t>
  </si>
  <si>
    <t>PARABITA</t>
  </si>
  <si>
    <t>G327</t>
  </si>
  <si>
    <t>PARATICO</t>
  </si>
  <si>
    <t>26/07/2022 11.03.48</t>
  </si>
  <si>
    <t>G328</t>
  </si>
  <si>
    <t>PARCINES</t>
  </si>
  <si>
    <t>G330</t>
  </si>
  <si>
    <t>PARELLA</t>
  </si>
  <si>
    <t>14/04/2022 18.31.00</t>
  </si>
  <si>
    <t>G331</t>
  </si>
  <si>
    <t>PARENTI</t>
  </si>
  <si>
    <t>G333</t>
  </si>
  <si>
    <t>PARETE</t>
  </si>
  <si>
    <t>14/07/2022 13.02.59</t>
  </si>
  <si>
    <t>G334</t>
  </si>
  <si>
    <t>PARETO</t>
  </si>
  <si>
    <t>G335</t>
  </si>
  <si>
    <t>PARGHELIA</t>
  </si>
  <si>
    <t>25/07/2022 14.48.49</t>
  </si>
  <si>
    <t>G336</t>
  </si>
  <si>
    <t>PARLASCO</t>
  </si>
  <si>
    <t>10/10/2022 10.19.32</t>
  </si>
  <si>
    <t>G337</t>
  </si>
  <si>
    <t>PARMA</t>
  </si>
  <si>
    <t>G338</t>
  </si>
  <si>
    <t>PARODI LIGURE</t>
  </si>
  <si>
    <t>17/06/2022 15.23.24</t>
  </si>
  <si>
    <t>G339</t>
  </si>
  <si>
    <t>PAROLDO</t>
  </si>
  <si>
    <t>G340</t>
  </si>
  <si>
    <t>PAROLISE</t>
  </si>
  <si>
    <t>05/05/2022 09.20.05</t>
  </si>
  <si>
    <t>G342</t>
  </si>
  <si>
    <t>PARONA</t>
  </si>
  <si>
    <t>G344</t>
  </si>
  <si>
    <t>PARRANO</t>
  </si>
  <si>
    <t>30/06/2022 11.29.41</t>
  </si>
  <si>
    <t>G346</t>
  </si>
  <si>
    <t>PARRE</t>
  </si>
  <si>
    <t>17/01/2022 09.38.12</t>
  </si>
  <si>
    <t>G347</t>
  </si>
  <si>
    <t>PARTANNA</t>
  </si>
  <si>
    <t>G348</t>
  </si>
  <si>
    <t>PARTINICO</t>
  </si>
  <si>
    <t>G349</t>
  </si>
  <si>
    <t>PARUZZARO</t>
  </si>
  <si>
    <t>G350</t>
  </si>
  <si>
    <t>PARZANICA</t>
  </si>
  <si>
    <t>24/06/2022 16.22.29</t>
  </si>
  <si>
    <t>G352</t>
  </si>
  <si>
    <t>PASIAN DI PRATO</t>
  </si>
  <si>
    <t>28/01/2022 16.04.21</t>
  </si>
  <si>
    <t>G353</t>
  </si>
  <si>
    <t>PASIANO DI PORDENONE</t>
  </si>
  <si>
    <t>08/06/2022 10.48.45</t>
  </si>
  <si>
    <t>G354</t>
  </si>
  <si>
    <t>PASPARDO</t>
  </si>
  <si>
    <t>G358</t>
  </si>
  <si>
    <t>PASSERANO MARMORITO</t>
  </si>
  <si>
    <t>G359</t>
  </si>
  <si>
    <t>PASSIGNANO SUL TRASIMENO</t>
  </si>
  <si>
    <t>08/07/2022 12.08.17</t>
  </si>
  <si>
    <t>G361</t>
  </si>
  <si>
    <t>PASSIRANO</t>
  </si>
  <si>
    <t>12/10/2022 09.16.14</t>
  </si>
  <si>
    <t>G362</t>
  </si>
  <si>
    <t>PASTENA</t>
  </si>
  <si>
    <t>G364</t>
  </si>
  <si>
    <t>PASTORANO</t>
  </si>
  <si>
    <t>G365</t>
  </si>
  <si>
    <t>PASTRENGO</t>
  </si>
  <si>
    <t>G367</t>
  </si>
  <si>
    <t>PASTURANA</t>
  </si>
  <si>
    <t>05/10/2022 15.38.51</t>
  </si>
  <si>
    <t>G368</t>
  </si>
  <si>
    <t>PASTURO</t>
  </si>
  <si>
    <t>14/06/2022 14.08.57</t>
  </si>
  <si>
    <t>G370</t>
  </si>
  <si>
    <t>PATERNOPOLI</t>
  </si>
  <si>
    <t>09/08/2022 11.15.31</t>
  </si>
  <si>
    <t>G371</t>
  </si>
  <si>
    <t>PATERNO'</t>
  </si>
  <si>
    <t>G372</t>
  </si>
  <si>
    <t>PATERNO CALABRO</t>
  </si>
  <si>
    <t>06/06/2022 08.36.18</t>
  </si>
  <si>
    <t>G374</t>
  </si>
  <si>
    <t>PATRICA</t>
  </si>
  <si>
    <t>07/07/2022 09.49.47</t>
  </si>
  <si>
    <t>G376</t>
  </si>
  <si>
    <t>PATTADA</t>
  </si>
  <si>
    <t>G377</t>
  </si>
  <si>
    <t>PATTI</t>
  </si>
  <si>
    <t>G378</t>
  </si>
  <si>
    <t>PATU'</t>
  </si>
  <si>
    <t>G379</t>
  </si>
  <si>
    <t>PAU</t>
  </si>
  <si>
    <t>G381</t>
  </si>
  <si>
    <t>PAULARO</t>
  </si>
  <si>
    <t>G382</t>
  </si>
  <si>
    <t>PAULI ARBAREI</t>
  </si>
  <si>
    <t>G383</t>
  </si>
  <si>
    <t>SAN NICOLO' GERREI</t>
  </si>
  <si>
    <t>G384</t>
  </si>
  <si>
    <t>PAULILATINO</t>
  </si>
  <si>
    <t>G385</t>
  </si>
  <si>
    <t>PAULLO</t>
  </si>
  <si>
    <t>12/09/2022 09.58.43</t>
  </si>
  <si>
    <t>G386</t>
  </si>
  <si>
    <t>PAUPISI</t>
  </si>
  <si>
    <t>07/06/2022 16.27.45</t>
  </si>
  <si>
    <t>G387</t>
  </si>
  <si>
    <t>PAVAROLO</t>
  </si>
  <si>
    <t>02/09/2022 16.59.13</t>
  </si>
  <si>
    <t>G388</t>
  </si>
  <si>
    <t>PAVIA</t>
  </si>
  <si>
    <t>25/07/2022 15.00.34</t>
  </si>
  <si>
    <t>G389</t>
  </si>
  <si>
    <t>PAVIA DI UDINE</t>
  </si>
  <si>
    <t>20/06/2022 15.25.05</t>
  </si>
  <si>
    <t>G391</t>
  </si>
  <si>
    <t>PAVONE DEL MELLA</t>
  </si>
  <si>
    <t>12/05/2022 09.01.19</t>
  </si>
  <si>
    <t>G392</t>
  </si>
  <si>
    <t>PAVONE CANAVESE</t>
  </si>
  <si>
    <t>18/02/2022 08.48.26</t>
  </si>
  <si>
    <t>G393</t>
  </si>
  <si>
    <t>PAVULLO NEL FRIGNANO</t>
  </si>
  <si>
    <t>G394</t>
  </si>
  <si>
    <t>PAZZANO</t>
  </si>
  <si>
    <t>G395</t>
  </si>
  <si>
    <t>PECCIOLI</t>
  </si>
  <si>
    <t>12/08/2022 10.12.21</t>
  </si>
  <si>
    <t>G397</t>
  </si>
  <si>
    <t>PECETTO DI VALENZA</t>
  </si>
  <si>
    <t>20/01/2022 08.27.10</t>
  </si>
  <si>
    <t>G398</t>
  </si>
  <si>
    <t>PECETTO TORINESE</t>
  </si>
  <si>
    <t>22/06/2022 14.56.47</t>
  </si>
  <si>
    <t>G402</t>
  </si>
  <si>
    <t>PEDARA</t>
  </si>
  <si>
    <t>13/09/2022 16.08.25</t>
  </si>
  <si>
    <t>G403</t>
  </si>
  <si>
    <t>PEDASO</t>
  </si>
  <si>
    <t>G404</t>
  </si>
  <si>
    <t>PEDAVENA</t>
  </si>
  <si>
    <t>G406</t>
  </si>
  <si>
    <t>PEDEMONTE</t>
  </si>
  <si>
    <t>27/09/2022 11.25.08</t>
  </si>
  <si>
    <t>G407</t>
  </si>
  <si>
    <t>SAN PAOLO</t>
  </si>
  <si>
    <t>26/05/2022 13.47.49</t>
  </si>
  <si>
    <t>G408</t>
  </si>
  <si>
    <t>PEDEROBBA</t>
  </si>
  <si>
    <t>21/06/2022 13.03.10</t>
  </si>
  <si>
    <t>G410</t>
  </si>
  <si>
    <t>PEDESINA</t>
  </si>
  <si>
    <t>G411</t>
  </si>
  <si>
    <t>PEDIVIGLIANO</t>
  </si>
  <si>
    <t>G412</t>
  </si>
  <si>
    <t>PEDRENGO</t>
  </si>
  <si>
    <t>22/03/2022 12.12.20</t>
  </si>
  <si>
    <t>G415</t>
  </si>
  <si>
    <t>PEGLIO</t>
  </si>
  <si>
    <t>G416</t>
  </si>
  <si>
    <t>19/04/2022 15.14.47</t>
  </si>
  <si>
    <t>G417</t>
  </si>
  <si>
    <t>PEGOGNAGA</t>
  </si>
  <si>
    <t>19/04/2022 09.10.58</t>
  </si>
  <si>
    <t>G418</t>
  </si>
  <si>
    <t>PEIA</t>
  </si>
  <si>
    <t>12/04/2022 09.19.58</t>
  </si>
  <si>
    <t>G419</t>
  </si>
  <si>
    <t>PEIO</t>
  </si>
  <si>
    <t>G420</t>
  </si>
  <si>
    <t>PELAGO</t>
  </si>
  <si>
    <t>G421</t>
  </si>
  <si>
    <t>PELLA</t>
  </si>
  <si>
    <t>19/04/2022 15.21.18</t>
  </si>
  <si>
    <t>G424</t>
  </si>
  <si>
    <t>PELLEGRINO PARMENSE</t>
  </si>
  <si>
    <t>G426</t>
  </si>
  <si>
    <t>PELLEZZANO</t>
  </si>
  <si>
    <t>G428</t>
  </si>
  <si>
    <t>PELLIZZANO</t>
  </si>
  <si>
    <t>G429</t>
  </si>
  <si>
    <t>PELUGO</t>
  </si>
  <si>
    <t>G430</t>
  </si>
  <si>
    <t>PENANGO</t>
  </si>
  <si>
    <t>G431</t>
  </si>
  <si>
    <t>POGGIRIDENTI</t>
  </si>
  <si>
    <t>09/05/2022 10.40.56</t>
  </si>
  <si>
    <t>G432</t>
  </si>
  <si>
    <t>PENNA IN TEVERINA</t>
  </si>
  <si>
    <t>G433</t>
  </si>
  <si>
    <t>PENNABILLI</t>
  </si>
  <si>
    <t>G434</t>
  </si>
  <si>
    <t>PENNADOMO</t>
  </si>
  <si>
    <t>G435</t>
  </si>
  <si>
    <t>PENNAPIEDIMONTE</t>
  </si>
  <si>
    <t>08/06/2022 11.51.32</t>
  </si>
  <si>
    <t>G436</t>
  </si>
  <si>
    <t>PENNA SAN GIOVANNI</t>
  </si>
  <si>
    <t>G437</t>
  </si>
  <si>
    <t>PENNA SANT'ANDREA</t>
  </si>
  <si>
    <t>G438</t>
  </si>
  <si>
    <t>PENNE</t>
  </si>
  <si>
    <t>14/06/2022 11.57.39</t>
  </si>
  <si>
    <t>G439</t>
  </si>
  <si>
    <t>PENTONE</t>
  </si>
  <si>
    <t>G441</t>
  </si>
  <si>
    <t>PERANO</t>
  </si>
  <si>
    <t>06/07/2022 10.25.44</t>
  </si>
  <si>
    <t>G442</t>
  </si>
  <si>
    <t>PERAROLO DI CADORE</t>
  </si>
  <si>
    <t>14/07/2022 13.44.50</t>
  </si>
  <si>
    <t>G443</t>
  </si>
  <si>
    <t>PERCA</t>
  </si>
  <si>
    <t>G444</t>
  </si>
  <si>
    <t>PERCILE</t>
  </si>
  <si>
    <t>G445</t>
  </si>
  <si>
    <t>PERDASDEFOGU</t>
  </si>
  <si>
    <t>G446</t>
  </si>
  <si>
    <t>PERDAXIUS</t>
  </si>
  <si>
    <t>G447</t>
  </si>
  <si>
    <t>PERDIFUMO</t>
  </si>
  <si>
    <t>G449</t>
  </si>
  <si>
    <t>PERETO</t>
  </si>
  <si>
    <t>26/08/2022 15.58.12</t>
  </si>
  <si>
    <t>G450</t>
  </si>
  <si>
    <t>PERFUGAS</t>
  </si>
  <si>
    <t>23/05/2022 12.20.19</t>
  </si>
  <si>
    <t>G452</t>
  </si>
  <si>
    <t>PERGINE VALSUGANA</t>
  </si>
  <si>
    <t>G453</t>
  </si>
  <si>
    <t>PERGOLA</t>
  </si>
  <si>
    <t>G454</t>
  </si>
  <si>
    <t>PERINALDO</t>
  </si>
  <si>
    <t>20/06/2022 10.32.49</t>
  </si>
  <si>
    <t>G455</t>
  </si>
  <si>
    <t>PERITO</t>
  </si>
  <si>
    <t>G456</t>
  </si>
  <si>
    <t>PERLEDO</t>
  </si>
  <si>
    <t>G457</t>
  </si>
  <si>
    <t>PERLETTO</t>
  </si>
  <si>
    <t>G458</t>
  </si>
  <si>
    <t>PERLO</t>
  </si>
  <si>
    <t>G459</t>
  </si>
  <si>
    <t>PERLOZ</t>
  </si>
  <si>
    <t>G461</t>
  </si>
  <si>
    <t>PERNUMIA</t>
  </si>
  <si>
    <t>01/07/2022 10.20.09</t>
  </si>
  <si>
    <t>G462</t>
  </si>
  <si>
    <t>PEROSA CANAVESE</t>
  </si>
  <si>
    <t>14/07/2022 11.01.39</t>
  </si>
  <si>
    <t>G463</t>
  </si>
  <si>
    <t>PEROSA ARGENTINA</t>
  </si>
  <si>
    <t>G465</t>
  </si>
  <si>
    <t>PERRERO</t>
  </si>
  <si>
    <t>14/04/2022 16.49.48</t>
  </si>
  <si>
    <t>G467</t>
  </si>
  <si>
    <t>SAN GIOVANNI IN PERSICETO</t>
  </si>
  <si>
    <t>07/07/2022 15.47.42</t>
  </si>
  <si>
    <t>G469</t>
  </si>
  <si>
    <t>PERSICO DOSIMO</t>
  </si>
  <si>
    <t>04/05/2022 13.51.30</t>
  </si>
  <si>
    <t>G471</t>
  </si>
  <si>
    <t>PERTENGO</t>
  </si>
  <si>
    <t>G474</t>
  </si>
  <si>
    <t>PERTICA ALTA</t>
  </si>
  <si>
    <t>04/04/2022 09.35.54</t>
  </si>
  <si>
    <t>G475</t>
  </si>
  <si>
    <t>PERTICA BASSA</t>
  </si>
  <si>
    <t>15/04/2022 08.50.34</t>
  </si>
  <si>
    <t>G476</t>
  </si>
  <si>
    <t>PERTOSA</t>
  </si>
  <si>
    <t>G477</t>
  </si>
  <si>
    <t>PERTUSIO</t>
  </si>
  <si>
    <t>17/06/2022 15.10.44</t>
  </si>
  <si>
    <t>G478</t>
  </si>
  <si>
    <t>PERUGIA</t>
  </si>
  <si>
    <t>G479</t>
  </si>
  <si>
    <t>PESARO</t>
  </si>
  <si>
    <t>23/02/2022 08.18.00</t>
  </si>
  <si>
    <t>G480</t>
  </si>
  <si>
    <t>PESCAGLIA</t>
  </si>
  <si>
    <t>G481</t>
  </si>
  <si>
    <t>PESCANTINA</t>
  </si>
  <si>
    <t>23/02/2022 07.44.44</t>
  </si>
  <si>
    <t>G482</t>
  </si>
  <si>
    <t>PESCARA</t>
  </si>
  <si>
    <t>G483</t>
  </si>
  <si>
    <t>PESCAROLO ED UNITI</t>
  </si>
  <si>
    <t>10/02/2022 14.19.32</t>
  </si>
  <si>
    <t>G484</t>
  </si>
  <si>
    <t>PESCASSEROLI</t>
  </si>
  <si>
    <t>G485</t>
  </si>
  <si>
    <t>PESCATE</t>
  </si>
  <si>
    <t>21/04/2022 11.50.54</t>
  </si>
  <si>
    <t>G486</t>
  </si>
  <si>
    <t>PESCHE</t>
  </si>
  <si>
    <t>G487</t>
  </si>
  <si>
    <t>PESCHICI</t>
  </si>
  <si>
    <t>28/09/2022 09.55.03</t>
  </si>
  <si>
    <t>G488</t>
  </si>
  <si>
    <t>PESCHIERA BORROMEO</t>
  </si>
  <si>
    <t>04/04/2022 09.33.35</t>
  </si>
  <si>
    <t>G489</t>
  </si>
  <si>
    <t>PESCHIERA DEL GARDA</t>
  </si>
  <si>
    <t>G491</t>
  </si>
  <si>
    <t>PESCIA</t>
  </si>
  <si>
    <t>03/06/2022 13.48.44</t>
  </si>
  <si>
    <t>G492</t>
  </si>
  <si>
    <t>PESCINA</t>
  </si>
  <si>
    <t>24/06/2022 11.19.13</t>
  </si>
  <si>
    <t>G493</t>
  </si>
  <si>
    <t>PESCOCOSTANZO</t>
  </si>
  <si>
    <t>G494</t>
  </si>
  <si>
    <t>PESCO SANNITA</t>
  </si>
  <si>
    <t>14/10/2022 16.26.51</t>
  </si>
  <si>
    <t>G495</t>
  </si>
  <si>
    <t>PESCOLANCIANO</t>
  </si>
  <si>
    <t>27/06/2022 11.03.54</t>
  </si>
  <si>
    <t>G496</t>
  </si>
  <si>
    <t>PESCOPAGANO</t>
  </si>
  <si>
    <t>G497</t>
  </si>
  <si>
    <t>PESCOPENNATARO</t>
  </si>
  <si>
    <t>12/10/2022 08.12.11</t>
  </si>
  <si>
    <t>G498</t>
  </si>
  <si>
    <t>PESCOROCCHIANO</t>
  </si>
  <si>
    <t>G499</t>
  </si>
  <si>
    <t>PESCOSANSONESCO</t>
  </si>
  <si>
    <t>G500</t>
  </si>
  <si>
    <t>PESCOSOLIDO</t>
  </si>
  <si>
    <t>G502</t>
  </si>
  <si>
    <t>PESSANO CON BORNAGO</t>
  </si>
  <si>
    <t>G504</t>
  </si>
  <si>
    <t>PESSINA CREMONESE</t>
  </si>
  <si>
    <t>02/05/2022 09.06.34</t>
  </si>
  <si>
    <t>G505</t>
  </si>
  <si>
    <t>PESSINETTO</t>
  </si>
  <si>
    <t>G506</t>
  </si>
  <si>
    <t>PETACCIATO</t>
  </si>
  <si>
    <t>G507</t>
  </si>
  <si>
    <t>TURANIA</t>
  </si>
  <si>
    <t>06/10/2022 11.07.23</t>
  </si>
  <si>
    <t>G508</t>
  </si>
  <si>
    <t>PETILIA POLICASTRO</t>
  </si>
  <si>
    <t>24/08/2022 11.04.45</t>
  </si>
  <si>
    <t>G509</t>
  </si>
  <si>
    <t>PETINA</t>
  </si>
  <si>
    <t>G510</t>
  </si>
  <si>
    <t>PETRALIA SOPRANA</t>
  </si>
  <si>
    <t>G511</t>
  </si>
  <si>
    <t>PETRALIA SOTTANA</t>
  </si>
  <si>
    <t>07/09/2022 14.51.44</t>
  </si>
  <si>
    <t>G512</t>
  </si>
  <si>
    <t>PETRELLA TIFERNINA</t>
  </si>
  <si>
    <t>21/06/2022 13.14.33</t>
  </si>
  <si>
    <t>G513</t>
  </si>
  <si>
    <t>PETRELLA SALTO</t>
  </si>
  <si>
    <t>G514</t>
  </si>
  <si>
    <t>PETRIANO</t>
  </si>
  <si>
    <t>22/09/2022 12.11.02</t>
  </si>
  <si>
    <t>G515</t>
  </si>
  <si>
    <t>PETRIOLO</t>
  </si>
  <si>
    <t>12/07/2022 07.20.59</t>
  </si>
  <si>
    <t>G516</t>
  </si>
  <si>
    <t>PETRITOLI</t>
  </si>
  <si>
    <t>G517</t>
  </si>
  <si>
    <t>PETRIZZI</t>
  </si>
  <si>
    <t>04/10/2022 10.14.02</t>
  </si>
  <si>
    <t>G518</t>
  </si>
  <si>
    <t>PETRONA'</t>
  </si>
  <si>
    <t>G519</t>
  </si>
  <si>
    <t>PETRURO IRPINO</t>
  </si>
  <si>
    <t>25/07/2022 16.30.52</t>
  </si>
  <si>
    <t>G520</t>
  </si>
  <si>
    <t>PETTENASCO</t>
  </si>
  <si>
    <t>G521</t>
  </si>
  <si>
    <t>PETTINENGO</t>
  </si>
  <si>
    <t>07/10/2022 15.30.25</t>
  </si>
  <si>
    <t>G522</t>
  </si>
  <si>
    <t>PETTINEO</t>
  </si>
  <si>
    <t>G523</t>
  </si>
  <si>
    <t>PETTORANELLO DEL MOLISE</t>
  </si>
  <si>
    <t>G524</t>
  </si>
  <si>
    <t>PETTORANO SUL GIZIO</t>
  </si>
  <si>
    <t>G525</t>
  </si>
  <si>
    <t>PETTORAZZA GRIMANI</t>
  </si>
  <si>
    <t>G526</t>
  </si>
  <si>
    <t>PEVERAGNO</t>
  </si>
  <si>
    <t>06/07/2022 13.36.26</t>
  </si>
  <si>
    <t>G528</t>
  </si>
  <si>
    <t>PEZZANA</t>
  </si>
  <si>
    <t>29/09/2022 07.57.11</t>
  </si>
  <si>
    <t>G529</t>
  </si>
  <si>
    <t>PEZZAZE</t>
  </si>
  <si>
    <t>07/02/2022 11.10.55</t>
  </si>
  <si>
    <t>G532</t>
  </si>
  <si>
    <t>PEZZOLO VALLE UZZONE</t>
  </si>
  <si>
    <t>G534</t>
  </si>
  <si>
    <t>PIACENZA D'ADIGE</t>
  </si>
  <si>
    <t>14/01/2022 11.32.18</t>
  </si>
  <si>
    <t>G535</t>
  </si>
  <si>
    <t>PIACENZA</t>
  </si>
  <si>
    <t>10/05/2022 15.07.21</t>
  </si>
  <si>
    <t>Esenzione per soggetti con reddito imponibile determinato ai fini IRPEF &lt;o = euro 11,000,00</t>
  </si>
  <si>
    <t>Esenzione per soggetti facenti parte di un nucleo familiare che da attestazione ISEE risulta composto da almeno 5 componenti e risulta avere un reddito ISEE non superiore a 15.000,00 euro</t>
  </si>
  <si>
    <t>G538</t>
  </si>
  <si>
    <t>PIAGGINE</t>
  </si>
  <si>
    <t>G540</t>
  </si>
  <si>
    <t>VALLE DELL'ANGELO</t>
  </si>
  <si>
    <t>14/07/2022 11.41.03</t>
  </si>
  <si>
    <t>G541</t>
  </si>
  <si>
    <t>PIANA DI MONTE VERNA</t>
  </si>
  <si>
    <t>14/06/2022 11.14.23</t>
  </si>
  <si>
    <t>G542</t>
  </si>
  <si>
    <t>PIANA CRIXIA</t>
  </si>
  <si>
    <t>08/06/2022 10.01.07</t>
  </si>
  <si>
    <t>G543</t>
  </si>
  <si>
    <t>PIANA DEGLI ALBANESI</t>
  </si>
  <si>
    <t>G545</t>
  </si>
  <si>
    <t>PONTBOSET</t>
  </si>
  <si>
    <t>G546</t>
  </si>
  <si>
    <t>PIAN CAMUNO</t>
  </si>
  <si>
    <t>G547</t>
  </si>
  <si>
    <t>PIANCASTAGNAIO</t>
  </si>
  <si>
    <t>G549</t>
  </si>
  <si>
    <t>PIANCOGNO</t>
  </si>
  <si>
    <t>27/06/2022 14.03.49</t>
  </si>
  <si>
    <t>G551</t>
  </si>
  <si>
    <t>PIANDIMELETO</t>
  </si>
  <si>
    <t>07/04/2022 16.41.07</t>
  </si>
  <si>
    <t>G553</t>
  </si>
  <si>
    <t>PIANE CRATI</t>
  </si>
  <si>
    <t>09/06/2022 14.18.03</t>
  </si>
  <si>
    <t>G555</t>
  </si>
  <si>
    <t>PIANELLA</t>
  </si>
  <si>
    <t>G556</t>
  </si>
  <si>
    <t>PIANELLO DEL LARIO</t>
  </si>
  <si>
    <t>21/04/2022 11.41.54</t>
  </si>
  <si>
    <t>Esenzione per redditi imponibili fino a euro 6999.99</t>
  </si>
  <si>
    <t>G557</t>
  </si>
  <si>
    <t>PIANELLO VAL TIDONE</t>
  </si>
  <si>
    <t>15/06/2022 11.23.11</t>
  </si>
  <si>
    <t>G558</t>
  </si>
  <si>
    <t>PIANENGO</t>
  </si>
  <si>
    <t>14/06/2022 11.12.39</t>
  </si>
  <si>
    <t>G559</t>
  </si>
  <si>
    <t>PIANEZZA</t>
  </si>
  <si>
    <t>09/09/2022 12.07.14</t>
  </si>
  <si>
    <t>G560</t>
  </si>
  <si>
    <t>PIANEZZE</t>
  </si>
  <si>
    <t>23/06/2022 12.14.52</t>
  </si>
  <si>
    <t>G561</t>
  </si>
  <si>
    <t>PIANFEI</t>
  </si>
  <si>
    <t>G564</t>
  </si>
  <si>
    <t>PIANICO</t>
  </si>
  <si>
    <t>14/09/2022 09.49.05</t>
  </si>
  <si>
    <t>G565</t>
  </si>
  <si>
    <t>PIANIGA</t>
  </si>
  <si>
    <t>18/03/2022 10.34.47</t>
  </si>
  <si>
    <t>G566</t>
  </si>
  <si>
    <t>SAN BENEDETTO VAL DI SAMBRO</t>
  </si>
  <si>
    <t>11/04/2022 08.37.02</t>
  </si>
  <si>
    <t>G568</t>
  </si>
  <si>
    <t>PIANO DI SORRENTO</t>
  </si>
  <si>
    <t>31/08/2022 09.34.44</t>
  </si>
  <si>
    <t>G570</t>
  </si>
  <si>
    <t>PIANORO</t>
  </si>
  <si>
    <t>03/06/2022 10.29.55</t>
  </si>
  <si>
    <t>G571</t>
  </si>
  <si>
    <t>PIANSANO</t>
  </si>
  <si>
    <t>01/02/2022 16.01.42</t>
  </si>
  <si>
    <t>G572</t>
  </si>
  <si>
    <t>PIANTEDO</t>
  </si>
  <si>
    <t>16/03/2022 10.03.02</t>
  </si>
  <si>
    <t>G574</t>
  </si>
  <si>
    <t>PIARIO</t>
  </si>
  <si>
    <t>16/02/2022 14.11.05</t>
  </si>
  <si>
    <t>G575</t>
  </si>
  <si>
    <t>PIASCO</t>
  </si>
  <si>
    <t>16/06/2022 11.52.50</t>
  </si>
  <si>
    <t>G576</t>
  </si>
  <si>
    <t>PIATEDA</t>
  </si>
  <si>
    <t>08/04/2022 15.58.32</t>
  </si>
  <si>
    <t>G577</t>
  </si>
  <si>
    <t>PIATTO</t>
  </si>
  <si>
    <t>G579</t>
  </si>
  <si>
    <t>PIAZZA BREMBANA</t>
  </si>
  <si>
    <t>08/04/2022 11.34.13</t>
  </si>
  <si>
    <t>G580</t>
  </si>
  <si>
    <t>PIAZZA ARMERINA</t>
  </si>
  <si>
    <t>G582</t>
  </si>
  <si>
    <t>PIAZZA AL SERCHIO</t>
  </si>
  <si>
    <t>03/06/2022 10.22.56</t>
  </si>
  <si>
    <t>G583</t>
  </si>
  <si>
    <t>PIAZZATORRE</t>
  </si>
  <si>
    <t>G587</t>
  </si>
  <si>
    <t>PIAZZOLA SUL BRENTA</t>
  </si>
  <si>
    <t>22/09/2022 08.39.27</t>
  </si>
  <si>
    <t>G588</t>
  </si>
  <si>
    <t>PIAZZOLO</t>
  </si>
  <si>
    <t>25/05/2022 08.57.00</t>
  </si>
  <si>
    <t>G589</t>
  </si>
  <si>
    <t>PICCIANO</t>
  </si>
  <si>
    <t>09/09/2022 16.08.20</t>
  </si>
  <si>
    <t>G590</t>
  </si>
  <si>
    <t>PICERNO</t>
  </si>
  <si>
    <t>14/09/2022 14.22.46</t>
  </si>
  <si>
    <t>G591</t>
  </si>
  <si>
    <t>PICINISCO</t>
  </si>
  <si>
    <t>G592</t>
  </si>
  <si>
    <t>PICO</t>
  </si>
  <si>
    <t>G593</t>
  </si>
  <si>
    <t>PIEA</t>
  </si>
  <si>
    <t>G594</t>
  </si>
  <si>
    <t>PIEDICAVALLO</t>
  </si>
  <si>
    <t>G596</t>
  </si>
  <si>
    <t>PIEDIMONTE MATESE</t>
  </si>
  <si>
    <t>13/10/2022 15.42.24</t>
  </si>
  <si>
    <t>G597</t>
  </si>
  <si>
    <t>PIEDIMONTE ETNEO</t>
  </si>
  <si>
    <t>12/10/2022 08.02.01</t>
  </si>
  <si>
    <t>G598</t>
  </si>
  <si>
    <t>PIEDIMONTE SAN GERMANO</t>
  </si>
  <si>
    <t>02/05/2022 17.08.26</t>
  </si>
  <si>
    <t>G600</t>
  </si>
  <si>
    <t>PIEDIMULERA</t>
  </si>
  <si>
    <t>G601</t>
  </si>
  <si>
    <t>PIEGARO</t>
  </si>
  <si>
    <t>12/07/2022 07.23.39</t>
  </si>
  <si>
    <t>G602</t>
  </si>
  <si>
    <t>PIENZA</t>
  </si>
  <si>
    <t>06/10/2022 13.58.52</t>
  </si>
  <si>
    <t>Esenzione per reddito derivante da lavoro dipendente (art. 49 comma 1 del D.P.R. 22/12/1986, n.917) e assimilato (art. 50 comma 1 lett. a), c), d) e l) del D.P.R. 22/12/1986 n. 917) o pensione (art. 49 comma 2 del D.P.R. 2 2.12.1986, n. 917) fino a 12.000 euro</t>
  </si>
  <si>
    <t>G603</t>
  </si>
  <si>
    <t>PIERANICA</t>
  </si>
  <si>
    <t>02/08/2022 14.30.38</t>
  </si>
  <si>
    <t>G604</t>
  </si>
  <si>
    <t>PIETRAMONTECORVINO</t>
  </si>
  <si>
    <t>10/10/2022 10.14.07</t>
  </si>
  <si>
    <t>G605</t>
  </si>
  <si>
    <t>PIETRA LIGURE</t>
  </si>
  <si>
    <t>05/10/2022 17.34.59</t>
  </si>
  <si>
    <t>G606</t>
  </si>
  <si>
    <t>PIETRABBONDANTE</t>
  </si>
  <si>
    <t>G607</t>
  </si>
  <si>
    <t>PIETRABRUNA</t>
  </si>
  <si>
    <t>G608</t>
  </si>
  <si>
    <t>PIETRACAMELA</t>
  </si>
  <si>
    <t>G609</t>
  </si>
  <si>
    <t>PIETRACATELLA</t>
  </si>
  <si>
    <t>01/07/2022 13.11.35</t>
  </si>
  <si>
    <t>G610</t>
  </si>
  <si>
    <t>PIETRACUPA</t>
  </si>
  <si>
    <t>G611</t>
  </si>
  <si>
    <t>PIETRADEFUSI</t>
  </si>
  <si>
    <t>G612</t>
  </si>
  <si>
    <t>PIETRA DE' GIORGI</t>
  </si>
  <si>
    <t>G613</t>
  </si>
  <si>
    <t>PIETRAFERRAZZANA</t>
  </si>
  <si>
    <t>G614</t>
  </si>
  <si>
    <t>SATRIANO DI LUCANIA</t>
  </si>
  <si>
    <t>G615</t>
  </si>
  <si>
    <t>PIETRAFITTA</t>
  </si>
  <si>
    <t>06/06/2022 09.47.10</t>
  </si>
  <si>
    <t>Esenzione per i soggetti con un reddito complessivo composto unicamente da: redditi di pensione e lavoro dipendente non superiori a euro 7500.00 annui, redditi di terreni per un importo non superiore a euro 185.92 e reddito dell'unitÃ  immobiliare adibita ad abitazione principale e relative pertinenze</t>
  </si>
  <si>
    <t>G616</t>
  </si>
  <si>
    <t>PIETRAGALLA</t>
  </si>
  <si>
    <t>G618</t>
  </si>
  <si>
    <t>PIETRALUNGA</t>
  </si>
  <si>
    <t>28/09/2022 13.05.34</t>
  </si>
  <si>
    <t>G619</t>
  </si>
  <si>
    <t>PIETRA MARAZZI</t>
  </si>
  <si>
    <t>23/08/2022 12.56.36</t>
  </si>
  <si>
    <t>G620</t>
  </si>
  <si>
    <t>PIETRAMELARA</t>
  </si>
  <si>
    <t>G621</t>
  </si>
  <si>
    <t>PIETRANICO</t>
  </si>
  <si>
    <t>G622</t>
  </si>
  <si>
    <t>PIETRAPAOLA</t>
  </si>
  <si>
    <t>G623</t>
  </si>
  <si>
    <t>PIETRAPERTOSA</t>
  </si>
  <si>
    <t>24/06/2022 11.05.27</t>
  </si>
  <si>
    <t>G624</t>
  </si>
  <si>
    <t>PIETRAPERZIA</t>
  </si>
  <si>
    <t>G625</t>
  </si>
  <si>
    <t>PIETRAPORZIO</t>
  </si>
  <si>
    <t>29/09/2022 18.02.36</t>
  </si>
  <si>
    <t>G626</t>
  </si>
  <si>
    <t>PIETRAROJA</t>
  </si>
  <si>
    <t>24/06/2022 13.08.45</t>
  </si>
  <si>
    <t>G627</t>
  </si>
  <si>
    <t>PIETRARUBBIA</t>
  </si>
  <si>
    <t>23/06/2022 13.33.01</t>
  </si>
  <si>
    <t>G628</t>
  </si>
  <si>
    <t>PIETRASANTA</t>
  </si>
  <si>
    <t>G629</t>
  </si>
  <si>
    <t>PIETRASTORNINA</t>
  </si>
  <si>
    <t>G630</t>
  </si>
  <si>
    <t>PIETRAVAIRANO</t>
  </si>
  <si>
    <t>G631</t>
  </si>
  <si>
    <t>PIETRELCINA</t>
  </si>
  <si>
    <t>G632</t>
  </si>
  <si>
    <t>PIEVE DI TECO</t>
  </si>
  <si>
    <t>02/09/2022 09.29.45</t>
  </si>
  <si>
    <t>G634</t>
  </si>
  <si>
    <t>PIEVE EMANUELE</t>
  </si>
  <si>
    <t>10/05/2022 12.48.04</t>
  </si>
  <si>
    <t>G635</t>
  </si>
  <si>
    <t>PIEVE ALBIGNOLA</t>
  </si>
  <si>
    <t>03/06/2022 10.30.50</t>
  </si>
  <si>
    <t>G636</t>
  </si>
  <si>
    <t>PIEVE A NIEVOLE</t>
  </si>
  <si>
    <t>05/05/2022 13.50.18</t>
  </si>
  <si>
    <t>G639</t>
  </si>
  <si>
    <t>PIEVE DEL CAIRO</t>
  </si>
  <si>
    <t>11/04/2022 16.04.37</t>
  </si>
  <si>
    <t>G642</t>
  </si>
  <si>
    <t>PIEVE DI CADORE</t>
  </si>
  <si>
    <t>G643</t>
  </si>
  <si>
    <t>PIEVE DI CENTO</t>
  </si>
  <si>
    <t>17/01/2022 09.28.33</t>
  </si>
  <si>
    <t>G645</t>
  </si>
  <si>
    <t>PIEVE DI SOLIGO</t>
  </si>
  <si>
    <t>23/09/2022 12.15.43</t>
  </si>
  <si>
    <t>G646</t>
  </si>
  <si>
    <t>PIEVE LIGURE</t>
  </si>
  <si>
    <t>G647</t>
  </si>
  <si>
    <t>PIEVE D'OLMI</t>
  </si>
  <si>
    <t>12/10/2022 09.18.41</t>
  </si>
  <si>
    <t>G648</t>
  </si>
  <si>
    <t>PIEVE FOSCIANA</t>
  </si>
  <si>
    <t>13/04/2022 13.40.40</t>
  </si>
  <si>
    <t>G649</t>
  </si>
  <si>
    <t>PIEVEPELAGO</t>
  </si>
  <si>
    <t>30/05/2022 08.55.25</t>
  </si>
  <si>
    <t>G650</t>
  </si>
  <si>
    <t>PIEVE PORTO MORONE</t>
  </si>
  <si>
    <t>19/05/2022 10.03.02</t>
  </si>
  <si>
    <t>G651</t>
  </si>
  <si>
    <t>PIEVE SAN GIACOMO</t>
  </si>
  <si>
    <t>10/02/2022 14.18.30</t>
  </si>
  <si>
    <t>G653</t>
  </si>
  <si>
    <t>PIEVE SANTO STEFANO</t>
  </si>
  <si>
    <t>26/09/2022 14.50.59</t>
  </si>
  <si>
    <t>G656</t>
  </si>
  <si>
    <t>PIEVE TESINO</t>
  </si>
  <si>
    <t>G657</t>
  </si>
  <si>
    <t>PIEVE TORINA</t>
  </si>
  <si>
    <t>G658</t>
  </si>
  <si>
    <t>PIEVE VERGONTE</t>
  </si>
  <si>
    <t>21/06/2022 13.08.31</t>
  </si>
  <si>
    <t>G659</t>
  </si>
  <si>
    <t>PIGLIO</t>
  </si>
  <si>
    <t>30/09/2022 14.05.10</t>
  </si>
  <si>
    <t>Esenzione per i contribuenti aventi reddito di lavoro dipendente o assimilato pari o inferiore ad euro 10000.00</t>
  </si>
  <si>
    <t>G660</t>
  </si>
  <si>
    <t>PIGNA</t>
  </si>
  <si>
    <t>G661</t>
  </si>
  <si>
    <t>PIGNATARO MAGGIORE</t>
  </si>
  <si>
    <t>15/06/2022 11.24.46</t>
  </si>
  <si>
    <t>G662</t>
  </si>
  <si>
    <t>PIGNATARO INTERAMNA</t>
  </si>
  <si>
    <t>G663</t>
  </si>
  <si>
    <t>PIGNOLA</t>
  </si>
  <si>
    <t>G664</t>
  </si>
  <si>
    <t>PIGNONE</t>
  </si>
  <si>
    <t>23/05/2022 11.53.38</t>
  </si>
  <si>
    <t>G665</t>
  </si>
  <si>
    <t>PIGRA</t>
  </si>
  <si>
    <t>07/06/2022 14.46.35</t>
  </si>
  <si>
    <t>G666</t>
  </si>
  <si>
    <t>PILA</t>
  </si>
  <si>
    <t>G669</t>
  </si>
  <si>
    <t>PIMENTEL</t>
  </si>
  <si>
    <t>G670</t>
  </si>
  <si>
    <t>PIMONTE</t>
  </si>
  <si>
    <t>08/08/2022 10.23.39</t>
  </si>
  <si>
    <t>G671</t>
  </si>
  <si>
    <t>PINAROLO PO</t>
  </si>
  <si>
    <t>G672</t>
  </si>
  <si>
    <t>PINASCA</t>
  </si>
  <si>
    <t>G673</t>
  </si>
  <si>
    <t>PINCARA</t>
  </si>
  <si>
    <t>26/08/2022 15.50.18</t>
  </si>
  <si>
    <t>G674</t>
  </si>
  <si>
    <t>PINEROLO</t>
  </si>
  <si>
    <t>05/07/2022 13.57.11</t>
  </si>
  <si>
    <t>G676</t>
  </si>
  <si>
    <t>PINO D'ASTI</t>
  </si>
  <si>
    <t>23/05/2022 13.21.43</t>
  </si>
  <si>
    <t>G678</t>
  </si>
  <si>
    <t>PINO TORINESE</t>
  </si>
  <si>
    <t>07/07/2022 09.18.08</t>
  </si>
  <si>
    <t>G680</t>
  </si>
  <si>
    <t>PINZANO AL TAGLIAMENTO</t>
  </si>
  <si>
    <t>19/08/2022 16.15.55</t>
  </si>
  <si>
    <t>G681</t>
  </si>
  <si>
    <t>PINZOLO</t>
  </si>
  <si>
    <t>G682</t>
  </si>
  <si>
    <t>PIOBBICO</t>
  </si>
  <si>
    <t>11/04/2022 11.44.20</t>
  </si>
  <si>
    <t>G683</t>
  </si>
  <si>
    <t>PIOBESI D'ALBA</t>
  </si>
  <si>
    <t>07/10/2022 12.04.39</t>
  </si>
  <si>
    <t>G684</t>
  </si>
  <si>
    <t>PIOBESI TORINESE</t>
  </si>
  <si>
    <t>05/04/2022 18.46.56</t>
  </si>
  <si>
    <t>G685</t>
  </si>
  <si>
    <t>PIODE</t>
  </si>
  <si>
    <t>18/03/2022 18.32.29</t>
  </si>
  <si>
    <t>G686</t>
  </si>
  <si>
    <t>PIOLTELLO</t>
  </si>
  <si>
    <t>19/04/2022 09.23.34</t>
  </si>
  <si>
    <t>G687</t>
  </si>
  <si>
    <t>PIOMBINO</t>
  </si>
  <si>
    <t>23/03/2022 13.02.18</t>
  </si>
  <si>
    <t>G688</t>
  </si>
  <si>
    <t>PIOMBINO DESE</t>
  </si>
  <si>
    <t>02/09/2022 09.34.09</t>
  </si>
  <si>
    <t>G690</t>
  </si>
  <si>
    <t>PIORACO</t>
  </si>
  <si>
    <t>G691</t>
  </si>
  <si>
    <t>PIOSSASCO</t>
  </si>
  <si>
    <t>G692</t>
  </si>
  <si>
    <t>PIOVA' MASSAIA</t>
  </si>
  <si>
    <t>08/04/2022 16.25.58</t>
  </si>
  <si>
    <t>G693</t>
  </si>
  <si>
    <t>PIOVE DI SACCO</t>
  </si>
  <si>
    <t>20/01/2022 15.45.06</t>
  </si>
  <si>
    <t>G694</t>
  </si>
  <si>
    <t>PIOVENE ROCCHETTE</t>
  </si>
  <si>
    <t>25/03/2022 12.00.18</t>
  </si>
  <si>
    <t>G696</t>
  </si>
  <si>
    <t>PIOZZANO</t>
  </si>
  <si>
    <t>01/02/2022 09.39.20</t>
  </si>
  <si>
    <t>G697</t>
  </si>
  <si>
    <t>PIOZZO</t>
  </si>
  <si>
    <t>12/10/2022 07.51.31</t>
  </si>
  <si>
    <t>G698</t>
  </si>
  <si>
    <t>PRIVERNO</t>
  </si>
  <si>
    <t>G699</t>
  </si>
  <si>
    <t>PIRAINO</t>
  </si>
  <si>
    <t>G702</t>
  </si>
  <si>
    <t>PISA</t>
  </si>
  <si>
    <t>29/04/2022 14.32.07</t>
  </si>
  <si>
    <t>Esenzione per i contribuenti in possesso di soli redditi da lavoro dipendente e/o da pensione fino a euro 14.000,00</t>
  </si>
  <si>
    <t>Esenzione per gli altri contribuenti in possesso di redditi fino a euro 12.000,00</t>
  </si>
  <si>
    <t>G703</t>
  </si>
  <si>
    <t>PISANO</t>
  </si>
  <si>
    <t>11/10/2022 10.40.14</t>
  </si>
  <si>
    <t>Esenzione per redditi imponibili fino a euro 17999.99</t>
  </si>
  <si>
    <t>Esenzione per scaglione di reddito fino a euro 15.000,00</t>
  </si>
  <si>
    <t>G704</t>
  </si>
  <si>
    <t>PISONIANO</t>
  </si>
  <si>
    <t>03/10/2022 09.31.48</t>
  </si>
  <si>
    <t>G705</t>
  </si>
  <si>
    <t>PISCINA</t>
  </si>
  <si>
    <t>20/01/2022 16.58.18</t>
  </si>
  <si>
    <t>G707</t>
  </si>
  <si>
    <t>PISCIOTTA</t>
  </si>
  <si>
    <t>G710</t>
  </si>
  <si>
    <t>PISOGNE</t>
  </si>
  <si>
    <t>13/06/2022 09.31.36</t>
  </si>
  <si>
    <t>G712</t>
  </si>
  <si>
    <t>PISTICCI</t>
  </si>
  <si>
    <t>07/07/2022 09.33.13</t>
  </si>
  <si>
    <t>G713</t>
  </si>
  <si>
    <t>PISTOIA</t>
  </si>
  <si>
    <t>04/04/2022 09.37.20</t>
  </si>
  <si>
    <t>G716</t>
  </si>
  <si>
    <t>PITIGLIANO</t>
  </si>
  <si>
    <t>G717</t>
  </si>
  <si>
    <t>PIUBEGA</t>
  </si>
  <si>
    <t>30/09/2022 10.00.39</t>
  </si>
  <si>
    <t>G718</t>
  </si>
  <si>
    <t>PIURO</t>
  </si>
  <si>
    <t>G719</t>
  </si>
  <si>
    <t>PIVERONE</t>
  </si>
  <si>
    <t>G720</t>
  </si>
  <si>
    <t>PIZZALE</t>
  </si>
  <si>
    <t>13/10/2022 09.15.18</t>
  </si>
  <si>
    <t>G721</t>
  </si>
  <si>
    <t>PIZZIGHETTONE</t>
  </si>
  <si>
    <t>12/07/2022 10.46.03</t>
  </si>
  <si>
    <t>G722</t>
  </si>
  <si>
    <t>PIZZO</t>
  </si>
  <si>
    <t>G724</t>
  </si>
  <si>
    <t>PIZZOFERRATO</t>
  </si>
  <si>
    <t>14/07/2022 12.43.13</t>
  </si>
  <si>
    <t>G726</t>
  </si>
  <si>
    <t>PIZZOLI</t>
  </si>
  <si>
    <t>25/02/2022 08.21.10</t>
  </si>
  <si>
    <t>G727</t>
  </si>
  <si>
    <t>PIZZONE</t>
  </si>
  <si>
    <t>G728</t>
  </si>
  <si>
    <t>PIZZONI</t>
  </si>
  <si>
    <t>G729</t>
  </si>
  <si>
    <t>PLACANICA</t>
  </si>
  <si>
    <t>29/08/2022 10.39.24</t>
  </si>
  <si>
    <t>G733</t>
  </si>
  <si>
    <t>PLATACI</t>
  </si>
  <si>
    <t>G734</t>
  </si>
  <si>
    <t>PLATANIA</t>
  </si>
  <si>
    <t>02/08/2022 11.37.34</t>
  </si>
  <si>
    <t>G735</t>
  </si>
  <si>
    <t>PLATI'</t>
  </si>
  <si>
    <t>21/06/2022 09.29.41</t>
  </si>
  <si>
    <t>G736</t>
  </si>
  <si>
    <t>TAIPANA</t>
  </si>
  <si>
    <t>G737</t>
  </si>
  <si>
    <t>PLESIO</t>
  </si>
  <si>
    <t>29/03/2022 12.13.27</t>
  </si>
  <si>
    <t>G740</t>
  </si>
  <si>
    <t>PLOAGHE</t>
  </si>
  <si>
    <t>G741</t>
  </si>
  <si>
    <t>PLODIO</t>
  </si>
  <si>
    <t>24/08/2022 11.50.25</t>
  </si>
  <si>
    <t>G742</t>
  </si>
  <si>
    <t>POCAPAGLIA</t>
  </si>
  <si>
    <t>21/09/2022 12.07.33</t>
  </si>
  <si>
    <t>G743</t>
  </si>
  <si>
    <t>POCENIA</t>
  </si>
  <si>
    <t>29/09/2022 07.48.14</t>
  </si>
  <si>
    <t>G746</t>
  </si>
  <si>
    <t>PODENZANA</t>
  </si>
  <si>
    <t>07/07/2022 10.04.45</t>
  </si>
  <si>
    <t>G747</t>
  </si>
  <si>
    <t>PODENZANO</t>
  </si>
  <si>
    <t>G749</t>
  </si>
  <si>
    <t>POFI</t>
  </si>
  <si>
    <t>07/10/2022 10.35.57</t>
  </si>
  <si>
    <t>G751</t>
  </si>
  <si>
    <t>POGGIARDO</t>
  </si>
  <si>
    <t>G752</t>
  </si>
  <si>
    <t>POGGIBONSI</t>
  </si>
  <si>
    <t>31/08/2022 09.39.52</t>
  </si>
  <si>
    <t>G753</t>
  </si>
  <si>
    <t>POGGIO RUSCO</t>
  </si>
  <si>
    <t>20/05/2022 10.04.18</t>
  </si>
  <si>
    <t>G754</t>
  </si>
  <si>
    <t>POGGIO A CAIANO</t>
  </si>
  <si>
    <t>G756</t>
  </si>
  <si>
    <t>POGGIO BUSTONE</t>
  </si>
  <si>
    <t>18/05/2022 13.58.02</t>
  </si>
  <si>
    <t>G757</t>
  </si>
  <si>
    <t>POGGIO CATINO</t>
  </si>
  <si>
    <t>G758</t>
  </si>
  <si>
    <t>POGGIODOMO</t>
  </si>
  <si>
    <t>G760</t>
  </si>
  <si>
    <t>POGGIOFIORITO</t>
  </si>
  <si>
    <t>G761</t>
  </si>
  <si>
    <t>POGGIO IMPERIALE</t>
  </si>
  <si>
    <t>13/10/2022 15.40.00</t>
  </si>
  <si>
    <t>G762</t>
  </si>
  <si>
    <t>POGGIOMARINO</t>
  </si>
  <si>
    <t>24/05/2022 13.52.21</t>
  </si>
  <si>
    <t>G763</t>
  </si>
  <si>
    <t>POGGIO MIRTETO</t>
  </si>
  <si>
    <t>08/02/2022 14.03.48</t>
  </si>
  <si>
    <t>G764</t>
  </si>
  <si>
    <t>POGGIO MOIANO</t>
  </si>
  <si>
    <t>G765</t>
  </si>
  <si>
    <t>POGGIO NATIVO</t>
  </si>
  <si>
    <t>G766</t>
  </si>
  <si>
    <t>POGGIO PICENZE</t>
  </si>
  <si>
    <t>G767</t>
  </si>
  <si>
    <t>POGGIOREALE</t>
  </si>
  <si>
    <t>13/07/2022 13.10.06</t>
  </si>
  <si>
    <t>G768</t>
  </si>
  <si>
    <t>POGGIO RENATICO</t>
  </si>
  <si>
    <t>G769</t>
  </si>
  <si>
    <t>POGGIORSINI</t>
  </si>
  <si>
    <t>09/06/2022 08.52.28</t>
  </si>
  <si>
    <t>G770</t>
  </si>
  <si>
    <t>POGGIO SAN LORENZO</t>
  </si>
  <si>
    <t>G771</t>
  </si>
  <si>
    <t>POGGIO SAN MARCELLO</t>
  </si>
  <si>
    <t>G772</t>
  </si>
  <si>
    <t>POGLIANO MILANESE</t>
  </si>
  <si>
    <t>29/03/2022 14.57.20</t>
  </si>
  <si>
    <t>G773</t>
  </si>
  <si>
    <t>POGNANA LARIO</t>
  </si>
  <si>
    <t>10/02/2022 14.20.37</t>
  </si>
  <si>
    <t>G774</t>
  </si>
  <si>
    <t>POGNANO</t>
  </si>
  <si>
    <t>22/06/2022 11.03.15</t>
  </si>
  <si>
    <t>G775</t>
  </si>
  <si>
    <t>POGNO</t>
  </si>
  <si>
    <t>30/05/2022 14.35.07</t>
  </si>
  <si>
    <t>G776</t>
  </si>
  <si>
    <t>POJANA MAGGIORE</t>
  </si>
  <si>
    <t>25/08/2022 09.09.57</t>
  </si>
  <si>
    <t>G777</t>
  </si>
  <si>
    <t>POIRINO</t>
  </si>
  <si>
    <t>20/04/2022 14.22.06</t>
  </si>
  <si>
    <t>G779</t>
  </si>
  <si>
    <t>POLAVENO</t>
  </si>
  <si>
    <t>18/05/2022 10.55.12</t>
  </si>
  <si>
    <t>G780</t>
  </si>
  <si>
    <t>POLCENIGO</t>
  </si>
  <si>
    <t>14/06/2022 14.24.47</t>
  </si>
  <si>
    <t>G782</t>
  </si>
  <si>
    <t>POLESELLA</t>
  </si>
  <si>
    <t>G784</t>
  </si>
  <si>
    <t>POLI</t>
  </si>
  <si>
    <t>14/10/2022 13.52.38</t>
  </si>
  <si>
    <t>G785</t>
  </si>
  <si>
    <t>POLIA</t>
  </si>
  <si>
    <t>13/06/2022 09.33.35</t>
  </si>
  <si>
    <t>G786</t>
  </si>
  <si>
    <t>POLICORO</t>
  </si>
  <si>
    <t>19/08/2022 09.34.25</t>
  </si>
  <si>
    <t>G787</t>
  </si>
  <si>
    <t>POLIGNANO A MARE</t>
  </si>
  <si>
    <t>19/05/2022 10.08.19</t>
  </si>
  <si>
    <t>G788</t>
  </si>
  <si>
    <t>SAN PIETRO IN CERRO</t>
  </si>
  <si>
    <t>31/08/2022 12.29.52</t>
  </si>
  <si>
    <t>G789</t>
  </si>
  <si>
    <t>POLINAGO</t>
  </si>
  <si>
    <t>G790</t>
  </si>
  <si>
    <t>POLINO</t>
  </si>
  <si>
    <t>G791</t>
  </si>
  <si>
    <t>POLISTENA</t>
  </si>
  <si>
    <t>03/06/2022 10.26.52</t>
  </si>
  <si>
    <t>G792</t>
  </si>
  <si>
    <t>POLIZZI GENEROSA</t>
  </si>
  <si>
    <t>G793</t>
  </si>
  <si>
    <t>POLLA</t>
  </si>
  <si>
    <t>22/06/2022 12.13.39</t>
  </si>
  <si>
    <t>G794</t>
  </si>
  <si>
    <t>POLLEIN</t>
  </si>
  <si>
    <t>G795</t>
  </si>
  <si>
    <t>POLLENA TROCCHIA</t>
  </si>
  <si>
    <t>G796</t>
  </si>
  <si>
    <t>POLLICA</t>
  </si>
  <si>
    <t>G797</t>
  </si>
  <si>
    <t>POLLINA</t>
  </si>
  <si>
    <t>G798</t>
  </si>
  <si>
    <t>POLLONE</t>
  </si>
  <si>
    <t>G799</t>
  </si>
  <si>
    <t>POLLUTRI</t>
  </si>
  <si>
    <t>08/07/2022 11.25.54</t>
  </si>
  <si>
    <t>G800</t>
  </si>
  <si>
    <t>POLONGHERA</t>
  </si>
  <si>
    <t>24/03/2022 12.05.16</t>
  </si>
  <si>
    <t>G801</t>
  </si>
  <si>
    <t>POLPENAZZE DEL GARDA</t>
  </si>
  <si>
    <t>G802</t>
  </si>
  <si>
    <t>POLVERARA</t>
  </si>
  <si>
    <t>G803</t>
  </si>
  <si>
    <t>POLVERIGI</t>
  </si>
  <si>
    <t>01/07/2022 13.00.12</t>
  </si>
  <si>
    <t>G804</t>
  </si>
  <si>
    <t>POMARANCE</t>
  </si>
  <si>
    <t>20/07/2022 09.27.28</t>
  </si>
  <si>
    <t>G805</t>
  </si>
  <si>
    <t>POMARETTO</t>
  </si>
  <si>
    <t>G806</t>
  </si>
  <si>
    <t>POMARICO</t>
  </si>
  <si>
    <t>G807</t>
  </si>
  <si>
    <t>POMARO MONFERRATO</t>
  </si>
  <si>
    <t>28/03/2022 15.07.06</t>
  </si>
  <si>
    <t>G808</t>
  </si>
  <si>
    <t>POMAROLO</t>
  </si>
  <si>
    <t>G809</t>
  </si>
  <si>
    <t>POMBIA</t>
  </si>
  <si>
    <t>26/08/2022 10.30.01</t>
  </si>
  <si>
    <t>G811</t>
  </si>
  <si>
    <t>POMEZIA</t>
  </si>
  <si>
    <t>24/01/2022 14.55.59</t>
  </si>
  <si>
    <t>G812</t>
  </si>
  <si>
    <t>POMIGLIANO D'ARCO</t>
  </si>
  <si>
    <t>21/06/2022 14.14.04</t>
  </si>
  <si>
    <t>G813</t>
  </si>
  <si>
    <t>POMPEI</t>
  </si>
  <si>
    <t>G814</t>
  </si>
  <si>
    <t>POMPEIANA</t>
  </si>
  <si>
    <t>G815</t>
  </si>
  <si>
    <t>POMPIANO</t>
  </si>
  <si>
    <t>G816</t>
  </si>
  <si>
    <t>POMPONESCO</t>
  </si>
  <si>
    <t>G817</t>
  </si>
  <si>
    <t>POMPU</t>
  </si>
  <si>
    <t>G818</t>
  </si>
  <si>
    <t>PONCARALE</t>
  </si>
  <si>
    <t>30/05/2022 08.59.03</t>
  </si>
  <si>
    <t>G820</t>
  </si>
  <si>
    <t>PONDERANO</t>
  </si>
  <si>
    <t>07/07/2022 16.12.27</t>
  </si>
  <si>
    <t>G821</t>
  </si>
  <si>
    <t>PONNA</t>
  </si>
  <si>
    <t>G822</t>
  </si>
  <si>
    <t>PONSACCO</t>
  </si>
  <si>
    <t>04/10/2022 15.34.57</t>
  </si>
  <si>
    <t>Esenzione per i contribuenti con reddito complessivo annuo imponibile derivante da lavoro dipendente (art. 49, comma 1,TUIR) e assimilato (art. 50, TUIR lett. a), b), c), c-bis),d), h-bis) e l),da pensione (art. 49 comma 2) inferiore a euro 10.000,00</t>
  </si>
  <si>
    <t>Esenzione per i contribuenti con reddito complessivo annuo imponibile derivante da redditi assimilati a lavoro dipendente (art. 50, comma 1, TUIR, lett. e), f), g), h), i), da redditi di lavoro autonomo (art. 53 TUIR), redditi di imprese minori (art. 66 TUIR) e redditi diversi (art. 67 TUIR, lett. i) ed l)  inferiore a euro 7.500,00</t>
  </si>
  <si>
    <t>G823</t>
  </si>
  <si>
    <t>PONSO</t>
  </si>
  <si>
    <t>04/07/2022 15.36.26</t>
  </si>
  <si>
    <t>G825</t>
  </si>
  <si>
    <t>PONTASSIEVE</t>
  </si>
  <si>
    <t>G826</t>
  </si>
  <si>
    <t>PONT-CANAVESE</t>
  </si>
  <si>
    <t>13/07/2022 12.58.30</t>
  </si>
  <si>
    <t>G827</t>
  </si>
  <si>
    <t>PONTE</t>
  </si>
  <si>
    <t>G829</t>
  </si>
  <si>
    <t>PONTE IN VALTELLINA</t>
  </si>
  <si>
    <t>21/01/2022 14.49.18</t>
  </si>
  <si>
    <t>G830</t>
  </si>
  <si>
    <t>PONTE GARDENA</t>
  </si>
  <si>
    <t>G831</t>
  </si>
  <si>
    <t>PONTEBBA</t>
  </si>
  <si>
    <t>21/03/2022 10.14.05</t>
  </si>
  <si>
    <t>G833</t>
  </si>
  <si>
    <t>PONTE BUGGIANESE</t>
  </si>
  <si>
    <t>06/10/2022 14.01.57</t>
  </si>
  <si>
    <t>G834</t>
  </si>
  <si>
    <t>PONTECAGNANO FAIANO</t>
  </si>
  <si>
    <t>G836</t>
  </si>
  <si>
    <t>PONTECCHIO POLESINE</t>
  </si>
  <si>
    <t>G837</t>
  </si>
  <si>
    <t>PONTECHIANALE</t>
  </si>
  <si>
    <t>G838</t>
  </si>
  <si>
    <t>PONTECORVO</t>
  </si>
  <si>
    <t>09/06/2022 08.32.31</t>
  </si>
  <si>
    <t>Esenzione per redditi derivanti esclusivamente da pensione non superiori a euro 10000.00</t>
  </si>
  <si>
    <t>G839</t>
  </si>
  <si>
    <t>PONTECURONE</t>
  </si>
  <si>
    <t>14/09/2022 14.43.21</t>
  </si>
  <si>
    <t>Esenzione per redditi fino a euro 9000.00</t>
  </si>
  <si>
    <t>Applicabile a scaglione di reddito da euro 9.001,00.</t>
  </si>
  <si>
    <t>G840</t>
  </si>
  <si>
    <t>PONTEDASSIO</t>
  </si>
  <si>
    <t>01/07/2022 11.41.24</t>
  </si>
  <si>
    <t>G842</t>
  </si>
  <si>
    <t>PONTE DELL'OLIO</t>
  </si>
  <si>
    <t>05/10/2022 14.33.52</t>
  </si>
  <si>
    <t>G843</t>
  </si>
  <si>
    <t>PONTEDERA</t>
  </si>
  <si>
    <t>07/07/2022 10.14.58</t>
  </si>
  <si>
    <t>Esenzione per Contribuenti che abbiano un reddito complessivo annuo imponibile derivante da lavoro dipendente (art. 49, comma 1,TUIR) e assimilato (art. 50, TUIR lett. a), b), c), c-bis), d), h-bis) e l) o pensione (art. 49 comma 2) inferiore ad euro 10.000,00</t>
  </si>
  <si>
    <t>Esenzione per Contribuenti che abbiano un reddito complessivo annuo imponibile derivante da redditi assimilati a lavoro dipendente (art. 50, comma 1, TUIR, lett. e), f), g), h), i), da redditi di lavoro autonomo (art. 53 TUIR), redditi di imprese minori (art. 66 TUIR) e redditi diversi (art. 67 TUIR, lett. i) ed l) , inferiore a euro 6.000,00</t>
  </si>
  <si>
    <t>G844</t>
  </si>
  <si>
    <t>PONTE DI LEGNO</t>
  </si>
  <si>
    <t>G846</t>
  </si>
  <si>
    <t>PONTE DI PIAVE</t>
  </si>
  <si>
    <t>18/02/2022 09.09.57</t>
  </si>
  <si>
    <t>G847</t>
  </si>
  <si>
    <t>PONTE LAMBRO</t>
  </si>
  <si>
    <t>19/05/2022 12.59.40</t>
  </si>
  <si>
    <t>G848</t>
  </si>
  <si>
    <t>PONTELANDOLFO</t>
  </si>
  <si>
    <t>03/06/2022 10.21.42</t>
  </si>
  <si>
    <t>G849</t>
  </si>
  <si>
    <t>PONTELATONE</t>
  </si>
  <si>
    <t>G850</t>
  </si>
  <si>
    <t>PONTELONGO</t>
  </si>
  <si>
    <t>06/07/2022 13.19.14</t>
  </si>
  <si>
    <t>G851</t>
  </si>
  <si>
    <t>PONTE NIZZA</t>
  </si>
  <si>
    <t>27/05/2022 09.34.28</t>
  </si>
  <si>
    <t>G852</t>
  </si>
  <si>
    <t>PONTENURE</t>
  </si>
  <si>
    <t>06/09/2022 13.54.12</t>
  </si>
  <si>
    <t>G853</t>
  </si>
  <si>
    <t>PONTERANICA</t>
  </si>
  <si>
    <t>22/08/2022 08.45.29</t>
  </si>
  <si>
    <t>G854</t>
  </si>
  <si>
    <t>PONT-SAINT-MARTIN</t>
  </si>
  <si>
    <t>G855</t>
  </si>
  <si>
    <t>PONTE SAN NICOLO'</t>
  </si>
  <si>
    <t>10/02/2022 17.57.59</t>
  </si>
  <si>
    <t>G856</t>
  </si>
  <si>
    <t>PONTE SAN PIETRO</t>
  </si>
  <si>
    <t>07/07/2022 09.58.26</t>
  </si>
  <si>
    <t>G858</t>
  </si>
  <si>
    <t>PONTESTURA</t>
  </si>
  <si>
    <t>26/08/2022 16.08.32</t>
  </si>
  <si>
    <t>G859</t>
  </si>
  <si>
    <t>PONTEVICO</t>
  </si>
  <si>
    <t>09/06/2022 08.42.53</t>
  </si>
  <si>
    <t>G860</t>
  </si>
  <si>
    <t>PONTEY</t>
  </si>
  <si>
    <t>G861</t>
  </si>
  <si>
    <t>PONTI</t>
  </si>
  <si>
    <t>28/09/2022 13.14.07</t>
  </si>
  <si>
    <t>G862</t>
  </si>
  <si>
    <t>PONTI SUL MINCIO</t>
  </si>
  <si>
    <t>05/10/2022 14.35.35</t>
  </si>
  <si>
    <t>G864</t>
  </si>
  <si>
    <t>PONTIDA</t>
  </si>
  <si>
    <t>06/06/2022 16.15.22</t>
  </si>
  <si>
    <t>G865</t>
  </si>
  <si>
    <t>PONTINIA</t>
  </si>
  <si>
    <t>G866</t>
  </si>
  <si>
    <t>PONTINVREA</t>
  </si>
  <si>
    <t>23/08/2022 11.15.53</t>
  </si>
  <si>
    <t>G867</t>
  </si>
  <si>
    <t>PONTIROLO NUOVO</t>
  </si>
  <si>
    <t>G869</t>
  </si>
  <si>
    <t>PONTOGLIO</t>
  </si>
  <si>
    <t>08/02/2022 15.52.21</t>
  </si>
  <si>
    <t>G870</t>
  </si>
  <si>
    <t>PONTREMOLI</t>
  </si>
  <si>
    <t>10/10/2022 10.16.49</t>
  </si>
  <si>
    <t>G871</t>
  </si>
  <si>
    <t>PONZA</t>
  </si>
  <si>
    <t>G872</t>
  </si>
  <si>
    <t>PONZANO MONFERRATO</t>
  </si>
  <si>
    <t>23/06/2022 13.24.42</t>
  </si>
  <si>
    <t>G873</t>
  </si>
  <si>
    <t>PONZANO DI FERMO</t>
  </si>
  <si>
    <t>01/07/2022 14.34.19</t>
  </si>
  <si>
    <t>G874</t>
  </si>
  <si>
    <t>PONZANO ROMANO</t>
  </si>
  <si>
    <t>29/09/2022 10.38.46</t>
  </si>
  <si>
    <t>G875</t>
  </si>
  <si>
    <t>PONZANO VENETO</t>
  </si>
  <si>
    <t>28/06/2022 12.06.25</t>
  </si>
  <si>
    <t>G877</t>
  </si>
  <si>
    <t>PONZONE</t>
  </si>
  <si>
    <t>G878</t>
  </si>
  <si>
    <t>POPOLI</t>
  </si>
  <si>
    <t>23/05/2022 12.07.19</t>
  </si>
  <si>
    <t>G879</t>
  </si>
  <si>
    <t>POPPI</t>
  </si>
  <si>
    <t>05/04/2022 09.28.07</t>
  </si>
  <si>
    <t>G881</t>
  </si>
  <si>
    <t>PORANO</t>
  </si>
  <si>
    <t>13/07/2022 12.53.03</t>
  </si>
  <si>
    <t>G882</t>
  </si>
  <si>
    <t>PORCARI</t>
  </si>
  <si>
    <t>25/05/2022 08.55.55</t>
  </si>
  <si>
    <t>G886</t>
  </si>
  <si>
    <t>PORCIA</t>
  </si>
  <si>
    <t>23/06/2022 09.30.02</t>
  </si>
  <si>
    <t>G887</t>
  </si>
  <si>
    <t>STELLA CILENTO</t>
  </si>
  <si>
    <t>G888</t>
  </si>
  <si>
    <t>PORDENONE</t>
  </si>
  <si>
    <t>20/01/2022 12.16.55</t>
  </si>
  <si>
    <t>G889</t>
  </si>
  <si>
    <t>PORLEZZA</t>
  </si>
  <si>
    <t>G890</t>
  </si>
  <si>
    <t>PORNASSIO</t>
  </si>
  <si>
    <t>G891</t>
  </si>
  <si>
    <t>PORPETTO</t>
  </si>
  <si>
    <t>09/09/2022 12.04.11</t>
  </si>
  <si>
    <t>G894</t>
  </si>
  <si>
    <t>PORTACOMARO</t>
  </si>
  <si>
    <t>29/03/2022 08.46.01</t>
  </si>
  <si>
    <t>G895</t>
  </si>
  <si>
    <t>PORTALBERA</t>
  </si>
  <si>
    <t>18/05/2022 10.42.55</t>
  </si>
  <si>
    <t>G900</t>
  </si>
  <si>
    <t>PORTE</t>
  </si>
  <si>
    <t>15/06/2022 12.41.07</t>
  </si>
  <si>
    <t>G902</t>
  </si>
  <si>
    <t>PORTICI</t>
  </si>
  <si>
    <t>G903</t>
  </si>
  <si>
    <t>PORTICO DI CASERTA</t>
  </si>
  <si>
    <t>G904</t>
  </si>
  <si>
    <t>PORTICO E SAN BENEDETTO</t>
  </si>
  <si>
    <t>G905</t>
  </si>
  <si>
    <t>PORTIGLIOLA</t>
  </si>
  <si>
    <t>G906</t>
  </si>
  <si>
    <t>PORTO CERESIO</t>
  </si>
  <si>
    <t>11/04/2022 09.58.49</t>
  </si>
  <si>
    <t>G907</t>
  </si>
  <si>
    <t>PORTO VALTRAVAGLIA</t>
  </si>
  <si>
    <t>04/05/2022 13.50.04</t>
  </si>
  <si>
    <t>G909</t>
  </si>
  <si>
    <t>PORTOBUFFOLE'</t>
  </si>
  <si>
    <t>2022/11</t>
  </si>
  <si>
    <t>07/07/2022 17.43.29</t>
  </si>
  <si>
    <t>G910</t>
  </si>
  <si>
    <t>PORTOCANNONE</t>
  </si>
  <si>
    <t>G912</t>
  </si>
  <si>
    <t>PORTOFERRAIO</t>
  </si>
  <si>
    <t>G913</t>
  </si>
  <si>
    <t>PORTOFINO</t>
  </si>
  <si>
    <t>G914</t>
  </si>
  <si>
    <t>PORTOGRUARO</t>
  </si>
  <si>
    <t>G916</t>
  </si>
  <si>
    <t>PORTOMAGGIORE</t>
  </si>
  <si>
    <t>G917</t>
  </si>
  <si>
    <t>PORTO MANTOVANO</t>
  </si>
  <si>
    <t>20/05/2022 13.19.33</t>
  </si>
  <si>
    <t>G919</t>
  </si>
  <si>
    <t>PORTO RECANATI</t>
  </si>
  <si>
    <t>30/09/2022 08.51.14</t>
  </si>
  <si>
    <t>G920</t>
  </si>
  <si>
    <t>PORTO SAN GIORGIO</t>
  </si>
  <si>
    <t>30/06/2022 15.14.40</t>
  </si>
  <si>
    <t>G921</t>
  </si>
  <si>
    <t>PORTO SANT'ELPIDIO</t>
  </si>
  <si>
    <t>09/06/2022 12.56.12</t>
  </si>
  <si>
    <t>G922</t>
  </si>
  <si>
    <t>PORTOSCUSO</t>
  </si>
  <si>
    <t>G923</t>
  </si>
  <si>
    <t>PORTO TOLLE</t>
  </si>
  <si>
    <t>G924</t>
  </si>
  <si>
    <t>PORTO TORRES</t>
  </si>
  <si>
    <t>17/06/2022 15.35.02</t>
  </si>
  <si>
    <t>G925</t>
  </si>
  <si>
    <t>PORTOVENERE</t>
  </si>
  <si>
    <t>G926</t>
  </si>
  <si>
    <t>PORTO VIRO</t>
  </si>
  <si>
    <t>G927</t>
  </si>
  <si>
    <t>PORTULA</t>
  </si>
  <si>
    <t>G929</t>
  </si>
  <si>
    <t>POSADA</t>
  </si>
  <si>
    <t>G931</t>
  </si>
  <si>
    <t>POSINA</t>
  </si>
  <si>
    <t>G932</t>
  </si>
  <si>
    <t>POSITANO</t>
  </si>
  <si>
    <t>24/01/2022 14.06.53</t>
  </si>
  <si>
    <t>G933</t>
  </si>
  <si>
    <t>POSSAGNO</t>
  </si>
  <si>
    <t>G934</t>
  </si>
  <si>
    <t>POSTA</t>
  </si>
  <si>
    <t>23/09/2022 11.31.18</t>
  </si>
  <si>
    <t>G935</t>
  </si>
  <si>
    <t>POSTA FIBRENO</t>
  </si>
  <si>
    <t>31/08/2022 12.00.27</t>
  </si>
  <si>
    <t>G936</t>
  </si>
  <si>
    <t>POSTAL</t>
  </si>
  <si>
    <t>G937</t>
  </si>
  <si>
    <t>POSTALESIO</t>
  </si>
  <si>
    <t>G939</t>
  </si>
  <si>
    <t>POSTIGLIONE</t>
  </si>
  <si>
    <t>G940</t>
  </si>
  <si>
    <t>POSTUA</t>
  </si>
  <si>
    <t>G942</t>
  </si>
  <si>
    <t>POTENZA</t>
  </si>
  <si>
    <t>G943</t>
  </si>
  <si>
    <t>POVE DEL GRAPPA</t>
  </si>
  <si>
    <t>18/01/2022 12.33.09</t>
  </si>
  <si>
    <t>G944</t>
  </si>
  <si>
    <t>POVEGLIANO</t>
  </si>
  <si>
    <t>G945</t>
  </si>
  <si>
    <t>POVEGLIANO VERONESE</t>
  </si>
  <si>
    <t>11/04/2022 11.46.02</t>
  </si>
  <si>
    <t>G947</t>
  </si>
  <si>
    <t>POVIGLIO</t>
  </si>
  <si>
    <t>07/06/2022 12.21.45</t>
  </si>
  <si>
    <t>G949</t>
  </si>
  <si>
    <t>POVOLETTO</t>
  </si>
  <si>
    <t>20/04/2022 12.55.15</t>
  </si>
  <si>
    <t>G951</t>
  </si>
  <si>
    <t>POZZAGLIA SABINA</t>
  </si>
  <si>
    <t>G953</t>
  </si>
  <si>
    <t>POZZALLO</t>
  </si>
  <si>
    <t>G954</t>
  </si>
  <si>
    <t>POZZILLI</t>
  </si>
  <si>
    <t>G955</t>
  </si>
  <si>
    <t>POZZO D'ADDA</t>
  </si>
  <si>
    <t>03/06/2022 10.25.01</t>
  </si>
  <si>
    <t>G957</t>
  </si>
  <si>
    <t>POZZOLEONE</t>
  </si>
  <si>
    <t>30/09/2022 17.22.54</t>
  </si>
  <si>
    <t>G959</t>
  </si>
  <si>
    <t>POZZOLENGO</t>
  </si>
  <si>
    <t>18/05/2022 10.35.17</t>
  </si>
  <si>
    <t>G960</t>
  </si>
  <si>
    <t>POZZOL GROPPO</t>
  </si>
  <si>
    <t>04/07/2022 15.41.00</t>
  </si>
  <si>
    <t>G961</t>
  </si>
  <si>
    <t>POZZOLO FORMIGARO</t>
  </si>
  <si>
    <t>G962</t>
  </si>
  <si>
    <t>POZZOMAGGIORE</t>
  </si>
  <si>
    <t>G963</t>
  </si>
  <si>
    <t>POZZONOVO</t>
  </si>
  <si>
    <t>23/05/2022 13.12.40</t>
  </si>
  <si>
    <t>G964</t>
  </si>
  <si>
    <t>POZZUOLI</t>
  </si>
  <si>
    <t>10/10/2022 10.18.24</t>
  </si>
  <si>
    <t>G965</t>
  </si>
  <si>
    <t>POZZUOLO MARTESANA</t>
  </si>
  <si>
    <t>29/03/2022 12.11.13</t>
  </si>
  <si>
    <t>G966</t>
  </si>
  <si>
    <t>POZZUOLO DEL FRIULI</t>
  </si>
  <si>
    <t>G968</t>
  </si>
  <si>
    <t>PRADALUNGA</t>
  </si>
  <si>
    <t>11/10/2022 14.12.18</t>
  </si>
  <si>
    <t>G969</t>
  </si>
  <si>
    <t>PRADAMANO</t>
  </si>
  <si>
    <t>G970</t>
  </si>
  <si>
    <t>PRADLEVES</t>
  </si>
  <si>
    <t>G972</t>
  </si>
  <si>
    <t>SASSO MARCONI</t>
  </si>
  <si>
    <t>22/04/2022 10.03.51</t>
  </si>
  <si>
    <t>G973</t>
  </si>
  <si>
    <t>PRAGELATO</t>
  </si>
  <si>
    <t>G974</t>
  </si>
  <si>
    <t>PRAY</t>
  </si>
  <si>
    <t>G975</t>
  </si>
  <si>
    <t>PRAIA A MARE</t>
  </si>
  <si>
    <t>02/05/2022 12.54.49</t>
  </si>
  <si>
    <t>G976</t>
  </si>
  <si>
    <t>PRAIANO</t>
  </si>
  <si>
    <t>08/09/2022 13.56.40</t>
  </si>
  <si>
    <t>G977</t>
  </si>
  <si>
    <t>PRALBOINO</t>
  </si>
  <si>
    <t>13/04/2022 13.39.01</t>
  </si>
  <si>
    <t>G978</t>
  </si>
  <si>
    <t>PRALI</t>
  </si>
  <si>
    <t>14/04/2022 16.34.13</t>
  </si>
  <si>
    <t>G979</t>
  </si>
  <si>
    <t>PRALORMO</t>
  </si>
  <si>
    <t>G980</t>
  </si>
  <si>
    <t>PRALUNGO</t>
  </si>
  <si>
    <t>G981</t>
  </si>
  <si>
    <t>PRAMAGGIORE</t>
  </si>
  <si>
    <t>07/07/2022 15.54.31</t>
  </si>
  <si>
    <t>G982</t>
  </si>
  <si>
    <t>PRAMOLLO</t>
  </si>
  <si>
    <t>G985</t>
  </si>
  <si>
    <t>PRAROLO</t>
  </si>
  <si>
    <t>G986</t>
  </si>
  <si>
    <t>PRAROSTINO</t>
  </si>
  <si>
    <t>15/03/2022 18.21.44</t>
  </si>
  <si>
    <t>G987</t>
  </si>
  <si>
    <t>PRASCO</t>
  </si>
  <si>
    <t>01/07/2022 12.41.26</t>
  </si>
  <si>
    <t>G988</t>
  </si>
  <si>
    <t>PRASCORSANO</t>
  </si>
  <si>
    <t>18/02/2022 17.32.43</t>
  </si>
  <si>
    <t>G990</t>
  </si>
  <si>
    <t>PRATA DI PRINCIPATO ULTRA</t>
  </si>
  <si>
    <t>27/06/2022 14.05.31</t>
  </si>
  <si>
    <t>G991</t>
  </si>
  <si>
    <t>PRATA SANNITA</t>
  </si>
  <si>
    <t>G992</t>
  </si>
  <si>
    <t>PRATA D'ANSIDONIA</t>
  </si>
  <si>
    <t>G993</t>
  </si>
  <si>
    <t>PRATA CAMPORTACCIO</t>
  </si>
  <si>
    <t>G994</t>
  </si>
  <si>
    <t>PRATA DI PORDENONE</t>
  </si>
  <si>
    <t>06/04/2022 10.37.56</t>
  </si>
  <si>
    <t>G995</t>
  </si>
  <si>
    <t>PRATELLA</t>
  </si>
  <si>
    <t>13/10/2022 15.36.33</t>
  </si>
  <si>
    <t>G997</t>
  </si>
  <si>
    <t>PRATIGLIONE</t>
  </si>
  <si>
    <t>23/08/2022 12.52.11</t>
  </si>
  <si>
    <t>G999</t>
  </si>
  <si>
    <t>PRATO</t>
  </si>
  <si>
    <t>22/06/2022 17.13.52</t>
  </si>
  <si>
    <t>H001</t>
  </si>
  <si>
    <t>PRATO SESIA</t>
  </si>
  <si>
    <t>02/02/2022 11.24.53</t>
  </si>
  <si>
    <t>H002</t>
  </si>
  <si>
    <t>PRATO CARNICO</t>
  </si>
  <si>
    <t>H004</t>
  </si>
  <si>
    <t>PRATO ALLO STELVIO</t>
  </si>
  <si>
    <t>H006</t>
  </si>
  <si>
    <t>PRATOLA SERRA</t>
  </si>
  <si>
    <t>H007</t>
  </si>
  <si>
    <t>PRATOLA PELIGNA</t>
  </si>
  <si>
    <t>14/06/2022 10.15.55</t>
  </si>
  <si>
    <t>H010</t>
  </si>
  <si>
    <t>PRAVISDOMINI</t>
  </si>
  <si>
    <t>H011</t>
  </si>
  <si>
    <t>PRAZZO</t>
  </si>
  <si>
    <t>H013</t>
  </si>
  <si>
    <t>SAMO</t>
  </si>
  <si>
    <t>27/06/2022 16.32.00</t>
  </si>
  <si>
    <t>H014</t>
  </si>
  <si>
    <t>PRECENICCO</t>
  </si>
  <si>
    <t>28/06/2022 12.18.38</t>
  </si>
  <si>
    <t>H015</t>
  </si>
  <si>
    <t>PRECI</t>
  </si>
  <si>
    <t>24/08/2022 11.09.23</t>
  </si>
  <si>
    <t>H017</t>
  </si>
  <si>
    <t>PREDAPPIO</t>
  </si>
  <si>
    <t>H018</t>
  </si>
  <si>
    <t>PREDAZZO</t>
  </si>
  <si>
    <t>H019</t>
  </si>
  <si>
    <t>PREDOI</t>
  </si>
  <si>
    <t>H020</t>
  </si>
  <si>
    <t>PREDORE</t>
  </si>
  <si>
    <t>09/02/2022 16.07.42</t>
  </si>
  <si>
    <t>H021</t>
  </si>
  <si>
    <t>PREDOSA</t>
  </si>
  <si>
    <t>15/06/2022 10.13.02</t>
  </si>
  <si>
    <t>H022</t>
  </si>
  <si>
    <t>PREGANZIOL</t>
  </si>
  <si>
    <t>20/01/2022 15.25.33</t>
  </si>
  <si>
    <t>H026</t>
  </si>
  <si>
    <t>PREGNANA MILANESE</t>
  </si>
  <si>
    <t>19/05/2022 10.00.43</t>
  </si>
  <si>
    <t xml:space="preserve">Esenzione per redditi imponibili fino a 15000.00 euro per i dichiaranti inseriti in nuclei familiari il cui ISEE sia inferiore a 9360.00 euro </t>
  </si>
  <si>
    <t>H027</t>
  </si>
  <si>
    <t>PRELA'</t>
  </si>
  <si>
    <t>H028</t>
  </si>
  <si>
    <t>PREMANA</t>
  </si>
  <si>
    <t>12/04/2022 12.26.22</t>
  </si>
  <si>
    <t>H029</t>
  </si>
  <si>
    <t>PREMARIACCO</t>
  </si>
  <si>
    <t>30/05/2022 15.06.41</t>
  </si>
  <si>
    <t>H030</t>
  </si>
  <si>
    <t>PREMENO</t>
  </si>
  <si>
    <t>05/07/2022 14.31.26</t>
  </si>
  <si>
    <t>H033</t>
  </si>
  <si>
    <t>PREMIA</t>
  </si>
  <si>
    <t>H034</t>
  </si>
  <si>
    <t>PREMILCUORE</t>
  </si>
  <si>
    <t>06/10/2022 14.04.30</t>
  </si>
  <si>
    <t>H036</t>
  </si>
  <si>
    <t>PREMOLO</t>
  </si>
  <si>
    <t>H037</t>
  </si>
  <si>
    <t>PREMOSELLO-CHIOVENDA</t>
  </si>
  <si>
    <t>07/07/2022 09.10.38</t>
  </si>
  <si>
    <t>H038</t>
  </si>
  <si>
    <t>PREONE</t>
  </si>
  <si>
    <t>H040</t>
  </si>
  <si>
    <t>PREPOTTO</t>
  </si>
  <si>
    <t>28/09/2022 13.09.58</t>
  </si>
  <si>
    <t>H042</t>
  </si>
  <si>
    <t>PRE'-SAINT-DIDIER</t>
  </si>
  <si>
    <t>H043</t>
  </si>
  <si>
    <t>PRESEGLIE</t>
  </si>
  <si>
    <t>15/09/2022 10.54.14</t>
  </si>
  <si>
    <t>H045</t>
  </si>
  <si>
    <t>PRESENZANO</t>
  </si>
  <si>
    <t>H046</t>
  </si>
  <si>
    <t>PRESEZZO</t>
  </si>
  <si>
    <t>07/07/2022 09.48.32</t>
  </si>
  <si>
    <t>H048</t>
  </si>
  <si>
    <t>PRESSANA</t>
  </si>
  <si>
    <t>20/04/2022 12.39.42</t>
  </si>
  <si>
    <t>H052</t>
  </si>
  <si>
    <t>PRETORO</t>
  </si>
  <si>
    <t>13/06/2022 13.18.41</t>
  </si>
  <si>
    <t>H055</t>
  </si>
  <si>
    <t>PREVALLE</t>
  </si>
  <si>
    <t>H056</t>
  </si>
  <si>
    <t>PREZZA</t>
  </si>
  <si>
    <t>H059</t>
  </si>
  <si>
    <t>PRIERO</t>
  </si>
  <si>
    <t>H061</t>
  </si>
  <si>
    <t>PRIGNANO SULLA SECCHIA</t>
  </si>
  <si>
    <t>02/05/2022 12.50.10</t>
  </si>
  <si>
    <t>H062</t>
  </si>
  <si>
    <t>PRIGNANO CILENTO</t>
  </si>
  <si>
    <t>H063</t>
  </si>
  <si>
    <t>PRIMALUNA</t>
  </si>
  <si>
    <t>19/04/2022 14.23.14</t>
  </si>
  <si>
    <t>H068</t>
  </si>
  <si>
    <t>PRIOCCA</t>
  </si>
  <si>
    <t>16/06/2022 14.52.11</t>
  </si>
  <si>
    <t>H069</t>
  </si>
  <si>
    <t>PRIOLA</t>
  </si>
  <si>
    <t>11/04/2022 16.37.28</t>
  </si>
  <si>
    <t>H070</t>
  </si>
  <si>
    <t>PRIZZI</t>
  </si>
  <si>
    <t>H071</t>
  </si>
  <si>
    <t>PROCENO</t>
  </si>
  <si>
    <t>21/01/2022 14.48.18</t>
  </si>
  <si>
    <t>H072</t>
  </si>
  <si>
    <t>PROCIDA</t>
  </si>
  <si>
    <t>27/06/2022 10.47.19</t>
  </si>
  <si>
    <t>H073</t>
  </si>
  <si>
    <t>PROPATA</t>
  </si>
  <si>
    <t>H074</t>
  </si>
  <si>
    <t>PROSERPIO</t>
  </si>
  <si>
    <t>29/04/2022 10.00.52</t>
  </si>
  <si>
    <t>H076</t>
  </si>
  <si>
    <t>PROSSEDI</t>
  </si>
  <si>
    <t>26/09/2022 10.00.57</t>
  </si>
  <si>
    <t>H077</t>
  </si>
  <si>
    <t>PROVAGLIO VAL SABBIA</t>
  </si>
  <si>
    <t>05/04/2022 15.15.05</t>
  </si>
  <si>
    <t>H078</t>
  </si>
  <si>
    <t>PROVAGLIO D'ISEO</t>
  </si>
  <si>
    <t>29/03/2022 15.46.07</t>
  </si>
  <si>
    <t>H081</t>
  </si>
  <si>
    <t>PROVES</t>
  </si>
  <si>
    <t>H083</t>
  </si>
  <si>
    <t>PROVVIDENTI</t>
  </si>
  <si>
    <t>H085</t>
  </si>
  <si>
    <t>PRUNETTO</t>
  </si>
  <si>
    <t>H086</t>
  </si>
  <si>
    <t>PUEGNAGO SUL GARDA</t>
  </si>
  <si>
    <t>23/02/2022 09.36.14</t>
  </si>
  <si>
    <t>H087</t>
  </si>
  <si>
    <t>PUGLIANELLO</t>
  </si>
  <si>
    <t>H088</t>
  </si>
  <si>
    <t>PULA</t>
  </si>
  <si>
    <t>H089</t>
  </si>
  <si>
    <t>PULFERO</t>
  </si>
  <si>
    <t>09/03/2022 12.20.24</t>
  </si>
  <si>
    <t>H090</t>
  </si>
  <si>
    <t>PULSANO</t>
  </si>
  <si>
    <t>15/06/2022 12.36.52</t>
  </si>
  <si>
    <t>Esenzione per redditi imponibili fino a euro 6085.43</t>
  </si>
  <si>
    <t>H091</t>
  </si>
  <si>
    <t>PUMENENGO</t>
  </si>
  <si>
    <t>H094</t>
  </si>
  <si>
    <t>PUSIANO</t>
  </si>
  <si>
    <t>15/06/2022 11.19.56</t>
  </si>
  <si>
    <t>H095</t>
  </si>
  <si>
    <t>PUTIFIGARI</t>
  </si>
  <si>
    <t>H096</t>
  </si>
  <si>
    <t>PUTIGNANO</t>
  </si>
  <si>
    <t>28/07/2022 11.37.58</t>
  </si>
  <si>
    <t>H097</t>
  </si>
  <si>
    <t>QUADRELLE</t>
  </si>
  <si>
    <t>12/10/2022 16.54.26</t>
  </si>
  <si>
    <t>H098</t>
  </si>
  <si>
    <t>QUADRI</t>
  </si>
  <si>
    <t>H100</t>
  </si>
  <si>
    <t>QUAGLIUZZO</t>
  </si>
  <si>
    <t>23/02/2022 07.55.05</t>
  </si>
  <si>
    <t>H101</t>
  </si>
  <si>
    <t>QUALIANO</t>
  </si>
  <si>
    <t>H102</t>
  </si>
  <si>
    <t>QUARANTI</t>
  </si>
  <si>
    <t>H104</t>
  </si>
  <si>
    <t>QUARGNENTO</t>
  </si>
  <si>
    <t>H106</t>
  </si>
  <si>
    <t>QUARNA SOPRA</t>
  </si>
  <si>
    <t>H107</t>
  </si>
  <si>
    <t>QUARNA SOTTO</t>
  </si>
  <si>
    <t>H108</t>
  </si>
  <si>
    <t>QUARONA</t>
  </si>
  <si>
    <t>20/01/2022 08.54.47</t>
  </si>
  <si>
    <t>H109</t>
  </si>
  <si>
    <t>QUARRATA</t>
  </si>
  <si>
    <t>H110</t>
  </si>
  <si>
    <t>QUART</t>
  </si>
  <si>
    <t>H114</t>
  </si>
  <si>
    <t>QUARTO</t>
  </si>
  <si>
    <t>H117</t>
  </si>
  <si>
    <t>QUARTO D'ALTINO</t>
  </si>
  <si>
    <t>H118</t>
  </si>
  <si>
    <t>QUARTU SANT'ELENA</t>
  </si>
  <si>
    <t>H119</t>
  </si>
  <si>
    <t>QUARTUCCIU</t>
  </si>
  <si>
    <t>08/07/2022 10.19.13</t>
  </si>
  <si>
    <t>H120</t>
  </si>
  <si>
    <t>QUASSOLO</t>
  </si>
  <si>
    <t>H121</t>
  </si>
  <si>
    <t>QUATTORDIO</t>
  </si>
  <si>
    <t>05/07/2022 14.28.29</t>
  </si>
  <si>
    <t>H122</t>
  </si>
  <si>
    <t>QUATTRO CASTELLA</t>
  </si>
  <si>
    <t>22/04/2022 15.24.04</t>
  </si>
  <si>
    <t>H126</t>
  </si>
  <si>
    <t>QUILIANO</t>
  </si>
  <si>
    <t>23/08/2022 12.58.48</t>
  </si>
  <si>
    <t>H127</t>
  </si>
  <si>
    <t>QUINCINETTO</t>
  </si>
  <si>
    <t>18/01/2022 12.10.05</t>
  </si>
  <si>
    <t>H128</t>
  </si>
  <si>
    <t>QUINDICI</t>
  </si>
  <si>
    <t>H129</t>
  </si>
  <si>
    <t>QUINGENTOLE</t>
  </si>
  <si>
    <t>09/09/2022 10.53.33</t>
  </si>
  <si>
    <t>H130</t>
  </si>
  <si>
    <t>QUINTANO</t>
  </si>
  <si>
    <t>04/05/2022 15.37.32</t>
  </si>
  <si>
    <t>H131</t>
  </si>
  <si>
    <t>QUINTO DI TREVISO</t>
  </si>
  <si>
    <t>05/10/2022 15.43.49</t>
  </si>
  <si>
    <t>H132</t>
  </si>
  <si>
    <t>QUINTO VERCELLESE</t>
  </si>
  <si>
    <t>H134</t>
  </si>
  <si>
    <t>QUINTO VICENTINO</t>
  </si>
  <si>
    <t>25/03/2022 12.11.00</t>
  </si>
  <si>
    <t>H140</t>
  </si>
  <si>
    <t>QUINZANO D'OGLIO</t>
  </si>
  <si>
    <t>27/04/2022 12.02.16</t>
  </si>
  <si>
    <t>H143</t>
  </si>
  <si>
    <t>QUISTELLO</t>
  </si>
  <si>
    <t>18/07/2022 15.49.48</t>
  </si>
  <si>
    <t>Esenzione per i contribuenti con reddito imponibile annuo, esclusivamente derivante da lavoro dipendente, assimilato a lavoro dipendente, da pensione o lavoro autonomo inferiore ad Euro 10.500,00</t>
  </si>
  <si>
    <t>H146</t>
  </si>
  <si>
    <t>RABBI</t>
  </si>
  <si>
    <t>H147</t>
  </si>
  <si>
    <t>RACALE</t>
  </si>
  <si>
    <t>14/10/2022 13.51.04</t>
  </si>
  <si>
    <t>H148</t>
  </si>
  <si>
    <t>RACALMUTO</t>
  </si>
  <si>
    <t>05/10/2022 16.06.26</t>
  </si>
  <si>
    <t>H150</t>
  </si>
  <si>
    <t>RACCONIGI</t>
  </si>
  <si>
    <t>H151</t>
  </si>
  <si>
    <t>RACCUJA</t>
  </si>
  <si>
    <t>H152</t>
  </si>
  <si>
    <t>RACINES</t>
  </si>
  <si>
    <t>H153</t>
  </si>
  <si>
    <t>RADDA IN CHIANTI</t>
  </si>
  <si>
    <t>04/05/2022 13.48.35</t>
  </si>
  <si>
    <t>H154</t>
  </si>
  <si>
    <t>RADDUSA</t>
  </si>
  <si>
    <t>H156</t>
  </si>
  <si>
    <t>RADICOFANI</t>
  </si>
  <si>
    <t>14/10/2022 13.44.52</t>
  </si>
  <si>
    <t>H157</t>
  </si>
  <si>
    <t>RADICONDOLI</t>
  </si>
  <si>
    <t>H159</t>
  </si>
  <si>
    <t>RAFFADALI</t>
  </si>
  <si>
    <t>H161</t>
  </si>
  <si>
    <t>RAGOGNA</t>
  </si>
  <si>
    <t>30/03/2022 12.58.44</t>
  </si>
  <si>
    <t>H163</t>
  </si>
  <si>
    <t>RAGUSA</t>
  </si>
  <si>
    <t>02/03/2022 15.08.05</t>
  </si>
  <si>
    <t>H165</t>
  </si>
  <si>
    <t>RUVIANO</t>
  </si>
  <si>
    <t>H166</t>
  </si>
  <si>
    <t>RAIANO</t>
  </si>
  <si>
    <t>H168</t>
  </si>
  <si>
    <t>RAMACCA</t>
  </si>
  <si>
    <t>H173</t>
  </si>
  <si>
    <t>RANCIO VALCUVIA</t>
  </si>
  <si>
    <t>28/04/2022 14.41.59</t>
  </si>
  <si>
    <t>H174</t>
  </si>
  <si>
    <t>RANCO</t>
  </si>
  <si>
    <t>26/08/2022 14.19.15</t>
  </si>
  <si>
    <t>H175</t>
  </si>
  <si>
    <t>RANDAZZO</t>
  </si>
  <si>
    <t>H176</t>
  </si>
  <si>
    <t>RANICA</t>
  </si>
  <si>
    <t>07/03/2022 15.22.23</t>
  </si>
  <si>
    <t>H177</t>
  </si>
  <si>
    <t>RANZANICO</t>
  </si>
  <si>
    <t>H180</t>
  </si>
  <si>
    <t>RANZO</t>
  </si>
  <si>
    <t>08/07/2022 12.09.22</t>
  </si>
  <si>
    <t>H182</t>
  </si>
  <si>
    <t>RAPAGNANO</t>
  </si>
  <si>
    <t>05/10/2022 16.48.27</t>
  </si>
  <si>
    <t>H183</t>
  </si>
  <si>
    <t>RAPALLO</t>
  </si>
  <si>
    <t>H184</t>
  </si>
  <si>
    <t>RAPINO</t>
  </si>
  <si>
    <t>H185</t>
  </si>
  <si>
    <t>RAPOLANO TERME</t>
  </si>
  <si>
    <t>H186</t>
  </si>
  <si>
    <t>RAPOLLA</t>
  </si>
  <si>
    <t>H187</t>
  </si>
  <si>
    <t>RAPONE</t>
  </si>
  <si>
    <t>H188</t>
  </si>
  <si>
    <t>RASSA</t>
  </si>
  <si>
    <t>07/10/2022 08.20.08</t>
  </si>
  <si>
    <t>H189</t>
  </si>
  <si>
    <t>RASUN ANTERSELVA</t>
  </si>
  <si>
    <t>H192</t>
  </si>
  <si>
    <t>RASURA</t>
  </si>
  <si>
    <t>H194</t>
  </si>
  <si>
    <t>RAVANUSA</t>
  </si>
  <si>
    <t>H195</t>
  </si>
  <si>
    <t>RAVARINO</t>
  </si>
  <si>
    <t>H196</t>
  </si>
  <si>
    <t>RAVASCLETTO</t>
  </si>
  <si>
    <t>H198</t>
  </si>
  <si>
    <t>RAVELLO</t>
  </si>
  <si>
    <t>29/03/2022 12.16.49</t>
  </si>
  <si>
    <t>H199</t>
  </si>
  <si>
    <t>RAVENNA</t>
  </si>
  <si>
    <t>21/03/2022 13.05.06</t>
  </si>
  <si>
    <t>H200</t>
  </si>
  <si>
    <t>RAVEO</t>
  </si>
  <si>
    <t>H202</t>
  </si>
  <si>
    <t>RAVISCANINA</t>
  </si>
  <si>
    <t>H203</t>
  </si>
  <si>
    <t>H204</t>
  </si>
  <si>
    <t>REA</t>
  </si>
  <si>
    <t>21/06/2022 14.15.05</t>
  </si>
  <si>
    <t>H205</t>
  </si>
  <si>
    <t>REALMONTE</t>
  </si>
  <si>
    <t>H206</t>
  </si>
  <si>
    <t>REANA DEL ROJALE</t>
  </si>
  <si>
    <t>H207</t>
  </si>
  <si>
    <t>REANO</t>
  </si>
  <si>
    <t>05/10/2022 17.24.15</t>
  </si>
  <si>
    <t>H210</t>
  </si>
  <si>
    <t>RECALE</t>
  </si>
  <si>
    <t>H211</t>
  </si>
  <si>
    <t>RECANATI</t>
  </si>
  <si>
    <t>H212</t>
  </si>
  <si>
    <t>RECCO</t>
  </si>
  <si>
    <t>H213</t>
  </si>
  <si>
    <t>RECETTO</t>
  </si>
  <si>
    <t>H214</t>
  </si>
  <si>
    <t>RECOARO TERME</t>
  </si>
  <si>
    <t>H216</t>
  </si>
  <si>
    <t>REDAVALLE</t>
  </si>
  <si>
    <t>14/03/2022 11.08.25</t>
  </si>
  <si>
    <t>H218</t>
  </si>
  <si>
    <t>REDONDESCO</t>
  </si>
  <si>
    <t>16/03/2022 10.01.17</t>
  </si>
  <si>
    <t>H219</t>
  </si>
  <si>
    <t>REFRANCORE</t>
  </si>
  <si>
    <t>H220</t>
  </si>
  <si>
    <t>REFRONTOLO</t>
  </si>
  <si>
    <t>12/10/2022 13.05.41</t>
  </si>
  <si>
    <t>H221</t>
  </si>
  <si>
    <t>REGALBUTO</t>
  </si>
  <si>
    <t>16/06/2022 11.51.32</t>
  </si>
  <si>
    <t>H222</t>
  </si>
  <si>
    <t>REGGELLO</t>
  </si>
  <si>
    <t>21/09/2022 11.22.30</t>
  </si>
  <si>
    <t>H223</t>
  </si>
  <si>
    <t>REGGIO EMILIA</t>
  </si>
  <si>
    <t>08/04/2022 15.57.05</t>
  </si>
  <si>
    <t>H224</t>
  </si>
  <si>
    <t>REGGIO CALABRIA</t>
  </si>
  <si>
    <t>H225</t>
  </si>
  <si>
    <t>REGGIOLO</t>
  </si>
  <si>
    <t>23/05/2022 13.17.41</t>
  </si>
  <si>
    <t>H227</t>
  </si>
  <si>
    <t>REINO</t>
  </si>
  <si>
    <t>H228</t>
  </si>
  <si>
    <t>REITANO</t>
  </si>
  <si>
    <t>H229</t>
  </si>
  <si>
    <t>REMANZACCO</t>
  </si>
  <si>
    <t>H230</t>
  </si>
  <si>
    <t>REMEDELLO</t>
  </si>
  <si>
    <t>07/07/2022 10.06.10</t>
  </si>
  <si>
    <t>H233</t>
  </si>
  <si>
    <t>RENATE</t>
  </si>
  <si>
    <t>H235</t>
  </si>
  <si>
    <t>RENDE</t>
  </si>
  <si>
    <t>H236</t>
  </si>
  <si>
    <t>RENON</t>
  </si>
  <si>
    <t>H238</t>
  </si>
  <si>
    <t>RESANA</t>
  </si>
  <si>
    <t>H240</t>
  </si>
  <si>
    <t>RESCALDINA</t>
  </si>
  <si>
    <t>H242</t>
  </si>
  <si>
    <t>RESIA</t>
  </si>
  <si>
    <t>H243</t>
  </si>
  <si>
    <t>ERCOLANO</t>
  </si>
  <si>
    <t>H244</t>
  </si>
  <si>
    <t>RESIUTTA</t>
  </si>
  <si>
    <t>06/07/2022 12.46.38</t>
  </si>
  <si>
    <t>H245</t>
  </si>
  <si>
    <t>RESUTTANO</t>
  </si>
  <si>
    <t>H246</t>
  </si>
  <si>
    <t>RETORBIDO</t>
  </si>
  <si>
    <t>30/05/2022 14.05.09</t>
  </si>
  <si>
    <t>H247</t>
  </si>
  <si>
    <t>REVELLO</t>
  </si>
  <si>
    <t>27/09/2022 08.05.11</t>
  </si>
  <si>
    <t>H250</t>
  </si>
  <si>
    <t>REVIGLIASCO D'ASTI</t>
  </si>
  <si>
    <t>24/03/2022 07.36.09</t>
  </si>
  <si>
    <t>H253</t>
  </si>
  <si>
    <t>REVINE LAGO</t>
  </si>
  <si>
    <t>06/07/2022 09.23.37</t>
  </si>
  <si>
    <t>H255</t>
  </si>
  <si>
    <t>REZZAGO</t>
  </si>
  <si>
    <t>28/03/2022 09.23.26</t>
  </si>
  <si>
    <t>H256</t>
  </si>
  <si>
    <t>REZZATO</t>
  </si>
  <si>
    <t>17/03/2022 13.38.13</t>
  </si>
  <si>
    <t>H257</t>
  </si>
  <si>
    <t>REZZO</t>
  </si>
  <si>
    <t>H258</t>
  </si>
  <si>
    <t>REZZOAGLIO</t>
  </si>
  <si>
    <t>H259</t>
  </si>
  <si>
    <t>VAL REZZO</t>
  </si>
  <si>
    <t>H262</t>
  </si>
  <si>
    <t>RHEMES-NOTRE-DAME</t>
  </si>
  <si>
    <t>H263</t>
  </si>
  <si>
    <t>RHEMES-SAINT-GEORGES</t>
  </si>
  <si>
    <t>H264</t>
  </si>
  <si>
    <t>RHO</t>
  </si>
  <si>
    <t>H265</t>
  </si>
  <si>
    <t>RIACE</t>
  </si>
  <si>
    <t>H266</t>
  </si>
  <si>
    <t>RIALTO</t>
  </si>
  <si>
    <t>05/10/2022 17.32.30</t>
  </si>
  <si>
    <t>H267</t>
  </si>
  <si>
    <t>RIANO</t>
  </si>
  <si>
    <t>H268</t>
  </si>
  <si>
    <t>RIARDO</t>
  </si>
  <si>
    <t>06/04/2022 17.30.43</t>
  </si>
  <si>
    <t>H269</t>
  </si>
  <si>
    <t>RIBERA</t>
  </si>
  <si>
    <t>H270</t>
  </si>
  <si>
    <t>RIBORDONE</t>
  </si>
  <si>
    <t>H271</t>
  </si>
  <si>
    <t>RICADI</t>
  </si>
  <si>
    <t>H272</t>
  </si>
  <si>
    <t>RICALDONE</t>
  </si>
  <si>
    <t>26/08/2022 15.41.20</t>
  </si>
  <si>
    <t>H273</t>
  </si>
  <si>
    <t>RICCIA</t>
  </si>
  <si>
    <t>H274</t>
  </si>
  <si>
    <t>RICCIONE</t>
  </si>
  <si>
    <t>H275</t>
  </si>
  <si>
    <t>RICCO' DEL GOLFO DI SPEZIA</t>
  </si>
  <si>
    <t>21/06/2022 10.36.35</t>
  </si>
  <si>
    <t>H276</t>
  </si>
  <si>
    <t>RICENGO</t>
  </si>
  <si>
    <t>06/06/2022 09.50.37</t>
  </si>
  <si>
    <t>H277</t>
  </si>
  <si>
    <t>RICIGLIANO</t>
  </si>
  <si>
    <t>H280</t>
  </si>
  <si>
    <t>RIESE PIO X</t>
  </si>
  <si>
    <t>03/03/2022 09.50.28</t>
  </si>
  <si>
    <t>H281</t>
  </si>
  <si>
    <t>RIESI</t>
  </si>
  <si>
    <t>H282</t>
  </si>
  <si>
    <t>RIETI</t>
  </si>
  <si>
    <t>07/07/2022 09.45.30</t>
  </si>
  <si>
    <t>H284</t>
  </si>
  <si>
    <t>RIFIANO</t>
  </si>
  <si>
    <t>H285</t>
  </si>
  <si>
    <t>RIFREDDO</t>
  </si>
  <si>
    <t>H286</t>
  </si>
  <si>
    <t>RIGNANO SULL'ARNO</t>
  </si>
  <si>
    <t>27/09/2022 11.43.42</t>
  </si>
  <si>
    <t>H287</t>
  </si>
  <si>
    <t>RIGNANO GARGANICO</t>
  </si>
  <si>
    <t>H288</t>
  </si>
  <si>
    <t>RIGNANO FLAMINIO</t>
  </si>
  <si>
    <t>30/08/2022 09.20.28</t>
  </si>
  <si>
    <t>Esenzione per redditi imponibili fino a euro 3500.00</t>
  </si>
  <si>
    <t>H289</t>
  </si>
  <si>
    <t>RIGOLATO</t>
  </si>
  <si>
    <t>H293</t>
  </si>
  <si>
    <t>RIMELLA</t>
  </si>
  <si>
    <t>H294</t>
  </si>
  <si>
    <t>RIMINI</t>
  </si>
  <si>
    <t>13/04/2022 09.50.32</t>
  </si>
  <si>
    <t>H298</t>
  </si>
  <si>
    <t>RIO SALICETO</t>
  </si>
  <si>
    <t>07/09/2022 12.09.46</t>
  </si>
  <si>
    <t>H299</t>
  </si>
  <si>
    <t>RIO DI PUSTERIA</t>
  </si>
  <si>
    <t>H300</t>
  </si>
  <si>
    <t>RIOFREDDO</t>
  </si>
  <si>
    <t>H301</t>
  </si>
  <si>
    <t>RIOLA SARDO</t>
  </si>
  <si>
    <t>07/10/2022 08.41.14</t>
  </si>
  <si>
    <t>H302</t>
  </si>
  <si>
    <t>RIOLO TERME</t>
  </si>
  <si>
    <t>H303</t>
  </si>
  <si>
    <t>RIOLUNATO</t>
  </si>
  <si>
    <t>H304</t>
  </si>
  <si>
    <t>RIOMAGGIORE</t>
  </si>
  <si>
    <t>27/01/2022 11.19.04</t>
  </si>
  <si>
    <t>H307</t>
  </si>
  <si>
    <t>RIONERO IN VULTURE</t>
  </si>
  <si>
    <t>H308</t>
  </si>
  <si>
    <t>RIONERO SANNITICO</t>
  </si>
  <si>
    <t>H311</t>
  </si>
  <si>
    <t>RIPABOTTONI</t>
  </si>
  <si>
    <t>H312</t>
  </si>
  <si>
    <t>RIPACANDIDA</t>
  </si>
  <si>
    <t>H313</t>
  </si>
  <si>
    <t>RIPALIMOSANI</t>
  </si>
  <si>
    <t>H314</t>
  </si>
  <si>
    <t>RIPALTA ARPINA</t>
  </si>
  <si>
    <t>H315</t>
  </si>
  <si>
    <t>RIPALTA CREMASCA</t>
  </si>
  <si>
    <t>H316</t>
  </si>
  <si>
    <t>RIPALTA GUERINA</t>
  </si>
  <si>
    <t>H319</t>
  </si>
  <si>
    <t>RIPARBELLA</t>
  </si>
  <si>
    <t>H320</t>
  </si>
  <si>
    <t>RIPA TEATINA</t>
  </si>
  <si>
    <t>19/04/2022 10.27.22</t>
  </si>
  <si>
    <t>H321</t>
  </si>
  <si>
    <t>RIPATRANSONE</t>
  </si>
  <si>
    <t>H323</t>
  </si>
  <si>
    <t>RIPE SAN GINESIO</t>
  </si>
  <si>
    <t>H324</t>
  </si>
  <si>
    <t>RIPI</t>
  </si>
  <si>
    <t>H325</t>
  </si>
  <si>
    <t>RIPOSTO</t>
  </si>
  <si>
    <t>H326</t>
  </si>
  <si>
    <t>RITTANA</t>
  </si>
  <si>
    <t>H327</t>
  </si>
  <si>
    <t>RIVAMONTE AGORDINO</t>
  </si>
  <si>
    <t>H328</t>
  </si>
  <si>
    <t>RIVA LIGURE</t>
  </si>
  <si>
    <t>H330</t>
  </si>
  <si>
    <t>RIVA DEL GARDA</t>
  </si>
  <si>
    <t>H331</t>
  </si>
  <si>
    <t>RIVA DI SOLTO</t>
  </si>
  <si>
    <t>08/02/2022 10.33.23</t>
  </si>
  <si>
    <t>H333</t>
  </si>
  <si>
    <t>RIVALBA</t>
  </si>
  <si>
    <t>08/03/2022 11.43.16</t>
  </si>
  <si>
    <t>H334</t>
  </si>
  <si>
    <t>RIVALTA BORMIDA</t>
  </si>
  <si>
    <t>H335</t>
  </si>
  <si>
    <t>RIVALTA DI TORINO</t>
  </si>
  <si>
    <t>H336</t>
  </si>
  <si>
    <t>RIVANAZZANO TERME</t>
  </si>
  <si>
    <t>08/06/2022 13.12.04</t>
  </si>
  <si>
    <t>H337</t>
  </si>
  <si>
    <t>RIVA PRESSO CHIERI</t>
  </si>
  <si>
    <t>01/07/2022 14.11.54</t>
  </si>
  <si>
    <t>H338</t>
  </si>
  <si>
    <t>RIVARA</t>
  </si>
  <si>
    <t>15/03/2022 17.47.20</t>
  </si>
  <si>
    <t>H340</t>
  </si>
  <si>
    <t>RIVAROLO CANAVESE</t>
  </si>
  <si>
    <t>27/06/2022 13.37.46</t>
  </si>
  <si>
    <t>H341</t>
  </si>
  <si>
    <t>RIVAROLO DEL RE ED UNITI</t>
  </si>
  <si>
    <t>28/07/2022 10.05.50</t>
  </si>
  <si>
    <t>H342</t>
  </si>
  <si>
    <t>RIVAROLO MANTOVANO</t>
  </si>
  <si>
    <t>H343</t>
  </si>
  <si>
    <t>RIVARONE</t>
  </si>
  <si>
    <t>H344</t>
  </si>
  <si>
    <t>RIVAROSSA</t>
  </si>
  <si>
    <t>05/10/2022 13.31.15</t>
  </si>
  <si>
    <t>H346</t>
  </si>
  <si>
    <t>RIVE</t>
  </si>
  <si>
    <t>30/09/2022 08.35.42</t>
  </si>
  <si>
    <t>H347</t>
  </si>
  <si>
    <t>RIVE D'ARCANO</t>
  </si>
  <si>
    <t>19/08/2022 16.04.54</t>
  </si>
  <si>
    <t>H348</t>
  </si>
  <si>
    <t>RIVELLO</t>
  </si>
  <si>
    <t>H350</t>
  </si>
  <si>
    <t>RIVERGARO</t>
  </si>
  <si>
    <t>H353</t>
  </si>
  <si>
    <t>RIVISONDOLI</t>
  </si>
  <si>
    <t>H354</t>
  </si>
  <si>
    <t>RIVODUTRI</t>
  </si>
  <si>
    <t>H355</t>
  </si>
  <si>
    <t>RIVOLI</t>
  </si>
  <si>
    <t>14/04/2022 18.24.08</t>
  </si>
  <si>
    <t>H356</t>
  </si>
  <si>
    <t>RIVOLI VERONESE</t>
  </si>
  <si>
    <t>08/07/2022 09.14.49</t>
  </si>
  <si>
    <t>H357</t>
  </si>
  <si>
    <t>RIVOLTA D'ADDA</t>
  </si>
  <si>
    <t>H359</t>
  </si>
  <si>
    <t>RIZZICONI</t>
  </si>
  <si>
    <t>12/08/2022 09.52.29</t>
  </si>
  <si>
    <t>H361</t>
  </si>
  <si>
    <t>ROANA</t>
  </si>
  <si>
    <t>H362</t>
  </si>
  <si>
    <t>ROASCHIA</t>
  </si>
  <si>
    <t>H363</t>
  </si>
  <si>
    <t>ROASCIO</t>
  </si>
  <si>
    <t>07/10/2022 12.21.54</t>
  </si>
  <si>
    <t>H364</t>
  </si>
  <si>
    <t>ROVASENDA</t>
  </si>
  <si>
    <t>H365</t>
  </si>
  <si>
    <t>ROASIO</t>
  </si>
  <si>
    <t>27/09/2022 08.08.42</t>
  </si>
  <si>
    <t>H366</t>
  </si>
  <si>
    <t>ROATTO</t>
  </si>
  <si>
    <t>16/06/2022 15.27.58</t>
  </si>
  <si>
    <t>H367</t>
  </si>
  <si>
    <t>ROBASSOMERO</t>
  </si>
  <si>
    <t>23/03/2022 11.29.39</t>
  </si>
  <si>
    <t>H369</t>
  </si>
  <si>
    <t>ROBBIO</t>
  </si>
  <si>
    <t>22/03/2022 13.30.25</t>
  </si>
  <si>
    <t>H371</t>
  </si>
  <si>
    <t>ROBECCHETTO CON INDUNO</t>
  </si>
  <si>
    <t>27/06/2022 16.26.57</t>
  </si>
  <si>
    <t>H372</t>
  </si>
  <si>
    <t>ROBECCO D'OGLIO</t>
  </si>
  <si>
    <t>18/05/2022 16.59.23</t>
  </si>
  <si>
    <t>H373</t>
  </si>
  <si>
    <t>ROBECCO SUL NAVIGLIO</t>
  </si>
  <si>
    <t>14/06/2022 18.32.54</t>
  </si>
  <si>
    <t>H375</t>
  </si>
  <si>
    <t>ROBECCO PAVESE</t>
  </si>
  <si>
    <t>03/02/2022 10.08.16</t>
  </si>
  <si>
    <t>H376</t>
  </si>
  <si>
    <t>ROBELLA</t>
  </si>
  <si>
    <t>H377</t>
  </si>
  <si>
    <t>ROBILANTE</t>
  </si>
  <si>
    <t>H378</t>
  </si>
  <si>
    <t>ROBURENT</t>
  </si>
  <si>
    <t>H379</t>
  </si>
  <si>
    <t>ROCCA PIETORE</t>
  </si>
  <si>
    <t>H380</t>
  </si>
  <si>
    <t>ROCCAVALDINA</t>
  </si>
  <si>
    <t>19/08/2022 08.51.25</t>
  </si>
  <si>
    <t>H382</t>
  </si>
  <si>
    <t>ROCCABASCERANA</t>
  </si>
  <si>
    <t>H383</t>
  </si>
  <si>
    <t>ROCCABERNARDA</t>
  </si>
  <si>
    <t>H384</t>
  </si>
  <si>
    <t>ROCCABIANCA</t>
  </si>
  <si>
    <t>18/05/2022 17.07.25</t>
  </si>
  <si>
    <t>H385</t>
  </si>
  <si>
    <t>ROCCABRUNA</t>
  </si>
  <si>
    <t>30/05/2022 15.20.38</t>
  </si>
  <si>
    <t>H386</t>
  </si>
  <si>
    <t>ROCCA CANAVESE</t>
  </si>
  <si>
    <t>18/02/2022 08.51.55</t>
  </si>
  <si>
    <t>H387</t>
  </si>
  <si>
    <t>ROCCA CANTERANO</t>
  </si>
  <si>
    <t>H389</t>
  </si>
  <si>
    <t>ROCCACASALE</t>
  </si>
  <si>
    <t>H390</t>
  </si>
  <si>
    <t>ROCCAFLUVIONE</t>
  </si>
  <si>
    <t>H391</t>
  </si>
  <si>
    <t>ROCCA CIGLIE'</t>
  </si>
  <si>
    <t>H392</t>
  </si>
  <si>
    <t>ROCCA D'ARAZZO</t>
  </si>
  <si>
    <t>24/08/2022 14.44.37</t>
  </si>
  <si>
    <t>H393</t>
  </si>
  <si>
    <t>ROCCA D'ARCE</t>
  </si>
  <si>
    <t>H394</t>
  </si>
  <si>
    <t>ROCCADASPIDE</t>
  </si>
  <si>
    <t>H395</t>
  </si>
  <si>
    <t>ROCCA DE' BALDI</t>
  </si>
  <si>
    <t>H396</t>
  </si>
  <si>
    <t>ROCCA DE' GIORGI</t>
  </si>
  <si>
    <t>H398</t>
  </si>
  <si>
    <t>ROCCA D'EVANDRO</t>
  </si>
  <si>
    <t>H399</t>
  </si>
  <si>
    <t>ROCCA DI BOTTE</t>
  </si>
  <si>
    <t>15/06/2022 12.49.30</t>
  </si>
  <si>
    <t>H400</t>
  </si>
  <si>
    <t>ROCCA DI CAMBIO</t>
  </si>
  <si>
    <t>H401</t>
  </si>
  <si>
    <t>ROCCA DI CAVE</t>
  </si>
  <si>
    <t>H402</t>
  </si>
  <si>
    <t>ROCCA DI MEZZO</t>
  </si>
  <si>
    <t>H403</t>
  </si>
  <si>
    <t>ROCCA DI NETO</t>
  </si>
  <si>
    <t>H404</t>
  </si>
  <si>
    <t>ROCCA DI PAPA</t>
  </si>
  <si>
    <t>22/09/2022 10.25.18</t>
  </si>
  <si>
    <t>H405</t>
  </si>
  <si>
    <t>ROCCAFIORITA</t>
  </si>
  <si>
    <t>H406</t>
  </si>
  <si>
    <t>ROCCAFORTE LIGURE</t>
  </si>
  <si>
    <t>H407</t>
  </si>
  <si>
    <t>ROCCAFORTE MONDOVI'</t>
  </si>
  <si>
    <t>H408</t>
  </si>
  <si>
    <t>ROCCAFORTE DEL GRECO</t>
  </si>
  <si>
    <t>H409</t>
  </si>
  <si>
    <t>ROCCAFORZATA</t>
  </si>
  <si>
    <t>21/03/2022 12.13.49</t>
  </si>
  <si>
    <t>H410</t>
  </si>
  <si>
    <t>ROCCAFRANCA</t>
  </si>
  <si>
    <t>H411</t>
  </si>
  <si>
    <t>ROCCAGIOVINE</t>
  </si>
  <si>
    <t>H412</t>
  </si>
  <si>
    <t>ROCCAGLORIOSA</t>
  </si>
  <si>
    <t>H413</t>
  </si>
  <si>
    <t>ROCCAGORGA</t>
  </si>
  <si>
    <t>23/08/2022 12.58.44</t>
  </si>
  <si>
    <t>H414</t>
  </si>
  <si>
    <t>ROCCA GRIMALDA</t>
  </si>
  <si>
    <t>30/05/2022 14.53.38</t>
  </si>
  <si>
    <t>H416</t>
  </si>
  <si>
    <t>ROCCA IMPERIALE</t>
  </si>
  <si>
    <t>H417</t>
  </si>
  <si>
    <t>ROCCALBEGNA</t>
  </si>
  <si>
    <t>28/04/2022 10.34.08</t>
  </si>
  <si>
    <t>H418</t>
  </si>
  <si>
    <t>ROCCALUMERA</t>
  </si>
  <si>
    <t>07/07/2022 16.17.59</t>
  </si>
  <si>
    <t>H420</t>
  </si>
  <si>
    <t>ROCCAMANDOLFI</t>
  </si>
  <si>
    <t>H421</t>
  </si>
  <si>
    <t>ROCCA MASSIMA</t>
  </si>
  <si>
    <t>H422</t>
  </si>
  <si>
    <t>ROCCAMENA</t>
  </si>
  <si>
    <t>16/09/2022 08.10.00</t>
  </si>
  <si>
    <t>H423</t>
  </si>
  <si>
    <t>ROCCAMONFINA</t>
  </si>
  <si>
    <t>H424</t>
  </si>
  <si>
    <t>ROCCAMONTEPIANO</t>
  </si>
  <si>
    <t>01/07/2022 11.15.38</t>
  </si>
  <si>
    <t>H425</t>
  </si>
  <si>
    <t>ROCCAMORICE</t>
  </si>
  <si>
    <t>H426</t>
  </si>
  <si>
    <t>ROCCANOVA</t>
  </si>
  <si>
    <t>H427</t>
  </si>
  <si>
    <t>ROCCANTICA</t>
  </si>
  <si>
    <t>H428</t>
  </si>
  <si>
    <t>ROCCAPALUMBA</t>
  </si>
  <si>
    <t>19/08/2022 08.57.50</t>
  </si>
  <si>
    <t>H429</t>
  </si>
  <si>
    <t>ROCCA PIA</t>
  </si>
  <si>
    <t>H431</t>
  </si>
  <si>
    <t>ROCCAPIEMONTE</t>
  </si>
  <si>
    <t>H432</t>
  </si>
  <si>
    <t>ROCCA PRIORA</t>
  </si>
  <si>
    <t>H433</t>
  </si>
  <si>
    <t>ROCCARAINOLA</t>
  </si>
  <si>
    <t>28/07/2022 10.06.18</t>
  </si>
  <si>
    <t>H434</t>
  </si>
  <si>
    <t>ROCCARASO</t>
  </si>
  <si>
    <t>H436</t>
  </si>
  <si>
    <t>ROCCAROMANA</t>
  </si>
  <si>
    <t>H437</t>
  </si>
  <si>
    <t>ROCCA SAN CASCIANO</t>
  </si>
  <si>
    <t>H438</t>
  </si>
  <si>
    <t>ROCCA SAN FELICE</t>
  </si>
  <si>
    <t>18/05/2022 15.55.24</t>
  </si>
  <si>
    <t>H439</t>
  </si>
  <si>
    <t>ROCCA SAN GIOVANNI</t>
  </si>
  <si>
    <t>H440</t>
  </si>
  <si>
    <t>ROCCA SANTA MARIA</t>
  </si>
  <si>
    <t>30/09/2022 12.15.29</t>
  </si>
  <si>
    <t>H441</t>
  </si>
  <si>
    <t>ROCCA SANTO STEFANO</t>
  </si>
  <si>
    <t>27/06/2022 16.27.30</t>
  </si>
  <si>
    <t>H442</t>
  </si>
  <si>
    <t>ROCCASCALEGNA</t>
  </si>
  <si>
    <t>H443</t>
  </si>
  <si>
    <t>ROCCASECCA</t>
  </si>
  <si>
    <t>11/08/2022 09.47.54</t>
  </si>
  <si>
    <t>H444</t>
  </si>
  <si>
    <t>ROCCASECCA DEI VOLSCI</t>
  </si>
  <si>
    <t>H445</t>
  </si>
  <si>
    <t>ROCCASICURA</t>
  </si>
  <si>
    <t>31/08/2022 10.19.55</t>
  </si>
  <si>
    <t>H446</t>
  </si>
  <si>
    <t>ROCCA SINIBALDA</t>
  </si>
  <si>
    <t>H447</t>
  </si>
  <si>
    <t>ROCCASPARVERA</t>
  </si>
  <si>
    <t>H448</t>
  </si>
  <si>
    <t>ROCCASPINALVETI</t>
  </si>
  <si>
    <t>H449</t>
  </si>
  <si>
    <t>ROCCASTRADA</t>
  </si>
  <si>
    <t>H450</t>
  </si>
  <si>
    <t>ROCCA SUSELLA</t>
  </si>
  <si>
    <t>18/05/2022 15.53.39</t>
  </si>
  <si>
    <t>H451</t>
  </si>
  <si>
    <t>ROCCAVERANO</t>
  </si>
  <si>
    <t>18/01/2022 12.11.18</t>
  </si>
  <si>
    <t>H452</t>
  </si>
  <si>
    <t>ROCCAVIGNALE</t>
  </si>
  <si>
    <t>05/10/2022 17.22.49</t>
  </si>
  <si>
    <t>H453</t>
  </si>
  <si>
    <t>ROCCAVIONE</t>
  </si>
  <si>
    <t>H454</t>
  </si>
  <si>
    <t>ROCCAVIVARA</t>
  </si>
  <si>
    <t>H455</t>
  </si>
  <si>
    <t>ROCCELLA VALDEMONE</t>
  </si>
  <si>
    <t>H456</t>
  </si>
  <si>
    <t>ROCCELLA IONICA</t>
  </si>
  <si>
    <t>H458</t>
  </si>
  <si>
    <t>ROCCHETTA A VOLTURNO</t>
  </si>
  <si>
    <t>H459</t>
  </si>
  <si>
    <t>ROCCHETTA E CROCE</t>
  </si>
  <si>
    <t>H460</t>
  </si>
  <si>
    <t>ROCCHETTA NERVINA</t>
  </si>
  <si>
    <t>H461</t>
  </si>
  <si>
    <t>ROCCHETTA DI VARA</t>
  </si>
  <si>
    <t>H462</t>
  </si>
  <si>
    <t>ROCCHETTA BELBO</t>
  </si>
  <si>
    <t>21/2021</t>
  </si>
  <si>
    <t>24/03/2022 16.27.40</t>
  </si>
  <si>
    <t>H465</t>
  </si>
  <si>
    <t>ROCCHETTA LIGURE</t>
  </si>
  <si>
    <t>H466</t>
  </si>
  <si>
    <t>ROCCHETTA PALAFEA</t>
  </si>
  <si>
    <t>21/09/2022 12.09.19</t>
  </si>
  <si>
    <t>H467</t>
  </si>
  <si>
    <t>ROCCHETTA SANT'ANTONIO</t>
  </si>
  <si>
    <t>14/06/2022 17.50.41</t>
  </si>
  <si>
    <t>H468</t>
  </si>
  <si>
    <t>ROCCHETTA TANARO</t>
  </si>
  <si>
    <t>22/06/2022 14.43.34</t>
  </si>
  <si>
    <t>H470</t>
  </si>
  <si>
    <t>RODANO</t>
  </si>
  <si>
    <t>H472</t>
  </si>
  <si>
    <t>RODDI</t>
  </si>
  <si>
    <t>H473</t>
  </si>
  <si>
    <t>RODDINO</t>
  </si>
  <si>
    <t>24/06/2022 11.30.50</t>
  </si>
  <si>
    <t>H474</t>
  </si>
  <si>
    <t>RODELLO</t>
  </si>
  <si>
    <t>H475</t>
  </si>
  <si>
    <t>RODENGO</t>
  </si>
  <si>
    <t>H477</t>
  </si>
  <si>
    <t>RODENGO SAIANO</t>
  </si>
  <si>
    <t>18/05/2022 16.21.18</t>
  </si>
  <si>
    <t>H478</t>
  </si>
  <si>
    <t>RODERO</t>
  </si>
  <si>
    <t>24/05/2022 09.40.19</t>
  </si>
  <si>
    <t>H479</t>
  </si>
  <si>
    <t>RODI' MILICI</t>
  </si>
  <si>
    <t>H480</t>
  </si>
  <si>
    <t>RODI GARGANICO</t>
  </si>
  <si>
    <t>H481</t>
  </si>
  <si>
    <t>RODIGO</t>
  </si>
  <si>
    <t>04/02/2022 13.22.01</t>
  </si>
  <si>
    <t>H484</t>
  </si>
  <si>
    <t>ROE' VOLCIANO</t>
  </si>
  <si>
    <t>H485</t>
  </si>
  <si>
    <t>ROFRANO</t>
  </si>
  <si>
    <t>H486</t>
  </si>
  <si>
    <t>ROGENO</t>
  </si>
  <si>
    <t>10/10/2022 16.17.04</t>
  </si>
  <si>
    <t>H488</t>
  </si>
  <si>
    <t>ROGGIANO GRAVINA</t>
  </si>
  <si>
    <t>17/08/2022 11.24.09</t>
  </si>
  <si>
    <t>H489</t>
  </si>
  <si>
    <t>ROGHUDI</t>
  </si>
  <si>
    <t>H490</t>
  </si>
  <si>
    <t>ROGLIANO</t>
  </si>
  <si>
    <t>H491</t>
  </si>
  <si>
    <t>ROGNANO</t>
  </si>
  <si>
    <t>08/09/2022 10.01.22</t>
  </si>
  <si>
    <t>H492</t>
  </si>
  <si>
    <t>ROGNO</t>
  </si>
  <si>
    <t>24/05/2022 10.56.19</t>
  </si>
  <si>
    <t>H493</t>
  </si>
  <si>
    <t>ROGOLO</t>
  </si>
  <si>
    <t>H494</t>
  </si>
  <si>
    <t>ROIATE</t>
  </si>
  <si>
    <t>H495</t>
  </si>
  <si>
    <t>ROIO DEL SANGRO</t>
  </si>
  <si>
    <t>H497</t>
  </si>
  <si>
    <t>ROISAN</t>
  </si>
  <si>
    <t>H498</t>
  </si>
  <si>
    <t>ROLETTO</t>
  </si>
  <si>
    <t>17/03/2022 12.09.56</t>
  </si>
  <si>
    <t>H500</t>
  </si>
  <si>
    <t>ROLO</t>
  </si>
  <si>
    <t>16/09/2022 13.16.20</t>
  </si>
  <si>
    <t>H501</t>
  </si>
  <si>
    <t>ROMA</t>
  </si>
  <si>
    <t>H502</t>
  </si>
  <si>
    <t>ROMAGNANO SESIA</t>
  </si>
  <si>
    <t>05/07/2022 13.43.25</t>
  </si>
  <si>
    <t>H503</t>
  </si>
  <si>
    <t>ROMAGNANO AL MONTE</t>
  </si>
  <si>
    <t>H505</t>
  </si>
  <si>
    <t>ROMAGNESE</t>
  </si>
  <si>
    <t>H507</t>
  </si>
  <si>
    <t>ROMANA</t>
  </si>
  <si>
    <t>H508</t>
  </si>
  <si>
    <t>ROMANENGO</t>
  </si>
  <si>
    <t>18/05/2022 16.53.48</t>
  </si>
  <si>
    <t>H509</t>
  </si>
  <si>
    <t>ROMANO DI LOMBARDIA</t>
  </si>
  <si>
    <t>15/04/2022 10.09.00</t>
  </si>
  <si>
    <t>H511</t>
  </si>
  <si>
    <t>ROMANO CANAVESE</t>
  </si>
  <si>
    <t>20/06/2022 15.20.27</t>
  </si>
  <si>
    <t>H512</t>
  </si>
  <si>
    <t>ROMANO D'EZZELINO</t>
  </si>
  <si>
    <t>06/07/2022 09.29.30</t>
  </si>
  <si>
    <t>H514</t>
  </si>
  <si>
    <t>ROMANS D'ISONZO</t>
  </si>
  <si>
    <t>08/07/2022 10.29.44</t>
  </si>
  <si>
    <t>H516</t>
  </si>
  <si>
    <t>ROMBIOLO</t>
  </si>
  <si>
    <t>H517</t>
  </si>
  <si>
    <t>ROMENO</t>
  </si>
  <si>
    <t>H518</t>
  </si>
  <si>
    <t>ROMENTINO</t>
  </si>
  <si>
    <t>H519</t>
  </si>
  <si>
    <t>ROMETTA</t>
  </si>
  <si>
    <t>H521</t>
  </si>
  <si>
    <t>RONAGO</t>
  </si>
  <si>
    <t>H522</t>
  </si>
  <si>
    <t>RONCA'</t>
  </si>
  <si>
    <t>H523</t>
  </si>
  <si>
    <t>RONCADE</t>
  </si>
  <si>
    <t>19/08/2022 09.40.18</t>
  </si>
  <si>
    <t>H525</t>
  </si>
  <si>
    <t>RONCADELLE</t>
  </si>
  <si>
    <t>18/03/2022 12.24.32</t>
  </si>
  <si>
    <t>H527</t>
  </si>
  <si>
    <t>RONCARO</t>
  </si>
  <si>
    <t>H528</t>
  </si>
  <si>
    <t>RONCEGNO TERME</t>
  </si>
  <si>
    <t>H529</t>
  </si>
  <si>
    <t>RONCELLO</t>
  </si>
  <si>
    <t>H531</t>
  </si>
  <si>
    <t>RONCHI DEI LEGIONARI</t>
  </si>
  <si>
    <t>29/08/2022 13.38.26</t>
  </si>
  <si>
    <t>Esenzione per redditi imponibili fino a euro 17499.99</t>
  </si>
  <si>
    <t>H532</t>
  </si>
  <si>
    <t>RONCHI VALSUGANA</t>
  </si>
  <si>
    <t>H533</t>
  </si>
  <si>
    <t>RONCHIS</t>
  </si>
  <si>
    <t>H534</t>
  </si>
  <si>
    <t>RONCIGLIONE</t>
  </si>
  <si>
    <t>H535</t>
  </si>
  <si>
    <t>RONCOBELLO</t>
  </si>
  <si>
    <t>H536</t>
  </si>
  <si>
    <t>RONCO SCRIVIA</t>
  </si>
  <si>
    <t>H537</t>
  </si>
  <si>
    <t>RONCO BRIANTINO</t>
  </si>
  <si>
    <t>12/04/2022 10.03.33</t>
  </si>
  <si>
    <t>H538</t>
  </si>
  <si>
    <t>RONCO BIELLESE</t>
  </si>
  <si>
    <t>18/01/2022 10.51.36</t>
  </si>
  <si>
    <t>H539</t>
  </si>
  <si>
    <t>RONCO CANAVESE</t>
  </si>
  <si>
    <t>H540</t>
  </si>
  <si>
    <t>RONCO ALL'ADIGE</t>
  </si>
  <si>
    <t>H541</t>
  </si>
  <si>
    <t>RONCOFERRARO</t>
  </si>
  <si>
    <t>H542</t>
  </si>
  <si>
    <t>RONCOFREDDO</t>
  </si>
  <si>
    <t>H544</t>
  </si>
  <si>
    <t>RONCOLA</t>
  </si>
  <si>
    <t>H546</t>
  </si>
  <si>
    <t>RONDANINA</t>
  </si>
  <si>
    <t>H547</t>
  </si>
  <si>
    <t>RONDISSONE</t>
  </si>
  <si>
    <t>24/05/2022 11.30.31</t>
  </si>
  <si>
    <t>H549</t>
  </si>
  <si>
    <t>RONSECCO</t>
  </si>
  <si>
    <t>23/09/2022 12.06.11</t>
  </si>
  <si>
    <t>H552</t>
  </si>
  <si>
    <t>RONZONE</t>
  </si>
  <si>
    <t>H553</t>
  </si>
  <si>
    <t>ROPPOLO</t>
  </si>
  <si>
    <t>07/10/2022 08.31.13</t>
  </si>
  <si>
    <t>H554</t>
  </si>
  <si>
    <t>RORA'</t>
  </si>
  <si>
    <t>H555</t>
  </si>
  <si>
    <t>ROURE</t>
  </si>
  <si>
    <t>18/03/2022 18.48.40</t>
  </si>
  <si>
    <t>H556</t>
  </si>
  <si>
    <t>ROSA'</t>
  </si>
  <si>
    <t>13/09/2022 15.10.23</t>
  </si>
  <si>
    <t>H558</t>
  </si>
  <si>
    <t>ROSARNO</t>
  </si>
  <si>
    <t>H559</t>
  </si>
  <si>
    <t>ROSASCO</t>
  </si>
  <si>
    <t>15/04/2022 09.12.39</t>
  </si>
  <si>
    <t>H560</t>
  </si>
  <si>
    <t>ROSATE</t>
  </si>
  <si>
    <t>29/03/2022 14.05.21</t>
  </si>
  <si>
    <t>H561</t>
  </si>
  <si>
    <t>ROSAZZA</t>
  </si>
  <si>
    <t>H562</t>
  </si>
  <si>
    <t>ROSCIANO</t>
  </si>
  <si>
    <t>15/06/2022 12.30.57</t>
  </si>
  <si>
    <t>H564</t>
  </si>
  <si>
    <t>ROSCIGNO</t>
  </si>
  <si>
    <t>H565</t>
  </si>
  <si>
    <t>ROSE</t>
  </si>
  <si>
    <t>H566</t>
  </si>
  <si>
    <t>ROSELLO</t>
  </si>
  <si>
    <t>H568</t>
  </si>
  <si>
    <t>ROSETO VALFORTORE</t>
  </si>
  <si>
    <t>H569</t>
  </si>
  <si>
    <t>ROSIGNANO MONFERRATO</t>
  </si>
  <si>
    <t>H570</t>
  </si>
  <si>
    <t>ROSIGNANO MARITTIMO</t>
  </si>
  <si>
    <t>08/02/2022 10.39.42</t>
  </si>
  <si>
    <t>H572</t>
  </si>
  <si>
    <t>ROSETO CAPO SPULICO</t>
  </si>
  <si>
    <t>H573</t>
  </si>
  <si>
    <t>ROSOLINA</t>
  </si>
  <si>
    <t>21/09/2022 16.55.54</t>
  </si>
  <si>
    <t>H574</t>
  </si>
  <si>
    <t>ROSOLINI</t>
  </si>
  <si>
    <t>H575</t>
  </si>
  <si>
    <t>ROSORA</t>
  </si>
  <si>
    <t>25/01/2022 08.32.28</t>
  </si>
  <si>
    <t>H577</t>
  </si>
  <si>
    <t>ROSSA</t>
  </si>
  <si>
    <t>15/06/2022 12.09.45</t>
  </si>
  <si>
    <t>H578</t>
  </si>
  <si>
    <t>ROSSANA</t>
  </si>
  <si>
    <t>H580</t>
  </si>
  <si>
    <t>ROSSANO VENETO</t>
  </si>
  <si>
    <t>H581</t>
  </si>
  <si>
    <t>ROSSIGLIONE</t>
  </si>
  <si>
    <t>07/09/2022 15.44.58</t>
  </si>
  <si>
    <t>H583</t>
  </si>
  <si>
    <t>ROSTA</t>
  </si>
  <si>
    <t>23/08/2022 11.11.26</t>
  </si>
  <si>
    <t>H584</t>
  </si>
  <si>
    <t>ROTA D'IMAGNA</t>
  </si>
  <si>
    <t>H585</t>
  </si>
  <si>
    <t>ROTA GRECA</t>
  </si>
  <si>
    <t>H588</t>
  </si>
  <si>
    <t>ROTELLA</t>
  </si>
  <si>
    <t>26/08/2022 10.51.23</t>
  </si>
  <si>
    <t>H589</t>
  </si>
  <si>
    <t>ROTELLO</t>
  </si>
  <si>
    <t>01/07/2022 11.49.24</t>
  </si>
  <si>
    <t>H590</t>
  </si>
  <si>
    <t>ROTONDA</t>
  </si>
  <si>
    <t>H591</t>
  </si>
  <si>
    <t>ROTONDELLA</t>
  </si>
  <si>
    <t>H592</t>
  </si>
  <si>
    <t>ROTONDI</t>
  </si>
  <si>
    <t>H593</t>
  </si>
  <si>
    <t>ROTTOFRENO</t>
  </si>
  <si>
    <t>21/01/2022 13.15.45</t>
  </si>
  <si>
    <t>H594</t>
  </si>
  <si>
    <t>ROTZO</t>
  </si>
  <si>
    <t>07/04/2022 10.07.50</t>
  </si>
  <si>
    <t>H598</t>
  </si>
  <si>
    <t>ROVATO</t>
  </si>
  <si>
    <t>08/06/2022 13.26.18</t>
  </si>
  <si>
    <t>H599</t>
  </si>
  <si>
    <t>ROVEGNO</t>
  </si>
  <si>
    <t>23/02/2022 07.35.48</t>
  </si>
  <si>
    <t>H601</t>
  </si>
  <si>
    <t>ROVELLASCA</t>
  </si>
  <si>
    <t>24/05/2022 09.14.13</t>
  </si>
  <si>
    <t>H602</t>
  </si>
  <si>
    <t>ROVELLO PORRO</t>
  </si>
  <si>
    <t>10/10/2022 16.12.58</t>
  </si>
  <si>
    <t>H604</t>
  </si>
  <si>
    <t>ROVERBELLA</t>
  </si>
  <si>
    <t>24/05/2022 09.00.34</t>
  </si>
  <si>
    <t>H606</t>
  </si>
  <si>
    <t>ROVERCHIARA</t>
  </si>
  <si>
    <t>15/06/2022 12.01.04</t>
  </si>
  <si>
    <t>H607</t>
  </si>
  <si>
    <t>ROVERE' DELLA LUNA</t>
  </si>
  <si>
    <t>H608</t>
  </si>
  <si>
    <t>ROVERE' VERONESE</t>
  </si>
  <si>
    <t>H609</t>
  </si>
  <si>
    <t>ROVEREDO IN PIANO</t>
  </si>
  <si>
    <t>H610</t>
  </si>
  <si>
    <t>ROVEREDO DI GUA'</t>
  </si>
  <si>
    <t>H612</t>
  </si>
  <si>
    <t>ROVERETO</t>
  </si>
  <si>
    <t>H614</t>
  </si>
  <si>
    <t>ROVESCALA</t>
  </si>
  <si>
    <t>18/05/2022 16.06.41</t>
  </si>
  <si>
    <t>H615</t>
  </si>
  <si>
    <t>ROVETTA</t>
  </si>
  <si>
    <t>28/03/2022 14.27.47</t>
  </si>
  <si>
    <t>H618</t>
  </si>
  <si>
    <t>ROVIANO</t>
  </si>
  <si>
    <t>17/03/2022 11.51.52</t>
  </si>
  <si>
    <t>H620</t>
  </si>
  <si>
    <t>ROVIGO</t>
  </si>
  <si>
    <t>23/02/2022 12.05.01</t>
  </si>
  <si>
    <t>H621</t>
  </si>
  <si>
    <t>ROVITO</t>
  </si>
  <si>
    <t>H622</t>
  </si>
  <si>
    <t>ROVOLON</t>
  </si>
  <si>
    <t>06/07/2022 10.04.43</t>
  </si>
  <si>
    <t>H623</t>
  </si>
  <si>
    <t>ROZZANO</t>
  </si>
  <si>
    <t>10/03/2022 09.14.12</t>
  </si>
  <si>
    <t>H625</t>
  </si>
  <si>
    <t>RUBANO</t>
  </si>
  <si>
    <t>20/06/2022 10.40.47</t>
  </si>
  <si>
    <t>H627</t>
  </si>
  <si>
    <t>RUBIANA</t>
  </si>
  <si>
    <t>22/06/2022 14.46.22</t>
  </si>
  <si>
    <t>H628</t>
  </si>
  <si>
    <t>RUBIERA</t>
  </si>
  <si>
    <t>10/10/2022 16.22.35</t>
  </si>
  <si>
    <t>H629</t>
  </si>
  <si>
    <t>RUDA</t>
  </si>
  <si>
    <t>H630</t>
  </si>
  <si>
    <t>RUDIANO</t>
  </si>
  <si>
    <t>17/03/2022 12.27.43</t>
  </si>
  <si>
    <t>H631</t>
  </si>
  <si>
    <t>RUEGLIO</t>
  </si>
  <si>
    <t>13/04/2022 12.05.29</t>
  </si>
  <si>
    <t>H632</t>
  </si>
  <si>
    <t>RUFFANO</t>
  </si>
  <si>
    <t>H633</t>
  </si>
  <si>
    <t>RUFFIA</t>
  </si>
  <si>
    <t>23/09/2022 08.53.21</t>
  </si>
  <si>
    <t>H634</t>
  </si>
  <si>
    <t>RUFFRE'-MENDOLA</t>
  </si>
  <si>
    <t>H635</t>
  </si>
  <si>
    <t>RUFINA</t>
  </si>
  <si>
    <t>28/03/2022 17.37.02</t>
  </si>
  <si>
    <t>H639</t>
  </si>
  <si>
    <t>RUMO</t>
  </si>
  <si>
    <t>H641</t>
  </si>
  <si>
    <t>RUOTI</t>
  </si>
  <si>
    <t>H642</t>
  </si>
  <si>
    <t>RUSSI</t>
  </si>
  <si>
    <t>11/08/2022 13.10.38</t>
  </si>
  <si>
    <t>H643</t>
  </si>
  <si>
    <t>RUTIGLIANO</t>
  </si>
  <si>
    <t>31/08/2022 11.50.21</t>
  </si>
  <si>
    <t>H644</t>
  </si>
  <si>
    <t>RUTINO</t>
  </si>
  <si>
    <t>27/06/2022 16.28.22</t>
  </si>
  <si>
    <t>H645</t>
  </si>
  <si>
    <t>RUVO DI PUGLIA</t>
  </si>
  <si>
    <t>22/04/2022 10.05.19</t>
  </si>
  <si>
    <t>H646</t>
  </si>
  <si>
    <t>RUVO DEL MONTE</t>
  </si>
  <si>
    <t>H647</t>
  </si>
  <si>
    <t>SABAUDIA</t>
  </si>
  <si>
    <t>07/07/2022 15.52.10</t>
  </si>
  <si>
    <t>H650</t>
  </si>
  <si>
    <t>SABBIO CHIESE</t>
  </si>
  <si>
    <t>28/03/2022 10.49.39</t>
  </si>
  <si>
    <t>H652</t>
  </si>
  <si>
    <t>SABBIONETA</t>
  </si>
  <si>
    <t>H654</t>
  </si>
  <si>
    <t>SACCO</t>
  </si>
  <si>
    <t>H655</t>
  </si>
  <si>
    <t>SACCOLONGO</t>
  </si>
  <si>
    <t>04/07/2022 15.31.29</t>
  </si>
  <si>
    <t>H657</t>
  </si>
  <si>
    <t>SACILE</t>
  </si>
  <si>
    <t>24/06/2022 11.26.13</t>
  </si>
  <si>
    <t>H658</t>
  </si>
  <si>
    <t>SACROFANO</t>
  </si>
  <si>
    <t>16/09/2022 11.44.04</t>
  </si>
  <si>
    <t>H659</t>
  </si>
  <si>
    <t>SADALI</t>
  </si>
  <si>
    <t>H661</t>
  </si>
  <si>
    <t>SAGAMA</t>
  </si>
  <si>
    <t>H662</t>
  </si>
  <si>
    <t>SAGLIANO MICCA</t>
  </si>
  <si>
    <t>05/07/2022 13.50.08</t>
  </si>
  <si>
    <t>H665</t>
  </si>
  <si>
    <t>SAGRADO</t>
  </si>
  <si>
    <t>20/01/2022 08.43.27</t>
  </si>
  <si>
    <t>H666</t>
  </si>
  <si>
    <t>SAGRON MIS</t>
  </si>
  <si>
    <t>H669</t>
  </si>
  <si>
    <t>SAINT-CHRISTOPHE</t>
  </si>
  <si>
    <t>H670</t>
  </si>
  <si>
    <t>SAINT-DENIS</t>
  </si>
  <si>
    <t>H671</t>
  </si>
  <si>
    <t>SAINT-MARCEL</t>
  </si>
  <si>
    <t>H672</t>
  </si>
  <si>
    <t>SAINT-NICOLAS</t>
  </si>
  <si>
    <t>H673</t>
  </si>
  <si>
    <t>SAINT-OYEN</t>
  </si>
  <si>
    <t>H674</t>
  </si>
  <si>
    <t>SAINT-PIERRE</t>
  </si>
  <si>
    <t>03/03/2022 17.54.00</t>
  </si>
  <si>
    <t>H675</t>
  </si>
  <si>
    <t>SAINT-RHEMY-EN-BOSSES</t>
  </si>
  <si>
    <t>H676</t>
  </si>
  <si>
    <t>SAINT-VINCENT</t>
  </si>
  <si>
    <t>16/03/2022 12.48.57</t>
  </si>
  <si>
    <t>H677</t>
  </si>
  <si>
    <t>SALA MONFERRATO</t>
  </si>
  <si>
    <t>28/03/2022 08.14.39</t>
  </si>
  <si>
    <t>H678</t>
  </si>
  <si>
    <t>SALA BOLOGNESE</t>
  </si>
  <si>
    <t>H679</t>
  </si>
  <si>
    <t>SALA COMACINA</t>
  </si>
  <si>
    <t>H681</t>
  </si>
  <si>
    <t>SALA BIELLESE</t>
  </si>
  <si>
    <t>H682</t>
  </si>
  <si>
    <t>SALA BAGANZA</t>
  </si>
  <si>
    <t>10/02/2022 19.06.20</t>
  </si>
  <si>
    <t>H683</t>
  </si>
  <si>
    <t>SALA CONSILINA</t>
  </si>
  <si>
    <t>28/07/2022 10.02.53</t>
  </si>
  <si>
    <t>H684</t>
  </si>
  <si>
    <t>SALBERTRAND</t>
  </si>
  <si>
    <t>H686</t>
  </si>
  <si>
    <t>SALENTO</t>
  </si>
  <si>
    <t>H687</t>
  </si>
  <si>
    <t>SALANDRA</t>
  </si>
  <si>
    <t>07/07/2022 09.22.24</t>
  </si>
  <si>
    <t>H688</t>
  </si>
  <si>
    <t>SALAPARUTA</t>
  </si>
  <si>
    <t>14/04/2022 16.39.41</t>
  </si>
  <si>
    <t>H689</t>
  </si>
  <si>
    <t>SALARA</t>
  </si>
  <si>
    <t>13/06/2022 13.17.36</t>
  </si>
  <si>
    <t>H690</t>
  </si>
  <si>
    <t>SALASCO</t>
  </si>
  <si>
    <t>H691</t>
  </si>
  <si>
    <t>SALASSA</t>
  </si>
  <si>
    <t>30/06/2022 15.18.38</t>
  </si>
  <si>
    <t>H693</t>
  </si>
  <si>
    <t>SALCITO</t>
  </si>
  <si>
    <t>H694</t>
  </si>
  <si>
    <t>SALE</t>
  </si>
  <si>
    <t>12/10/2022 12.28.04</t>
  </si>
  <si>
    <t>H695</t>
  </si>
  <si>
    <t>SALE DELLE LANGHE</t>
  </si>
  <si>
    <t>H699</t>
  </si>
  <si>
    <t>SALE MARASINO</t>
  </si>
  <si>
    <t>07/07/2022 15.35.24</t>
  </si>
  <si>
    <t>H700</t>
  </si>
  <si>
    <t>SALEMI</t>
  </si>
  <si>
    <t>H701</t>
  </si>
  <si>
    <t>SALERANO SUL LAMBRO</t>
  </si>
  <si>
    <t>30/03/2022 11.39.00</t>
  </si>
  <si>
    <t>H702</t>
  </si>
  <si>
    <t>SALERANO CANAVESE</t>
  </si>
  <si>
    <t>09/02/2022 16.02.44</t>
  </si>
  <si>
    <t>H703</t>
  </si>
  <si>
    <t>SALERNO</t>
  </si>
  <si>
    <t>H704</t>
  </si>
  <si>
    <t>SALE SAN GIOVANNI</t>
  </si>
  <si>
    <t>14/04/2022 16.43.43</t>
  </si>
  <si>
    <t>H706</t>
  </si>
  <si>
    <t>SALGAREDA</t>
  </si>
  <si>
    <t>H707</t>
  </si>
  <si>
    <t>SALI VERCELLESE</t>
  </si>
  <si>
    <t>H708</t>
  </si>
  <si>
    <t>SALICE SALENTINO</t>
  </si>
  <si>
    <t>H710</t>
  </si>
  <si>
    <t>SALICETO</t>
  </si>
  <si>
    <t>22/09/2022 08.41.17</t>
  </si>
  <si>
    <t>H712</t>
  </si>
  <si>
    <t>SAN MAURO DI SALINE</t>
  </si>
  <si>
    <t>27/06/2022 11.49.42</t>
  </si>
  <si>
    <t>H713</t>
  </si>
  <si>
    <t>SALISANO</t>
  </si>
  <si>
    <t>10/10/2022 16.20.42</t>
  </si>
  <si>
    <t>H714</t>
  </si>
  <si>
    <t>SALIZZOLE</t>
  </si>
  <si>
    <t>18/05/2022 16.11.39</t>
  </si>
  <si>
    <t>H715</t>
  </si>
  <si>
    <t>SALLE</t>
  </si>
  <si>
    <t>H716</t>
  </si>
  <si>
    <t>SALMOUR</t>
  </si>
  <si>
    <t>20/01/2022 09.02.03</t>
  </si>
  <si>
    <t>H717</t>
  </si>
  <si>
    <t>SALO'</t>
  </si>
  <si>
    <t>H719</t>
  </si>
  <si>
    <t>SALORNO SULLA STRADA DEL VINO .SALURN AN DER</t>
  </si>
  <si>
    <t>H720</t>
  </si>
  <si>
    <t>SALSOMAGGIORE TERME</t>
  </si>
  <si>
    <t>13/01/2022 13.27.16</t>
  </si>
  <si>
    <t>H723</t>
  </si>
  <si>
    <t>SALTRIO</t>
  </si>
  <si>
    <t>H724</t>
  </si>
  <si>
    <t>SALUDECIO</t>
  </si>
  <si>
    <t>14/10/2022 12.11.24</t>
  </si>
  <si>
    <t>H725</t>
  </si>
  <si>
    <t>SALUGGIA</t>
  </si>
  <si>
    <t>17/01/2022 12.20.32</t>
  </si>
  <si>
    <t>H726</t>
  </si>
  <si>
    <t>SALUSSOLA</t>
  </si>
  <si>
    <t>24/06/2022 09.02.35</t>
  </si>
  <si>
    <t>H727</t>
  </si>
  <si>
    <t>SALUZZO</t>
  </si>
  <si>
    <t>H729</t>
  </si>
  <si>
    <t>SALVE</t>
  </si>
  <si>
    <t>H730</t>
  </si>
  <si>
    <t>SAVOIA DI LUCANIA</t>
  </si>
  <si>
    <t>05/10/2022 16.01.10</t>
  </si>
  <si>
    <t>H731</t>
  </si>
  <si>
    <t>SALVIROLA</t>
  </si>
  <si>
    <t>H732</t>
  </si>
  <si>
    <t>SALVITELLE</t>
  </si>
  <si>
    <t>H733</t>
  </si>
  <si>
    <t>SALZA IRPINA</t>
  </si>
  <si>
    <t>28/09/2022 13.33.06</t>
  </si>
  <si>
    <t>H734</t>
  </si>
  <si>
    <t>SALZA DI PINEROLO</t>
  </si>
  <si>
    <t>14/03/2022 10.10.10</t>
  </si>
  <si>
    <t>H735</t>
  </si>
  <si>
    <t>SALZANO</t>
  </si>
  <si>
    <t>13/04/2022 14.56.12</t>
  </si>
  <si>
    <t>H736</t>
  </si>
  <si>
    <t>SAMARATE</t>
  </si>
  <si>
    <t>27/06/2022 16.22.14</t>
  </si>
  <si>
    <t>H738</t>
  </si>
  <si>
    <t>SAMASSI</t>
  </si>
  <si>
    <t>16/06/2022 10.34.02</t>
  </si>
  <si>
    <t>H739</t>
  </si>
  <si>
    <t>SAMATZAI</t>
  </si>
  <si>
    <t>H743</t>
  </si>
  <si>
    <t>SAMBUCA DI SICILIA</t>
  </si>
  <si>
    <t>11/04/2022 16.32.45</t>
  </si>
  <si>
    <t>H744</t>
  </si>
  <si>
    <t>SAMBUCA PISTOIESE</t>
  </si>
  <si>
    <t>11/08/2022 09.50.15</t>
  </si>
  <si>
    <t>H745</t>
  </si>
  <si>
    <t>SAMBUCI</t>
  </si>
  <si>
    <t>H746</t>
  </si>
  <si>
    <t>SAMBUCO</t>
  </si>
  <si>
    <t>21/03/2022 15.30.09</t>
  </si>
  <si>
    <t>H749</t>
  </si>
  <si>
    <t>SAMMICHELE DI BARI</t>
  </si>
  <si>
    <t>31/08/2022 11.29.05</t>
  </si>
  <si>
    <t>H752</t>
  </si>
  <si>
    <t>SAMOLACO</t>
  </si>
  <si>
    <t>08/06/2022 10.23.12</t>
  </si>
  <si>
    <t>H753</t>
  </si>
  <si>
    <t>SAMONE</t>
  </si>
  <si>
    <t>26/08/2022 16.13.36</t>
  </si>
  <si>
    <t>H754</t>
  </si>
  <si>
    <t>H755</t>
  </si>
  <si>
    <t>SAMPEYRE</t>
  </si>
  <si>
    <t>09/09/2022 13.01.50</t>
  </si>
  <si>
    <t>H756</t>
  </si>
  <si>
    <t>SAMUGHEO</t>
  </si>
  <si>
    <t>H757</t>
  </si>
  <si>
    <t>SANARICA</t>
  </si>
  <si>
    <t>H760</t>
  </si>
  <si>
    <t>SAN BARTOLOMEO VAL CAVARGNA</t>
  </si>
  <si>
    <t>H763</t>
  </si>
  <si>
    <t>SAN BARTOLOMEO AL MARE</t>
  </si>
  <si>
    <t>07/07/2022 17.13.26</t>
  </si>
  <si>
    <t>H764</t>
  </si>
  <si>
    <t>SAN BARTOLOMEO IN GALDO</t>
  </si>
  <si>
    <t>22/08/2022 12.14.45</t>
  </si>
  <si>
    <t>H765</t>
  </si>
  <si>
    <t>SAN BASILE</t>
  </si>
  <si>
    <t>18/05/2022 15.39.17</t>
  </si>
  <si>
    <t>H766</t>
  </si>
  <si>
    <t>SAN BASILIO</t>
  </si>
  <si>
    <t>H767</t>
  </si>
  <si>
    <t>SAN BASSANO</t>
  </si>
  <si>
    <t>H768</t>
  </si>
  <si>
    <t>SAN BELLINO</t>
  </si>
  <si>
    <t>16/06/2022 14.56.17</t>
  </si>
  <si>
    <t>H769</t>
  </si>
  <si>
    <t>SAN BENEDETTO DEL TRONTO</t>
  </si>
  <si>
    <t>20/04/2022 12.31.40</t>
  </si>
  <si>
    <t>Esenzione per nuclei familiari con almeno quattro figli minori e con un reddito isee familiare annuale complessivo non superiore ad euro 10.632,94</t>
  </si>
  <si>
    <t>H770</t>
  </si>
  <si>
    <t>SAN BENEDETTO BELBO</t>
  </si>
  <si>
    <t>05/10/2022 17.27.39</t>
  </si>
  <si>
    <t>H771</t>
  </si>
  <si>
    <t>SAN BENEDETTO PO</t>
  </si>
  <si>
    <t>27/06/2022 11.02.54</t>
  </si>
  <si>
    <t>H772</t>
  </si>
  <si>
    <t>SAN BENEDETTO DEI MARSI</t>
  </si>
  <si>
    <t>16/06/2022 15.33.45</t>
  </si>
  <si>
    <t>H773</t>
  </si>
  <si>
    <t>SAN BENEDETTO IN PERILLIS</t>
  </si>
  <si>
    <t>H774</t>
  </si>
  <si>
    <t>SAN BENEDETTO ULLANO</t>
  </si>
  <si>
    <t>H775</t>
  </si>
  <si>
    <t>SAN BENIGNO CANAVESE</t>
  </si>
  <si>
    <t>08/03/2022 07.59.06</t>
  </si>
  <si>
    <t>H777</t>
  </si>
  <si>
    <t>SAN BERNARDINO VERBANO</t>
  </si>
  <si>
    <t>21/06/2022 10.59.55</t>
  </si>
  <si>
    <t>H778</t>
  </si>
  <si>
    <t>SAN BIAGIO PLATANI</t>
  </si>
  <si>
    <t>01/07/2022 11.37.15</t>
  </si>
  <si>
    <t>H779</t>
  </si>
  <si>
    <t>SAN BIAGIO SARACINISCO</t>
  </si>
  <si>
    <t>H780</t>
  </si>
  <si>
    <t>SAN BIAGIO DELLA CIMA</t>
  </si>
  <si>
    <t>13/09/2022 16.10.21</t>
  </si>
  <si>
    <t>H781</t>
  </si>
  <si>
    <t>SAN BIAGIO DI CALLALTA</t>
  </si>
  <si>
    <t>29/08/2022 13.05.47</t>
  </si>
  <si>
    <t>H782</t>
  </si>
  <si>
    <t>SAN BIASE</t>
  </si>
  <si>
    <t>04/07/2022 12.34.53</t>
  </si>
  <si>
    <t>H783</t>
  </si>
  <si>
    <t>SAN BONIFACIO</t>
  </si>
  <si>
    <t>04/03/2022 16.53.01</t>
  </si>
  <si>
    <t>H784</t>
  </si>
  <si>
    <t>SAN BUONO</t>
  </si>
  <si>
    <t>28/06/2022 14.58.24</t>
  </si>
  <si>
    <t>H785</t>
  </si>
  <si>
    <t>SAN CALOGERO</t>
  </si>
  <si>
    <t>H786</t>
  </si>
  <si>
    <t>SAN CANDIDO</t>
  </si>
  <si>
    <t>H787</t>
  </si>
  <si>
    <t>SAN CANZIAN D'ISONZO</t>
  </si>
  <si>
    <t>H789</t>
  </si>
  <si>
    <t>SAN CARLO CANAVESE</t>
  </si>
  <si>
    <t>25/01/2022 08.40.18</t>
  </si>
  <si>
    <t>H790</t>
  </si>
  <si>
    <t>SAN CASCIANO DEI BAGNI</t>
  </si>
  <si>
    <t>09/06/2022 09.00.20</t>
  </si>
  <si>
    <t>H791</t>
  </si>
  <si>
    <t>SAN CASCIANO IN VAL DI PESA</t>
  </si>
  <si>
    <t>18/05/2022 17.00.18</t>
  </si>
  <si>
    <t>H792</t>
  </si>
  <si>
    <t>SAN CATALDO</t>
  </si>
  <si>
    <t>H793</t>
  </si>
  <si>
    <t>SAN CESARIO DI LECCE</t>
  </si>
  <si>
    <t>01/03/2022 16.26.12</t>
  </si>
  <si>
    <t>H794</t>
  </si>
  <si>
    <t>SAN CESARIO SUL PANARO</t>
  </si>
  <si>
    <t>08/02/2022 10.31.10</t>
  </si>
  <si>
    <t>H795</t>
  </si>
  <si>
    <t>SAN CHIRICO NUOVO</t>
  </si>
  <si>
    <t>H796</t>
  </si>
  <si>
    <t>SAN CHIRICO RAPARO</t>
  </si>
  <si>
    <t>H797</t>
  </si>
  <si>
    <t>SAN CIPIRELLO</t>
  </si>
  <si>
    <t>25/02/2022 10.49.29</t>
  </si>
  <si>
    <t>H798</t>
  </si>
  <si>
    <t>SAN CIPRIANO D'AVERSA</t>
  </si>
  <si>
    <t>H799</t>
  </si>
  <si>
    <t>SAN CIPRIANO PO</t>
  </si>
  <si>
    <t>18/05/2022 16.15.07</t>
  </si>
  <si>
    <t>H800</t>
  </si>
  <si>
    <t>SAN CIPRIANO PICENTINO</t>
  </si>
  <si>
    <t>H801</t>
  </si>
  <si>
    <t>SAN CLEMENTE</t>
  </si>
  <si>
    <t>H802</t>
  </si>
  <si>
    <t>SAN COLOMBANO CERTENOLI</t>
  </si>
  <si>
    <t>H803</t>
  </si>
  <si>
    <t>SAN COLOMBANO AL LAMBRO</t>
  </si>
  <si>
    <t>H804</t>
  </si>
  <si>
    <t>SAN COLOMBANO BELMONTE</t>
  </si>
  <si>
    <t>13/04/2022 16.54.12</t>
  </si>
  <si>
    <t>H805</t>
  </si>
  <si>
    <t>SAN CONO</t>
  </si>
  <si>
    <t>H806</t>
  </si>
  <si>
    <t>SAN COSMO ALBANESE</t>
  </si>
  <si>
    <t>H807</t>
  </si>
  <si>
    <t>SAN COSTANTINO CALABRO</t>
  </si>
  <si>
    <t>H808</t>
  </si>
  <si>
    <t>SAN COSTANTINO ALBANESE</t>
  </si>
  <si>
    <t>H809</t>
  </si>
  <si>
    <t>SAN COSTANZO</t>
  </si>
  <si>
    <t>25/02/2022 10.44.56</t>
  </si>
  <si>
    <t>H810</t>
  </si>
  <si>
    <t>SAN CRISTOFORO</t>
  </si>
  <si>
    <t>07/10/2022 16.58.04</t>
  </si>
  <si>
    <t>H811</t>
  </si>
  <si>
    <t>SAN DAMIANO D'ASTI</t>
  </si>
  <si>
    <t>11/04/2022 11.35.03</t>
  </si>
  <si>
    <t>H812</t>
  </si>
  <si>
    <t>SAN DAMIANO MACRA</t>
  </si>
  <si>
    <t>30/08/2022 13.45.14</t>
  </si>
  <si>
    <t>H814</t>
  </si>
  <si>
    <t>SAN DAMIANO AL COLLE</t>
  </si>
  <si>
    <t>18/05/2022 16.01.39</t>
  </si>
  <si>
    <t>H815</t>
  </si>
  <si>
    <t>SAN DANIELE PO</t>
  </si>
  <si>
    <t>14/06/2022 18.32.04</t>
  </si>
  <si>
    <t>H816</t>
  </si>
  <si>
    <t>SAN DANIELE DEL FRIULI</t>
  </si>
  <si>
    <t>12/10/2022 08.26.36</t>
  </si>
  <si>
    <t>H818</t>
  </si>
  <si>
    <t>SAN DEMETRIO CORONE</t>
  </si>
  <si>
    <t>28/09/2022 11.49.44</t>
  </si>
  <si>
    <t>H819</t>
  </si>
  <si>
    <t>SAN DEMETRIO NE' VESTINI</t>
  </si>
  <si>
    <t>H820</t>
  </si>
  <si>
    <t>SAN DIDERO</t>
  </si>
  <si>
    <t>23/06/2022 09.44.21</t>
  </si>
  <si>
    <t>H821</t>
  </si>
  <si>
    <t>SANDIGLIANO</t>
  </si>
  <si>
    <t>H822</t>
  </si>
  <si>
    <t>SAN DONACI</t>
  </si>
  <si>
    <t>09/09/2022 13.12.50</t>
  </si>
  <si>
    <t>H823</t>
  </si>
  <si>
    <t>SAN DONA' DI PIAVE</t>
  </si>
  <si>
    <t>H824</t>
  </si>
  <si>
    <t>SAN DONATO VAL DI COMINO</t>
  </si>
  <si>
    <t>18/05/2022 15.52.03</t>
  </si>
  <si>
    <t>H825</t>
  </si>
  <si>
    <t>SAN DONATO DI NINEA</t>
  </si>
  <si>
    <t>20/06/2022 09.55.28</t>
  </si>
  <si>
    <t>H826</t>
  </si>
  <si>
    <t>SAN DONATO DI LECCE</t>
  </si>
  <si>
    <t>07/07/2022 08.37.30</t>
  </si>
  <si>
    <t>H827</t>
  </si>
  <si>
    <t>SAN DONATO MILANESE</t>
  </si>
  <si>
    <t>24/05/2022 10.48.02</t>
  </si>
  <si>
    <t>H829</t>
  </si>
  <si>
    <t>SANDRIGO</t>
  </si>
  <si>
    <t>21/06/2022 09.47.51</t>
  </si>
  <si>
    <t>H831</t>
  </si>
  <si>
    <t>SAN FELE</t>
  </si>
  <si>
    <t>H833</t>
  </si>
  <si>
    <t>SAN FELICE DEL MOLISE</t>
  </si>
  <si>
    <t>08/07/2022 10.52.47</t>
  </si>
  <si>
    <t>H834</t>
  </si>
  <si>
    <t>SAN FELICE A CANCELLO</t>
  </si>
  <si>
    <t>H835</t>
  </si>
  <si>
    <t>SAN FELICE SUL PANARO</t>
  </si>
  <si>
    <t>19/05/2022 14.40.46</t>
  </si>
  <si>
    <t>H836</t>
  </si>
  <si>
    <t>SAN FELICE CIRCEO</t>
  </si>
  <si>
    <t>H838</t>
  </si>
  <si>
    <t>SAN FELICE DEL BENACO</t>
  </si>
  <si>
    <t>H839</t>
  </si>
  <si>
    <t>SAN FERDINANDO DI PUGLIA</t>
  </si>
  <si>
    <t>08/04/2022 10.08.15</t>
  </si>
  <si>
    <t>H840</t>
  </si>
  <si>
    <t>SAN FERMO DELLA BATTAGLIA</t>
  </si>
  <si>
    <t>11/04/2022 17.40.13</t>
  </si>
  <si>
    <t>H841</t>
  </si>
  <si>
    <t>SAN FILI</t>
  </si>
  <si>
    <t>H842</t>
  </si>
  <si>
    <t>SAN FILIPPO DEL MELA</t>
  </si>
  <si>
    <t>15/06/2022 12.11.29</t>
  </si>
  <si>
    <t>H843</t>
  </si>
  <si>
    <t>SAN FIOR</t>
  </si>
  <si>
    <t>29/08/2022 14.49.51</t>
  </si>
  <si>
    <t>H844</t>
  </si>
  <si>
    <t>SAN FIORANO</t>
  </si>
  <si>
    <t>09/06/2022 09.02.06</t>
  </si>
  <si>
    <t>H845</t>
  </si>
  <si>
    <t>SAN FLORIANO DEL COLLIO</t>
  </si>
  <si>
    <t>18/05/2022 16.15.38</t>
  </si>
  <si>
    <t>H846</t>
  </si>
  <si>
    <t>SAN FLORO</t>
  </si>
  <si>
    <t>H847</t>
  </si>
  <si>
    <t>SAN FRANCESCO AL CAMPO</t>
  </si>
  <si>
    <t>22/06/2022 12.54.55</t>
  </si>
  <si>
    <t>H848</t>
  </si>
  <si>
    <t>AGLIENTU</t>
  </si>
  <si>
    <t>H850</t>
  </si>
  <si>
    <t>SAN FRATELLO</t>
  </si>
  <si>
    <t>H851</t>
  </si>
  <si>
    <t>SANFRE'</t>
  </si>
  <si>
    <t>08/07/2022 12.02.02</t>
  </si>
  <si>
    <t>H852</t>
  </si>
  <si>
    <t>SANFRONT</t>
  </si>
  <si>
    <t>21/06/2022 12.54.55</t>
  </si>
  <si>
    <t>H855</t>
  </si>
  <si>
    <t>SANGANO</t>
  </si>
  <si>
    <t>08/07/2022 12.01.01</t>
  </si>
  <si>
    <t>Esenzione per redditi imponibili fino a euro 10999.00</t>
  </si>
  <si>
    <t>H856</t>
  </si>
  <si>
    <t>SAN GAVINO MONREALE</t>
  </si>
  <si>
    <t>13/09/2022 15.12.21</t>
  </si>
  <si>
    <t>H857</t>
  </si>
  <si>
    <t>SAN GEMINI</t>
  </si>
  <si>
    <t>H858</t>
  </si>
  <si>
    <t>SAN GENESIO ATESINO</t>
  </si>
  <si>
    <t>H859</t>
  </si>
  <si>
    <t>SAN GENESIO ED UNITI</t>
  </si>
  <si>
    <t>18/05/2022 15.50.11</t>
  </si>
  <si>
    <t>H860</t>
  </si>
  <si>
    <t>SAN GENNARO VESUVIANO</t>
  </si>
  <si>
    <t>H861</t>
  </si>
  <si>
    <t>SAN GERMANO VERCELLESE</t>
  </si>
  <si>
    <t>13/04/2022 12.21.09</t>
  </si>
  <si>
    <t>H862</t>
  </si>
  <si>
    <t>SAN GERMANO CHISONE</t>
  </si>
  <si>
    <t>H865</t>
  </si>
  <si>
    <t>SAN GERVASIO BRESCIANO</t>
  </si>
  <si>
    <t>28/04/2022 10.32.33</t>
  </si>
  <si>
    <t>H867</t>
  </si>
  <si>
    <t>SAN GIACOMO DEGLI SCHIAVONI</t>
  </si>
  <si>
    <t>H868</t>
  </si>
  <si>
    <t>SAN GIACOMO FILIPPO</t>
  </si>
  <si>
    <t>H870</t>
  </si>
  <si>
    <t>SAN GIACOMO DELLE SEGNATE</t>
  </si>
  <si>
    <t>07/07/2022 15.34.01</t>
  </si>
  <si>
    <t>H872</t>
  </si>
  <si>
    <t>SANGIANO</t>
  </si>
  <si>
    <t>08/04/2022 13.26.30</t>
  </si>
  <si>
    <t>H873</t>
  </si>
  <si>
    <t>SAN GILLIO</t>
  </si>
  <si>
    <t>H875</t>
  </si>
  <si>
    <t>SAN GIMIGNANO</t>
  </si>
  <si>
    <t>H876</t>
  </si>
  <si>
    <t>SAN GINESIO</t>
  </si>
  <si>
    <t>H877</t>
  </si>
  <si>
    <t>SANGINETO</t>
  </si>
  <si>
    <t>H878</t>
  </si>
  <si>
    <t>SAN GIORGIO MONFERRATO</t>
  </si>
  <si>
    <t>04/04/2022 11.41.37</t>
  </si>
  <si>
    <t>H880</t>
  </si>
  <si>
    <t>SAN GIORGIO A LIRI</t>
  </si>
  <si>
    <t>H881</t>
  </si>
  <si>
    <t>SAN GIORGIO ALBANESE</t>
  </si>
  <si>
    <t>17/08/2022 11.25.22</t>
  </si>
  <si>
    <t>H882</t>
  </si>
  <si>
    <t>SAN GIORGIO IONICO</t>
  </si>
  <si>
    <t>08/04/2022 13.27.59</t>
  </si>
  <si>
    <t>H883</t>
  </si>
  <si>
    <t>SAN GIORGIO BIGARELLO</t>
  </si>
  <si>
    <t>22/04/2022 10.01.08</t>
  </si>
  <si>
    <t>H884</t>
  </si>
  <si>
    <t>SAN GIORGIO SU LEGNANO</t>
  </si>
  <si>
    <t>H885</t>
  </si>
  <si>
    <t>SAN GIORGIO DI LOMELLINA</t>
  </si>
  <si>
    <t>18/05/2022 16.29.14</t>
  </si>
  <si>
    <t>H887</t>
  </si>
  <si>
    <t>SAN GIORGIO PIACENTINO</t>
  </si>
  <si>
    <t>H888</t>
  </si>
  <si>
    <t>SAN GIORGIO LUCANO</t>
  </si>
  <si>
    <t>H889</t>
  </si>
  <si>
    <t>SAN GIORGIO MORGETO</t>
  </si>
  <si>
    <t>H890</t>
  </si>
  <si>
    <t>SAN GIORGIO CANAVESE</t>
  </si>
  <si>
    <t>21/06/2022 10.40.49</t>
  </si>
  <si>
    <t>H891</t>
  </si>
  <si>
    <t>SAN GIORGIO DELLA RICHINVELDA</t>
  </si>
  <si>
    <t>H892</t>
  </si>
  <si>
    <t>SAN GIORGIO A CREMANO</t>
  </si>
  <si>
    <t>H893</t>
  </si>
  <si>
    <t>SAN GIORGIO DELLE PERTICHE</t>
  </si>
  <si>
    <t>H894</t>
  </si>
  <si>
    <t>SAN GIORGIO DEL SANNIO</t>
  </si>
  <si>
    <t>28/09/2022 11.04.16</t>
  </si>
  <si>
    <t>H895</t>
  </si>
  <si>
    <t>SAN GIORGIO DI NOGARO</t>
  </si>
  <si>
    <t>14/07/2022 12.32.31</t>
  </si>
  <si>
    <t>H896</t>
  </si>
  <si>
    <t>SAN GIORGIO DI PIANO</t>
  </si>
  <si>
    <t>H897</t>
  </si>
  <si>
    <t>SAN GIORGIO IN BOSCO</t>
  </si>
  <si>
    <t>16/06/2022 15.26.39</t>
  </si>
  <si>
    <t>H898</t>
  </si>
  <si>
    <t>SAN GIORGIO LA MOLARA</t>
  </si>
  <si>
    <t>16/09/2022 11.46.06</t>
  </si>
  <si>
    <t>H899</t>
  </si>
  <si>
    <t>SAN GIORGIO SCARAMPI</t>
  </si>
  <si>
    <t>H900</t>
  </si>
  <si>
    <t>SAN GIORIO DI SUSA</t>
  </si>
  <si>
    <t>H901</t>
  </si>
  <si>
    <t>SAN GIOVANNI VALDARNO</t>
  </si>
  <si>
    <t>18/05/2022 16.57.24</t>
  </si>
  <si>
    <t>H903</t>
  </si>
  <si>
    <t>SAN GIOVANNI DI GERACE</t>
  </si>
  <si>
    <t>H906</t>
  </si>
  <si>
    <t>SAN GIOVANNI AL NATISONE</t>
  </si>
  <si>
    <t>H907</t>
  </si>
  <si>
    <t>SAN GIOVANNI A PIRO</t>
  </si>
  <si>
    <t>07/06/2022 13.10.32</t>
  </si>
  <si>
    <t>H910</t>
  </si>
  <si>
    <t>SAN GIOVANNI BIANCO</t>
  </si>
  <si>
    <t>H912</t>
  </si>
  <si>
    <t>SAN GIOVANNI DEL DOSSO</t>
  </si>
  <si>
    <t>18/05/2022 17.07.59</t>
  </si>
  <si>
    <t>H913</t>
  </si>
  <si>
    <t>VILLA SAN GIOVANNI IN TUSCIA</t>
  </si>
  <si>
    <t>H914</t>
  </si>
  <si>
    <t>SAN GIOVANNI GEMINI</t>
  </si>
  <si>
    <t>H916</t>
  </si>
  <si>
    <t>SAN GIOVANNI ILARIONE</t>
  </si>
  <si>
    <t>18/05/2022 16.14.20</t>
  </si>
  <si>
    <t>H917</t>
  </si>
  <si>
    <t>SAN GIOVANNI INCARICO</t>
  </si>
  <si>
    <t>H918</t>
  </si>
  <si>
    <t>SAN GIOVANNI IN CROCE</t>
  </si>
  <si>
    <t>H919</t>
  </si>
  <si>
    <t>SAN GIOVANNI IN FIORE</t>
  </si>
  <si>
    <t>H920</t>
  </si>
  <si>
    <t>SAN GIOVANNI IN GALDO</t>
  </si>
  <si>
    <t>01/07/2022 14.29.55</t>
  </si>
  <si>
    <t>H921</t>
  </si>
  <si>
    <t>SAN GIOVANNI IN MARIGNANO</t>
  </si>
  <si>
    <t>01/03/2022 16.36.36</t>
  </si>
  <si>
    <t>H922</t>
  </si>
  <si>
    <t>SAN GIOVANNI LA PUNTA</t>
  </si>
  <si>
    <t>07/09/2022 15.52.59</t>
  </si>
  <si>
    <t>H923</t>
  </si>
  <si>
    <t>SAN GIOVANNI LIPIONI</t>
  </si>
  <si>
    <t>H924</t>
  </si>
  <si>
    <t>SAN GIOVANNI LUPATOTO</t>
  </si>
  <si>
    <t>20/06/2022 14.52.46</t>
  </si>
  <si>
    <t>H926</t>
  </si>
  <si>
    <t>SAN GIOVANNI ROTONDO</t>
  </si>
  <si>
    <t>H928</t>
  </si>
  <si>
    <t>SAN GIULIANO DEL SANNIO</t>
  </si>
  <si>
    <t>15/06/2022 12.02.56</t>
  </si>
  <si>
    <t>H929</t>
  </si>
  <si>
    <t>SAN GIULIANO DI PUGLIA</t>
  </si>
  <si>
    <t>H930</t>
  </si>
  <si>
    <t>SAN GIULIANO MILANESE</t>
  </si>
  <si>
    <t>25/02/2022 12.11.57</t>
  </si>
  <si>
    <t>H931</t>
  </si>
  <si>
    <t>SAN GIUSEPPE VESUVIANO</t>
  </si>
  <si>
    <t>H933</t>
  </si>
  <si>
    <t>SAN GIUSEPPE JATO</t>
  </si>
  <si>
    <t>18/05/2022 16.13.30</t>
  </si>
  <si>
    <t>H935</t>
  </si>
  <si>
    <t>SAN GIUSTINO</t>
  </si>
  <si>
    <t>H936</t>
  </si>
  <si>
    <t>SAN GIUSTO CANAVESE</t>
  </si>
  <si>
    <t>24/06/2022 08.47.12</t>
  </si>
  <si>
    <t>H937</t>
  </si>
  <si>
    <t>SAN GODENZO</t>
  </si>
  <si>
    <t>H938</t>
  </si>
  <si>
    <t>SAN GREGORIO NELLE ALPI</t>
  </si>
  <si>
    <t>24/05/2022 10.20.49</t>
  </si>
  <si>
    <t>H939</t>
  </si>
  <si>
    <t>SAN GREGORIO MATESE</t>
  </si>
  <si>
    <t>27/06/2022 16.22.50</t>
  </si>
  <si>
    <t>H940</t>
  </si>
  <si>
    <t>SAN GREGORIO DI CATANIA</t>
  </si>
  <si>
    <t>H941</t>
  </si>
  <si>
    <t>SAN GREGORIO D'IPPONA</t>
  </si>
  <si>
    <t>H942</t>
  </si>
  <si>
    <t>SAN GREGORIO DA SASSOLA</t>
  </si>
  <si>
    <t>H943</t>
  </si>
  <si>
    <t>SAN GREGORIO MAGNO</t>
  </si>
  <si>
    <t>H944</t>
  </si>
  <si>
    <t>SANGUINETTO</t>
  </si>
  <si>
    <t>25/01/2022 08.43.17</t>
  </si>
  <si>
    <t>H945</t>
  </si>
  <si>
    <t>SAN LAZZARO DI SAVENA</t>
  </si>
  <si>
    <t>16/02/2022 12.42.12</t>
  </si>
  <si>
    <t>H949</t>
  </si>
  <si>
    <t>SAN LEO</t>
  </si>
  <si>
    <t>H951</t>
  </si>
  <si>
    <t>SAN LEONARDO</t>
  </si>
  <si>
    <t>H952</t>
  </si>
  <si>
    <t>SAN LEONARDO IN PASSIRIA</t>
  </si>
  <si>
    <t>H953</t>
  </si>
  <si>
    <t>SAN LEUCIO DEL SANNIO</t>
  </si>
  <si>
    <t>27/06/2022 10.58.44</t>
  </si>
  <si>
    <t>H955</t>
  </si>
  <si>
    <t>SAN LORENZELLO</t>
  </si>
  <si>
    <t>20/06/2022 09.58.40</t>
  </si>
  <si>
    <t>H956</t>
  </si>
  <si>
    <t>SAN LORENZO DI SEBATO</t>
  </si>
  <si>
    <t>H957</t>
  </si>
  <si>
    <t>SAN LORENZO AL MARE</t>
  </si>
  <si>
    <t>H958</t>
  </si>
  <si>
    <t>SAN LORENZO IN CAMPO</t>
  </si>
  <si>
    <t>H959</t>
  </si>
  <si>
    <t>SAN LORENZO</t>
  </si>
  <si>
    <t>H961</t>
  </si>
  <si>
    <t>SAN LORENZO BELLIZZI</t>
  </si>
  <si>
    <t>H962</t>
  </si>
  <si>
    <t>SAN LORENZO DEL VALLO</t>
  </si>
  <si>
    <t>H964</t>
  </si>
  <si>
    <t>SAN LORENZO ISONTINO</t>
  </si>
  <si>
    <t>H967</t>
  </si>
  <si>
    <t>SAN LORENZO MAGGIORE</t>
  </si>
  <si>
    <t>H969</t>
  </si>
  <si>
    <t>SAN LORENZO NUOVO</t>
  </si>
  <si>
    <t>11/08/2022 09.34.12</t>
  </si>
  <si>
    <t>H970</t>
  </si>
  <si>
    <t>SAN LUCA</t>
  </si>
  <si>
    <t>18/05/2022 16.22.22</t>
  </si>
  <si>
    <t>H971</t>
  </si>
  <si>
    <t>SAN LUCIDO</t>
  </si>
  <si>
    <t>H973</t>
  </si>
  <si>
    <t>SAN LUPO</t>
  </si>
  <si>
    <t>H974</t>
  </si>
  <si>
    <t>SANLURI</t>
  </si>
  <si>
    <t>16/03/2022 12.35.06</t>
  </si>
  <si>
    <t>H975</t>
  </si>
  <si>
    <t>SAN MANGO SUL CALORE</t>
  </si>
  <si>
    <t>20/07/2022 09.34.25</t>
  </si>
  <si>
    <t>H976</t>
  </si>
  <si>
    <t>SAN MANGO D'AQUINO</t>
  </si>
  <si>
    <t>H977</t>
  </si>
  <si>
    <t>SAN MANGO PIEMONTE</t>
  </si>
  <si>
    <t>30/03/2022 11.40.25</t>
  </si>
  <si>
    <t>H978</t>
  </si>
  <si>
    <t>SAN MARCELLINO</t>
  </si>
  <si>
    <t>H979</t>
  </si>
  <si>
    <t>SAN MARCELLO</t>
  </si>
  <si>
    <t>H981</t>
  </si>
  <si>
    <t>SAN MARCO ARGENTANO</t>
  </si>
  <si>
    <t>H982</t>
  </si>
  <si>
    <t>SAN MARCO D'ALUNZIO</t>
  </si>
  <si>
    <t>04/02/2022 16.09.20</t>
  </si>
  <si>
    <t>H984</t>
  </si>
  <si>
    <t>SAN MARCO DEI CAVOTI</t>
  </si>
  <si>
    <t>H985</t>
  </si>
  <si>
    <t>SAN MARCO IN LAMIS</t>
  </si>
  <si>
    <t>H986</t>
  </si>
  <si>
    <t>SAN MARCO LA CATOLA</t>
  </si>
  <si>
    <t>H987</t>
  </si>
  <si>
    <t>SAN MARTINO ALFIERI</t>
  </si>
  <si>
    <t>12/07/2022 07.13.09</t>
  </si>
  <si>
    <t>H988</t>
  </si>
  <si>
    <t>SAN MARTINO BADIA</t>
  </si>
  <si>
    <t>H989</t>
  </si>
  <si>
    <t>SAN MARTINO IN PASSIRIA</t>
  </si>
  <si>
    <t>H990</t>
  </si>
  <si>
    <t>SAN MARTINO IN PENSILIS</t>
  </si>
  <si>
    <t>H991</t>
  </si>
  <si>
    <t>SAN MARTINO SULLA MARRUCINA</t>
  </si>
  <si>
    <t>H992</t>
  </si>
  <si>
    <t>SAN MARTINO DI FINITA</t>
  </si>
  <si>
    <t>H994</t>
  </si>
  <si>
    <t>SAN MARTINO D'AGRI</t>
  </si>
  <si>
    <t>H996</t>
  </si>
  <si>
    <t>SAN MARTINO DI VENEZZE</t>
  </si>
  <si>
    <t>H997</t>
  </si>
  <si>
    <t>SAN MARTINO CANAVESE</t>
  </si>
  <si>
    <t>H999</t>
  </si>
  <si>
    <t>SAN MARTINO AL TAGLIAMENTO</t>
  </si>
  <si>
    <t>24/06/2022 11.22.07</t>
  </si>
  <si>
    <t>I002</t>
  </si>
  <si>
    <t>SAN MARTINO SANNITA</t>
  </si>
  <si>
    <t>I003</t>
  </si>
  <si>
    <t>SAN MARTINO BUON ALBERGO</t>
  </si>
  <si>
    <t>15/03/2022 18.16.50</t>
  </si>
  <si>
    <t>I005</t>
  </si>
  <si>
    <t>SAN MARTINO DALL'ARGINE</t>
  </si>
  <si>
    <t>17/03/2022 11.54.55</t>
  </si>
  <si>
    <t>I007</t>
  </si>
  <si>
    <t>SAN MARTINO DEL LAGO</t>
  </si>
  <si>
    <t>I008</t>
  </si>
  <si>
    <t>SAN MARTINO DI LUPARI</t>
  </si>
  <si>
    <t>20/04/2022 12.45.45</t>
  </si>
  <si>
    <t>I011</t>
  </si>
  <si>
    <t>SAN MARTINO IN RIO</t>
  </si>
  <si>
    <t>10/10/2022 16.15.02</t>
  </si>
  <si>
    <t>I012</t>
  </si>
  <si>
    <t>SAN MARTINO IN STRADA</t>
  </si>
  <si>
    <t>12/08/2022 09.49.19</t>
  </si>
  <si>
    <t>I014</t>
  </si>
  <si>
    <t>SAN MARTINO SICCOMARIO</t>
  </si>
  <si>
    <t>18/03/2022 12.22.14</t>
  </si>
  <si>
    <t>I016</t>
  </si>
  <si>
    <t>SAN MARTINO VALLE CAUDINA</t>
  </si>
  <si>
    <t>I017</t>
  </si>
  <si>
    <t>SAN MARZANO OLIVETO</t>
  </si>
  <si>
    <t>09/09/2022 12.29.53</t>
  </si>
  <si>
    <t>I018</t>
  </si>
  <si>
    <t>SAN MARZANO DI SAN GIUSEPPE</t>
  </si>
  <si>
    <t>I019</t>
  </si>
  <si>
    <t>SAN MARZANO SUL SARNO</t>
  </si>
  <si>
    <t>I023</t>
  </si>
  <si>
    <t>SAN MASSIMO</t>
  </si>
  <si>
    <t>I024</t>
  </si>
  <si>
    <t>SAN MAURIZIO CANAVESE</t>
  </si>
  <si>
    <t>29/09/2022 07.34.31</t>
  </si>
  <si>
    <t>I025</t>
  </si>
  <si>
    <t>SAN MAURIZIO D'OPAGLIO</t>
  </si>
  <si>
    <t>13/04/2022 11.32.18</t>
  </si>
  <si>
    <t>I026</t>
  </si>
  <si>
    <t>SAN MAURO MARCHESATO</t>
  </si>
  <si>
    <t>18/05/2022 17.01.36</t>
  </si>
  <si>
    <t>I027</t>
  </si>
  <si>
    <t>SAN MAURO PASCOLI</t>
  </si>
  <si>
    <t>15/04/2022 10.07.42</t>
  </si>
  <si>
    <t>I028</t>
  </si>
  <si>
    <t>SAN MAURO CASTELVERDE</t>
  </si>
  <si>
    <t>I029</t>
  </si>
  <si>
    <t>SAN MAURO FORTE</t>
  </si>
  <si>
    <t>I030</t>
  </si>
  <si>
    <t>SAN MAURO TORINESE</t>
  </si>
  <si>
    <t>29/09/2022 17.54.21</t>
  </si>
  <si>
    <t>I031</t>
  </si>
  <si>
    <t>SAN MAURO CILENTO</t>
  </si>
  <si>
    <t>I032</t>
  </si>
  <si>
    <t>SAN MAURO LA BRUCA</t>
  </si>
  <si>
    <t>I034</t>
  </si>
  <si>
    <t>SAN MICHELE DI SERINO</t>
  </si>
  <si>
    <t>I035</t>
  </si>
  <si>
    <t>SAN MICHELE DI GANZARIA</t>
  </si>
  <si>
    <t>I037</t>
  </si>
  <si>
    <t>SAN MICHELE MONDOVI'</t>
  </si>
  <si>
    <t>I040</t>
  </si>
  <si>
    <t>SAN MICHELE AL TAGLIAMENTO</t>
  </si>
  <si>
    <t>26/08/2022 10.48.38</t>
  </si>
  <si>
    <t>I042</t>
  </si>
  <si>
    <t>SAN MICHELE ALL'ADIGE</t>
  </si>
  <si>
    <t>I045</t>
  </si>
  <si>
    <t>SAN MICHELE SALENTINO</t>
  </si>
  <si>
    <t>12/10/2022 11.34.14</t>
  </si>
  <si>
    <t>I046</t>
  </si>
  <si>
    <t>SAN MINIATO</t>
  </si>
  <si>
    <t>16/09/2022 11.25.44</t>
  </si>
  <si>
    <t>Esenzione per redditi da lavoro dipendente e da pensione soglia di esenzione euro 12.500,00</t>
  </si>
  <si>
    <t>Esenzione per altre tipologie di reddito soglia di esenzione euro 10.500,00</t>
  </si>
  <si>
    <t>I048</t>
  </si>
  <si>
    <t>SANNAZZARO DE' BURGONDI</t>
  </si>
  <si>
    <t>14/06/2022 17.52.18</t>
  </si>
  <si>
    <t>I049</t>
  </si>
  <si>
    <t>SAN NAZZARO</t>
  </si>
  <si>
    <t>I051</t>
  </si>
  <si>
    <t>SAN NAZZARO VAL CAVARGNA</t>
  </si>
  <si>
    <t>I052</t>
  </si>
  <si>
    <t>SAN NAZZARO SESIA</t>
  </si>
  <si>
    <t>23/06/2022 13.30.06</t>
  </si>
  <si>
    <t>I053</t>
  </si>
  <si>
    <t>SANNICANDRO DI BARI</t>
  </si>
  <si>
    <t>10/10/2022 16.19.48</t>
  </si>
  <si>
    <t>I054</t>
  </si>
  <si>
    <t>SAN NICANDRO GARGANICO</t>
  </si>
  <si>
    <t>I056</t>
  </si>
  <si>
    <t>SAN NICOLA LA STRADA</t>
  </si>
  <si>
    <t>20/06/2022 18.11.08</t>
  </si>
  <si>
    <t>I057</t>
  </si>
  <si>
    <t>SAN NICOLA DELL'ALTO</t>
  </si>
  <si>
    <t>I058</t>
  </si>
  <si>
    <t>SAN NICOLA DA CRISSA</t>
  </si>
  <si>
    <t>I059</t>
  </si>
  <si>
    <t>SANNICOLA</t>
  </si>
  <si>
    <t>I060</t>
  </si>
  <si>
    <t>SAN NICOLA ARCELLA</t>
  </si>
  <si>
    <t>I061</t>
  </si>
  <si>
    <t>SAN NICOLA BARONIA</t>
  </si>
  <si>
    <t>I062</t>
  </si>
  <si>
    <t>SAN NICOLA MANFREDI</t>
  </si>
  <si>
    <t>I063</t>
  </si>
  <si>
    <t>SAN NICOLO' DI COMELICO</t>
  </si>
  <si>
    <t>26/08/2022 08.38.52</t>
  </si>
  <si>
    <t>I065</t>
  </si>
  <si>
    <t>SAN PANCRAZIO</t>
  </si>
  <si>
    <t>I066</t>
  </si>
  <si>
    <t>SAN PANCRAZIO SALENTINO</t>
  </si>
  <si>
    <t>09/09/2022 13.11.01</t>
  </si>
  <si>
    <t>I071</t>
  </si>
  <si>
    <t>SAN PAOLO DI JESI</t>
  </si>
  <si>
    <t>13/04/2022 11.26.14</t>
  </si>
  <si>
    <t>I072</t>
  </si>
  <si>
    <t>SAN PAOLO DI CIVITATE</t>
  </si>
  <si>
    <t>I073</t>
  </si>
  <si>
    <t>SAN PAOLO BEL SITO</t>
  </si>
  <si>
    <t>I076</t>
  </si>
  <si>
    <t>SAN PAOLO SOLBRITO</t>
  </si>
  <si>
    <t>16/06/2022 15.30.42</t>
  </si>
  <si>
    <t>I079</t>
  </si>
  <si>
    <t>SAN PELLEGRINO TERME</t>
  </si>
  <si>
    <t>I082</t>
  </si>
  <si>
    <t>SAN PIER D'ISONZO</t>
  </si>
  <si>
    <t>29/09/2022 18.01.28</t>
  </si>
  <si>
    <t>I084</t>
  </si>
  <si>
    <t>SAN PIER NICETO</t>
  </si>
  <si>
    <t>I086</t>
  </si>
  <si>
    <t>SAN PIERO PATTI</t>
  </si>
  <si>
    <t>I088</t>
  </si>
  <si>
    <t>SAN PIETRO DI CADORE</t>
  </si>
  <si>
    <t>16/06/2022 14.50.54</t>
  </si>
  <si>
    <t>I089</t>
  </si>
  <si>
    <t>SAN PIETRO AL TANAGRO</t>
  </si>
  <si>
    <t>I090</t>
  </si>
  <si>
    <t>SAN PIETRO VAL LEMINA</t>
  </si>
  <si>
    <t>13/09/2022 07.53.15</t>
  </si>
  <si>
    <t>I092</t>
  </si>
  <si>
    <t>SAN PIETRO AL NATISONE</t>
  </si>
  <si>
    <t>01/02/2022 10.27.56</t>
  </si>
  <si>
    <t>I093</t>
  </si>
  <si>
    <t>SAN PIETRO A MAIDA</t>
  </si>
  <si>
    <t>I095</t>
  </si>
  <si>
    <t>SAN PIETRO APOSTOLO</t>
  </si>
  <si>
    <t>I096</t>
  </si>
  <si>
    <t>SAN PIETRO AVELLANA</t>
  </si>
  <si>
    <t>I098</t>
  </si>
  <si>
    <t>SAN PIETRO CLARENZA</t>
  </si>
  <si>
    <t>I102</t>
  </si>
  <si>
    <t>SAN PIETRO DI CARIDA'</t>
  </si>
  <si>
    <t>I103</t>
  </si>
  <si>
    <t>SAN PIETRO DI FELETTO</t>
  </si>
  <si>
    <t>08/07/2022 09.52.38</t>
  </si>
  <si>
    <t>I105</t>
  </si>
  <si>
    <t>SAN PIETRO DI MORUBIO</t>
  </si>
  <si>
    <t>08/06/2022 10.27.55</t>
  </si>
  <si>
    <t>I107</t>
  </si>
  <si>
    <t>SAN PIETRO IN GU</t>
  </si>
  <si>
    <t>I108</t>
  </si>
  <si>
    <t>SAN PIETRO IN AMANTEA</t>
  </si>
  <si>
    <t>I109</t>
  </si>
  <si>
    <t>SAN PIETRO IN CARIANO</t>
  </si>
  <si>
    <t>I110</t>
  </si>
  <si>
    <t>SAN PIETRO IN CASALE</t>
  </si>
  <si>
    <t>18/03/2022 12.20.23</t>
  </si>
  <si>
    <t>I113</t>
  </si>
  <si>
    <t>SAN PIETRO INFINE</t>
  </si>
  <si>
    <t>I114</t>
  </si>
  <si>
    <t>SAN PIETRO IN GUARANO</t>
  </si>
  <si>
    <t>I115</t>
  </si>
  <si>
    <t>SAN PIETRO IN LAMA</t>
  </si>
  <si>
    <t>I116</t>
  </si>
  <si>
    <t>SAN PIETRO MOSEZZO</t>
  </si>
  <si>
    <t>I117</t>
  </si>
  <si>
    <t>SAN PIETRO MUSSOLINO</t>
  </si>
  <si>
    <t>14/06/2022 15.07.32</t>
  </si>
  <si>
    <t>I118</t>
  </si>
  <si>
    <t>VILLA SAN PIETRO</t>
  </si>
  <si>
    <t>I119</t>
  </si>
  <si>
    <t>SAN PIETRO VERNOTICO</t>
  </si>
  <si>
    <t>14/06/2022 10.03.54</t>
  </si>
  <si>
    <t>I120</t>
  </si>
  <si>
    <t>SAN PIETRO VIMINARIO</t>
  </si>
  <si>
    <t>I121</t>
  </si>
  <si>
    <t>SAN PIO DELLE CAMERE</t>
  </si>
  <si>
    <t>I122</t>
  </si>
  <si>
    <t>SAN POLO MATESE</t>
  </si>
  <si>
    <t>I123</t>
  </si>
  <si>
    <t>SAN POLO D'ENZA</t>
  </si>
  <si>
    <t>28/09/2022 11.03.01</t>
  </si>
  <si>
    <t>I124</t>
  </si>
  <si>
    <t>SAN POLO DI PIAVE</t>
  </si>
  <si>
    <t>12/10/2022 12.58.20</t>
  </si>
  <si>
    <t>I125</t>
  </si>
  <si>
    <t>SAN POLO DEI CAVALIERI</t>
  </si>
  <si>
    <t>22/08/2022 12.32.37</t>
  </si>
  <si>
    <t>I126</t>
  </si>
  <si>
    <t>SAN PONSO</t>
  </si>
  <si>
    <t>I128</t>
  </si>
  <si>
    <t>SAN POSSIDONIO</t>
  </si>
  <si>
    <t>I129</t>
  </si>
  <si>
    <t>SAN POTITO ULTRA</t>
  </si>
  <si>
    <t>I130</t>
  </si>
  <si>
    <t>SAN POTITO SANNITICO</t>
  </si>
  <si>
    <t>22/08/2022 11.56.07</t>
  </si>
  <si>
    <t>I131</t>
  </si>
  <si>
    <t>SAN PRISCO</t>
  </si>
  <si>
    <t>28/09/2022 13.04.39</t>
  </si>
  <si>
    <t>I132</t>
  </si>
  <si>
    <t>SAN PROCOPIO</t>
  </si>
  <si>
    <t>I133</t>
  </si>
  <si>
    <t>SAN PROSPERO</t>
  </si>
  <si>
    <t>I135</t>
  </si>
  <si>
    <t>SAN QUIRICO D'ORCIA</t>
  </si>
  <si>
    <t>I136</t>
  </si>
  <si>
    <t>SAN QUIRINO</t>
  </si>
  <si>
    <t>I137</t>
  </si>
  <si>
    <t>SAN RAFFAELE CIMENA</t>
  </si>
  <si>
    <t>23/09/2022 17.25.14</t>
  </si>
  <si>
    <t>I138</t>
  </si>
  <si>
    <t>SANREMO</t>
  </si>
  <si>
    <t>I139</t>
  </si>
  <si>
    <t>SAN ROBERTO</t>
  </si>
  <si>
    <t>I140</t>
  </si>
  <si>
    <t>SAN ROCCO AL PORTO</t>
  </si>
  <si>
    <t>I142</t>
  </si>
  <si>
    <t>SAN ROMANO IN GARFAGNANA</t>
  </si>
  <si>
    <t>I143</t>
  </si>
  <si>
    <t>SAN RUFO</t>
  </si>
  <si>
    <t>I144</t>
  </si>
  <si>
    <t>SAN SALVATORE MONFERRATO</t>
  </si>
  <si>
    <t>20/04/2022 18.21.13</t>
  </si>
  <si>
    <t>I145</t>
  </si>
  <si>
    <t>SAN SALVATORE TELESINO</t>
  </si>
  <si>
    <t>07/07/2022 08.38.24</t>
  </si>
  <si>
    <t>I147</t>
  </si>
  <si>
    <t>SAN SALVATORE DI FITALIA</t>
  </si>
  <si>
    <t>I148</t>
  </si>
  <si>
    <t>SAN SALVO</t>
  </si>
  <si>
    <t>I150</t>
  </si>
  <si>
    <t>SAN SEBASTIANO CURONE</t>
  </si>
  <si>
    <t>31/08/2022 10.16.58</t>
  </si>
  <si>
    <t>I151</t>
  </si>
  <si>
    <t>SAN SEBASTIANO AL VESUVIO</t>
  </si>
  <si>
    <t>11/08/2022 09.42.14</t>
  </si>
  <si>
    <t>I152</t>
  </si>
  <si>
    <t>SAN SEBASTIANO DA PO</t>
  </si>
  <si>
    <t>05/07/2022 14.08.55</t>
  </si>
  <si>
    <t>I153</t>
  </si>
  <si>
    <t>SAN SECONDO PARMENSE</t>
  </si>
  <si>
    <t>I154</t>
  </si>
  <si>
    <t>SAN SECONDO DI PINEROLO</t>
  </si>
  <si>
    <t>21/09/2022 12.03.06</t>
  </si>
  <si>
    <t>I155</t>
  </si>
  <si>
    <t>SANSEPOLCRO</t>
  </si>
  <si>
    <t>22/03/2022 12.29.03</t>
  </si>
  <si>
    <t>I156</t>
  </si>
  <si>
    <t>SAN SEVERINO MARCHE</t>
  </si>
  <si>
    <t>02/09/2022 17.11.30</t>
  </si>
  <si>
    <t>I157</t>
  </si>
  <si>
    <t>SAN SEVERINO LUCANO</t>
  </si>
  <si>
    <t>I158</t>
  </si>
  <si>
    <t>SAN SEVERO</t>
  </si>
  <si>
    <t>I162</t>
  </si>
  <si>
    <t>SAN SIRO</t>
  </si>
  <si>
    <t>I163</t>
  </si>
  <si>
    <t>SAN SOSSIO BARONIA</t>
  </si>
  <si>
    <t>I164</t>
  </si>
  <si>
    <t>SAN SOSTENE</t>
  </si>
  <si>
    <t>I165</t>
  </si>
  <si>
    <t>SAN SOSTI</t>
  </si>
  <si>
    <t>I166</t>
  </si>
  <si>
    <t>SAN SPERATE</t>
  </si>
  <si>
    <t>24/05/2022 10.32.52</t>
  </si>
  <si>
    <t>I168</t>
  </si>
  <si>
    <t>SANTA BRIGIDA</t>
  </si>
  <si>
    <t>08/06/2022 13.11.49</t>
  </si>
  <si>
    <t>I169</t>
  </si>
  <si>
    <t>SANTA CATERINA VILLARMOSA</t>
  </si>
  <si>
    <t>I170</t>
  </si>
  <si>
    <t>SANTA CATERINA DELLO IONIO</t>
  </si>
  <si>
    <t>I171</t>
  </si>
  <si>
    <t>SANTA CATERINA ALBANESE</t>
  </si>
  <si>
    <t>I172</t>
  </si>
  <si>
    <t>SANTA CESAREA TERME</t>
  </si>
  <si>
    <t>17/03/2022 11.48.30</t>
  </si>
  <si>
    <t>I173</t>
  </si>
  <si>
    <t>SANTA CRISTINA VALGARDENA</t>
  </si>
  <si>
    <t>I174</t>
  </si>
  <si>
    <t>SANTA CRISTINA GELA</t>
  </si>
  <si>
    <t>I175</t>
  </si>
  <si>
    <t>SANTA CRISTINA E BISSONE</t>
  </si>
  <si>
    <t>I176</t>
  </si>
  <si>
    <t>SANTA CRISTINA D'ASPROMONTE</t>
  </si>
  <si>
    <t>10/10/2022 17.14.37</t>
  </si>
  <si>
    <t>I177</t>
  </si>
  <si>
    <t>SANTA CROCE SULL'ARNO</t>
  </si>
  <si>
    <t>08/09/2022 13.46.47</t>
  </si>
  <si>
    <t>Esenzione per redditi derivanti esclusivamente da redditi da lavoro dipendente ed assimilato e da pensione fino a 13.000,00</t>
  </si>
  <si>
    <t>Esenzione per tutti i contribuenti fino a 12000,00 di reddito</t>
  </si>
  <si>
    <t>I178</t>
  </si>
  <si>
    <t>SANTA CROCE CAMERINA</t>
  </si>
  <si>
    <t>I179</t>
  </si>
  <si>
    <t>SANTA CROCE DEL SANNIO</t>
  </si>
  <si>
    <t>07/07/2022 15.52.52</t>
  </si>
  <si>
    <t>I181</t>
  </si>
  <si>
    <t>SANTA CROCE DI MAGLIANO</t>
  </si>
  <si>
    <t>26/08/2022 08.47.18</t>
  </si>
  <si>
    <t>I182</t>
  </si>
  <si>
    <t>SANTADI</t>
  </si>
  <si>
    <t>I183</t>
  </si>
  <si>
    <t>SANTA DOMENICA TALAO</t>
  </si>
  <si>
    <t>28/09/2022 09.40.56</t>
  </si>
  <si>
    <t>I184</t>
  </si>
  <si>
    <t>SANTA DOMENICA VITTORIA</t>
  </si>
  <si>
    <t>I185</t>
  </si>
  <si>
    <t>SANTA ELISABETTA</t>
  </si>
  <si>
    <t>I187</t>
  </si>
  <si>
    <t>SANTA FIORA</t>
  </si>
  <si>
    <t>07/07/2022 15.37.20</t>
  </si>
  <si>
    <t>I188</t>
  </si>
  <si>
    <t>SANTA FLAVIA</t>
  </si>
  <si>
    <t>I189</t>
  </si>
  <si>
    <t>SANT'AGAPITO</t>
  </si>
  <si>
    <t>I190</t>
  </si>
  <si>
    <t>SANT'AGATA FOSSILI</t>
  </si>
  <si>
    <t>13/09/2022 16.14.34</t>
  </si>
  <si>
    <t>I191</t>
  </si>
  <si>
    <t>SANT'AGATA BOLOGNESE</t>
  </si>
  <si>
    <t>I192</t>
  </si>
  <si>
    <t>SANT'AGATA DI ESARO</t>
  </si>
  <si>
    <t>I193</t>
  </si>
  <si>
    <t>SANT'AGATA DI PUGLIA</t>
  </si>
  <si>
    <t>18/05/2022 17.04.20</t>
  </si>
  <si>
    <t>I196</t>
  </si>
  <si>
    <t>SANT'AGATA SUL SANTERNO</t>
  </si>
  <si>
    <t>10/10/2022 16.10.43</t>
  </si>
  <si>
    <t>I197</t>
  </si>
  <si>
    <t>SANT'AGATA DE' GOTI</t>
  </si>
  <si>
    <t>I198</t>
  </si>
  <si>
    <t>SANT'AGATA DEL BIANCO</t>
  </si>
  <si>
    <t>I199</t>
  </si>
  <si>
    <t>SANT'AGATA DI MILITELLO</t>
  </si>
  <si>
    <t>I201</t>
  </si>
  <si>
    <t>SANT'AGATA FELTRIA</t>
  </si>
  <si>
    <t>24/01/2022 11.17.54</t>
  </si>
  <si>
    <t>I202</t>
  </si>
  <si>
    <t>SANT'AGATA LI BATTIATI</t>
  </si>
  <si>
    <t>I203</t>
  </si>
  <si>
    <t>SANTA GIULETTA</t>
  </si>
  <si>
    <t>10/10/2022 16.11.26</t>
  </si>
  <si>
    <t>I205</t>
  </si>
  <si>
    <t>SANTA GIUSTA</t>
  </si>
  <si>
    <t>I206</t>
  </si>
  <si>
    <t>SANTA GIUSTINA</t>
  </si>
  <si>
    <t>28/03/2022 12.03.43</t>
  </si>
  <si>
    <t>I207</t>
  </si>
  <si>
    <t>SANTA GIUSTINA IN COLLE</t>
  </si>
  <si>
    <t>I208</t>
  </si>
  <si>
    <t>SANT'AGNELLO</t>
  </si>
  <si>
    <t>24/05/2022 09.07.11</t>
  </si>
  <si>
    <t>I210</t>
  </si>
  <si>
    <t>SANT'ALBANO STURA</t>
  </si>
  <si>
    <t>05/07/2022 14.02.11</t>
  </si>
  <si>
    <t>I213</t>
  </si>
  <si>
    <t>SANT'ALESSIO CON VIALONE</t>
  </si>
  <si>
    <t>18/05/2022 16.15.05</t>
  </si>
  <si>
    <t>I214</t>
  </si>
  <si>
    <t>SANT'ALESSIO IN ASPROMONTE</t>
  </si>
  <si>
    <t>I215</t>
  </si>
  <si>
    <t>SANT'ALESSIO SICULO</t>
  </si>
  <si>
    <t>I216</t>
  </si>
  <si>
    <t>SANT'ALFIO</t>
  </si>
  <si>
    <t>24/08/2022 14.43.21</t>
  </si>
  <si>
    <t>I217</t>
  </si>
  <si>
    <t>SANTA LUCE</t>
  </si>
  <si>
    <t>I219</t>
  </si>
  <si>
    <t>SANTA LUCIA DI SERINO</t>
  </si>
  <si>
    <t>I220</t>
  </si>
  <si>
    <t>SANTA LUCIA DEL MELA</t>
  </si>
  <si>
    <t>25/01/2022 11.29.46</t>
  </si>
  <si>
    <t>I221</t>
  </si>
  <si>
    <t>SANTA LUCIA DI PIAVE</t>
  </si>
  <si>
    <t>26/08/2022 10.21.45</t>
  </si>
  <si>
    <t>I224</t>
  </si>
  <si>
    <t>SANTA MARGHERITA DI BELICE</t>
  </si>
  <si>
    <t>I225</t>
  </si>
  <si>
    <t>SANTA MARGHERITA LIGURE</t>
  </si>
  <si>
    <t>14/06/2022 14.56.16</t>
  </si>
  <si>
    <t>Esenzione per redditi imponibili fino a euro 40000.00</t>
  </si>
  <si>
    <t>I230</t>
  </si>
  <si>
    <t>SANTA MARGHERITA DI STAFFORA</t>
  </si>
  <si>
    <t>I232</t>
  </si>
  <si>
    <t>SANTA MARIA A MONTE</t>
  </si>
  <si>
    <t>I233</t>
  </si>
  <si>
    <t>SANTA MARIA A VICO</t>
  </si>
  <si>
    <t>18/05/2022 16.44.59</t>
  </si>
  <si>
    <t>I234</t>
  </si>
  <si>
    <t>SANTA MARIA CAPUA VETERE</t>
  </si>
  <si>
    <t>I236</t>
  </si>
  <si>
    <t>TRAVACO' SICCOMARIO</t>
  </si>
  <si>
    <t>11/08/2022 12.25.23</t>
  </si>
  <si>
    <t>I237</t>
  </si>
  <si>
    <t>SANTA MARIA DELLA VERSA</t>
  </si>
  <si>
    <t>18/05/2022 16.27.17</t>
  </si>
  <si>
    <t>I238</t>
  </si>
  <si>
    <t>SANTA MARIA DEL MOLISE</t>
  </si>
  <si>
    <t>17/06/2022 15.25.13</t>
  </si>
  <si>
    <t>I240</t>
  </si>
  <si>
    <t>SANTA MARIA DI LICODIA</t>
  </si>
  <si>
    <t>I242</t>
  </si>
  <si>
    <t>SANTA MARIA DI SALA</t>
  </si>
  <si>
    <t>16/02/2022 08.30.00</t>
  </si>
  <si>
    <t>I243</t>
  </si>
  <si>
    <t>SANTA MARIA HOE'</t>
  </si>
  <si>
    <t>18/05/2022 16.26.27</t>
  </si>
  <si>
    <t>I244</t>
  </si>
  <si>
    <t>SANTA MARIA IMBARO</t>
  </si>
  <si>
    <t>07/07/2022 15.59.57</t>
  </si>
  <si>
    <t>I247</t>
  </si>
  <si>
    <t>SANTA MARIA LA FOSSA</t>
  </si>
  <si>
    <t>13/01/2022 13.29.36</t>
  </si>
  <si>
    <t>I248</t>
  </si>
  <si>
    <t>SANTA MARIA LA LONGA</t>
  </si>
  <si>
    <t>23/03/2022 10.44.14</t>
  </si>
  <si>
    <t>I249</t>
  </si>
  <si>
    <t>SANTA MARIA MAGGIORE</t>
  </si>
  <si>
    <t>I251</t>
  </si>
  <si>
    <t>SANTA MARIA NUOVA</t>
  </si>
  <si>
    <t>09/09/2022 12.34.07</t>
  </si>
  <si>
    <t>I253</t>
  </si>
  <si>
    <t>SANTA MARINA</t>
  </si>
  <si>
    <t>I254</t>
  </si>
  <si>
    <t>SANTA MARINA SALINA</t>
  </si>
  <si>
    <t>I255</t>
  </si>
  <si>
    <t>SANTA MARINELLA</t>
  </si>
  <si>
    <t>I256</t>
  </si>
  <si>
    <t>SANT'AMBROGIO SUL GARIGLIANO</t>
  </si>
  <si>
    <t>I258</t>
  </si>
  <si>
    <t>SANT'AMBROGIO DI TORINO</t>
  </si>
  <si>
    <t>I259</t>
  </si>
  <si>
    <t>SANT'AMBROGIO DI VALPOLICELLA</t>
  </si>
  <si>
    <t>I260</t>
  </si>
  <si>
    <t>SANTOMENNA</t>
  </si>
  <si>
    <t>I261</t>
  </si>
  <si>
    <t>SAN TAMMARO</t>
  </si>
  <si>
    <t>31/08/2022 12.30.51</t>
  </si>
  <si>
    <t>I262</t>
  </si>
  <si>
    <t>SANT'ANASTASIA</t>
  </si>
  <si>
    <t>I263</t>
  </si>
  <si>
    <t>SANT'ANATOLIA DI NARCO</t>
  </si>
  <si>
    <t>I264</t>
  </si>
  <si>
    <t>SANT'ANDREA DI CONZA</t>
  </si>
  <si>
    <t>07/07/2022 15.53.49</t>
  </si>
  <si>
    <t>I265</t>
  </si>
  <si>
    <t>SANT'ANDREA DEL GARIGLIANO</t>
  </si>
  <si>
    <t>I266</t>
  </si>
  <si>
    <t>SANT'ANDREA APOSTOLO DELLO IONIO</t>
  </si>
  <si>
    <t>I271</t>
  </si>
  <si>
    <t>SANT'ANDREA FRIUS</t>
  </si>
  <si>
    <t>02/09/2022 09.31.53</t>
  </si>
  <si>
    <t>I273</t>
  </si>
  <si>
    <t>SANT'ANGELO D'ALIFE</t>
  </si>
  <si>
    <t>I274</t>
  </si>
  <si>
    <t>SANT'ANGELO LODIGIANO</t>
  </si>
  <si>
    <t>07/07/2022 08.39.52</t>
  </si>
  <si>
    <t>I275</t>
  </si>
  <si>
    <t>SANT'ANGELO DI PIOVE DI SACCO</t>
  </si>
  <si>
    <t>14/04/2022 18.01.41</t>
  </si>
  <si>
    <t>I276</t>
  </si>
  <si>
    <t>SANT'ANGELO LOMELLINA</t>
  </si>
  <si>
    <t>I277</t>
  </si>
  <si>
    <t>SANT'ANGELO A CUPOLO</t>
  </si>
  <si>
    <t>28/09/2022 11.07.43</t>
  </si>
  <si>
    <t>I278</t>
  </si>
  <si>
    <t>SANT'ANGELO A FASANELLA</t>
  </si>
  <si>
    <t>I279</t>
  </si>
  <si>
    <t>SANT'ANGELO ALL'ESCA</t>
  </si>
  <si>
    <t>09/06/2022 09.01.12</t>
  </si>
  <si>
    <t>I280</t>
  </si>
  <si>
    <t>SANT'ANGELO A SCALA</t>
  </si>
  <si>
    <t>20/06/2022 13.06.27</t>
  </si>
  <si>
    <t>I281</t>
  </si>
  <si>
    <t>SANT'ANGELO DEI LOMBARDI</t>
  </si>
  <si>
    <t>27/06/2022 11.00.54</t>
  </si>
  <si>
    <t>I282</t>
  </si>
  <si>
    <t>SANT'ANGELO DEL PESCO</t>
  </si>
  <si>
    <t>28/06/2022 12.57.28</t>
  </si>
  <si>
    <t>I283</t>
  </si>
  <si>
    <t>SANT'ANGELO DI BROLO</t>
  </si>
  <si>
    <t>I284</t>
  </si>
  <si>
    <t>SANT'ANGELO ROMANO</t>
  </si>
  <si>
    <t>20/07/2022 09.48.47</t>
  </si>
  <si>
    <t>I286</t>
  </si>
  <si>
    <t>SANT'ANGELO IN PONTANO</t>
  </si>
  <si>
    <t>I287</t>
  </si>
  <si>
    <t>SANT'ANGELO IN VADO</t>
  </si>
  <si>
    <t>I288</t>
  </si>
  <si>
    <t>SANT'ANGELO LE FRATTE</t>
  </si>
  <si>
    <t>23/06/2022 09.32.29</t>
  </si>
  <si>
    <t>I289</t>
  </si>
  <si>
    <t>SANT'ANGELO LIMOSANO</t>
  </si>
  <si>
    <t>27/06/2022 10.55.25</t>
  </si>
  <si>
    <t>I290</t>
  </si>
  <si>
    <t>SANT'ANGELO MUXARO</t>
  </si>
  <si>
    <t>I291</t>
  </si>
  <si>
    <t>SANTA NINFA</t>
  </si>
  <si>
    <t>24/03/2022 08.13.03</t>
  </si>
  <si>
    <t>I292</t>
  </si>
  <si>
    <t>SANT'ANNA D'ALFAEDO</t>
  </si>
  <si>
    <t>I293</t>
  </si>
  <si>
    <t>SANT'ANTIMO</t>
  </si>
  <si>
    <t>I294</t>
  </si>
  <si>
    <t>SANT'ANTIOCO</t>
  </si>
  <si>
    <t>I296</t>
  </si>
  <si>
    <t>SANT'ANTONINO DI SUSA</t>
  </si>
  <si>
    <t>I298</t>
  </si>
  <si>
    <t>VILLA SANT'ANTONIO</t>
  </si>
  <si>
    <t>I300</t>
  </si>
  <si>
    <t>SANT'ANTONIO ABATE</t>
  </si>
  <si>
    <t>I301</t>
  </si>
  <si>
    <t>SANTA PAOLINA</t>
  </si>
  <si>
    <t>I302</t>
  </si>
  <si>
    <t>SANT'APOLLINARE</t>
  </si>
  <si>
    <t>I304</t>
  </si>
  <si>
    <t>SANTARCANGELO DI ROMAGNA</t>
  </si>
  <si>
    <t>18/05/2022 16.47.03</t>
  </si>
  <si>
    <t>I305</t>
  </si>
  <si>
    <t>SANT'ARCANGELO</t>
  </si>
  <si>
    <t>I306</t>
  </si>
  <si>
    <t>SANT'ARPINO</t>
  </si>
  <si>
    <t>I307</t>
  </si>
  <si>
    <t>SANT'ARSENIO</t>
  </si>
  <si>
    <t>I308</t>
  </si>
  <si>
    <t>SANTA SEVERINA</t>
  </si>
  <si>
    <t>27/06/2022 16.23.19</t>
  </si>
  <si>
    <t>I309</t>
  </si>
  <si>
    <t>SANTA SOFIA D'EPIRO</t>
  </si>
  <si>
    <t>I310</t>
  </si>
  <si>
    <t>SANTA SOFIA</t>
  </si>
  <si>
    <t>11/10/2022 10.38.32</t>
  </si>
  <si>
    <t>I311</t>
  </si>
  <si>
    <t>SANTA TERESA DI RIVA</t>
  </si>
  <si>
    <t>I312</t>
  </si>
  <si>
    <t>SANTA TERESA GALLURA</t>
  </si>
  <si>
    <t>10/01/2022 09.39.44</t>
  </si>
  <si>
    <t>I314</t>
  </si>
  <si>
    <t>SANTA VENERINA</t>
  </si>
  <si>
    <t>I315</t>
  </si>
  <si>
    <t>SANTA VITTORIA IN MATENANO</t>
  </si>
  <si>
    <t>25/02/2022 14.33.35</t>
  </si>
  <si>
    <t>I316</t>
  </si>
  <si>
    <t>SANTA VITTORIA D'ALBA</t>
  </si>
  <si>
    <t>13/09/2022 15.44.25</t>
  </si>
  <si>
    <t>I317</t>
  </si>
  <si>
    <t>SANT'EGIDIO DEL MONTE ALBINO</t>
  </si>
  <si>
    <t>14/06/2022 10.04.38</t>
  </si>
  <si>
    <t>I318</t>
  </si>
  <si>
    <t>SANT'EGIDIO ALLA VIBRATA</t>
  </si>
  <si>
    <t>21/09/2022 13.02.15</t>
  </si>
  <si>
    <t>I319</t>
  </si>
  <si>
    <t>SANT'ELENA</t>
  </si>
  <si>
    <t>27/09/2022 07.56.56</t>
  </si>
  <si>
    <t>I320</t>
  </si>
  <si>
    <t>SANT'ELIA A PIANISI</t>
  </si>
  <si>
    <t>01/07/2022 13.22.02</t>
  </si>
  <si>
    <t>I321</t>
  </si>
  <si>
    <t>SANT'ELIA FIUMERAPIDO</t>
  </si>
  <si>
    <t>07/07/2022 15.45.51</t>
  </si>
  <si>
    <t>I322</t>
  </si>
  <si>
    <t>VALLEFIORITA</t>
  </si>
  <si>
    <t>I324</t>
  </si>
  <si>
    <t>SANT'ELPIDIO A MARE</t>
  </si>
  <si>
    <t>30/06/2022 15.15.46</t>
  </si>
  <si>
    <t>I326</t>
  </si>
  <si>
    <t>SANTE MARIE</t>
  </si>
  <si>
    <t>I327</t>
  </si>
  <si>
    <t>SANTENA</t>
  </si>
  <si>
    <t>19/05/2022 17.09.14</t>
  </si>
  <si>
    <t>Esenzione per redditi fino a euro 12000.00</t>
  </si>
  <si>
    <t>Applicabile a scaglione di reddito da euro 12.001,00 fino a euro 15.000,00</t>
  </si>
  <si>
    <t>Applicabile a scaglione di reddito da euro 15.001,00 e fino a euro 28.000,00</t>
  </si>
  <si>
    <t>Applicabile a scaglione di reddito da euro 28.001,00 e fino a euro 50.000,00</t>
  </si>
  <si>
    <t>Applicabile a scaglione di reddito sopra euro 50.000,00</t>
  </si>
  <si>
    <t>I328</t>
  </si>
  <si>
    <t>SAN TEODORO</t>
  </si>
  <si>
    <t>I329</t>
  </si>
  <si>
    <t>13/10/2022 11.52.28</t>
  </si>
  <si>
    <t>I330</t>
  </si>
  <si>
    <t>SANTERAMO IN COLLE</t>
  </si>
  <si>
    <t>I332</t>
  </si>
  <si>
    <t>SANT'EUFEMIA A MAIELLA</t>
  </si>
  <si>
    <t>I333</t>
  </si>
  <si>
    <t>SANT'EUFEMIA D'ASPROMONTE</t>
  </si>
  <si>
    <t>04/CS</t>
  </si>
  <si>
    <t>28/07/2022 10.03.25</t>
  </si>
  <si>
    <t>I335</t>
  </si>
  <si>
    <t>SANT'EUSANIO DEL SANGRO</t>
  </si>
  <si>
    <t>I336</t>
  </si>
  <si>
    <t>SANT'EUSANIO FORCONESE</t>
  </si>
  <si>
    <t>I337</t>
  </si>
  <si>
    <t>SANTHIA'</t>
  </si>
  <si>
    <t>I339</t>
  </si>
  <si>
    <t>SANTI COSMA E DAMIANO</t>
  </si>
  <si>
    <t>18/05/2022 16.19.45</t>
  </si>
  <si>
    <t>I341</t>
  </si>
  <si>
    <t>SANT'ILARIO DELLO IONIO</t>
  </si>
  <si>
    <t>28/07/2022 10.01.57</t>
  </si>
  <si>
    <t>I342</t>
  </si>
  <si>
    <t>SANT'ILARIO D'ENZA</t>
  </si>
  <si>
    <t>28/07/2022 10.08.07</t>
  </si>
  <si>
    <t>I344</t>
  </si>
  <si>
    <t>SANT'IPPOLITO</t>
  </si>
  <si>
    <t>12/10/2022 07.30.08</t>
  </si>
  <si>
    <t>I346</t>
  </si>
  <si>
    <t>SANT'OLCESE</t>
  </si>
  <si>
    <t>04/07/2022 16.28.53</t>
  </si>
  <si>
    <t>I347</t>
  </si>
  <si>
    <t>SAN TOMASO AGORDINO</t>
  </si>
  <si>
    <t>I348</t>
  </si>
  <si>
    <t>SANT'OMERO</t>
  </si>
  <si>
    <t>I350</t>
  </si>
  <si>
    <t>SANT'ONOFRIO</t>
  </si>
  <si>
    <t>I351</t>
  </si>
  <si>
    <t>SANTOPADRE</t>
  </si>
  <si>
    <t>27/06/2022 10.56.57</t>
  </si>
  <si>
    <t>I352</t>
  </si>
  <si>
    <t>SANT'ORESTE</t>
  </si>
  <si>
    <t>I353</t>
  </si>
  <si>
    <t>SANTORSO</t>
  </si>
  <si>
    <t>14/02/2022 16.41.28</t>
  </si>
  <si>
    <t>I354</t>
  </si>
  <si>
    <t>SANT'ORSOLA TERME</t>
  </si>
  <si>
    <t>I356</t>
  </si>
  <si>
    <t>SANTO STEFANO QUISQUINA</t>
  </si>
  <si>
    <t>22/09/2022 08.32.54</t>
  </si>
  <si>
    <t>I357</t>
  </si>
  <si>
    <t>SANTO STEFANO DEL SOLE</t>
  </si>
  <si>
    <t>I359</t>
  </si>
  <si>
    <t>SANTO STEFANO DI ROGLIANO</t>
  </si>
  <si>
    <t>I360</t>
  </si>
  <si>
    <t>SANTO STEFANO DI SESSANIO</t>
  </si>
  <si>
    <t>01/03/2022 12.25.55</t>
  </si>
  <si>
    <t>I361</t>
  </si>
  <si>
    <t>SANTO STEFANO TICINO</t>
  </si>
  <si>
    <t>18/05/2022 16.04.01</t>
  </si>
  <si>
    <t>I362</t>
  </si>
  <si>
    <t>SANTO STEFANO LODIGIANO</t>
  </si>
  <si>
    <t>07/07/2022 08.41.20</t>
  </si>
  <si>
    <t>I363</t>
  </si>
  <si>
    <t>SANTO STEFANO DI MAGRA</t>
  </si>
  <si>
    <t>I364</t>
  </si>
  <si>
    <t>VILLA SANTO STEFANO</t>
  </si>
  <si>
    <t>12/08/2022 12.11.38</t>
  </si>
  <si>
    <t>I365</t>
  </si>
  <si>
    <t>SANTO STEFANO AL MARE</t>
  </si>
  <si>
    <t>I367</t>
  </si>
  <si>
    <t>SANTO STEFANO BELBO</t>
  </si>
  <si>
    <t>09/03/2022 18.07.50</t>
  </si>
  <si>
    <t>I368</t>
  </si>
  <si>
    <t>SANTO STEFANO D'AVETO</t>
  </si>
  <si>
    <t>I370</t>
  </si>
  <si>
    <t>SANTO STEFANO DI CAMASTRA</t>
  </si>
  <si>
    <t>I371</t>
  </si>
  <si>
    <t>SANTO STEFANO IN ASPROMONTE</t>
  </si>
  <si>
    <t>I372</t>
  </si>
  <si>
    <t>SANTO STEFANO ROERO</t>
  </si>
  <si>
    <t>I373</t>
  </si>
  <si>
    <t>SAN STINO DI LIVENZA</t>
  </si>
  <si>
    <t>14/01/2022 12.52.26</t>
  </si>
  <si>
    <t>I374</t>
  </si>
  <si>
    <t>SANTU LUSSURGIU</t>
  </si>
  <si>
    <t>I375</t>
  </si>
  <si>
    <t>SANT'URBANO</t>
  </si>
  <si>
    <t>I376</t>
  </si>
  <si>
    <t>SAN VALENTINO IN ABRUZZO CITERIORE</t>
  </si>
  <si>
    <t>I377</t>
  </si>
  <si>
    <t>SAN VALENTINO TORIO</t>
  </si>
  <si>
    <t>I381</t>
  </si>
  <si>
    <t>SAN VENANZO</t>
  </si>
  <si>
    <t>23/02/2022 07.52.09</t>
  </si>
  <si>
    <t>I382</t>
  </si>
  <si>
    <t>SAN VENDEMIANO</t>
  </si>
  <si>
    <t>I384</t>
  </si>
  <si>
    <t>SAN VERO MILIS</t>
  </si>
  <si>
    <t>20/04/2022 14.39.48</t>
  </si>
  <si>
    <t>I388</t>
  </si>
  <si>
    <t>SAN VINCENZO LA COSTA</t>
  </si>
  <si>
    <t>I389</t>
  </si>
  <si>
    <t>SAN VINCENZO VALLE ROVETO</t>
  </si>
  <si>
    <t>I390</t>
  </si>
  <si>
    <t>SAN VINCENZO</t>
  </si>
  <si>
    <t>I391</t>
  </si>
  <si>
    <t>SAN VITALIANO</t>
  </si>
  <si>
    <t>I392</t>
  </si>
  <si>
    <t>SAN VITO DI CADORE</t>
  </si>
  <si>
    <t>I393</t>
  </si>
  <si>
    <t>SAN VITO SULLO IONIO</t>
  </si>
  <si>
    <t>22/09/2022 10.20.21</t>
  </si>
  <si>
    <t>I394</t>
  </si>
  <si>
    <t>SAN VITO CHIETINO</t>
  </si>
  <si>
    <t>24/06/2022 09.07.26</t>
  </si>
  <si>
    <t>I396</t>
  </si>
  <si>
    <t>SAN VITO DEI NORMANNI</t>
  </si>
  <si>
    <t>08/06/2022 13.31.49</t>
  </si>
  <si>
    <t>I400</t>
  </si>
  <si>
    <t>SAN VITO ROMANO</t>
  </si>
  <si>
    <t>I401</t>
  </si>
  <si>
    <t>SAN VITO DI LEGUZZANO</t>
  </si>
  <si>
    <t>01/07/2022 14.06.52</t>
  </si>
  <si>
    <t>I402</t>
  </si>
  <si>
    <t>SAN VITO</t>
  </si>
  <si>
    <t>05/04/2022 16.54.37</t>
  </si>
  <si>
    <t>I403</t>
  </si>
  <si>
    <t>SAN VITO AL TAGLIAMENTO</t>
  </si>
  <si>
    <t>07/10/2022 08.44.43</t>
  </si>
  <si>
    <t>I404</t>
  </si>
  <si>
    <t>SAN VITO AL TORRE</t>
  </si>
  <si>
    <t>12/10/2022 07.31.57</t>
  </si>
  <si>
    <t>I405</t>
  </si>
  <si>
    <t>SAN VITO DI FAGAGNA</t>
  </si>
  <si>
    <t>01/07/2022 11.33.22</t>
  </si>
  <si>
    <t>I407</t>
  </si>
  <si>
    <t>SAN VITO LO CAPO</t>
  </si>
  <si>
    <t>I408</t>
  </si>
  <si>
    <t>SAN VITTORE DEL LAZIO</t>
  </si>
  <si>
    <t>I409</t>
  </si>
  <si>
    <t>SAN VITTORE OLONA</t>
  </si>
  <si>
    <t>I410</t>
  </si>
  <si>
    <t>SANZA</t>
  </si>
  <si>
    <t>I411</t>
  </si>
  <si>
    <t>SANZENO</t>
  </si>
  <si>
    <t>I412</t>
  </si>
  <si>
    <t>SAN ZENO NAVIGLIO</t>
  </si>
  <si>
    <t>20/06/2022 13.04.38</t>
  </si>
  <si>
    <t>I414</t>
  </si>
  <si>
    <t>SAN ZENO DI MONTAGNA</t>
  </si>
  <si>
    <t>30/06/2022 11.22.58</t>
  </si>
  <si>
    <t>I415</t>
  </si>
  <si>
    <t>SAN ZENONE AL LAMBRO</t>
  </si>
  <si>
    <t>I416</t>
  </si>
  <si>
    <t>SAN ZENONE AL PO</t>
  </si>
  <si>
    <t>08/06/2022 10.22.12</t>
  </si>
  <si>
    <t>I417</t>
  </si>
  <si>
    <t>SAN ZENONE DEGLI EZZELINI</t>
  </si>
  <si>
    <t>09/02/2022 16.10.29</t>
  </si>
  <si>
    <t>I418</t>
  </si>
  <si>
    <t>SAONARA</t>
  </si>
  <si>
    <t>I420</t>
  </si>
  <si>
    <t>SAPONARA</t>
  </si>
  <si>
    <t>I421</t>
  </si>
  <si>
    <t>SAPPADA</t>
  </si>
  <si>
    <t>21/06/2022 13.15.25</t>
  </si>
  <si>
    <t>I422</t>
  </si>
  <si>
    <t>SAPRI</t>
  </si>
  <si>
    <t>20/06/2022 09.49.38</t>
  </si>
  <si>
    <t>Esenzione per esenzione per i pensionati con reddito fino a 15.000,00 euro titolari anche di redditi della sola casa di abitazione con pertinenza</t>
  </si>
  <si>
    <t>Esenzione per redditi derivanti da lavoro dipendente, assimilato o da pensione fino a 15.000,00 euro</t>
  </si>
  <si>
    <t>I423</t>
  </si>
  <si>
    <t>SARACENA</t>
  </si>
  <si>
    <t>I424</t>
  </si>
  <si>
    <t>SARACINESCO</t>
  </si>
  <si>
    <t>24/05/2022 10.59.54</t>
  </si>
  <si>
    <t>I425</t>
  </si>
  <si>
    <t>SARCEDO</t>
  </si>
  <si>
    <t>23/09/2022 09.01.55</t>
  </si>
  <si>
    <t>I426</t>
  </si>
  <si>
    <t>SARCONI</t>
  </si>
  <si>
    <t>24/08/2022 11.49.34</t>
  </si>
  <si>
    <t>I428</t>
  </si>
  <si>
    <t>SARDARA</t>
  </si>
  <si>
    <t>05/07/2022 14.12.40</t>
  </si>
  <si>
    <t>I429</t>
  </si>
  <si>
    <t>SARDIGLIANO</t>
  </si>
  <si>
    <t>I430</t>
  </si>
  <si>
    <t>SAREGO</t>
  </si>
  <si>
    <t>10/06/2022 10.03.34</t>
  </si>
  <si>
    <t>I431</t>
  </si>
  <si>
    <t>SARENTINO</t>
  </si>
  <si>
    <t>13/01/2022 13.16.03</t>
  </si>
  <si>
    <t>I432</t>
  </si>
  <si>
    <t>SAREZZANO</t>
  </si>
  <si>
    <t>10/06/2022 09.23.49</t>
  </si>
  <si>
    <t>I433</t>
  </si>
  <si>
    <t>SAREZZO</t>
  </si>
  <si>
    <t>12/08/2022 09.42.24</t>
  </si>
  <si>
    <t>I434</t>
  </si>
  <si>
    <t>SARMATO</t>
  </si>
  <si>
    <t>20/07/2022 09.48.14</t>
  </si>
  <si>
    <t>I435</t>
  </si>
  <si>
    <t>SARMEDE</t>
  </si>
  <si>
    <t>07/10/2022 17.00.44</t>
  </si>
  <si>
    <t>I436</t>
  </si>
  <si>
    <t>SARNANO</t>
  </si>
  <si>
    <t>12/07/2022 14.47.07</t>
  </si>
  <si>
    <t>I437</t>
  </si>
  <si>
    <t>SARNICO</t>
  </si>
  <si>
    <t>26/05/2022 13.57.55</t>
  </si>
  <si>
    <t>I438</t>
  </si>
  <si>
    <t>SARNO</t>
  </si>
  <si>
    <t>09/06/2022 08.46.35</t>
  </si>
  <si>
    <t>I439</t>
  </si>
  <si>
    <t>SARNONICO</t>
  </si>
  <si>
    <t>I441</t>
  </si>
  <si>
    <t>SARONNO</t>
  </si>
  <si>
    <t>28/04/2022 10.30.11</t>
  </si>
  <si>
    <t>I442</t>
  </si>
  <si>
    <t>SARRE</t>
  </si>
  <si>
    <t>I443</t>
  </si>
  <si>
    <t>SARROCH</t>
  </si>
  <si>
    <t>I444</t>
  </si>
  <si>
    <t>SARSINA</t>
  </si>
  <si>
    <t>07/07/2022 15.39.36</t>
  </si>
  <si>
    <t>I445</t>
  </si>
  <si>
    <t>SARTEANO</t>
  </si>
  <si>
    <t>01/03/2022 16.30.48</t>
  </si>
  <si>
    <t>Esenzione per Reddito annuo imponibile inferiore ad Euro 12.000,00 derivante da: lavoro dipendente (art. 49 comma 1 del D.P.R. 22/12/1986, n. 917) e assimilato (art. 50 comma 1 lett. a), b), c), c-bis), d), h-bis), l) del D.P.R. 22/12/1986, n. 917) o da pensione (art. 49 comma 2 del D.P.R. 22/12/1986, n. 917), e terreni e fabbricati</t>
  </si>
  <si>
    <t>Esenzione per Reddito annuo imponibile inferiore ad euro 10.000,00 derivante da: redditi assimilati a lavoro dipendente (art. 50 comma 1 lett. e), f), g), h), i) del D.P.R. 22/12/1986, n. 917), di lavoro autonomo (art. 53 del D.P.R. 22/12/1986, n. 917), di impresa minore (art. 66 del D.P.R. 22/12/1986, n. 917), redditi diversi (art. 67 lett. i) ed l) del D.P.R. 22/12/1986, n. 917), e terreni e fabbricati</t>
  </si>
  <si>
    <t>I447</t>
  </si>
  <si>
    <t>SARTIRANA LOMELLINA</t>
  </si>
  <si>
    <t>28/09/2022 13.05.39</t>
  </si>
  <si>
    <t>I448</t>
  </si>
  <si>
    <t>SARULE</t>
  </si>
  <si>
    <t>02/09/2022 17.05.00</t>
  </si>
  <si>
    <t>I449</t>
  </si>
  <si>
    <t>SARZANA</t>
  </si>
  <si>
    <t>10/01/2022 09.44.26</t>
  </si>
  <si>
    <t>I451</t>
  </si>
  <si>
    <t>SASSANO</t>
  </si>
  <si>
    <t>I452</t>
  </si>
  <si>
    <t>SASSARI</t>
  </si>
  <si>
    <t>I453</t>
  </si>
  <si>
    <t>SASSELLO</t>
  </si>
  <si>
    <t>I454</t>
  </si>
  <si>
    <t>SASSETTA</t>
  </si>
  <si>
    <t>I455</t>
  </si>
  <si>
    <t>SASSINORO</t>
  </si>
  <si>
    <t>27/06/2022 16.32.56</t>
  </si>
  <si>
    <t>I457</t>
  </si>
  <si>
    <t>SASSO DI CASTALDA</t>
  </si>
  <si>
    <t>16/06/2022 10.26.24</t>
  </si>
  <si>
    <t>I460</t>
  </si>
  <si>
    <t>SASSOFELTRIO</t>
  </si>
  <si>
    <t>23/08/2022 12.59.34</t>
  </si>
  <si>
    <t>I461</t>
  </si>
  <si>
    <t>SASSOFERRATO</t>
  </si>
  <si>
    <t>24/06/2022 08.44.26</t>
  </si>
  <si>
    <t>I462</t>
  </si>
  <si>
    <t>SASSUOLO</t>
  </si>
  <si>
    <t>18/01/2022 10.39.22</t>
  </si>
  <si>
    <t>I463</t>
  </si>
  <si>
    <t>SATRIANO</t>
  </si>
  <si>
    <t>27/06/2022 11.46.17</t>
  </si>
  <si>
    <t>I464</t>
  </si>
  <si>
    <t>SAURIS</t>
  </si>
  <si>
    <t>10/01/2022 15.17.52</t>
  </si>
  <si>
    <t>I465</t>
  </si>
  <si>
    <t>SAUZE DI CESANA</t>
  </si>
  <si>
    <t>I466</t>
  </si>
  <si>
    <t>SAUZE D'OULX</t>
  </si>
  <si>
    <t>30/09/2022 12.35.16</t>
  </si>
  <si>
    <t>I467</t>
  </si>
  <si>
    <t>SAVA</t>
  </si>
  <si>
    <t>20/06/2022 13.03.55</t>
  </si>
  <si>
    <t>I468</t>
  </si>
  <si>
    <t>SAVELLI</t>
  </si>
  <si>
    <t>I469</t>
  </si>
  <si>
    <t>SAVIANO</t>
  </si>
  <si>
    <t>I470</t>
  </si>
  <si>
    <t>SAVIGLIANO</t>
  </si>
  <si>
    <t>13/04/2022 16.48.30</t>
  </si>
  <si>
    <t>I471</t>
  </si>
  <si>
    <t>SAVIGNANO IRPINO</t>
  </si>
  <si>
    <t>01/03/2022 16.15.18</t>
  </si>
  <si>
    <t>I472</t>
  </si>
  <si>
    <t>SAVIGNANO SUL RUBICONE</t>
  </si>
  <si>
    <t>26/05/2022 13.54.18</t>
  </si>
  <si>
    <t>I473</t>
  </si>
  <si>
    <t>SAVIGNANO SUL PANARO</t>
  </si>
  <si>
    <t>18/05/2022 15.57.03</t>
  </si>
  <si>
    <t>I475</t>
  </si>
  <si>
    <t>SAVIGNONE</t>
  </si>
  <si>
    <t>12/07/2022 06.50.25</t>
  </si>
  <si>
    <t>I476</t>
  </si>
  <si>
    <t>SAVIORE DELL'ADAMELLO</t>
  </si>
  <si>
    <t>29/03/2022 13.57.39</t>
  </si>
  <si>
    <t>I477</t>
  </si>
  <si>
    <t>SAVOCA</t>
  </si>
  <si>
    <t>I478</t>
  </si>
  <si>
    <t>SAVOGNA</t>
  </si>
  <si>
    <t>I479</t>
  </si>
  <si>
    <t>SAVOGNA D'ISONZO</t>
  </si>
  <si>
    <t>14/03/2022 10.11.47</t>
  </si>
  <si>
    <t>I480</t>
  </si>
  <si>
    <t>SAVONA</t>
  </si>
  <si>
    <t>06/07/2022 09.33.15</t>
  </si>
  <si>
    <t>I482</t>
  </si>
  <si>
    <t>SCAFA</t>
  </si>
  <si>
    <t>08/06/2022 14.44.53</t>
  </si>
  <si>
    <t>I483</t>
  </si>
  <si>
    <t>SCAFATI</t>
  </si>
  <si>
    <t>I484</t>
  </si>
  <si>
    <t>SCAGNELLO</t>
  </si>
  <si>
    <t>04/07/2022 15.37.42</t>
  </si>
  <si>
    <t>I485</t>
  </si>
  <si>
    <t>SCALA COELI</t>
  </si>
  <si>
    <t>27/06/2022 16.28.54</t>
  </si>
  <si>
    <t>I486</t>
  </si>
  <si>
    <t>SCALA</t>
  </si>
  <si>
    <t>11/08/2022 09.36.02</t>
  </si>
  <si>
    <t>I487</t>
  </si>
  <si>
    <t>SCALDASOLE</t>
  </si>
  <si>
    <t>06/04/2022 08.37.59</t>
  </si>
  <si>
    <t>I489</t>
  </si>
  <si>
    <t>SCALEA</t>
  </si>
  <si>
    <t>12/08/2022 09.33.39</t>
  </si>
  <si>
    <t>I490</t>
  </si>
  <si>
    <t>SCALENGHE</t>
  </si>
  <si>
    <t>17/06/2022 11.11.32</t>
  </si>
  <si>
    <t>I492</t>
  </si>
  <si>
    <t>SCALETTA ZANCLEA</t>
  </si>
  <si>
    <t>I493</t>
  </si>
  <si>
    <t>SCAMPITELLA</t>
  </si>
  <si>
    <t>I494</t>
  </si>
  <si>
    <t>SCANDALE</t>
  </si>
  <si>
    <t>12/08/2022 09.32.53</t>
  </si>
  <si>
    <t>I496</t>
  </si>
  <si>
    <t>SCANDIANO</t>
  </si>
  <si>
    <t>08/06/2022 10.17.02</t>
  </si>
  <si>
    <t>I497</t>
  </si>
  <si>
    <t>SCANDOLARA RAVARA</t>
  </si>
  <si>
    <t>18/05/2022 16.29.33</t>
  </si>
  <si>
    <t>I498</t>
  </si>
  <si>
    <t>SCANDOLARA RIPA D'OGLIO</t>
  </si>
  <si>
    <t>I499</t>
  </si>
  <si>
    <t>SCANDRIGLIA</t>
  </si>
  <si>
    <t>11/08/2022 09.35.01</t>
  </si>
  <si>
    <t>I501</t>
  </si>
  <si>
    <t>SCANNO</t>
  </si>
  <si>
    <t>01/07/2022 14.31.26</t>
  </si>
  <si>
    <t>I503</t>
  </si>
  <si>
    <t>SCANO DI MONTIFERRO</t>
  </si>
  <si>
    <t>I504</t>
  </si>
  <si>
    <t>SCANSANO</t>
  </si>
  <si>
    <t>I506</t>
  </si>
  <si>
    <t>SCANZOROSCIATE</t>
  </si>
  <si>
    <t>18/05/2022 16.16.43</t>
  </si>
  <si>
    <t>Esenzione per redditi imponibili fino a euro 8200.00</t>
  </si>
  <si>
    <t>I507</t>
  </si>
  <si>
    <t>SCAPOLI</t>
  </si>
  <si>
    <t>I510</t>
  </si>
  <si>
    <t>SCARLINO</t>
  </si>
  <si>
    <t>24/05/2022 09.09.17</t>
  </si>
  <si>
    <t>I511</t>
  </si>
  <si>
    <t>SCARMAGNO</t>
  </si>
  <si>
    <t>I512</t>
  </si>
  <si>
    <t>SCARNAFIGI</t>
  </si>
  <si>
    <t>I519</t>
  </si>
  <si>
    <t>SCENA</t>
  </si>
  <si>
    <t>I520</t>
  </si>
  <si>
    <t>SCERNI</t>
  </si>
  <si>
    <t>I522</t>
  </si>
  <si>
    <t>SCHEGGIA E PASCELUPO</t>
  </si>
  <si>
    <t>I523</t>
  </si>
  <si>
    <t>SCHEGGINO</t>
  </si>
  <si>
    <t>I526</t>
  </si>
  <si>
    <t>SCHIAVI DI ABRUZZO</t>
  </si>
  <si>
    <t>I527</t>
  </si>
  <si>
    <t>SCHIAVON</t>
  </si>
  <si>
    <t>I529</t>
  </si>
  <si>
    <t>SCHIGNANO</t>
  </si>
  <si>
    <t>11/08/2022 09.42.56</t>
  </si>
  <si>
    <t>I530</t>
  </si>
  <si>
    <t>SCHILPARIO</t>
  </si>
  <si>
    <t>26/05/2022 13.55.03</t>
  </si>
  <si>
    <t>I531</t>
  </si>
  <si>
    <t>SCHIO</t>
  </si>
  <si>
    <t>07/04/2022 09.47.00</t>
  </si>
  <si>
    <t>I532</t>
  </si>
  <si>
    <t>SCHIVENOGLIA</t>
  </si>
  <si>
    <t>I533</t>
  </si>
  <si>
    <t>SCIACCA</t>
  </si>
  <si>
    <t>I534</t>
  </si>
  <si>
    <t>SCIARA</t>
  </si>
  <si>
    <t>I535</t>
  </si>
  <si>
    <t>SCICLI</t>
  </si>
  <si>
    <t>I536</t>
  </si>
  <si>
    <t>SCIDO</t>
  </si>
  <si>
    <t>I537</t>
  </si>
  <si>
    <t>SCILLA</t>
  </si>
  <si>
    <t>I538</t>
  </si>
  <si>
    <t>SCILLATO</t>
  </si>
  <si>
    <t>I539</t>
  </si>
  <si>
    <t>SCIOLZE</t>
  </si>
  <si>
    <t>I540</t>
  </si>
  <si>
    <t>SCISCIANO</t>
  </si>
  <si>
    <t>26/05/2022 13.50.32</t>
  </si>
  <si>
    <t>I541</t>
  </si>
  <si>
    <t>SCLAFANI BAGNI</t>
  </si>
  <si>
    <t>I543</t>
  </si>
  <si>
    <t>SCONTRONE</t>
  </si>
  <si>
    <t>19/08/2022 09.05.17</t>
  </si>
  <si>
    <t>I544</t>
  </si>
  <si>
    <t>SCOPA</t>
  </si>
  <si>
    <t>13/06/2022 13.16.28</t>
  </si>
  <si>
    <t>I545</t>
  </si>
  <si>
    <t>SCOPELLO</t>
  </si>
  <si>
    <t>14/06/2022 14.34.13</t>
  </si>
  <si>
    <t>I546</t>
  </si>
  <si>
    <t>SCOPPITO</t>
  </si>
  <si>
    <t>I548</t>
  </si>
  <si>
    <t>SCORDIA</t>
  </si>
  <si>
    <t>I549</t>
  </si>
  <si>
    <t>SCORRANO</t>
  </si>
  <si>
    <t>I551</t>
  </si>
  <si>
    <t>SCORZE'</t>
  </si>
  <si>
    <t>16/06/2022 11.05.35</t>
  </si>
  <si>
    <t>I553</t>
  </si>
  <si>
    <t>SCURCOLA MARSICANA</t>
  </si>
  <si>
    <t>I554</t>
  </si>
  <si>
    <t>SCURELLE</t>
  </si>
  <si>
    <t>I555</t>
  </si>
  <si>
    <t>SCURZOLENGO</t>
  </si>
  <si>
    <t>17/01/2022 12.24.39</t>
  </si>
  <si>
    <t>I556</t>
  </si>
  <si>
    <t>SEBORGA</t>
  </si>
  <si>
    <t>I558</t>
  </si>
  <si>
    <t>SECINARO</t>
  </si>
  <si>
    <t>I559</t>
  </si>
  <si>
    <t>SECLI'</t>
  </si>
  <si>
    <t>24/05/2022 08.56.47</t>
  </si>
  <si>
    <t>I561</t>
  </si>
  <si>
    <t>SECUGNAGO</t>
  </si>
  <si>
    <t>24/05/2022 10.54.54</t>
  </si>
  <si>
    <t>I562</t>
  </si>
  <si>
    <t>SEDEGLIANO</t>
  </si>
  <si>
    <t>I563</t>
  </si>
  <si>
    <t>SEDICO</t>
  </si>
  <si>
    <t>21/04/2022 14.46.37</t>
  </si>
  <si>
    <t>I564</t>
  </si>
  <si>
    <t>SEDILO</t>
  </si>
  <si>
    <t>I565</t>
  </si>
  <si>
    <t>SEDINI</t>
  </si>
  <si>
    <t>I566</t>
  </si>
  <si>
    <t>SEDRIANO</t>
  </si>
  <si>
    <t>29/03/2022 15.23.34</t>
  </si>
  <si>
    <t>I567</t>
  </si>
  <si>
    <t>SEDRINA</t>
  </si>
  <si>
    <t>21/01/2022 13.14.50</t>
  </si>
  <si>
    <t>I569</t>
  </si>
  <si>
    <t>SEFRO</t>
  </si>
  <si>
    <t>I570</t>
  </si>
  <si>
    <t>SEGARIU</t>
  </si>
  <si>
    <t>I571</t>
  </si>
  <si>
    <t>SEGGIANO</t>
  </si>
  <si>
    <t>I573</t>
  </si>
  <si>
    <t>SEGNI</t>
  </si>
  <si>
    <t>27/06/2022 11.01.38</t>
  </si>
  <si>
    <t>I576</t>
  </si>
  <si>
    <t>SEGONZANO</t>
  </si>
  <si>
    <t>I577</t>
  </si>
  <si>
    <t>SEGRATE</t>
  </si>
  <si>
    <t>21/03/2022 12.18.58</t>
  </si>
  <si>
    <t>I578</t>
  </si>
  <si>
    <t>SEGUSINO</t>
  </si>
  <si>
    <t>I580</t>
  </si>
  <si>
    <t>SELARGIUS</t>
  </si>
  <si>
    <t>I581</t>
  </si>
  <si>
    <t>SELCI</t>
  </si>
  <si>
    <t>I582</t>
  </si>
  <si>
    <t>SELEGAS</t>
  </si>
  <si>
    <t>I585</t>
  </si>
  <si>
    <t>SELLANO</t>
  </si>
  <si>
    <t>08/07/2022 09.43.31</t>
  </si>
  <si>
    <t>I588</t>
  </si>
  <si>
    <t>SELLERO</t>
  </si>
  <si>
    <t>14/06/2022 10.07.24</t>
  </si>
  <si>
    <t>I589</t>
  </si>
  <si>
    <t>SELLIA</t>
  </si>
  <si>
    <t>I590</t>
  </si>
  <si>
    <t>SELLIA MARINA</t>
  </si>
  <si>
    <t>I591</t>
  </si>
  <si>
    <t>SELVA DI VAL GARDENA</t>
  </si>
  <si>
    <t>I592</t>
  </si>
  <si>
    <t>SELVA DI CADORE</t>
  </si>
  <si>
    <t>I593</t>
  </si>
  <si>
    <t>SELVA DEI MOLINI</t>
  </si>
  <si>
    <t>I594</t>
  </si>
  <si>
    <t>SELVA DI PROGNO</t>
  </si>
  <si>
    <t>10/01/2022 15.19.24</t>
  </si>
  <si>
    <t>I595</t>
  </si>
  <si>
    <t>SELVAZZANO DENTRO</t>
  </si>
  <si>
    <t>09/09/2022 12.18.30</t>
  </si>
  <si>
    <t>I597</t>
  </si>
  <si>
    <t>SELVINO</t>
  </si>
  <si>
    <t>18/05/2022 17.05.54</t>
  </si>
  <si>
    <t>I598</t>
  </si>
  <si>
    <t>SEMESTENE</t>
  </si>
  <si>
    <t>I599</t>
  </si>
  <si>
    <t>SEMIANA</t>
  </si>
  <si>
    <t>18/05/2022 16.49.48</t>
  </si>
  <si>
    <t>I600</t>
  </si>
  <si>
    <t>SEMINARA</t>
  </si>
  <si>
    <t>I601</t>
  </si>
  <si>
    <t>SEMPRONIANO</t>
  </si>
  <si>
    <t>I602</t>
  </si>
  <si>
    <t>SENAGO</t>
  </si>
  <si>
    <t>28/03/2022 11.26.12</t>
  </si>
  <si>
    <t>I603</t>
  </si>
  <si>
    <t>SENALE-SAN FELICE</t>
  </si>
  <si>
    <t>I604</t>
  </si>
  <si>
    <t>SENALES</t>
  </si>
  <si>
    <t>I605</t>
  </si>
  <si>
    <t>SENEGHE</t>
  </si>
  <si>
    <t>I606</t>
  </si>
  <si>
    <t>SENERCHIA</t>
  </si>
  <si>
    <t>I607</t>
  </si>
  <si>
    <t>SENIGA</t>
  </si>
  <si>
    <t>11/08/2022 09.38.50</t>
  </si>
  <si>
    <t>I608</t>
  </si>
  <si>
    <t>SENIGALLIA</t>
  </si>
  <si>
    <t>I609</t>
  </si>
  <si>
    <t>SENIS</t>
  </si>
  <si>
    <t>I610</t>
  </si>
  <si>
    <t>SENISE</t>
  </si>
  <si>
    <t>I611</t>
  </si>
  <si>
    <t>SENNA COMASCO</t>
  </si>
  <si>
    <t>I612</t>
  </si>
  <si>
    <t>SENNA LODIGIANA</t>
  </si>
  <si>
    <t>28/03/2022 10.52.44</t>
  </si>
  <si>
    <t>I613</t>
  </si>
  <si>
    <t>SENNARIOLO</t>
  </si>
  <si>
    <t>I614</t>
  </si>
  <si>
    <t>SENNORI</t>
  </si>
  <si>
    <t>30/08/2022 14.05.35</t>
  </si>
  <si>
    <t>I615</t>
  </si>
  <si>
    <t>SENORBI'</t>
  </si>
  <si>
    <t>I618</t>
  </si>
  <si>
    <t>SEPINO</t>
  </si>
  <si>
    <t>I621</t>
  </si>
  <si>
    <t>SEQUALS</t>
  </si>
  <si>
    <t>I622</t>
  </si>
  <si>
    <t>SERAVEZZA</t>
  </si>
  <si>
    <t>28/04/2022 10.50.22</t>
  </si>
  <si>
    <t>Esenzione per  per reddito complessivo irpef derivante da pensione non superiore ad euro 15000.00</t>
  </si>
  <si>
    <t>I624</t>
  </si>
  <si>
    <t>SERDIANA</t>
  </si>
  <si>
    <t>I625</t>
  </si>
  <si>
    <t>SEREGNO</t>
  </si>
  <si>
    <t>16/02/2022 12.35.12</t>
  </si>
  <si>
    <t>I626</t>
  </si>
  <si>
    <t>SEREN DEL GRAPPA</t>
  </si>
  <si>
    <t>08/03/2022 07.54.41</t>
  </si>
  <si>
    <t>I627</t>
  </si>
  <si>
    <t>SERGNANO</t>
  </si>
  <si>
    <t>18/05/2022 15.46.28</t>
  </si>
  <si>
    <t>I628</t>
  </si>
  <si>
    <t>SERIATE</t>
  </si>
  <si>
    <t>I629</t>
  </si>
  <si>
    <t>SERINA</t>
  </si>
  <si>
    <t>18/05/2022 15.58.19</t>
  </si>
  <si>
    <t>Esenzione per redditi imponibili fino a euro 10269.00</t>
  </si>
  <si>
    <t>I630</t>
  </si>
  <si>
    <t>SERINO</t>
  </si>
  <si>
    <t>I631</t>
  </si>
  <si>
    <t>SERLE</t>
  </si>
  <si>
    <t>22/08/2022 12.16.51</t>
  </si>
  <si>
    <t>I632</t>
  </si>
  <si>
    <t>SERMIDE E FELONICA</t>
  </si>
  <si>
    <t>08/04/2022 11.02.19</t>
  </si>
  <si>
    <t>I633</t>
  </si>
  <si>
    <t>SIRMIONE</t>
  </si>
  <si>
    <t>I634</t>
  </si>
  <si>
    <t>SERMONETA</t>
  </si>
  <si>
    <t>07/07/2022 15.44.00</t>
  </si>
  <si>
    <t>Esenzione per redditi imponibili fino a euro 4000.00</t>
  </si>
  <si>
    <t>I635</t>
  </si>
  <si>
    <t>SERNAGLIA DELLA BATTAGLIA</t>
  </si>
  <si>
    <t>18/05/2022 16.10.39</t>
  </si>
  <si>
    <t>I636</t>
  </si>
  <si>
    <t>SERNIO</t>
  </si>
  <si>
    <t>I637</t>
  </si>
  <si>
    <t>SEROLE</t>
  </si>
  <si>
    <t>23/06/2022 12.21.09</t>
  </si>
  <si>
    <t>I639</t>
  </si>
  <si>
    <t>SERRA SAN BRUNO</t>
  </si>
  <si>
    <t>I640</t>
  </si>
  <si>
    <t>SERRA RICCO'</t>
  </si>
  <si>
    <t>21/06/2022 13.17.16</t>
  </si>
  <si>
    <t>I641</t>
  </si>
  <si>
    <t>SERRACAPRIOLA</t>
  </si>
  <si>
    <t>18/05/2022 15.41.15</t>
  </si>
  <si>
    <t>I642</t>
  </si>
  <si>
    <t>SERRA D'AIELLO</t>
  </si>
  <si>
    <t>I643</t>
  </si>
  <si>
    <t>SERRA DE' CONTI</t>
  </si>
  <si>
    <t>28/06/2022 12.15.28</t>
  </si>
  <si>
    <t>I644</t>
  </si>
  <si>
    <t>SERRADIFALCO</t>
  </si>
  <si>
    <t>I645</t>
  </si>
  <si>
    <t>SERRALUNGA DI CREA</t>
  </si>
  <si>
    <t>I646</t>
  </si>
  <si>
    <t>SERRALUNGA D'ALBA</t>
  </si>
  <si>
    <t>18/01/2022 10.48.59</t>
  </si>
  <si>
    <t>I647</t>
  </si>
  <si>
    <t>SERRAMANNA</t>
  </si>
  <si>
    <t>21/2022</t>
  </si>
  <si>
    <t>05/04/2022 16.58.19</t>
  </si>
  <si>
    <t>I648</t>
  </si>
  <si>
    <t>SERRAMEZZANA</t>
  </si>
  <si>
    <t>I649</t>
  </si>
  <si>
    <t>SERRAMONACESCA</t>
  </si>
  <si>
    <t>06/07/2022 11.56.08</t>
  </si>
  <si>
    <t>I651</t>
  </si>
  <si>
    <t>SERRAPETRONA</t>
  </si>
  <si>
    <t>22/06/2022 14.45.28</t>
  </si>
  <si>
    <t>I652</t>
  </si>
  <si>
    <t>SERRARA FONTANA</t>
  </si>
  <si>
    <t>I653</t>
  </si>
  <si>
    <t>SERRA SAN QUIRICO</t>
  </si>
  <si>
    <t>06/07/2022 10.17.30</t>
  </si>
  <si>
    <t>I654</t>
  </si>
  <si>
    <t>SERRA SANT'ABBONDIO</t>
  </si>
  <si>
    <t>01/09/2022 10.37.49</t>
  </si>
  <si>
    <t>I655</t>
  </si>
  <si>
    <t>SERRASTRETTA</t>
  </si>
  <si>
    <t>I656</t>
  </si>
  <si>
    <t>SERRATA</t>
  </si>
  <si>
    <t>I657</t>
  </si>
  <si>
    <t>SERRAVALLE SCRIVIA</t>
  </si>
  <si>
    <t>I659</t>
  </si>
  <si>
    <t>SERRAVALLE LANGHE</t>
  </si>
  <si>
    <t>08/07/2022 10.57.51</t>
  </si>
  <si>
    <t>I660</t>
  </si>
  <si>
    <t>SERRAVALLE PISTOIESE</t>
  </si>
  <si>
    <t>I661</t>
  </si>
  <si>
    <t>SERRAVALLE DI CHIENTI</t>
  </si>
  <si>
    <t>I662</t>
  </si>
  <si>
    <t>SERRAVALLE A PO</t>
  </si>
  <si>
    <t>I663</t>
  </si>
  <si>
    <t>SERRAVALLE SESIA</t>
  </si>
  <si>
    <t>21/01/2022 17.07.13</t>
  </si>
  <si>
    <t>I666</t>
  </si>
  <si>
    <t>SERRE</t>
  </si>
  <si>
    <t>I667</t>
  </si>
  <si>
    <t>SERRENTI</t>
  </si>
  <si>
    <t>14/03/2022 17.44.43</t>
  </si>
  <si>
    <t>I668</t>
  </si>
  <si>
    <t>SERRI</t>
  </si>
  <si>
    <t>I669</t>
  </si>
  <si>
    <t>SERRONE</t>
  </si>
  <si>
    <t>I671</t>
  </si>
  <si>
    <t>SERSALE</t>
  </si>
  <si>
    <t>I673</t>
  </si>
  <si>
    <t>SOVRAMONTE</t>
  </si>
  <si>
    <t>I676</t>
  </si>
  <si>
    <t>SESSA AURUNCA</t>
  </si>
  <si>
    <t>I677</t>
  </si>
  <si>
    <t>SESSA CILENTO</t>
  </si>
  <si>
    <t>08/09/2022 09.49.07</t>
  </si>
  <si>
    <t>I678</t>
  </si>
  <si>
    <t>SESSAME</t>
  </si>
  <si>
    <t>05/04/2022 16.39.03</t>
  </si>
  <si>
    <t>I679</t>
  </si>
  <si>
    <t>SESSANO DEL MOLISE</t>
  </si>
  <si>
    <t>30/06/2022 14.59.55</t>
  </si>
  <si>
    <t>I681</t>
  </si>
  <si>
    <t>SESTINO</t>
  </si>
  <si>
    <t>I682</t>
  </si>
  <si>
    <t>SESTO CAMPANO</t>
  </si>
  <si>
    <t>I683</t>
  </si>
  <si>
    <t>SESTO ED UNITI</t>
  </si>
  <si>
    <t>22/08/2022 13.25.28</t>
  </si>
  <si>
    <t>I684</t>
  </si>
  <si>
    <t>SESTO FIORENTINO</t>
  </si>
  <si>
    <t>28/03/2022 11.06.46</t>
  </si>
  <si>
    <t>I686</t>
  </si>
  <si>
    <t>SESTO AL REGHENA</t>
  </si>
  <si>
    <t>03/03/2022 17.49.18</t>
  </si>
  <si>
    <t>I687</t>
  </si>
  <si>
    <t>SESTO</t>
  </si>
  <si>
    <t>I688</t>
  </si>
  <si>
    <t>SESTO CALENDE</t>
  </si>
  <si>
    <t>I689</t>
  </si>
  <si>
    <t>SESTOLA</t>
  </si>
  <si>
    <t>10/10/2022 11.52.59</t>
  </si>
  <si>
    <t>I690</t>
  </si>
  <si>
    <t>SESTO SAN GIOVANNI</t>
  </si>
  <si>
    <t>07/07/2022 08.39.03</t>
  </si>
  <si>
    <t>I692</t>
  </si>
  <si>
    <t>SESTRIERE</t>
  </si>
  <si>
    <t>I693</t>
  </si>
  <si>
    <t>SESTRI LEVANTE</t>
  </si>
  <si>
    <t>I695</t>
  </si>
  <si>
    <t>SESTU</t>
  </si>
  <si>
    <t>30/08/2022 13.39.22</t>
  </si>
  <si>
    <t>I696</t>
  </si>
  <si>
    <t>SETTALA</t>
  </si>
  <si>
    <t>07/07/2022 15.37.51</t>
  </si>
  <si>
    <t>I697</t>
  </si>
  <si>
    <t>SETTEFRATI</t>
  </si>
  <si>
    <t>18/05/2022 16.27.44</t>
  </si>
  <si>
    <t>I698</t>
  </si>
  <si>
    <t>SETTIME</t>
  </si>
  <si>
    <t>12/07/2022 07.00.28</t>
  </si>
  <si>
    <t>I699</t>
  </si>
  <si>
    <t>SETTIMO SAN PIETRO</t>
  </si>
  <si>
    <t>I700</t>
  </si>
  <si>
    <t>SETTIMO MILANESE</t>
  </si>
  <si>
    <t>27/06/2022 16.30.47</t>
  </si>
  <si>
    <t>I701</t>
  </si>
  <si>
    <t>SETTIMO ROTTARO</t>
  </si>
  <si>
    <t>I702</t>
  </si>
  <si>
    <t>SETTIMO VITTONE</t>
  </si>
  <si>
    <t>15/04/2022 18.22.06</t>
  </si>
  <si>
    <t>I703</t>
  </si>
  <si>
    <t>SETTIMO TORINESE</t>
  </si>
  <si>
    <t>I704</t>
  </si>
  <si>
    <t>SETTINGIANO</t>
  </si>
  <si>
    <t>14/06/2022 17.51.16</t>
  </si>
  <si>
    <t>I705</t>
  </si>
  <si>
    <t>SETZU</t>
  </si>
  <si>
    <t>I706</t>
  </si>
  <si>
    <t>SEUI</t>
  </si>
  <si>
    <t>I707</t>
  </si>
  <si>
    <t>SEULO</t>
  </si>
  <si>
    <t>I709</t>
  </si>
  <si>
    <t>SEVESO</t>
  </si>
  <si>
    <t>24/05/2022 09.04.54</t>
  </si>
  <si>
    <t>I711</t>
  </si>
  <si>
    <t>SEZZADIO</t>
  </si>
  <si>
    <t>I712</t>
  </si>
  <si>
    <t>SEZZE</t>
  </si>
  <si>
    <t>I714</t>
  </si>
  <si>
    <t>SFRUZ</t>
  </si>
  <si>
    <t>I715</t>
  </si>
  <si>
    <t>SGONICO</t>
  </si>
  <si>
    <t>3/C</t>
  </si>
  <si>
    <t>11/03/2022 15.09.58</t>
  </si>
  <si>
    <t>I716</t>
  </si>
  <si>
    <t>SGURGOLA</t>
  </si>
  <si>
    <t>I717</t>
  </si>
  <si>
    <t>SIAMAGGIORE</t>
  </si>
  <si>
    <t>I718</t>
  </si>
  <si>
    <t>SIAMANNA</t>
  </si>
  <si>
    <t>I720</t>
  </si>
  <si>
    <t>SIANO</t>
  </si>
  <si>
    <t>I721</t>
  </si>
  <si>
    <t>SIAPICCIA</t>
  </si>
  <si>
    <t>I723</t>
  </si>
  <si>
    <t>SICULIANA</t>
  </si>
  <si>
    <t>I724</t>
  </si>
  <si>
    <t>SIDDI</t>
  </si>
  <si>
    <t>I725</t>
  </si>
  <si>
    <t>SIDERNO</t>
  </si>
  <si>
    <t>I726</t>
  </si>
  <si>
    <t>SIENA</t>
  </si>
  <si>
    <t>22/07/2022 09.26.07</t>
  </si>
  <si>
    <t>I727</t>
  </si>
  <si>
    <t>SIGILLO</t>
  </si>
  <si>
    <t>16/06/2022 11.49.24</t>
  </si>
  <si>
    <t>I728</t>
  </si>
  <si>
    <t>SIGNA</t>
  </si>
  <si>
    <t>I729</t>
  </si>
  <si>
    <t>SILANDRO</t>
  </si>
  <si>
    <t>I730</t>
  </si>
  <si>
    <t>SILANUS</t>
  </si>
  <si>
    <t>I732</t>
  </si>
  <si>
    <t>SILIGO</t>
  </si>
  <si>
    <t>I734</t>
  </si>
  <si>
    <t>SILIQUA</t>
  </si>
  <si>
    <t>23/09/2022 16.55.23</t>
  </si>
  <si>
    <t>I735</t>
  </si>
  <si>
    <t>SILIUS</t>
  </si>
  <si>
    <t>I736</t>
  </si>
  <si>
    <t>SILLAVENGO</t>
  </si>
  <si>
    <t>16/03/2022 12.29.13</t>
  </si>
  <si>
    <t>I738</t>
  </si>
  <si>
    <t>SILVANO D'ORBA</t>
  </si>
  <si>
    <t>20/06/2022 15.13.40</t>
  </si>
  <si>
    <t>I739</t>
  </si>
  <si>
    <t>SILVANO PIETRA</t>
  </si>
  <si>
    <t>I741</t>
  </si>
  <si>
    <t>SILVI</t>
  </si>
  <si>
    <t>23/09/2022 12.11.07</t>
  </si>
  <si>
    <t>I742</t>
  </si>
  <si>
    <t>SIMALA</t>
  </si>
  <si>
    <t>I743</t>
  </si>
  <si>
    <t>SIMAXIS</t>
  </si>
  <si>
    <t>I744</t>
  </si>
  <si>
    <t>SIMBARIO</t>
  </si>
  <si>
    <t>I745</t>
  </si>
  <si>
    <t>SIMERI CRICHI</t>
  </si>
  <si>
    <t>I747</t>
  </si>
  <si>
    <t>SINAGRA</t>
  </si>
  <si>
    <t>I748</t>
  </si>
  <si>
    <t>SINDIA</t>
  </si>
  <si>
    <t>I749</t>
  </si>
  <si>
    <t>SINI</t>
  </si>
  <si>
    <t>I750</t>
  </si>
  <si>
    <t>SINIO</t>
  </si>
  <si>
    <t>23/06/2022 13.35.13</t>
  </si>
  <si>
    <t>I751</t>
  </si>
  <si>
    <t>SINISCOLA</t>
  </si>
  <si>
    <t>I752</t>
  </si>
  <si>
    <t>SINNAI</t>
  </si>
  <si>
    <t>24/06/2022 12.30.37</t>
  </si>
  <si>
    <t>I753</t>
  </si>
  <si>
    <t>SINOPOLI</t>
  </si>
  <si>
    <t>I754</t>
  </si>
  <si>
    <t>SIRACUSA</t>
  </si>
  <si>
    <t>I756</t>
  </si>
  <si>
    <t>SIRIGNANO</t>
  </si>
  <si>
    <t>I757</t>
  </si>
  <si>
    <t>SIRIS</t>
  </si>
  <si>
    <t>I758</t>
  </si>
  <si>
    <t>SIROLO</t>
  </si>
  <si>
    <t>21/06/2022 11.06.02</t>
  </si>
  <si>
    <t>I759</t>
  </si>
  <si>
    <t>SIRONE</t>
  </si>
  <si>
    <t>28/04/2022 11.15.09</t>
  </si>
  <si>
    <t>I761</t>
  </si>
  <si>
    <t>SIRTORI</t>
  </si>
  <si>
    <t>07/07/2022 15.33.00</t>
  </si>
  <si>
    <t>I765</t>
  </si>
  <si>
    <t>SIURGUS DONIGALA</t>
  </si>
  <si>
    <t>I767</t>
  </si>
  <si>
    <t>SIZZANO</t>
  </si>
  <si>
    <t>06/04/2022 11.45.08</t>
  </si>
  <si>
    <t>I771</t>
  </si>
  <si>
    <t>SLUDERNO</t>
  </si>
  <si>
    <t>I774</t>
  </si>
  <si>
    <t>SMERILLO</t>
  </si>
  <si>
    <t>26/08/2022 16.09.57</t>
  </si>
  <si>
    <t>I775</t>
  </si>
  <si>
    <t>SOAVE</t>
  </si>
  <si>
    <t>07/10/2022 12.44.10</t>
  </si>
  <si>
    <t>I777</t>
  </si>
  <si>
    <t>SOCCHIEVE</t>
  </si>
  <si>
    <t>05/04/2022 18.01.53</t>
  </si>
  <si>
    <t>I778</t>
  </si>
  <si>
    <t>SODDI'</t>
  </si>
  <si>
    <t>I779</t>
  </si>
  <si>
    <t>SOGLIANO AL RUBICONE</t>
  </si>
  <si>
    <t>I780</t>
  </si>
  <si>
    <t>SOGLIANO CAVOUR</t>
  </si>
  <si>
    <t>I781</t>
  </si>
  <si>
    <t>SOGLIO</t>
  </si>
  <si>
    <t>31/08/2022 10.06.07</t>
  </si>
  <si>
    <t>I782</t>
  </si>
  <si>
    <t>SOIANO DEL LAGO</t>
  </si>
  <si>
    <t>18/05/2022 12.21.03</t>
  </si>
  <si>
    <t>I783</t>
  </si>
  <si>
    <t>SOLAGNA</t>
  </si>
  <si>
    <t>30/05/2022 14.57.29</t>
  </si>
  <si>
    <t>I785</t>
  </si>
  <si>
    <t>SOLARINO</t>
  </si>
  <si>
    <t>I786</t>
  </si>
  <si>
    <t>SOLARO</t>
  </si>
  <si>
    <t>I787</t>
  </si>
  <si>
    <t>SOLAROLO</t>
  </si>
  <si>
    <t>08/04/2022 10.05.44</t>
  </si>
  <si>
    <t>I790</t>
  </si>
  <si>
    <t>SOLAROLO RAINERIO</t>
  </si>
  <si>
    <t>I791</t>
  </si>
  <si>
    <t>SOLARUSSA</t>
  </si>
  <si>
    <t>I793</t>
  </si>
  <si>
    <t>SOLBIATE ARNO</t>
  </si>
  <si>
    <t>22/04/2022 12.49.27</t>
  </si>
  <si>
    <t>I794</t>
  </si>
  <si>
    <t>SOLBIATE OLONA</t>
  </si>
  <si>
    <t>16/02/2022 12.30.27</t>
  </si>
  <si>
    <t>I796</t>
  </si>
  <si>
    <t>SOLDANO</t>
  </si>
  <si>
    <t>I797</t>
  </si>
  <si>
    <t>SOLEMINIS</t>
  </si>
  <si>
    <t>I798</t>
  </si>
  <si>
    <t>SOLERO</t>
  </si>
  <si>
    <t>07/10/2022 16.47.12</t>
  </si>
  <si>
    <t>I799</t>
  </si>
  <si>
    <t>SOLESINO</t>
  </si>
  <si>
    <t>I800</t>
  </si>
  <si>
    <t>SOLETO</t>
  </si>
  <si>
    <t>08/09/2022 13.15.12</t>
  </si>
  <si>
    <t>I801</t>
  </si>
  <si>
    <t>SOLFERINO</t>
  </si>
  <si>
    <t>25/05/2022 16.17.28</t>
  </si>
  <si>
    <t>I802</t>
  </si>
  <si>
    <t>SOLIERA</t>
  </si>
  <si>
    <t>18/01/2022 16.31.17</t>
  </si>
  <si>
    <t>I803</t>
  </si>
  <si>
    <t>SOLIGNANO</t>
  </si>
  <si>
    <t>06/10/2022 11.04.03</t>
  </si>
  <si>
    <t>I804</t>
  </si>
  <si>
    <t>SULMONA</t>
  </si>
  <si>
    <t>I805</t>
  </si>
  <si>
    <t>SOLOFRA</t>
  </si>
  <si>
    <t>I808</t>
  </si>
  <si>
    <t>SOLONGHELLO</t>
  </si>
  <si>
    <t>I809</t>
  </si>
  <si>
    <t>SOLOPACA</t>
  </si>
  <si>
    <t>I812</t>
  </si>
  <si>
    <t>SOLTO COLLINA</t>
  </si>
  <si>
    <t>06/06/2022 13.32.57</t>
  </si>
  <si>
    <t>I813</t>
  </si>
  <si>
    <t>SOLZA</t>
  </si>
  <si>
    <t>27/07/2022 12.36.07</t>
  </si>
  <si>
    <t>I815</t>
  </si>
  <si>
    <t>SOMAGLIA</t>
  </si>
  <si>
    <t>02/05/2022 13.22.28</t>
  </si>
  <si>
    <t>I817</t>
  </si>
  <si>
    <t>SOMANO</t>
  </si>
  <si>
    <t>23/06/2022 12.02.08</t>
  </si>
  <si>
    <t>I819</t>
  </si>
  <si>
    <t>SOMMA LOMBARDO</t>
  </si>
  <si>
    <t>07/04/2022 10.11.27</t>
  </si>
  <si>
    <t>I820</t>
  </si>
  <si>
    <t>SOMMA VESUVIANA</t>
  </si>
  <si>
    <t>I821</t>
  </si>
  <si>
    <t>SOMMACAMPAGNA</t>
  </si>
  <si>
    <t>I822</t>
  </si>
  <si>
    <t>SOMMARIVA DEL BOSCO</t>
  </si>
  <si>
    <t>09/09/2022 12.15.49</t>
  </si>
  <si>
    <t>I823</t>
  </si>
  <si>
    <t>SOMMARIVA PERNO</t>
  </si>
  <si>
    <t>06/07/2022 13.17.08</t>
  </si>
  <si>
    <t>I824</t>
  </si>
  <si>
    <t>SOMMATINO</t>
  </si>
  <si>
    <t>I825</t>
  </si>
  <si>
    <t>SOMMO</t>
  </si>
  <si>
    <t>22/09/2022 11.30.47</t>
  </si>
  <si>
    <t>I826</t>
  </si>
  <si>
    <t>SONA</t>
  </si>
  <si>
    <t>27/01/2022 11.17.52</t>
  </si>
  <si>
    <t>I827</t>
  </si>
  <si>
    <t>SONCINO</t>
  </si>
  <si>
    <t>02/02/2022 10.16.47</t>
  </si>
  <si>
    <t>I828</t>
  </si>
  <si>
    <t>SONDALO</t>
  </si>
  <si>
    <t>25/05/2022 17.29.09</t>
  </si>
  <si>
    <t>I829</t>
  </si>
  <si>
    <t>SONDRIO</t>
  </si>
  <si>
    <t>I830</t>
  </si>
  <si>
    <t>SONGAVAZZO</t>
  </si>
  <si>
    <t>24/03/2022 12.17.01</t>
  </si>
  <si>
    <t>I831</t>
  </si>
  <si>
    <t>SONICO</t>
  </si>
  <si>
    <t>16/03/2022 15.19.57</t>
  </si>
  <si>
    <t>I832</t>
  </si>
  <si>
    <t>SONNINO</t>
  </si>
  <si>
    <t>I838</t>
  </si>
  <si>
    <t>SORA</t>
  </si>
  <si>
    <t>20/06/2022 13.21.50</t>
  </si>
  <si>
    <t>I839</t>
  </si>
  <si>
    <t>SORAGA DI FASSA</t>
  </si>
  <si>
    <t>I840</t>
  </si>
  <si>
    <t>SORAGNA</t>
  </si>
  <si>
    <t>I841</t>
  </si>
  <si>
    <t>SORANO</t>
  </si>
  <si>
    <t>14/09/2022 13.35.46</t>
  </si>
  <si>
    <t>I843</t>
  </si>
  <si>
    <t>SORBO SERPICO</t>
  </si>
  <si>
    <t>I844</t>
  </si>
  <si>
    <t>SORBO SAN BASILE</t>
  </si>
  <si>
    <t>I847</t>
  </si>
  <si>
    <t>SORDEVOLO</t>
  </si>
  <si>
    <t>24/06/2022 09.28.56</t>
  </si>
  <si>
    <t>I848</t>
  </si>
  <si>
    <t>SORDIO</t>
  </si>
  <si>
    <t>I849</t>
  </si>
  <si>
    <t>SORESINA</t>
  </si>
  <si>
    <t>04/04/2022 10.03.26</t>
  </si>
  <si>
    <t>I850</t>
  </si>
  <si>
    <t>SORGA'</t>
  </si>
  <si>
    <t>21/06/2022 13.02.12</t>
  </si>
  <si>
    <t>I851</t>
  </si>
  <si>
    <t>SORGONO</t>
  </si>
  <si>
    <t>I852</t>
  </si>
  <si>
    <t>SORI</t>
  </si>
  <si>
    <t>13/07/2022 12.11.48</t>
  </si>
  <si>
    <t>I853</t>
  </si>
  <si>
    <t>SORIANELLO</t>
  </si>
  <si>
    <t>03/06/2022 09.04.01</t>
  </si>
  <si>
    <t>I854</t>
  </si>
  <si>
    <t>SORIANO CALABRO</t>
  </si>
  <si>
    <t>I855</t>
  </si>
  <si>
    <t>SORIANO NEL CIMINO</t>
  </si>
  <si>
    <t>08/07/2022 13.28.59</t>
  </si>
  <si>
    <t>I856</t>
  </si>
  <si>
    <t>SORICO</t>
  </si>
  <si>
    <t>I857</t>
  </si>
  <si>
    <t>SORISO</t>
  </si>
  <si>
    <t>20/01/2022 15.48.11</t>
  </si>
  <si>
    <t>I858</t>
  </si>
  <si>
    <t>SORISOLE</t>
  </si>
  <si>
    <t>18/02/2022 14.47.45</t>
  </si>
  <si>
    <t>I860</t>
  </si>
  <si>
    <t>SORMANO</t>
  </si>
  <si>
    <t>13/05/2022 14.57.28</t>
  </si>
  <si>
    <t>I861</t>
  </si>
  <si>
    <t>SORRADILE</t>
  </si>
  <si>
    <t>I862</t>
  </si>
  <si>
    <t>SORRENTO</t>
  </si>
  <si>
    <t>01/03/2022 10.45.04</t>
  </si>
  <si>
    <t>I863</t>
  </si>
  <si>
    <t>SORSO</t>
  </si>
  <si>
    <t>I864</t>
  </si>
  <si>
    <t>SORTINO</t>
  </si>
  <si>
    <t>I865</t>
  </si>
  <si>
    <t>SOSPIRO</t>
  </si>
  <si>
    <t>I866</t>
  </si>
  <si>
    <t>SOSPIROLO</t>
  </si>
  <si>
    <t>26/08/2022 09.05.39</t>
  </si>
  <si>
    <t>I867</t>
  </si>
  <si>
    <t>SOSSANO</t>
  </si>
  <si>
    <t>02/02/2022 11.57.26</t>
  </si>
  <si>
    <t>I868</t>
  </si>
  <si>
    <t>SOSTEGNO</t>
  </si>
  <si>
    <t>I869</t>
  </si>
  <si>
    <t>SOTTO IL MONTE GIOVANNI XXIII</t>
  </si>
  <si>
    <t>27/09/2022 11.44.52</t>
  </si>
  <si>
    <t>I871</t>
  </si>
  <si>
    <t>SOVER</t>
  </si>
  <si>
    <t>I872</t>
  </si>
  <si>
    <t>SOVERATO</t>
  </si>
  <si>
    <t>29/08/2022 10.53.03</t>
  </si>
  <si>
    <t>I873</t>
  </si>
  <si>
    <t>SOVERE</t>
  </si>
  <si>
    <t>03/01/2022 16.22.39</t>
  </si>
  <si>
    <t>I874</t>
  </si>
  <si>
    <t>SOVERIA MANNELLI</t>
  </si>
  <si>
    <t>04/02/2022 11.18.46</t>
  </si>
  <si>
    <t>I875</t>
  </si>
  <si>
    <t>SOVERIA SIMERI</t>
  </si>
  <si>
    <t>I876</t>
  </si>
  <si>
    <t>SOVERZENE</t>
  </si>
  <si>
    <t>I877</t>
  </si>
  <si>
    <t>SOVICILLE</t>
  </si>
  <si>
    <t>06/06/2022 10.17.48</t>
  </si>
  <si>
    <t>I878</t>
  </si>
  <si>
    <t>SOVICO</t>
  </si>
  <si>
    <t>04/07/2022 09.34.22</t>
  </si>
  <si>
    <t>I879</t>
  </si>
  <si>
    <t>SOVIZZO</t>
  </si>
  <si>
    <t>10/06/2022 10.08.37</t>
  </si>
  <si>
    <t>I880</t>
  </si>
  <si>
    <t>SOZZAGO</t>
  </si>
  <si>
    <t>15/06/2022 11.43.46</t>
  </si>
  <si>
    <t>I881</t>
  </si>
  <si>
    <t>SPADAFORA</t>
  </si>
  <si>
    <t>13/04/2022 12.27.54</t>
  </si>
  <si>
    <t>Esenzione per redditi imponibili fino a euro 8263.63</t>
  </si>
  <si>
    <t>I884</t>
  </si>
  <si>
    <t>SPADOLA</t>
  </si>
  <si>
    <t>02/09/2022 14.32.02</t>
  </si>
  <si>
    <t>I885</t>
  </si>
  <si>
    <t>SPARANISE</t>
  </si>
  <si>
    <t>04/08/2022 08.35.05</t>
  </si>
  <si>
    <t>I886</t>
  </si>
  <si>
    <t>SPARONE</t>
  </si>
  <si>
    <t>28/09/2022 13.07.51</t>
  </si>
  <si>
    <t>I887</t>
  </si>
  <si>
    <t>SPECCHIA</t>
  </si>
  <si>
    <t>I888</t>
  </si>
  <si>
    <t>SPELLO</t>
  </si>
  <si>
    <t>08/07/2022 10.49.02</t>
  </si>
  <si>
    <t>I891</t>
  </si>
  <si>
    <t>SPERLINGA</t>
  </si>
  <si>
    <t>I892</t>
  </si>
  <si>
    <t>SPERLONGA</t>
  </si>
  <si>
    <t>17/05/2022 13.21.04</t>
  </si>
  <si>
    <t>I893</t>
  </si>
  <si>
    <t>SPERONE</t>
  </si>
  <si>
    <t>10/06/2022 13.48.01</t>
  </si>
  <si>
    <t>I894</t>
  </si>
  <si>
    <t>SPESSA</t>
  </si>
  <si>
    <t>18/05/2022 14.15.41</t>
  </si>
  <si>
    <t>I895</t>
  </si>
  <si>
    <t>SPEZZANO ALBANESE</t>
  </si>
  <si>
    <t>17/10/2022 12.38.13</t>
  </si>
  <si>
    <t>I896</t>
  </si>
  <si>
    <t>SPEZZANO DELLA SILA</t>
  </si>
  <si>
    <t>I899</t>
  </si>
  <si>
    <t>SPIAZZO</t>
  </si>
  <si>
    <t>I901</t>
  </si>
  <si>
    <t>SPIGNO MONFERRATO</t>
  </si>
  <si>
    <t>14/04/2022 18.13.13</t>
  </si>
  <si>
    <t>I902</t>
  </si>
  <si>
    <t>SPIGNO SATURNIA</t>
  </si>
  <si>
    <t>I903</t>
  </si>
  <si>
    <t>SPILAMBERTO</t>
  </si>
  <si>
    <t>I904</t>
  </si>
  <si>
    <t>SPILIMBERGO</t>
  </si>
  <si>
    <t>I905</t>
  </si>
  <si>
    <t>SPILINGA</t>
  </si>
  <si>
    <t>07/06/2022 16.01.10</t>
  </si>
  <si>
    <t>I906</t>
  </si>
  <si>
    <t>SPINADESCO</t>
  </si>
  <si>
    <t>22/03/2022 09.07.26</t>
  </si>
  <si>
    <t>I907</t>
  </si>
  <si>
    <t>SPINAZZOLA</t>
  </si>
  <si>
    <t>19/05/2022 12.22.15</t>
  </si>
  <si>
    <t>Esenzione per  i soggetti con reddito complessivo composto unicamente da redditi di pensione/lavoro dipendente non superiori ad euro 7.500,00 annui e reddito dell'unitÃ  immobiliare adibita ad abitazione principale e relative pertinenze (art. 3 regolamento)</t>
  </si>
  <si>
    <t>I908</t>
  </si>
  <si>
    <t>SPINEA</t>
  </si>
  <si>
    <t>14/01/2022 11.29.39</t>
  </si>
  <si>
    <t>I909</t>
  </si>
  <si>
    <t>SPINEDA</t>
  </si>
  <si>
    <t>20/07/2022 13.04.36</t>
  </si>
  <si>
    <t>I910</t>
  </si>
  <si>
    <t>SPINETE</t>
  </si>
  <si>
    <t>05/07/2022 14.06.39</t>
  </si>
  <si>
    <t>I911</t>
  </si>
  <si>
    <t>SPINETO SCRIVIA</t>
  </si>
  <si>
    <t>08/07/2022 11.39.50</t>
  </si>
  <si>
    <t>I912</t>
  </si>
  <si>
    <t>SPINETOLI</t>
  </si>
  <si>
    <t>23/09/2022 10.16.31</t>
  </si>
  <si>
    <t>I914</t>
  </si>
  <si>
    <t>SPINO D'ADDA</t>
  </si>
  <si>
    <t>I916</t>
  </si>
  <si>
    <t>SPINONE AL LAGO</t>
  </si>
  <si>
    <t>I917</t>
  </si>
  <si>
    <t>SPINOSO</t>
  </si>
  <si>
    <t>I919</t>
  </si>
  <si>
    <t>SPIRANO</t>
  </si>
  <si>
    <t>13/10/2022 13.35.16</t>
  </si>
  <si>
    <t>I921</t>
  </si>
  <si>
    <t>SPOLETO</t>
  </si>
  <si>
    <t>22/06/2022 15.20.17</t>
  </si>
  <si>
    <t>I922</t>
  </si>
  <si>
    <t>SPOLTORE</t>
  </si>
  <si>
    <t>21/06/2022 09.50.22</t>
  </si>
  <si>
    <t>I923</t>
  </si>
  <si>
    <t>SPONGANO</t>
  </si>
  <si>
    <t>I924</t>
  </si>
  <si>
    <t>SPORMAGGIORE</t>
  </si>
  <si>
    <t>I925</t>
  </si>
  <si>
    <t>SPORMINORE</t>
  </si>
  <si>
    <t>I926</t>
  </si>
  <si>
    <t>SPOTORNO</t>
  </si>
  <si>
    <t>06/07/2022 13.28.21</t>
  </si>
  <si>
    <t>I927</t>
  </si>
  <si>
    <t>SPRESIANO</t>
  </si>
  <si>
    <t>I928</t>
  </si>
  <si>
    <t>SPRIANA</t>
  </si>
  <si>
    <t>I929</t>
  </si>
  <si>
    <t>SQUILLACE</t>
  </si>
  <si>
    <t>I930</t>
  </si>
  <si>
    <t>SQUINZANO</t>
  </si>
  <si>
    <t>I932</t>
  </si>
  <si>
    <t>STAFFOLO</t>
  </si>
  <si>
    <t>I935</t>
  </si>
  <si>
    <t>STAGNO LOMBARDO</t>
  </si>
  <si>
    <t>26/04/2022 11.59.47</t>
  </si>
  <si>
    <t>I936</t>
  </si>
  <si>
    <t>STAITI</t>
  </si>
  <si>
    <t>15/09/2022 13.39.57</t>
  </si>
  <si>
    <t>I937</t>
  </si>
  <si>
    <t>STALETTI</t>
  </si>
  <si>
    <t>11/10/2022 09.13.35</t>
  </si>
  <si>
    <t>I938</t>
  </si>
  <si>
    <t>STANGHELLA</t>
  </si>
  <si>
    <t>I939</t>
  </si>
  <si>
    <t>STARANZANO</t>
  </si>
  <si>
    <t>07/09/2022 15.01.06</t>
  </si>
  <si>
    <t>I941</t>
  </si>
  <si>
    <t>STAZZANO</t>
  </si>
  <si>
    <t>26/08/2022 08.58.11</t>
  </si>
  <si>
    <t>I942</t>
  </si>
  <si>
    <t>STAZZEMA</t>
  </si>
  <si>
    <t>I943</t>
  </si>
  <si>
    <t>STAZZONA</t>
  </si>
  <si>
    <t>04/05/2022 13.13.59</t>
  </si>
  <si>
    <t>I945</t>
  </si>
  <si>
    <t>STEFANACONI</t>
  </si>
  <si>
    <t>I946</t>
  </si>
  <si>
    <t>STELLA</t>
  </si>
  <si>
    <t>I947</t>
  </si>
  <si>
    <t>STELLANELLO</t>
  </si>
  <si>
    <t>I948</t>
  </si>
  <si>
    <t>STELVIO</t>
  </si>
  <si>
    <t>I949</t>
  </si>
  <si>
    <t>STENICO</t>
  </si>
  <si>
    <t>I950</t>
  </si>
  <si>
    <t>STERNATIA</t>
  </si>
  <si>
    <t>12/10/2022 07.18.08</t>
  </si>
  <si>
    <t>Esenzione per pensionati che risultano titolari di un reddito complessivo IRPEF non superiore a euro 7.500,00</t>
  </si>
  <si>
    <t>I951</t>
  </si>
  <si>
    <t>STEZZANO</t>
  </si>
  <si>
    <t>22/03/2022 09.05.57</t>
  </si>
  <si>
    <t>I953</t>
  </si>
  <si>
    <t>STIENTA</t>
  </si>
  <si>
    <t>I954</t>
  </si>
  <si>
    <t>STIGLIANO</t>
  </si>
  <si>
    <t>06/07/2022 13.25.19</t>
  </si>
  <si>
    <t>I955</t>
  </si>
  <si>
    <t>STIGNANO</t>
  </si>
  <si>
    <t>I956</t>
  </si>
  <si>
    <t>STILO</t>
  </si>
  <si>
    <t>04/08/2022 11.29.58</t>
  </si>
  <si>
    <t>I959</t>
  </si>
  <si>
    <t>STIMIGLIANO</t>
  </si>
  <si>
    <t>I960</t>
  </si>
  <si>
    <t>STIO</t>
  </si>
  <si>
    <t>I962</t>
  </si>
  <si>
    <t>STORNARA</t>
  </si>
  <si>
    <t>I963</t>
  </si>
  <si>
    <t>STORNARELLA</t>
  </si>
  <si>
    <t>I964</t>
  </si>
  <si>
    <t>STORO</t>
  </si>
  <si>
    <t>I965</t>
  </si>
  <si>
    <t>STRA</t>
  </si>
  <si>
    <t>25/02/2022 14.29.40</t>
  </si>
  <si>
    <t>I968</t>
  </si>
  <si>
    <t>STRADELLA</t>
  </si>
  <si>
    <t>01/08/2022 07.55.20</t>
  </si>
  <si>
    <t>I969</t>
  </si>
  <si>
    <t>STRAMBINELLO</t>
  </si>
  <si>
    <t>26/08/2022 08.59.19</t>
  </si>
  <si>
    <t>I970</t>
  </si>
  <si>
    <t>STRAMBINO</t>
  </si>
  <si>
    <t>I973</t>
  </si>
  <si>
    <t>STRANGOLAGALLI</t>
  </si>
  <si>
    <t>30/08/2022 10.02.35</t>
  </si>
  <si>
    <t>I974</t>
  </si>
  <si>
    <t>STREGNA</t>
  </si>
  <si>
    <t>30/06/2022 15.24.54</t>
  </si>
  <si>
    <t>I975</t>
  </si>
  <si>
    <t>STREMBO</t>
  </si>
  <si>
    <t>I976</t>
  </si>
  <si>
    <t>STRESA</t>
  </si>
  <si>
    <t>I977</t>
  </si>
  <si>
    <t>STREVI</t>
  </si>
  <si>
    <t>I978</t>
  </si>
  <si>
    <t>STRIANO</t>
  </si>
  <si>
    <t>09/05/2022 11.33.46</t>
  </si>
  <si>
    <t>I980</t>
  </si>
  <si>
    <t>STRONA</t>
  </si>
  <si>
    <t>I981</t>
  </si>
  <si>
    <t>STRONCONE</t>
  </si>
  <si>
    <t>20/04/2022 13.06.20</t>
  </si>
  <si>
    <t>I982</t>
  </si>
  <si>
    <t>STRONGOLI</t>
  </si>
  <si>
    <t>10/06/2022 09.10.02</t>
  </si>
  <si>
    <t>I984</t>
  </si>
  <si>
    <t>STROPPIANA</t>
  </si>
  <si>
    <t>29/09/2022 07.58.39</t>
  </si>
  <si>
    <t>I985</t>
  </si>
  <si>
    <t>STROPPO</t>
  </si>
  <si>
    <t>I986</t>
  </si>
  <si>
    <t>STROZZA</t>
  </si>
  <si>
    <t>19/01/2022 13.20.27</t>
  </si>
  <si>
    <t>I990</t>
  </si>
  <si>
    <t>STURNO</t>
  </si>
  <si>
    <t>05/10/2022 14.31.39</t>
  </si>
  <si>
    <t>I991</t>
  </si>
  <si>
    <t>SUBBIANO</t>
  </si>
  <si>
    <t>I992</t>
  </si>
  <si>
    <t>SUBIACO</t>
  </si>
  <si>
    <t>11/08/2022 08.46.07</t>
  </si>
  <si>
    <t>I993</t>
  </si>
  <si>
    <t>SUCCIVO</t>
  </si>
  <si>
    <t>16/05/2022 11.21.16</t>
  </si>
  <si>
    <t>I994</t>
  </si>
  <si>
    <t>SUEGLIO</t>
  </si>
  <si>
    <t>I995</t>
  </si>
  <si>
    <t>SUELLI</t>
  </si>
  <si>
    <t>I996</t>
  </si>
  <si>
    <t>SUELLO</t>
  </si>
  <si>
    <t>15/03/2022 11.47.03</t>
  </si>
  <si>
    <t>I997</t>
  </si>
  <si>
    <t>SUISIO</t>
  </si>
  <si>
    <t>04/07/2022 09.28.55</t>
  </si>
  <si>
    <t>I998</t>
  </si>
  <si>
    <t>SULBIATE</t>
  </si>
  <si>
    <t>09/05/2022 12.19.29</t>
  </si>
  <si>
    <t>L002</t>
  </si>
  <si>
    <t>SULZANO</t>
  </si>
  <si>
    <t>L003</t>
  </si>
  <si>
    <t>SUMIRAGO</t>
  </si>
  <si>
    <t>L004</t>
  </si>
  <si>
    <t>SUMMONTE</t>
  </si>
  <si>
    <t>13/05/2022 12.02.16</t>
  </si>
  <si>
    <t>L006</t>
  </si>
  <si>
    <t>SUNI</t>
  </si>
  <si>
    <t>L007</t>
  </si>
  <si>
    <t>SUNO</t>
  </si>
  <si>
    <t>06/07/2022 09.31.54</t>
  </si>
  <si>
    <t>L008</t>
  </si>
  <si>
    <t>SUPERSANO</t>
  </si>
  <si>
    <t>03/08/2022 09.01.21</t>
  </si>
  <si>
    <t>L009</t>
  </si>
  <si>
    <t>SUPINO</t>
  </si>
  <si>
    <t>16/02/2022 11.29.41</t>
  </si>
  <si>
    <t>L010</t>
  </si>
  <si>
    <t>SURANO</t>
  </si>
  <si>
    <t>L011</t>
  </si>
  <si>
    <t>SURBO</t>
  </si>
  <si>
    <t>05/05/2022 15.04.52</t>
  </si>
  <si>
    <t>L013</t>
  </si>
  <si>
    <t>SUSA</t>
  </si>
  <si>
    <t>22/09/2022 12.01.21</t>
  </si>
  <si>
    <t>L014</t>
  </si>
  <si>
    <t>SUSEGANA</t>
  </si>
  <si>
    <t>L015</t>
  </si>
  <si>
    <t>SUSTINENTE</t>
  </si>
  <si>
    <t>L016</t>
  </si>
  <si>
    <t>SUTERA</t>
  </si>
  <si>
    <t>L017</t>
  </si>
  <si>
    <t>SUTRI</t>
  </si>
  <si>
    <t>L018</t>
  </si>
  <si>
    <t>SUTRIO</t>
  </si>
  <si>
    <t>28/03/2022 14.46.35</t>
  </si>
  <si>
    <t>L019</t>
  </si>
  <si>
    <t>SUVERETO</t>
  </si>
  <si>
    <t>05/10/2022 14.28.12</t>
  </si>
  <si>
    <t>L020</t>
  </si>
  <si>
    <t>SUZZARA</t>
  </si>
  <si>
    <t>L022</t>
  </si>
  <si>
    <t>TACENO</t>
  </si>
  <si>
    <t>L023</t>
  </si>
  <si>
    <t>TADASUNI</t>
  </si>
  <si>
    <t>L024</t>
  </si>
  <si>
    <t>TAGGIA</t>
  </si>
  <si>
    <t>L025</t>
  </si>
  <si>
    <t>TAGLIACOZZO</t>
  </si>
  <si>
    <t>L026</t>
  </si>
  <si>
    <t>TAGLIO DI PO</t>
  </si>
  <si>
    <t>L027</t>
  </si>
  <si>
    <t>TAGLIOLO MONFERRATO</t>
  </si>
  <si>
    <t>L030</t>
  </si>
  <si>
    <t>TAIBON AGORDINO</t>
  </si>
  <si>
    <t>12/04/2022 10.45.03</t>
  </si>
  <si>
    <t>L032</t>
  </si>
  <si>
    <t>TAINO</t>
  </si>
  <si>
    <t>01/08/2022 08.05.01</t>
  </si>
  <si>
    <t>L034</t>
  </si>
  <si>
    <t>TALAMELLO</t>
  </si>
  <si>
    <t>L035</t>
  </si>
  <si>
    <t>TALAMONA</t>
  </si>
  <si>
    <t>30/09/2022 10.49.09</t>
  </si>
  <si>
    <t>L036</t>
  </si>
  <si>
    <t>TALANA</t>
  </si>
  <si>
    <t>L037</t>
  </si>
  <si>
    <t>TALEGGIO</t>
  </si>
  <si>
    <t>L038</t>
  </si>
  <si>
    <t>TALLA</t>
  </si>
  <si>
    <t>09/05/2022 10.45.50</t>
  </si>
  <si>
    <t>L039</t>
  </si>
  <si>
    <t>TALMASSONS</t>
  </si>
  <si>
    <t>27/06/2022 11.18.44</t>
  </si>
  <si>
    <t>L040</t>
  </si>
  <si>
    <t>TAMBRE</t>
  </si>
  <si>
    <t>L042</t>
  </si>
  <si>
    <t>TAORMINA</t>
  </si>
  <si>
    <t>L046</t>
  </si>
  <si>
    <t>TARANO</t>
  </si>
  <si>
    <t>L047</t>
  </si>
  <si>
    <t>TARANTA PELIGNA</t>
  </si>
  <si>
    <t>L048</t>
  </si>
  <si>
    <t>TARANTASCA</t>
  </si>
  <si>
    <t>L049</t>
  </si>
  <si>
    <t>TARANTO</t>
  </si>
  <si>
    <t>L050</t>
  </si>
  <si>
    <t>TARCENTO</t>
  </si>
  <si>
    <t>13/04/2022 16.58.11</t>
  </si>
  <si>
    <t>L055</t>
  </si>
  <si>
    <t>TARSIA</t>
  </si>
  <si>
    <t>L056</t>
  </si>
  <si>
    <t>TARTANO</t>
  </si>
  <si>
    <t>L057</t>
  </si>
  <si>
    <t>TARVISIO</t>
  </si>
  <si>
    <t>29/09/2022 07.39.31</t>
  </si>
  <si>
    <t>L058</t>
  </si>
  <si>
    <t>TARZO</t>
  </si>
  <si>
    <t>23/05/2022 12.05.38</t>
  </si>
  <si>
    <t>L059</t>
  </si>
  <si>
    <t>TASSAROLO</t>
  </si>
  <si>
    <t>L061</t>
  </si>
  <si>
    <t>TAURANO</t>
  </si>
  <si>
    <t>L062</t>
  </si>
  <si>
    <t>TAURASI</t>
  </si>
  <si>
    <t>13/07/2022 09.16.11</t>
  </si>
  <si>
    <t>L063</t>
  </si>
  <si>
    <t>TAURIANOVA</t>
  </si>
  <si>
    <t>L064</t>
  </si>
  <si>
    <t>TAURISANO</t>
  </si>
  <si>
    <t>L065</t>
  </si>
  <si>
    <t>TAVAGNACCO</t>
  </si>
  <si>
    <t>L066</t>
  </si>
  <si>
    <t>TAVAGNASCO</t>
  </si>
  <si>
    <t>01/02/2022 10.29.25</t>
  </si>
  <si>
    <t>L069</t>
  </si>
  <si>
    <t>TAVENNA</t>
  </si>
  <si>
    <t>12/10/2022 13.10.16</t>
  </si>
  <si>
    <t>L070</t>
  </si>
  <si>
    <t>TAVERNA</t>
  </si>
  <si>
    <t>L071</t>
  </si>
  <si>
    <t>TAVERNERIO</t>
  </si>
  <si>
    <t>L073</t>
  </si>
  <si>
    <t>TAVERNOLA BERGAMASCA</t>
  </si>
  <si>
    <t>20/06/2022 13.25.18</t>
  </si>
  <si>
    <t>L074</t>
  </si>
  <si>
    <t>TAVIANO</t>
  </si>
  <si>
    <t>L075</t>
  </si>
  <si>
    <t>TAVIGLIANO</t>
  </si>
  <si>
    <t>13/04/2022 16.55.20</t>
  </si>
  <si>
    <t>L078</t>
  </si>
  <si>
    <t>TAVOLETO</t>
  </si>
  <si>
    <t>L081</t>
  </si>
  <si>
    <t>TAVULLIA</t>
  </si>
  <si>
    <t>30/06/2022 11.26.41</t>
  </si>
  <si>
    <t>L082</t>
  </si>
  <si>
    <t>TEANA</t>
  </si>
  <si>
    <t>L083</t>
  </si>
  <si>
    <t>TEANO</t>
  </si>
  <si>
    <t>L084</t>
  </si>
  <si>
    <t>TEGLIO</t>
  </si>
  <si>
    <t>28/01/2022 09.19.46</t>
  </si>
  <si>
    <t>L085</t>
  </si>
  <si>
    <t>TEGLIO VENETO</t>
  </si>
  <si>
    <t>L086</t>
  </si>
  <si>
    <t>TELESE TERME</t>
  </si>
  <si>
    <t>13/07/2022 11.32.29</t>
  </si>
  <si>
    <t>L087</t>
  </si>
  <si>
    <t>TELGATE</t>
  </si>
  <si>
    <t>26/01/2022 10.04.10</t>
  </si>
  <si>
    <t>L088</t>
  </si>
  <si>
    <t>TELTI</t>
  </si>
  <si>
    <t>29/08/2022 12.41.09</t>
  </si>
  <si>
    <t>L089</t>
  </si>
  <si>
    <t>TELVE</t>
  </si>
  <si>
    <t>L090</t>
  </si>
  <si>
    <t>TELVE DI SOPRA</t>
  </si>
  <si>
    <t>L093</t>
  </si>
  <si>
    <t>TEMPIO PAUSANIA</t>
  </si>
  <si>
    <t>L094</t>
  </si>
  <si>
    <t>TEMU'</t>
  </si>
  <si>
    <t>L096</t>
  </si>
  <si>
    <t>TENNA</t>
  </si>
  <si>
    <t>L097</t>
  </si>
  <si>
    <t>TENNO</t>
  </si>
  <si>
    <t>L100</t>
  </si>
  <si>
    <t>TEOLO</t>
  </si>
  <si>
    <t>14/06/2022 09.49.40</t>
  </si>
  <si>
    <t>L102</t>
  </si>
  <si>
    <t>TEORA</t>
  </si>
  <si>
    <t>L103</t>
  </si>
  <si>
    <t>TERAMO</t>
  </si>
  <si>
    <t>L104</t>
  </si>
  <si>
    <t>TERDOBBIATE</t>
  </si>
  <si>
    <t>17/03/2022 15.49.51</t>
  </si>
  <si>
    <t>L105</t>
  </si>
  <si>
    <t>TERELLE</t>
  </si>
  <si>
    <t>L106</t>
  </si>
  <si>
    <t>TERENTO</t>
  </si>
  <si>
    <t>L108</t>
  </si>
  <si>
    <t>TERLANO</t>
  </si>
  <si>
    <t>L109</t>
  </si>
  <si>
    <t>TERLIZZI</t>
  </si>
  <si>
    <t>L111</t>
  </si>
  <si>
    <t>TERMENO SULLA STRADA DEL VINO.</t>
  </si>
  <si>
    <t>L112</t>
  </si>
  <si>
    <t>TERMINI IMERESE</t>
  </si>
  <si>
    <t>L113</t>
  </si>
  <si>
    <t>TERMOLI</t>
  </si>
  <si>
    <t>31/08/2022 10.13.58</t>
  </si>
  <si>
    <t>L115</t>
  </si>
  <si>
    <t>TERNATE</t>
  </si>
  <si>
    <t>14/04/2022 10.52.19</t>
  </si>
  <si>
    <t>L116</t>
  </si>
  <si>
    <t>TERNENGO</t>
  </si>
  <si>
    <t>L117</t>
  </si>
  <si>
    <t>TERNI</t>
  </si>
  <si>
    <t>L118</t>
  </si>
  <si>
    <t>TERNO D'ISOLA</t>
  </si>
  <si>
    <t>03/02/2022 11.20.12</t>
  </si>
  <si>
    <t>L120</t>
  </si>
  <si>
    <t>TERRACINA</t>
  </si>
  <si>
    <t>L121</t>
  </si>
  <si>
    <t>TERRAGNOLO</t>
  </si>
  <si>
    <t>L122</t>
  </si>
  <si>
    <t>TERRALBA</t>
  </si>
  <si>
    <t>L123</t>
  </si>
  <si>
    <t>TERRANUOVA BRACCIOLINI</t>
  </si>
  <si>
    <t>03/08/2022 14.18.47</t>
  </si>
  <si>
    <t>L124</t>
  </si>
  <si>
    <t>TERRANOVA DA SIBARI</t>
  </si>
  <si>
    <t>04/07/2022 10.00.13</t>
  </si>
  <si>
    <t>L125</t>
  </si>
  <si>
    <t>TERRANOVA DEI PASSERINI</t>
  </si>
  <si>
    <t>30/09/2022 09.19.01</t>
  </si>
  <si>
    <t>L126</t>
  </si>
  <si>
    <t>TERRANOVA DI POLLINO</t>
  </si>
  <si>
    <t>L127</t>
  </si>
  <si>
    <t>TERRANOVA SAPPO MINULIO</t>
  </si>
  <si>
    <t>L131</t>
  </si>
  <si>
    <t>TERRASINI</t>
  </si>
  <si>
    <t>11/07/2022 10.01.57</t>
  </si>
  <si>
    <t>L132</t>
  </si>
  <si>
    <t>TERRASSA PADOVANA</t>
  </si>
  <si>
    <t>L134</t>
  </si>
  <si>
    <t>TERRAVECCHIA</t>
  </si>
  <si>
    <t>30/08/2022 12.33.53</t>
  </si>
  <si>
    <t>L136</t>
  </si>
  <si>
    <t>TERRAZZO</t>
  </si>
  <si>
    <t>L138</t>
  </si>
  <si>
    <t>TERRICCIOLA</t>
  </si>
  <si>
    <t>L139</t>
  </si>
  <si>
    <t>TERRUGGIA</t>
  </si>
  <si>
    <t>L140</t>
  </si>
  <si>
    <t>TERTENIA</t>
  </si>
  <si>
    <t>L142</t>
  </si>
  <si>
    <t>TERZIGNO</t>
  </si>
  <si>
    <t>L143</t>
  </si>
  <si>
    <t>TERZO</t>
  </si>
  <si>
    <t>16/06/2022 10.28.05</t>
  </si>
  <si>
    <t>L144</t>
  </si>
  <si>
    <t>TERZO DI AQUILEIA</t>
  </si>
  <si>
    <t>09/09/2022 12.56.08</t>
  </si>
  <si>
    <t>L145</t>
  </si>
  <si>
    <t>TERZOLAS</t>
  </si>
  <si>
    <t>L146</t>
  </si>
  <si>
    <t>TERZORIO</t>
  </si>
  <si>
    <t>11/04/2022 11.16.34</t>
  </si>
  <si>
    <t>L147</t>
  </si>
  <si>
    <t>TESERO</t>
  </si>
  <si>
    <t>L149</t>
  </si>
  <si>
    <t>TESIMO</t>
  </si>
  <si>
    <t>L150</t>
  </si>
  <si>
    <t>TESSENNANO</t>
  </si>
  <si>
    <t>L152</t>
  </si>
  <si>
    <t>TESTICO</t>
  </si>
  <si>
    <t>L153</t>
  </si>
  <si>
    <t>TETI</t>
  </si>
  <si>
    <t>L154</t>
  </si>
  <si>
    <t>TEULADA</t>
  </si>
  <si>
    <t>08/06/2022 14.24.49</t>
  </si>
  <si>
    <t>L155</t>
  </si>
  <si>
    <t>TEVEROLA</t>
  </si>
  <si>
    <t>L156</t>
  </si>
  <si>
    <t>TEZZE SUL BRENTA</t>
  </si>
  <si>
    <t>21/01/2022 17.19.50</t>
  </si>
  <si>
    <t>L157</t>
  </si>
  <si>
    <t>THIENE</t>
  </si>
  <si>
    <t>20/01/2022 07.57.59</t>
  </si>
  <si>
    <t>L158</t>
  </si>
  <si>
    <t>THIESI</t>
  </si>
  <si>
    <t>L160</t>
  </si>
  <si>
    <t>TIANA</t>
  </si>
  <si>
    <t>L164</t>
  </si>
  <si>
    <t>TICENGO</t>
  </si>
  <si>
    <t>30/08/2022 12.32.32</t>
  </si>
  <si>
    <t>Esenzione per REDDITI DA PENSIONE FINO A EURO 15.000,00</t>
  </si>
  <si>
    <t>L165</t>
  </si>
  <si>
    <t>TICINETO</t>
  </si>
  <si>
    <t>24/08/2022 14.54.30</t>
  </si>
  <si>
    <t>L166</t>
  </si>
  <si>
    <t>TIGGIANO</t>
  </si>
  <si>
    <t>13/09/2022 11.48.58</t>
  </si>
  <si>
    <t>L167</t>
  </si>
  <si>
    <t>TIGLIETO</t>
  </si>
  <si>
    <t>15/06/2022 11.30.51</t>
  </si>
  <si>
    <t>L168</t>
  </si>
  <si>
    <t>TIGLIOLE</t>
  </si>
  <si>
    <t>07/07/2022 17.17.45</t>
  </si>
  <si>
    <t>L169</t>
  </si>
  <si>
    <t>TIGNALE</t>
  </si>
  <si>
    <t>28/07/2022 07.40.14</t>
  </si>
  <si>
    <t>L172</t>
  </si>
  <si>
    <t>TINNURA</t>
  </si>
  <si>
    <t>L173</t>
  </si>
  <si>
    <t>TIONE DEGLI ABRUZZI</t>
  </si>
  <si>
    <t>L174</t>
  </si>
  <si>
    <t>TIONE DI TRENTO</t>
  </si>
  <si>
    <t>L175</t>
  </si>
  <si>
    <t>TIRANO</t>
  </si>
  <si>
    <t>22/06/2022 08.01.25</t>
  </si>
  <si>
    <t>L176</t>
  </si>
  <si>
    <t>TIRES</t>
  </si>
  <si>
    <t>L177</t>
  </si>
  <si>
    <t>TIRIOLO</t>
  </si>
  <si>
    <t>L178</t>
  </si>
  <si>
    <t>TIROLO</t>
  </si>
  <si>
    <t>L180</t>
  </si>
  <si>
    <t>TISSI</t>
  </si>
  <si>
    <t>L181</t>
  </si>
  <si>
    <t>TITO</t>
  </si>
  <si>
    <t>28/06/2022 12.17.41</t>
  </si>
  <si>
    <t>L182</t>
  </si>
  <si>
    <t>TIVOLI</t>
  </si>
  <si>
    <t>04/05/2022 13.22.39</t>
  </si>
  <si>
    <t>L183</t>
  </si>
  <si>
    <t>TIZZANO VAL PARMA</t>
  </si>
  <si>
    <t>01/08/2022 07.59.08</t>
  </si>
  <si>
    <t>L184</t>
  </si>
  <si>
    <t>TOANO</t>
  </si>
  <si>
    <t>19/04/2022 10.06.29</t>
  </si>
  <si>
    <t>L185</t>
  </si>
  <si>
    <t>TOCCO CAUDIO</t>
  </si>
  <si>
    <t>11/10/2022 09.01.57</t>
  </si>
  <si>
    <t>L186</t>
  </si>
  <si>
    <t>TOCCO DA CASAURIA</t>
  </si>
  <si>
    <t>L187</t>
  </si>
  <si>
    <t>TOCENO</t>
  </si>
  <si>
    <t>L188</t>
  </si>
  <si>
    <t>TODI</t>
  </si>
  <si>
    <t>21/04/2022 14.38.51</t>
  </si>
  <si>
    <t>L189</t>
  </si>
  <si>
    <t>TOFFIA</t>
  </si>
  <si>
    <t>L190</t>
  </si>
  <si>
    <t>TOIRANO</t>
  </si>
  <si>
    <t>L191</t>
  </si>
  <si>
    <t>TOLENTINO</t>
  </si>
  <si>
    <t>09/09/2022 13.20.40</t>
  </si>
  <si>
    <t>L192</t>
  </si>
  <si>
    <t>TOLFA</t>
  </si>
  <si>
    <t>29/08/2022 08.22.51</t>
  </si>
  <si>
    <t>L193</t>
  </si>
  <si>
    <t>TOLLEGNO</t>
  </si>
  <si>
    <t>L194</t>
  </si>
  <si>
    <t>TOLLO</t>
  </si>
  <si>
    <t>L195</t>
  </si>
  <si>
    <t>TOLMEZZO</t>
  </si>
  <si>
    <t>05/04/2022 16.15.08</t>
  </si>
  <si>
    <t>L197</t>
  </si>
  <si>
    <t>TOLVE</t>
  </si>
  <si>
    <t>L199</t>
  </si>
  <si>
    <t>TOMBOLO</t>
  </si>
  <si>
    <t>L200</t>
  </si>
  <si>
    <t>TON</t>
  </si>
  <si>
    <t>L202</t>
  </si>
  <si>
    <t>TONARA</t>
  </si>
  <si>
    <t>L203</t>
  </si>
  <si>
    <t>TONCO</t>
  </si>
  <si>
    <t>08/03/2022 08.41.33</t>
  </si>
  <si>
    <t>L204</t>
  </si>
  <si>
    <t>TONENGO</t>
  </si>
  <si>
    <t>09/03/2022 10.15.44</t>
  </si>
  <si>
    <t>L205</t>
  </si>
  <si>
    <t>TORA E PICCILLI</t>
  </si>
  <si>
    <t>L206</t>
  </si>
  <si>
    <t>TORANO CASTELLO</t>
  </si>
  <si>
    <t>03/01/2022 16.20.24</t>
  </si>
  <si>
    <t>L207</t>
  </si>
  <si>
    <t>TORANO NUOVO</t>
  </si>
  <si>
    <t>05/10/2022 15.56.16</t>
  </si>
  <si>
    <t>L210</t>
  </si>
  <si>
    <t>TORBOLE CASAGLIA</t>
  </si>
  <si>
    <t>22/04/2022 10.35.18</t>
  </si>
  <si>
    <t>L211</t>
  </si>
  <si>
    <t>TORCEGNO</t>
  </si>
  <si>
    <t>L212</t>
  </si>
  <si>
    <t>TORCHIARA</t>
  </si>
  <si>
    <t>L213</t>
  </si>
  <si>
    <t>TORCHIAROLO</t>
  </si>
  <si>
    <t>04/07/2022 10.02.04</t>
  </si>
  <si>
    <t>L214</t>
  </si>
  <si>
    <t>TORELLA DEI LOMBARDI</t>
  </si>
  <si>
    <t>14/06/2022 15.40.34</t>
  </si>
  <si>
    <t>L215</t>
  </si>
  <si>
    <t>TORELLA DEL SANNIO</t>
  </si>
  <si>
    <t>16/06/2022 15.06.29</t>
  </si>
  <si>
    <t>L216</t>
  </si>
  <si>
    <t>TORGIANO</t>
  </si>
  <si>
    <t>L217</t>
  </si>
  <si>
    <t>TORGNON</t>
  </si>
  <si>
    <t>L218</t>
  </si>
  <si>
    <t>TORINO DI SANGRO</t>
  </si>
  <si>
    <t>L219</t>
  </si>
  <si>
    <t>TORINO</t>
  </si>
  <si>
    <t>24/05/2022 12.52.40</t>
  </si>
  <si>
    <t>Esenzione per redditi imponibili fino a euro 11790.00</t>
  </si>
  <si>
    <t>L220</t>
  </si>
  <si>
    <t>TORITTO</t>
  </si>
  <si>
    <t>11/10/2022 16.26.30</t>
  </si>
  <si>
    <t>L221</t>
  </si>
  <si>
    <t>TORLINO VIMERCATI</t>
  </si>
  <si>
    <t>22/04/2022 10.54.25</t>
  </si>
  <si>
    <t>L223</t>
  </si>
  <si>
    <t>TORNACO</t>
  </si>
  <si>
    <t>12/10/2022 08.25.26</t>
  </si>
  <si>
    <t>L224</t>
  </si>
  <si>
    <t>TORNARECCIO</t>
  </si>
  <si>
    <t>30/06/2022 15.03.46</t>
  </si>
  <si>
    <t>L225</t>
  </si>
  <si>
    <t>TORNATA</t>
  </si>
  <si>
    <t>L227</t>
  </si>
  <si>
    <t>TORNIMPARTE</t>
  </si>
  <si>
    <t>L228</t>
  </si>
  <si>
    <t>TORNO</t>
  </si>
  <si>
    <t>24/05/2022 14.39.40</t>
  </si>
  <si>
    <t>L229</t>
  </si>
  <si>
    <t>TORNOLO</t>
  </si>
  <si>
    <t>11/05/2022 12.29.52</t>
  </si>
  <si>
    <t>L230</t>
  </si>
  <si>
    <t>TORO</t>
  </si>
  <si>
    <t>13/09/2022 07.49.44</t>
  </si>
  <si>
    <t>L231</t>
  </si>
  <si>
    <t>TORPE'</t>
  </si>
  <si>
    <t>L233</t>
  </si>
  <si>
    <t>TORRACA</t>
  </si>
  <si>
    <t>L235</t>
  </si>
  <si>
    <t>TORRALBA</t>
  </si>
  <si>
    <t>L237</t>
  </si>
  <si>
    <t>TORRAZZA COSTE</t>
  </si>
  <si>
    <t>14/10/2022 15.05.34</t>
  </si>
  <si>
    <t>L238</t>
  </si>
  <si>
    <t>TORRAZZA PIEMONTE</t>
  </si>
  <si>
    <t>L239</t>
  </si>
  <si>
    <t>TORRAZZO</t>
  </si>
  <si>
    <t>L240</t>
  </si>
  <si>
    <t>TORRE DI RUGGIERO</t>
  </si>
  <si>
    <t>L241</t>
  </si>
  <si>
    <t>TORRE MONDOVI'</t>
  </si>
  <si>
    <t>14/06/2022 14.40.56</t>
  </si>
  <si>
    <t>L243</t>
  </si>
  <si>
    <t>TORRE CAJETANI</t>
  </si>
  <si>
    <t>19/09/2022 09.45.53</t>
  </si>
  <si>
    <t>L244</t>
  </si>
  <si>
    <t>TORRE DI SANTA MARIA</t>
  </si>
  <si>
    <t>L245</t>
  </si>
  <si>
    <t>TORRE ANNUNZIATA</t>
  </si>
  <si>
    <t>21/06/2022 15.27.44</t>
  </si>
  <si>
    <t>Esenzione per reddito complessivo composto unicamente da redditi da pensione non superiori ad euro 7.500,00</t>
  </si>
  <si>
    <t>L246</t>
  </si>
  <si>
    <t>TORREANO</t>
  </si>
  <si>
    <t>L247</t>
  </si>
  <si>
    <t>TORRE CANAVESE</t>
  </si>
  <si>
    <t>01/07/2022 13.37.38</t>
  </si>
  <si>
    <t>L248</t>
  </si>
  <si>
    <t>TORREBELVICINO</t>
  </si>
  <si>
    <t>18/02/2022 08.55.19</t>
  </si>
  <si>
    <t>L250</t>
  </si>
  <si>
    <t>TORRE BERETTI E CASTELLARO</t>
  </si>
  <si>
    <t>26/05/2022 15.37.18</t>
  </si>
  <si>
    <t>L251</t>
  </si>
  <si>
    <t>TORRE BOLDONE</t>
  </si>
  <si>
    <t>17/01/2022 11.45.17</t>
  </si>
  <si>
    <t>L252</t>
  </si>
  <si>
    <t>TORRE BORMIDA</t>
  </si>
  <si>
    <t>L253</t>
  </si>
  <si>
    <t>TORREBRUNA</t>
  </si>
  <si>
    <t>L254</t>
  </si>
  <si>
    <t>TORRECUSO</t>
  </si>
  <si>
    <t>L256</t>
  </si>
  <si>
    <t>TORRE D'ARESE</t>
  </si>
  <si>
    <t>L257</t>
  </si>
  <si>
    <t>TORRE DE' BUSI</t>
  </si>
  <si>
    <t>09/05/2022 16.36.38</t>
  </si>
  <si>
    <t>L258</t>
  </si>
  <si>
    <t>TORRE DE' PICENARDI</t>
  </si>
  <si>
    <t>03/06/2022 09.08.11</t>
  </si>
  <si>
    <t>Applicabile a CONTRIBUENTI RESIDENTI NEL TERRITORIO DEL PREESISTENTE COMUNE DI CA' D'ANDREA</t>
  </si>
  <si>
    <t>Applicabile a CONTRIBUENTI RESIDENTI NEL TERRITORIO DEL PREESISTENTE COMUNE DI TORRE DE' PICENARDI</t>
  </si>
  <si>
    <t>L259</t>
  </si>
  <si>
    <t>TORRE DEL GRECO</t>
  </si>
  <si>
    <t>30/08/2022 10.14.26</t>
  </si>
  <si>
    <t>L262</t>
  </si>
  <si>
    <t>TORRE DE' NEGRI</t>
  </si>
  <si>
    <t>30/09/2022 09.23.23</t>
  </si>
  <si>
    <t>L263</t>
  </si>
  <si>
    <t>TORRE DE' PASSERI</t>
  </si>
  <si>
    <t>24/06/2022 09.26.26</t>
  </si>
  <si>
    <t>L265</t>
  </si>
  <si>
    <t>TORRE DE' ROVERI</t>
  </si>
  <si>
    <t>24/05/2022 09.34.26</t>
  </si>
  <si>
    <t>L267</t>
  </si>
  <si>
    <t>TORRE DI MOSTO</t>
  </si>
  <si>
    <t>L269</t>
  </si>
  <si>
    <t>TORRE D'ISOLA</t>
  </si>
  <si>
    <t>L270</t>
  </si>
  <si>
    <t>TORREGLIA</t>
  </si>
  <si>
    <t>L271</t>
  </si>
  <si>
    <t>TORREGROTTA</t>
  </si>
  <si>
    <t>L272</t>
  </si>
  <si>
    <t>TORRE LE NOCELLE</t>
  </si>
  <si>
    <t>L273</t>
  </si>
  <si>
    <t>TORREMAGGIORE</t>
  </si>
  <si>
    <t>09/06/2022 14.56.31</t>
  </si>
  <si>
    <t>L274</t>
  </si>
  <si>
    <t>TORRE ORSAIA</t>
  </si>
  <si>
    <t>L276</t>
  </si>
  <si>
    <t>TORRE PALLAVICINA</t>
  </si>
  <si>
    <t>04/04/2022 10.04.40</t>
  </si>
  <si>
    <t>L277</t>
  </si>
  <si>
    <t>TORRE PELLICE</t>
  </si>
  <si>
    <t>09/09/2022 08.08.45</t>
  </si>
  <si>
    <t>L278</t>
  </si>
  <si>
    <t>TORRE SAN GIORGIO</t>
  </si>
  <si>
    <t>30/09/2022 08.45.08</t>
  </si>
  <si>
    <t>L279</t>
  </si>
  <si>
    <t>TORRE SAN PATRIZIO</t>
  </si>
  <si>
    <t>04/02/2022 09.21.17</t>
  </si>
  <si>
    <t>L280</t>
  </si>
  <si>
    <t>TORRE SANTA SUSANNA</t>
  </si>
  <si>
    <t>02/09/2022 10.34.33</t>
  </si>
  <si>
    <t>L281</t>
  </si>
  <si>
    <t>TORRESINA</t>
  </si>
  <si>
    <t>L282</t>
  </si>
  <si>
    <t>TORRETTA</t>
  </si>
  <si>
    <t>L284</t>
  </si>
  <si>
    <t>TORREVECCHIA TEATINA</t>
  </si>
  <si>
    <t>L285</t>
  </si>
  <si>
    <t>TORREVECCHIA PIA</t>
  </si>
  <si>
    <t>L286</t>
  </si>
  <si>
    <t>TORRI IN SABINA</t>
  </si>
  <si>
    <t>05/05/2022 15.52.54</t>
  </si>
  <si>
    <t>L287</t>
  </si>
  <si>
    <t>TORRI DEL BENACO</t>
  </si>
  <si>
    <t>18/01/2022 12.31.26</t>
  </si>
  <si>
    <t>L290</t>
  </si>
  <si>
    <t>TORRICE</t>
  </si>
  <si>
    <t>L291</t>
  </si>
  <si>
    <t>TORRICELLA PELIGNA</t>
  </si>
  <si>
    <t>L292</t>
  </si>
  <si>
    <t>TORRICELLA VERZATE</t>
  </si>
  <si>
    <t>05/05/2022 12.53.23</t>
  </si>
  <si>
    <t>L293</t>
  </si>
  <si>
    <t>TORRICELLA IN SABINA</t>
  </si>
  <si>
    <t>14/06/2022 12.22.25</t>
  </si>
  <si>
    <t>L294</t>
  </si>
  <si>
    <t>TORRICELLA</t>
  </si>
  <si>
    <t>06/06/2022 13.35.05</t>
  </si>
  <si>
    <t>L295</t>
  </si>
  <si>
    <t>TORRICELLA SICURA</t>
  </si>
  <si>
    <t>21/04/2022 10.16.21</t>
  </si>
  <si>
    <t>L296</t>
  </si>
  <si>
    <t>TORRICELLA DEL PIZZO</t>
  </si>
  <si>
    <t>17/02/2022 09.14.40</t>
  </si>
  <si>
    <t>L297</t>
  </si>
  <si>
    <t>TORRI DI QUARTESOLO</t>
  </si>
  <si>
    <t>24/02/2022 16.45.06</t>
  </si>
  <si>
    <t>L298</t>
  </si>
  <si>
    <t>TORRIGLIA</t>
  </si>
  <si>
    <t>L299</t>
  </si>
  <si>
    <t>TORRILE</t>
  </si>
  <si>
    <t>23/02/2022 13.24.45</t>
  </si>
  <si>
    <t>L301</t>
  </si>
  <si>
    <t>TORRIONI</t>
  </si>
  <si>
    <t>13/10/2022 13.31.16</t>
  </si>
  <si>
    <t>L302</t>
  </si>
  <si>
    <t>TORRITA TIBERINA</t>
  </si>
  <si>
    <t>14/10/2022 15.05.04</t>
  </si>
  <si>
    <t>L303</t>
  </si>
  <si>
    <t>TORRITA DI SIENA</t>
  </si>
  <si>
    <t>L304</t>
  </si>
  <si>
    <t>TORTONA</t>
  </si>
  <si>
    <t>18/03/2022 18.34.25</t>
  </si>
  <si>
    <t>L305</t>
  </si>
  <si>
    <t>TORTORA</t>
  </si>
  <si>
    <t>L306</t>
  </si>
  <si>
    <t>TORTORELLA</t>
  </si>
  <si>
    <t>L307</t>
  </si>
  <si>
    <t>TORTORETO</t>
  </si>
  <si>
    <t>23/02/2022 12.01.38</t>
  </si>
  <si>
    <t>Esenzione per redditi imponibili fino a euro 33499.99</t>
  </si>
  <si>
    <t>L308</t>
  </si>
  <si>
    <t>TORTORICI</t>
  </si>
  <si>
    <t>L309</t>
  </si>
  <si>
    <t>TORVISCOSA</t>
  </si>
  <si>
    <t>L310</t>
  </si>
  <si>
    <t>TUSCANIA</t>
  </si>
  <si>
    <t>L312</t>
  </si>
  <si>
    <t>TOSCOLANO-MADERNO</t>
  </si>
  <si>
    <t>14/02/2022 16.05.43</t>
  </si>
  <si>
    <t>L314</t>
  </si>
  <si>
    <t>TOSSICIA</t>
  </si>
  <si>
    <t>15/06/2022 11.09.34</t>
  </si>
  <si>
    <t>L315</t>
  </si>
  <si>
    <t>TOVO SAN GIACOMO</t>
  </si>
  <si>
    <t>23/09/2022 17.30.24</t>
  </si>
  <si>
    <t>L316</t>
  </si>
  <si>
    <t>TOVO DI SANT'AGATA</t>
  </si>
  <si>
    <t>L317</t>
  </si>
  <si>
    <t>TRABIA</t>
  </si>
  <si>
    <t>L319</t>
  </si>
  <si>
    <t>TRADATE</t>
  </si>
  <si>
    <t>13/06/2022 14.02.35</t>
  </si>
  <si>
    <t>L321</t>
  </si>
  <si>
    <t>TRAMATZA</t>
  </si>
  <si>
    <t>01/03/2022 12.19.25</t>
  </si>
  <si>
    <t>L322</t>
  </si>
  <si>
    <t>TRAMBILENO</t>
  </si>
  <si>
    <t>L323</t>
  </si>
  <si>
    <t>TRAMONTI</t>
  </si>
  <si>
    <t>L324</t>
  </si>
  <si>
    <t>TRAMONTI DI SOPRA</t>
  </si>
  <si>
    <t>L325</t>
  </si>
  <si>
    <t>TRAMONTI DI SOTTO</t>
  </si>
  <si>
    <t>L326</t>
  </si>
  <si>
    <t>TRAMUTOLA</t>
  </si>
  <si>
    <t>12/07/2022 07.16.48</t>
  </si>
  <si>
    <t>L327</t>
  </si>
  <si>
    <t>TRANA</t>
  </si>
  <si>
    <t>09/09/2022 08.12.16</t>
  </si>
  <si>
    <t>L328</t>
  </si>
  <si>
    <t>TRANI</t>
  </si>
  <si>
    <t>05/05/2022 12.46.04</t>
  </si>
  <si>
    <t>L330</t>
  </si>
  <si>
    <t>TRAONA</t>
  </si>
  <si>
    <t>L331</t>
  </si>
  <si>
    <t>TRAPANI</t>
  </si>
  <si>
    <t>L332</t>
  </si>
  <si>
    <t>TRAPPETO</t>
  </si>
  <si>
    <t>L333</t>
  </si>
  <si>
    <t>TRAREGO VIGGIONA</t>
  </si>
  <si>
    <t>L334</t>
  </si>
  <si>
    <t>TRASACCO</t>
  </si>
  <si>
    <t>09/09/2022 09.23.32</t>
  </si>
  <si>
    <t>L335</t>
  </si>
  <si>
    <t>TRASAGHIS</t>
  </si>
  <si>
    <t>L336</t>
  </si>
  <si>
    <t>TRASQUERA</t>
  </si>
  <si>
    <t>L337</t>
  </si>
  <si>
    <t>TRATALIAS</t>
  </si>
  <si>
    <t>L339</t>
  </si>
  <si>
    <t>TRAVAGLIATO</t>
  </si>
  <si>
    <t>19/05/2022 11.05.38</t>
  </si>
  <si>
    <t>Esenzione per contribuenti ultrasessantacinquenni titolari di solo reddito da pensione pari o inferiore ad euro 20.000,00, riconosciuta anche nel caso in cui al predetto limite si aggiunga il solo reddito del fabbricato adibito ad abitazione principale e sue pertinenze</t>
  </si>
  <si>
    <t>Esenzione per redditi fino ad euro 20.000 derivanti esclusivamente da indennitÃ  di disoccupazione, mobilitÃ  e cassa integrazione corrisposte a lavoratori dipendenti da Inps o altri enti, anche se erogate tramite datore di lavoro ed anche se al predetto limite si aggiunga il solo reddito del fabbricato adibito ad abitazione princ.le e pertinenze</t>
  </si>
  <si>
    <t>L340</t>
  </si>
  <si>
    <t>TRAVES</t>
  </si>
  <si>
    <t>L342</t>
  </si>
  <si>
    <t>TRAVEDONA-MONATE</t>
  </si>
  <si>
    <t>23/09/2022 10.22.52</t>
  </si>
  <si>
    <t>L345</t>
  </si>
  <si>
    <t>TRAVERSELLA</t>
  </si>
  <si>
    <t>L346</t>
  </si>
  <si>
    <t>TRAVERSETOLO</t>
  </si>
  <si>
    <t>L347</t>
  </si>
  <si>
    <t>TRAVESIO</t>
  </si>
  <si>
    <t>L348</t>
  </si>
  <si>
    <t>TRAVO</t>
  </si>
  <si>
    <t>15/03/2022 14.20.25</t>
  </si>
  <si>
    <t>L349</t>
  </si>
  <si>
    <t>TREBASELEGHE</t>
  </si>
  <si>
    <t>06/04/2022 11.47.19</t>
  </si>
  <si>
    <t>L353</t>
  </si>
  <si>
    <t>TREBISACCE</t>
  </si>
  <si>
    <t>14/02/2022 10.32.47</t>
  </si>
  <si>
    <t>L355</t>
  </si>
  <si>
    <t>TRECASTAGNI</t>
  </si>
  <si>
    <t>L356</t>
  </si>
  <si>
    <t>TRECATE</t>
  </si>
  <si>
    <t>21/04/2022 15.17.37</t>
  </si>
  <si>
    <t>L357</t>
  </si>
  <si>
    <t>TRECCHINA</t>
  </si>
  <si>
    <t>04/07/2022 15.33.37</t>
  </si>
  <si>
    <t>L359</t>
  </si>
  <si>
    <t>TRECENTA</t>
  </si>
  <si>
    <t>14/04/2022 17.53.51</t>
  </si>
  <si>
    <t>L361</t>
  </si>
  <si>
    <t>TREDOZIO</t>
  </si>
  <si>
    <t>30/03/2022 09.43.46</t>
  </si>
  <si>
    <t>L363</t>
  </si>
  <si>
    <t>TREGLIO</t>
  </si>
  <si>
    <t>L364</t>
  </si>
  <si>
    <t>TREGNAGO</t>
  </si>
  <si>
    <t>23/03/2022 11.44.22</t>
  </si>
  <si>
    <t>L366</t>
  </si>
  <si>
    <t>TREIA</t>
  </si>
  <si>
    <t>L367</t>
  </si>
  <si>
    <t>TREISO</t>
  </si>
  <si>
    <t>20/01/2022 08.50.41</t>
  </si>
  <si>
    <t>L369</t>
  </si>
  <si>
    <t>TREMESTIERI ETNEO</t>
  </si>
  <si>
    <t>L372</t>
  </si>
  <si>
    <t>TREMOSINE SUL GARDA</t>
  </si>
  <si>
    <t>L377</t>
  </si>
  <si>
    <t>TRENTINARA</t>
  </si>
  <si>
    <t>L378</t>
  </si>
  <si>
    <t>TRENTO</t>
  </si>
  <si>
    <t>L379</t>
  </si>
  <si>
    <t>TRENTOLA DUCENTA</t>
  </si>
  <si>
    <t>18/07/2022 09.48.33</t>
  </si>
  <si>
    <t>L380</t>
  </si>
  <si>
    <t>TRENZANO</t>
  </si>
  <si>
    <t>L382</t>
  </si>
  <si>
    <t>TREPPO GRANDE</t>
  </si>
  <si>
    <t>08/07/2022 10.43.37</t>
  </si>
  <si>
    <t>L383</t>
  </si>
  <si>
    <t>TREPUZZI</t>
  </si>
  <si>
    <t>L384</t>
  </si>
  <si>
    <t>TREQUANDA</t>
  </si>
  <si>
    <t>26/07/2022 12.56.20</t>
  </si>
  <si>
    <t>Esenzione per coloro che risultano titolari di un reddito complessivo annuo imponibile inferiore ad euro 9.000,00 derivante da lavoro dipendente (art. 49 comma 1 del D.P.R. 22/12/1986, n. 917), assimilato (art. 50 comma 1 lett. a), c), d), e l) del D.P.R. 22/12/1986, n. 917) o pensione ( art. 49 comma 2 del D.P.R. 22/12/1986, n. 917)</t>
  </si>
  <si>
    <t>L386</t>
  </si>
  <si>
    <t>TRESANA</t>
  </si>
  <si>
    <t>05/05/2022 09.34.15</t>
  </si>
  <si>
    <t>L388</t>
  </si>
  <si>
    <t>TRESCORE BALNEARIO</t>
  </si>
  <si>
    <t>18/02/2022 12.10.36</t>
  </si>
  <si>
    <t>L389</t>
  </si>
  <si>
    <t>TRESCORE CREMASCO</t>
  </si>
  <si>
    <t>L392</t>
  </si>
  <si>
    <t>TRESIVIO</t>
  </si>
  <si>
    <t>05/09/2022 15.57.11</t>
  </si>
  <si>
    <t>L393</t>
  </si>
  <si>
    <t>TRESNURAGHES</t>
  </si>
  <si>
    <t>L396</t>
  </si>
  <si>
    <t>TREVENZUOLO</t>
  </si>
  <si>
    <t>L397</t>
  </si>
  <si>
    <t>TREVI</t>
  </si>
  <si>
    <t>24/08/2022 12.03.45</t>
  </si>
  <si>
    <t>L398</t>
  </si>
  <si>
    <t>TREVI NEL LAZIO</t>
  </si>
  <si>
    <t>L399</t>
  </si>
  <si>
    <t>TREVICO</t>
  </si>
  <si>
    <t>L400</t>
  </si>
  <si>
    <t>TREVIGLIO</t>
  </si>
  <si>
    <t>13/05/2022 11.51.23</t>
  </si>
  <si>
    <t>L401</t>
  </si>
  <si>
    <t>TREVIGNANO ROMANO</t>
  </si>
  <si>
    <t>18/05/2022 18.14.39</t>
  </si>
  <si>
    <t>L402</t>
  </si>
  <si>
    <t>TREVIGNANO</t>
  </si>
  <si>
    <t>L403</t>
  </si>
  <si>
    <t>TREVILLE</t>
  </si>
  <si>
    <t>21/04/2022 15.13.44</t>
  </si>
  <si>
    <t>L404</t>
  </si>
  <si>
    <t>TREVIOLO</t>
  </si>
  <si>
    <t>L406</t>
  </si>
  <si>
    <t>TREVISO BRESCIANO</t>
  </si>
  <si>
    <t>07/06/2022 10.38.35</t>
  </si>
  <si>
    <t>L407</t>
  </si>
  <si>
    <t>TREVISO</t>
  </si>
  <si>
    <t>L408</t>
  </si>
  <si>
    <t>TREZZANO ROSA</t>
  </si>
  <si>
    <t>L409</t>
  </si>
  <si>
    <t>TREZZANO SUL NAVIGLIO</t>
  </si>
  <si>
    <t>L410</t>
  </si>
  <si>
    <t>TREZZO TINELLA</t>
  </si>
  <si>
    <t>L411</t>
  </si>
  <si>
    <t>TREZZO SULL'ADDA</t>
  </si>
  <si>
    <t>02/03/2022 10.47.32</t>
  </si>
  <si>
    <t>L413</t>
  </si>
  <si>
    <t>TREZZONE</t>
  </si>
  <si>
    <t>24/05/2022 14.43.36</t>
  </si>
  <si>
    <t>L414</t>
  </si>
  <si>
    <t>TRIBANO</t>
  </si>
  <si>
    <t>L415</t>
  </si>
  <si>
    <t>TRIBIANO</t>
  </si>
  <si>
    <t>L416</t>
  </si>
  <si>
    <t>TRIBOGNA</t>
  </si>
  <si>
    <t>L418</t>
  </si>
  <si>
    <t>TRICARICO</t>
  </si>
  <si>
    <t>04/07/2022 16.33.45</t>
  </si>
  <si>
    <t>L419</t>
  </si>
  <si>
    <t>TRICASE</t>
  </si>
  <si>
    <t>L420</t>
  </si>
  <si>
    <t>TRICERRO</t>
  </si>
  <si>
    <t>L421</t>
  </si>
  <si>
    <t>TRICESIMO</t>
  </si>
  <si>
    <t>02/03/2022 11.16.25</t>
  </si>
  <si>
    <t>L423</t>
  </si>
  <si>
    <t>TRIEI</t>
  </si>
  <si>
    <t>L424</t>
  </si>
  <si>
    <t>TRIESTE</t>
  </si>
  <si>
    <t>L425</t>
  </si>
  <si>
    <t>TRIGGIANO</t>
  </si>
  <si>
    <t>L426</t>
  </si>
  <si>
    <t>TRIGOLO</t>
  </si>
  <si>
    <t>26/07/2022 13.11.18</t>
  </si>
  <si>
    <t>L427</t>
  </si>
  <si>
    <t>TRINITA'</t>
  </si>
  <si>
    <t>15/02/2022 11.52.29</t>
  </si>
  <si>
    <t>L428</t>
  </si>
  <si>
    <t>TRINITA' D'AGULTU E VIGNOLA</t>
  </si>
  <si>
    <t>L429</t>
  </si>
  <si>
    <t>TRINO</t>
  </si>
  <si>
    <t>21/04/2022 15.05.35</t>
  </si>
  <si>
    <t>L430</t>
  </si>
  <si>
    <t>TRIORA</t>
  </si>
  <si>
    <t>L431</t>
  </si>
  <si>
    <t>TRIPI</t>
  </si>
  <si>
    <t>L432</t>
  </si>
  <si>
    <t>TRISOBBIO</t>
  </si>
  <si>
    <t>L433</t>
  </si>
  <si>
    <t>TRISSINO</t>
  </si>
  <si>
    <t>04/02/2022 16.07.55</t>
  </si>
  <si>
    <t>L434</t>
  </si>
  <si>
    <t>TRIUGGIO</t>
  </si>
  <si>
    <t>07/06/2022 15.58.08</t>
  </si>
  <si>
    <t>L435</t>
  </si>
  <si>
    <t>TRIVENTO</t>
  </si>
  <si>
    <t>24/06/2022 11.15.49</t>
  </si>
  <si>
    <t>L437</t>
  </si>
  <si>
    <t>TRIVIGLIANO</t>
  </si>
  <si>
    <t>L438</t>
  </si>
  <si>
    <t>TRIVIGNANO UDINESE</t>
  </si>
  <si>
    <t>09/03/2022 18.06.07</t>
  </si>
  <si>
    <t>L439</t>
  </si>
  <si>
    <t>TRIVIGNO</t>
  </si>
  <si>
    <t>L440</t>
  </si>
  <si>
    <t>TRIVOLZIO</t>
  </si>
  <si>
    <t>28/09/2022 12.31.50</t>
  </si>
  <si>
    <t>L444</t>
  </si>
  <si>
    <t>TRODENA NEL PARCO NATURALE</t>
  </si>
  <si>
    <t>L445</t>
  </si>
  <si>
    <t>TROFARELLO</t>
  </si>
  <si>
    <t>28/06/2022 14.51.59</t>
  </si>
  <si>
    <t>L447</t>
  </si>
  <si>
    <t>TROIA</t>
  </si>
  <si>
    <t>L448</t>
  </si>
  <si>
    <t>TROINA</t>
  </si>
  <si>
    <t>06/07/2022 13.11.18</t>
  </si>
  <si>
    <t>L449</t>
  </si>
  <si>
    <t>TROMELLO</t>
  </si>
  <si>
    <t>L450</t>
  </si>
  <si>
    <t>TRONTANO</t>
  </si>
  <si>
    <t>24/06/2022 09.22.14</t>
  </si>
  <si>
    <t>Esenzione per redditi imponibili fino a euro 8900.00</t>
  </si>
  <si>
    <t>L451</t>
  </si>
  <si>
    <t>TRONZANO VERCELLESE</t>
  </si>
  <si>
    <t>12/10/2022 07.34.26</t>
  </si>
  <si>
    <t>L452</t>
  </si>
  <si>
    <t>TROPEA</t>
  </si>
  <si>
    <t>16/05/2022 15.18.49</t>
  </si>
  <si>
    <t>L453</t>
  </si>
  <si>
    <t>TROVO</t>
  </si>
  <si>
    <t>06/05/2022 13.53.40</t>
  </si>
  <si>
    <t>L454</t>
  </si>
  <si>
    <t>TRUCCAZZANO</t>
  </si>
  <si>
    <t>07/04/2022 12.30.20</t>
  </si>
  <si>
    <t>L455</t>
  </si>
  <si>
    <t>TUBRE</t>
  </si>
  <si>
    <t>L458</t>
  </si>
  <si>
    <t>TUFARA</t>
  </si>
  <si>
    <t>24/06/2022 12.46.43</t>
  </si>
  <si>
    <t>L459</t>
  </si>
  <si>
    <t>TUFILLO</t>
  </si>
  <si>
    <t>L460</t>
  </si>
  <si>
    <t>TUFINO</t>
  </si>
  <si>
    <t>L461</t>
  </si>
  <si>
    <t>TUFO</t>
  </si>
  <si>
    <t>L462</t>
  </si>
  <si>
    <t>TUGLIE</t>
  </si>
  <si>
    <t>L463</t>
  </si>
  <si>
    <t>TUILI</t>
  </si>
  <si>
    <t>L464</t>
  </si>
  <si>
    <t>TULA</t>
  </si>
  <si>
    <t>L466</t>
  </si>
  <si>
    <t>TUORO SUL TRASIMENO</t>
  </si>
  <si>
    <t>05/07/2022 13.29.59</t>
  </si>
  <si>
    <t>L468</t>
  </si>
  <si>
    <t>VALVESTINO</t>
  </si>
  <si>
    <t>L469</t>
  </si>
  <si>
    <t>TURANO LODIGIANO</t>
  </si>
  <si>
    <t>22/04/2022 10.52.45</t>
  </si>
  <si>
    <t>L470</t>
  </si>
  <si>
    <t>TURATE</t>
  </si>
  <si>
    <t>L471</t>
  </si>
  <si>
    <t>TURBIGO</t>
  </si>
  <si>
    <t>L472</t>
  </si>
  <si>
    <t>TURI</t>
  </si>
  <si>
    <t>20/06/2022 13.20.45</t>
  </si>
  <si>
    <t>L473</t>
  </si>
  <si>
    <t>TURRI</t>
  </si>
  <si>
    <t>25/03/2022 17.21.05</t>
  </si>
  <si>
    <t>L474</t>
  </si>
  <si>
    <t>TURRIACO</t>
  </si>
  <si>
    <t>L475</t>
  </si>
  <si>
    <t>TURRIVALIGNANI</t>
  </si>
  <si>
    <t>16/09/2022 07.45.59</t>
  </si>
  <si>
    <t>L477</t>
  </si>
  <si>
    <t>TURSI</t>
  </si>
  <si>
    <t>L478</t>
  </si>
  <si>
    <t>TUSA</t>
  </si>
  <si>
    <t>L480</t>
  </si>
  <si>
    <t>UBOLDO</t>
  </si>
  <si>
    <t>06/06/2022 08.10.41</t>
  </si>
  <si>
    <t>L482</t>
  </si>
  <si>
    <t>UCRIA</t>
  </si>
  <si>
    <t>L483</t>
  </si>
  <si>
    <t>UDINE</t>
  </si>
  <si>
    <t>L484</t>
  </si>
  <si>
    <t>UGENTO</t>
  </si>
  <si>
    <t>L485</t>
  </si>
  <si>
    <t>UGGIANO LA CHIESA</t>
  </si>
  <si>
    <t>L487</t>
  </si>
  <si>
    <t>UGGIATE-TREVANO</t>
  </si>
  <si>
    <t>23/09/2022 08.40.08</t>
  </si>
  <si>
    <t>L488</t>
  </si>
  <si>
    <t>ULA' TIRSO</t>
  </si>
  <si>
    <t>L489</t>
  </si>
  <si>
    <t>ULASSAI</t>
  </si>
  <si>
    <t>L490</t>
  </si>
  <si>
    <t>ULTIMO</t>
  </si>
  <si>
    <t>L492</t>
  </si>
  <si>
    <t>UMBRIATICO</t>
  </si>
  <si>
    <t>L494</t>
  </si>
  <si>
    <t>URAGO D'OGLIO</t>
  </si>
  <si>
    <t>L496</t>
  </si>
  <si>
    <t>URAS</t>
  </si>
  <si>
    <t>10/02/2022 17.31.50</t>
  </si>
  <si>
    <t>L497</t>
  </si>
  <si>
    <t>URBANA</t>
  </si>
  <si>
    <t>23/06/2022 12.55.09</t>
  </si>
  <si>
    <t>L498</t>
  </si>
  <si>
    <t>URBANIA</t>
  </si>
  <si>
    <t>L499</t>
  </si>
  <si>
    <t>URBE</t>
  </si>
  <si>
    <t>L500</t>
  </si>
  <si>
    <t>URBINO</t>
  </si>
  <si>
    <t>16/03/2022 15.59.57</t>
  </si>
  <si>
    <t>L501</t>
  </si>
  <si>
    <t>URBISAGLIA</t>
  </si>
  <si>
    <t>14/04/2022 18.15.35</t>
  </si>
  <si>
    <t>L502</t>
  </si>
  <si>
    <t>URGNANO</t>
  </si>
  <si>
    <t>L503</t>
  </si>
  <si>
    <t>URI</t>
  </si>
  <si>
    <t>03/06/2022 15.04.42</t>
  </si>
  <si>
    <t>L505</t>
  </si>
  <si>
    <t>URURI</t>
  </si>
  <si>
    <t>19/08/2022 08.46.14</t>
  </si>
  <si>
    <t>L506</t>
  </si>
  <si>
    <t>URZULEI</t>
  </si>
  <si>
    <t>L507</t>
  </si>
  <si>
    <t>USCIO</t>
  </si>
  <si>
    <t>08/04/2022 11.47.30</t>
  </si>
  <si>
    <t>L508</t>
  </si>
  <si>
    <t>USELLUS</t>
  </si>
  <si>
    <t>24/08/2022 11.11.16</t>
  </si>
  <si>
    <t>L509</t>
  </si>
  <si>
    <t>USINI</t>
  </si>
  <si>
    <t>20/01/2022 15.54.31</t>
  </si>
  <si>
    <t>L511</t>
  </si>
  <si>
    <t>USMATE VELATE</t>
  </si>
  <si>
    <t>04/04/2022 10.07.46</t>
  </si>
  <si>
    <t>L512</t>
  </si>
  <si>
    <t>USSANA</t>
  </si>
  <si>
    <t>L513</t>
  </si>
  <si>
    <t>USSARAMANNA</t>
  </si>
  <si>
    <t>05/10/2022 15.30.22</t>
  </si>
  <si>
    <t>L514</t>
  </si>
  <si>
    <t>USSASSAI</t>
  </si>
  <si>
    <t>L515</t>
  </si>
  <si>
    <t>USSEAUX</t>
  </si>
  <si>
    <t>L516</t>
  </si>
  <si>
    <t>USSEGLIO</t>
  </si>
  <si>
    <t>L517</t>
  </si>
  <si>
    <t>USSITA</t>
  </si>
  <si>
    <t>28/09/2022 13.11.15</t>
  </si>
  <si>
    <t>L519</t>
  </si>
  <si>
    <t>USTICA</t>
  </si>
  <si>
    <t>20/06/2022 14.29.18</t>
  </si>
  <si>
    <t>L521</t>
  </si>
  <si>
    <t>UTA</t>
  </si>
  <si>
    <t>27/06/2022 10.49.32</t>
  </si>
  <si>
    <t>L522</t>
  </si>
  <si>
    <t>UZZANO</t>
  </si>
  <si>
    <t>23/03/2022 13.30.42</t>
  </si>
  <si>
    <t>L524</t>
  </si>
  <si>
    <t>VACCARIZZO ALBANESE</t>
  </si>
  <si>
    <t>11/10/2022 10.45.31</t>
  </si>
  <si>
    <t>L525</t>
  </si>
  <si>
    <t>VACONE</t>
  </si>
  <si>
    <t>L526</t>
  </si>
  <si>
    <t>VACRI</t>
  </si>
  <si>
    <t>L527</t>
  </si>
  <si>
    <t>VADENA</t>
  </si>
  <si>
    <t>L528</t>
  </si>
  <si>
    <t>VADO LIGURE</t>
  </si>
  <si>
    <t>L529</t>
  </si>
  <si>
    <t>VAGLIA</t>
  </si>
  <si>
    <t>L531</t>
  </si>
  <si>
    <t>VAGLIO SERRA</t>
  </si>
  <si>
    <t>L532</t>
  </si>
  <si>
    <t>VAGLIO BASILICATA</t>
  </si>
  <si>
    <t>L533</t>
  </si>
  <si>
    <t>VAGLI SOTTO</t>
  </si>
  <si>
    <t>04/04/2022 11.13.05</t>
  </si>
  <si>
    <t>L535</t>
  </si>
  <si>
    <t>VAIANO CREMASCO</t>
  </si>
  <si>
    <t>18/05/2022 15.23.00</t>
  </si>
  <si>
    <t>L537</t>
  </si>
  <si>
    <t>VAIANO</t>
  </si>
  <si>
    <t>L538</t>
  </si>
  <si>
    <t>VAIE</t>
  </si>
  <si>
    <t>23/08/2022 11.32.39</t>
  </si>
  <si>
    <t>L539</t>
  </si>
  <si>
    <t>VAILATE</t>
  </si>
  <si>
    <t>09/06/2022 14.32.19</t>
  </si>
  <si>
    <t>L540</t>
  </si>
  <si>
    <t>VAIRANO PATENORA</t>
  </si>
  <si>
    <t>L544</t>
  </si>
  <si>
    <t>VALBONDIONE</t>
  </si>
  <si>
    <t>L545</t>
  </si>
  <si>
    <t>VALBREMBO</t>
  </si>
  <si>
    <t>22/04/2022 10.55.28</t>
  </si>
  <si>
    <t>L546</t>
  </si>
  <si>
    <t>VALBREVENNA</t>
  </si>
  <si>
    <t>L547</t>
  </si>
  <si>
    <t>VALBRONA</t>
  </si>
  <si>
    <t>06/05/2022 12.28.49</t>
  </si>
  <si>
    <t>L551</t>
  </si>
  <si>
    <t>VALDAGNO</t>
  </si>
  <si>
    <t>L552</t>
  </si>
  <si>
    <t>VALDAORA</t>
  </si>
  <si>
    <t>L554</t>
  </si>
  <si>
    <t>VALDASTICO</t>
  </si>
  <si>
    <t>12/07/2022 06.52.31</t>
  </si>
  <si>
    <t>L555</t>
  </si>
  <si>
    <t>VAL DELLA TORRE</t>
  </si>
  <si>
    <t>29/08/2022 12.11.36</t>
  </si>
  <si>
    <t>L556</t>
  </si>
  <si>
    <t>VALDENGO</t>
  </si>
  <si>
    <t>L557</t>
  </si>
  <si>
    <t>VALDIDENTRO</t>
  </si>
  <si>
    <t>29/08/2022 08.27.46</t>
  </si>
  <si>
    <t>L558</t>
  </si>
  <si>
    <t>VALDIERI</t>
  </si>
  <si>
    <t>23/05/2022 12.58.15</t>
  </si>
  <si>
    <t>L561</t>
  </si>
  <si>
    <t>VALDINA</t>
  </si>
  <si>
    <t>12/07/2022 07.10.22</t>
  </si>
  <si>
    <t>Esenzione per redditi imponibili fino a euro 9360.00</t>
  </si>
  <si>
    <t>L562</t>
  </si>
  <si>
    <t>VAL DI NIZZA</t>
  </si>
  <si>
    <t>L563</t>
  </si>
  <si>
    <t>VALDISOTTO</t>
  </si>
  <si>
    <t>19/04/2022 10.03.56</t>
  </si>
  <si>
    <t>L564</t>
  </si>
  <si>
    <t>VAL DI VIZZE</t>
  </si>
  <si>
    <t>L565</t>
  </si>
  <si>
    <t>VALDOBBIADENE</t>
  </si>
  <si>
    <t>21/01/2022 17.12.35</t>
  </si>
  <si>
    <t>L566</t>
  </si>
  <si>
    <t>VALDUGGIA</t>
  </si>
  <si>
    <t>L567</t>
  </si>
  <si>
    <t>VALEGGIO SUL MINCIO</t>
  </si>
  <si>
    <t>26/08/2022 11.07.35</t>
  </si>
  <si>
    <t>L568</t>
  </si>
  <si>
    <t>VALEGGIO</t>
  </si>
  <si>
    <t>L569</t>
  </si>
  <si>
    <t>VALENTANO</t>
  </si>
  <si>
    <t>19/07/2022 12.22.22</t>
  </si>
  <si>
    <t>L570</t>
  </si>
  <si>
    <t>VALENZA</t>
  </si>
  <si>
    <t>L571</t>
  </si>
  <si>
    <t>VALENZANO</t>
  </si>
  <si>
    <t>07/09/2022 13.03.26</t>
  </si>
  <si>
    <t>L572</t>
  </si>
  <si>
    <t>VALERA FRATTA</t>
  </si>
  <si>
    <t>08/07/2022 09.21.39</t>
  </si>
  <si>
    <t>L573</t>
  </si>
  <si>
    <t>VALFABBRICA</t>
  </si>
  <si>
    <t>03/06/2022 15.00.36</t>
  </si>
  <si>
    <t>L574</t>
  </si>
  <si>
    <t>VALFENERA</t>
  </si>
  <si>
    <t>09/09/2022 12.52.21</t>
  </si>
  <si>
    <t>L575</t>
  </si>
  <si>
    <t>VALFLORIANA</t>
  </si>
  <si>
    <t>L576</t>
  </si>
  <si>
    <t>VALFURVA</t>
  </si>
  <si>
    <t>03/06/2022 09.03.10</t>
  </si>
  <si>
    <t>L577</t>
  </si>
  <si>
    <t>VALGANNA</t>
  </si>
  <si>
    <t>12/08/2022 13.59.00</t>
  </si>
  <si>
    <t>L578</t>
  </si>
  <si>
    <t>VALGIOIE</t>
  </si>
  <si>
    <t>29/08/2022 14.05.05</t>
  </si>
  <si>
    <t>L579</t>
  </si>
  <si>
    <t>VALGOGLIO</t>
  </si>
  <si>
    <t>L580</t>
  </si>
  <si>
    <t>VALGRANA</t>
  </si>
  <si>
    <t>L581</t>
  </si>
  <si>
    <t>VALGREGHENTINO</t>
  </si>
  <si>
    <t>07/09/2022 10.05.14</t>
  </si>
  <si>
    <t>L582</t>
  </si>
  <si>
    <t>VALGRISENCHE</t>
  </si>
  <si>
    <t>L583</t>
  </si>
  <si>
    <t>VALGUARNERA CAROPEPE</t>
  </si>
  <si>
    <t>L584</t>
  </si>
  <si>
    <t>VALLADA AGORDINA</t>
  </si>
  <si>
    <t>12/10/2022 08.03.11</t>
  </si>
  <si>
    <t>L586</t>
  </si>
  <si>
    <t>VALLANZENGO</t>
  </si>
  <si>
    <t>25/01/2022 17.51.11</t>
  </si>
  <si>
    <t>L588</t>
  </si>
  <si>
    <t>VALLARSA</t>
  </si>
  <si>
    <t>L589</t>
  </si>
  <si>
    <t>VALLATA</t>
  </si>
  <si>
    <t>13/06/2022 14.17.29</t>
  </si>
  <si>
    <t>L590</t>
  </si>
  <si>
    <t>VALLE DI CADORE</t>
  </si>
  <si>
    <t>L591</t>
  </si>
  <si>
    <t>VALLE DI MADDALONI</t>
  </si>
  <si>
    <t>L593</t>
  </si>
  <si>
    <t>VALLE LOMELLINA</t>
  </si>
  <si>
    <t>L594</t>
  </si>
  <si>
    <t>VALLE AGRICOLA</t>
  </si>
  <si>
    <t>16/06/2022 16.13.58</t>
  </si>
  <si>
    <t>L595</t>
  </si>
  <si>
    <t>VALLE AURINA</t>
  </si>
  <si>
    <t>L596</t>
  </si>
  <si>
    <t>VALLEBONA</t>
  </si>
  <si>
    <t>16/09/2022 08.06.06</t>
  </si>
  <si>
    <t>L597</t>
  </si>
  <si>
    <t>VALLE CASTELLANA</t>
  </si>
  <si>
    <t>14/01/2022 11.33.57</t>
  </si>
  <si>
    <t>L598</t>
  </si>
  <si>
    <t>VALLECORSA</t>
  </si>
  <si>
    <t>14/10/2022 14.29.57</t>
  </si>
  <si>
    <t>L599</t>
  </si>
  <si>
    <t>VALLECROSIA</t>
  </si>
  <si>
    <t>16/09/2022 07.49.12</t>
  </si>
  <si>
    <t>L601</t>
  </si>
  <si>
    <t>VALLE DI CASIES</t>
  </si>
  <si>
    <t>L603</t>
  </si>
  <si>
    <t>VALLEDOLMO</t>
  </si>
  <si>
    <t>L604</t>
  </si>
  <si>
    <t>VALLEDORIA</t>
  </si>
  <si>
    <t>C.C. n. 5</t>
  </si>
  <si>
    <t>21/03/2022 15.33.12</t>
  </si>
  <si>
    <t>L605</t>
  </si>
  <si>
    <t>VALLEMAIO</t>
  </si>
  <si>
    <t>04/07/2022 09.31.35</t>
  </si>
  <si>
    <t>L607</t>
  </si>
  <si>
    <t>VALLELONGA</t>
  </si>
  <si>
    <t>L609</t>
  </si>
  <si>
    <t>VALLELUNGA PRATAMENO</t>
  </si>
  <si>
    <t>L611</t>
  </si>
  <si>
    <t>VALLEPIETRA</t>
  </si>
  <si>
    <t>L612</t>
  </si>
  <si>
    <t>VALLERANO</t>
  </si>
  <si>
    <t>L613</t>
  </si>
  <si>
    <t>VALLERMOSA</t>
  </si>
  <si>
    <t>L614</t>
  </si>
  <si>
    <t>VALLEROTONDA</t>
  </si>
  <si>
    <t>11/10/2022 15.15.03</t>
  </si>
  <si>
    <t>L616</t>
  </si>
  <si>
    <t>VALLESACCARDA</t>
  </si>
  <si>
    <t>L617</t>
  </si>
  <si>
    <t>VALLE SALIMBENE</t>
  </si>
  <si>
    <t>20/06/2022 13.26.21</t>
  </si>
  <si>
    <t>L620</t>
  </si>
  <si>
    <t>VALLE SAN NICOLAO</t>
  </si>
  <si>
    <t>L623</t>
  </si>
  <si>
    <t>VALLEVE</t>
  </si>
  <si>
    <t>15/07/2022 08.21.07</t>
  </si>
  <si>
    <t>L624</t>
  </si>
  <si>
    <t>VALLI DEL PASUBIO</t>
  </si>
  <si>
    <t>L625</t>
  </si>
  <si>
    <t>VALLINFREDA</t>
  </si>
  <si>
    <t>12/04/2022 09.19.50</t>
  </si>
  <si>
    <t>L626</t>
  </si>
  <si>
    <t>VALLIO TERME</t>
  </si>
  <si>
    <t>02/05/2022 07.23.29</t>
  </si>
  <si>
    <t>L627</t>
  </si>
  <si>
    <t>VALLO DI NERA</t>
  </si>
  <si>
    <t>L628</t>
  </si>
  <si>
    <t>VALLO DELLA LUCANIA</t>
  </si>
  <si>
    <t>10/10/2022 09.58.52</t>
  </si>
  <si>
    <t>L629</t>
  </si>
  <si>
    <t>VALLO TORINESE</t>
  </si>
  <si>
    <t>14/06/2022 14.43.50</t>
  </si>
  <si>
    <t>L631</t>
  </si>
  <si>
    <t>VALLORIATE</t>
  </si>
  <si>
    <t>L633</t>
  </si>
  <si>
    <t>VALMACCA</t>
  </si>
  <si>
    <t>14/04/2022 17.40.37</t>
  </si>
  <si>
    <t>L634</t>
  </si>
  <si>
    <t>VALMADRERA</t>
  </si>
  <si>
    <t>15/07/2022 12.03.11</t>
  </si>
  <si>
    <t>L638</t>
  </si>
  <si>
    <t>VAL MASINO</t>
  </si>
  <si>
    <t>L639</t>
  </si>
  <si>
    <t>VALMONTONE</t>
  </si>
  <si>
    <t>13/01/2022 10.38.50</t>
  </si>
  <si>
    <t>L640</t>
  </si>
  <si>
    <t>VALMOREA</t>
  </si>
  <si>
    <t>01/08/2022 10.08.21</t>
  </si>
  <si>
    <t>L641</t>
  </si>
  <si>
    <t>VALMOZZOLA</t>
  </si>
  <si>
    <t>L642</t>
  </si>
  <si>
    <t>VALNEGRA</t>
  </si>
  <si>
    <t>31/05/2022 12.18.16</t>
  </si>
  <si>
    <t>L643</t>
  </si>
  <si>
    <t>VALPELLINE</t>
  </si>
  <si>
    <t>L644</t>
  </si>
  <si>
    <t>VALPERGA</t>
  </si>
  <si>
    <t>07/04/2022 16.56.31</t>
  </si>
  <si>
    <t>L647</t>
  </si>
  <si>
    <t>VALSAVARENCHE</t>
  </si>
  <si>
    <t>L651</t>
  </si>
  <si>
    <t>VALSTRONA</t>
  </si>
  <si>
    <t>28/03/2022 16.17.00</t>
  </si>
  <si>
    <t>L653</t>
  </si>
  <si>
    <t>VALTOPINA</t>
  </si>
  <si>
    <t>L654</t>
  </si>
  <si>
    <t>VALTOURNENCHE</t>
  </si>
  <si>
    <t>L655</t>
  </si>
  <si>
    <t>VALTORTA</t>
  </si>
  <si>
    <t>03/01/2022 16.14.24</t>
  </si>
  <si>
    <t>L656</t>
  </si>
  <si>
    <t>VALVA</t>
  </si>
  <si>
    <t>L658</t>
  </si>
  <si>
    <t>VALVERDE</t>
  </si>
  <si>
    <t>L660</t>
  </si>
  <si>
    <t>VANDOIES</t>
  </si>
  <si>
    <t>L664</t>
  </si>
  <si>
    <t>VANZAGHELLO</t>
  </si>
  <si>
    <t>L665</t>
  </si>
  <si>
    <t>VANZAGO</t>
  </si>
  <si>
    <t>L666</t>
  </si>
  <si>
    <t>VANZONE CON SAN CARLO</t>
  </si>
  <si>
    <t>L667</t>
  </si>
  <si>
    <t>VAPRIO D'ADDA</t>
  </si>
  <si>
    <t>17/01/2022 11.41.23</t>
  </si>
  <si>
    <t>L668</t>
  </si>
  <si>
    <t>VAPRIO D'AGOGNA</t>
  </si>
  <si>
    <t>L669</t>
  </si>
  <si>
    <t>VARALLO</t>
  </si>
  <si>
    <t>L670</t>
  </si>
  <si>
    <t>VARALLO POMBIA</t>
  </si>
  <si>
    <t>17/01/2022 12.18.48</t>
  </si>
  <si>
    <t>L671</t>
  </si>
  <si>
    <t>VARANO BORGHI</t>
  </si>
  <si>
    <t>26/05/2022 15.51.24</t>
  </si>
  <si>
    <t>L672</t>
  </si>
  <si>
    <t>VARANO DE' MELEGARI</t>
  </si>
  <si>
    <t>03/01/2022 16.24.26</t>
  </si>
  <si>
    <t>L673</t>
  </si>
  <si>
    <t>VARAPODIO</t>
  </si>
  <si>
    <t>07/10/2022 12.24.01</t>
  </si>
  <si>
    <t>L675</t>
  </si>
  <si>
    <t>VARAZZE</t>
  </si>
  <si>
    <t>27/01/2022 17.44.22</t>
  </si>
  <si>
    <t>L676</t>
  </si>
  <si>
    <t>VARCO SABINO</t>
  </si>
  <si>
    <t>L677</t>
  </si>
  <si>
    <t>VAREDO</t>
  </si>
  <si>
    <t>08/07/2022 13.29.42</t>
  </si>
  <si>
    <t>L680</t>
  </si>
  <si>
    <t>VARENNA</t>
  </si>
  <si>
    <t>L681</t>
  </si>
  <si>
    <t>VARESE LIGURE</t>
  </si>
  <si>
    <t>19/04/2022 15.23.51</t>
  </si>
  <si>
    <t>L682</t>
  </si>
  <si>
    <t>VARESE</t>
  </si>
  <si>
    <t>L685</t>
  </si>
  <si>
    <t>VARISELLA</t>
  </si>
  <si>
    <t>18/02/2022 09.05.19</t>
  </si>
  <si>
    <t>L686</t>
  </si>
  <si>
    <t>VARMO</t>
  </si>
  <si>
    <t>01/07/2022 12.58.17</t>
  </si>
  <si>
    <t>L687</t>
  </si>
  <si>
    <t>VARNA</t>
  </si>
  <si>
    <t>L689</t>
  </si>
  <si>
    <t>VARSI</t>
  </si>
  <si>
    <t>L690</t>
  </si>
  <si>
    <t>VARZI</t>
  </si>
  <si>
    <t>16/06/2022 16.09.28</t>
  </si>
  <si>
    <t>L691</t>
  </si>
  <si>
    <t>VARZO</t>
  </si>
  <si>
    <t>L693</t>
  </si>
  <si>
    <t>VASIA</t>
  </si>
  <si>
    <t>L696</t>
  </si>
  <si>
    <t>VASTOGIRARDI</t>
  </si>
  <si>
    <t>L698</t>
  </si>
  <si>
    <t>VAUDA CANAVESE</t>
  </si>
  <si>
    <t>10/06/2022 09.48.08</t>
  </si>
  <si>
    <t>L699</t>
  </si>
  <si>
    <t>VAZZANO</t>
  </si>
  <si>
    <t>L700</t>
  </si>
  <si>
    <t>VAZZOLA</t>
  </si>
  <si>
    <t>20/06/2022 14.37.01</t>
  </si>
  <si>
    <t>L702</t>
  </si>
  <si>
    <t>VECCHIANO</t>
  </si>
  <si>
    <t>25/05/2022 07.50.45</t>
  </si>
  <si>
    <t>Esenzione per redditi imponibili inferiori a 11.000 euro</t>
  </si>
  <si>
    <t>Esenzione per contribuenti in possesso di soli redditi imponibili da pensione fino a 11.500 euro</t>
  </si>
  <si>
    <t>L703</t>
  </si>
  <si>
    <t>VEDANO OLONA</t>
  </si>
  <si>
    <t>20/06/2022 13.24.10</t>
  </si>
  <si>
    <t>L704</t>
  </si>
  <si>
    <t>VEDANO AL LAMBRO</t>
  </si>
  <si>
    <t>06/04/2022 10.38.52</t>
  </si>
  <si>
    <t>L706</t>
  </si>
  <si>
    <t>VEDELAGO</t>
  </si>
  <si>
    <t>05/04/2022 18.21.55</t>
  </si>
  <si>
    <t>L707</t>
  </si>
  <si>
    <t>VEDESETA</t>
  </si>
  <si>
    <t>L709</t>
  </si>
  <si>
    <t>VEDUGGIO CON COLZANO</t>
  </si>
  <si>
    <t>21/06/2022 15.23.24</t>
  </si>
  <si>
    <t>L710</t>
  </si>
  <si>
    <t>VEGGIANO</t>
  </si>
  <si>
    <t>L711</t>
  </si>
  <si>
    <t>VEGLIE</t>
  </si>
  <si>
    <t>L712</t>
  </si>
  <si>
    <t>VEGLIO</t>
  </si>
  <si>
    <t>L713</t>
  </si>
  <si>
    <t>VEJANO</t>
  </si>
  <si>
    <t>L715</t>
  </si>
  <si>
    <t>VELESO</t>
  </si>
  <si>
    <t>21/06/2022 15.21.49</t>
  </si>
  <si>
    <t>L716</t>
  </si>
  <si>
    <t>VELEZZO LOMELLINA</t>
  </si>
  <si>
    <t>L719</t>
  </si>
  <si>
    <t>VELLETRI</t>
  </si>
  <si>
    <t>21/09/2022 12.50.28</t>
  </si>
  <si>
    <t>L720</t>
  </si>
  <si>
    <t>VELLEZZO BELLINI</t>
  </si>
  <si>
    <t>L722</t>
  </si>
  <si>
    <t>VELO VERONESE</t>
  </si>
  <si>
    <t>L723</t>
  </si>
  <si>
    <t>VELO D'ASTICO</t>
  </si>
  <si>
    <t>L724</t>
  </si>
  <si>
    <t>VELTURNO</t>
  </si>
  <si>
    <t>L725</t>
  </si>
  <si>
    <t>VENAFRO</t>
  </si>
  <si>
    <t>L726</t>
  </si>
  <si>
    <t>VENAUS</t>
  </si>
  <si>
    <t>L727</t>
  </si>
  <si>
    <t>VENARIA REALE</t>
  </si>
  <si>
    <t>17/03/2022 16.29.41</t>
  </si>
  <si>
    <t>L728</t>
  </si>
  <si>
    <t>VENAROTTA</t>
  </si>
  <si>
    <t>L729</t>
  </si>
  <si>
    <t>VENASCA</t>
  </si>
  <si>
    <t>21/06/2022 12.58.37</t>
  </si>
  <si>
    <t>L730</t>
  </si>
  <si>
    <t>VENDONE</t>
  </si>
  <si>
    <t>05/07/2022 13.52.22</t>
  </si>
  <si>
    <t>L733</t>
  </si>
  <si>
    <t>VENEGONO INFERIORE</t>
  </si>
  <si>
    <t>26/04/2022 13.29.08</t>
  </si>
  <si>
    <t>L734</t>
  </si>
  <si>
    <t>VENEGONO SUPERIORE</t>
  </si>
  <si>
    <t>23/05/2022 14.08.15</t>
  </si>
  <si>
    <t>L735</t>
  </si>
  <si>
    <t>VENETICO</t>
  </si>
  <si>
    <t>L736</t>
  </si>
  <si>
    <t>VENEZIA</t>
  </si>
  <si>
    <t>10/01/2022 09.51.05</t>
  </si>
  <si>
    <t>L737</t>
  </si>
  <si>
    <t>VENIANO</t>
  </si>
  <si>
    <t>16/03/2022 12.13.47</t>
  </si>
  <si>
    <t>L738</t>
  </si>
  <si>
    <t>VENOSA</t>
  </si>
  <si>
    <t>02/09/2022 09.21.02</t>
  </si>
  <si>
    <t>L739</t>
  </si>
  <si>
    <t>VENTICANO</t>
  </si>
  <si>
    <t>12/09/2022 14.34.05</t>
  </si>
  <si>
    <t>L740</t>
  </si>
  <si>
    <t>VENTIMIGLIA DI SICILIA</t>
  </si>
  <si>
    <t>L741</t>
  </si>
  <si>
    <t>VENTIMIGLIA</t>
  </si>
  <si>
    <t>30/05/2022 15.11.05</t>
  </si>
  <si>
    <t>L742</t>
  </si>
  <si>
    <t>VENTOTENE</t>
  </si>
  <si>
    <t>19/04/2022 13.14.36</t>
  </si>
  <si>
    <t>L743</t>
  </si>
  <si>
    <t>VENZONE</t>
  </si>
  <si>
    <t>L744</t>
  </si>
  <si>
    <t>VERANO BRIANZA</t>
  </si>
  <si>
    <t>06/04/2022 10.37.48</t>
  </si>
  <si>
    <t>L745</t>
  </si>
  <si>
    <t>VERANO</t>
  </si>
  <si>
    <t>L746</t>
  </si>
  <si>
    <t>VERBANIA</t>
  </si>
  <si>
    <t>18/02/2022 17.28.45</t>
  </si>
  <si>
    <t>L747</t>
  </si>
  <si>
    <t>VERBICARO</t>
  </si>
  <si>
    <t>07/10/2022 14.22.03</t>
  </si>
  <si>
    <t>L748</t>
  </si>
  <si>
    <t>VERCANA</t>
  </si>
  <si>
    <t>L749</t>
  </si>
  <si>
    <t>VERCEIA</t>
  </si>
  <si>
    <t>L750</t>
  </si>
  <si>
    <t>VERCELLI</t>
  </si>
  <si>
    <t>20/04/2022 12.48.39</t>
  </si>
  <si>
    <t>L751</t>
  </si>
  <si>
    <t>VERCURAGO</t>
  </si>
  <si>
    <t>23/03/2022 08.50.26</t>
  </si>
  <si>
    <t>L752</t>
  </si>
  <si>
    <t>VERDELLINO</t>
  </si>
  <si>
    <t>12/04/2022 09.17.22</t>
  </si>
  <si>
    <t>Esenzione per redditi complessivi annui pari o inferiori a euro 10.000,00</t>
  </si>
  <si>
    <t>Esenzione per redditi da indennita' corrisposte a lavoratori dipendenti da Inps o altri enti per cig/mobilitÃ , anche erogate da datore di lavoro, se a reddito complessivo concorrono solo anche altri redditi di lavoro dipendente, pensione e abitazione principale e sue pertinenze, per un reddito complessivo pari/inf. a euro 15.000,00- vedi regolamento</t>
  </si>
  <si>
    <t>L753</t>
  </si>
  <si>
    <t>VERDELLO</t>
  </si>
  <si>
    <t>21/03/2022 11.30.17</t>
  </si>
  <si>
    <t>L758</t>
  </si>
  <si>
    <t>VERDUNO</t>
  </si>
  <si>
    <t>L762</t>
  </si>
  <si>
    <t>VERGATO</t>
  </si>
  <si>
    <t>23/03/2022 13.29.02</t>
  </si>
  <si>
    <t>L764</t>
  </si>
  <si>
    <t>VERGHERETO</t>
  </si>
  <si>
    <t>L765</t>
  </si>
  <si>
    <t>VERGIATE</t>
  </si>
  <si>
    <t>30/09/2022 09.21.23</t>
  </si>
  <si>
    <t>L769</t>
  </si>
  <si>
    <t>VERMIGLIO</t>
  </si>
  <si>
    <t>L771</t>
  </si>
  <si>
    <t>VERNANTE</t>
  </si>
  <si>
    <t>17/03/2022 11.01.29</t>
  </si>
  <si>
    <t>L772</t>
  </si>
  <si>
    <t>VERNASCA</t>
  </si>
  <si>
    <t>13/05/2022 12.03.42</t>
  </si>
  <si>
    <t>L773</t>
  </si>
  <si>
    <t>VERNATE</t>
  </si>
  <si>
    <t>L774</t>
  </si>
  <si>
    <t>VERNAZZA</t>
  </si>
  <si>
    <t>14/01/2022 12.57.27</t>
  </si>
  <si>
    <t>L775</t>
  </si>
  <si>
    <t>VERNIO</t>
  </si>
  <si>
    <t>L776</t>
  </si>
  <si>
    <t>VERNOLE</t>
  </si>
  <si>
    <t>L777</t>
  </si>
  <si>
    <t>VEROLANUOVA</t>
  </si>
  <si>
    <t>L778</t>
  </si>
  <si>
    <t>VEROLAVECCHIA</t>
  </si>
  <si>
    <t>L779</t>
  </si>
  <si>
    <t>VEROLENGO</t>
  </si>
  <si>
    <t>L780</t>
  </si>
  <si>
    <t>VEROLI</t>
  </si>
  <si>
    <t>L781</t>
  </si>
  <si>
    <t>VERONA</t>
  </si>
  <si>
    <t>L783</t>
  </si>
  <si>
    <t>VERRAYES</t>
  </si>
  <si>
    <t>L784</t>
  </si>
  <si>
    <t>VERRETTO</t>
  </si>
  <si>
    <t>04/04/2022 18.52.09</t>
  </si>
  <si>
    <t>L785</t>
  </si>
  <si>
    <t>VERRONE</t>
  </si>
  <si>
    <t>L787</t>
  </si>
  <si>
    <t>VERRUA SAVOIA</t>
  </si>
  <si>
    <t>L788</t>
  </si>
  <si>
    <t>VERRUA PO</t>
  </si>
  <si>
    <t>22/06/2022 09.55.12</t>
  </si>
  <si>
    <t>L792</t>
  </si>
  <si>
    <t>VERTEMATE CON MINOPRIO</t>
  </si>
  <si>
    <t>04/07/2022 09.38.54</t>
  </si>
  <si>
    <t>L795</t>
  </si>
  <si>
    <t>VERTOVA</t>
  </si>
  <si>
    <t>L797</t>
  </si>
  <si>
    <t>VERUCCHIO</t>
  </si>
  <si>
    <t>06/10/2022 15.56.11</t>
  </si>
  <si>
    <t>L799</t>
  </si>
  <si>
    <t>VERVIO</t>
  </si>
  <si>
    <t>L801</t>
  </si>
  <si>
    <t>VERZEGNIS</t>
  </si>
  <si>
    <t>L802</t>
  </si>
  <si>
    <t>VERZINO</t>
  </si>
  <si>
    <t>20/06/2022 13.22.56</t>
  </si>
  <si>
    <t>L804</t>
  </si>
  <si>
    <t>VERZUOLO</t>
  </si>
  <si>
    <t>23/09/2022 08.57.13</t>
  </si>
  <si>
    <t>L805</t>
  </si>
  <si>
    <t>VESCOVANA</t>
  </si>
  <si>
    <t>22/06/2022 12.30.06</t>
  </si>
  <si>
    <t>L806</t>
  </si>
  <si>
    <t>VESCOVATO</t>
  </si>
  <si>
    <t>CC n. 9</t>
  </si>
  <si>
    <t>13/06/2022 14.03.36</t>
  </si>
  <si>
    <t>L807</t>
  </si>
  <si>
    <t>VESIME</t>
  </si>
  <si>
    <t>26/08/2022 10.56.14</t>
  </si>
  <si>
    <t>L808</t>
  </si>
  <si>
    <t>VESPOLATE</t>
  </si>
  <si>
    <t>12/10/2022 08.31.05</t>
  </si>
  <si>
    <t>L809</t>
  </si>
  <si>
    <t>VESSALICO</t>
  </si>
  <si>
    <t>16/06/2022 15.04.29</t>
  </si>
  <si>
    <t>L810</t>
  </si>
  <si>
    <t>VESTENANOVA</t>
  </si>
  <si>
    <t>L811</t>
  </si>
  <si>
    <t>VESTIGNE'</t>
  </si>
  <si>
    <t>07/10/2022 17.13.54</t>
  </si>
  <si>
    <t>L812</t>
  </si>
  <si>
    <t>VESTONE</t>
  </si>
  <si>
    <t>L814</t>
  </si>
  <si>
    <t>VETRALLA</t>
  </si>
  <si>
    <t>23/05/2022 14.12.45</t>
  </si>
  <si>
    <t>L815</t>
  </si>
  <si>
    <t>VETTO</t>
  </si>
  <si>
    <t>L816</t>
  </si>
  <si>
    <t>VEZZA D'OGLIO</t>
  </si>
  <si>
    <t>L817</t>
  </si>
  <si>
    <t>VEZZA D'ALBA</t>
  </si>
  <si>
    <t>10/06/2022 10.14.10</t>
  </si>
  <si>
    <t>L819</t>
  </si>
  <si>
    <t>VEZZANO LIGURE</t>
  </si>
  <si>
    <t>L820</t>
  </si>
  <si>
    <t>VEZZANO SUL CROSTOLO</t>
  </si>
  <si>
    <t>06/10/2022 09.17.05</t>
  </si>
  <si>
    <t>L823</t>
  </si>
  <si>
    <t>VEZZI PORTIO</t>
  </si>
  <si>
    <t>24/03/2022 12.12.10</t>
  </si>
  <si>
    <t>L826</t>
  </si>
  <si>
    <t>VIADANA</t>
  </si>
  <si>
    <t>L827</t>
  </si>
  <si>
    <t>VIADANICA</t>
  </si>
  <si>
    <t>04/07/2022 10.04.05</t>
  </si>
  <si>
    <t>L828</t>
  </si>
  <si>
    <t>VIAGRANDE</t>
  </si>
  <si>
    <t>L829</t>
  </si>
  <si>
    <t>VIALE</t>
  </si>
  <si>
    <t>12/10/2022 07.33.13</t>
  </si>
  <si>
    <t>L830</t>
  </si>
  <si>
    <t>VIALFRE'</t>
  </si>
  <si>
    <t>04/07/2022 12.24.00</t>
  </si>
  <si>
    <t>L831</t>
  </si>
  <si>
    <t>VIANO</t>
  </si>
  <si>
    <t>02/02/2022 10.20.20</t>
  </si>
  <si>
    <t>L833</t>
  </si>
  <si>
    <t>VIAREGGIO</t>
  </si>
  <si>
    <t>L834</t>
  </si>
  <si>
    <t>VIARIGI</t>
  </si>
  <si>
    <t>17/01/2022 12.16.24</t>
  </si>
  <si>
    <t>L835</t>
  </si>
  <si>
    <t>VIBONATI</t>
  </si>
  <si>
    <t>05/10/2022 09.28.53</t>
  </si>
  <si>
    <t>L836</t>
  </si>
  <si>
    <t>VICALVI</t>
  </si>
  <si>
    <t>L837</t>
  </si>
  <si>
    <t>VICARI</t>
  </si>
  <si>
    <t>L838</t>
  </si>
  <si>
    <t>VICCHIO</t>
  </si>
  <si>
    <t>19/07/2022 09.08.51</t>
  </si>
  <si>
    <t>L840</t>
  </si>
  <si>
    <t>VICENZA</t>
  </si>
  <si>
    <t>13/06/2022 14.35.35</t>
  </si>
  <si>
    <t>L841</t>
  </si>
  <si>
    <t>VICOFORTE</t>
  </si>
  <si>
    <t>08/07/2022 10.16.28</t>
  </si>
  <si>
    <t>L842</t>
  </si>
  <si>
    <t>VICO DEL GARGANO</t>
  </si>
  <si>
    <t>24/01/2022 12.26.37</t>
  </si>
  <si>
    <t>L843</t>
  </si>
  <si>
    <t>VICO NEL LAZIO</t>
  </si>
  <si>
    <t>L844</t>
  </si>
  <si>
    <t>VILLA LITERNO</t>
  </si>
  <si>
    <t>L845</t>
  </si>
  <si>
    <t>VICO EQUENSE</t>
  </si>
  <si>
    <t>L846</t>
  </si>
  <si>
    <t>VICOLI</t>
  </si>
  <si>
    <t>L847</t>
  </si>
  <si>
    <t>VICOLUNGO</t>
  </si>
  <si>
    <t>L848</t>
  </si>
  <si>
    <t>ZIANO PIACENTINO</t>
  </si>
  <si>
    <t>L850</t>
  </si>
  <si>
    <t>VICOPISANO</t>
  </si>
  <si>
    <t>22/04/2022 10.51.21</t>
  </si>
  <si>
    <t>Esenzione per reddito annuo imponibile ai fini Irpef, derivante da lavoro dipendente e/o da pensione e/o da redditi assimilati a quelli di lavoro dipendente, di cui agli artt. 49 e 50 Tuir D.P.R. n.917/1986, non superiore a euro 12.000,00</t>
  </si>
  <si>
    <t>L851</t>
  </si>
  <si>
    <t>VICOVARO</t>
  </si>
  <si>
    <t>16/06/2022 07.26.00</t>
  </si>
  <si>
    <t>L854</t>
  </si>
  <si>
    <t>VIDIGULFO</t>
  </si>
  <si>
    <t>19/07/2022 14.30.29</t>
  </si>
  <si>
    <t>L856</t>
  </si>
  <si>
    <t>VIDOR</t>
  </si>
  <si>
    <t>02/02/2022 11.53.58</t>
  </si>
  <si>
    <t>L857</t>
  </si>
  <si>
    <t>VIDRACCO</t>
  </si>
  <si>
    <t>L858</t>
  </si>
  <si>
    <t>VIESTE</t>
  </si>
  <si>
    <t>L859</t>
  </si>
  <si>
    <t>VIETRI DI POTENZA</t>
  </si>
  <si>
    <t>28/09/2022 13.09.00</t>
  </si>
  <si>
    <t>L860</t>
  </si>
  <si>
    <t>VIETRI SUL MARE</t>
  </si>
  <si>
    <t>L865</t>
  </si>
  <si>
    <t>VIGANO SAN MARTINO</t>
  </si>
  <si>
    <t>L866</t>
  </si>
  <si>
    <t>VIGANO'</t>
  </si>
  <si>
    <t>02/05/2022 07.17.00</t>
  </si>
  <si>
    <t>L868</t>
  </si>
  <si>
    <t>VIGARANO MAINARDA</t>
  </si>
  <si>
    <t>26/07/2022 12.31.32</t>
  </si>
  <si>
    <t>L869</t>
  </si>
  <si>
    <t>VIGASIO</t>
  </si>
  <si>
    <t>L872</t>
  </si>
  <si>
    <t>VIGEVANO</t>
  </si>
  <si>
    <t>L873</t>
  </si>
  <si>
    <t>VIGGIANELLO</t>
  </si>
  <si>
    <t>L874</t>
  </si>
  <si>
    <t>VIGGIANO</t>
  </si>
  <si>
    <t>L876</t>
  </si>
  <si>
    <t>VIGGIU'</t>
  </si>
  <si>
    <t>11/04/2022 09.53.56</t>
  </si>
  <si>
    <t>Esenzione per redditi da pensione e lavoro dipendente fino euro 7500.00</t>
  </si>
  <si>
    <t>L878</t>
  </si>
  <si>
    <t>VIGHIZZOLO D'ESTE</t>
  </si>
  <si>
    <t>04/07/2022 15.49.50</t>
  </si>
  <si>
    <t>L879</t>
  </si>
  <si>
    <t>VIGLIANO D'ASTI</t>
  </si>
  <si>
    <t>08/06/2022 14.09.23</t>
  </si>
  <si>
    <t>L880</t>
  </si>
  <si>
    <t>VIGLIANO BIELLESE</t>
  </si>
  <si>
    <t>02/09/2022 09.26.47</t>
  </si>
  <si>
    <t>L881</t>
  </si>
  <si>
    <t>VIGNALE MONFERRATO</t>
  </si>
  <si>
    <t>11/03/2022 17.11.27</t>
  </si>
  <si>
    <t>L882</t>
  </si>
  <si>
    <t>VIGNANELLO</t>
  </si>
  <si>
    <t>10/02/2022 16.16.18</t>
  </si>
  <si>
    <t>L883</t>
  </si>
  <si>
    <t>VIGNATE</t>
  </si>
  <si>
    <t>L885</t>
  </si>
  <si>
    <t>VIGNOLA</t>
  </si>
  <si>
    <t>05/05/2022 12.55.38</t>
  </si>
  <si>
    <t>L886</t>
  </si>
  <si>
    <t>VIGNOLA-FALESINA</t>
  </si>
  <si>
    <t>L887</t>
  </si>
  <si>
    <t>VIGNOLE BORBERA</t>
  </si>
  <si>
    <t>07/10/2022 17.10.21</t>
  </si>
  <si>
    <t>L888</t>
  </si>
  <si>
    <t>VIGNOLO</t>
  </si>
  <si>
    <t>15/06/2022 12.37.11</t>
  </si>
  <si>
    <t>L889</t>
  </si>
  <si>
    <t>VIGNONE</t>
  </si>
  <si>
    <t>L890</t>
  </si>
  <si>
    <t>VIGO DI CADORE</t>
  </si>
  <si>
    <t>08/06/2022 14.10.59</t>
  </si>
  <si>
    <t>L892</t>
  </si>
  <si>
    <t>VIGODARZERE</t>
  </si>
  <si>
    <t>26/08/2022 15.48.54</t>
  </si>
  <si>
    <t>L894</t>
  </si>
  <si>
    <t>VIGOLO</t>
  </si>
  <si>
    <t>22/06/2022 15.14.52</t>
  </si>
  <si>
    <t>L897</t>
  </si>
  <si>
    <t>VIGOLZONE</t>
  </si>
  <si>
    <t>L898</t>
  </si>
  <si>
    <t>VIGONE</t>
  </si>
  <si>
    <t>09/06/2022 14.56.35</t>
  </si>
  <si>
    <t>L899</t>
  </si>
  <si>
    <t>VIGONOVO</t>
  </si>
  <si>
    <t>11/02/2022 14.59.23</t>
  </si>
  <si>
    <t>L900</t>
  </si>
  <si>
    <t>VIGONZA</t>
  </si>
  <si>
    <t>10/06/2022 10.28.44</t>
  </si>
  <si>
    <t>L904</t>
  </si>
  <si>
    <t>VIGUZZOLO</t>
  </si>
  <si>
    <t>23/05/2022 12.53.41</t>
  </si>
  <si>
    <t>L905</t>
  </si>
  <si>
    <t>VILLA SANTA LUCIA</t>
  </si>
  <si>
    <t>28/02/2022 07.55.16</t>
  </si>
  <si>
    <t>L906</t>
  </si>
  <si>
    <t>VILLADOSSOLA</t>
  </si>
  <si>
    <t>07/10/2022 16.53.12</t>
  </si>
  <si>
    <t>L907</t>
  </si>
  <si>
    <t>VILLA DI CHIAVENNA</t>
  </si>
  <si>
    <t>L908</t>
  </si>
  <si>
    <t>VILLA DI TIRANO</t>
  </si>
  <si>
    <t>02/02/2022 10.18.35</t>
  </si>
  <si>
    <t>L909</t>
  </si>
  <si>
    <t>VILLA SANTINA</t>
  </si>
  <si>
    <t>08/07/2022 11.24.17</t>
  </si>
  <si>
    <t>L912</t>
  </si>
  <si>
    <t>VILLA BARTOLOMEA</t>
  </si>
  <si>
    <t>L913</t>
  </si>
  <si>
    <t>VILLA BASILICA</t>
  </si>
  <si>
    <t>05/05/2022 15.02.43</t>
  </si>
  <si>
    <t>L915</t>
  </si>
  <si>
    <t>VILLABASSA</t>
  </si>
  <si>
    <t>L916</t>
  </si>
  <si>
    <t>VILLABATE</t>
  </si>
  <si>
    <t>L917</t>
  </si>
  <si>
    <t>VILLA BISCOSSI</t>
  </si>
  <si>
    <t>L919</t>
  </si>
  <si>
    <t>VILLA CARCINA</t>
  </si>
  <si>
    <t>19/04/2022 13.26.16</t>
  </si>
  <si>
    <t>L920</t>
  </si>
  <si>
    <t>VILLA CASTELLI</t>
  </si>
  <si>
    <t>L922</t>
  </si>
  <si>
    <t>VILLA CELIERA</t>
  </si>
  <si>
    <t>07/10/2022 17.02.23</t>
  </si>
  <si>
    <t>L923</t>
  </si>
  <si>
    <t>VILLACHIARA</t>
  </si>
  <si>
    <t>13/01/2022 10.42.30</t>
  </si>
  <si>
    <t>L924</t>
  </si>
  <si>
    <t>VILLACIDRO</t>
  </si>
  <si>
    <t>27/06/2022 10.51.19</t>
  </si>
  <si>
    <t>L926</t>
  </si>
  <si>
    <t>VILLA COLLEMANDINA</t>
  </si>
  <si>
    <t>05/05/2022 12.57.16</t>
  </si>
  <si>
    <t>L928</t>
  </si>
  <si>
    <t>VILLA CORTESE</t>
  </si>
  <si>
    <t>L929</t>
  </si>
  <si>
    <t>VILLA D'ADDA</t>
  </si>
  <si>
    <t>13/01/2022 10.33.20</t>
  </si>
  <si>
    <t>L931</t>
  </si>
  <si>
    <t>VILLADEATI</t>
  </si>
  <si>
    <t>L933</t>
  </si>
  <si>
    <t>VILLA DEL BOSCO</t>
  </si>
  <si>
    <t>L934</t>
  </si>
  <si>
    <t>VILLA DEL CONTE</t>
  </si>
  <si>
    <t>22/06/2022 14.40.52</t>
  </si>
  <si>
    <t>L936</t>
  </si>
  <si>
    <t>VILLA DI SERIO</t>
  </si>
  <si>
    <t>19/05/2022 08.27.13</t>
  </si>
  <si>
    <t>L937</t>
  </si>
  <si>
    <t>VILLA ESTENSE</t>
  </si>
  <si>
    <t>25/03/2022 17.22.06</t>
  </si>
  <si>
    <t>L938</t>
  </si>
  <si>
    <t>VILLA D'OGNA</t>
  </si>
  <si>
    <t>22/03/2022 12.11.29</t>
  </si>
  <si>
    <t>L939</t>
  </si>
  <si>
    <t>VILLADOSE</t>
  </si>
  <si>
    <t>14/06/2022 14.58.30</t>
  </si>
  <si>
    <t>L942</t>
  </si>
  <si>
    <t>VILLAFALLETTO</t>
  </si>
  <si>
    <t>02/02/2022 11.20.23</t>
  </si>
  <si>
    <t>L943</t>
  </si>
  <si>
    <t>VILLA FARALDI</t>
  </si>
  <si>
    <t>L944</t>
  </si>
  <si>
    <t>VILLAFRANCA SICULA</t>
  </si>
  <si>
    <t>L945</t>
  </si>
  <si>
    <t>VILLAFRANCA D'ASTI</t>
  </si>
  <si>
    <t>21/06/2022 10.58.38</t>
  </si>
  <si>
    <t>L946</t>
  </si>
  <si>
    <t>VILLAFRANCA IN LUNIGIANA</t>
  </si>
  <si>
    <t>05/10/2022 14.29.44</t>
  </si>
  <si>
    <t>L947</t>
  </si>
  <si>
    <t>VILLAFRANCA PADOVANA</t>
  </si>
  <si>
    <t>L948</t>
  </si>
  <si>
    <t>VILLAFRANCA PIEMONTE</t>
  </si>
  <si>
    <t>01/07/2022 13.36.02</t>
  </si>
  <si>
    <t>L949</t>
  </si>
  <si>
    <t>VILLAFRANCA DI VERONA</t>
  </si>
  <si>
    <t>L950</t>
  </si>
  <si>
    <t>VILLAFRANCA TIRRENA</t>
  </si>
  <si>
    <t>L951</t>
  </si>
  <si>
    <t>VILLAFRATI</t>
  </si>
  <si>
    <t>12/10/2022 08.23.47</t>
  </si>
  <si>
    <t>Esenzione per redditi imponibili fino a euro 6670.00</t>
  </si>
  <si>
    <t>L952</t>
  </si>
  <si>
    <t>VILLAGA</t>
  </si>
  <si>
    <t>19/08/2022 08.53.45</t>
  </si>
  <si>
    <t>L953</t>
  </si>
  <si>
    <t>VILLAGRANDE STRISAILI</t>
  </si>
  <si>
    <t>26/08/2022 09.00.14</t>
  </si>
  <si>
    <t>L956</t>
  </si>
  <si>
    <t>VILLA GUARDIA</t>
  </si>
  <si>
    <t>19/05/2022 14.13.29</t>
  </si>
  <si>
    <t>L957</t>
  </si>
  <si>
    <t>VILLA LAGARINA</t>
  </si>
  <si>
    <t>L958</t>
  </si>
  <si>
    <t>VILLALAGO</t>
  </si>
  <si>
    <t>L959</t>
  </si>
  <si>
    <t>VILLALBA</t>
  </si>
  <si>
    <t>L961</t>
  </si>
  <si>
    <t>VILLALFONSINA</t>
  </si>
  <si>
    <t>L963</t>
  </si>
  <si>
    <t>VILLALVERNIA</t>
  </si>
  <si>
    <t>13/04/2022 16.44.31</t>
  </si>
  <si>
    <t>L964</t>
  </si>
  <si>
    <t>VILLAMAGNA</t>
  </si>
  <si>
    <t>L965</t>
  </si>
  <si>
    <t>VILLAMAINA</t>
  </si>
  <si>
    <t>L966</t>
  </si>
  <si>
    <t>VILLAMAR</t>
  </si>
  <si>
    <t>01/02/2022 10.34.55</t>
  </si>
  <si>
    <t>L967</t>
  </si>
  <si>
    <t>VILLAMARZANA</t>
  </si>
  <si>
    <t>17/01/2022 12.13.56</t>
  </si>
  <si>
    <t>L968</t>
  </si>
  <si>
    <t>VILLAMASSARGIA</t>
  </si>
  <si>
    <t>18/03/2022 10.40.30</t>
  </si>
  <si>
    <t>L969</t>
  </si>
  <si>
    <t>VILLA MINOZZO</t>
  </si>
  <si>
    <t>02/05/2022 07.13.27</t>
  </si>
  <si>
    <t>Esenzione per redditi imponibili fino a euro 9300.00</t>
  </si>
  <si>
    <t>L970</t>
  </si>
  <si>
    <t>VILLAMIROGLIO</t>
  </si>
  <si>
    <t>L971</t>
  </si>
  <si>
    <t>VILLANDRO</t>
  </si>
  <si>
    <t>L972</t>
  </si>
  <si>
    <t>VILLANOVA MONFERRATO</t>
  </si>
  <si>
    <t>05/07/2022 14.11.37</t>
  </si>
  <si>
    <t>L973</t>
  </si>
  <si>
    <t>VILLANOVA DEL BATTISTA</t>
  </si>
  <si>
    <t>L974</t>
  </si>
  <si>
    <t>VILLANOVA MONDOVI'</t>
  </si>
  <si>
    <t>11/03/2022 11.08.08</t>
  </si>
  <si>
    <t>L975</t>
  </si>
  <si>
    <t>VILLANOVA D'ALBENGA</t>
  </si>
  <si>
    <t>30/05/2022 15.19.21</t>
  </si>
  <si>
    <t>L977</t>
  </si>
  <si>
    <t>VILLANOVA DEL SILLARO</t>
  </si>
  <si>
    <t>04/07/2022 09.57.04</t>
  </si>
  <si>
    <t>L978</t>
  </si>
  <si>
    <t>VILLANOVA BIELLESE</t>
  </si>
  <si>
    <t>05/10/2022 16.09.13</t>
  </si>
  <si>
    <t>L979</t>
  </si>
  <si>
    <t>VILLANOVA DI CAMPOSAMPIERO</t>
  </si>
  <si>
    <t>L980</t>
  </si>
  <si>
    <t>VILLANOVA SULL'ARDA</t>
  </si>
  <si>
    <t>31/05/2022 06.54.13</t>
  </si>
  <si>
    <t>L981</t>
  </si>
  <si>
    <t>VILLENEUVE</t>
  </si>
  <si>
    <t>L982</t>
  </si>
  <si>
    <t>VILLANOVA CANAVESE</t>
  </si>
  <si>
    <t>L983</t>
  </si>
  <si>
    <t>VILLANOVA D'ARDENGHI</t>
  </si>
  <si>
    <t>L984</t>
  </si>
  <si>
    <t>VILLANOVA D'ASTI</t>
  </si>
  <si>
    <t>L985</t>
  </si>
  <si>
    <t>VILLANOVA DEL GHEBBO</t>
  </si>
  <si>
    <t>20/01/2022 17.01.05</t>
  </si>
  <si>
    <t>L986</t>
  </si>
  <si>
    <t>VILLANOVAFORRU</t>
  </si>
  <si>
    <t>12/10/2022 07.58.51</t>
  </si>
  <si>
    <t>L987</t>
  </si>
  <si>
    <t>VILLANOVAFRANCA</t>
  </si>
  <si>
    <t>L988</t>
  </si>
  <si>
    <t>VILLANOVA MARCHESANA</t>
  </si>
  <si>
    <t>L989</t>
  </si>
  <si>
    <t>VILLANOVA MONTELEONE</t>
  </si>
  <si>
    <t>L990</t>
  </si>
  <si>
    <t>VILLANOVA SOLARO</t>
  </si>
  <si>
    <t>18/01/2022 10.49.59</t>
  </si>
  <si>
    <t>L991</t>
  </si>
  <si>
    <t>VILLANOVA TRUSCHEDU</t>
  </si>
  <si>
    <t>L992</t>
  </si>
  <si>
    <t>VILLANOVA TULO</t>
  </si>
  <si>
    <t>L994</t>
  </si>
  <si>
    <t>VILLANTERIO</t>
  </si>
  <si>
    <t>07/04/2022 10.07.04</t>
  </si>
  <si>
    <t>L995</t>
  </si>
  <si>
    <t>VILLANUOVA SUL CLISI</t>
  </si>
  <si>
    <t>27/04/2022 12.34.19</t>
  </si>
  <si>
    <t>L998</t>
  </si>
  <si>
    <t>VILLAPUTZU</t>
  </si>
  <si>
    <t>L999</t>
  </si>
  <si>
    <t>VILLAR DORA</t>
  </si>
  <si>
    <t>05/07/2022 14.04.02</t>
  </si>
  <si>
    <t>M002</t>
  </si>
  <si>
    <t>VILLARBASSE</t>
  </si>
  <si>
    <t>17/03/2022 12.02.35</t>
  </si>
  <si>
    <t>M003</t>
  </si>
  <si>
    <t>VILLARBOIT</t>
  </si>
  <si>
    <t>M004</t>
  </si>
  <si>
    <t>VILLAREGGIA</t>
  </si>
  <si>
    <t>30/09/2022 12.28.50</t>
  </si>
  <si>
    <t>M007</t>
  </si>
  <si>
    <t>VILLAR FOCCHIARDO</t>
  </si>
  <si>
    <t>M009</t>
  </si>
  <si>
    <t>VILLAROMAGNANO</t>
  </si>
  <si>
    <t>16/06/2022 15.38.02</t>
  </si>
  <si>
    <t>M011</t>
  </si>
  <si>
    <t>VILLAROSA</t>
  </si>
  <si>
    <t>26/08/2022 09.42.43</t>
  </si>
  <si>
    <t>M013</t>
  </si>
  <si>
    <t>VILLAR PELLICE</t>
  </si>
  <si>
    <t>03/03/2022 08.18.54</t>
  </si>
  <si>
    <t>M014</t>
  </si>
  <si>
    <t>VILLAR PEROSA</t>
  </si>
  <si>
    <t>M015</t>
  </si>
  <si>
    <t>VILLAR SAN COSTANZO</t>
  </si>
  <si>
    <t>M016</t>
  </si>
  <si>
    <t>VILLASALTO</t>
  </si>
  <si>
    <t>M017</t>
  </si>
  <si>
    <t>VILLASANTA</t>
  </si>
  <si>
    <t>02/05/2022 07.26.48</t>
  </si>
  <si>
    <t>M018</t>
  </si>
  <si>
    <t>VILLA SAN GIOVANNI</t>
  </si>
  <si>
    <t>M019</t>
  </si>
  <si>
    <t>VILLA SAN SECONDO</t>
  </si>
  <si>
    <t>M021</t>
  </si>
  <si>
    <t>VILLA SANTA LUCIA DEGLI ABRUZZI</t>
  </si>
  <si>
    <t>M022</t>
  </si>
  <si>
    <t>VILLA SANTA MARIA</t>
  </si>
  <si>
    <t>M023</t>
  </si>
  <si>
    <t>VILLA SANT'ANGELO</t>
  </si>
  <si>
    <t>M025</t>
  </si>
  <si>
    <t>VILLASOR</t>
  </si>
  <si>
    <t>M026</t>
  </si>
  <si>
    <t>VILLASPECIOSA</t>
  </si>
  <si>
    <t>M027</t>
  </si>
  <si>
    <t>VILLASTELLONE</t>
  </si>
  <si>
    <t>24/02/2022 08.02.50</t>
  </si>
  <si>
    <t>M028</t>
  </si>
  <si>
    <t>VILLATA</t>
  </si>
  <si>
    <t>12/07/2022 07.35.32</t>
  </si>
  <si>
    <t>M030</t>
  </si>
  <si>
    <t>VILLAURBANA</t>
  </si>
  <si>
    <t>M031</t>
  </si>
  <si>
    <t>VILLAVALLELONGA</t>
  </si>
  <si>
    <t>21/03/2022 10.10.23</t>
  </si>
  <si>
    <t>M032</t>
  </si>
  <si>
    <t>VILLAVERLA</t>
  </si>
  <si>
    <t>55/2021</t>
  </si>
  <si>
    <t>27/01/2022 17.34.47</t>
  </si>
  <si>
    <t>M041</t>
  </si>
  <si>
    <t>VILLETTA BARREA</t>
  </si>
  <si>
    <t>21/06/2022 10.41.49</t>
  </si>
  <si>
    <t>M042</t>
  </si>
  <si>
    <t>VILLETTE</t>
  </si>
  <si>
    <t>M043</t>
  </si>
  <si>
    <t>VILLESSE</t>
  </si>
  <si>
    <t>14/01/2022 11.37.55</t>
  </si>
  <si>
    <t>M044</t>
  </si>
  <si>
    <t>VILLIMPENTA</t>
  </si>
  <si>
    <t>20/07/2022 10.10.41</t>
  </si>
  <si>
    <t>M045</t>
  </si>
  <si>
    <t>VILLONGO</t>
  </si>
  <si>
    <t>20/05/2022 06.59.43</t>
  </si>
  <si>
    <t>M048</t>
  </si>
  <si>
    <t>VILLORBA</t>
  </si>
  <si>
    <t>M050</t>
  </si>
  <si>
    <t>VILMINORE DI SCALVE</t>
  </si>
  <si>
    <t>31/05/2022 12.21.30</t>
  </si>
  <si>
    <t>M052</t>
  </si>
  <si>
    <t>VIMERCATE</t>
  </si>
  <si>
    <t>06/05/2022 11.18.24</t>
  </si>
  <si>
    <t>M053</t>
  </si>
  <si>
    <t>VIMODRONE</t>
  </si>
  <si>
    <t>M055</t>
  </si>
  <si>
    <t>VINADIO</t>
  </si>
  <si>
    <t>M057</t>
  </si>
  <si>
    <t>VINCHIATURO</t>
  </si>
  <si>
    <t>22/06/2022 12.56.19</t>
  </si>
  <si>
    <t>M058</t>
  </si>
  <si>
    <t>VINCHIO</t>
  </si>
  <si>
    <t>M059</t>
  </si>
  <si>
    <t>VINCI</t>
  </si>
  <si>
    <t>M060</t>
  </si>
  <si>
    <t>VINOVO</t>
  </si>
  <si>
    <t>01/03/2022 16.07.02</t>
  </si>
  <si>
    <t>M062</t>
  </si>
  <si>
    <t>VINZAGLIO</t>
  </si>
  <si>
    <t>M063</t>
  </si>
  <si>
    <t>VIOLA</t>
  </si>
  <si>
    <t>M065</t>
  </si>
  <si>
    <t>VIONE</t>
  </si>
  <si>
    <t>17/03/2022 13.48.31</t>
  </si>
  <si>
    <t>M067</t>
  </si>
  <si>
    <t>VIPITENO</t>
  </si>
  <si>
    <t>M069</t>
  </si>
  <si>
    <t>VIRLE PIEMONTE</t>
  </si>
  <si>
    <t>18/02/2022 08.53.47</t>
  </si>
  <si>
    <t>M070</t>
  </si>
  <si>
    <t>VISANO</t>
  </si>
  <si>
    <t>31/05/2022 17.39.13</t>
  </si>
  <si>
    <t>M071</t>
  </si>
  <si>
    <t>VISCHE</t>
  </si>
  <si>
    <t>M072</t>
  </si>
  <si>
    <t>VISCIANO</t>
  </si>
  <si>
    <t>M073</t>
  </si>
  <si>
    <t>VISCO</t>
  </si>
  <si>
    <t>M077</t>
  </si>
  <si>
    <t>VISONE</t>
  </si>
  <si>
    <t>M078</t>
  </si>
  <si>
    <t>VISSO</t>
  </si>
  <si>
    <t>26/08/2022 10.50.18</t>
  </si>
  <si>
    <t>M079</t>
  </si>
  <si>
    <t>VISTARINO</t>
  </si>
  <si>
    <t>16/03/2022 10.01.07</t>
  </si>
  <si>
    <t>M080</t>
  </si>
  <si>
    <t>VISTRORIO</t>
  </si>
  <si>
    <t>21/06/2022 13.05.46</t>
  </si>
  <si>
    <t>M081</t>
  </si>
  <si>
    <t>VITA</t>
  </si>
  <si>
    <t>07/09/2022 15.48.52</t>
  </si>
  <si>
    <t>M082</t>
  </si>
  <si>
    <t>VITERBO</t>
  </si>
  <si>
    <t>M083</t>
  </si>
  <si>
    <t>VITICUSO</t>
  </si>
  <si>
    <t>M085</t>
  </si>
  <si>
    <t>VITO D'ASIO</t>
  </si>
  <si>
    <t>14/06/2022 14.39.44</t>
  </si>
  <si>
    <t>M086</t>
  </si>
  <si>
    <t>VITORCHIANO</t>
  </si>
  <si>
    <t>04/07/2022 09.55.39</t>
  </si>
  <si>
    <t>M088</t>
  </si>
  <si>
    <t>VITTORIA</t>
  </si>
  <si>
    <t>M089</t>
  </si>
  <si>
    <t>VITTORIO VENETO</t>
  </si>
  <si>
    <t>M090</t>
  </si>
  <si>
    <t>VITTORITO</t>
  </si>
  <si>
    <t>M091</t>
  </si>
  <si>
    <t>VITTUONE</t>
  </si>
  <si>
    <t>16/05/2022 15.16.34</t>
  </si>
  <si>
    <t>M092</t>
  </si>
  <si>
    <t>VITULAZIO</t>
  </si>
  <si>
    <t>25/05/2022 10.03.28</t>
  </si>
  <si>
    <t>M093</t>
  </si>
  <si>
    <t>VITULANO</t>
  </si>
  <si>
    <t>M094</t>
  </si>
  <si>
    <t>VIU'</t>
  </si>
  <si>
    <t>M095</t>
  </si>
  <si>
    <t>VIVARO ROMANO</t>
  </si>
  <si>
    <t>M096</t>
  </si>
  <si>
    <t>VIVARO</t>
  </si>
  <si>
    <t>M098</t>
  </si>
  <si>
    <t>VIVERONE</t>
  </si>
  <si>
    <t>18/01/2022 10.59.37</t>
  </si>
  <si>
    <t>Esenzione per pensionati con reddito complessivo annuo inferiore ad Euro 7500,00</t>
  </si>
  <si>
    <t>M100</t>
  </si>
  <si>
    <t>VIZZINI</t>
  </si>
  <si>
    <t>M101</t>
  </si>
  <si>
    <t>VIZZOLA TICINO</t>
  </si>
  <si>
    <t>06/06/2022 10.14.20</t>
  </si>
  <si>
    <t>M102</t>
  </si>
  <si>
    <t>VIZZOLO PREDABISSI</t>
  </si>
  <si>
    <t>13/05/2022 11.52.44</t>
  </si>
  <si>
    <t>M103</t>
  </si>
  <si>
    <t>VO'</t>
  </si>
  <si>
    <t>14/01/2022 12.55.51</t>
  </si>
  <si>
    <t>M104</t>
  </si>
  <si>
    <t>VOBARNO</t>
  </si>
  <si>
    <t>18/07/2022 07.34.47</t>
  </si>
  <si>
    <t>M105</t>
  </si>
  <si>
    <t>VOBBIA</t>
  </si>
  <si>
    <t>06/07/2022 13.48.42</t>
  </si>
  <si>
    <t>M106</t>
  </si>
  <si>
    <t>VOCCA</t>
  </si>
  <si>
    <t>M108</t>
  </si>
  <si>
    <t>VODO CADORE</t>
  </si>
  <si>
    <t>20/04/2022 14.18.31</t>
  </si>
  <si>
    <t>M109</t>
  </si>
  <si>
    <t>VOGHERA</t>
  </si>
  <si>
    <t>M110</t>
  </si>
  <si>
    <t>VOGHIERA</t>
  </si>
  <si>
    <t>C.C. 8</t>
  </si>
  <si>
    <t>22/04/2022 10.38.50</t>
  </si>
  <si>
    <t>M111</t>
  </si>
  <si>
    <t>VOGOGNA</t>
  </si>
  <si>
    <t>10/06/2022 09.44.36</t>
  </si>
  <si>
    <t>M113</t>
  </si>
  <si>
    <t>VOLANO</t>
  </si>
  <si>
    <t>M115</t>
  </si>
  <si>
    <t>VOLLA</t>
  </si>
  <si>
    <t>M116</t>
  </si>
  <si>
    <t>VOLONGO</t>
  </si>
  <si>
    <t>29/03/2022 15.34.19</t>
  </si>
  <si>
    <t>M118</t>
  </si>
  <si>
    <t>VOLPAGO DEL MONTELLO</t>
  </si>
  <si>
    <t>05/04/2022 16.49.54</t>
  </si>
  <si>
    <t>M119</t>
  </si>
  <si>
    <t>VOLPARA</t>
  </si>
  <si>
    <t>M120</t>
  </si>
  <si>
    <t>VOLPEDO</t>
  </si>
  <si>
    <t>01/07/2022 13.17.24</t>
  </si>
  <si>
    <t>M121</t>
  </si>
  <si>
    <t>VOLPEGLINO</t>
  </si>
  <si>
    <t>M122</t>
  </si>
  <si>
    <t>VOLPIANO</t>
  </si>
  <si>
    <t>01/07/2022 12.49.09</t>
  </si>
  <si>
    <t>M123</t>
  </si>
  <si>
    <t>VOLTAGGIO</t>
  </si>
  <si>
    <t>M124</t>
  </si>
  <si>
    <t>VOLTAGO AGORDINO</t>
  </si>
  <si>
    <t>01/07/2022 12.56.58</t>
  </si>
  <si>
    <t>M125</t>
  </si>
  <si>
    <t>VOLTA MANTOVANA</t>
  </si>
  <si>
    <t>24/03/2022 12.10.47</t>
  </si>
  <si>
    <t>M126</t>
  </si>
  <si>
    <t>VOLTERRA</t>
  </si>
  <si>
    <t>M127</t>
  </si>
  <si>
    <t>VOLTIDO</t>
  </si>
  <si>
    <t>M130</t>
  </si>
  <si>
    <t>VOLTURARA IRPINA</t>
  </si>
  <si>
    <t>22/06/2022 15.13.15</t>
  </si>
  <si>
    <t>M131</t>
  </si>
  <si>
    <t>VOLTURARA APPULA</t>
  </si>
  <si>
    <t>M132</t>
  </si>
  <si>
    <t>VOLTURINO</t>
  </si>
  <si>
    <t>25/05/2022 07.56.35</t>
  </si>
  <si>
    <t>M133</t>
  </si>
  <si>
    <t>VOLVERA</t>
  </si>
  <si>
    <t>10/01/2022 09.46.32</t>
  </si>
  <si>
    <t>M136</t>
  </si>
  <si>
    <t>VOTTIGNASCO</t>
  </si>
  <si>
    <t>M138</t>
  </si>
  <si>
    <t>ZACCANOPOLI</t>
  </si>
  <si>
    <t>M139</t>
  </si>
  <si>
    <t>ZAFFERANA ETNEA</t>
  </si>
  <si>
    <t>M140</t>
  </si>
  <si>
    <t>ZAGARISE</t>
  </si>
  <si>
    <t>04/07/2022 10.08.07</t>
  </si>
  <si>
    <t>M141</t>
  </si>
  <si>
    <t>ZAGAROLO</t>
  </si>
  <si>
    <t>M143</t>
  </si>
  <si>
    <t>ZAMBRONE</t>
  </si>
  <si>
    <t>29/08/2022 08.21.34</t>
  </si>
  <si>
    <t>M144</t>
  </si>
  <si>
    <t>ZANDOBBIO</t>
  </si>
  <si>
    <t>07/04/2022 12.15.06</t>
  </si>
  <si>
    <t>M145</t>
  </si>
  <si>
    <t>ZANE'</t>
  </si>
  <si>
    <t>10/01/2022 09.54.57</t>
  </si>
  <si>
    <t>M147</t>
  </si>
  <si>
    <t>ZANICA</t>
  </si>
  <si>
    <t>18/02/2022 15.38.41</t>
  </si>
  <si>
    <t>M150</t>
  </si>
  <si>
    <t>ZAVATTARELLO</t>
  </si>
  <si>
    <t>04/07/2022 09.54.29</t>
  </si>
  <si>
    <t>M152</t>
  </si>
  <si>
    <t>ZECCONE</t>
  </si>
  <si>
    <t>14/04/2022 10.55.07</t>
  </si>
  <si>
    <t>M153</t>
  </si>
  <si>
    <t>ZEDDIANI</t>
  </si>
  <si>
    <t>M156</t>
  </si>
  <si>
    <t>ZELBIO</t>
  </si>
  <si>
    <t>21/06/2022 15.20.45</t>
  </si>
  <si>
    <t>M158</t>
  </si>
  <si>
    <t>ZELO BUON PERSICO</t>
  </si>
  <si>
    <t>04/07/2022 09.52.22</t>
  </si>
  <si>
    <t>M161</t>
  </si>
  <si>
    <t>ZEME</t>
  </si>
  <si>
    <t>M162</t>
  </si>
  <si>
    <t>ZENEVREDO</t>
  </si>
  <si>
    <t>05/10/2022 09.32.09</t>
  </si>
  <si>
    <t>M163</t>
  </si>
  <si>
    <t>ZENSON DI PIAVE</t>
  </si>
  <si>
    <t>M165</t>
  </si>
  <si>
    <t>ZERBA</t>
  </si>
  <si>
    <t>M166</t>
  </si>
  <si>
    <t>ZERBO</t>
  </si>
  <si>
    <t>14/06/2022 17.56.54</t>
  </si>
  <si>
    <t>M167</t>
  </si>
  <si>
    <t>ZERBOLO'</t>
  </si>
  <si>
    <t>M168</t>
  </si>
  <si>
    <t>ZERFALIU</t>
  </si>
  <si>
    <t>M169</t>
  </si>
  <si>
    <t>ZERI</t>
  </si>
  <si>
    <t>M170</t>
  </si>
  <si>
    <t>ZERMEGHEDO</t>
  </si>
  <si>
    <t>13/09/2022 15.41.49</t>
  </si>
  <si>
    <t>M171</t>
  </si>
  <si>
    <t>ZERO BRANCO</t>
  </si>
  <si>
    <t>29/08/2022 09.52.16</t>
  </si>
  <si>
    <t>M172</t>
  </si>
  <si>
    <t>ZEVIO</t>
  </si>
  <si>
    <t>14/06/2022 10.01.47</t>
  </si>
  <si>
    <t>Esenzione per i soggetti passivi che hanno un reddito familiare complessivo imponibile non superiore a Euro 50.000,00 ed aventi fiscalmente a carico 4 figli. Il suddetto limite aumenta di Euro 10.000,00 per ogni ulteriore figlio fiscalmente a carico ai sensi art 4 del regolamento apposito.</t>
  </si>
  <si>
    <t>M173</t>
  </si>
  <si>
    <t>ZIANO DI FIEMME</t>
  </si>
  <si>
    <t>M176</t>
  </si>
  <si>
    <t>ZIBIDO SAN GIACOMO</t>
  </si>
  <si>
    <t>M177</t>
  </si>
  <si>
    <t>ZIGNAGO</t>
  </si>
  <si>
    <t>11/03/2022 11.09.56</t>
  </si>
  <si>
    <t>M178</t>
  </si>
  <si>
    <t>ZIMELLA</t>
  </si>
  <si>
    <t>20/01/2022 08.25.57</t>
  </si>
  <si>
    <t>M179</t>
  </si>
  <si>
    <t>ZIMONE</t>
  </si>
  <si>
    <t>M180</t>
  </si>
  <si>
    <t>ZINASCO</t>
  </si>
  <si>
    <t>26/05/2022 15.39.46</t>
  </si>
  <si>
    <t>M182</t>
  </si>
  <si>
    <t>ZOAGLI</t>
  </si>
  <si>
    <t>24/03/2022 09.49.17</t>
  </si>
  <si>
    <t>M183</t>
  </si>
  <si>
    <t>ZOCCA</t>
  </si>
  <si>
    <t>M184</t>
  </si>
  <si>
    <t>ZOGNO</t>
  </si>
  <si>
    <t>31/05/2022 06.59.08</t>
  </si>
  <si>
    <t>M185</t>
  </si>
  <si>
    <t>ZOLA PREDOSA</t>
  </si>
  <si>
    <t>17/05/2022 12.16.56</t>
  </si>
  <si>
    <t>M187</t>
  </si>
  <si>
    <t>ZOLLINO</t>
  </si>
  <si>
    <t>M188</t>
  </si>
  <si>
    <t>ZONE</t>
  </si>
  <si>
    <t>M189</t>
  </si>
  <si>
    <t>ZOPPE' DI CADORE</t>
  </si>
  <si>
    <t>M190</t>
  </si>
  <si>
    <t>ZOPPOLA</t>
  </si>
  <si>
    <t>14/06/2022 11.50.45</t>
  </si>
  <si>
    <t>M194</t>
  </si>
  <si>
    <t>ZOVENCEDO</t>
  </si>
  <si>
    <t>14/01/2022 10.46.42</t>
  </si>
  <si>
    <t>M196</t>
  </si>
  <si>
    <t>ZUBIENA</t>
  </si>
  <si>
    <t>M197</t>
  </si>
  <si>
    <t>ZUCCARELLO</t>
  </si>
  <si>
    <t>M199</t>
  </si>
  <si>
    <t>ZUGLIANO</t>
  </si>
  <si>
    <t>10/02/2022 16.45.37</t>
  </si>
  <si>
    <t>M200</t>
  </si>
  <si>
    <t>ZUGLIO</t>
  </si>
  <si>
    <t>M201</t>
  </si>
  <si>
    <t>ZUMAGLIA</t>
  </si>
  <si>
    <t>M202</t>
  </si>
  <si>
    <t>ZUMPANO</t>
  </si>
  <si>
    <t>04/07/2022 10.06.01</t>
  </si>
  <si>
    <t>M203</t>
  </si>
  <si>
    <t>ZUNGOLI</t>
  </si>
  <si>
    <t>M204</t>
  </si>
  <si>
    <t>ZUNGRI</t>
  </si>
  <si>
    <t>04/05/2022 13.21.57</t>
  </si>
  <si>
    <t>M207</t>
  </si>
  <si>
    <t>LARIANO</t>
  </si>
  <si>
    <t>23/05/2022 09.00.16</t>
  </si>
  <si>
    <t>M208</t>
  </si>
  <si>
    <t>LAMEZIA TERME</t>
  </si>
  <si>
    <t>07/06/2022 08.46.37</t>
  </si>
  <si>
    <t>M209</t>
  </si>
  <si>
    <t>SANT'ANNA ARRESI</t>
  </si>
  <si>
    <t>04/07/2022 12.17.17</t>
  </si>
  <si>
    <t>M210</t>
  </si>
  <si>
    <t>TERME VIGLIATORE</t>
  </si>
  <si>
    <t>M211</t>
  </si>
  <si>
    <t>ACQUEDOLCI</t>
  </si>
  <si>
    <t>M212</t>
  </si>
  <si>
    <t>LADISPOLI</t>
  </si>
  <si>
    <t>20/01/2022 09.36.18</t>
  </si>
  <si>
    <t>M213</t>
  </si>
  <si>
    <t>ARDEA</t>
  </si>
  <si>
    <t>13/07/2022 12.10.09</t>
  </si>
  <si>
    <t>M214</t>
  </si>
  <si>
    <t>BADESI</t>
  </si>
  <si>
    <t>M253</t>
  </si>
  <si>
    <t>SICIGNANO DEGLI ALBURNI</t>
  </si>
  <si>
    <t>M255</t>
  </si>
  <si>
    <t>MOLINA ATERNO</t>
  </si>
  <si>
    <t>24/06/2022 09.36.32</t>
  </si>
  <si>
    <t>M256</t>
  </si>
  <si>
    <t>SCANZANO JONICO</t>
  </si>
  <si>
    <t>M257</t>
  </si>
  <si>
    <t>PORTOPALO DI CAPO PASSERO</t>
  </si>
  <si>
    <t>M258</t>
  </si>
  <si>
    <t>AVIGLIANO UMBRO</t>
  </si>
  <si>
    <t>09/06/2022 14.53.56</t>
  </si>
  <si>
    <t>M259</t>
  </si>
  <si>
    <t>VIDDALBA</t>
  </si>
  <si>
    <t>M260</t>
  </si>
  <si>
    <t>CASAPESENNA</t>
  </si>
  <si>
    <t>M261</t>
  </si>
  <si>
    <t>M262</t>
  </si>
  <si>
    <t>CELLOLE</t>
  </si>
  <si>
    <t>M263</t>
  </si>
  <si>
    <t>PORTO CESAREO</t>
  </si>
  <si>
    <t>M264</t>
  </si>
  <si>
    <t>SAN CASSIANO</t>
  </si>
  <si>
    <t>M265</t>
  </si>
  <si>
    <t>VAJONT</t>
  </si>
  <si>
    <t>M266</t>
  </si>
  <si>
    <t>ORDONA</t>
  </si>
  <si>
    <t>M267</t>
  </si>
  <si>
    <t>ZAPPONETA</t>
  </si>
  <si>
    <t>M268</t>
  </si>
  <si>
    <t>BLUFI</t>
  </si>
  <si>
    <t>M269</t>
  </si>
  <si>
    <t>PATERNO</t>
  </si>
  <si>
    <t>M270</t>
  </si>
  <si>
    <t>MASAINAS</t>
  </si>
  <si>
    <t>M271</t>
  </si>
  <si>
    <t>MAZZARRONE</t>
  </si>
  <si>
    <t>M272</t>
  </si>
  <si>
    <t>CIAMPINO</t>
  </si>
  <si>
    <t>14/09/2022 15.24.38</t>
  </si>
  <si>
    <t>M273</t>
  </si>
  <si>
    <t>SANTA MARIA LA CARITA'</t>
  </si>
  <si>
    <t>M274</t>
  </si>
  <si>
    <t>GOLFO ARANCI</t>
  </si>
  <si>
    <t>13/04/2022 12.22.51</t>
  </si>
  <si>
    <t>M275</t>
  </si>
  <si>
    <t>LOIRI PORTO SAN PAOLO</t>
  </si>
  <si>
    <t>M276</t>
  </si>
  <si>
    <t>SANT'ANTONIO DI GALLURA</t>
  </si>
  <si>
    <t>24/06/2022 10.39.43</t>
  </si>
  <si>
    <t>M277</t>
  </si>
  <si>
    <t>SAN FERDINANDO</t>
  </si>
  <si>
    <t>M278</t>
  </si>
  <si>
    <t>VILLAPERUCCIO</t>
  </si>
  <si>
    <t>M279</t>
  </si>
  <si>
    <t>PRIOLO GARGALLO</t>
  </si>
  <si>
    <t>M280</t>
  </si>
  <si>
    <t>TRECASE</t>
  </si>
  <si>
    <t>27/05/2022 16.07.03</t>
  </si>
  <si>
    <t>Esenzione per pensionati con reddito annuo imponibile ai fini irpef inferiore o uguale a euro 8.000,00 (art.4 regolamento comunale in materia di addizionale irpef approvato con delib. cc. n. 10 del 30/05/2008)</t>
  </si>
  <si>
    <t>M281</t>
  </si>
  <si>
    <t>PETROSINO</t>
  </si>
  <si>
    <t>M282</t>
  </si>
  <si>
    <t>TERGU</t>
  </si>
  <si>
    <t>M283</t>
  </si>
  <si>
    <t>MANIACE</t>
  </si>
  <si>
    <t>M284</t>
  </si>
  <si>
    <t>SANTA MARIA COGHINAS</t>
  </si>
  <si>
    <t>M285</t>
  </si>
  <si>
    <t>CARDEDU</t>
  </si>
  <si>
    <t>M286</t>
  </si>
  <si>
    <t>TORRENOVA</t>
  </si>
  <si>
    <t>09/09/2022 09.21.56</t>
  </si>
  <si>
    <t>Esenzione per redditi imponibili fino a euro 3000.00</t>
  </si>
  <si>
    <t>M287</t>
  </si>
  <si>
    <t>RAGALNA</t>
  </si>
  <si>
    <t>M288</t>
  </si>
  <si>
    <t>CASTIADAS</t>
  </si>
  <si>
    <t>M289</t>
  </si>
  <si>
    <t>MASSA DI SOMMA</t>
  </si>
  <si>
    <t>17/08/2022 11.46.01</t>
  </si>
  <si>
    <t>M290</t>
  </si>
  <si>
    <t>STINTINO</t>
  </si>
  <si>
    <t>M291</t>
  </si>
  <si>
    <t>PISCINAS</t>
  </si>
  <si>
    <t>16/06/2022 15.34.40</t>
  </si>
  <si>
    <t>M292</t>
  </si>
  <si>
    <t>ERULA</t>
  </si>
  <si>
    <t>M294</t>
  </si>
  <si>
    <t>BELLIZZI</t>
  </si>
  <si>
    <t>M295</t>
  </si>
  <si>
    <t>SAN CESAREO</t>
  </si>
  <si>
    <t>M297</t>
  </si>
  <si>
    <t>FIUMICINO</t>
  </si>
  <si>
    <t>03/10/2022 15.21.20</t>
  </si>
  <si>
    <t>M298</t>
  </si>
  <si>
    <t>STATTE</t>
  </si>
  <si>
    <t>M300</t>
  </si>
  <si>
    <t>DUE CARRARE</t>
  </si>
  <si>
    <t>M301</t>
  </si>
  <si>
    <t>PADRU</t>
  </si>
  <si>
    <t>06/07/2022 13.33.18</t>
  </si>
  <si>
    <t>M302</t>
  </si>
  <si>
    <t>MONTIGLIO MONFERRATO</t>
  </si>
  <si>
    <t>M303</t>
  </si>
  <si>
    <t>RONZO-CHIENIS</t>
  </si>
  <si>
    <t>M308</t>
  </si>
  <si>
    <t>CAVALLINO-TREPORTI</t>
  </si>
  <si>
    <t>14/01/2022 11.48.28</t>
  </si>
  <si>
    <t>M309</t>
  </si>
  <si>
    <t>FONTE NUOVA</t>
  </si>
  <si>
    <t>04/04/2022 10.41.02</t>
  </si>
  <si>
    <t>M311</t>
  </si>
  <si>
    <t>CAMPOLONGO TAPOGLIANO</t>
  </si>
  <si>
    <t>M312</t>
  </si>
  <si>
    <t>LONATO DEL GARDA</t>
  </si>
  <si>
    <t>06/10/2022 11.47.10</t>
  </si>
  <si>
    <t>M313</t>
  </si>
  <si>
    <t>LEDRO</t>
  </si>
  <si>
    <t>M314</t>
  </si>
  <si>
    <t>COMANO TERME</t>
  </si>
  <si>
    <t>M315</t>
  </si>
  <si>
    <t>GRAVEDONA ED UNITI</t>
  </si>
  <si>
    <t>27/05/2022 12.41.43</t>
  </si>
  <si>
    <t>M316</t>
  </si>
  <si>
    <t>MAPPANO</t>
  </si>
  <si>
    <t>M317</t>
  </si>
  <si>
    <t>RIVIGNANO TEOR</t>
  </si>
  <si>
    <t>14/06/2022 10.08.27</t>
  </si>
  <si>
    <t>M318</t>
  </si>
  <si>
    <t>TRECASTELLI</t>
  </si>
  <si>
    <t>29/08/2022 11.46.15</t>
  </si>
  <si>
    <t>M319</t>
  </si>
  <si>
    <t>FABBRICHE DI VERGEMOLI</t>
  </si>
  <si>
    <t>M320</t>
  </si>
  <si>
    <t>VALSAMOGGIA</t>
  </si>
  <si>
    <t>22/06/2022 15.11.06</t>
  </si>
  <si>
    <t>M321</t>
  </si>
  <si>
    <t>FIGLINE E INCISA VALDARNO</t>
  </si>
  <si>
    <t>M322</t>
  </si>
  <si>
    <t>CASTELFRANCO PIANDISCO'</t>
  </si>
  <si>
    <t>18/03/2022 11.52.24</t>
  </si>
  <si>
    <t>M323</t>
  </si>
  <si>
    <t>FISCAGLIA</t>
  </si>
  <si>
    <t>M324</t>
  </si>
  <si>
    <t>POGGIO TORRIANA</t>
  </si>
  <si>
    <t>21/06/2022 09.34.52</t>
  </si>
  <si>
    <t>M325</t>
  </si>
  <si>
    <t>SISSA TRECASALI</t>
  </si>
  <si>
    <t>11/08/2022 11.20.03</t>
  </si>
  <si>
    <t>M326</t>
  </si>
  <si>
    <t>SCARPERIA E SAN PIERO</t>
  </si>
  <si>
    <t>M327</t>
  </si>
  <si>
    <t>CASCIANA TERME LARI</t>
  </si>
  <si>
    <t>01/07/2022 14.17.57</t>
  </si>
  <si>
    <t>Esenzione per reddito derivante da lavoro dipendente, pensioni fino a 12.000 euro</t>
  </si>
  <si>
    <t>Esenzione per le altre tipologie di reddito fino a 10.000 euro</t>
  </si>
  <si>
    <t>M328</t>
  </si>
  <si>
    <t>CRESPINA LORENZANA</t>
  </si>
  <si>
    <t>13/04/2022 13.14.40</t>
  </si>
  <si>
    <t>M329</t>
  </si>
  <si>
    <t>PRATOVECCHIO STIA</t>
  </si>
  <si>
    <t>28/01/2022 14.31.10</t>
  </si>
  <si>
    <t>M330</t>
  </si>
  <si>
    <t>MONTORO</t>
  </si>
  <si>
    <t>26/09/2022 12.00.45</t>
  </si>
  <si>
    <t>M331</t>
  </si>
  <si>
    <t>VALLEFOGLIA</t>
  </si>
  <si>
    <t>10/01/2022 15.11.29</t>
  </si>
  <si>
    <t>M332</t>
  </si>
  <si>
    <t>QUERO VAS</t>
  </si>
  <si>
    <t>M333</t>
  </si>
  <si>
    <t>SANT'OMOBONO TERME</t>
  </si>
  <si>
    <t>M334</t>
  </si>
  <si>
    <t>VAL BREMBILLA</t>
  </si>
  <si>
    <t>M335</t>
  </si>
  <si>
    <t>BELLAGIO</t>
  </si>
  <si>
    <t>M336</t>
  </si>
  <si>
    <t>COLVERDE</t>
  </si>
  <si>
    <t>24/05/2022 14.15.44</t>
  </si>
  <si>
    <t>M337</t>
  </si>
  <si>
    <t>VERDERIO</t>
  </si>
  <si>
    <t>M338</t>
  </si>
  <si>
    <t>CORNALE E BASTIDA</t>
  </si>
  <si>
    <t>20/06/2022 12.45.09</t>
  </si>
  <si>
    <t>M339</t>
  </si>
  <si>
    <t>MACCAGNO CON PINO E VEDDASCA</t>
  </si>
  <si>
    <t>M340</t>
  </si>
  <si>
    <t>BORGO VIRGILIO</t>
  </si>
  <si>
    <t>29/08/2022 10.44.07</t>
  </si>
  <si>
    <t>M341</t>
  </si>
  <si>
    <t>TREMEZZINA</t>
  </si>
  <si>
    <t>08/04/2022 14.26.50</t>
  </si>
  <si>
    <t>M342</t>
  </si>
  <si>
    <t>LONGARONE</t>
  </si>
  <si>
    <t>20/06/2022 15.23.37</t>
  </si>
  <si>
    <t>M343</t>
  </si>
  <si>
    <t>VALDAONE</t>
  </si>
  <si>
    <t>M344</t>
  </si>
  <si>
    <t>PREDAIA</t>
  </si>
  <si>
    <t>M345</t>
  </si>
  <si>
    <t>SAN LORENZO DORSINO</t>
  </si>
  <si>
    <t>M346</t>
  </si>
  <si>
    <t>VALVASONE ARZENE</t>
  </si>
  <si>
    <t>01/07/2022 13.25.17</t>
  </si>
  <si>
    <t>M347</t>
  </si>
  <si>
    <t>SILLANO GIUNCUGNANO</t>
  </si>
  <si>
    <t>11/08/2022 09.39.52</t>
  </si>
  <si>
    <t>M348</t>
  </si>
  <si>
    <t>LA VALLETTA BRIANZA</t>
  </si>
  <si>
    <t>11/05/2022 09.48.54</t>
  </si>
  <si>
    <t>M349</t>
  </si>
  <si>
    <t>ALTAVALLE</t>
  </si>
  <si>
    <t>M350</t>
  </si>
  <si>
    <t>ALTOPIANO DELLA VIGOLANA</t>
  </si>
  <si>
    <t>M351</t>
  </si>
  <si>
    <t>AMBLAR-DON</t>
  </si>
  <si>
    <t>M352</t>
  </si>
  <si>
    <t>BORGO CHIESE</t>
  </si>
  <si>
    <t>M353</t>
  </si>
  <si>
    <t>BORGO LARES</t>
  </si>
  <si>
    <t>M354</t>
  </si>
  <si>
    <t>CASTEL IVANO</t>
  </si>
  <si>
    <t>M355</t>
  </si>
  <si>
    <t>CEMBRA LISIGNAGO</t>
  </si>
  <si>
    <t>M356</t>
  </si>
  <si>
    <t>CONTA'</t>
  </si>
  <si>
    <t>M357</t>
  </si>
  <si>
    <t>MADRUZZO</t>
  </si>
  <si>
    <t>M358</t>
  </si>
  <si>
    <t>PORTE DI RENDENA</t>
  </si>
  <si>
    <t>M359</t>
  </si>
  <si>
    <t>PRIMIERO SAN MARTINO DI CASTROZZA</t>
  </si>
  <si>
    <t>M360</t>
  </si>
  <si>
    <t>SELLA GIUDICARIE</t>
  </si>
  <si>
    <t>M361</t>
  </si>
  <si>
    <t>TRE VILLE</t>
  </si>
  <si>
    <t>M362</t>
  </si>
  <si>
    <t>VALLELAGHI</t>
  </si>
  <si>
    <t>M363</t>
  </si>
  <si>
    <t>VILLE D'ANAUNIA</t>
  </si>
  <si>
    <t>M364</t>
  </si>
  <si>
    <t>VENTASSO</t>
  </si>
  <si>
    <t>M365</t>
  </si>
  <si>
    <t>PIEVE DI BONO-PREZZO</t>
  </si>
  <si>
    <t>M366</t>
  </si>
  <si>
    <t>DIMARO FOLGARIDA</t>
  </si>
  <si>
    <t>M367</t>
  </si>
  <si>
    <t>POLESINE ZIBELLO</t>
  </si>
  <si>
    <t>03/06/2022 10.20.05</t>
  </si>
  <si>
    <t>M368</t>
  </si>
  <si>
    <t>MONTESCUDO-MONTE COLOMBO</t>
  </si>
  <si>
    <t>M369</t>
  </si>
  <si>
    <t>ALTO RENO TERME</t>
  </si>
  <si>
    <t>02/05/2022 13.55.17</t>
  </si>
  <si>
    <t>M370</t>
  </si>
  <si>
    <t>BORGOMEZZAVALLE</t>
  </si>
  <si>
    <t>M371</t>
  </si>
  <si>
    <t>LESSONA</t>
  </si>
  <si>
    <t>29/03/2022 16.38.39</t>
  </si>
  <si>
    <t>M372</t>
  </si>
  <si>
    <t>CORTEOLONA E GENZONE</t>
  </si>
  <si>
    <t>M373</t>
  </si>
  <si>
    <t>CAMPIGLIA CERVO</t>
  </si>
  <si>
    <t>14/01/2022 12.54.22</t>
  </si>
  <si>
    <t>M374</t>
  </si>
  <si>
    <t>VAL DI ZOLDO</t>
  </si>
  <si>
    <t>M375</t>
  </si>
  <si>
    <t>ALPAGO</t>
  </si>
  <si>
    <t>M376</t>
  </si>
  <si>
    <t>ABETONE CUTIGLIANO</t>
  </si>
  <si>
    <t>14/07/2022 10.12.21</t>
  </si>
  <si>
    <t>M377</t>
  </si>
  <si>
    <t>SAN MARCELLO PITEGLIO</t>
  </si>
  <si>
    <t>25/02/2022 12.13.08</t>
  </si>
  <si>
    <t>M378</t>
  </si>
  <si>
    <t>MONTALCINO</t>
  </si>
  <si>
    <t>21/03/2022 09.11.33</t>
  </si>
  <si>
    <t>M379</t>
  </si>
  <si>
    <t>TERRE ROVERESCHE</t>
  </si>
  <si>
    <t>13/06/2022 13.15.28</t>
  </si>
  <si>
    <t>M380</t>
  </si>
  <si>
    <t>COLLI AL METAURO</t>
  </si>
  <si>
    <t>24/08/2022 14.51.59</t>
  </si>
  <si>
    <t>M381</t>
  </si>
  <si>
    <t>TERRE DEL RENO</t>
  </si>
  <si>
    <t>M382</t>
  </si>
  <si>
    <t>VALFORNACE</t>
  </si>
  <si>
    <t>02/02/2022 11.35.03</t>
  </si>
  <si>
    <t>M383</t>
  </si>
  <si>
    <t>ALTA VALLE INTELVI</t>
  </si>
  <si>
    <t>03/02/2022 09.16.49</t>
  </si>
  <si>
    <t>M384</t>
  </si>
  <si>
    <t>VAL LIONA</t>
  </si>
  <si>
    <t>29/09/2022 18.04.12</t>
  </si>
  <si>
    <t>M385</t>
  </si>
  <si>
    <t>CASALI DEL MANCO</t>
  </si>
  <si>
    <t>19/07/2022 16.38.20</t>
  </si>
  <si>
    <t>M386</t>
  </si>
  <si>
    <t>ALTA VAL TIDONE</t>
  </si>
  <si>
    <t>13/10/2022 10.47.54</t>
  </si>
  <si>
    <t>M387</t>
  </si>
  <si>
    <t>MONTALTO CARPASIO</t>
  </si>
  <si>
    <t>M388</t>
  </si>
  <si>
    <t>CASSANO SPINOLA</t>
  </si>
  <si>
    <t>M389</t>
  </si>
  <si>
    <t>ALTO SERMENZA</t>
  </si>
  <si>
    <t>M390</t>
  </si>
  <si>
    <t>SAN GIOVANNI DI FASSA</t>
  </si>
  <si>
    <t>M391</t>
  </si>
  <si>
    <t>RIO</t>
  </si>
  <si>
    <t>03/08/2022 13.14.11</t>
  </si>
  <si>
    <t>M392</t>
  </si>
  <si>
    <t>LATERINA PERGINE VALDARNO</t>
  </si>
  <si>
    <t>08/09/2022 13.19.33</t>
  </si>
  <si>
    <t>M393</t>
  </si>
  <si>
    <t>CASTELGERUNDO</t>
  </si>
  <si>
    <t>25/05/2022 10.07.43</t>
  </si>
  <si>
    <t>M394</t>
  </si>
  <si>
    <t>CENTRO VALLE INTELVI</t>
  </si>
  <si>
    <t>18/01/2022 09.36.57</t>
  </si>
  <si>
    <t>M395</t>
  </si>
  <si>
    <t>VALVARRONE</t>
  </si>
  <si>
    <t>M396</t>
  </si>
  <si>
    <t>BORGO MANTOVANO</t>
  </si>
  <si>
    <t>05/05/2022 10.56.44</t>
  </si>
  <si>
    <t>M397</t>
  </si>
  <si>
    <t>ALLUVIONI PIOVERA</t>
  </si>
  <si>
    <t>23/08/2022 13.05.29</t>
  </si>
  <si>
    <t>M398</t>
  </si>
  <si>
    <t>CELLIO CON BREIA</t>
  </si>
  <si>
    <t>M399</t>
  </si>
  <si>
    <t>TREPPO LIGOSULLO</t>
  </si>
  <si>
    <t>M400</t>
  </si>
  <si>
    <t>FIUMICELLO VILLA VICENTINA</t>
  </si>
  <si>
    <t>09/09/2022 13.16.29</t>
  </si>
  <si>
    <t>M401</t>
  </si>
  <si>
    <t>BARBARANO MOSSANO</t>
  </si>
  <si>
    <t>08/06/2022 10.50.54</t>
  </si>
  <si>
    <t>M402</t>
  </si>
  <si>
    <t>BORGO VENETO</t>
  </si>
  <si>
    <t>08/04/2022 15.44.28</t>
  </si>
  <si>
    <t>M403</t>
  </si>
  <si>
    <t>CORIGLIANO-ROSSANO</t>
  </si>
  <si>
    <t>12/07/2022 13.43.30</t>
  </si>
  <si>
    <t>M404</t>
  </si>
  <si>
    <t>VALLE CANNOBINA</t>
  </si>
  <si>
    <t>M405</t>
  </si>
  <si>
    <t>VAL DI CHY</t>
  </si>
  <si>
    <t>18/02/2022 17.23.56</t>
  </si>
  <si>
    <t>M406</t>
  </si>
  <si>
    <t>BORGOCARBONARA</t>
  </si>
  <si>
    <t>23/03/2022 11.24.42</t>
  </si>
  <si>
    <t>M407</t>
  </si>
  <si>
    <t>TERRE D'ADIGE</t>
  </si>
  <si>
    <t>M408</t>
  </si>
  <si>
    <t>BARBERINO TAVARNELLE</t>
  </si>
  <si>
    <t>M409</t>
  </si>
  <si>
    <t>TRESIGNANA</t>
  </si>
  <si>
    <t>M410</t>
  </si>
  <si>
    <t>RIVA DEL PO</t>
  </si>
  <si>
    <t>M411</t>
  </si>
  <si>
    <t>SORBOLO MEZZANI</t>
  </si>
  <si>
    <t>M412</t>
  </si>
  <si>
    <t>SOLBIATE CON CAGNO</t>
  </si>
  <si>
    <t>08/08/2022 12.44.22</t>
  </si>
  <si>
    <t>M413</t>
  </si>
  <si>
    <t>SASSOCORVARO AUDITORE</t>
  </si>
  <si>
    <t>24/08/2022 11.05.20</t>
  </si>
  <si>
    <t>M414</t>
  </si>
  <si>
    <t>QUAREGNA CERRETO</t>
  </si>
  <si>
    <t>M415</t>
  </si>
  <si>
    <t>VALCHIUSA</t>
  </si>
  <si>
    <t>M416</t>
  </si>
  <si>
    <t>GATTICO-VERUNO</t>
  </si>
  <si>
    <t>24/03/2022 12.15.52</t>
  </si>
  <si>
    <t>M417</t>
  </si>
  <si>
    <t>VALDILANA</t>
  </si>
  <si>
    <t>04/07/2022 12.32.24</t>
  </si>
  <si>
    <t>M418</t>
  </si>
  <si>
    <t>PIADENA DRIZZONA</t>
  </si>
  <si>
    <t>12/10/2022 09.20.51</t>
  </si>
  <si>
    <t>M419</t>
  </si>
  <si>
    <t>COLLI VERDI</t>
  </si>
  <si>
    <t>03/10/2022 13.49.51</t>
  </si>
  <si>
    <t>M420</t>
  </si>
  <si>
    <t>LU E CUCCARO MONFERRATO</t>
  </si>
  <si>
    <t>19/04/2022 15.18.11</t>
  </si>
  <si>
    <t>M421</t>
  </si>
  <si>
    <t>BORGO VALBELLUNA</t>
  </si>
  <si>
    <t>08/04/2022 11.40.19</t>
  </si>
  <si>
    <t>M422</t>
  </si>
  <si>
    <t>PIEVE DEL GRAPPA</t>
  </si>
  <si>
    <t>08/03/2022 08.43.02</t>
  </si>
  <si>
    <t>M423</t>
  </si>
  <si>
    <t>VALBRENTA</t>
  </si>
  <si>
    <t>10/01/2022 14.52.35</t>
  </si>
  <si>
    <t>M424</t>
  </si>
  <si>
    <t>VERMEZZO CON ZELO</t>
  </si>
  <si>
    <t>M425</t>
  </si>
  <si>
    <t>CADREZZATE CON OSMATE</t>
  </si>
  <si>
    <t>M426</t>
  </si>
  <si>
    <t>COLCERESA</t>
  </si>
  <si>
    <t>22/06/2022 15.02.54</t>
  </si>
  <si>
    <t>M427</t>
  </si>
  <si>
    <t>LUSIANA CONCO</t>
  </si>
  <si>
    <t>29/08/2022 13.43.39</t>
  </si>
  <si>
    <t>Applicabile a i contribuenti residenti nel territorio del preesistente Comune di LUSIANA</t>
  </si>
  <si>
    <t>Applicabile a i contribuenti residenti nel territorio del preesistente Comune di CONCO</t>
  </si>
  <si>
    <t>M428</t>
  </si>
  <si>
    <t>PRESICCE-ACQUARICA</t>
  </si>
  <si>
    <t>M429</t>
  </si>
  <si>
    <t>BORGO D'ANAUNIA</t>
  </si>
  <si>
    <t>M430</t>
  </si>
  <si>
    <t>NOVELLA</t>
  </si>
  <si>
    <t>M431</t>
  </si>
  <si>
    <t>VILLE DI FIEMME</t>
  </si>
  <si>
    <t>M432</t>
  </si>
  <si>
    <t>MISILISCEMI</t>
  </si>
  <si>
    <t xml:space="preserve">                	</t>
  </si>
  <si>
    <t>IRAP</t>
  </si>
  <si>
    <t>Comune</t>
  </si>
  <si>
    <t>Codice catastale</t>
  </si>
  <si>
    <t>https://www1.finanze.gov.it/finanze2/dipartimentopolitichefiscali/fiscalitalocale/addirpef_newDF/download/tabella.htm</t>
  </si>
  <si>
    <t>Tipologia</t>
  </si>
  <si>
    <t>Fascia Esenzione</t>
  </si>
  <si>
    <t>Fascia 1</t>
  </si>
  <si>
    <t>Fascia 2</t>
  </si>
  <si>
    <t>Fascia 3</t>
  </si>
  <si>
    <t>Fascia 4</t>
  </si>
  <si>
    <t>Fascia 5</t>
  </si>
  <si>
    <t>Fascia 6</t>
  </si>
  <si>
    <t>Ritenuta Comunale</t>
  </si>
  <si>
    <t>Ritenuta Regionale</t>
  </si>
  <si>
    <t>ANNO</t>
  </si>
  <si>
    <t>REGIONE</t>
  </si>
  <si>
    <t>NUMERO</t>
  </si>
  <si>
    <t>DATA PUBBLICAZIONE</t>
  </si>
  <si>
    <t>DISPOSIZIONE</t>
  </si>
  <si>
    <t>NORME</t>
  </si>
  <si>
    <t xml:space="preserve">FASCIA </t>
  </si>
  <si>
    <t>REGIONE FRIULI VENEZIA GIULIA</t>
  </si>
  <si>
    <t>Reddito imponibile fino a euro 15.000 aliquota 0,70%, reddito imponibile superiore a euro 15.000 aliquota 1,23% sull'intero importo</t>
  </si>
  <si>
    <t>art. 50 DLGS 446/1997, L.R. 25 luglio 2012, n. 14, articolo 1, comma 5</t>
  </si>
  <si>
    <t>0.70</t>
  </si>
  <si>
    <t xml:space="preserve">fino a 15000.00 euro </t>
  </si>
  <si>
    <t>1.23</t>
  </si>
  <si>
    <t xml:space="preserve">oltre 15000.00 e fino a 28000.00 euro </t>
  </si>
  <si>
    <t xml:space="preserve">oltre 28000.00 e fino a 50000.00 euro </t>
  </si>
  <si>
    <t xml:space="preserve">oltre 50000.00 euro </t>
  </si>
  <si>
    <t>REGIONE VALLE D'AOSTA</t>
  </si>
  <si>
    <t>Per il periodo di imposta 2022, i soggetti con reddito complessivo, determinato ai fini dell'imposta sul reddito delle persone fisiche (IRPEF), fino a 15.000 euro, sono esentati dal pagamento dell'addizionale regionale all'IRPEF. Ai soggetti con reddito complessivo oltre 15.000 euro si applica l'aliquota ordinaria sull'intero imponibile.</t>
  </si>
  <si>
    <t>articolo 50, commi 2 e 3, del D.Lgs. 15 dicembre 1997, n.446, come modificato dall'articolo 28, comma 1 del D.L. 6 dicembre 2011, n. 201 - articolo 1 della legge regionale n. 35 del 22 dicembre 2021</t>
  </si>
  <si>
    <t xml:space="preserve">Aliquota Unica </t>
  </si>
  <si>
    <t>REGIONE ABRUZZO</t>
  </si>
  <si>
    <t>Art. 6 comma 1 D. Lgs 68/2011,  Art. 1 comma 174 L. 311/2004,  Art. 1 comma 8 L.R. 12/12/2006 n. 44</t>
  </si>
  <si>
    <t>1.73</t>
  </si>
  <si>
    <t>REGIONE VENETO</t>
  </si>
  <si>
    <t>Aliquota agevolata pari allo 0.9% per i soggetti disabili con un reddito imponibile non superiore ad euro 45.000 e per i contribuenti con un familiare disabile fiscalmente a carico e con un reddito imponibile non superiore ad euro 45.000. Se la persona con disabilita' e' fiscalmente a carico di piu' soggetti, l'aliquota dello 0,9% si applica a condizione che la somma dei redditi delle persone di cui e' a carico non sia superiore ad euro 45.000.</t>
  </si>
  <si>
    <t>D.LGS 68/2011 art.6 c.1.   L.R. 19/2005 art.1 c.5</t>
  </si>
  <si>
    <t>PROVINCIA AUTONOMA DI TRENTO</t>
  </si>
  <si>
    <t>Ai contribuenti con un reddito imponibile non superiore a euro 15.000,00 spetta una deduzione di euro 15.000,00. Tale deduzione non spetta ai soggetti con reddito imponibile superiore a euro 15.000,00.</t>
  </si>
  <si>
    <t>Articolo 1 della legge provinciale 23 dicembre 2019, n. 13 come modificato dall'articolo 1 della legge provinciale 15 marzo 2022, n. 3</t>
  </si>
  <si>
    <t>REGIONE SICILIA</t>
  </si>
  <si>
    <t>D.lgs 15/12/1997 n. 446 art.50, L.R. 2 maggio 2007 n. 12 art. 1, D.L.6/12/2011 n. 201 art.28, L.R. 09-02-2015, n. 4  art.1 c.10-quater,   L.R. 11/8/2017 n. 15 art. 8</t>
  </si>
  <si>
    <t>REGIONE SARDEGNA</t>
  </si>
  <si>
    <t>E' in corso di approvazione una norma regionale che stabilisce che a decorrere dall'anno d'imposta 2022 ai soggetti aventi un reddito imponibile ai fini dell'addizionale regionale all'IRPEF non superiore a euro 50.000 e con figli minorenni fiscalmente a carico con un reddito complessivo uguale o inferiore a 4.000 euro, al lordo degli oneri deducibili, spetta una detrazione di euro 200 per ogni figlio minorenne, in proporzione alla percentuale e ai mesi a carico. Se l'imposta dovuta e' minore della detrazione non sorge alcun credito d'imposta. La detrazione e' aumentata di euro 100 per ogni figlio con diversa abilita' ai sensi della legge n. 104 del 1992.</t>
  </si>
  <si>
    <t xml:space="preserve">D.L. 201/2011, art. 28. L.R.48/2018, art.2, comma 1 (Legge di stabilita' 2019). L. 234/2021, art. 1, comma 2, lett. a) (Legge di bilancio 2022) </t>
  </si>
  <si>
    <t>PROVINCIA AUTONOMA DI BOLZANO</t>
  </si>
  <si>
    <t xml:space="preserve">a) A tutti i contribuenti spetta una detrazione d'imposta di 430,50 euro. b) Per i redditi imponibili di importo superiore a 50.000,00 euro spetta un'ulteriore detrazione determinata dall'importo di 125,00 euro moltiplicato per il rapporto tra il reddito imponibile diminuito di 50.000,00 euro e l'importo di 25.000,00 euro. L'importo massimo detraibile ammonta a 125,00 euro. c) Ai contribuenti con un reddito imponibile ai fini dell'addizionale regionale Irpef non superiore a 70.000 euro e con figli a carico, spetta una detrazione d'imposta di 252,00 euro per ogni figlio in proporzione alla percentuale e ai mesi di carico. </t>
  </si>
  <si>
    <t>Art. 21/sexiesdecies, legge provinciale 11 agosto 1998, n. 9 e art. 1, comma 2, legge provinciale 23 dicembre 2010, n. 15</t>
  </si>
  <si>
    <t xml:space="preserve">Le detrazioni sono cumulabili ma, in nessun caso, possono generare credito d'imposta. Nella verifica della soglia per ottenere la detrazione figli (70.000) si deve tener conto del reddito assoggettato a cedolare secca sugli affitti nonche' dei redditi assoggettati al regime forfettario di cui alla Legge 190/2014.  </t>
  </si>
  <si>
    <t>REGIONE CAMPANIA</t>
  </si>
  <si>
    <t xml:space="preserve">Ai soggetti aventi un reddito imponibile ai fini dell'addizionale regionale IRPEF non superiore ad euro 28.000,00 lordi e con almeno due figli fiscalmente a carico, spetta una detrazione dell'importo dovuto a titolo di addizionale regionale IRPEF pari ad euro 30,00 per ciascun figlio fiscalmente a carico, in proporzione alla percentuale ed ai mesi a carico (art.1, comma 2, L.R. 30 marzo 2022, n.7).    Ai soggetti aventi un reddito imponibile ai fini dell'addizionale regionale IRPEF non superiore ad euro 28.000,00 lordi e con figli con diversa abilita' ai sensi dell'articolo 3 della legge 5 febbraio 1992, n. 104 (legge quadro per l'assistenza, l'integrazione sociale ed i diritti delle persone handicappate), spetta una detrazione dell'importo dovuto a titolo di addizionale regionale IRPEF pari ad euro 40,00 per ciascun figlio portatore di handicap fiscalmente a carico, in proporzione alla percentuale ed ai mesi a carico. (art.1, comma 3, L.R. 30 marzo 2022, n.7) </t>
  </si>
  <si>
    <t>Art. 50 del D.Lgs. 446/1997. Art. 6 del D.Lgs. 68/2011. L.R. 16 gennaio 2014, n. 4. Art. 11, comma 15, D.L. 28 giugno 2013, n. 76, convertito in Legge 9 agosto 2013, n.99. Art. 1, comma 2, Legge 30 dicembre 2021, n. 234. Art. 1 della L.R. 28 dicembre 2021, n. 31. Art. 1 della L.R. 30 marzo 2022, n. 7.</t>
  </si>
  <si>
    <t>Qualora l'imposta dovuta sia minore delle detrazioni di cui ai commi 2 e 3 dell'art.1 della L.R. 30 marzo 2022, n.7, non sorge alcun credito d'imposta. Ai fini della quantificazione e della ripartizione delle detrazioni, si applicano le disposizioni previste dall'articolo 12 del Decreto del Presidente della Repubblica 22 dicembre 1986, n. 917 (Testo unico delle imposte sui redditi) e successive modifiche e integrazioni.'.</t>
  </si>
  <si>
    <t>2.96</t>
  </si>
  <si>
    <t>3.20</t>
  </si>
  <si>
    <t>3.33</t>
  </si>
  <si>
    <t>REGIONE MARCHE</t>
  </si>
  <si>
    <t>Dall'anno di imposta 2022, si applica l'aliquota dell'1,23% per i contribuenti con un reddito imponibile, ai fini dell'addizionale regionale all'IRPEF, fino a 50.000,00 euro con uno o piu' figli portatori di handicap di cui all'articolo 3 della legge 5 febbraio 1992, n. 104, compresi i figli naturali riconosciuti, i figli adottivi o affidati, comunque a carico ai sensi del comma 2 dell'articolo 12 del decreto del Presidente della Repubblica 22 dicembre 1986, n. 917 (sono considerati a carico i figli con un reddito complessivo non superiore a 2.840,51 euro, al lordo degli oneri deducibili, per i figli di eta' non superiore a ventiquattro anni tale limite di reddito complessivo e' elevato a 4.000 euro). Qualora i figli siano a carico di piu' soggetti, l'aliquota dell'1,23% si applica solo nel caso in cui la somma dei redditi imponibili ai fini dell'addizionale regionale all'IRPEF di tali soggetti non sia superiore a 50.000,00 euro.</t>
  </si>
  <si>
    <t>Articolo 1 della legge regionale 23 marzo 2022, n. 5 - Articolo 50 del decreto legislativo 15 dicembre 1997, n. 446 - Articolo 6 del decreto legislativo 6 maggio 2011, n. 68 - Articolo 1 commi 5 e 6 della legge 30 dicembre 2021, n. 234.</t>
  </si>
  <si>
    <t>1.53</t>
  </si>
  <si>
    <t>1.70</t>
  </si>
  <si>
    <t>REGIONE TOSCANA</t>
  </si>
  <si>
    <t>LEGGE REGIONALE 28 MARZO 2022, N.9</t>
  </si>
  <si>
    <t>1.42</t>
  </si>
  <si>
    <t>1.43</t>
  </si>
  <si>
    <t>1.68</t>
  </si>
  <si>
    <t>REGIONE CALABRIA</t>
  </si>
  <si>
    <t xml:space="preserve">ART.1 L.R. N.30 DEL 07/08/2002 come modificato dalla L.R. N.1 DEL 11/01/2006. ART.29, comma 14, D.L. 29/12/2011 N.216, convertito dalla LEGGE 24/02/2012 N.14.  </t>
  </si>
  <si>
    <t>REGIONE EMILIA-ROMAGNA</t>
  </si>
  <si>
    <t>Articolo 6 del decreto legislativo 6 maggio 2011, n. 68. Articolo 2 della legge regionale 20 dicembre 2006, n. 19, come sostituito dall'articolo 1, comma 1, della legge regionale 24 marzo 2022, n. 3.</t>
  </si>
  <si>
    <t>Le aliquote dell'addizionale regionale all'IRPEF indicate comprendono l'aliquota di base e la maggiorazione regionale.</t>
  </si>
  <si>
    <t>1.33</t>
  </si>
  <si>
    <t>1.93</t>
  </si>
  <si>
    <t>2.03</t>
  </si>
  <si>
    <t>2.27</t>
  </si>
  <si>
    <t>REGIONE MOLISE</t>
  </si>
  <si>
    <t>Art.1 della L.R. 30 Marzo 2022, n.5. Art. 2 della L.R. n. 9/2013. Art. 1, comma 174, della legge n. 311/2004. Art. 2, comma 86, della legge n. 191/2009.</t>
  </si>
  <si>
    <t>2.13</t>
  </si>
  <si>
    <t>2.33</t>
  </si>
  <si>
    <t>REGIONE UMBRIA</t>
  </si>
  <si>
    <t>Legge Regionale 16 marzo 2022, n. 3 - Adeguamento della normativa regionale alle modifiche legislative in ordine all'addizionale regionale all'imposta sul reddito delle persone fisiche. Art. 1, commi 5 e 6, della legge 30 dicembre 2021, n. 234.  Pubblicata sul Bollettino Ufficiale della Regione Umbria in data 17 marzo 2022 e nella Gazzetta Ufficiale della Repubblica Italiana in data 25 marzo 2022</t>
  </si>
  <si>
    <t>1.62</t>
  </si>
  <si>
    <t>1.67</t>
  </si>
  <si>
    <t>1.83</t>
  </si>
  <si>
    <t>REGIONE LIGURIA</t>
  </si>
  <si>
    <t>Ai sensi dell'articolo 6,comma 6, decreto legislativo 68/2011, per l'anno d'imposta 2022, a decorrere dal 1.1.2022, ai soggetti aventi reddito imponibile non superiore a 28.000,00 euro e con almeno due figli fiscalmente a carico spetta una detrazione pari a 40,00 euro per ciascun figlio. La detrazione e' aumentata a 45,00 euro per ogni figlio portatore di handicap anche in presenza di un solo figlio a carico. Quando l'imposta dovuta sia minore della detrazione non sorge alcun credito d'imposta. Ai fini della spettanza e della ripartizione delle detrazioni si applicano le disposizioni di cui all'articolo 12 DPR n.917/1986.</t>
  </si>
  <si>
    <t>Legge Regionale 29 dicembre 2021 n. 21 articolo 3. Legge Regionale 17 Marzo 2022 n. 3 articolo 1. Articolo 1 commi 2 e 5 legge n.234/2021. Articolo 6, comma 6, decreto legislativo 68/2011 .</t>
  </si>
  <si>
    <t>In merito alla detrazione per carichi di famiglia 2022 si rinvia alla circolare applicativa pubblicata sul sito internet di Regione Liguria: pagamenti online e imposte - irpef - addizionale all'imposta sul reddito detrazione per carichi di famiglia 2022</t>
  </si>
  <si>
    <t>1.81</t>
  </si>
  <si>
    <t>2.31</t>
  </si>
  <si>
    <t>REGIONE PUGLIA</t>
  </si>
  <si>
    <t>Detrazioni all'addizionale regionale all'IRPEF per carichi di famiglia. Ai sensi dell'art. 3 della L.R. n. 40 del 29 dicembre 2015, a decorrere dal periodo d'imposta 2016, ai contribuenti con piu' di tre figli a carico spetta una detrazione sull'addizionale regionale all'IRPEF di 20 euro per ciascun figlio, in proporzione alla percentuale e ai mesi di carico, a partire dal primo compresi i figli naturali riconosciuti, adottivi o affidati. La detrazione sopra descritta e' aumentata di 375 euro per ogni figlio con diversa abilita' ai sensi dell'art. 3 della legge 104/1992. Ai fini della spettanza e della ripartizione delle detrazioni si applicano le disposizioni previste dall'art. 12, comma 1, lettera c) e comma 2 del d.p.r. 917/1986. Qualora il livello di reddito e la relativa imposta, calcolata su base familiare, non consente la fruizione delle detrazioni, il soggetto IRPEF usufruisce di misure di sostegno economico diretto equivalenti alle detrazioni spettanti come disciplinate da apposito provvedimento della Giunta regionale.</t>
  </si>
  <si>
    <t>Normativa Regione Puglia: legge regionale 28 marzo 2022, n.8. art. 3 della legge regionale 29 dicembre 2015, n.40.</t>
  </si>
  <si>
    <t>1.63</t>
  </si>
  <si>
    <t>1.85</t>
  </si>
  <si>
    <t>REGIONE LOMBARDIA</t>
  </si>
  <si>
    <t>Art. 72, comma 1, legge regionale 14 luglio 2003, n. 10.</t>
  </si>
  <si>
    <t>1.58</t>
  </si>
  <si>
    <t>1.72</t>
  </si>
  <si>
    <t>REGIONE LAZIO</t>
  </si>
  <si>
    <t>Per l'anno d'imposta 2022 sono interessati al prelievo ai fini dell'addizionale regionale all'IRPEF nella misura dell'1,73% i soggetti:  a) con un reddito imponibile ai fini dell'addizionale regionale all'IRPEF non superiore a 35.000,00 euro.  b) con un reddito imponibile ai fini dell'addizionale regionale all'IRPEF non superiore a 50.000,00 euro, ai sensi dell'art.12, comma 2, DPR 917/1986, aventi fiscalmente a carico tre figli. Qualora i figli siano a carico di piu' soggetti, la maggiorazione non si applica solo nel caso in cui la somma dei redditi imponibili ai fini dell'addizionale regionale all'IRPEF di tali soggetti sia inferiore a 50.000,00 euro. La soglia di reddito imponibile di cui alla presente lettera innalzata di 5.000,00 euro per ogni figlio a carico oltre il terzo.  c) con un reddito imponibile ai fini dell'addizionale regionale all'IRPEF non superiore a 50.000,00 euro, ai sensi dell'articolo 12, comma 2, del DPR 917/1986, aventi fiscalmente a carico uno o piu' figli portatori di handicap ai sensi dell'art. 3 della l. 104/1992. Qualora i figli siano a carico di piu' soggetti, la maggiorazione non si applica solo nel caso in cui la somma dei redditi imponibili ai fini dell'addizionale regionale all'IRPEF di tali soggetti sia inferiore a 50.000,00 euro.  d) ultrasettantenni portatori di handicap ai sensi dell'art. 3 della l. 104/1992 appartenenti ad un nucleo familiare con un reddito imponibile ai fini dell'addizionale regionale all'IRPEF non superiore a 50.000,00 euro.  E' disposta, inoltre, per il 2022, una detrazione dall'addizionale regionale all'IRPEF pari a 300,00 euro, in favore dei soggetti con un reddito imponibile ai fini dell'addizionale regionale all'IRPEF non superiore a 40.000,00 euro che non beneficiano dell'esenzione dalla maggiorazione di cui all'art. 2, comma 2, lett. a), LR 17/2016.</t>
  </si>
  <si>
    <t>Art. 6, D.Lgs. n. 68/2011. Art. 1 comma 174, L. n. 311/2004. Art. 2, L.R. 31 dicembre 2016 n. 17. Art. 1, commi 1 e 2 L.R. 29 marzo 2022, n. 7.</t>
  </si>
  <si>
    <t>Dall'applicazione delle disposizioni di cui all'art. 1, comma 2 della L.R. 29 marzo 2022, n. 7, non puo', comunque, derivare il riconoscimento di alcun credito di imposta.</t>
  </si>
  <si>
    <t>REGIONE PIEMONTE</t>
  </si>
  <si>
    <t xml:space="preserve">A decorrere dal 1 gennaio 2022, a partire dal periodo di imposta 2022, sono confermate le seguenti detrazioni come misure di sostegno economico sociale: a) euro 100,00 per i contribuenti con piu' di tre figli a carico, per ciascun figlio a partire dal primo, compreso i figli naturali, riconosciuti, i figli adottivi o affidati.  b) euro 250,00 per i contribuenti con figli a carico, portatori di handicap ai sensi dell' articolo 3 della legge 5 febbraio 1992, n. 104 (Legge-quadro per l'assistenza, l'integrazione sociale e i diritti delle persone handicappate), per ciascun figlio,  compreso i figli naturali, riconosciuti, i figli adottivi o affidati. Ai fini della spettanza e della ripartizione delle detrazioni si applicano le disposizioni di cui all' art. 12 del TUIR. </t>
  </si>
  <si>
    <t>legge regionale 28 marzo 2022, n. 4</t>
  </si>
  <si>
    <t>2.75</t>
  </si>
  <si>
    <t>REGIONE BASILICATA</t>
  </si>
  <si>
    <t>Art. 6, D.lgs. 06/05/2011, n. 68 e art. 50, D.lgs.15/12/1997, n. 446.</t>
  </si>
  <si>
    <t>In mancanza della legge regionale, per il 2022 si applica l'aliquota base ex art.6, D.lgs. 06/05/2011, n. 68.</t>
  </si>
  <si>
    <t>A decorrere dall'anno d'imposta 2022 ai soggetti aventi un reddito imponibile ai fini dell'addizionale regionale all'IRPEF non superiore a euro 50.000 e con figli minorenni fiscalmente a carico con un reddito complessivo uguale o inferiore a 4.000 euro, al lordo degli oneri deducibili, spetta una detrazione di euro 200 per ogni figlio minorenne, in proporzione alla percentuale e ai mesi a carico. Se l'imposta dovuta e' minore della detrazione non sorge alcun credito d'imposta. La detrazione e' aumentata di euro 100 per ogni figlio con diversa abilita' ai sensi della legge n. 104 del 1992.  A decorrere dal 1 marzo 2022, ai fini delle agevolazioni previste dalla L.R. 48/2018, art. 2, per 'minorenni fiscalmente a carico' si intendono i soggetti minori di anni 18 con un reddito complessivo uguale o inferiore a 4.000 euro, al lordo degli oneri deducibili</t>
  </si>
  <si>
    <t>D.L. 201/2011, art. 28. L.R.48/2018, art.2, comma 1 (Legge di stabilita' 2019) e comma 1 bis. L. 234/2021, art. 1, comma 2, lett. a) (Legge di bilancio 2022). L.R. 11 luglio 2022, n. 13, art. 1.</t>
  </si>
  <si>
    <t>Ai contribuenti con un reddito imponibile non superiore a euro 25.000,00 spetta una deduzione di euro 25.000,00. Tale deduzione non spetta ai soggetti con reddito imponibile superiore a euro 25.000,00.</t>
  </si>
  <si>
    <t>Articolo 1 della legge provinciale 23 dicembre 2019, n. 13 come modificato dall'articolo 1 della legge provinciale 15 marzo 2022, n. 3 e dall'articolo 2 della legge provinciale 4 agosto 2022, n. 10</t>
  </si>
  <si>
    <t>Art. 2 della L.R. n. 9/2013. Art. 1, comma 174, della Legge n. 311/2004. Art. 2, comma 86, della Legge n. 191/2009 - art.1 L.R. 30 marzo 2022 n. 5</t>
  </si>
  <si>
    <t>Aliquote gia' comprensive della maggiorazione dello 0,30%, a norma dell'art. 2, comma 86, della Legge n. 191/2009, per il mancato raggiungimento degli obiettivi del piano di rientro dal deficit sanitario.</t>
  </si>
  <si>
    <t>2.23</t>
  </si>
  <si>
    <t>2.43</t>
  </si>
  <si>
    <t>2.63</t>
  </si>
  <si>
    <t>https://www1.finanze.gov.it/finanze2/dipartimentopolitichefiscali/fiscalitalocale/addregirpef/download/tabella.htm</t>
  </si>
  <si>
    <t>Regione</t>
  </si>
  <si>
    <t>Concatena</t>
  </si>
  <si>
    <t>Fascia unica</t>
  </si>
  <si>
    <t>Ritenuta Nazionale</t>
  </si>
  <si>
    <t>Tipologia aliquota</t>
  </si>
  <si>
    <t>CODICE</t>
  </si>
  <si>
    <t>% IRAP</t>
  </si>
  <si>
    <t>ABRUZZO</t>
  </si>
  <si>
    <t>BASILICATA</t>
  </si>
  <si>
    <t>CALABRIA</t>
  </si>
  <si>
    <t>CAMPANIA</t>
  </si>
  <si>
    <t>EMILIA ROMAGNA</t>
  </si>
  <si>
    <t>FRIULI VENEZIA GIULIA</t>
  </si>
  <si>
    <t>LAZIO</t>
  </si>
  <si>
    <t>LIGURIA</t>
  </si>
  <si>
    <t>LOMBARDIA</t>
  </si>
  <si>
    <t>MARCHE</t>
  </si>
  <si>
    <t>PIEMONTE</t>
  </si>
  <si>
    <t>PUGLIA</t>
  </si>
  <si>
    <t>SARDEGNA</t>
  </si>
  <si>
    <t>SICILIA</t>
  </si>
  <si>
    <t>TOSCANA</t>
  </si>
  <si>
    <t>UMBRIA</t>
  </si>
  <si>
    <t>VALLE D'AOSTA</t>
  </si>
  <si>
    <t>VENETO</t>
  </si>
  <si>
    <t>Ritenute IRPEF+Add.li</t>
  </si>
  <si>
    <t>Comune Residenza :</t>
  </si>
  <si>
    <t>Regione Residenza :</t>
  </si>
  <si>
    <t>Regione lavoro :</t>
  </si>
  <si>
    <t>Si</t>
  </si>
  <si>
    <t>No</t>
  </si>
  <si>
    <t>Altra Previd.Obblig.</t>
  </si>
  <si>
    <t>Ritenute fiscali (IRPEF+Add.li)</t>
  </si>
  <si>
    <t>Min</t>
  </si>
  <si>
    <t>Counter</t>
  </si>
  <si>
    <t>D.lgs. 36/2021</t>
  </si>
  <si>
    <r>
      <t>Imponibile INPS (Max.€.</t>
    </r>
    <r>
      <rPr>
        <b/>
        <sz val="8"/>
        <color rgb="FFFF0000"/>
        <rFont val="Arial"/>
        <family val="2"/>
      </rPr>
      <t>113.520</t>
    </r>
    <r>
      <rPr>
        <b/>
        <sz val="8"/>
        <color theme="1"/>
        <rFont val="Arial"/>
        <family val="2"/>
      </rPr>
      <t xml:space="preserve"> - 5.000) 50% fino al 31/12/2027</t>
    </r>
  </si>
  <si>
    <t>d.1)</t>
  </si>
  <si>
    <t>Compenso Imponibile IRAP</t>
  </si>
  <si>
    <t>20/12/2022 21.12.43</t>
  </si>
  <si>
    <t>31/10/2022 09.23.20</t>
  </si>
  <si>
    <t>20/12/2022 23.12.50</t>
  </si>
  <si>
    <t>23/11/2022 10.03.36</t>
  </si>
  <si>
    <t>19/10/2022 12.25.30</t>
  </si>
  <si>
    <t>25/10/2022 09.18.27</t>
  </si>
  <si>
    <t>24/10/2022 13.19.27</t>
  </si>
  <si>
    <t>27/10/2022 08.29.11</t>
  </si>
  <si>
    <t>20/12/2022 12.33.02</t>
  </si>
  <si>
    <t>ELIMINAZIONE ULTIMA ALIQUOTA EX ART. 20, COMMA 2, D.L. N. 73/2022</t>
  </si>
  <si>
    <t>25/10/2022 10.43.50</t>
  </si>
  <si>
    <t>21/10/2022 11.08.48</t>
  </si>
  <si>
    <t>27/10/2022 11.12.02</t>
  </si>
  <si>
    <t>21/10/2022 12.19.23</t>
  </si>
  <si>
    <t>03/01/2023 13.42.23</t>
  </si>
  <si>
    <t xml:space="preserve">COMUNE CON DELIBERA DI PREDISSESTO </t>
  </si>
  <si>
    <t>04/11/2022 10.42.02</t>
  </si>
  <si>
    <t>Esenzione per redditi imponibili fino a euro 14750.00</t>
  </si>
  <si>
    <t>21/10/2022 11.59.58</t>
  </si>
  <si>
    <t>04/11/2022 10.53.24</t>
  </si>
  <si>
    <t>19/12/2022 16.30.52</t>
  </si>
  <si>
    <t>25/10/2022 10.23.05</t>
  </si>
  <si>
    <t>25/10/2022 11.26.58</t>
  </si>
  <si>
    <t>142.46</t>
  </si>
  <si>
    <t>25/10/2022 12.59.31</t>
  </si>
  <si>
    <t>Esenzione per redditi imponibili fino a euro 5500.00</t>
  </si>
  <si>
    <t>25/10/2022 10.00.08</t>
  </si>
  <si>
    <t>31/10/2022 08.38.09</t>
  </si>
  <si>
    <t>28/10/2022 12.05.01</t>
  </si>
  <si>
    <t>02/12/2022 12.08.15</t>
  </si>
  <si>
    <t>25/10/2022 09.48.55</t>
  </si>
  <si>
    <t>25/10/2022 18.20.00</t>
  </si>
  <si>
    <t>20/12/2022 08.57.54</t>
  </si>
  <si>
    <t>Esenzione per contribuenti con reddito complessivo annuo di lavoro autonomo o di impresa inferiore a euro 4.000</t>
  </si>
  <si>
    <t>Esenzione per contribuenti con reddito di lavoro dipendente complessivo annuo imponibile inferiore a euro 8.000</t>
  </si>
  <si>
    <t>04/11/2022 11.10.27</t>
  </si>
  <si>
    <t>Esenzione per i contribuenti che abbiano un reddito complessivo annuo imponibile derivante da lavoro dipendente -art. 49, comma 1,TUIR- e assimilato -art. 50, TUIR lett. a, b, c, c-bis, d, h-bis e l-, o pensione ---art.49 comma 2-, inferiore ad euro 10.000,00</t>
  </si>
  <si>
    <t>Esenzione per i contribuenti che abbiano un reddito complessivo annuo imponibile derivante da redditi assimilati a lavoro dipendente - art. 50, comma 1, TUIR, lett.e, f, g, h,i -, da redditi di lavoro autonomo - art.53 TUIR -, redditi di imprese minori -art.66 TUIR - e redditi diversi -art.67 TUIR, lett.i ed l -, inferiore a euro 4.000,00</t>
  </si>
  <si>
    <t>16/12/2022 15.50.13</t>
  </si>
  <si>
    <t>Esenzione per tutti i contribuenti che abbiano un reddito complessivo annuo imponibile fino ad euro ventottomila</t>
  </si>
  <si>
    <t>Esenzione per redditi imponibili fino a euro 12650.00</t>
  </si>
  <si>
    <t>18/10/2022 14.22.36</t>
  </si>
  <si>
    <t>25/10/2022 07.37.23</t>
  </si>
  <si>
    <t>27/10/2022 16.24.00</t>
  </si>
  <si>
    <t>20/10/2022 14.36.25</t>
  </si>
  <si>
    <t>08/11/2022 09.18.56</t>
  </si>
  <si>
    <t>20/10/2022 14.28.53</t>
  </si>
  <si>
    <t>21/10/2022 10.49.57</t>
  </si>
  <si>
    <t>21/10/2022 09.15.10</t>
  </si>
  <si>
    <t>Esenzione per redditi imponibili fino a euro 10522.68</t>
  </si>
  <si>
    <t>354/2016</t>
  </si>
  <si>
    <t>25/10/2022 12.51.48</t>
  </si>
  <si>
    <t>nota</t>
  </si>
  <si>
    <t>24/10/2022 13.05.40</t>
  </si>
  <si>
    <t>25/10/2022 07.36.20</t>
  </si>
  <si>
    <t>18/10/2022 14.14.09</t>
  </si>
  <si>
    <t>20/12/2022 08.47.38</t>
  </si>
  <si>
    <t>25/10/2022 13.21.02</t>
  </si>
  <si>
    <t>07/12/2022 11.39.20</t>
  </si>
  <si>
    <t>05/12/2022 12.42.55</t>
  </si>
  <si>
    <t>Esenzione per nuclei familiari con reddito complessivo imponibile non superiore ad euro 50.000,00 ed aventi fiscalmente a carico quattro figli, con innalzamento di euro 10.000,00 per ogni figlio a carico oltre il quarto</t>
  </si>
  <si>
    <t>25/10/2022 09.47.10</t>
  </si>
  <si>
    <t>25/10/2022 10.19.25</t>
  </si>
  <si>
    <t>Esenzione per reddito complessivo cui concorrono reddito di pensione di ogni genere ed eventualmente redditi da unita'' immobiliare adibita ad abitazione principale e sue pertinenze, che, ridotto degli oneri deducibili, non e'' superiore a euro 10.329,14</t>
  </si>
  <si>
    <t>25/10/2022 10.17.16</t>
  </si>
  <si>
    <t>05/01/2023 10.11.09</t>
  </si>
  <si>
    <t>20/10/2022 09.31.02</t>
  </si>
  <si>
    <t>19/10/2022 18.26.29</t>
  </si>
  <si>
    <t>25/10/2022 10.40.57</t>
  </si>
  <si>
    <t>24/10/2022 13.17.14</t>
  </si>
  <si>
    <t>Esenzione per reddito IRPEF annuo fino ad euro 12.000.00 derivante esclusivamente da lavoro dipendente ed assimilato art  49 comma 1 e art  50 lett  a b  c  cbis  d  hbis e l del TUIR e redditi da pensioni art  49  comma 2 del TUIR</t>
  </si>
  <si>
    <t>Esenzione per redditi IRPEF fino a euro 10.000.00</t>
  </si>
  <si>
    <t>20/10/2022 14.37.24</t>
  </si>
  <si>
    <t>Esenzione per redditi imponibili fino a euro 4800.00</t>
  </si>
  <si>
    <t>10/11/2022 11.03.04</t>
  </si>
  <si>
    <t>24/10/2022 13.08.09</t>
  </si>
  <si>
    <t>04/11/2022 09.49.14</t>
  </si>
  <si>
    <t>16/12/2022 12.50.21</t>
  </si>
  <si>
    <t>25/10/2022 09.44.01</t>
  </si>
  <si>
    <t>24/10/2022 12.08.44</t>
  </si>
  <si>
    <t>Esenzione per contribuenti con reddito imponibile derivante da lavoro dipendente, di pensione o assimilati non superiore a 10000,00 euro l'anno.</t>
  </si>
  <si>
    <t>09/12/2022 09.13.10</t>
  </si>
  <si>
    <t>06/12/2022 11.23.45</t>
  </si>
  <si>
    <t>Esenzione per reddito imponibile, come determinato ai fini IRPEF, composto soltanto da redditi da pensione non superiori ad euro 7.500,00 e dal reddito dell'unitÃ  immobiliare adibita ad abitazione principale e delle relative pertinenze</t>
  </si>
  <si>
    <t>05/12/2022 12.29.13</t>
  </si>
  <si>
    <t>Esenzione per contribuenti titolari di un reddito complessivo IRPEF costituito unicamente da: redditi di pensione/lavoro dipendente non superiori a euro 10.000 annui; redditi da terreni per un importo non superiore a euro 185,92; reddito dell'unitÃ  immobiliare adibita ad abitazione principale e relative pertinenze</t>
  </si>
  <si>
    <t>21/10/2022 08.09.41</t>
  </si>
  <si>
    <t>31/10/2022 09.26.04</t>
  </si>
  <si>
    <t>Esenzione per i redditi non superiori a Euro 12.000,00 per i redditi da lavoro dipendente, pensioni e redditi assimilati a quelli di lavoro dipendente, ex Art. 49 e 50 D.P.R. 917/86. Esenzione per i redditi non superiori a Euro 10.000,00 per i redditi diversi a quelli soggetti ad esenzione di Euro 12.000,00.</t>
  </si>
  <si>
    <t>28/10/2022 17.55.05</t>
  </si>
  <si>
    <t>04/05/0022</t>
  </si>
  <si>
    <t>24/10/2022 12.53.40</t>
  </si>
  <si>
    <t>21/12/2022 10.35.43</t>
  </si>
  <si>
    <t>24/10/2022 12.00.59</t>
  </si>
  <si>
    <t>Esenzione per i soggetti con un reddito complessivo annuo inferiore ad euro 7.500,00 previsto ai fini IRPEF dall art. 11 comma 2 del TUIR come modificato dall art. 1 comma 6 della legge n. 296/2006.</t>
  </si>
  <si>
    <t>05/12/2022 10.21.37</t>
  </si>
  <si>
    <t>21/10/2022 17.17.41</t>
  </si>
  <si>
    <t>09/12/2022 12.24.00</t>
  </si>
  <si>
    <t>24/10/2022 12.06.59</t>
  </si>
  <si>
    <t>18/10/2022 13.16.37</t>
  </si>
  <si>
    <t>09/12/2022 12.24.11</t>
  </si>
  <si>
    <t>19/10/2022 10.30.46</t>
  </si>
  <si>
    <t>18/10/2022 13.35.47</t>
  </si>
  <si>
    <t>16/11/2022 13.48.04</t>
  </si>
  <si>
    <t>21/10/2022 16.06.40</t>
  </si>
  <si>
    <t>16/12/2022 08.02.05</t>
  </si>
  <si>
    <t>21/10/2022 17.12.28</t>
  </si>
  <si>
    <t>25/10/2022 12.45.32</t>
  </si>
  <si>
    <t>16/11/2022 07.36.45</t>
  </si>
  <si>
    <t>21/10/2022 08.35.13</t>
  </si>
  <si>
    <t>25/10/2022 11.53.51</t>
  </si>
  <si>
    <t>18/10/2022 11.01.34</t>
  </si>
  <si>
    <t>25/10/2022 09.37.20</t>
  </si>
  <si>
    <t>20/10/2022 14.40.26</t>
  </si>
  <si>
    <t>20/10/2022 12.29.12</t>
  </si>
  <si>
    <t>Esenzione per redditi imponibili fino a euro 22999.99</t>
  </si>
  <si>
    <t>25/10/2022 17.55.24</t>
  </si>
  <si>
    <t>28/10/2022 13.53.42</t>
  </si>
  <si>
    <t>16/11/2022 09.36.45</t>
  </si>
  <si>
    <t xml:space="preserve">Esenzione per redditi di pensione - lavoro dipendente non superiori a euro 7.500,00 annui </t>
  </si>
  <si>
    <t>31/10/2022 14.46.34</t>
  </si>
  <si>
    <t>21/12/2022 09.59.18</t>
  </si>
  <si>
    <t>18/10/2022 14.17.12</t>
  </si>
  <si>
    <t>Esenzione per redditi imponibili fino a euro 13050.00</t>
  </si>
  <si>
    <t>14/11/2022 09.47.04</t>
  </si>
  <si>
    <t>21/10/2022 11.34.46</t>
  </si>
  <si>
    <t>07/12/2022 12.37.25</t>
  </si>
  <si>
    <t>25/10/2022 09.29.56</t>
  </si>
  <si>
    <t>17/11/2022 13.51.55</t>
  </si>
  <si>
    <t>25/10/2022 09.47.01</t>
  </si>
  <si>
    <t>Esenzione per redditi imponibili fino a euro 10333.00</t>
  </si>
  <si>
    <t>28/10/2022 07.40.30</t>
  </si>
  <si>
    <t>21/12/2022 10.00.11</t>
  </si>
  <si>
    <t>Esenzione per lavoratori dipendenti e pensionati  titolari di un reddito lordo fino  ad euro 10.000,00;</t>
  </si>
  <si>
    <t>14/11/2022 13.05.41</t>
  </si>
  <si>
    <t>31/10/2022 08.42.28</t>
  </si>
  <si>
    <t>25/10/2022 09.31.09</t>
  </si>
  <si>
    <t>27/10/2022 10.36.34</t>
  </si>
  <si>
    <t>08/11/2022 10.31.45</t>
  </si>
  <si>
    <t>19/10/2022 12.45.53</t>
  </si>
  <si>
    <t>31/10/2022 08.44.59</t>
  </si>
  <si>
    <t>21/10/2022 08.13.00</t>
  </si>
  <si>
    <t>04/11/2022 09.11.29</t>
  </si>
  <si>
    <t>n.10</t>
  </si>
  <si>
    <t>Esenzione per redditi imponibili fino a euro 6517.93</t>
  </si>
  <si>
    <t>25/10/2022 18.23.06</t>
  </si>
  <si>
    <t>Esenzione per redditi imponibili fino a euro 5800.00</t>
  </si>
  <si>
    <t>31/10/2022 08.38.58</t>
  </si>
  <si>
    <t>19/10/2022 12.46.50</t>
  </si>
  <si>
    <t>31/10/2022 09.22.33</t>
  </si>
  <si>
    <t>02/12/2022 12.47.56</t>
  </si>
  <si>
    <t>15/12/2022 12.01.54</t>
  </si>
  <si>
    <t>Esenzione per i contribuenti che abbiano un reddito complessivo annuo imponibile derivante da lavoro dipendente (art. 49, comma 1, TUIR) e assimilato (art. 50, TUIR lett. a), b), c), c)bis, d), h-bis) e l), o pensione (art. 49 comma 2), non superiore a euro 12.000.00</t>
  </si>
  <si>
    <t>18/10/2022 14.18.15</t>
  </si>
  <si>
    <t>04/11/2022 12.15.07</t>
  </si>
  <si>
    <t>24/10/2022 12.31.43</t>
  </si>
  <si>
    <t>28/10/2022 11.14.44</t>
  </si>
  <si>
    <t>20/10/2022 12.17.01</t>
  </si>
  <si>
    <t>23/11/2022 11.53.03</t>
  </si>
  <si>
    <t>18/10/2022 14.06.59</t>
  </si>
  <si>
    <t>19/10/2022 16.57.11</t>
  </si>
  <si>
    <t>28/10/2022 12.08.21</t>
  </si>
  <si>
    <t>08/11/2022 15.19.51</t>
  </si>
  <si>
    <t>19/10/2022 12.29.21</t>
  </si>
  <si>
    <t>CC3</t>
  </si>
  <si>
    <t>27/10/2022 10.11.57</t>
  </si>
  <si>
    <t>20/10/2022 11.00.23</t>
  </si>
  <si>
    <t>21/10/2022 09.28.49</t>
  </si>
  <si>
    <t>16/11/2022 10.08.46</t>
  </si>
  <si>
    <t>25/10/2022 11.45.17</t>
  </si>
  <si>
    <t>20/10/2022 12.28.38</t>
  </si>
  <si>
    <t>09/12/2022 13.37.35</t>
  </si>
  <si>
    <t>21/10/2022 17.22.03</t>
  </si>
  <si>
    <t>31/10/2022 08.29.48</t>
  </si>
  <si>
    <t>19/10/2022 17.01.42</t>
  </si>
  <si>
    <t>Esenzione per i contribuenti con reddito imponibile, ai fini dell addizionale comunale IRPEF, derivante da lavoro dipendente, assimilato o da pensione anche in presenza di reddito immobiliare e complessivamente non superiore a 10.000,00 Euro annui, esenzione che non rappresenta una franchigia e di conseguenza non riguarda chi percepisce redditi superiori alla soglia, esenzione prevista dall art. 4 del vigente Regolamento in materia.</t>
  </si>
  <si>
    <t>07/11/2022 11.54.32</t>
  </si>
  <si>
    <t>27/10/2022 12.22.46</t>
  </si>
  <si>
    <t>07/11/2022 11.57.51</t>
  </si>
  <si>
    <t>21/10/2022 08.11.49</t>
  </si>
  <si>
    <t>28/10/2022 10.37.43</t>
  </si>
  <si>
    <t>23/11/2022 11.48.43</t>
  </si>
  <si>
    <t>27/10/2022 13.17.46</t>
  </si>
  <si>
    <t>11/11/2022 09.52.48</t>
  </si>
  <si>
    <t>05/12/2022 12.20.58</t>
  </si>
  <si>
    <t>19/10/2022 18.27.48</t>
  </si>
  <si>
    <t>24/10/2022 12.02.54</t>
  </si>
  <si>
    <t>09/12/2022 08.26.42</t>
  </si>
  <si>
    <t>21/10/2022 08.08.04</t>
  </si>
  <si>
    <t>16/11/2022 13.46.50</t>
  </si>
  <si>
    <t>18/10/2022 14.44.08</t>
  </si>
  <si>
    <t>27/10/2022 13.15.08</t>
  </si>
  <si>
    <t>13/12/2022 08.34.28</t>
  </si>
  <si>
    <t>25/10/2022 13.00.26</t>
  </si>
  <si>
    <t>19/10/2022 13.08.14</t>
  </si>
  <si>
    <t>21/10/2022 11.57.24</t>
  </si>
  <si>
    <t>31/10/2022 08.31.38</t>
  </si>
  <si>
    <t>09/12/2022 08.31.32</t>
  </si>
  <si>
    <t>16/12/2022 15.21.04</t>
  </si>
  <si>
    <t>21/10/2022 09.10.39</t>
  </si>
  <si>
    <t>21/11/2022 10.57.28</t>
  </si>
  <si>
    <t>07/12/2022 16.25.01</t>
  </si>
  <si>
    <t>19/10/2022 16.21.10</t>
  </si>
  <si>
    <t xml:space="preserve">Esenzione per reddito complessivo composto soltanto da reddito di pensione non superiore a euro 7.500,00, goduti per l'intero anno, redditi di terreni per un importo non superiore a euro 185,92 </t>
  </si>
  <si>
    <t>Esenzione per soggetti con reddito complessivo composto unicamente da redditi di pensione - lavoro dipendente non superiori a euro 10.000,00. I soggetti che non rientrano nelle ipotesi di esenzione sono obbligati al pagamento sull'intero reddito posseduto.</t>
  </si>
  <si>
    <t>Esenzione per soggetti con reddito complessivo composto unicamente da redditi di terreni per importo non superiore a euro 185,92. I soggetti che non rientrano nelle ipotesi di esenzioni sono obbligati al pagamento sull'intero reddito posseduto.</t>
  </si>
  <si>
    <t>Esenzione per soggetti con reddito complessivo composto unicamente da reddito dell'unita'  immobiliare adibita ad abitazione principale e relative pertinenze. I soggetti che non rientrano nelle ipotesi di esenzioni sono obbligati al pagamento sull'intero reddito posseduto.</t>
  </si>
  <si>
    <t>04/11/2022 09.47.47</t>
  </si>
  <si>
    <t>Esenzione per soggetti lavoratori dipendenti, parasubordinati e pensionati che,  conseguono un reddito complessivo IRPEF non superiore a Euro 9.360.00</t>
  </si>
  <si>
    <t>GRANA MONFERRATO</t>
  </si>
  <si>
    <t>20/10/2022 12.36.04</t>
  </si>
  <si>
    <t>13/12/2022 11.22.04</t>
  </si>
  <si>
    <t>Esenzione per contribuenti con almeno quattro figli minori e il cui reddito isee non superi la soglia di euro 10.632,94</t>
  </si>
  <si>
    <t>Esenzione per Soggetti portatori di handicap o con familiari portatori di handicap ai sensi dell'art.3, della legge 104/1992, con reddito non superiore a 50000,00</t>
  </si>
  <si>
    <t>02/01/2023 11.44.03</t>
  </si>
  <si>
    <t>Esenzione per redditi di terreni per un importo non superiore a Euro 185,92.</t>
  </si>
  <si>
    <t>19/10/2022 08.53.07</t>
  </si>
  <si>
    <t>28/10/2022 11.12.47</t>
  </si>
  <si>
    <t>19/10/2022 09.02.26</t>
  </si>
  <si>
    <t>18/10/2022 14.15.17</t>
  </si>
  <si>
    <t>13/03/2023 13.59.49</t>
  </si>
  <si>
    <t>NOTA4594</t>
  </si>
  <si>
    <t>12/12/2022 12.02.46</t>
  </si>
  <si>
    <t>04/11/2022 09.10.18</t>
  </si>
  <si>
    <t>21/10/2022 10.30.42</t>
  </si>
  <si>
    <t>nota 742</t>
  </si>
  <si>
    <t>Esenzione per redditi imponibili fino a euro 8350.00</t>
  </si>
  <si>
    <t>31/10/2022 07.49.56</t>
  </si>
  <si>
    <t>Esenzione per redditi imponibili fino a euro 6668.99</t>
  </si>
  <si>
    <t>05/01/2023 10.09.59</t>
  </si>
  <si>
    <t>11/11/2022 11.36.06</t>
  </si>
  <si>
    <t>27/10/2022 13.20.07</t>
  </si>
  <si>
    <t>Esenzione per REDDITO COMPLESSIVO AI FINI IRPEF NON SUPERIORE A EURO 12.500,00</t>
  </si>
  <si>
    <t>Esenzione per LE FAMIGLIE NEL CUI NUCLEO FAMILIARE VI E' PERSONA PORTATORE DI HANDICAP CON ASSEGNO DI ACCOMPAGNAMENTO FINO A UN REDDITO COMPLESSIVO DI EURO 28000,00. SI INTENDE REDDITO COMPLESSIVO FAMILIARE ESCLUSO ASSEGNO DI ACCOMPAGNAMENTO</t>
  </si>
  <si>
    <t>Esenzione per redditi imponibili fino a euro 8140.00</t>
  </si>
  <si>
    <t>16/11/2022 10.11.43</t>
  </si>
  <si>
    <t>DELIBERA ADOTTATA PER IL RIENTRO DEL DISAVANZO DI AMMINISTRAZIONE EX  ART. 188 C. 1 TUEL</t>
  </si>
  <si>
    <t>21/10/2022 12.29.22</t>
  </si>
  <si>
    <t>21/12/2022 10.02.28</t>
  </si>
  <si>
    <t>23/01/2023 11.43.07</t>
  </si>
  <si>
    <t>Esenzione per redditi derivanti da pensione fino a euro 7000.00</t>
  </si>
  <si>
    <t>12/12/2022 09.42.54</t>
  </si>
  <si>
    <t>28/10/2022 12.02.25</t>
  </si>
  <si>
    <t>13/12/2022 08.30.10</t>
  </si>
  <si>
    <t>Esenzione per i contribuenti, con soli redditi di pensione, con reddito imponibile fino ad euro 12.000,00 annui. nel caso di superamento di detta soglia di esenzione (cioÃ¨ da euro 12.000,01), l'addizionale comunale all'irpef si applica all'intero reddito imponibile</t>
  </si>
  <si>
    <t>30/11/2022 11.57.10</t>
  </si>
  <si>
    <t>12/12/2022 12.59.46</t>
  </si>
  <si>
    <t>24/10/2022 12.01.53</t>
  </si>
  <si>
    <t>25/10/2022 09.33.37</t>
  </si>
  <si>
    <t>31/10/2022 14.43.46</t>
  </si>
  <si>
    <t>Esenzione per  reddito imponibile derivante da lavoro dipendente, assimilato o da pensione, non superiore a euro 15.000,00</t>
  </si>
  <si>
    <t>20/10/2022 12.34.01</t>
  </si>
  <si>
    <t>25/10/2022 08.07.08</t>
  </si>
  <si>
    <t>25/10/2022 13.28.09</t>
  </si>
  <si>
    <t>19/10/2022 12.47.47</t>
  </si>
  <si>
    <t>Esenzione per redditi imponibili fino a euro 13300.00</t>
  </si>
  <si>
    <t>Esenzione per redditi di pensione o di lavoro dipendente o assimilato fino a euro 8.000,00 se goduti per l intero anno</t>
  </si>
  <si>
    <t>Esenzione per redditi di pensione fino ad euro 7.500,00 goduti per  l intero anno, redditi di terreni per un importo non superiore ad euro 185,92 e reddito dell unitÃ  immobiliare adibita ad abitazione principale e delle relative pertinenze</t>
  </si>
  <si>
    <t>Esenzione per redditi di terreni per un importo non superiore ad euro 185,92 o rendita catastale dell unitÃ  immobiliare adibita ad abitazione principale e delle relative pertinenze o  redditi domenicali dei terreni, redditi agrari e redditi di fabbricati per un importo non superiore ad euro 500,00</t>
  </si>
  <si>
    <t>Esenzione per compensi derivanti da attivitÃ  sportive dilettantistiche o assegni periodici corrisposti dal coniuge fino a 7.500,00</t>
  </si>
  <si>
    <t>Esenzione per redditi assimilati a quelli di lavoro dipendente o altri redditi per i quali la detrazione prevista non Ã¨ rapportata al periodo di lavoro fino a euro 4.800,00</t>
  </si>
  <si>
    <t>28/10/2022 07.42.35</t>
  </si>
  <si>
    <t>20/10/2022 12.19.39</t>
  </si>
  <si>
    <t>Esenzione per redditi imponibili fino a euro 34999.99</t>
  </si>
  <si>
    <t>Esenzione per redditi imponibili fino a euro 55000.00</t>
  </si>
  <si>
    <t>25/10/2022 07.34.11</t>
  </si>
  <si>
    <t>Esenzione per redditi imponibili fino a euro 10750.00</t>
  </si>
  <si>
    <t>12/12/2022 11.41.41</t>
  </si>
  <si>
    <t>19/12/2022 12.28.36</t>
  </si>
  <si>
    <t>21/04/2023 08.31.58</t>
  </si>
  <si>
    <t>04/11/2022 10.59.30</t>
  </si>
  <si>
    <t>31/10/2022 07.55.46</t>
  </si>
  <si>
    <t>21/10/2022 08.06.57</t>
  </si>
  <si>
    <t>18/11/2022 07.41.11</t>
  </si>
  <si>
    <t>08/11/2022 13.30.30</t>
  </si>
  <si>
    <t>25/10/2022 18.14.07</t>
  </si>
  <si>
    <t>28/10/2022 12.22.08</t>
  </si>
  <si>
    <t>24/10/2022 11.51.05</t>
  </si>
  <si>
    <t>MONTAGNA SULLA STRADA DEL VINO</t>
  </si>
  <si>
    <t>18/10/2022 14.49.29</t>
  </si>
  <si>
    <t>21/10/2022 12.16.51</t>
  </si>
  <si>
    <t>19/12/2022 11.58.50</t>
  </si>
  <si>
    <t>19/10/2022 12.51.14</t>
  </si>
  <si>
    <t>09/11/2022 16.00.58</t>
  </si>
  <si>
    <t>25/10/2022 12.48.46</t>
  </si>
  <si>
    <t>25/10/2022 09.27.10</t>
  </si>
  <si>
    <t>11/11/2022 08.15.03</t>
  </si>
  <si>
    <t>25/10/2022 17.58.26</t>
  </si>
  <si>
    <t>21/10/2022 16.03.58</t>
  </si>
  <si>
    <t>Esenzione per reddito annuo imponibile inferiore ad euro 10.000,00 derivante da lavoro dipendente (art. 49 c. 1 del dpr 22.12.1986, n. 917) e assimilato (art. 50 c. 1 lett. a), b), c), c-bis), d), h-bis), l) del dpr 22.12.1986, n. 917) o pensione ( art. 49 c. 2 del dpr 22.12.1986, n. 917) e terreni e fabbricati</t>
  </si>
  <si>
    <t>Esenzione per reddito annuo imponibile inferiore a euro 8.000,00 derivante da redditi assimilati a lavoro dipendente (art. 50 c. 1 lett. e, f, g, h, i, dpr n. 917-1986), di lavoro autonomo (art. 53 dpr n. 917-1986), di impresa minore (art. 66 del dpr n. 917-1986) e redditi diversi (art. 67 lett. i ed l del dpr n.917-1986) e terreni e fabbricati</t>
  </si>
  <si>
    <t>25/10/2022 09.59.21</t>
  </si>
  <si>
    <t>21/12/2022 10.47.18</t>
  </si>
  <si>
    <t>19/04/2023 11.28.35</t>
  </si>
  <si>
    <t>21/10/2022 11.42.43</t>
  </si>
  <si>
    <t>21/11/2022 11.20.00</t>
  </si>
  <si>
    <t>21/10/2022 17.10.32</t>
  </si>
  <si>
    <t>21/12/2022 11.43.04</t>
  </si>
  <si>
    <t>Esenzione per redditi imponibili fino a euro 6350.00</t>
  </si>
  <si>
    <t>20/10/2022 08.53.20</t>
  </si>
  <si>
    <t>16/12/2022 15.27.32</t>
  </si>
  <si>
    <t>12/12/2022 10.47.38</t>
  </si>
  <si>
    <t>Esenzione per redditi imponibili fino a euro  10000.00</t>
  </si>
  <si>
    <t>08/11/2022 13.01.02</t>
  </si>
  <si>
    <t>48/2020</t>
  </si>
  <si>
    <t>27/10/2022 10.43.44</t>
  </si>
  <si>
    <t>31/10/2022 16.48.21</t>
  </si>
  <si>
    <t>23/05/2023 10.35.54</t>
  </si>
  <si>
    <t>07/11/2022 14.31.35</t>
  </si>
  <si>
    <t>Esenzione per le famiglie con reddito complessivo imponibile non superiore ad euro 40.000,00 ed aventi fiscalmente a carico tre figli con innalzamento di euro 10.000,00 per ogni figlio a carico a partire dal quarto.</t>
  </si>
  <si>
    <t>Esenzione per redditi imponibili fino a euro 21500.00</t>
  </si>
  <si>
    <t>Esenzione per redditi fino a 10.000 euro</t>
  </si>
  <si>
    <t xml:space="preserve">Esenzione per pensionati con reddito fino a 12.000 euro </t>
  </si>
  <si>
    <t>Esenzione per redditi imponibili fino a euro 10001.00</t>
  </si>
  <si>
    <t>02/12/2022 12.45.04</t>
  </si>
  <si>
    <t>11/11/2022 08.18.53</t>
  </si>
  <si>
    <t>21/10/2022 08.27.13</t>
  </si>
  <si>
    <t>09/11/2022 08.01.51</t>
  </si>
  <si>
    <t>31/10/2022 09.33.37</t>
  </si>
  <si>
    <t>07/12/2022 19.17.38</t>
  </si>
  <si>
    <t>25/10/2022 09.12.36</t>
  </si>
  <si>
    <t>31/10/2022 08.28.33</t>
  </si>
  <si>
    <t>31/10/2022 07.50.54</t>
  </si>
  <si>
    <t>19/10/2022 10.27.27</t>
  </si>
  <si>
    <t>15/11/2022 11.21.30</t>
  </si>
  <si>
    <t>25/10/2022 13.19.51</t>
  </si>
  <si>
    <t>20/10/2022 14.32.54</t>
  </si>
  <si>
    <t>21/10/2022 08.18.12</t>
  </si>
  <si>
    <t>31/10/2022 07.53.14</t>
  </si>
  <si>
    <t>Esenzione per i soggetti che risultino titolari di reddito ISEE inferiore a 6499.50</t>
  </si>
  <si>
    <t>19/10/2022 18.24.02</t>
  </si>
  <si>
    <t>02/11/2022 11.35.26</t>
  </si>
  <si>
    <t>Esenzione per i contribuenti con reddito complessivo, ai sensi dell'art. 8 del D.P.R. n. 917/1986 (TUIR), inferiore/uguale ad euro 12.500,00</t>
  </si>
  <si>
    <t>25/10/2022 07.26.44</t>
  </si>
  <si>
    <t>21/10/2022 09.24.02</t>
  </si>
  <si>
    <t>21/10/2022 12.10.06</t>
  </si>
  <si>
    <t>21/10/2022 12.15.38</t>
  </si>
  <si>
    <t>11/11/2022 08.04.01</t>
  </si>
  <si>
    <t>21/10/2022 16.08.02</t>
  </si>
  <si>
    <t>21/12/2022 11.44.54</t>
  </si>
  <si>
    <t>28/10/2022 12.20.15</t>
  </si>
  <si>
    <t>Esenzione per i soggetti che, nell anno di riferimento, conseguono un reddito, derivante da lavoro dipendente o assimilato, o da un reddito da pensione, il cui ammontare complessivo IRPEF sia inferiore o pari a euro 11.500,00</t>
  </si>
  <si>
    <t>20/10/2022 14.41.38</t>
  </si>
  <si>
    <t>Esenzione per redditi imponibili fino a euro 11071.34</t>
  </si>
  <si>
    <t>18/10/2022 14.58.59</t>
  </si>
  <si>
    <t>Esenzione per possessori dei seguenti requisiti reddituali: numero componenti familiare: 3 - reddito imponibile: 8.000,00 (art. 3, del regolamento in materia di addizionale com.le irpef approvato con delibera c.c. 3 del 19/3/2007)</t>
  </si>
  <si>
    <t>14/12/2022 15.36.29</t>
  </si>
  <si>
    <t>25/05/2023 12.25.25</t>
  </si>
  <si>
    <t>21/12/2022 10.07.07</t>
  </si>
  <si>
    <t>18/11/2022 07.43.39</t>
  </si>
  <si>
    <t>20/10/2022 12.15.15</t>
  </si>
  <si>
    <t>20/10/2022 14.27.46</t>
  </si>
  <si>
    <t>21/10/2022 08.02.14</t>
  </si>
  <si>
    <t>25/10/2022 12.47.33</t>
  </si>
  <si>
    <t>21/12/2022 11.57.41</t>
  </si>
  <si>
    <t>15/11/2022 11.09.15</t>
  </si>
  <si>
    <t>Esenzione per redditi imponibili fino a euro 5160.00</t>
  </si>
  <si>
    <t>25/10/2022 09.20.24</t>
  </si>
  <si>
    <t>25/03/0202</t>
  </si>
  <si>
    <t>23/12/2022 16.32.58</t>
  </si>
  <si>
    <t>Esenzione per redditi imponibili fino a euro 6799.99</t>
  </si>
  <si>
    <t>08/11/2022 09.31.02</t>
  </si>
  <si>
    <t>31/10/2022 07.48.44</t>
  </si>
  <si>
    <t>Esenzione per i contribuenti titolari di redditi di pensione fino a 8000.00 euro</t>
  </si>
  <si>
    <t xml:space="preserve">Esenzione per i redditi imponibili complessivi che siano almeno al 70 per cento derivanti da lavoro dipendente o da pensione, determinati ai fini dell Imposta sul Reddito delle Persone Fisiche, di importo inferiore o uguale ad euro 15.000,00 </t>
  </si>
  <si>
    <t>06/04/2023 15.03.15</t>
  </si>
  <si>
    <t>14/12/2022 10.42.34</t>
  </si>
  <si>
    <t>12/12/2022 09.19.06</t>
  </si>
  <si>
    <t>21/10/2022 12.24.30</t>
  </si>
  <si>
    <t>18/11/2022 15.36.31</t>
  </si>
  <si>
    <t>18/10/2022 16.13.06</t>
  </si>
  <si>
    <t>25/10/2022 09.32.22</t>
  </si>
  <si>
    <t>21/12/2022 10.09.49</t>
  </si>
  <si>
    <t>21/12/2022 10.10.53</t>
  </si>
  <si>
    <t>19/10/2022 12.39.20</t>
  </si>
  <si>
    <t>31/10/2022 08.35.16</t>
  </si>
  <si>
    <t>21/10/2022 11.35.51</t>
  </si>
  <si>
    <t>04/11/2022 09.12.26</t>
  </si>
  <si>
    <t>21/12/2022 10.12.07</t>
  </si>
  <si>
    <t>09/11/2022 07.56.11</t>
  </si>
  <si>
    <t>31/10/2022 09.41.15</t>
  </si>
  <si>
    <t>31/10/2022 08.25.46</t>
  </si>
  <si>
    <t>18/10/2022 16.03.52</t>
  </si>
  <si>
    <t>10/11/2022 11.36.22</t>
  </si>
  <si>
    <t>19/10/2022 12.21.07</t>
  </si>
  <si>
    <t>27/10/2022 12.22.17</t>
  </si>
  <si>
    <t>27/10/2022 11.05.18</t>
  </si>
  <si>
    <t>19/10/2022 18.25.11</t>
  </si>
  <si>
    <t>20/10/2022 12.27.11</t>
  </si>
  <si>
    <t>05/12/2022 12.17.33</t>
  </si>
  <si>
    <t>19/12/2022 10.57.34</t>
  </si>
  <si>
    <t>Esenzione per redditi da lavoro dipendente e assimilati e per redditi da pensione fino a euro 15000,00</t>
  </si>
  <si>
    <t>28/10/2022 08.03.55</t>
  </si>
  <si>
    <t>25/10/2022 18.26.37</t>
  </si>
  <si>
    <t>28/10/2022 12.06.15</t>
  </si>
  <si>
    <t>20/10/2022 14.26.44</t>
  </si>
  <si>
    <t>19/10/2022 11.03.34</t>
  </si>
  <si>
    <t>13/12/2022 09.46.54</t>
  </si>
  <si>
    <t>09/12/2022 13.33.12</t>
  </si>
  <si>
    <t>31/10/2022 08.27.03</t>
  </si>
  <si>
    <t>27/10/2022 12.46.56</t>
  </si>
  <si>
    <t>20/10/2022 09.38.31</t>
  </si>
  <si>
    <t>19/10/2022 11.01.38</t>
  </si>
  <si>
    <t>27/10/2022 11.06.22</t>
  </si>
  <si>
    <t>24/10/2022 11.54.01</t>
  </si>
  <si>
    <t>25/10/2022 11.11.14</t>
  </si>
  <si>
    <t>18/11/2022 10.12.51</t>
  </si>
  <si>
    <t>Esenzione per pensionati al di sotto dei 75 anni con reddito inferiore o uguale a euro 7.500,00</t>
  </si>
  <si>
    <t>Esenzione per pensionati al di sopra dei 75 anni con reddito inferiore o uguale a euro 7.750,00</t>
  </si>
  <si>
    <t>Esenzione per lavoratori dipendenti con reddito inferiore o uguale a euro 8.000,00</t>
  </si>
  <si>
    <t>14/12/2022 11.37.07</t>
  </si>
  <si>
    <t>28/10/2022 11.16.58</t>
  </si>
  <si>
    <t>20/10/2022 09.39.17</t>
  </si>
  <si>
    <t>01/12/2022 14.24.06</t>
  </si>
  <si>
    <t>12/12/2022 12.26.29</t>
  </si>
  <si>
    <t>07/11/2022 17.14.31</t>
  </si>
  <si>
    <t>Esenzione per le famiglie con reddito complessivo imponibile non superiore ad euro 50.000,00  ed aventi fiscalmente a carico 4 figli con innalzamento di euro 10.000,00 per ogni figlio a carico oltre il quarto a partire dall'anno 2008 (art.3bis del regolamento c.le approvato con cc. n. 38 del 20.11.2007)</t>
  </si>
  <si>
    <t>19/10/2022 10.29.39</t>
  </si>
  <si>
    <t>20/10/2022 14.45.42</t>
  </si>
  <si>
    <t>19/10/2022 12.22.30</t>
  </si>
  <si>
    <t>19/10/2022 11.05.41</t>
  </si>
  <si>
    <t>25/10/2022 13.22.14</t>
  </si>
  <si>
    <t>04/11/2022 12.28.52</t>
  </si>
  <si>
    <t>Esenzione per i contribuenti residenti nel territorio del preesistente Comune di CASTELLAR</t>
  </si>
  <si>
    <t>Esenzione per redditi fino a 8.000,00 euro per i contribuenti residenti nel territorio del preesistente Comune di SALUZZO</t>
  </si>
  <si>
    <t>Applicabile a scaglione di reddito fino a euro 15.000,00 per i contribuenti residenti nel territorio del preesistente Comune di SALUZZO</t>
  </si>
  <si>
    <t>Applicabile a scaglione di reddito da euro 15.000,01 fino a euro 28.000,00 per i contribuenti residenti nel territorio del preesistente Comune di SALUZZO</t>
  </si>
  <si>
    <t>Applicabile a scaglione di reddito da euro 28.000,01 fino a euro 50.000,00 per i contribuenti residenti nel territorio del preesistente Comune di SALUZZO</t>
  </si>
  <si>
    <t>Applicabile a scaglione di reddito oltre euro 50.000,00 per i contribuenti residenti nel territorio del preesistente Comune di SALUZZO</t>
  </si>
  <si>
    <t>02/11/2022 09.29.51</t>
  </si>
  <si>
    <t>02/11/2022 13.00.29</t>
  </si>
  <si>
    <t>21/10/2022 08.04.42</t>
  </si>
  <si>
    <t>31/10/2022 11.35.20</t>
  </si>
  <si>
    <t>20/10/2022 09.36.16</t>
  </si>
  <si>
    <t>25/10/2022 11.15.06</t>
  </si>
  <si>
    <t>19/10/2022 10.32.39</t>
  </si>
  <si>
    <t>nota/5252</t>
  </si>
  <si>
    <t>73/2020</t>
  </si>
  <si>
    <t>28/10/2022 12.23.04</t>
  </si>
  <si>
    <t>21/10/2022 09.40.05</t>
  </si>
  <si>
    <t>19/10/2022 11.06.34</t>
  </si>
  <si>
    <t>20/10/2022 09.41.21</t>
  </si>
  <si>
    <t>21/10/2022 12.08.45</t>
  </si>
  <si>
    <t>Esenzione per reddito complessivo IRPEF, derivante per il 90 % da pensione, inferiore a Euro 12.000,00</t>
  </si>
  <si>
    <t>Esenzione per reddito complessivo IRPEF, derivante per il 90% da lavoro dipendente, inferiore a Euro 8.000,00</t>
  </si>
  <si>
    <t>CC8</t>
  </si>
  <si>
    <t>Esenzione per redditi da lavoro dipendente e o pensioni fino a euro 9999,99</t>
  </si>
  <si>
    <t>25/10/2022 11.03.34</t>
  </si>
  <si>
    <t>07/11/2022 12.00.09</t>
  </si>
  <si>
    <t>19/10/2022 11.02.46</t>
  </si>
  <si>
    <t>09/12/2022 13.33.19</t>
  </si>
  <si>
    <t>20/10/2022 09.40.38</t>
  </si>
  <si>
    <t>17/11/2022 12.51.15</t>
  </si>
  <si>
    <t>27/10/2022 11.03.43</t>
  </si>
  <si>
    <t>18/10/2022 09.47.20</t>
  </si>
  <si>
    <t>27/10/2022 10.57.37</t>
  </si>
  <si>
    <t>25/10/2022 18.09.02</t>
  </si>
  <si>
    <t>22/11/2022 09.13.23</t>
  </si>
  <si>
    <t>21/10/2022 14.05.03</t>
  </si>
  <si>
    <t>02/11/2022 09.28.53</t>
  </si>
  <si>
    <t>11/11/2022 12.07.27</t>
  </si>
  <si>
    <t>12/12/2022 12.26.47</t>
  </si>
  <si>
    <t>Esenzione per redditi da lavoro dipendente e pensione fino a euro 11000.00</t>
  </si>
  <si>
    <t>Esenzione per altre tipologie di reddito sino a euro 10000.00</t>
  </si>
  <si>
    <t>18/11/2022 11.29.16</t>
  </si>
  <si>
    <t>28/10/2022 09.01.05</t>
  </si>
  <si>
    <t>Esenzione per reddito derivante esclusivamente da pensione inferiore o uguale ad euro 12.000,00</t>
  </si>
  <si>
    <t>18/10/2022 09.48.12</t>
  </si>
  <si>
    <t>04/11/2022 09.06.41</t>
  </si>
  <si>
    <t>07/11/2022 12.00.57</t>
  </si>
  <si>
    <t>09/12/2022 13.33.25</t>
  </si>
  <si>
    <t>02/11/2022 12.59.21</t>
  </si>
  <si>
    <t>28/10/2022 08.07.30</t>
  </si>
  <si>
    <t>06/12/2022 14.40.52</t>
  </si>
  <si>
    <t>Esenzione per redditi fino a euro 13000,00 purchÃ¨ detto reddito sia costituito, anche se parzialmente, da quote derivanti da lavoro dipendente e/o assimilato e/o da pensione</t>
  </si>
  <si>
    <t>31/10/2022 09.19.06</t>
  </si>
  <si>
    <t>20/10/2022 09.43.20</t>
  </si>
  <si>
    <t>25/10/2022 11.17.35</t>
  </si>
  <si>
    <t>31/10/2022 11.36.05</t>
  </si>
  <si>
    <t>27/10/2022 11.08.03</t>
  </si>
  <si>
    <t>01/12/2022 11.35.19</t>
  </si>
  <si>
    <t>09/11/2022 09.45.45</t>
  </si>
  <si>
    <t>18/10/2022 09.57.05</t>
  </si>
  <si>
    <t>19/10/2022 11.04.10</t>
  </si>
  <si>
    <t>20/10/2022 09.32.37</t>
  </si>
  <si>
    <t>31/10/2022 11.45.54</t>
  </si>
  <si>
    <t>02/11/2022 09.30.51</t>
  </si>
  <si>
    <t>19/10/2022 11.02.07</t>
  </si>
  <si>
    <t>20/10/2022 09.39.54</t>
  </si>
  <si>
    <t>6/C</t>
  </si>
  <si>
    <t>27/10/2022 10.56.13</t>
  </si>
  <si>
    <t>18/10/2022 09.50.02</t>
  </si>
  <si>
    <t>C.C. nr.25</t>
  </si>
  <si>
    <t>21/ E.I.</t>
  </si>
  <si>
    <t>20/10/2022 09.37.05</t>
  </si>
  <si>
    <t>21/10/2022 11.33.08</t>
  </si>
  <si>
    <t>18/11/2022 10.14.11</t>
  </si>
  <si>
    <t>20/12/2022 16.50.00</t>
  </si>
  <si>
    <t>31/10/2022 11.40.02</t>
  </si>
  <si>
    <t>31/10/2022 11.37.13</t>
  </si>
  <si>
    <t>27/10/2022 12.20.13</t>
  </si>
  <si>
    <t>21/10/2022 14.05.48</t>
  </si>
  <si>
    <t>27/10/2022 12.15.12</t>
  </si>
  <si>
    <t>21/12/2022 10.15.16</t>
  </si>
  <si>
    <t>20/10/2022 14.46.58</t>
  </si>
  <si>
    <t>Esenzione per reddito complessivo cui concorrono solo redditi da pensione non superiori ad euro 10.000,00</t>
  </si>
  <si>
    <t>21/10/2022 08.05.49</t>
  </si>
  <si>
    <t>Esenzione per reddito di pensione/lavoro dipendente non superiore ad euro 7.500,00 annui. i soggetti che non rientrano nell'ipotesi di esenzione sono obbligati al pagamento dell'addizionale sull'intero reddito complessivo posseduto</t>
  </si>
  <si>
    <t>Esenzione per redditi imponibili fino a euro 8125.00</t>
  </si>
  <si>
    <t>Esenzione per contribuenti con piÃ¹ di 65 anni in possesso di redditi irpef annui inferiori a  euro 9500</t>
  </si>
  <si>
    <t>19/10/2022 16.56.03</t>
  </si>
  <si>
    <t>07/11/2022 15.32.32</t>
  </si>
  <si>
    <t>20/10/2022 09.23.45</t>
  </si>
  <si>
    <t>20/12/2022 16.07.39</t>
  </si>
  <si>
    <t>21/10/2022 08.15.39</t>
  </si>
  <si>
    <t>21/12/2022 10.23.07</t>
  </si>
  <si>
    <t xml:space="preserve">Esenzione per detentori di redditi certificati da CUD pari o inferiori a euro 9.500,00 </t>
  </si>
  <si>
    <t>11/04/2023 12.15.36</t>
  </si>
  <si>
    <t>15/11/2022 11.10.26</t>
  </si>
  <si>
    <t>16/12/2022 15.09.53</t>
  </si>
  <si>
    <t>13/12/2022 09.28.13</t>
  </si>
  <si>
    <t>31/CC</t>
  </si>
  <si>
    <t>31/10/2022 07.52.01</t>
  </si>
  <si>
    <t>nota/15991</t>
  </si>
  <si>
    <t>21/12/2022 10.24.09</t>
  </si>
  <si>
    <t>30/11/2022 11.34.17</t>
  </si>
  <si>
    <t>19/10/2022 18.30.47</t>
  </si>
  <si>
    <t>09/12/2022 08.23.11</t>
  </si>
  <si>
    <t>06/12/2022 11.56.12</t>
  </si>
  <si>
    <t>09/12/2022 08.36.54</t>
  </si>
  <si>
    <t>24/11/2022 12.33.30</t>
  </si>
  <si>
    <t>12/12/2022 11.48.31</t>
  </si>
  <si>
    <t>21/10/2022 17.14.19</t>
  </si>
  <si>
    <t>31/10/2022 12.13.26</t>
  </si>
  <si>
    <t>28/10/2022 17.59.12</t>
  </si>
  <si>
    <t>02/12/2022 12.50.12</t>
  </si>
  <si>
    <t>21/10/2022 09.06.38</t>
  </si>
  <si>
    <t>19/10/2022 17.03.18</t>
  </si>
  <si>
    <t>16/12/2022 07.56.22</t>
  </si>
  <si>
    <t>28/10/2022 11.09.57</t>
  </si>
  <si>
    <t>19/10/2022 12.42.40</t>
  </si>
  <si>
    <t>62/2015</t>
  </si>
  <si>
    <t>31/10/2022 09.35.10</t>
  </si>
  <si>
    <t>25/10/2022 10.46.32</t>
  </si>
  <si>
    <t>21/10/2022 11.39.45</t>
  </si>
  <si>
    <t>30/11/2022 08.21.01</t>
  </si>
  <si>
    <t>21/10/2022 12.02.03</t>
  </si>
  <si>
    <t>25/10/2022 09.24.46</t>
  </si>
  <si>
    <t>15/11/2022 14.42.00</t>
  </si>
  <si>
    <t>16/12/2022 15.36.39</t>
  </si>
  <si>
    <t>19/10/2022 10.26.15</t>
  </si>
  <si>
    <t>Esenzione per i contribuenti con reddito imponibile, ai fini dell'addizionale comunale all'irpef, derivante da lavoro dipendente od assimilato o da pensione, non superiore ad euro 10.750.00</t>
  </si>
  <si>
    <t>27/10/2022 10.54.03</t>
  </si>
  <si>
    <t>15/11/2022 11.07.54</t>
  </si>
  <si>
    <t>07/12/2022 12.43.11</t>
  </si>
  <si>
    <t>13/12/2022 16.12.36</t>
  </si>
  <si>
    <t>25/10/2022 13.18.36</t>
  </si>
  <si>
    <t>09/12/2022 12.34.26</t>
  </si>
  <si>
    <t>Esenzione per redditi imponibili fino a euro 8799.99</t>
  </si>
  <si>
    <t>25/10/2022 09.56.46</t>
  </si>
  <si>
    <t>25/10/2022 11.24.49</t>
  </si>
  <si>
    <t>Fascia 7</t>
  </si>
  <si>
    <t>Limite Max</t>
  </si>
  <si>
    <t>Check</t>
  </si>
  <si>
    <t>Riduzione MAX</t>
  </si>
  <si>
    <t>Esenzione effett.</t>
  </si>
  <si>
    <t>Codice Fiscale</t>
  </si>
  <si>
    <t>Compenso INPS esente già percepito</t>
  </si>
  <si>
    <t>Compenso IRPEF esente già percepito</t>
  </si>
  <si>
    <t>Importi esenti</t>
  </si>
  <si>
    <t>MARCO ROSSI</t>
  </si>
  <si>
    <t>XXXYYYNNZNNH501T</t>
  </si>
  <si>
    <t>Anno:</t>
  </si>
  <si>
    <t>Incarico:</t>
  </si>
  <si>
    <t>Cognome Nome:</t>
  </si>
  <si>
    <t>Luogo di nascita:</t>
  </si>
  <si>
    <t>Data di nascita (dd/mm/aaaa)</t>
  </si>
  <si>
    <t>COLLABORAZIONE  SPORTIVA  DILETTANTISTICA - riforma D.lgs. 36/2021</t>
  </si>
  <si>
    <t>dd/mm/aaaa</t>
  </si>
  <si>
    <t>Roma</t>
  </si>
  <si>
    <t>Indirizzo di residenza</t>
  </si>
  <si>
    <t>Via/Piazza …............ N. xxxxx</t>
  </si>
  <si>
    <t>IBAN</t>
  </si>
  <si>
    <t>IT…..................</t>
  </si>
  <si>
    <t>Titolare c/c</t>
  </si>
  <si>
    <t>Marco Rossi</t>
  </si>
  <si>
    <t>Email</t>
  </si>
  <si>
    <t>…...................@gmail .com</t>
  </si>
  <si>
    <t>Cellulare</t>
  </si>
  <si>
    <t>366/…...............</t>
  </si>
  <si>
    <t>Numero tessera FISE</t>
  </si>
  <si>
    <t>…...................</t>
  </si>
  <si>
    <t>Mese</t>
  </si>
  <si>
    <t xml:space="preserve">Gennaio </t>
  </si>
  <si>
    <t>Febbraio</t>
  </si>
  <si>
    <t>Marzo</t>
  </si>
  <si>
    <t>Aprile</t>
  </si>
  <si>
    <t>Maggio</t>
  </si>
  <si>
    <t>Giugno</t>
  </si>
  <si>
    <t>Luglio</t>
  </si>
  <si>
    <t>Agosto</t>
  </si>
  <si>
    <t>Settembre</t>
  </si>
  <si>
    <t>Ottobre</t>
  </si>
  <si>
    <t>Novembre</t>
  </si>
  <si>
    <t>Dicembre</t>
  </si>
  <si>
    <t>Istruttore/atleta/direttore tecnico</t>
  </si>
  <si>
    <r>
      <t xml:space="preserve">N.B. Compenso esente IRPEF percepito </t>
    </r>
    <r>
      <rPr>
        <b/>
        <u/>
        <sz val="8"/>
        <color theme="1"/>
        <rFont val="Arial"/>
        <family val="2"/>
      </rPr>
      <t>dal 01 gennaio alla data odierna</t>
    </r>
  </si>
  <si>
    <r>
      <t xml:space="preserve">N.B. Compenso esente INPS percepito </t>
    </r>
    <r>
      <rPr>
        <b/>
        <u/>
        <sz val="8"/>
        <color theme="1"/>
        <rFont val="Arial"/>
        <family val="2"/>
      </rPr>
      <t>dal 01 luglio alla data odierna</t>
    </r>
  </si>
  <si>
    <t>Trimestrale</t>
  </si>
  <si>
    <t>Semestrale</t>
  </si>
  <si>
    <t>Annuale</t>
  </si>
  <si>
    <t>Periodo:</t>
  </si>
  <si>
    <t>Compenso lordo per il periodo:</t>
  </si>
  <si>
    <t>Compenso netto per il periodo:</t>
  </si>
  <si>
    <t>Costo azienda per il periodo:</t>
  </si>
  <si>
    <t>Data</t>
  </si>
  <si>
    <t>Firma</t>
  </si>
  <si>
    <t>_______________________</t>
  </si>
  <si>
    <t>__________________</t>
  </si>
  <si>
    <t>Dipendente pubblico</t>
  </si>
  <si>
    <t>Autorizzazione</t>
  </si>
  <si>
    <t>Altra previdenza obbligatoria/titolare di pensione diretta:</t>
  </si>
  <si>
    <t>Non gestito</t>
  </si>
  <si>
    <t>Ritenute INPS</t>
  </si>
  <si>
    <t>NOME ASD/SSD</t>
  </si>
</sst>
</file>

<file path=xl/styles.xml><?xml version="1.0" encoding="utf-8"?>
<styleSheet xmlns="http://schemas.openxmlformats.org/spreadsheetml/2006/main">
  <numFmts count="8">
    <numFmt numFmtId="43" formatCode="_-* #,##0.00_-;\-* #,##0.00_-;_-* &quot;-&quot;??_-;_-@_-"/>
    <numFmt numFmtId="164" formatCode="_-* #,##0.00\ &quot;€&quot;_-;\-* #,##0.00\ &quot;€&quot;_-;_-* &quot;-&quot;??\ &quot;€&quot;_-;_-@_-"/>
    <numFmt numFmtId="165" formatCode="_-* #,##0\ &quot;€&quot;_-;\-* #,##0\ &quot;€&quot;_-;_-* &quot;-&quot;??\ &quot;€&quot;_-;_-@_-"/>
    <numFmt numFmtId="166" formatCode="0.0%"/>
    <numFmt numFmtId="167" formatCode="_-* #,##0.0_-;\-* #,##0.0_-;_-* &quot;-&quot;??_-;_-@_-"/>
    <numFmt numFmtId="168" formatCode="_-* #,##0_-;\-* #,##0_-;_-* &quot;-&quot;??_-;_-@_-"/>
    <numFmt numFmtId="169" formatCode="_-* #,##0.00\ _€_-;\-* #,##0.00\ _€_-;_-* &quot;-&quot;??\ _€_-;_-@_-"/>
    <numFmt numFmtId="170" formatCode="#,##0.00;[Red]\(#,##0.00\)"/>
  </numFmts>
  <fonts count="17">
    <font>
      <sz val="11"/>
      <color theme="1"/>
      <name val="Calibri"/>
      <family val="2"/>
      <scheme val="minor"/>
    </font>
    <font>
      <sz val="11"/>
      <color theme="1"/>
      <name val="Calibri"/>
      <family val="2"/>
      <scheme val="minor"/>
    </font>
    <font>
      <sz val="8"/>
      <color theme="1"/>
      <name val="Arial"/>
      <family val="2"/>
    </font>
    <font>
      <b/>
      <sz val="8"/>
      <color theme="1"/>
      <name val="Arial"/>
      <family val="2"/>
    </font>
    <font>
      <sz val="8"/>
      <color theme="0"/>
      <name val="Arial"/>
      <family val="2"/>
    </font>
    <font>
      <i/>
      <sz val="8"/>
      <color theme="1"/>
      <name val="Arial"/>
      <family val="2"/>
    </font>
    <font>
      <b/>
      <sz val="14"/>
      <color theme="1"/>
      <name val="Arial"/>
      <family val="2"/>
    </font>
    <font>
      <b/>
      <sz val="9"/>
      <color theme="1"/>
      <name val="Arial"/>
      <family val="2"/>
    </font>
    <font>
      <sz val="9"/>
      <color theme="1"/>
      <name val="Arial"/>
      <family val="2"/>
    </font>
    <font>
      <b/>
      <u val="singleAccounting"/>
      <sz val="9"/>
      <color theme="1"/>
      <name val="Arial"/>
      <family val="2"/>
    </font>
    <font>
      <b/>
      <sz val="8"/>
      <color rgb="FF1C2024"/>
      <name val="Arial"/>
      <family val="2"/>
    </font>
    <font>
      <sz val="8"/>
      <color rgb="FF1C2024"/>
      <name val="Arial"/>
      <family val="2"/>
    </font>
    <font>
      <b/>
      <sz val="10"/>
      <color theme="1"/>
      <name val="Arial"/>
      <family val="2"/>
    </font>
    <font>
      <b/>
      <sz val="8"/>
      <color rgb="FFFF0000"/>
      <name val="Arial"/>
      <family val="2"/>
    </font>
    <font>
      <sz val="8"/>
      <color rgb="FFFF0000"/>
      <name val="Arial"/>
      <family val="2"/>
    </font>
    <font>
      <b/>
      <u/>
      <sz val="8"/>
      <color theme="1"/>
      <name val="Arial"/>
      <family val="2"/>
    </font>
    <font>
      <b/>
      <u/>
      <sz val="8"/>
      <color rgb="FFFF0000"/>
      <name val="Arial"/>
      <family val="2"/>
    </font>
  </fonts>
  <fills count="17">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rgb="FFFFFFFF"/>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8" tint="-0.499984740745262"/>
        <bgColor indexed="64"/>
      </patternFill>
    </fill>
    <fill>
      <patternFill patternType="solid">
        <fgColor theme="7" tint="0.59999389629810485"/>
        <bgColor indexed="64"/>
      </patternFill>
    </fill>
    <fill>
      <patternFill patternType="solid">
        <fgColor rgb="FFF9F9F9"/>
        <bgColor indexed="64"/>
      </patternFill>
    </fill>
    <fill>
      <patternFill patternType="solid">
        <fgColor rgb="FFF0F0F0"/>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499984740745262"/>
        <bgColor indexed="64"/>
      </patternFill>
    </fill>
    <fill>
      <patternFill patternType="solid">
        <fgColor theme="4"/>
        <bgColor indexed="64"/>
      </patternFill>
    </fill>
    <fill>
      <patternFill patternType="solid">
        <fgColor theme="9" tint="0.59999389629810485"/>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rgb="FFCCCCCC"/>
      </left>
      <right style="medium">
        <color rgb="FFCCCCCC"/>
      </right>
      <top style="medium">
        <color rgb="FFCCCCCC"/>
      </top>
      <bottom style="medium">
        <color rgb="FFCCCCCC"/>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cellStyleXfs>
  <cellXfs count="141">
    <xf numFmtId="0" fontId="0" fillId="0" borderId="0" xfId="0"/>
    <xf numFmtId="0" fontId="2" fillId="0" borderId="0" xfId="0" applyFont="1"/>
    <xf numFmtId="9" fontId="2" fillId="0" borderId="0" xfId="0" applyNumberFormat="1" applyFont="1"/>
    <xf numFmtId="0" fontId="2" fillId="7" borderId="7" xfId="0" applyFont="1" applyFill="1" applyBorder="1"/>
    <xf numFmtId="14" fontId="2" fillId="0" borderId="0" xfId="0" applyNumberFormat="1" applyFont="1"/>
    <xf numFmtId="17" fontId="2" fillId="0" borderId="0" xfId="0" applyNumberFormat="1" applyFont="1"/>
    <xf numFmtId="0" fontId="4" fillId="8" borderId="0" xfId="0" applyFont="1" applyFill="1"/>
    <xf numFmtId="0" fontId="2" fillId="2" borderId="8" xfId="0" applyFont="1" applyFill="1" applyBorder="1"/>
    <xf numFmtId="0" fontId="2" fillId="2" borderId="6" xfId="0" applyFont="1" applyFill="1" applyBorder="1"/>
    <xf numFmtId="0" fontId="2" fillId="2" borderId="5" xfId="0" applyFont="1" applyFill="1" applyBorder="1"/>
    <xf numFmtId="0" fontId="3" fillId="2" borderId="6" xfId="0" applyFont="1" applyFill="1" applyBorder="1"/>
    <xf numFmtId="0" fontId="5" fillId="0" borderId="0" xfId="0" applyFont="1"/>
    <xf numFmtId="0" fontId="2" fillId="2" borderId="0" xfId="0" applyFont="1" applyFill="1"/>
    <xf numFmtId="15" fontId="2" fillId="0" borderId="0" xfId="0" applyNumberFormat="1" applyFont="1"/>
    <xf numFmtId="0" fontId="2" fillId="9" borderId="0" xfId="0" applyFont="1" applyFill="1"/>
    <xf numFmtId="0" fontId="4" fillId="14" borderId="0" xfId="0" applyFont="1" applyFill="1"/>
    <xf numFmtId="0" fontId="8" fillId="0" borderId="0" xfId="0" applyFont="1"/>
    <xf numFmtId="0" fontId="8" fillId="12" borderId="3" xfId="0" applyFont="1" applyFill="1" applyBorder="1"/>
    <xf numFmtId="0" fontId="8" fillId="12" borderId="12" xfId="0" applyFont="1" applyFill="1" applyBorder="1"/>
    <xf numFmtId="43" fontId="8" fillId="12" borderId="0" xfId="1" applyFont="1" applyFill="1" applyBorder="1" applyAlignment="1">
      <alignment horizontal="center"/>
    </xf>
    <xf numFmtId="0" fontId="8" fillId="12" borderId="4" xfId="0" applyFont="1" applyFill="1" applyBorder="1"/>
    <xf numFmtId="0" fontId="8" fillId="12" borderId="13" xfId="0" applyFont="1" applyFill="1" applyBorder="1"/>
    <xf numFmtId="0" fontId="8" fillId="12" borderId="14" xfId="0" applyFont="1" applyFill="1" applyBorder="1"/>
    <xf numFmtId="0" fontId="10" fillId="6" borderId="15" xfId="0" applyFont="1" applyFill="1" applyBorder="1" applyAlignment="1">
      <alignment horizontal="left" vertical="center" wrapText="1" indent="1"/>
    </xf>
    <xf numFmtId="0" fontId="10" fillId="6" borderId="15" xfId="0" applyFont="1" applyFill="1" applyBorder="1" applyAlignment="1">
      <alignment horizontal="center" vertical="center" wrapText="1"/>
    </xf>
    <xf numFmtId="0" fontId="11" fillId="10" borderId="15" xfId="0" applyFont="1" applyFill="1" applyBorder="1" applyAlignment="1">
      <alignment horizontal="left" vertical="center" wrapText="1" indent="1"/>
    </xf>
    <xf numFmtId="0" fontId="11" fillId="10" borderId="15" xfId="0" applyFont="1" applyFill="1" applyBorder="1" applyAlignment="1">
      <alignment horizontal="center" vertical="center" wrapText="1"/>
    </xf>
    <xf numFmtId="0" fontId="11" fillId="4" borderId="15" xfId="0" applyFont="1" applyFill="1" applyBorder="1" applyAlignment="1">
      <alignment horizontal="left" vertical="center" wrapText="1" indent="1"/>
    </xf>
    <xf numFmtId="0" fontId="11" fillId="4" borderId="15" xfId="0" applyFont="1" applyFill="1" applyBorder="1" applyAlignment="1">
      <alignment horizontal="center" vertical="center" wrapText="1"/>
    </xf>
    <xf numFmtId="0" fontId="11" fillId="11" borderId="15" xfId="0" applyFont="1" applyFill="1" applyBorder="1" applyAlignment="1">
      <alignment horizontal="left" vertical="center" wrapText="1" indent="1"/>
    </xf>
    <xf numFmtId="0" fontId="11" fillId="11" borderId="15" xfId="0" applyFont="1" applyFill="1" applyBorder="1" applyAlignment="1">
      <alignment horizontal="center" vertical="center" wrapText="1"/>
    </xf>
    <xf numFmtId="43" fontId="7" fillId="12" borderId="0" xfId="1" applyFont="1" applyFill="1" applyBorder="1" applyAlignment="1">
      <alignment horizontal="center"/>
    </xf>
    <xf numFmtId="0" fontId="7" fillId="12" borderId="12" xfId="0" applyFont="1" applyFill="1" applyBorder="1" applyAlignment="1">
      <alignment horizontal="right"/>
    </xf>
    <xf numFmtId="43" fontId="8" fillId="12" borderId="12" xfId="1" applyFont="1" applyFill="1" applyBorder="1" applyAlignment="1">
      <alignment horizontal="center"/>
    </xf>
    <xf numFmtId="43" fontId="7" fillId="12" borderId="0" xfId="1" applyFont="1" applyFill="1" applyBorder="1" applyAlignment="1" applyProtection="1">
      <alignment horizontal="center"/>
    </xf>
    <xf numFmtId="43" fontId="8" fillId="12" borderId="12" xfId="1" applyFont="1" applyFill="1" applyBorder="1" applyAlignment="1" applyProtection="1">
      <alignment horizontal="center"/>
    </xf>
    <xf numFmtId="0" fontId="3" fillId="7" borderId="7" xfId="0" applyFont="1" applyFill="1" applyBorder="1" applyAlignment="1">
      <alignment horizontal="left"/>
    </xf>
    <xf numFmtId="165" fontId="2" fillId="7" borderId="7" xfId="2" applyNumberFormat="1" applyFont="1" applyFill="1" applyBorder="1" applyProtection="1"/>
    <xf numFmtId="165" fontId="3" fillId="3" borderId="7" xfId="2" applyNumberFormat="1" applyFont="1" applyFill="1" applyBorder="1" applyProtection="1"/>
    <xf numFmtId="165" fontId="2" fillId="0" borderId="0" xfId="2" applyNumberFormat="1" applyFont="1" applyProtection="1"/>
    <xf numFmtId="165" fontId="3" fillId="7" borderId="7" xfId="2" applyNumberFormat="1" applyFont="1" applyFill="1" applyBorder="1" applyProtection="1"/>
    <xf numFmtId="0" fontId="3" fillId="5" borderId="1" xfId="0" applyFont="1" applyFill="1" applyBorder="1" applyAlignment="1">
      <alignment horizontal="center"/>
    </xf>
    <xf numFmtId="10" fontId="2" fillId="0" borderId="1" xfId="0" applyNumberFormat="1" applyFont="1" applyBorder="1" applyAlignment="1">
      <alignment horizontal="center"/>
    </xf>
    <xf numFmtId="166" fontId="2" fillId="0" borderId="0" xfId="3" applyNumberFormat="1" applyFont="1" applyProtection="1"/>
    <xf numFmtId="0" fontId="3" fillId="0" borderId="0" xfId="0" applyFont="1"/>
    <xf numFmtId="10" fontId="3" fillId="5" borderId="1" xfId="0" applyNumberFormat="1" applyFont="1" applyFill="1" applyBorder="1" applyAlignment="1">
      <alignment horizontal="center"/>
    </xf>
    <xf numFmtId="166" fontId="3" fillId="0" borderId="0" xfId="3" applyNumberFormat="1" applyFont="1" applyProtection="1"/>
    <xf numFmtId="165" fontId="3" fillId="0" borderId="0" xfId="2" applyNumberFormat="1" applyFont="1" applyProtection="1"/>
    <xf numFmtId="168" fontId="2" fillId="7" borderId="7" xfId="1" applyNumberFormat="1" applyFont="1" applyFill="1" applyBorder="1" applyProtection="1"/>
    <xf numFmtId="43" fontId="2" fillId="7" borderId="7" xfId="1" applyFont="1" applyFill="1" applyBorder="1" applyProtection="1"/>
    <xf numFmtId="10" fontId="2" fillId="0" borderId="0" xfId="0" applyNumberFormat="1" applyFont="1"/>
    <xf numFmtId="165" fontId="2" fillId="0" borderId="0" xfId="0" applyNumberFormat="1" applyFont="1"/>
    <xf numFmtId="43" fontId="2" fillId="5" borderId="1" xfId="1" applyFont="1" applyFill="1" applyBorder="1" applyAlignment="1" applyProtection="1">
      <alignment horizontal="center"/>
    </xf>
    <xf numFmtId="9" fontId="2" fillId="5" borderId="1" xfId="0" applyNumberFormat="1" applyFont="1" applyFill="1" applyBorder="1" applyAlignment="1">
      <alignment horizontal="center"/>
    </xf>
    <xf numFmtId="167" fontId="2" fillId="5" borderId="1" xfId="1" applyNumberFormat="1" applyFont="1" applyFill="1" applyBorder="1" applyAlignment="1" applyProtection="1">
      <alignment horizontal="center"/>
    </xf>
    <xf numFmtId="0" fontId="3" fillId="2" borderId="0" xfId="0" applyFont="1" applyFill="1"/>
    <xf numFmtId="10" fontId="3" fillId="2" borderId="0" xfId="0" applyNumberFormat="1" applyFont="1" applyFill="1"/>
    <xf numFmtId="164" fontId="3" fillId="2" borderId="0" xfId="2" applyFont="1" applyFill="1" applyProtection="1"/>
    <xf numFmtId="0" fontId="2" fillId="3" borderId="0" xfId="0" applyFont="1" applyFill="1"/>
    <xf numFmtId="43" fontId="2" fillId="5" borderId="1" xfId="1" applyFont="1" applyFill="1" applyBorder="1" applyAlignment="1" applyProtection="1">
      <alignment horizontal="right"/>
    </xf>
    <xf numFmtId="10" fontId="2" fillId="0" borderId="0" xfId="3" applyNumberFormat="1" applyFont="1" applyProtection="1"/>
    <xf numFmtId="164" fontId="2" fillId="0" borderId="0" xfId="2" applyFont="1" applyProtection="1"/>
    <xf numFmtId="0" fontId="2" fillId="0" borderId="9" xfId="0" applyFont="1" applyBorder="1"/>
    <xf numFmtId="165" fontId="2" fillId="0" borderId="9" xfId="2" applyNumberFormat="1" applyFont="1" applyBorder="1" applyProtection="1"/>
    <xf numFmtId="10" fontId="11" fillId="10" borderId="15" xfId="3" applyNumberFormat="1" applyFont="1" applyFill="1" applyBorder="1" applyAlignment="1" applyProtection="1">
      <alignment horizontal="left" vertical="center" wrapText="1" indent="1"/>
    </xf>
    <xf numFmtId="10" fontId="11" fillId="4" borderId="15" xfId="3" applyNumberFormat="1" applyFont="1" applyFill="1" applyBorder="1" applyAlignment="1" applyProtection="1">
      <alignment horizontal="left" vertical="center" wrapText="1" indent="1"/>
    </xf>
    <xf numFmtId="10" fontId="11" fillId="11" borderId="15" xfId="3" applyNumberFormat="1" applyFont="1" applyFill="1" applyBorder="1" applyAlignment="1" applyProtection="1">
      <alignment horizontal="left" vertical="center" wrapText="1" indent="1"/>
    </xf>
    <xf numFmtId="165" fontId="2" fillId="15" borderId="7" xfId="2" applyNumberFormat="1" applyFont="1" applyFill="1" applyBorder="1" applyProtection="1"/>
    <xf numFmtId="43" fontId="2" fillId="0" borderId="0" xfId="0" applyNumberFormat="1" applyFont="1"/>
    <xf numFmtId="0" fontId="3" fillId="5" borderId="16" xfId="0" applyFont="1" applyFill="1" applyBorder="1" applyAlignment="1">
      <alignment horizontal="center"/>
    </xf>
    <xf numFmtId="0" fontId="3" fillId="5" borderId="5" xfId="0" applyFont="1" applyFill="1" applyBorder="1" applyAlignment="1">
      <alignment horizontal="center"/>
    </xf>
    <xf numFmtId="169" fontId="2" fillId="5" borderId="16" xfId="1" applyNumberFormat="1" applyFont="1" applyFill="1" applyBorder="1" applyAlignment="1" applyProtection="1">
      <alignment horizontal="center"/>
    </xf>
    <xf numFmtId="0" fontId="14" fillId="0" borderId="0" xfId="0" applyFont="1"/>
    <xf numFmtId="165" fontId="3" fillId="7" borderId="0" xfId="2" applyNumberFormat="1" applyFont="1" applyFill="1" applyBorder="1" applyProtection="1"/>
    <xf numFmtId="165" fontId="3" fillId="3" borderId="14" xfId="2" applyNumberFormat="1" applyFont="1" applyFill="1" applyBorder="1" applyProtection="1"/>
    <xf numFmtId="0" fontId="14" fillId="3" borderId="0" xfId="0" applyFont="1" applyFill="1"/>
    <xf numFmtId="165" fontId="2" fillId="7" borderId="13" xfId="2" applyNumberFormat="1" applyFont="1" applyFill="1" applyBorder="1" applyProtection="1"/>
    <xf numFmtId="0" fontId="2" fillId="7" borderId="13" xfId="0" applyFont="1" applyFill="1" applyBorder="1"/>
    <xf numFmtId="10" fontId="3" fillId="5" borderId="0" xfId="0" applyNumberFormat="1" applyFont="1" applyFill="1" applyAlignment="1">
      <alignment horizontal="center"/>
    </xf>
    <xf numFmtId="0" fontId="15" fillId="3" borderId="20" xfId="0" applyFont="1" applyFill="1" applyBorder="1"/>
    <xf numFmtId="165" fontId="3" fillId="3" borderId="19" xfId="2" applyNumberFormat="1" applyFont="1" applyFill="1" applyBorder="1" applyProtection="1"/>
    <xf numFmtId="165" fontId="2" fillId="13" borderId="0" xfId="0" applyNumberFormat="1" applyFont="1" applyFill="1"/>
    <xf numFmtId="0" fontId="2" fillId="13" borderId="0" xfId="0" applyFont="1" applyFill="1"/>
    <xf numFmtId="43" fontId="8" fillId="0" borderId="0" xfId="0" applyNumberFormat="1" applyFont="1"/>
    <xf numFmtId="169" fontId="8" fillId="0" borderId="0" xfId="0" applyNumberFormat="1" applyFont="1"/>
    <xf numFmtId="43" fontId="2" fillId="5" borderId="1" xfId="1" applyFont="1" applyFill="1" applyBorder="1" applyAlignment="1" applyProtection="1">
      <alignment horizontal="left"/>
    </xf>
    <xf numFmtId="169" fontId="2" fillId="5" borderId="16" xfId="1" applyNumberFormat="1" applyFont="1" applyFill="1" applyBorder="1" applyAlignment="1" applyProtection="1">
      <alignment horizontal="left"/>
    </xf>
    <xf numFmtId="43" fontId="2" fillId="0" borderId="0" xfId="0" applyNumberFormat="1" applyFont="1" applyAlignment="1">
      <alignment horizontal="left"/>
    </xf>
    <xf numFmtId="165" fontId="2" fillId="0" borderId="0" xfId="0" applyNumberFormat="1" applyFont="1" applyAlignment="1">
      <alignment horizontal="left"/>
    </xf>
    <xf numFmtId="168" fontId="2" fillId="3" borderId="19" xfId="1" applyNumberFormat="1" applyFont="1" applyFill="1" applyBorder="1"/>
    <xf numFmtId="0" fontId="7" fillId="13" borderId="1" xfId="0" applyFont="1" applyFill="1" applyBorder="1" applyAlignment="1" applyProtection="1">
      <alignment horizontal="center"/>
      <protection locked="0"/>
    </xf>
    <xf numFmtId="0" fontId="7" fillId="12" borderId="2" xfId="0" applyFont="1" applyFill="1" applyBorder="1"/>
    <xf numFmtId="0" fontId="8" fillId="12" borderId="10" xfId="0" applyFont="1" applyFill="1" applyBorder="1"/>
    <xf numFmtId="0" fontId="7" fillId="12" borderId="3" xfId="0" applyFont="1" applyFill="1" applyBorder="1"/>
    <xf numFmtId="0" fontId="7" fillId="12" borderId="4" xfId="0" applyFont="1" applyFill="1" applyBorder="1"/>
    <xf numFmtId="43" fontId="7" fillId="12" borderId="0" xfId="1" applyFont="1" applyFill="1" applyBorder="1" applyAlignment="1"/>
    <xf numFmtId="43" fontId="7" fillId="12" borderId="12" xfId="1" applyFont="1" applyFill="1" applyBorder="1" applyAlignment="1"/>
    <xf numFmtId="0" fontId="7" fillId="13" borderId="25" xfId="0" applyFont="1" applyFill="1" applyBorder="1" applyAlignment="1" applyProtection="1">
      <alignment horizontal="center"/>
      <protection locked="0"/>
    </xf>
    <xf numFmtId="0" fontId="8" fillId="12" borderId="23" xfId="0" applyFont="1" applyFill="1" applyBorder="1"/>
    <xf numFmtId="10" fontId="2" fillId="15" borderId="1" xfId="0" applyNumberFormat="1" applyFont="1" applyFill="1" applyBorder="1" applyAlignment="1">
      <alignment horizontal="center"/>
    </xf>
    <xf numFmtId="0" fontId="8" fillId="12" borderId="0" xfId="0" applyFont="1" applyFill="1"/>
    <xf numFmtId="0" fontId="16" fillId="3" borderId="0" xfId="0" applyFont="1" applyFill="1"/>
    <xf numFmtId="0" fontId="7" fillId="12" borderId="0" xfId="0" applyFont="1" applyFill="1"/>
    <xf numFmtId="0" fontId="7" fillId="13" borderId="0" xfId="0" applyFont="1" applyFill="1" applyAlignment="1" applyProtection="1">
      <alignment horizontal="center"/>
      <protection locked="0"/>
    </xf>
    <xf numFmtId="0" fontId="8" fillId="12" borderId="0" xfId="0" applyFont="1" applyFill="1" applyAlignment="1">
      <alignment horizontal="left"/>
    </xf>
    <xf numFmtId="0" fontId="7" fillId="12" borderId="0" xfId="0" applyFont="1" applyFill="1" applyAlignment="1">
      <alignment horizontal="left"/>
    </xf>
    <xf numFmtId="0" fontId="8" fillId="12" borderId="0" xfId="0" applyFont="1" applyFill="1" applyAlignment="1">
      <alignment horizontal="center"/>
    </xf>
    <xf numFmtId="0" fontId="7" fillId="0" borderId="0" xfId="0" applyFont="1" applyAlignment="1" applyProtection="1">
      <alignment horizontal="center"/>
      <protection locked="0"/>
    </xf>
    <xf numFmtId="0" fontId="7" fillId="12" borderId="0" xfId="0" applyFont="1" applyFill="1" applyAlignment="1">
      <alignment horizontal="center"/>
    </xf>
    <xf numFmtId="0" fontId="7" fillId="12" borderId="2" xfId="0" applyFont="1" applyFill="1" applyBorder="1" applyAlignment="1">
      <alignment horizontal="center"/>
    </xf>
    <xf numFmtId="0" fontId="7" fillId="12" borderId="10" xfId="0" applyFont="1" applyFill="1" applyBorder="1" applyAlignment="1">
      <alignment horizontal="center"/>
    </xf>
    <xf numFmtId="0" fontId="7" fillId="12" borderId="11" xfId="0" applyFont="1" applyFill="1" applyBorder="1" applyAlignment="1">
      <alignment horizontal="center"/>
    </xf>
    <xf numFmtId="43" fontId="7" fillId="13" borderId="0" xfId="1" applyFont="1" applyFill="1" applyBorder="1" applyAlignment="1" applyProtection="1">
      <alignment horizontal="center"/>
      <protection locked="0"/>
    </xf>
    <xf numFmtId="43" fontId="7" fillId="13" borderId="12" xfId="1" applyFont="1" applyFill="1" applyBorder="1" applyAlignment="1" applyProtection="1">
      <alignment horizontal="center"/>
      <protection locked="0"/>
    </xf>
    <xf numFmtId="43" fontId="7" fillId="16" borderId="17" xfId="1" applyFont="1" applyFill="1" applyBorder="1" applyAlignment="1" applyProtection="1">
      <alignment horizontal="center"/>
    </xf>
    <xf numFmtId="43" fontId="7" fillId="16" borderId="18" xfId="1" applyFont="1" applyFill="1" applyBorder="1" applyAlignment="1" applyProtection="1">
      <alignment horizontal="center"/>
    </xf>
    <xf numFmtId="0" fontId="7" fillId="13" borderId="0" xfId="0" applyFont="1" applyFill="1" applyAlignment="1" applyProtection="1">
      <alignment horizontal="left"/>
      <protection locked="0"/>
    </xf>
    <xf numFmtId="0" fontId="7" fillId="12" borderId="2" xfId="0" applyFont="1" applyFill="1" applyBorder="1" applyAlignment="1">
      <alignment horizontal="left"/>
    </xf>
    <xf numFmtId="0" fontId="7" fillId="12" borderId="10" xfId="0" applyFont="1" applyFill="1" applyBorder="1" applyAlignment="1">
      <alignment horizontal="left"/>
    </xf>
    <xf numFmtId="0" fontId="7" fillId="12" borderId="4" xfId="0" applyFont="1" applyFill="1" applyBorder="1" applyAlignment="1">
      <alignment horizontal="left"/>
    </xf>
    <xf numFmtId="0" fontId="7" fillId="12" borderId="13" xfId="0" applyFont="1" applyFill="1" applyBorder="1" applyAlignment="1">
      <alignment horizontal="left"/>
    </xf>
    <xf numFmtId="0" fontId="6" fillId="13" borderId="3" xfId="0" applyFont="1" applyFill="1" applyBorder="1" applyAlignment="1" applyProtection="1">
      <alignment horizontal="center"/>
      <protection locked="0"/>
    </xf>
    <xf numFmtId="0" fontId="6" fillId="13" borderId="0" xfId="0" applyFont="1" applyFill="1" applyAlignment="1" applyProtection="1">
      <alignment horizontal="center"/>
      <protection locked="0"/>
    </xf>
    <xf numFmtId="0" fontId="6" fillId="13" borderId="12" xfId="0" applyFont="1" applyFill="1" applyBorder="1" applyAlignment="1" applyProtection="1">
      <alignment horizontal="center"/>
      <protection locked="0"/>
    </xf>
    <xf numFmtId="0" fontId="7" fillId="12" borderId="0" xfId="0" applyFont="1" applyFill="1" applyAlignment="1">
      <alignment horizontal="left"/>
    </xf>
    <xf numFmtId="0" fontId="12" fillId="12" borderId="0" xfId="0" applyFont="1" applyFill="1" applyAlignment="1">
      <alignment horizontal="center"/>
    </xf>
    <xf numFmtId="0" fontId="7" fillId="13" borderId="0" xfId="0" applyFont="1" applyFill="1" applyAlignment="1" applyProtection="1">
      <alignment horizontal="center"/>
      <protection locked="0"/>
    </xf>
    <xf numFmtId="0" fontId="7" fillId="12" borderId="17" xfId="0" applyFont="1" applyFill="1" applyBorder="1" applyAlignment="1">
      <alignment horizontal="left"/>
    </xf>
    <xf numFmtId="0" fontId="7" fillId="12" borderId="23" xfId="0" applyFont="1" applyFill="1" applyBorder="1" applyAlignment="1">
      <alignment horizontal="left"/>
    </xf>
    <xf numFmtId="170" fontId="9" fillId="12" borderId="10" xfId="1" applyNumberFormat="1" applyFont="1" applyFill="1" applyBorder="1" applyAlignment="1" applyProtection="1">
      <alignment horizontal="right"/>
    </xf>
    <xf numFmtId="170" fontId="9" fillId="12" borderId="11" xfId="1" applyNumberFormat="1" applyFont="1" applyFill="1" applyBorder="1" applyAlignment="1" applyProtection="1">
      <alignment horizontal="right"/>
    </xf>
    <xf numFmtId="170" fontId="9" fillId="12" borderId="13" xfId="1" applyNumberFormat="1" applyFont="1" applyFill="1" applyBorder="1" applyAlignment="1" applyProtection="1">
      <alignment horizontal="right"/>
    </xf>
    <xf numFmtId="170" fontId="9" fillId="12" borderId="14" xfId="1" applyNumberFormat="1" applyFont="1" applyFill="1" applyBorder="1" applyAlignment="1" applyProtection="1">
      <alignment horizontal="right"/>
    </xf>
    <xf numFmtId="43" fontId="7" fillId="13" borderId="21" xfId="1" applyFont="1" applyFill="1" applyBorder="1" applyAlignment="1" applyProtection="1">
      <alignment horizontal="center"/>
      <protection locked="0"/>
    </xf>
    <xf numFmtId="43" fontId="7" fillId="13" borderId="24" xfId="1" applyFont="1" applyFill="1" applyBorder="1" applyAlignment="1" applyProtection="1">
      <alignment horizontal="center"/>
      <protection locked="0"/>
    </xf>
    <xf numFmtId="43" fontId="7" fillId="13" borderId="22" xfId="1" applyFont="1" applyFill="1" applyBorder="1" applyAlignment="1" applyProtection="1">
      <alignment horizontal="center"/>
      <protection locked="0"/>
    </xf>
    <xf numFmtId="43" fontId="7" fillId="13" borderId="26" xfId="1" applyFont="1" applyFill="1" applyBorder="1" applyAlignment="1" applyProtection="1">
      <alignment horizontal="center"/>
      <protection locked="0"/>
    </xf>
    <xf numFmtId="0" fontId="2" fillId="3" borderId="0" xfId="0" applyFont="1" applyFill="1" applyAlignment="1">
      <alignment horizontal="left"/>
    </xf>
    <xf numFmtId="0" fontId="2" fillId="0" borderId="0" xfId="0" applyFont="1" applyAlignment="1">
      <alignment horizontal="left"/>
    </xf>
    <xf numFmtId="0" fontId="3" fillId="5" borderId="16" xfId="0" applyFont="1" applyFill="1" applyBorder="1" applyAlignment="1">
      <alignment horizontal="center"/>
    </xf>
    <xf numFmtId="0" fontId="3" fillId="5" borderId="5" xfId="0" applyFont="1" applyFill="1" applyBorder="1" applyAlignment="1">
      <alignment horizontal="center"/>
    </xf>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pageSetUpPr fitToPage="1"/>
  </sheetPr>
  <dimension ref="A1:I63"/>
  <sheetViews>
    <sheetView showGridLines="0" tabSelected="1" zoomScaleNormal="100" workbookViewId="0">
      <selection activeCell="A2" sqref="A2:G2"/>
    </sheetView>
  </sheetViews>
  <sheetFormatPr defaultColWidth="9.140625" defaultRowHeight="12"/>
  <cols>
    <col min="1" max="1" width="7.7109375" style="16" customWidth="1"/>
    <col min="2" max="2" width="25.28515625" style="16" customWidth="1"/>
    <col min="3" max="3" width="25" style="16" customWidth="1"/>
    <col min="4" max="4" width="11.7109375" style="16" customWidth="1"/>
    <col min="5" max="5" width="17.7109375" style="16" customWidth="1"/>
    <col min="6" max="6" width="10.140625" style="16" customWidth="1"/>
    <col min="7" max="7" width="10" style="16" bestFit="1" customWidth="1"/>
    <col min="8" max="8" width="9.140625" style="16"/>
    <col min="9" max="9" width="10.42578125" style="16" bestFit="1" customWidth="1"/>
    <col min="10" max="16384" width="9.140625" style="16"/>
  </cols>
  <sheetData>
    <row r="1" spans="1:7">
      <c r="A1" s="109"/>
      <c r="B1" s="110"/>
      <c r="C1" s="110"/>
      <c r="D1" s="110"/>
      <c r="E1" s="110"/>
      <c r="F1" s="110"/>
      <c r="G1" s="111"/>
    </row>
    <row r="2" spans="1:7" ht="18">
      <c r="A2" s="121" t="s">
        <v>20956</v>
      </c>
      <c r="B2" s="122"/>
      <c r="C2" s="122"/>
      <c r="D2" s="122"/>
      <c r="E2" s="122"/>
      <c r="F2" s="122"/>
      <c r="G2" s="123"/>
    </row>
    <row r="3" spans="1:7">
      <c r="A3" s="17"/>
      <c r="B3" s="100"/>
      <c r="C3" s="100"/>
      <c r="D3" s="100"/>
      <c r="E3" s="100"/>
      <c r="F3" s="100"/>
      <c r="G3" s="18"/>
    </row>
    <row r="4" spans="1:7" ht="12.75">
      <c r="A4" s="17"/>
      <c r="B4" s="125" t="s">
        <v>20909</v>
      </c>
      <c r="C4" s="125"/>
      <c r="D4" s="125"/>
      <c r="E4" s="125"/>
      <c r="F4" s="125"/>
      <c r="G4" s="18"/>
    </row>
    <row r="5" spans="1:7">
      <c r="A5" s="17"/>
      <c r="B5" s="100"/>
      <c r="C5" s="100"/>
      <c r="D5" s="100"/>
      <c r="E5" s="100"/>
      <c r="F5" s="100"/>
      <c r="G5" s="18"/>
    </row>
    <row r="6" spans="1:7">
      <c r="A6" s="17"/>
      <c r="B6" s="102" t="s">
        <v>20906</v>
      </c>
      <c r="C6" s="126" t="s">
        <v>20902</v>
      </c>
      <c r="D6" s="126"/>
      <c r="E6" s="126"/>
      <c r="F6" s="126"/>
      <c r="G6" s="18"/>
    </row>
    <row r="7" spans="1:7" ht="3" customHeight="1">
      <c r="A7" s="17"/>
      <c r="B7" s="102"/>
      <c r="C7" s="103"/>
      <c r="D7" s="103"/>
      <c r="E7" s="103"/>
      <c r="F7" s="103"/>
      <c r="G7" s="18"/>
    </row>
    <row r="8" spans="1:7">
      <c r="A8" s="17"/>
      <c r="B8" s="102" t="s">
        <v>20907</v>
      </c>
      <c r="C8" s="126" t="s">
        <v>20911</v>
      </c>
      <c r="D8" s="126"/>
      <c r="E8" s="126"/>
      <c r="F8" s="126"/>
      <c r="G8" s="18"/>
    </row>
    <row r="9" spans="1:7" ht="3" customHeight="1">
      <c r="A9" s="17"/>
      <c r="B9" s="102"/>
      <c r="C9" s="103"/>
      <c r="D9" s="103"/>
      <c r="E9" s="103"/>
      <c r="F9" s="103"/>
      <c r="G9" s="18"/>
    </row>
    <row r="10" spans="1:7">
      <c r="A10" s="17"/>
      <c r="B10" s="102" t="s">
        <v>20908</v>
      </c>
      <c r="C10" s="126" t="s">
        <v>20910</v>
      </c>
      <c r="D10" s="126"/>
      <c r="E10" s="126"/>
      <c r="F10" s="126"/>
      <c r="G10" s="18"/>
    </row>
    <row r="11" spans="1:7" ht="3" customHeight="1">
      <c r="A11" s="17"/>
      <c r="B11" s="102"/>
      <c r="C11" s="103"/>
      <c r="D11" s="103"/>
      <c r="E11" s="103"/>
      <c r="F11" s="103"/>
      <c r="G11" s="18"/>
    </row>
    <row r="12" spans="1:7">
      <c r="A12" s="17"/>
      <c r="B12" s="102" t="s">
        <v>20898</v>
      </c>
      <c r="C12" s="126" t="s">
        <v>20903</v>
      </c>
      <c r="D12" s="126"/>
      <c r="E12" s="126"/>
      <c r="F12" s="126"/>
      <c r="G12" s="18"/>
    </row>
    <row r="13" spans="1:7" ht="3" customHeight="1">
      <c r="A13" s="17"/>
      <c r="B13" s="102"/>
      <c r="C13" s="103"/>
      <c r="D13" s="103"/>
      <c r="E13" s="103"/>
      <c r="F13" s="103"/>
      <c r="G13" s="18"/>
    </row>
    <row r="14" spans="1:7">
      <c r="A14" s="17"/>
      <c r="B14" s="102" t="s">
        <v>20914</v>
      </c>
      <c r="C14" s="126" t="s">
        <v>20915</v>
      </c>
      <c r="D14" s="126"/>
      <c r="E14" s="126"/>
      <c r="F14" s="126"/>
      <c r="G14" s="18"/>
    </row>
    <row r="15" spans="1:7" ht="3" customHeight="1">
      <c r="A15" s="17"/>
      <c r="B15" s="102"/>
      <c r="C15" s="103"/>
      <c r="D15" s="103"/>
      <c r="E15" s="103"/>
      <c r="F15" s="103"/>
      <c r="G15" s="18"/>
    </row>
    <row r="16" spans="1:7">
      <c r="A16" s="17"/>
      <c r="B16" s="102" t="s">
        <v>20916</v>
      </c>
      <c r="C16" s="126" t="s">
        <v>20917</v>
      </c>
      <c r="D16" s="126"/>
      <c r="E16" s="126"/>
      <c r="F16" s="126"/>
      <c r="G16" s="18"/>
    </row>
    <row r="17" spans="1:7" ht="3" customHeight="1">
      <c r="A17" s="17"/>
      <c r="B17" s="102"/>
      <c r="C17" s="103"/>
      <c r="D17" s="103"/>
      <c r="E17" s="103"/>
      <c r="F17" s="103"/>
      <c r="G17" s="18"/>
    </row>
    <row r="18" spans="1:7">
      <c r="A18" s="17"/>
      <c r="B18" s="102" t="s">
        <v>20918</v>
      </c>
      <c r="C18" s="126" t="s">
        <v>20919</v>
      </c>
      <c r="D18" s="126"/>
      <c r="E18" s="126"/>
      <c r="F18" s="126"/>
      <c r="G18" s="18"/>
    </row>
    <row r="19" spans="1:7" ht="3" customHeight="1">
      <c r="A19" s="17"/>
      <c r="B19" s="102"/>
      <c r="C19" s="103"/>
      <c r="D19" s="103"/>
      <c r="E19" s="103"/>
      <c r="F19" s="103"/>
      <c r="G19" s="18"/>
    </row>
    <row r="20" spans="1:7">
      <c r="A20" s="17"/>
      <c r="B20" s="102" t="s">
        <v>20920</v>
      </c>
      <c r="C20" s="126" t="s">
        <v>20921</v>
      </c>
      <c r="D20" s="126"/>
      <c r="E20" s="126"/>
      <c r="F20" s="126"/>
      <c r="G20" s="18"/>
    </row>
    <row r="21" spans="1:7" ht="3" customHeight="1">
      <c r="A21" s="17"/>
      <c r="B21" s="102"/>
      <c r="C21" s="103"/>
      <c r="D21" s="103"/>
      <c r="E21" s="103"/>
      <c r="F21" s="103"/>
      <c r="G21" s="18"/>
    </row>
    <row r="22" spans="1:7">
      <c r="A22" s="17"/>
      <c r="B22" s="102" t="s">
        <v>20922</v>
      </c>
      <c r="C22" s="126" t="s">
        <v>20923</v>
      </c>
      <c r="D22" s="126"/>
      <c r="E22" s="126"/>
      <c r="F22" s="126"/>
      <c r="G22" s="18"/>
    </row>
    <row r="23" spans="1:7">
      <c r="A23" s="17"/>
      <c r="B23" s="100"/>
      <c r="C23" s="100"/>
      <c r="D23" s="100"/>
      <c r="E23" s="100"/>
      <c r="F23" s="100"/>
      <c r="G23" s="18"/>
    </row>
    <row r="24" spans="1:7">
      <c r="A24" s="17"/>
      <c r="B24" s="102" t="s">
        <v>20905</v>
      </c>
      <c r="C24" s="116" t="s">
        <v>20937</v>
      </c>
      <c r="D24" s="116"/>
      <c r="E24" s="116"/>
      <c r="F24" s="116"/>
      <c r="G24" s="18"/>
    </row>
    <row r="25" spans="1:7">
      <c r="A25" s="17"/>
      <c r="B25" s="100"/>
      <c r="C25" s="100"/>
      <c r="D25" s="104"/>
      <c r="E25" s="104"/>
      <c r="F25" s="104"/>
      <c r="G25" s="18"/>
    </row>
    <row r="26" spans="1:7">
      <c r="A26" s="17"/>
      <c r="B26" s="124" t="s">
        <v>20904</v>
      </c>
      <c r="C26" s="124"/>
      <c r="D26" s="103">
        <v>2023</v>
      </c>
      <c r="E26" s="106"/>
      <c r="F26" s="106"/>
      <c r="G26" s="18"/>
    </row>
    <row r="27" spans="1:7">
      <c r="A27" s="17"/>
      <c r="B27" s="100"/>
      <c r="C27" s="100"/>
      <c r="D27" s="100"/>
      <c r="E27" s="100"/>
      <c r="F27" s="100"/>
      <c r="G27" s="18"/>
    </row>
    <row r="28" spans="1:7">
      <c r="A28" s="17"/>
      <c r="B28" s="124" t="s">
        <v>20943</v>
      </c>
      <c r="C28" s="124"/>
      <c r="D28" s="103" t="s">
        <v>20931</v>
      </c>
      <c r="E28" s="106"/>
      <c r="F28" s="106"/>
      <c r="G28" s="18"/>
    </row>
    <row r="29" spans="1:7">
      <c r="A29" s="17"/>
      <c r="B29" s="100"/>
      <c r="C29" s="100"/>
      <c r="D29" s="100"/>
      <c r="E29" s="100"/>
      <c r="F29" s="100"/>
      <c r="G29" s="18"/>
    </row>
    <row r="30" spans="1:7">
      <c r="A30" s="17"/>
      <c r="B30" s="124" t="s">
        <v>20951</v>
      </c>
      <c r="C30" s="124"/>
      <c r="D30" s="107" t="s">
        <v>20322</v>
      </c>
      <c r="E30" s="102" t="s">
        <v>20952</v>
      </c>
      <c r="F30" s="107" t="s">
        <v>20322</v>
      </c>
      <c r="G30" s="18"/>
    </row>
    <row r="31" spans="1:7">
      <c r="A31" s="17"/>
      <c r="B31" s="100"/>
      <c r="C31" s="100"/>
      <c r="D31" s="100"/>
      <c r="E31" s="100"/>
      <c r="F31" s="100"/>
      <c r="G31" s="18"/>
    </row>
    <row r="32" spans="1:7">
      <c r="A32" s="17"/>
      <c r="B32" s="124" t="s">
        <v>20953</v>
      </c>
      <c r="C32" s="124"/>
      <c r="D32" s="107" t="s">
        <v>20322</v>
      </c>
      <c r="E32" s="102"/>
      <c r="F32" s="100"/>
      <c r="G32" s="18"/>
    </row>
    <row r="33" spans="1:8">
      <c r="A33" s="17"/>
      <c r="B33" s="100"/>
      <c r="C33" s="100"/>
      <c r="D33" s="100"/>
      <c r="E33" s="100"/>
      <c r="F33" s="100"/>
      <c r="G33" s="18"/>
    </row>
    <row r="34" spans="1:8" ht="3" customHeight="1">
      <c r="A34" s="17"/>
      <c r="B34" s="102"/>
      <c r="C34" s="103"/>
      <c r="D34" s="103"/>
      <c r="E34" s="103"/>
      <c r="F34" s="103"/>
      <c r="G34" s="18"/>
    </row>
    <row r="35" spans="1:8">
      <c r="A35" s="17"/>
      <c r="B35" s="102" t="s">
        <v>20912</v>
      </c>
      <c r="C35" s="126" t="s">
        <v>20913</v>
      </c>
      <c r="D35" s="126"/>
      <c r="E35" s="126"/>
      <c r="F35" s="126"/>
      <c r="G35" s="18"/>
    </row>
    <row r="36" spans="1:8">
      <c r="A36" s="17"/>
      <c r="B36" s="100"/>
      <c r="C36" s="100"/>
      <c r="D36" s="100"/>
      <c r="E36" s="100"/>
      <c r="F36" s="100"/>
      <c r="G36" s="18"/>
    </row>
    <row r="37" spans="1:8">
      <c r="A37" s="17"/>
      <c r="B37" s="102" t="s">
        <v>20319</v>
      </c>
      <c r="C37" s="116" t="s">
        <v>10223</v>
      </c>
      <c r="D37" s="116"/>
      <c r="E37" s="116"/>
      <c r="F37" s="108" t="str">
        <f>+IF(C37&lt;&gt;"",INDEX('4-Add.Comunali'!A:A,MATCH(C37,'4-Add.Comunali'!B:B,0),0),"")</f>
        <v>F205</v>
      </c>
      <c r="G37" s="18"/>
    </row>
    <row r="38" spans="1:8">
      <c r="A38" s="17"/>
      <c r="B38" s="100"/>
      <c r="C38" s="100"/>
      <c r="D38" s="106"/>
      <c r="E38" s="106"/>
      <c r="F38" s="106"/>
      <c r="G38" s="18"/>
    </row>
    <row r="39" spans="1:8">
      <c r="A39" s="17"/>
      <c r="B39" s="102" t="s">
        <v>20320</v>
      </c>
      <c r="C39" s="116" t="s">
        <v>20239</v>
      </c>
      <c r="D39" s="116"/>
      <c r="E39" s="116"/>
      <c r="F39" s="102"/>
      <c r="G39" s="18"/>
    </row>
    <row r="40" spans="1:8">
      <c r="A40" s="17"/>
      <c r="B40" s="100"/>
      <c r="C40" s="100"/>
      <c r="D40" s="106"/>
      <c r="E40" s="106"/>
      <c r="F40" s="106"/>
      <c r="G40" s="18"/>
    </row>
    <row r="41" spans="1:8">
      <c r="A41" s="17"/>
      <c r="B41" s="102" t="s">
        <v>20321</v>
      </c>
      <c r="C41" s="116" t="s">
        <v>20213</v>
      </c>
      <c r="D41" s="116"/>
      <c r="E41" s="116"/>
      <c r="F41" s="102"/>
      <c r="G41" s="18"/>
    </row>
    <row r="42" spans="1:8">
      <c r="A42" s="17"/>
      <c r="B42" s="100"/>
      <c r="C42" s="100"/>
      <c r="D42" s="100"/>
      <c r="E42" s="100"/>
      <c r="F42" s="100"/>
      <c r="G42" s="18"/>
    </row>
    <row r="43" spans="1:8">
      <c r="A43" s="17"/>
      <c r="B43" s="100"/>
      <c r="C43" s="100"/>
      <c r="D43" s="100"/>
      <c r="E43" s="100"/>
      <c r="F43" s="100"/>
      <c r="G43" s="18"/>
    </row>
    <row r="44" spans="1:8">
      <c r="A44" s="17"/>
      <c r="B44" s="100"/>
      <c r="C44" s="100"/>
      <c r="D44" s="100"/>
      <c r="E44" s="100"/>
      <c r="F44" s="100"/>
      <c r="G44" s="32" t="s">
        <v>20328</v>
      </c>
    </row>
    <row r="45" spans="1:8">
      <c r="A45" s="17"/>
      <c r="B45" s="100"/>
      <c r="C45" s="100"/>
      <c r="D45" s="100"/>
      <c r="E45" s="100"/>
      <c r="F45" s="100"/>
      <c r="G45" s="18"/>
    </row>
    <row r="46" spans="1:8">
      <c r="A46" s="17"/>
      <c r="B46" s="124" t="s">
        <v>20944</v>
      </c>
      <c r="C46" s="124"/>
      <c r="D46" s="100"/>
      <c r="E46" s="100"/>
      <c r="F46" s="112">
        <v>6000</v>
      </c>
      <c r="G46" s="113"/>
    </row>
    <row r="47" spans="1:8" ht="12.75" thickBot="1">
      <c r="A47" s="17"/>
      <c r="B47" s="100"/>
      <c r="C47" s="100"/>
      <c r="D47" s="100"/>
      <c r="E47" s="100"/>
      <c r="F47" s="34"/>
      <c r="G47" s="35"/>
    </row>
    <row r="48" spans="1:8">
      <c r="A48" s="17"/>
      <c r="B48" s="91" t="s">
        <v>20900</v>
      </c>
      <c r="C48" s="92"/>
      <c r="D48" s="92"/>
      <c r="E48" s="92"/>
      <c r="F48" s="133">
        <v>0</v>
      </c>
      <c r="G48" s="134"/>
      <c r="H48" s="1" t="s">
        <v>20938</v>
      </c>
    </row>
    <row r="49" spans="1:9" ht="3" customHeight="1">
      <c r="A49" s="17"/>
      <c r="B49" s="93"/>
      <c r="C49" s="100"/>
      <c r="D49" s="100"/>
      <c r="E49" s="100"/>
      <c r="F49" s="90"/>
      <c r="G49" s="97"/>
      <c r="H49" s="1"/>
    </row>
    <row r="50" spans="1:9" ht="12.75" thickBot="1">
      <c r="A50" s="17"/>
      <c r="B50" s="94" t="s">
        <v>20899</v>
      </c>
      <c r="C50" s="21"/>
      <c r="D50" s="21"/>
      <c r="E50" s="21"/>
      <c r="F50" s="135">
        <v>0</v>
      </c>
      <c r="G50" s="136"/>
      <c r="H50" s="1" t="s">
        <v>20939</v>
      </c>
    </row>
    <row r="51" spans="1:9" ht="12.75" thickBot="1">
      <c r="A51" s="17"/>
      <c r="B51" s="100"/>
      <c r="C51" s="100"/>
      <c r="D51" s="100"/>
      <c r="E51" s="100"/>
      <c r="F51" s="31"/>
      <c r="G51" s="33"/>
    </row>
    <row r="52" spans="1:9" ht="14.25">
      <c r="A52" s="17"/>
      <c r="B52" s="117" t="s">
        <v>20955</v>
      </c>
      <c r="C52" s="118"/>
      <c r="D52" s="92"/>
      <c r="E52" s="92"/>
      <c r="F52" s="129">
        <f>IF(C37&lt;&gt;"",PRODUCT(('2-Prospetto'!G6+'2-Prospetto'!G12),-1),"")</f>
        <v>-40</v>
      </c>
      <c r="G52" s="130"/>
    </row>
    <row r="53" spans="1:9">
      <c r="A53" s="17"/>
      <c r="B53" s="17"/>
      <c r="C53" s="100"/>
      <c r="D53" s="100"/>
      <c r="E53" s="100"/>
      <c r="F53" s="34"/>
      <c r="G53" s="35"/>
    </row>
    <row r="54" spans="1:9" ht="15" thickBot="1">
      <c r="A54" s="17"/>
      <c r="B54" s="119" t="s">
        <v>20318</v>
      </c>
      <c r="C54" s="120"/>
      <c r="D54" s="21"/>
      <c r="E54" s="21"/>
      <c r="F54" s="131">
        <f ca="1">IF(C37&lt;&gt;"",PRODUCT('2-Prospetto'!G57,-1),"")</f>
        <v>0</v>
      </c>
      <c r="G54" s="132"/>
    </row>
    <row r="55" spans="1:9" ht="12.75" thickBot="1">
      <c r="A55" s="17"/>
      <c r="B55" s="100"/>
      <c r="C55" s="100"/>
      <c r="D55" s="100"/>
      <c r="E55" s="100"/>
      <c r="F55" s="34"/>
      <c r="G55" s="35"/>
    </row>
    <row r="56" spans="1:9" ht="12.75" thickBot="1">
      <c r="A56" s="17"/>
      <c r="B56" s="127" t="s">
        <v>20945</v>
      </c>
      <c r="C56" s="128"/>
      <c r="D56" s="98"/>
      <c r="E56" s="98"/>
      <c r="F56" s="114">
        <f ca="1">IF(C37&lt;&gt;"",SUM('2-Prospetto'!G59),"")</f>
        <v>5960</v>
      </c>
      <c r="G56" s="115"/>
      <c r="I56" s="83"/>
    </row>
    <row r="57" spans="1:9">
      <c r="A57" s="17"/>
      <c r="B57" s="100"/>
      <c r="C57" s="100"/>
      <c r="D57" s="100"/>
      <c r="E57" s="100"/>
      <c r="F57" s="34"/>
      <c r="G57" s="35"/>
    </row>
    <row r="58" spans="1:9" ht="12.75" thickBot="1">
      <c r="A58" s="17"/>
      <c r="B58" s="100"/>
      <c r="C58" s="100"/>
      <c r="D58" s="100"/>
      <c r="E58" s="100"/>
      <c r="F58" s="34"/>
      <c r="G58" s="35"/>
    </row>
    <row r="59" spans="1:9" ht="12.75" thickBot="1">
      <c r="A59" s="17"/>
      <c r="B59" s="127" t="s">
        <v>20946</v>
      </c>
      <c r="C59" s="128"/>
      <c r="D59" s="98"/>
      <c r="E59" s="98"/>
      <c r="F59" s="114">
        <f>IF(C37&lt;&gt;"",SUM('2-Prospetto'!G23),"")</f>
        <v>6080</v>
      </c>
      <c r="G59" s="115"/>
      <c r="I59" s="84"/>
    </row>
    <row r="60" spans="1:9">
      <c r="A60" s="17"/>
      <c r="B60" s="105"/>
      <c r="C60" s="105"/>
      <c r="D60" s="100"/>
      <c r="E60" s="19"/>
      <c r="F60" s="31"/>
      <c r="G60" s="33"/>
    </row>
    <row r="61" spans="1:9">
      <c r="A61" s="17"/>
      <c r="B61" s="108" t="s">
        <v>20947</v>
      </c>
      <c r="C61" s="105"/>
      <c r="D61" s="100"/>
      <c r="E61" s="19"/>
      <c r="F61" s="95" t="s">
        <v>20948</v>
      </c>
      <c r="G61" s="96"/>
    </row>
    <row r="62" spans="1:9">
      <c r="A62" s="17"/>
      <c r="B62" s="105" t="s">
        <v>20949</v>
      </c>
      <c r="C62" s="105"/>
      <c r="D62" s="100"/>
      <c r="E62" s="19"/>
      <c r="F62" s="31" t="s">
        <v>20950</v>
      </c>
      <c r="G62" s="33"/>
    </row>
    <row r="63" spans="1:9" ht="12.75" thickBot="1">
      <c r="A63" s="20"/>
      <c r="B63" s="21"/>
      <c r="C63" s="21"/>
      <c r="D63" s="21"/>
      <c r="E63" s="21"/>
      <c r="F63" s="21"/>
      <c r="G63" s="22"/>
    </row>
  </sheetData>
  <sheetProtection algorithmName="SHA-512" hashValue="Xx3Zayi5LI91xpMYfGre4PzkCYy8vuOUeKr5igvEIc6GgNFIxduN+GWGrCFNoNdtZTFofMRxT8BJfSUNDB+5Fg==" saltValue="YNIEA89VSOQBtMdBaUZi0A==" spinCount="100000" sheet="1" objects="1" scenarios="1"/>
  <dataConsolidate/>
  <mergeCells count="33">
    <mergeCell ref="B28:C28"/>
    <mergeCell ref="C10:F10"/>
    <mergeCell ref="C12:F12"/>
    <mergeCell ref="C35:F35"/>
    <mergeCell ref="C16:F16"/>
    <mergeCell ref="C14:F14"/>
    <mergeCell ref="C18:F18"/>
    <mergeCell ref="C20:F20"/>
    <mergeCell ref="B30:C30"/>
    <mergeCell ref="F59:G59"/>
    <mergeCell ref="B59:C59"/>
    <mergeCell ref="F52:G52"/>
    <mergeCell ref="F54:G54"/>
    <mergeCell ref="B46:C46"/>
    <mergeCell ref="B56:C56"/>
    <mergeCell ref="F48:G48"/>
    <mergeCell ref="F50:G50"/>
    <mergeCell ref="A1:G1"/>
    <mergeCell ref="F46:G46"/>
    <mergeCell ref="F56:G56"/>
    <mergeCell ref="C24:F24"/>
    <mergeCell ref="B52:C52"/>
    <mergeCell ref="B54:C54"/>
    <mergeCell ref="C37:E37"/>
    <mergeCell ref="C39:E39"/>
    <mergeCell ref="C41:E41"/>
    <mergeCell ref="A2:G2"/>
    <mergeCell ref="B32:C32"/>
    <mergeCell ref="B4:F4"/>
    <mergeCell ref="C6:F6"/>
    <mergeCell ref="C8:F8"/>
    <mergeCell ref="C22:F22"/>
    <mergeCell ref="B26:C26"/>
  </mergeCells>
  <dataValidations count="3">
    <dataValidation type="whole" allowBlank="1" showInputMessage="1" showErrorMessage="1" errorTitle="Valore inserito errato" error="L'importo del Compenso IRPEF esente deve essere compreso nel range 0-15.000!" sqref="F48:G48">
      <formula1>0</formula1>
      <formula2>15000</formula2>
    </dataValidation>
    <dataValidation type="whole" allowBlank="1" showInputMessage="1" showErrorMessage="1" errorTitle="Valore inserito errato" error="L'importo del Compenso INPS esente deve essere compreso nel range 0-5.000!" sqref="F50:G50">
      <formula1>0</formula1>
      <formula2>5000</formula2>
    </dataValidation>
    <dataValidation type="whole" operator="greaterThanOrEqual" allowBlank="1" showInputMessage="1" showErrorMessage="1" errorTitle="Valore inserito errato" error="L'importo del Compenso lordo deve essere maggiore di zero!" sqref="F46:G46">
      <formula1>0</formula1>
    </dataValidation>
  </dataValidations>
  <pageMargins left="0.51181102362204722" right="0.31496062992125984" top="0.74803149606299213" bottom="0.74803149606299213" header="0.31496062992125984" footer="0.31496062992125984"/>
  <pageSetup paperSize="9" scale="88" fitToHeight="0" orientation="portrait" r:id="rId1"/>
  <extLst xmlns:xr="http://schemas.microsoft.com/office/spreadsheetml/2014/revision">
    <ext xmlns:x14="http://schemas.microsoft.com/office/spreadsheetml/2009/9/main" uri="{CCE6A557-97BC-4b89-ADB6-D9C93CAAB3DF}">
      <x14:dataValidations xmlns:xm="http://schemas.microsoft.com/office/excel/2006/main" count="6">
        <x14:dataValidation type="list" allowBlank="1" showInputMessage="1" showErrorMessage="1" xr:uid="{FF38A11B-CC15-404D-B59C-B1B2FEA0EA04}">
          <x14:formula1>
            <xm:f>'4-Add.Comunali'!$B:$B</xm:f>
          </x14:formula1>
          <xm:sqref>C37:E37</xm:sqref>
        </x14:dataValidation>
        <x14:dataValidation type="list" allowBlank="1" showInputMessage="1" showErrorMessage="1" xr:uid="{4DFE30FC-B5C5-4C1E-B595-3056C7606E10}">
          <x14:formula1>
            <xm:f>'5-IRAP'!$A$3:$A$22</xm:f>
          </x14:formula1>
          <xm:sqref>C41:E41</xm:sqref>
        </x14:dataValidation>
        <x14:dataValidation type="list" allowBlank="1" showInputMessage="1" showErrorMessage="1" xr:uid="{B03C415D-97D6-42D7-98AB-09A6C13C2D7F}">
          <x14:formula1>
            <xm:f>'6-VARIABILI'!$A$2:$A$12</xm:f>
          </x14:formula1>
          <xm:sqref>D26</xm:sqref>
        </x14:dataValidation>
        <x14:dataValidation type="list" allowBlank="1" showInputMessage="1" showErrorMessage="1" xr:uid="{A5C94132-B88C-4EA9-9A07-DD7E2A4FC070}">
          <x14:formula1>
            <xm:f>'6-VARIABILI'!$D$2:$D$3</xm:f>
          </x14:formula1>
          <xm:sqref>D32 D30 F30</xm:sqref>
        </x14:dataValidation>
        <x14:dataValidation type="list" allowBlank="1" showInputMessage="1" showErrorMessage="1" xr:uid="{3D172C65-A1C0-41CC-97DE-F53302BC6472}">
          <x14:formula1>
            <xm:f>'6-VARIABILI'!$A$17:$A$31</xm:f>
          </x14:formula1>
          <xm:sqref>D28</xm:sqref>
        </x14:dataValidation>
        <x14:dataValidation type="list" allowBlank="1" showInputMessage="1" showErrorMessage="1" xr:uid="{DBDD2067-EF03-4CAB-B507-06CD0341F3B9}">
          <x14:formula1>
            <xm:f>'3-Add.Regionali'!$B:$B</xm:f>
          </x14:formula1>
          <xm:sqref>C39:E39</xm:sqref>
        </x14:dataValidation>
      </x14:dataValidations>
    </ext>
  </extLst>
</worksheet>
</file>

<file path=xl/worksheets/sheet2.xml><?xml version="1.0" encoding="utf-8"?>
<worksheet xmlns="http://schemas.openxmlformats.org/spreadsheetml/2006/main" xmlns:r="http://schemas.openxmlformats.org/officeDocument/2006/relationships">
  <dimension ref="B1:L60"/>
  <sheetViews>
    <sheetView showGridLines="0" topLeftCell="A4" zoomScale="90" zoomScaleNormal="90" workbookViewId="0">
      <selection activeCell="E15" sqref="E15"/>
    </sheetView>
  </sheetViews>
  <sheetFormatPr defaultColWidth="9.140625" defaultRowHeight="11.25"/>
  <cols>
    <col min="1" max="1" width="9.140625" style="1"/>
    <col min="2" max="2" width="4.42578125" style="1" bestFit="1" customWidth="1"/>
    <col min="3" max="3" width="47.7109375" style="1" customWidth="1"/>
    <col min="4" max="5" width="12.7109375" style="1" bestFit="1" customWidth="1"/>
    <col min="6" max="6" width="10" style="1" bestFit="1" customWidth="1"/>
    <col min="7" max="7" width="12.7109375" style="1" bestFit="1" customWidth="1"/>
    <col min="8" max="8" width="13.42578125" style="1" bestFit="1" customWidth="1"/>
    <col min="9" max="9" width="9.140625" style="1"/>
    <col min="10" max="10" width="22.28515625" style="1" customWidth="1"/>
    <col min="11" max="11" width="27.85546875" style="1" bestFit="1" customWidth="1"/>
    <col min="12" max="12" width="41.140625" style="1" bestFit="1" customWidth="1"/>
    <col min="13" max="16384" width="9.140625" style="1"/>
  </cols>
  <sheetData>
    <row r="1" spans="2:11" ht="12" thickBot="1">
      <c r="H1" s="79" t="s">
        <v>20901</v>
      </c>
    </row>
    <row r="2" spans="2:11" ht="12" thickBot="1">
      <c r="B2" s="9" t="s">
        <v>0</v>
      </c>
      <c r="C2" s="36" t="s">
        <v>7</v>
      </c>
      <c r="D2" s="37"/>
      <c r="E2" s="37"/>
      <c r="F2" s="3"/>
      <c r="G2" s="38">
        <f>+'1-Scheda individuale'!$F$46:$F$46</f>
        <v>6000</v>
      </c>
      <c r="H2" s="74" cm="1">
        <f t="array" ref="H2:I2">+'1-Scheda individuale'!F48:G48</f>
        <v>0</v>
      </c>
      <c r="I2" s="11">
        <v>0</v>
      </c>
    </row>
    <row r="3" spans="2:11" ht="12" thickBot="1">
      <c r="D3" s="1" t="s">
        <v>20896</v>
      </c>
      <c r="G3" s="39"/>
      <c r="H3" s="39"/>
      <c r="J3" s="139" t="s">
        <v>20324</v>
      </c>
      <c r="K3" s="140"/>
    </row>
    <row r="4" spans="2:11" ht="12" thickBot="1">
      <c r="D4" s="89">
        <v>5000</v>
      </c>
      <c r="G4" s="39"/>
      <c r="H4" s="39"/>
      <c r="J4" s="69"/>
      <c r="K4" s="70"/>
    </row>
    <row r="5" spans="2:11" ht="12" thickBot="1">
      <c r="B5" s="3" t="s">
        <v>1</v>
      </c>
      <c r="C5" s="36" t="s">
        <v>20329</v>
      </c>
      <c r="D5" s="76">
        <f>IF((D4-H5)&lt;0,0,(D4-H5))</f>
        <v>5000</v>
      </c>
      <c r="E5" s="67">
        <v>113520</v>
      </c>
      <c r="F5" s="3"/>
      <c r="G5" s="40">
        <f>+IF(G2-D5&lt;0,0,IF(G2-D5&gt;E5,E5-D5,G2-D5)*VLOOKUP('1-Scheda individuale'!D26,'6-VARIABILI'!A:B,2,FALSE))</f>
        <v>500</v>
      </c>
      <c r="H5" s="80" cm="1">
        <f t="array" ref="H5">+'1-Scheda individuale'!F50:F50</f>
        <v>0</v>
      </c>
      <c r="I5" s="72"/>
      <c r="J5" s="41" t="s">
        <v>20323</v>
      </c>
      <c r="K5" s="41" t="s">
        <v>20322</v>
      </c>
    </row>
    <row r="6" spans="2:11">
      <c r="B6" s="7" t="s">
        <v>16</v>
      </c>
      <c r="C6" s="7" t="s">
        <v>24</v>
      </c>
      <c r="E6" s="42">
        <f>IF('1-Scheda individuale'!$D$32="Si",K6,J6)</f>
        <v>0.08</v>
      </c>
      <c r="F6" s="43"/>
      <c r="G6" s="39">
        <f>+$E$6*G5</f>
        <v>40</v>
      </c>
      <c r="H6" s="39"/>
      <c r="J6" s="42">
        <f>((25%+2.03%)/3)</f>
        <v>9.01E-2</v>
      </c>
      <c r="K6" s="42">
        <f>((24%)/3)</f>
        <v>0.08</v>
      </c>
    </row>
    <row r="7" spans="2:11">
      <c r="B7" s="8" t="s">
        <v>11</v>
      </c>
      <c r="C7" s="8" t="s">
        <v>9</v>
      </c>
      <c r="D7" s="2"/>
      <c r="E7" s="42">
        <f>IF('1-Scheda individuale'!$D$32="Si",K7,J7)</f>
        <v>0.16</v>
      </c>
      <c r="F7" s="43"/>
      <c r="G7" s="39">
        <f>+$E$7*G5</f>
        <v>80</v>
      </c>
      <c r="H7" s="39"/>
      <c r="J7" s="42">
        <f>((25%+2.03%)/3*2)</f>
        <v>0.1802</v>
      </c>
      <c r="K7" s="42">
        <f>((24%)/3*2)</f>
        <v>0.16</v>
      </c>
    </row>
    <row r="8" spans="2:11">
      <c r="B8" s="10" t="s">
        <v>12</v>
      </c>
      <c r="C8" s="10" t="s">
        <v>10</v>
      </c>
      <c r="D8" s="44"/>
      <c r="E8" s="45">
        <f>SUM(E6:E7)</f>
        <v>0.24</v>
      </c>
      <c r="F8" s="46"/>
      <c r="G8" s="47">
        <f>+SUM(G6:G7)</f>
        <v>120</v>
      </c>
      <c r="H8" s="47"/>
      <c r="J8" s="45">
        <f>SUM(J6:J7)</f>
        <v>0.27029999999999998</v>
      </c>
      <c r="K8" s="45">
        <f>SUM(K6:K7)</f>
        <v>0.24</v>
      </c>
    </row>
    <row r="10" spans="2:11" ht="12" thickBot="1">
      <c r="D10" s="1" t="s">
        <v>20326</v>
      </c>
      <c r="E10" s="1" t="s">
        <v>26</v>
      </c>
      <c r="F10" s="1" t="s">
        <v>20327</v>
      </c>
    </row>
    <row r="11" spans="2:11" ht="12" thickBot="1">
      <c r="B11" s="3" t="s">
        <v>2</v>
      </c>
      <c r="C11" s="36" t="s">
        <v>21</v>
      </c>
      <c r="D11" s="48">
        <v>17780.7</v>
      </c>
      <c r="E11" s="48">
        <v>33021.300000000003</v>
      </c>
      <c r="F11" s="49">
        <f>IF(G2&gt;E11,E11,G2)</f>
        <v>6000</v>
      </c>
      <c r="G11" s="40">
        <f>IF(F11&lt;D11,D11,F11)</f>
        <v>17780.7</v>
      </c>
      <c r="H11" s="80"/>
      <c r="I11" s="101" t="s">
        <v>20954</v>
      </c>
      <c r="J11" s="75"/>
    </row>
    <row r="12" spans="2:11">
      <c r="B12" s="7" t="s">
        <v>19</v>
      </c>
      <c r="C12" s="7" t="s">
        <v>13</v>
      </c>
      <c r="E12" s="99">
        <f>(0.079/3)*0</f>
        <v>0</v>
      </c>
      <c r="F12" s="43"/>
      <c r="G12" s="39">
        <f>+E12*G11</f>
        <v>0</v>
      </c>
      <c r="H12" s="39"/>
    </row>
    <row r="13" spans="2:11">
      <c r="B13" s="8" t="s">
        <v>18</v>
      </c>
      <c r="C13" s="8" t="s">
        <v>14</v>
      </c>
      <c r="E13" s="99">
        <f>(0.079/3*2)*0</f>
        <v>0</v>
      </c>
      <c r="F13" s="43"/>
      <c r="G13" s="39">
        <f>+E13*G11</f>
        <v>0</v>
      </c>
      <c r="H13" s="39"/>
    </row>
    <row r="14" spans="2:11">
      <c r="B14" s="10" t="s">
        <v>17</v>
      </c>
      <c r="C14" s="10" t="s">
        <v>15</v>
      </c>
      <c r="D14" s="44"/>
      <c r="E14" s="45">
        <f>SUM(E12:E13)</f>
        <v>0</v>
      </c>
      <c r="F14" s="46"/>
      <c r="G14" s="47">
        <f>+G12+G13</f>
        <v>0</v>
      </c>
      <c r="H14" s="47"/>
    </row>
    <row r="15" spans="2:11" ht="12" thickBot="1">
      <c r="B15" s="55"/>
      <c r="C15" s="55"/>
      <c r="D15" s="1" t="s">
        <v>20896</v>
      </c>
      <c r="E15" s="78"/>
      <c r="F15" s="46"/>
      <c r="G15" s="47"/>
      <c r="H15" s="47"/>
    </row>
    <row r="16" spans="2:11" ht="12" thickBot="1">
      <c r="D16" s="89">
        <v>15000</v>
      </c>
      <c r="H16" s="80"/>
    </row>
    <row r="17" spans="2:11" ht="12" thickBot="1">
      <c r="B17" s="3" t="s">
        <v>3</v>
      </c>
      <c r="C17" s="36" t="s">
        <v>20</v>
      </c>
      <c r="D17" s="77" t="s">
        <v>20897</v>
      </c>
      <c r="E17" s="37">
        <f>+IF((+D16-H17)&lt;0,0,(D16-H17))</f>
        <v>15000</v>
      </c>
      <c r="F17" s="3"/>
      <c r="G17" s="40">
        <f>IF((G2-G6-G12-E17)&gt;0,G2-G6-G12-E17,0)</f>
        <v>0</v>
      </c>
      <c r="H17" s="73" cm="1">
        <f t="array" ref="H17">+'1-Scheda individuale'!F48:F48</f>
        <v>0</v>
      </c>
      <c r="J17" s="72"/>
    </row>
    <row r="18" spans="2:11">
      <c r="H18" s="51"/>
    </row>
    <row r="19" spans="2:11" ht="12" thickBot="1">
      <c r="B19" s="9" t="s">
        <v>20330</v>
      </c>
      <c r="C19" s="36" t="s">
        <v>20331</v>
      </c>
      <c r="D19" s="3" t="s">
        <v>27</v>
      </c>
      <c r="E19" s="67">
        <v>85000</v>
      </c>
      <c r="F19" s="3"/>
      <c r="G19" s="38">
        <f>IF(G2-E19&gt;0,G2-E19,0)</f>
        <v>0</v>
      </c>
      <c r="H19" s="51"/>
    </row>
    <row r="20" spans="2:11">
      <c r="H20" s="51"/>
    </row>
    <row r="21" spans="2:11">
      <c r="C21" s="8" t="s">
        <v>20170</v>
      </c>
      <c r="E21" s="50">
        <f>+VLOOKUP('1-Scheda individuale'!$C$39,'5-IRAP'!$A:$D,4,FALSE)</f>
        <v>4.9700000000000001E-2</v>
      </c>
      <c r="G21" s="51">
        <f>+E21*G19</f>
        <v>0</v>
      </c>
      <c r="H21" s="51"/>
    </row>
    <row r="22" spans="2:11">
      <c r="H22" s="51"/>
    </row>
    <row r="23" spans="2:11" ht="12" thickBot="1">
      <c r="B23" s="3" t="s">
        <v>4</v>
      </c>
      <c r="C23" s="36" t="s">
        <v>22</v>
      </c>
      <c r="D23" s="3"/>
      <c r="E23" s="3"/>
      <c r="F23" s="3"/>
      <c r="G23" s="40">
        <f>SUM(G2,G7,G13,G21)</f>
        <v>6080</v>
      </c>
      <c r="H23" s="81"/>
    </row>
    <row r="24" spans="2:11">
      <c r="H24" s="81"/>
    </row>
    <row r="25" spans="2:11">
      <c r="C25" s="1" t="s">
        <v>20175</v>
      </c>
      <c r="D25" s="52">
        <v>0</v>
      </c>
      <c r="E25" s="52">
        <v>15000</v>
      </c>
      <c r="F25" s="53">
        <v>0.23</v>
      </c>
      <c r="G25" s="39">
        <f>IF(AND(NOT(ISERROR(J25)),F25&gt;0),PRODUCT(J25,F25),0)</f>
        <v>0</v>
      </c>
      <c r="H25" s="81"/>
      <c r="J25" s="52">
        <f>+IF(E25&lt;$G$17,E25-D25,IF($G$17-SUM($J$24:J24)&gt;E25-D25,E25-D25,$G$17-SUM($J$24:J24)))</f>
        <v>0</v>
      </c>
    </row>
    <row r="26" spans="2:11">
      <c r="C26" s="1" t="s">
        <v>20176</v>
      </c>
      <c r="D26" s="52">
        <v>15000.01</v>
      </c>
      <c r="E26" s="52">
        <v>28000</v>
      </c>
      <c r="F26" s="53">
        <v>0.25</v>
      </c>
      <c r="G26" s="39">
        <f>IF(AND(NOT(ISERROR(J26)),F26&gt;0),PRODUCT(J26,F26),0)</f>
        <v>0</v>
      </c>
      <c r="H26" s="81"/>
      <c r="J26" s="52">
        <f>+IF(E26&lt;$G$17,E26-D26,IF($G$17-SUM($J$24:J25)&gt;E26-D26,E26-D26,$G$17-SUM($J$24:J25)))</f>
        <v>0</v>
      </c>
    </row>
    <row r="27" spans="2:11">
      <c r="C27" s="1" t="s">
        <v>20177</v>
      </c>
      <c r="D27" s="52">
        <v>28000.01</v>
      </c>
      <c r="E27" s="52">
        <v>50000</v>
      </c>
      <c r="F27" s="53">
        <v>0.35</v>
      </c>
      <c r="G27" s="39">
        <f>IF(AND(NOT(ISERROR(J27)),F27&gt;0),PRODUCT(J27,F27),0)</f>
        <v>0</v>
      </c>
      <c r="H27" s="81"/>
      <c r="J27" s="52">
        <f>+IF(E27&lt;$G$17,E27-D27,IF($G$17-SUM($J$24:J26)&gt;E27-D27,E27-D27,$G$17-SUM($J$24:J26)))</f>
        <v>0</v>
      </c>
    </row>
    <row r="28" spans="2:11">
      <c r="C28" s="1" t="s">
        <v>20178</v>
      </c>
      <c r="D28" s="52">
        <v>50000.01</v>
      </c>
      <c r="E28" s="52">
        <v>999999</v>
      </c>
      <c r="F28" s="53">
        <v>0.43</v>
      </c>
      <c r="G28" s="39">
        <f>IF(AND(NOT(ISERROR(J28)),F28&gt;0),PRODUCT(J28,F28),0)</f>
        <v>0</v>
      </c>
      <c r="H28" s="81"/>
      <c r="J28" s="54">
        <f>+IF(E28&lt;$G$17,E28-D28,IF($G$17-SUM($J$24:J27)&gt;E28-D28,E28-D28,$G$17-SUM($J$24:J27)))</f>
        <v>0</v>
      </c>
    </row>
    <row r="29" spans="2:11">
      <c r="B29" s="12"/>
      <c r="C29" s="55" t="s">
        <v>20296</v>
      </c>
      <c r="D29" s="55"/>
      <c r="E29" s="55"/>
      <c r="F29" s="56"/>
      <c r="G29" s="57">
        <f>+SUM(G25:G28)</f>
        <v>0</v>
      </c>
      <c r="H29" s="81"/>
      <c r="J29" s="68">
        <f>SUM(J25:J28)</f>
        <v>0</v>
      </c>
    </row>
    <row r="30" spans="2:11" ht="12.75" customHeight="1">
      <c r="G30" s="39"/>
      <c r="H30" s="81"/>
      <c r="J30" s="51">
        <f>+J29-G17</f>
        <v>0</v>
      </c>
      <c r="K30" s="1" t="s">
        <v>20895</v>
      </c>
    </row>
    <row r="31" spans="2:11">
      <c r="C31" s="1" t="s">
        <v>20171</v>
      </c>
      <c r="D31" s="58" t="str">
        <f>+'1-Scheda individuale'!C37</f>
        <v>MILANO</v>
      </c>
      <c r="G31" s="39"/>
      <c r="H31" s="81"/>
    </row>
    <row r="32" spans="2:11">
      <c r="C32" s="1" t="s">
        <v>20172</v>
      </c>
      <c r="D32" s="1" t="str">
        <f>+INDEX('4-Add.Comunali'!A:A,MATCH(D31,'4-Add.Comunali'!B:B,0),0)</f>
        <v>F205</v>
      </c>
      <c r="G32" s="39"/>
      <c r="H32" s="81"/>
    </row>
    <row r="33" spans="2:12">
      <c r="C33" s="1" t="s">
        <v>20174</v>
      </c>
      <c r="D33" s="1" t="str">
        <f>+VLOOKUP(D32,'4-Add.Comunali'!A:AH,8)</f>
        <v>SI</v>
      </c>
      <c r="G33" s="39"/>
      <c r="H33" s="81"/>
    </row>
    <row r="34" spans="2:12">
      <c r="G34" s="39"/>
      <c r="H34" s="81"/>
      <c r="K34" s="1" t="s">
        <v>20894</v>
      </c>
    </row>
    <row r="35" spans="2:12">
      <c r="B35" s="11">
        <v>10</v>
      </c>
      <c r="C35" s="1" t="s">
        <v>20176</v>
      </c>
      <c r="D35" s="59"/>
      <c r="E35" s="59" cm="1">
        <f t="array" aca="1" ref="E35" ca="1">IF(D33="SI",IFERROR(LOOKUP(1E+100,--MID(L35,SMALL(FIND({0,1,2,3,4,5,6,7,8,9},L35&amp;"0123456789"),1),ROW(INDIRECT("1:"&amp;LEN(L35))))),""),999999)</f>
        <v>23000</v>
      </c>
      <c r="F35" s="50">
        <f>+VLOOKUP($D$32,'4-Add.Comunali'!A:AH,(B35-1))/100</f>
        <v>0</v>
      </c>
      <c r="G35" s="39">
        <f t="shared" ref="G35:G41" ca="1" si="0">IF($D$33&lt;&gt;"0*",IF(AND(NOT(ISERROR(J35)),F35&gt;0),PRODUCT(J35,F35),0),0)</f>
        <v>0</v>
      </c>
      <c r="H35" s="81"/>
      <c r="J35" s="71">
        <f ca="1">+IF(E35&lt;G17,E35,G17)</f>
        <v>0</v>
      </c>
      <c r="K35" s="71" cm="1">
        <f t="array" aca="1" ref="K35" ca="1">IFERROR(LOOKUP(1E+100,--MID(L35,SMALL(FIND({0,1,2,3,4,5,6,7,8,9},L35&amp;"0123456789"),1),ROW(INDIRECT("1:"&amp;LEN(L35))))),"")</f>
        <v>23000</v>
      </c>
      <c r="L35" s="86" t="str">
        <f>IFERROR(VLOOKUP($D$32,'4-Add.Comunali'!A:V,B35,1),0)</f>
        <v>Esenzione per redditi imponibili fino a euro 23000.00</v>
      </c>
    </row>
    <row r="36" spans="2:12">
      <c r="B36" s="11">
        <f>+B35+2</f>
        <v>12</v>
      </c>
      <c r="C36" s="1" t="s">
        <v>20177</v>
      </c>
      <c r="D36" s="59">
        <f ca="1">+E35</f>
        <v>23000</v>
      </c>
      <c r="E36" s="59">
        <f t="shared" ref="E36:E41" ca="1" si="1">IF(K37=0,999999,K37)</f>
        <v>999999</v>
      </c>
      <c r="F36" s="50">
        <f>+VLOOKUP($D$32,'4-Add.Comunali'!A:AH,(B36-1))/100</f>
        <v>8.0000000000000002E-3</v>
      </c>
      <c r="G36" s="39">
        <f t="shared" ca="1" si="0"/>
        <v>0</v>
      </c>
      <c r="H36" s="81"/>
      <c r="J36" s="71">
        <f ca="1">+IF(IF(SUM($E$35:E36)&lt;$G$17,E36,$G$17-SUM($E$35:E35))&lt;0,0,IF(SUM($E$35:E36)&lt;$G$17,E36,$G$17-SUM($E$35:E35)))</f>
        <v>0</v>
      </c>
      <c r="K36" s="71" t="str" cm="1">
        <f t="array" aca="1" ref="K36" ca="1">IFERROR(LOOKUP(1E+100,--MID(L36,SMALL(FIND({0,1,2,3,4,5,6,7,8,9},L36&amp;"0123456789"),1),ROW(INDIRECT("1:"&amp;LEN(L36))))),"")</f>
        <v/>
      </c>
      <c r="L36" s="86" t="str">
        <f>IFERROR(VLOOKUP($D$32,'4-Add.Comunali'!A:V,B36,1),0)</f>
        <v>Aliquota unica</v>
      </c>
    </row>
    <row r="37" spans="2:12">
      <c r="B37" s="11">
        <f t="shared" ref="B37:B41" si="2">+B36+2</f>
        <v>14</v>
      </c>
      <c r="C37" s="1" t="s">
        <v>20178</v>
      </c>
      <c r="D37" s="59">
        <f t="shared" ref="D37:D41" ca="1" si="3">+E36</f>
        <v>999999</v>
      </c>
      <c r="E37" s="59">
        <f t="shared" ca="1" si="1"/>
        <v>999999</v>
      </c>
      <c r="F37" s="50">
        <f>+VLOOKUP($D$32,'4-Add.Comunali'!A:AH,(B37-1))/100</f>
        <v>0</v>
      </c>
      <c r="G37" s="39">
        <f t="shared" ca="1" si="0"/>
        <v>0</v>
      </c>
      <c r="H37" s="81"/>
      <c r="J37" s="71">
        <f ca="1">+IF(IF(SUM($E$35:E37)&lt;$G$17,E37,$G$17-SUM($E$35:E36))&lt;0,0,IF(SUM($E$35:E37)&lt;$G$17,E37,$G$17-SUM($E$35:E36)))</f>
        <v>0</v>
      </c>
      <c r="K37" s="71" cm="1">
        <f t="array" aca="1" ref="K37" ca="1">IFERROR(LOOKUP(1E+100,--MID(L37,SMALL(FIND({0,1,2,3,4,5,6,7,8,9},L37&amp;"0123456789"),1),ROW(INDIRECT("1:"&amp;LEN(L37))))),"")</f>
        <v>0</v>
      </c>
      <c r="L37" s="86">
        <f>IFERROR(VLOOKUP($D$32,'4-Add.Comunali'!A:V,B37,1),0)</f>
        <v>0</v>
      </c>
    </row>
    <row r="38" spans="2:12">
      <c r="B38" s="11">
        <f t="shared" si="2"/>
        <v>16</v>
      </c>
      <c r="C38" s="1" t="s">
        <v>20179</v>
      </c>
      <c r="D38" s="59">
        <f t="shared" ca="1" si="3"/>
        <v>999999</v>
      </c>
      <c r="E38" s="59">
        <f t="shared" ca="1" si="1"/>
        <v>999999</v>
      </c>
      <c r="F38" s="50">
        <f>+VLOOKUP($D$32,'4-Add.Comunali'!A:AH,(B38-1))/100</f>
        <v>0</v>
      </c>
      <c r="G38" s="39">
        <f t="shared" ca="1" si="0"/>
        <v>0</v>
      </c>
      <c r="H38" s="81"/>
      <c r="J38" s="71">
        <f ca="1">+IF(IF(SUM($E$35:E38)&lt;$G$17,E38,$G$17-SUM($E$35:E37))&lt;0,0,IF(SUM($E$35:E38)&lt;$G$17,E38,$G$17-SUM($E$35:E37)))</f>
        <v>0</v>
      </c>
      <c r="K38" s="71" cm="1">
        <f t="array" aca="1" ref="K38" ca="1">IFERROR(LOOKUP(1E+100,--MID(L38,SMALL(FIND({0,1,2,3,4,5,6,7,8,9},L38&amp;"0123456789"),1),ROW(INDIRECT("1:"&amp;LEN(L38))))),"")</f>
        <v>0</v>
      </c>
      <c r="L38" s="86">
        <f>IFERROR(VLOOKUP($D$32,'4-Add.Comunali'!A:V,B38,1),0)</f>
        <v>0</v>
      </c>
    </row>
    <row r="39" spans="2:12">
      <c r="B39" s="11">
        <f t="shared" si="2"/>
        <v>18</v>
      </c>
      <c r="C39" s="1" t="s">
        <v>20180</v>
      </c>
      <c r="D39" s="59">
        <f t="shared" ca="1" si="3"/>
        <v>999999</v>
      </c>
      <c r="E39" s="59">
        <f t="shared" ca="1" si="1"/>
        <v>999999</v>
      </c>
      <c r="F39" s="50">
        <f>+VLOOKUP($D$32,'4-Add.Comunali'!A:AH,(B39-1))/100</f>
        <v>0</v>
      </c>
      <c r="G39" s="39">
        <f t="shared" ca="1" si="0"/>
        <v>0</v>
      </c>
      <c r="H39" s="81"/>
      <c r="J39" s="71">
        <f ca="1">+IF(IF(SUM($E$35:E39)&lt;$G$17,E39,$G$17-SUM($E$35:E38))&lt;0,0,IF(SUM($E$35:E39)&lt;$G$17,E39,$G$17-SUM($E$35:E38)))</f>
        <v>0</v>
      </c>
      <c r="K39" s="71" cm="1">
        <f t="array" aca="1" ref="K39" ca="1">IFERROR(LOOKUP(1E+100,--MID(L39,SMALL(FIND({0,1,2,3,4,5,6,7,8,9},L39&amp;"0123456789"),1),ROW(INDIRECT("1:"&amp;LEN(L39))))),"")</f>
        <v>0</v>
      </c>
      <c r="L39" s="86">
        <f>IFERROR(VLOOKUP($D$32,'4-Add.Comunali'!A:V,B39,1),0)</f>
        <v>0</v>
      </c>
    </row>
    <row r="40" spans="2:12">
      <c r="B40" s="11">
        <f t="shared" si="2"/>
        <v>20</v>
      </c>
      <c r="C40" s="1" t="s">
        <v>20181</v>
      </c>
      <c r="D40" s="59">
        <f t="shared" ca="1" si="3"/>
        <v>999999</v>
      </c>
      <c r="E40" s="59">
        <f t="shared" ca="1" si="1"/>
        <v>999999</v>
      </c>
      <c r="F40" s="50">
        <f>+VLOOKUP($D$32,'4-Add.Comunali'!A:AH,(B40-1))/100</f>
        <v>0</v>
      </c>
      <c r="G40" s="39">
        <f t="shared" ca="1" si="0"/>
        <v>0</v>
      </c>
      <c r="H40" s="81"/>
      <c r="J40" s="71">
        <f ca="1">+IF(IF(SUM($E$35:E40)&lt;$G$17,E40,$G$17-SUM($E$35:E39))&lt;0,0,IF(SUM($E$35:E40)&lt;$G$17,E40,$G$17-SUM($E$35:E39)))</f>
        <v>0</v>
      </c>
      <c r="K40" s="71" cm="1">
        <f t="array" aca="1" ref="K40" ca="1">IFERROR(LOOKUP(1E+100,--MID(L40,SMALL(FIND({0,1,2,3,4,5,6,7,8,9},L40&amp;"0123456789"),1),ROW(INDIRECT("1:"&amp;LEN(L40))))),"")</f>
        <v>0</v>
      </c>
      <c r="L40" s="86">
        <f>IFERROR(VLOOKUP($D$32,'4-Add.Comunali'!A:V,B40,1),0)</f>
        <v>0</v>
      </c>
    </row>
    <row r="41" spans="2:12">
      <c r="B41" s="11">
        <f t="shared" si="2"/>
        <v>22</v>
      </c>
      <c r="C41" s="1" t="s">
        <v>20893</v>
      </c>
      <c r="D41" s="59">
        <f t="shared" ca="1" si="3"/>
        <v>999999</v>
      </c>
      <c r="E41" s="59">
        <f t="shared" si="1"/>
        <v>999999</v>
      </c>
      <c r="F41" s="50">
        <f>+VLOOKUP($D$32,'4-Add.Comunali'!A:AH,(B41-1))/100</f>
        <v>0</v>
      </c>
      <c r="G41" s="39">
        <f t="shared" ca="1" si="0"/>
        <v>0</v>
      </c>
      <c r="H41" s="81"/>
      <c r="J41" s="71">
        <f ca="1">+IF(IF(SUM($E$35:E41)&lt;$G$17,E41,$G$17-SUM($E$35:E40))&lt;0,0,IF(SUM($E$35:E41)&lt;$G$17,E41,$G$17-SUM($E$35:E40)))</f>
        <v>0</v>
      </c>
      <c r="K41" s="71" cm="1">
        <f t="array" aca="1" ref="K41" ca="1">IFERROR(LOOKUP(1E+100,--MID(L41,SMALL(FIND({0,1,2,3,4,5,6,7,8,9},L41&amp;"0123456789"),1),ROW(INDIRECT("1:"&amp;LEN(L41))))),"")</f>
        <v>0</v>
      </c>
      <c r="L41" s="86">
        <f>IFERROR(VLOOKUP($D$32,'4-Add.Comunali'!A:V,B41,1),0)</f>
        <v>0</v>
      </c>
    </row>
    <row r="42" spans="2:12">
      <c r="B42" s="12"/>
      <c r="C42" s="55" t="s">
        <v>20182</v>
      </c>
      <c r="D42" s="55"/>
      <c r="E42" s="55"/>
      <c r="F42" s="56"/>
      <c r="G42" s="57">
        <f ca="1">+SUM(G35:G41)</f>
        <v>0</v>
      </c>
      <c r="H42" s="81"/>
      <c r="J42" s="68">
        <f ca="1">SUM(J35:J41)</f>
        <v>0</v>
      </c>
      <c r="K42" s="68"/>
      <c r="L42" s="87"/>
    </row>
    <row r="43" spans="2:12">
      <c r="G43" s="39"/>
      <c r="H43" s="81"/>
      <c r="J43" s="51">
        <f ca="1">+J42-G17</f>
        <v>0</v>
      </c>
      <c r="K43" s="51" t="s">
        <v>20895</v>
      </c>
      <c r="L43" s="88"/>
    </row>
    <row r="44" spans="2:12">
      <c r="C44" s="1" t="s">
        <v>20293</v>
      </c>
      <c r="D44" s="137" t="str">
        <f>+'1-Scheda individuale'!C39</f>
        <v>REGIONE CALABRIA</v>
      </c>
      <c r="E44" s="137"/>
      <c r="G44" s="39"/>
      <c r="H44" s="81"/>
      <c r="J44" s="1" t="s">
        <v>20173</v>
      </c>
    </row>
    <row r="45" spans="2:12">
      <c r="C45" s="1" t="s">
        <v>20297</v>
      </c>
      <c r="D45" s="138" t="str">
        <f>+IF(TRIM(VLOOKUP(D44,'3-Add.Regionali'!B:I,8,FALSE))="Aliquota Unica","Aliquota Unica","Aliquota a fasce")</f>
        <v>Aliquota Unica</v>
      </c>
      <c r="E45" s="138"/>
      <c r="G45" s="39"/>
      <c r="H45" s="81"/>
    </row>
    <row r="46" spans="2:12">
      <c r="G46" s="39"/>
      <c r="H46" s="81"/>
    </row>
    <row r="47" spans="2:12">
      <c r="C47" s="1" t="s">
        <v>20295</v>
      </c>
      <c r="F47" s="60">
        <f>+IF(D45="Aliquota unica",SUBSTITUTE(VLOOKUP(D44,'3-Add.Regionali'!B:H,7,FALSE),".",","))%</f>
        <v>1.7299999999999999E-2</v>
      </c>
      <c r="G47" s="61">
        <f>+$G$17*F47</f>
        <v>0</v>
      </c>
      <c r="H47" s="81"/>
    </row>
    <row r="48" spans="2:12">
      <c r="C48" s="62"/>
      <c r="D48" s="62"/>
      <c r="E48" s="62"/>
      <c r="F48" s="62"/>
      <c r="G48" s="63"/>
      <c r="H48" s="81"/>
    </row>
    <row r="49" spans="2:11">
      <c r="G49" s="39"/>
      <c r="H49" s="81"/>
    </row>
    <row r="50" spans="2:11">
      <c r="C50" s="1" t="s">
        <v>20175</v>
      </c>
      <c r="D50" s="52">
        <f>+D25</f>
        <v>0</v>
      </c>
      <c r="E50" s="52">
        <f t="shared" ref="E50:E53" si="4">+E25</f>
        <v>15000</v>
      </c>
      <c r="F50" s="60">
        <f>+IFERROR(IF($D$45="Aliquota a fasce",SUBSTITUTE(INDEX('3-Add.Regionali'!$H:$H,MATCH(CONCATENATE('2-Prospetto'!$D$44,"-",'2-Prospetto'!K50),'3-Add.Regionali'!$J:$J,0)),".",","),"")%,F47)</f>
        <v>1.7299999999999999E-2</v>
      </c>
      <c r="G50" s="61">
        <f>+J50*F50</f>
        <v>0</v>
      </c>
      <c r="H50" s="81"/>
      <c r="J50" s="52">
        <f>+IF(E50&lt;$G$17,E50-D50,IF($G$17-SUM($J$49:J49)&gt;E50-D50,E50-D50,$G$17-SUM($J$49:J49)))</f>
        <v>0</v>
      </c>
      <c r="K50" s="85" t="s">
        <v>20195</v>
      </c>
    </row>
    <row r="51" spans="2:11">
      <c r="C51" s="1" t="s">
        <v>20176</v>
      </c>
      <c r="D51" s="52">
        <f t="shared" ref="D51" si="5">+D26</f>
        <v>15000.01</v>
      </c>
      <c r="E51" s="52">
        <f>+E26</f>
        <v>28000</v>
      </c>
      <c r="F51" s="60">
        <f>+IFERROR(IF($D$45="Aliquota a fasce",SUBSTITUTE(INDEX('3-Add.Regionali'!$H:$H,MATCH(CONCATENATE('2-Prospetto'!$D$44,"-",'2-Prospetto'!K51),'3-Add.Regionali'!$J:$J,0)),".",","),"")%,F47)</f>
        <v>1.7299999999999999E-2</v>
      </c>
      <c r="G51" s="61">
        <f>+J51*F51</f>
        <v>0</v>
      </c>
      <c r="H51" s="81"/>
      <c r="J51" s="52">
        <f>+IF(E51&lt;$G$17,E51-D51,IF($G$17-SUM($J$49:J50)&gt;E51-D51,E51-D51,$G$17-SUM($J$49:J50)))</f>
        <v>0</v>
      </c>
      <c r="K51" s="85" t="s">
        <v>20197</v>
      </c>
    </row>
    <row r="52" spans="2:11">
      <c r="C52" s="1" t="s">
        <v>20177</v>
      </c>
      <c r="D52" s="52">
        <f t="shared" ref="D52" si="6">+D27</f>
        <v>28000.01</v>
      </c>
      <c r="E52" s="52">
        <f t="shared" si="4"/>
        <v>50000</v>
      </c>
      <c r="F52" s="60">
        <f>+IFERROR(IF($D$45="Aliquota a fasce",SUBSTITUTE(INDEX('3-Add.Regionali'!$H:$H,MATCH(CONCATENATE('2-Prospetto'!$D$44,"-",'2-Prospetto'!K52),'3-Add.Regionali'!$J:$J,0)),".",","),"")%,F47)</f>
        <v>1.7299999999999999E-2</v>
      </c>
      <c r="G52" s="61">
        <f>+J52*F52</f>
        <v>0</v>
      </c>
      <c r="H52" s="81"/>
      <c r="J52" s="52">
        <f>+IF(E52&lt;$G$17,E52-D52,IF($G$17-SUM($J$49:J51)&gt;E52-D52,E52-D52,$G$17-SUM($J$49:J51)))</f>
        <v>0</v>
      </c>
      <c r="K52" s="85" t="s">
        <v>20198</v>
      </c>
    </row>
    <row r="53" spans="2:11">
      <c r="C53" s="1" t="s">
        <v>20178</v>
      </c>
      <c r="D53" s="52">
        <f t="shared" ref="D53" si="7">+D28</f>
        <v>50000.01</v>
      </c>
      <c r="E53" s="52">
        <f t="shared" si="4"/>
        <v>999999</v>
      </c>
      <c r="F53" s="60">
        <f>+IFERROR(IF($D$45="Aliquota a fasce",SUBSTITUTE(INDEX('3-Add.Regionali'!$H:$H,MATCH(CONCATENATE('2-Prospetto'!$D$44,"-",'2-Prospetto'!K53),'3-Add.Regionali'!$J:$J,0)),".",","),"")%,F47)</f>
        <v>1.7299999999999999E-2</v>
      </c>
      <c r="G53" s="61">
        <f>+J53*F53</f>
        <v>0</v>
      </c>
      <c r="H53" s="81"/>
      <c r="J53" s="52">
        <f>+IF(E53&lt;$G$17,E53-D53,IF($G$17-SUM($J$49:J52)&gt;E53-D53,E53-D53,$G$17-SUM($J$49:J52)))</f>
        <v>0</v>
      </c>
      <c r="K53" s="85" t="s">
        <v>20199</v>
      </c>
    </row>
    <row r="54" spans="2:11">
      <c r="G54" s="39"/>
      <c r="H54" s="81"/>
      <c r="J54" s="68">
        <f>SUM(J50:J53)</f>
        <v>0</v>
      </c>
      <c r="K54" s="87"/>
    </row>
    <row r="55" spans="2:11">
      <c r="B55" s="12"/>
      <c r="C55" s="55" t="s">
        <v>20183</v>
      </c>
      <c r="D55" s="55"/>
      <c r="E55" s="55"/>
      <c r="F55" s="56"/>
      <c r="G55" s="57">
        <f>+SUM(G49:G54)</f>
        <v>0</v>
      </c>
      <c r="H55" s="81"/>
      <c r="J55" s="51">
        <f>+J54-G17</f>
        <v>0</v>
      </c>
      <c r="K55" s="88" t="s">
        <v>20895</v>
      </c>
    </row>
    <row r="56" spans="2:11">
      <c r="G56" s="39"/>
      <c r="H56" s="81"/>
    </row>
    <row r="57" spans="2:11" ht="12" thickBot="1">
      <c r="B57" s="3" t="s">
        <v>5</v>
      </c>
      <c r="C57" s="36" t="s">
        <v>20325</v>
      </c>
      <c r="D57" s="3"/>
      <c r="E57" s="3"/>
      <c r="F57" s="3"/>
      <c r="G57" s="40">
        <f ca="1">+G55+G42+G29</f>
        <v>0</v>
      </c>
      <c r="H57" s="81"/>
      <c r="J57" s="1" t="s">
        <v>20292</v>
      </c>
    </row>
    <row r="58" spans="2:11">
      <c r="G58" s="39"/>
      <c r="H58" s="81"/>
    </row>
    <row r="59" spans="2:11" ht="12" thickBot="1">
      <c r="B59" s="3" t="s">
        <v>6</v>
      </c>
      <c r="C59" s="36" t="s">
        <v>23</v>
      </c>
      <c r="D59" s="3"/>
      <c r="E59" s="3"/>
      <c r="F59" s="3"/>
      <c r="G59" s="40">
        <f ca="1">SUM(G2,G6*-1,G12*-1,G57*-1)</f>
        <v>5960</v>
      </c>
      <c r="H59" s="81"/>
    </row>
    <row r="60" spans="2:11">
      <c r="H60" s="82"/>
    </row>
  </sheetData>
  <sheetProtection algorithmName="SHA-512" hashValue="pjqC3pjYkXBB+pdNgiDd0NRK2KNLD6eXQp7CeUBnegfouTtTsehFxrNuOhSrbYmtYnIWOAYrJ4IfxnHaPA2OuQ==" saltValue="8oPWBfkV+2OOWDQ5cQvaZA==" spinCount="100000" sheet="1" objects="1" scenarios="1"/>
  <mergeCells count="3">
    <mergeCell ref="D44:E44"/>
    <mergeCell ref="D45:E45"/>
    <mergeCell ref="J3:K3"/>
  </mergeCells>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dimension ref="A1:J73"/>
  <sheetViews>
    <sheetView topLeftCell="A4" workbookViewId="0">
      <selection activeCell="C41" sqref="C41:E41"/>
    </sheetView>
  </sheetViews>
  <sheetFormatPr defaultColWidth="9" defaultRowHeight="11.25"/>
  <cols>
    <col min="1" max="1" width="5.28515625" style="1" bestFit="1" customWidth="1"/>
    <col min="2" max="2" width="27.85546875" style="1" bestFit="1" customWidth="1"/>
    <col min="3" max="3" width="7.140625" style="1" bestFit="1" customWidth="1"/>
    <col min="4" max="4" width="17.28515625" style="1" bestFit="1" customWidth="1"/>
    <col min="5" max="5" width="29.85546875" style="1" customWidth="1"/>
    <col min="6" max="6" width="17.85546875" style="1" customWidth="1"/>
    <col min="7" max="7" width="59.42578125" style="1" customWidth="1"/>
    <col min="8" max="8" width="8.42578125" style="1" bestFit="1" customWidth="1"/>
    <col min="9" max="9" width="27.85546875" style="1" bestFit="1" customWidth="1"/>
    <col min="10" max="10" width="52" style="14" bestFit="1" customWidth="1"/>
    <col min="11" max="16384" width="9" style="1"/>
  </cols>
  <sheetData>
    <row r="1" spans="1:10">
      <c r="A1" s="1" t="s">
        <v>20184</v>
      </c>
      <c r="B1" s="1" t="s">
        <v>20185</v>
      </c>
      <c r="C1" s="1" t="s">
        <v>20186</v>
      </c>
      <c r="D1" s="1" t="s">
        <v>20187</v>
      </c>
      <c r="E1" s="1" t="s">
        <v>20188</v>
      </c>
      <c r="F1" s="1" t="s">
        <v>20189</v>
      </c>
      <c r="G1" s="1" t="s">
        <v>34</v>
      </c>
      <c r="H1" s="1" t="s">
        <v>36</v>
      </c>
      <c r="I1" s="1" t="s">
        <v>20190</v>
      </c>
      <c r="J1" s="14" t="s">
        <v>20294</v>
      </c>
    </row>
    <row r="2" spans="1:10">
      <c r="A2" s="1">
        <v>2022</v>
      </c>
      <c r="B2" s="1" t="s">
        <v>20191</v>
      </c>
      <c r="C2" s="1">
        <v>1307</v>
      </c>
      <c r="D2" s="13">
        <v>44592</v>
      </c>
      <c r="E2" s="1" t="s">
        <v>20192</v>
      </c>
      <c r="F2" s="1" t="s">
        <v>20193</v>
      </c>
      <c r="G2" s="1" t="s">
        <v>67</v>
      </c>
      <c r="H2" s="1" t="s">
        <v>20194</v>
      </c>
      <c r="I2" s="1" t="s">
        <v>20195</v>
      </c>
      <c r="J2" s="14" t="str">
        <f>+CONCATENATE(B2,"-",I2)</f>
        <v xml:space="preserve">REGIONE FRIULI VENEZIA GIULIA-fino a 15000.00 euro </v>
      </c>
    </row>
    <row r="3" spans="1:10">
      <c r="A3" s="1">
        <v>2022</v>
      </c>
      <c r="B3" s="1" t="s">
        <v>20191</v>
      </c>
      <c r="C3" s="1">
        <v>1307</v>
      </c>
      <c r="D3" s="13">
        <v>44592</v>
      </c>
      <c r="E3" s="1" t="s">
        <v>20192</v>
      </c>
      <c r="F3" s="1" t="s">
        <v>20193</v>
      </c>
      <c r="G3" s="1" t="s">
        <v>67</v>
      </c>
      <c r="H3" s="1" t="s">
        <v>20196</v>
      </c>
      <c r="I3" s="1" t="s">
        <v>20197</v>
      </c>
      <c r="J3" s="14" t="str">
        <f t="shared" ref="J3:J66" si="0">+CONCATENATE(B3,"-",I3)</f>
        <v xml:space="preserve">REGIONE FRIULI VENEZIA GIULIA-oltre 15000.00 e fino a 28000.00 euro </v>
      </c>
    </row>
    <row r="4" spans="1:10">
      <c r="A4" s="1">
        <v>2022</v>
      </c>
      <c r="B4" s="1" t="s">
        <v>20191</v>
      </c>
      <c r="C4" s="1">
        <v>1307</v>
      </c>
      <c r="D4" s="13">
        <v>44592</v>
      </c>
      <c r="E4" s="1" t="s">
        <v>20192</v>
      </c>
      <c r="F4" s="1" t="s">
        <v>20193</v>
      </c>
      <c r="G4" s="1" t="s">
        <v>67</v>
      </c>
      <c r="H4" s="1" t="s">
        <v>20196</v>
      </c>
      <c r="I4" s="1" t="s">
        <v>20198</v>
      </c>
      <c r="J4" s="14" t="str">
        <f t="shared" si="0"/>
        <v xml:space="preserve">REGIONE FRIULI VENEZIA GIULIA-oltre 28000.00 e fino a 50000.00 euro </v>
      </c>
    </row>
    <row r="5" spans="1:10">
      <c r="A5" s="1">
        <v>2022</v>
      </c>
      <c r="B5" s="1" t="s">
        <v>20191</v>
      </c>
      <c r="C5" s="1">
        <v>1307</v>
      </c>
      <c r="D5" s="13">
        <v>44592</v>
      </c>
      <c r="E5" s="1" t="s">
        <v>20192</v>
      </c>
      <c r="F5" s="1" t="s">
        <v>20193</v>
      </c>
      <c r="G5" s="1" t="s">
        <v>67</v>
      </c>
      <c r="H5" s="1" t="s">
        <v>20196</v>
      </c>
      <c r="I5" s="1" t="s">
        <v>20199</v>
      </c>
      <c r="J5" s="14" t="str">
        <f t="shared" si="0"/>
        <v xml:space="preserve">REGIONE FRIULI VENEZIA GIULIA-oltre 50000.00 euro </v>
      </c>
    </row>
    <row r="6" spans="1:10">
      <c r="A6" s="1">
        <v>2022</v>
      </c>
      <c r="B6" s="1" t="s">
        <v>20200</v>
      </c>
      <c r="C6" s="1">
        <v>1327</v>
      </c>
      <c r="D6" s="13">
        <v>44592</v>
      </c>
      <c r="E6" s="1" t="s">
        <v>20201</v>
      </c>
      <c r="F6" s="1" t="s">
        <v>20202</v>
      </c>
      <c r="G6" s="1" t="s">
        <v>67</v>
      </c>
      <c r="H6" s="1" t="s">
        <v>20196</v>
      </c>
      <c r="I6" s="1" t="s">
        <v>20203</v>
      </c>
      <c r="J6" s="14" t="str">
        <f t="shared" si="0"/>
        <v xml:space="preserve">REGIONE VALLE D'AOSTA-Aliquota Unica </v>
      </c>
    </row>
    <row r="7" spans="1:10">
      <c r="A7" s="1">
        <v>2022</v>
      </c>
      <c r="B7" s="1" t="s">
        <v>20204</v>
      </c>
      <c r="C7" s="1">
        <v>1328</v>
      </c>
      <c r="D7" s="13">
        <v>44592</v>
      </c>
      <c r="E7" s="1" t="s">
        <v>67</v>
      </c>
      <c r="F7" s="1" t="s">
        <v>20205</v>
      </c>
      <c r="G7" s="1" t="s">
        <v>67</v>
      </c>
      <c r="H7" s="1" t="s">
        <v>20206</v>
      </c>
      <c r="I7" s="1" t="s">
        <v>20203</v>
      </c>
      <c r="J7" s="14" t="str">
        <f t="shared" si="0"/>
        <v xml:space="preserve">REGIONE ABRUZZO-Aliquota Unica </v>
      </c>
    </row>
    <row r="8" spans="1:10">
      <c r="A8" s="1">
        <v>2022</v>
      </c>
      <c r="B8" s="1" t="s">
        <v>20207</v>
      </c>
      <c r="C8" s="1">
        <v>1330</v>
      </c>
      <c r="D8" s="13">
        <v>44592</v>
      </c>
      <c r="E8" s="1" t="s">
        <v>20208</v>
      </c>
      <c r="F8" s="1" t="s">
        <v>20209</v>
      </c>
      <c r="G8" s="1" t="s">
        <v>67</v>
      </c>
      <c r="H8" s="1" t="s">
        <v>20196</v>
      </c>
      <c r="I8" s="1" t="s">
        <v>20203</v>
      </c>
      <c r="J8" s="14" t="str">
        <f t="shared" si="0"/>
        <v xml:space="preserve">REGIONE VENETO-Aliquota Unica </v>
      </c>
    </row>
    <row r="9" spans="1:10">
      <c r="A9" s="1">
        <v>2022</v>
      </c>
      <c r="B9" s="1" t="s">
        <v>20210</v>
      </c>
      <c r="C9" s="1">
        <v>1347</v>
      </c>
      <c r="D9" s="13">
        <v>44659</v>
      </c>
      <c r="E9" s="1" t="s">
        <v>20211</v>
      </c>
      <c r="F9" s="1" t="s">
        <v>20212</v>
      </c>
      <c r="G9" s="1" t="s">
        <v>67</v>
      </c>
      <c r="H9" s="1" t="s">
        <v>20196</v>
      </c>
      <c r="I9" s="1" t="s">
        <v>20195</v>
      </c>
      <c r="J9" s="14" t="str">
        <f t="shared" si="0"/>
        <v xml:space="preserve">PROVINCIA AUTONOMA DI TRENTO-fino a 15000.00 euro </v>
      </c>
    </row>
    <row r="10" spans="1:10">
      <c r="A10" s="1">
        <v>2022</v>
      </c>
      <c r="B10" s="1" t="s">
        <v>20210</v>
      </c>
      <c r="C10" s="1">
        <v>1347</v>
      </c>
      <c r="D10" s="13">
        <v>44659</v>
      </c>
      <c r="E10" s="1" t="s">
        <v>20211</v>
      </c>
      <c r="F10" s="1" t="s">
        <v>20212</v>
      </c>
      <c r="G10" s="1" t="s">
        <v>67</v>
      </c>
      <c r="H10" s="1" t="s">
        <v>20196</v>
      </c>
      <c r="I10" s="1" t="s">
        <v>20197</v>
      </c>
      <c r="J10" s="14" t="str">
        <f t="shared" si="0"/>
        <v xml:space="preserve">PROVINCIA AUTONOMA DI TRENTO-oltre 15000.00 e fino a 28000.00 euro </v>
      </c>
    </row>
    <row r="11" spans="1:10">
      <c r="A11" s="1">
        <v>2022</v>
      </c>
      <c r="B11" s="1" t="s">
        <v>20210</v>
      </c>
      <c r="C11" s="1">
        <v>1347</v>
      </c>
      <c r="D11" s="13">
        <v>44659</v>
      </c>
      <c r="E11" s="1" t="s">
        <v>20211</v>
      </c>
      <c r="F11" s="1" t="s">
        <v>20212</v>
      </c>
      <c r="G11" s="1" t="s">
        <v>67</v>
      </c>
      <c r="H11" s="1" t="s">
        <v>20196</v>
      </c>
      <c r="I11" s="1" t="s">
        <v>20198</v>
      </c>
      <c r="J11" s="14" t="str">
        <f t="shared" si="0"/>
        <v xml:space="preserve">PROVINCIA AUTONOMA DI TRENTO-oltre 28000.00 e fino a 50000.00 euro </v>
      </c>
    </row>
    <row r="12" spans="1:10">
      <c r="A12" s="1">
        <v>2022</v>
      </c>
      <c r="B12" s="1" t="s">
        <v>20210</v>
      </c>
      <c r="C12" s="1">
        <v>1347</v>
      </c>
      <c r="D12" s="13">
        <v>44659</v>
      </c>
      <c r="E12" s="1" t="s">
        <v>20211</v>
      </c>
      <c r="F12" s="1" t="s">
        <v>20212</v>
      </c>
      <c r="G12" s="1" t="s">
        <v>67</v>
      </c>
      <c r="H12" s="1" t="s">
        <v>20206</v>
      </c>
      <c r="I12" s="1" t="s">
        <v>20199</v>
      </c>
      <c r="J12" s="14" t="str">
        <f t="shared" si="0"/>
        <v xml:space="preserve">PROVINCIA AUTONOMA DI TRENTO-oltre 50000.00 euro </v>
      </c>
    </row>
    <row r="13" spans="1:10">
      <c r="A13" s="1">
        <v>2022</v>
      </c>
      <c r="B13" s="1" t="s">
        <v>20213</v>
      </c>
      <c r="C13" s="1">
        <v>1368</v>
      </c>
      <c r="D13" s="13">
        <v>44649</v>
      </c>
      <c r="E13" s="1" t="s">
        <v>67</v>
      </c>
      <c r="F13" s="1" t="s">
        <v>20214</v>
      </c>
      <c r="G13" s="1" t="s">
        <v>67</v>
      </c>
      <c r="H13" s="1" t="s">
        <v>20196</v>
      </c>
      <c r="I13" s="1" t="s">
        <v>20203</v>
      </c>
      <c r="J13" s="14" t="str">
        <f t="shared" si="0"/>
        <v xml:space="preserve">REGIONE SICILIA-Aliquota Unica </v>
      </c>
    </row>
    <row r="14" spans="1:10">
      <c r="A14" s="1">
        <v>2022</v>
      </c>
      <c r="B14" s="1" t="s">
        <v>20215</v>
      </c>
      <c r="C14" s="1">
        <v>1369</v>
      </c>
      <c r="D14" s="13">
        <v>44694</v>
      </c>
      <c r="E14" s="1" t="s">
        <v>20216</v>
      </c>
      <c r="F14" s="1" t="s">
        <v>20217</v>
      </c>
      <c r="G14" s="1" t="s">
        <v>67</v>
      </c>
      <c r="H14" s="1" t="s">
        <v>20196</v>
      </c>
      <c r="I14" s="1" t="s">
        <v>20203</v>
      </c>
      <c r="J14" s="14" t="str">
        <f t="shared" si="0"/>
        <v xml:space="preserve">REGIONE SARDEGNA-Aliquota Unica </v>
      </c>
    </row>
    <row r="15" spans="1:10">
      <c r="A15" s="1">
        <v>2022</v>
      </c>
      <c r="B15" s="1" t="s">
        <v>20218</v>
      </c>
      <c r="C15" s="1">
        <v>1370</v>
      </c>
      <c r="D15" s="13">
        <v>44659</v>
      </c>
      <c r="E15" s="1" t="s">
        <v>20219</v>
      </c>
      <c r="F15" s="1" t="s">
        <v>20220</v>
      </c>
      <c r="G15" s="1" t="s">
        <v>20221</v>
      </c>
      <c r="H15" s="1" t="s">
        <v>20196</v>
      </c>
      <c r="I15" s="1" t="s">
        <v>20195</v>
      </c>
      <c r="J15" s="14" t="str">
        <f t="shared" si="0"/>
        <v xml:space="preserve">PROVINCIA AUTONOMA DI BOLZANO-fino a 15000.00 euro </v>
      </c>
    </row>
    <row r="16" spans="1:10">
      <c r="A16" s="1">
        <v>2022</v>
      </c>
      <c r="B16" s="1" t="s">
        <v>20218</v>
      </c>
      <c r="C16" s="1">
        <v>1370</v>
      </c>
      <c r="D16" s="13">
        <v>44659</v>
      </c>
      <c r="E16" s="1" t="s">
        <v>20219</v>
      </c>
      <c r="F16" s="1" t="s">
        <v>20220</v>
      </c>
      <c r="G16" s="1" t="s">
        <v>20221</v>
      </c>
      <c r="H16" s="1" t="s">
        <v>20196</v>
      </c>
      <c r="I16" s="1" t="s">
        <v>20197</v>
      </c>
      <c r="J16" s="14" t="str">
        <f t="shared" si="0"/>
        <v xml:space="preserve">PROVINCIA AUTONOMA DI BOLZANO-oltre 15000.00 e fino a 28000.00 euro </v>
      </c>
    </row>
    <row r="17" spans="1:10">
      <c r="A17" s="1">
        <v>2022</v>
      </c>
      <c r="B17" s="1" t="s">
        <v>20218</v>
      </c>
      <c r="C17" s="1">
        <v>1370</v>
      </c>
      <c r="D17" s="13">
        <v>44659</v>
      </c>
      <c r="E17" s="1" t="s">
        <v>20219</v>
      </c>
      <c r="F17" s="1" t="s">
        <v>20220</v>
      </c>
      <c r="G17" s="1" t="s">
        <v>20221</v>
      </c>
      <c r="H17" s="1" t="s">
        <v>20196</v>
      </c>
      <c r="I17" s="1" t="s">
        <v>20198</v>
      </c>
      <c r="J17" s="14" t="str">
        <f t="shared" si="0"/>
        <v xml:space="preserve">PROVINCIA AUTONOMA DI BOLZANO-oltre 28000.00 e fino a 50000.00 euro </v>
      </c>
    </row>
    <row r="18" spans="1:10">
      <c r="A18" s="1">
        <v>2022</v>
      </c>
      <c r="B18" s="1" t="s">
        <v>20218</v>
      </c>
      <c r="C18" s="1">
        <v>1370</v>
      </c>
      <c r="D18" s="13">
        <v>44659</v>
      </c>
      <c r="E18" s="1" t="s">
        <v>20219</v>
      </c>
      <c r="F18" s="1" t="s">
        <v>20220</v>
      </c>
      <c r="G18" s="1" t="s">
        <v>20221</v>
      </c>
      <c r="H18" s="1" t="s">
        <v>20206</v>
      </c>
      <c r="I18" s="1" t="s">
        <v>20199</v>
      </c>
      <c r="J18" s="14" t="str">
        <f t="shared" si="0"/>
        <v xml:space="preserve">PROVINCIA AUTONOMA DI BOLZANO-oltre 50000.00 euro </v>
      </c>
    </row>
    <row r="19" spans="1:10">
      <c r="A19" s="1">
        <v>2022</v>
      </c>
      <c r="B19" s="1" t="s">
        <v>20222</v>
      </c>
      <c r="C19" s="1">
        <v>1387</v>
      </c>
      <c r="D19" s="13">
        <v>44663</v>
      </c>
      <c r="E19" s="1" t="s">
        <v>20223</v>
      </c>
      <c r="F19" s="1" t="s">
        <v>20224</v>
      </c>
      <c r="G19" s="1" t="s">
        <v>20225</v>
      </c>
      <c r="H19" s="1" t="s">
        <v>20206</v>
      </c>
      <c r="I19" s="1" t="s">
        <v>20195</v>
      </c>
      <c r="J19" s="14" t="str">
        <f t="shared" si="0"/>
        <v xml:space="preserve">REGIONE CAMPANIA-fino a 15000.00 euro </v>
      </c>
    </row>
    <row r="20" spans="1:10">
      <c r="A20" s="1">
        <v>2022</v>
      </c>
      <c r="B20" s="1" t="s">
        <v>20222</v>
      </c>
      <c r="C20" s="1">
        <v>1387</v>
      </c>
      <c r="D20" s="13">
        <v>44663</v>
      </c>
      <c r="E20" s="1" t="s">
        <v>20223</v>
      </c>
      <c r="F20" s="1" t="s">
        <v>20224</v>
      </c>
      <c r="G20" s="1" t="s">
        <v>20225</v>
      </c>
      <c r="H20" s="1" t="s">
        <v>20226</v>
      </c>
      <c r="I20" s="1" t="s">
        <v>20197</v>
      </c>
      <c r="J20" s="14" t="str">
        <f t="shared" si="0"/>
        <v xml:space="preserve">REGIONE CAMPANIA-oltre 15000.00 e fino a 28000.00 euro </v>
      </c>
    </row>
    <row r="21" spans="1:10">
      <c r="A21" s="1">
        <v>2022</v>
      </c>
      <c r="B21" s="1" t="s">
        <v>20222</v>
      </c>
      <c r="C21" s="1">
        <v>1387</v>
      </c>
      <c r="D21" s="13">
        <v>44663</v>
      </c>
      <c r="E21" s="1" t="s">
        <v>20223</v>
      </c>
      <c r="F21" s="1" t="s">
        <v>20224</v>
      </c>
      <c r="G21" s="1" t="s">
        <v>20225</v>
      </c>
      <c r="H21" s="1" t="s">
        <v>20227</v>
      </c>
      <c r="I21" s="1" t="s">
        <v>20198</v>
      </c>
      <c r="J21" s="14" t="str">
        <f t="shared" si="0"/>
        <v xml:space="preserve">REGIONE CAMPANIA-oltre 28000.00 e fino a 50000.00 euro </v>
      </c>
    </row>
    <row r="22" spans="1:10">
      <c r="A22" s="1">
        <v>2022</v>
      </c>
      <c r="B22" s="1" t="s">
        <v>20222</v>
      </c>
      <c r="C22" s="1">
        <v>1387</v>
      </c>
      <c r="D22" s="13">
        <v>44663</v>
      </c>
      <c r="E22" s="1" t="s">
        <v>20223</v>
      </c>
      <c r="F22" s="1" t="s">
        <v>20224</v>
      </c>
      <c r="G22" s="1" t="s">
        <v>20225</v>
      </c>
      <c r="H22" s="1" t="s">
        <v>20228</v>
      </c>
      <c r="I22" s="1" t="s">
        <v>20199</v>
      </c>
      <c r="J22" s="14" t="str">
        <f t="shared" si="0"/>
        <v xml:space="preserve">REGIONE CAMPANIA-oltre 50000.00 euro </v>
      </c>
    </row>
    <row r="23" spans="1:10">
      <c r="A23" s="1">
        <v>2022</v>
      </c>
      <c r="B23" s="1" t="s">
        <v>20229</v>
      </c>
      <c r="C23" s="1">
        <v>1388</v>
      </c>
      <c r="D23" s="13">
        <v>44663</v>
      </c>
      <c r="E23" s="1" t="s">
        <v>20230</v>
      </c>
      <c r="F23" s="1" t="s">
        <v>20231</v>
      </c>
      <c r="G23" s="1" t="s">
        <v>67</v>
      </c>
      <c r="H23" s="1" t="s">
        <v>20196</v>
      </c>
      <c r="I23" s="1" t="s">
        <v>20195</v>
      </c>
      <c r="J23" s="14" t="str">
        <f t="shared" si="0"/>
        <v xml:space="preserve">REGIONE MARCHE-fino a 15000.00 euro </v>
      </c>
    </row>
    <row r="24" spans="1:10">
      <c r="A24" s="1">
        <v>2022</v>
      </c>
      <c r="B24" s="1" t="s">
        <v>20229</v>
      </c>
      <c r="C24" s="1">
        <v>1388</v>
      </c>
      <c r="D24" s="13">
        <v>44663</v>
      </c>
      <c r="E24" s="1" t="s">
        <v>20230</v>
      </c>
      <c r="F24" s="1" t="s">
        <v>20231</v>
      </c>
      <c r="G24" s="1" t="s">
        <v>67</v>
      </c>
      <c r="H24" s="1" t="s">
        <v>20232</v>
      </c>
      <c r="I24" s="1" t="s">
        <v>20197</v>
      </c>
      <c r="J24" s="14" t="str">
        <f t="shared" si="0"/>
        <v xml:space="preserve">REGIONE MARCHE-oltre 15000.00 e fino a 28000.00 euro </v>
      </c>
    </row>
    <row r="25" spans="1:10">
      <c r="A25" s="1">
        <v>2022</v>
      </c>
      <c r="B25" s="1" t="s">
        <v>20229</v>
      </c>
      <c r="C25" s="1">
        <v>1388</v>
      </c>
      <c r="D25" s="13">
        <v>44663</v>
      </c>
      <c r="E25" s="1" t="s">
        <v>20230</v>
      </c>
      <c r="F25" s="1" t="s">
        <v>20231</v>
      </c>
      <c r="G25" s="1" t="s">
        <v>67</v>
      </c>
      <c r="H25" s="1" t="s">
        <v>20233</v>
      </c>
      <c r="I25" s="1" t="s">
        <v>20198</v>
      </c>
      <c r="J25" s="14" t="str">
        <f t="shared" si="0"/>
        <v xml:space="preserve">REGIONE MARCHE-oltre 28000.00 e fino a 50000.00 euro </v>
      </c>
    </row>
    <row r="26" spans="1:10">
      <c r="A26" s="1">
        <v>2022</v>
      </c>
      <c r="B26" s="1" t="s">
        <v>20229</v>
      </c>
      <c r="C26" s="1">
        <v>1388</v>
      </c>
      <c r="D26" s="13">
        <v>44663</v>
      </c>
      <c r="E26" s="1" t="s">
        <v>20230</v>
      </c>
      <c r="F26" s="1" t="s">
        <v>20231</v>
      </c>
      <c r="G26" s="1" t="s">
        <v>67</v>
      </c>
      <c r="H26" s="1" t="s">
        <v>20206</v>
      </c>
      <c r="I26" s="1" t="s">
        <v>20199</v>
      </c>
      <c r="J26" s="14" t="str">
        <f t="shared" si="0"/>
        <v xml:space="preserve">REGIONE MARCHE-oltre 50000.00 euro </v>
      </c>
    </row>
    <row r="27" spans="1:10">
      <c r="A27" s="1">
        <v>2022</v>
      </c>
      <c r="B27" s="1" t="s">
        <v>20234</v>
      </c>
      <c r="C27" s="1">
        <v>1389</v>
      </c>
      <c r="D27" s="13">
        <v>44659</v>
      </c>
      <c r="E27" s="1" t="s">
        <v>67</v>
      </c>
      <c r="F27" s="1" t="s">
        <v>20235</v>
      </c>
      <c r="G27" s="1" t="s">
        <v>67</v>
      </c>
      <c r="H27" s="1" t="s">
        <v>20236</v>
      </c>
      <c r="I27" s="1" t="s">
        <v>20195</v>
      </c>
      <c r="J27" s="14" t="str">
        <f t="shared" si="0"/>
        <v xml:space="preserve">REGIONE TOSCANA-fino a 15000.00 euro </v>
      </c>
    </row>
    <row r="28" spans="1:10">
      <c r="A28" s="1">
        <v>2022</v>
      </c>
      <c r="B28" s="1" t="s">
        <v>20234</v>
      </c>
      <c r="C28" s="1">
        <v>1389</v>
      </c>
      <c r="D28" s="13">
        <v>44659</v>
      </c>
      <c r="E28" s="1" t="s">
        <v>67</v>
      </c>
      <c r="F28" s="1" t="s">
        <v>20235</v>
      </c>
      <c r="G28" s="1" t="s">
        <v>67</v>
      </c>
      <c r="H28" s="1" t="s">
        <v>20237</v>
      </c>
      <c r="I28" s="1" t="s">
        <v>20197</v>
      </c>
      <c r="J28" s="14" t="str">
        <f t="shared" si="0"/>
        <v xml:space="preserve">REGIONE TOSCANA-oltre 15000.00 e fino a 28000.00 euro </v>
      </c>
    </row>
    <row r="29" spans="1:10">
      <c r="A29" s="1">
        <v>2022</v>
      </c>
      <c r="B29" s="1" t="s">
        <v>20234</v>
      </c>
      <c r="C29" s="1">
        <v>1389</v>
      </c>
      <c r="D29" s="13">
        <v>44659</v>
      </c>
      <c r="E29" s="1" t="s">
        <v>67</v>
      </c>
      <c r="F29" s="1" t="s">
        <v>20235</v>
      </c>
      <c r="G29" s="1" t="s">
        <v>67</v>
      </c>
      <c r="H29" s="1" t="s">
        <v>20238</v>
      </c>
      <c r="I29" s="1" t="s">
        <v>20198</v>
      </c>
      <c r="J29" s="14" t="str">
        <f t="shared" si="0"/>
        <v xml:space="preserve">REGIONE TOSCANA-oltre 28000.00 e fino a 50000.00 euro </v>
      </c>
    </row>
    <row r="30" spans="1:10">
      <c r="A30" s="1">
        <v>2022</v>
      </c>
      <c r="B30" s="1" t="s">
        <v>20234</v>
      </c>
      <c r="C30" s="1">
        <v>1389</v>
      </c>
      <c r="D30" s="13">
        <v>44659</v>
      </c>
      <c r="E30" s="1" t="s">
        <v>67</v>
      </c>
      <c r="F30" s="1" t="s">
        <v>20235</v>
      </c>
      <c r="G30" s="1" t="s">
        <v>67</v>
      </c>
      <c r="H30" s="1" t="s">
        <v>20206</v>
      </c>
      <c r="I30" s="1" t="s">
        <v>20199</v>
      </c>
      <c r="J30" s="14" t="str">
        <f t="shared" si="0"/>
        <v xml:space="preserve">REGIONE TOSCANA-oltre 50000.00 euro </v>
      </c>
    </row>
    <row r="31" spans="1:10">
      <c r="A31" s="1">
        <v>2022</v>
      </c>
      <c r="B31" s="1" t="s">
        <v>20239</v>
      </c>
      <c r="C31" s="1">
        <v>1390</v>
      </c>
      <c r="D31" s="13">
        <v>44659</v>
      </c>
      <c r="E31" s="1" t="s">
        <v>67</v>
      </c>
      <c r="F31" s="1" t="s">
        <v>20240</v>
      </c>
      <c r="G31" s="1" t="s">
        <v>67</v>
      </c>
      <c r="H31" s="1" t="s">
        <v>20206</v>
      </c>
      <c r="I31" s="1" t="s">
        <v>20203</v>
      </c>
      <c r="J31" s="14" t="str">
        <f t="shared" si="0"/>
        <v xml:space="preserve">REGIONE CALABRIA-Aliquota Unica </v>
      </c>
    </row>
    <row r="32" spans="1:10">
      <c r="A32" s="1">
        <v>2022</v>
      </c>
      <c r="B32" s="1" t="s">
        <v>20241</v>
      </c>
      <c r="C32" s="1">
        <v>1391</v>
      </c>
      <c r="D32" s="13">
        <v>44657</v>
      </c>
      <c r="E32" s="1" t="s">
        <v>67</v>
      </c>
      <c r="F32" s="1" t="s">
        <v>20242</v>
      </c>
      <c r="G32" s="1" t="s">
        <v>20243</v>
      </c>
      <c r="H32" s="1" t="s">
        <v>20244</v>
      </c>
      <c r="I32" s="1" t="s">
        <v>20195</v>
      </c>
      <c r="J32" s="14" t="str">
        <f t="shared" si="0"/>
        <v xml:space="preserve">REGIONE EMILIA-ROMAGNA-fino a 15000.00 euro </v>
      </c>
    </row>
    <row r="33" spans="1:10">
      <c r="A33" s="1">
        <v>2022</v>
      </c>
      <c r="B33" s="1" t="s">
        <v>20241</v>
      </c>
      <c r="C33" s="1">
        <v>1391</v>
      </c>
      <c r="D33" s="13">
        <v>44657</v>
      </c>
      <c r="E33" s="1" t="s">
        <v>67</v>
      </c>
      <c r="F33" s="1" t="s">
        <v>20242</v>
      </c>
      <c r="G33" s="1" t="s">
        <v>20243</v>
      </c>
      <c r="H33" s="1" t="s">
        <v>20245</v>
      </c>
      <c r="I33" s="1" t="s">
        <v>20197</v>
      </c>
      <c r="J33" s="14" t="str">
        <f t="shared" si="0"/>
        <v xml:space="preserve">REGIONE EMILIA-ROMAGNA-oltre 15000.00 e fino a 28000.00 euro </v>
      </c>
    </row>
    <row r="34" spans="1:10">
      <c r="A34" s="1">
        <v>2022</v>
      </c>
      <c r="B34" s="1" t="s">
        <v>20241</v>
      </c>
      <c r="C34" s="1">
        <v>1391</v>
      </c>
      <c r="D34" s="13">
        <v>44657</v>
      </c>
      <c r="E34" s="1" t="s">
        <v>67</v>
      </c>
      <c r="F34" s="1" t="s">
        <v>20242</v>
      </c>
      <c r="G34" s="1" t="s">
        <v>20243</v>
      </c>
      <c r="H34" s="1" t="s">
        <v>20246</v>
      </c>
      <c r="I34" s="1" t="s">
        <v>20198</v>
      </c>
      <c r="J34" s="14" t="str">
        <f t="shared" si="0"/>
        <v xml:space="preserve">REGIONE EMILIA-ROMAGNA-oltre 28000.00 e fino a 50000.00 euro </v>
      </c>
    </row>
    <row r="35" spans="1:10">
      <c r="A35" s="1">
        <v>2022</v>
      </c>
      <c r="B35" s="1" t="s">
        <v>20241</v>
      </c>
      <c r="C35" s="1">
        <v>1391</v>
      </c>
      <c r="D35" s="13">
        <v>44657</v>
      </c>
      <c r="E35" s="1" t="s">
        <v>67</v>
      </c>
      <c r="F35" s="1" t="s">
        <v>20242</v>
      </c>
      <c r="G35" s="1" t="s">
        <v>20243</v>
      </c>
      <c r="H35" s="1" t="s">
        <v>20247</v>
      </c>
      <c r="I35" s="1" t="s">
        <v>20199</v>
      </c>
      <c r="J35" s="14" t="str">
        <f t="shared" si="0"/>
        <v xml:space="preserve">REGIONE EMILIA-ROMAGNA-oltre 50000.00 euro </v>
      </c>
    </row>
    <row r="36" spans="1:10">
      <c r="A36" s="1">
        <v>2022</v>
      </c>
      <c r="B36" s="1" t="s">
        <v>20248</v>
      </c>
      <c r="C36" s="1">
        <v>1392</v>
      </c>
      <c r="D36" s="13">
        <v>44659</v>
      </c>
      <c r="E36" s="1" t="s">
        <v>67</v>
      </c>
      <c r="F36" s="1" t="s">
        <v>20249</v>
      </c>
      <c r="G36" s="1" t="s">
        <v>67</v>
      </c>
      <c r="H36" s="1" t="s">
        <v>20206</v>
      </c>
      <c r="I36" s="1" t="s">
        <v>20195</v>
      </c>
      <c r="J36" s="14" t="str">
        <f t="shared" si="0"/>
        <v xml:space="preserve">REGIONE MOLISE-fino a 15000.00 euro </v>
      </c>
    </row>
    <row r="37" spans="1:10">
      <c r="A37" s="1">
        <v>2022</v>
      </c>
      <c r="B37" s="1" t="s">
        <v>20248</v>
      </c>
      <c r="C37" s="1">
        <v>1392</v>
      </c>
      <c r="D37" s="13">
        <v>44659</v>
      </c>
      <c r="E37" s="1" t="s">
        <v>67</v>
      </c>
      <c r="F37" s="1" t="s">
        <v>20249</v>
      </c>
      <c r="G37" s="1" t="s">
        <v>67</v>
      </c>
      <c r="H37" s="1" t="s">
        <v>20245</v>
      </c>
      <c r="I37" s="1" t="s">
        <v>20197</v>
      </c>
      <c r="J37" s="14" t="str">
        <f t="shared" si="0"/>
        <v xml:space="preserve">REGIONE MOLISE-oltre 15000.00 e fino a 28000.00 euro </v>
      </c>
    </row>
    <row r="38" spans="1:10">
      <c r="A38" s="1">
        <v>2022</v>
      </c>
      <c r="B38" s="1" t="s">
        <v>20248</v>
      </c>
      <c r="C38" s="1">
        <v>1392</v>
      </c>
      <c r="D38" s="13">
        <v>44659</v>
      </c>
      <c r="E38" s="1" t="s">
        <v>67</v>
      </c>
      <c r="F38" s="1" t="s">
        <v>20249</v>
      </c>
      <c r="G38" s="1" t="s">
        <v>67</v>
      </c>
      <c r="H38" s="1" t="s">
        <v>20250</v>
      </c>
      <c r="I38" s="1" t="s">
        <v>20198</v>
      </c>
      <c r="J38" s="14" t="str">
        <f t="shared" si="0"/>
        <v xml:space="preserve">REGIONE MOLISE-oltre 28000.00 e fino a 50000.00 euro </v>
      </c>
    </row>
    <row r="39" spans="1:10">
      <c r="A39" s="1">
        <v>2022</v>
      </c>
      <c r="B39" s="1" t="s">
        <v>20248</v>
      </c>
      <c r="C39" s="1">
        <v>1392</v>
      </c>
      <c r="D39" s="13">
        <v>44659</v>
      </c>
      <c r="E39" s="1" t="s">
        <v>67</v>
      </c>
      <c r="F39" s="1" t="s">
        <v>20249</v>
      </c>
      <c r="G39" s="1" t="s">
        <v>67</v>
      </c>
      <c r="H39" s="1" t="s">
        <v>20251</v>
      </c>
      <c r="I39" s="1" t="s">
        <v>20199</v>
      </c>
      <c r="J39" s="14" t="str">
        <f t="shared" si="0"/>
        <v xml:space="preserve">REGIONE MOLISE-oltre 50000.00 euro </v>
      </c>
    </row>
    <row r="40" spans="1:10">
      <c r="A40" s="1">
        <v>2022</v>
      </c>
      <c r="B40" s="1" t="s">
        <v>20252</v>
      </c>
      <c r="C40" s="1">
        <v>1407</v>
      </c>
      <c r="D40" s="13">
        <v>44666</v>
      </c>
      <c r="E40" s="1" t="s">
        <v>67</v>
      </c>
      <c r="F40" s="1" t="s">
        <v>20253</v>
      </c>
      <c r="G40" s="1" t="s">
        <v>67</v>
      </c>
      <c r="H40" s="1" t="s">
        <v>20196</v>
      </c>
      <c r="I40" s="1" t="s">
        <v>20195</v>
      </c>
      <c r="J40" s="14" t="str">
        <f t="shared" si="0"/>
        <v xml:space="preserve">REGIONE UMBRIA-fino a 15000.00 euro </v>
      </c>
    </row>
    <row r="41" spans="1:10">
      <c r="A41" s="1">
        <v>2022</v>
      </c>
      <c r="B41" s="1" t="s">
        <v>20252</v>
      </c>
      <c r="C41" s="1">
        <v>1407</v>
      </c>
      <c r="D41" s="13">
        <v>44666</v>
      </c>
      <c r="E41" s="1" t="s">
        <v>67</v>
      </c>
      <c r="F41" s="1" t="s">
        <v>20253</v>
      </c>
      <c r="G41" s="1" t="s">
        <v>67</v>
      </c>
      <c r="H41" s="1" t="s">
        <v>20254</v>
      </c>
      <c r="I41" s="1" t="s">
        <v>20197</v>
      </c>
      <c r="J41" s="14" t="str">
        <f t="shared" si="0"/>
        <v xml:space="preserve">REGIONE UMBRIA-oltre 15000.00 e fino a 28000.00 euro </v>
      </c>
    </row>
    <row r="42" spans="1:10">
      <c r="A42" s="1">
        <v>2022</v>
      </c>
      <c r="B42" s="1" t="s">
        <v>20252</v>
      </c>
      <c r="C42" s="1">
        <v>1407</v>
      </c>
      <c r="D42" s="13">
        <v>44666</v>
      </c>
      <c r="E42" s="1" t="s">
        <v>67</v>
      </c>
      <c r="F42" s="1" t="s">
        <v>20253</v>
      </c>
      <c r="G42" s="1" t="s">
        <v>67</v>
      </c>
      <c r="H42" s="1" t="s">
        <v>20255</v>
      </c>
      <c r="I42" s="1" t="s">
        <v>20198</v>
      </c>
      <c r="J42" s="14" t="str">
        <f t="shared" si="0"/>
        <v xml:space="preserve">REGIONE UMBRIA-oltre 28000.00 e fino a 50000.00 euro </v>
      </c>
    </row>
    <row r="43" spans="1:10">
      <c r="A43" s="1">
        <v>2022</v>
      </c>
      <c r="B43" s="1" t="s">
        <v>20252</v>
      </c>
      <c r="C43" s="1">
        <v>1407</v>
      </c>
      <c r="D43" s="13">
        <v>44666</v>
      </c>
      <c r="E43" s="1" t="s">
        <v>67</v>
      </c>
      <c r="F43" s="1" t="s">
        <v>20253</v>
      </c>
      <c r="G43" s="1" t="s">
        <v>67</v>
      </c>
      <c r="H43" s="1" t="s">
        <v>20256</v>
      </c>
      <c r="I43" s="1" t="s">
        <v>20199</v>
      </c>
      <c r="J43" s="14" t="str">
        <f t="shared" si="0"/>
        <v xml:space="preserve">REGIONE UMBRIA-oltre 50000.00 euro </v>
      </c>
    </row>
    <row r="44" spans="1:10">
      <c r="A44" s="1">
        <v>2022</v>
      </c>
      <c r="B44" s="1" t="s">
        <v>20257</v>
      </c>
      <c r="C44" s="1">
        <v>1427</v>
      </c>
      <c r="D44" s="13">
        <v>44686</v>
      </c>
      <c r="E44" s="1" t="s">
        <v>20258</v>
      </c>
      <c r="F44" s="1" t="s">
        <v>20259</v>
      </c>
      <c r="G44" s="1" t="s">
        <v>20260</v>
      </c>
      <c r="H44" s="1" t="s">
        <v>20196</v>
      </c>
      <c r="I44" s="1" t="s">
        <v>20195</v>
      </c>
      <c r="J44" s="14" t="str">
        <f t="shared" si="0"/>
        <v xml:space="preserve">REGIONE LIGURIA-fino a 15000.00 euro </v>
      </c>
    </row>
    <row r="45" spans="1:10">
      <c r="A45" s="1">
        <v>2022</v>
      </c>
      <c r="B45" s="1" t="s">
        <v>20257</v>
      </c>
      <c r="C45" s="1">
        <v>1427</v>
      </c>
      <c r="D45" s="13">
        <v>44686</v>
      </c>
      <c r="E45" s="1" t="s">
        <v>20258</v>
      </c>
      <c r="F45" s="1" t="s">
        <v>20259</v>
      </c>
      <c r="G45" s="1" t="s">
        <v>20260</v>
      </c>
      <c r="H45" s="1" t="s">
        <v>20261</v>
      </c>
      <c r="I45" s="1" t="s">
        <v>20197</v>
      </c>
      <c r="J45" s="14" t="str">
        <f t="shared" si="0"/>
        <v xml:space="preserve">REGIONE LIGURIA-oltre 15000.00 e fino a 28000.00 euro </v>
      </c>
    </row>
    <row r="46" spans="1:10">
      <c r="A46" s="1">
        <v>2022</v>
      </c>
      <c r="B46" s="1" t="s">
        <v>20257</v>
      </c>
      <c r="C46" s="1">
        <v>1427</v>
      </c>
      <c r="D46" s="13">
        <v>44686</v>
      </c>
      <c r="E46" s="1" t="s">
        <v>20258</v>
      </c>
      <c r="F46" s="1" t="s">
        <v>20259</v>
      </c>
      <c r="G46" s="1" t="s">
        <v>20260</v>
      </c>
      <c r="H46" s="1" t="s">
        <v>20262</v>
      </c>
      <c r="I46" s="1" t="s">
        <v>20198</v>
      </c>
      <c r="J46" s="14" t="str">
        <f t="shared" si="0"/>
        <v xml:space="preserve">REGIONE LIGURIA-oltre 28000.00 e fino a 50000.00 euro </v>
      </c>
    </row>
    <row r="47" spans="1:10">
      <c r="A47" s="1">
        <v>2022</v>
      </c>
      <c r="B47" s="1" t="s">
        <v>20257</v>
      </c>
      <c r="C47" s="1">
        <v>1427</v>
      </c>
      <c r="D47" s="13">
        <v>44686</v>
      </c>
      <c r="E47" s="1" t="s">
        <v>20258</v>
      </c>
      <c r="F47" s="1" t="s">
        <v>20259</v>
      </c>
      <c r="G47" s="1" t="s">
        <v>20260</v>
      </c>
      <c r="H47" s="1" t="s">
        <v>20251</v>
      </c>
      <c r="I47" s="1" t="s">
        <v>20199</v>
      </c>
      <c r="J47" s="14" t="str">
        <f t="shared" si="0"/>
        <v xml:space="preserve">REGIONE LIGURIA-oltre 50000.00 euro </v>
      </c>
    </row>
    <row r="48" spans="1:10">
      <c r="A48" s="1">
        <v>2022</v>
      </c>
      <c r="B48" s="1" t="s">
        <v>20263</v>
      </c>
      <c r="C48" s="1">
        <v>1428</v>
      </c>
      <c r="D48" s="13">
        <v>44686</v>
      </c>
      <c r="E48" s="1" t="s">
        <v>20264</v>
      </c>
      <c r="F48" s="1" t="s">
        <v>20265</v>
      </c>
      <c r="G48" s="1" t="s">
        <v>67</v>
      </c>
      <c r="H48" s="1" t="s">
        <v>20244</v>
      </c>
      <c r="I48" s="1" t="s">
        <v>20195</v>
      </c>
      <c r="J48" s="14" t="str">
        <f t="shared" si="0"/>
        <v xml:space="preserve">REGIONE PUGLIA-fino a 15000.00 euro </v>
      </c>
    </row>
    <row r="49" spans="1:10">
      <c r="A49" s="1">
        <v>2022</v>
      </c>
      <c r="B49" s="1" t="s">
        <v>20263</v>
      </c>
      <c r="C49" s="1">
        <v>1428</v>
      </c>
      <c r="D49" s="13">
        <v>44686</v>
      </c>
      <c r="E49" s="1" t="s">
        <v>20264</v>
      </c>
      <c r="F49" s="1" t="s">
        <v>20265</v>
      </c>
      <c r="G49" s="1" t="s">
        <v>67</v>
      </c>
      <c r="H49" s="1" t="s">
        <v>20237</v>
      </c>
      <c r="I49" s="1" t="s">
        <v>20197</v>
      </c>
      <c r="J49" s="14" t="str">
        <f t="shared" si="0"/>
        <v xml:space="preserve">REGIONE PUGLIA-oltre 15000.00 e fino a 28000.00 euro </v>
      </c>
    </row>
    <row r="50" spans="1:10">
      <c r="A50" s="1">
        <v>2022</v>
      </c>
      <c r="B50" s="1" t="s">
        <v>20263</v>
      </c>
      <c r="C50" s="1">
        <v>1428</v>
      </c>
      <c r="D50" s="13">
        <v>44686</v>
      </c>
      <c r="E50" s="1" t="s">
        <v>20264</v>
      </c>
      <c r="F50" s="1" t="s">
        <v>20265</v>
      </c>
      <c r="G50" s="1" t="s">
        <v>67</v>
      </c>
      <c r="H50" s="1" t="s">
        <v>20266</v>
      </c>
      <c r="I50" s="1" t="s">
        <v>20198</v>
      </c>
      <c r="J50" s="14" t="str">
        <f t="shared" si="0"/>
        <v xml:space="preserve">REGIONE PUGLIA-oltre 28000.00 e fino a 50000.00 euro </v>
      </c>
    </row>
    <row r="51" spans="1:10">
      <c r="A51" s="1">
        <v>2022</v>
      </c>
      <c r="B51" s="1" t="s">
        <v>20263</v>
      </c>
      <c r="C51" s="1">
        <v>1428</v>
      </c>
      <c r="D51" s="13">
        <v>44686</v>
      </c>
      <c r="E51" s="1" t="s">
        <v>20264</v>
      </c>
      <c r="F51" s="1" t="s">
        <v>20265</v>
      </c>
      <c r="G51" s="1" t="s">
        <v>67</v>
      </c>
      <c r="H51" s="1" t="s">
        <v>20267</v>
      </c>
      <c r="I51" s="1" t="s">
        <v>20199</v>
      </c>
      <c r="J51" s="14" t="str">
        <f t="shared" si="0"/>
        <v xml:space="preserve">REGIONE PUGLIA-oltre 50000.00 euro </v>
      </c>
    </row>
    <row r="52" spans="1:10">
      <c r="A52" s="1">
        <v>2022</v>
      </c>
      <c r="B52" s="1" t="s">
        <v>20268</v>
      </c>
      <c r="C52" s="1">
        <v>1429</v>
      </c>
      <c r="D52" s="13">
        <v>44686</v>
      </c>
      <c r="E52" s="1" t="s">
        <v>67</v>
      </c>
      <c r="F52" s="1" t="s">
        <v>20269</v>
      </c>
      <c r="G52" s="1" t="s">
        <v>67</v>
      </c>
      <c r="H52" s="1" t="s">
        <v>20196</v>
      </c>
      <c r="I52" s="1" t="s">
        <v>20195</v>
      </c>
      <c r="J52" s="14" t="str">
        <f t="shared" si="0"/>
        <v xml:space="preserve">REGIONE LOMBARDIA-fino a 15000.00 euro </v>
      </c>
    </row>
    <row r="53" spans="1:10">
      <c r="A53" s="1">
        <v>2022</v>
      </c>
      <c r="B53" s="1" t="s">
        <v>20268</v>
      </c>
      <c r="C53" s="1">
        <v>1429</v>
      </c>
      <c r="D53" s="13">
        <v>44686</v>
      </c>
      <c r="E53" s="1" t="s">
        <v>67</v>
      </c>
      <c r="F53" s="1" t="s">
        <v>20269</v>
      </c>
      <c r="G53" s="1" t="s">
        <v>67</v>
      </c>
      <c r="H53" s="1" t="s">
        <v>20270</v>
      </c>
      <c r="I53" s="1" t="s">
        <v>20197</v>
      </c>
      <c r="J53" s="14" t="str">
        <f t="shared" si="0"/>
        <v xml:space="preserve">REGIONE LOMBARDIA-oltre 15000.00 e fino a 28000.00 euro </v>
      </c>
    </row>
    <row r="54" spans="1:10">
      <c r="A54" s="1">
        <v>2022</v>
      </c>
      <c r="B54" s="1" t="s">
        <v>20268</v>
      </c>
      <c r="C54" s="1">
        <v>1429</v>
      </c>
      <c r="D54" s="13">
        <v>44686</v>
      </c>
      <c r="E54" s="1" t="s">
        <v>67</v>
      </c>
      <c r="F54" s="1" t="s">
        <v>20269</v>
      </c>
      <c r="G54" s="1" t="s">
        <v>67</v>
      </c>
      <c r="H54" s="1" t="s">
        <v>20271</v>
      </c>
      <c r="I54" s="1" t="s">
        <v>20198</v>
      </c>
      <c r="J54" s="14" t="str">
        <f t="shared" si="0"/>
        <v xml:space="preserve">REGIONE LOMBARDIA-oltre 28000.00 e fino a 50000.00 euro </v>
      </c>
    </row>
    <row r="55" spans="1:10">
      <c r="A55" s="1">
        <v>2022</v>
      </c>
      <c r="B55" s="1" t="s">
        <v>20268</v>
      </c>
      <c r="C55" s="1">
        <v>1429</v>
      </c>
      <c r="D55" s="13">
        <v>44686</v>
      </c>
      <c r="E55" s="1" t="s">
        <v>67</v>
      </c>
      <c r="F55" s="1" t="s">
        <v>20269</v>
      </c>
      <c r="G55" s="1" t="s">
        <v>67</v>
      </c>
      <c r="H55" s="1" t="s">
        <v>20206</v>
      </c>
      <c r="I55" s="1" t="s">
        <v>20199</v>
      </c>
      <c r="J55" s="14" t="str">
        <f t="shared" si="0"/>
        <v xml:space="preserve">REGIONE LOMBARDIA-oltre 50000.00 euro </v>
      </c>
    </row>
    <row r="56" spans="1:10">
      <c r="A56" s="1">
        <v>2022</v>
      </c>
      <c r="B56" s="1" t="s">
        <v>20272</v>
      </c>
      <c r="C56" s="1">
        <v>1430</v>
      </c>
      <c r="D56" s="13">
        <v>44690</v>
      </c>
      <c r="E56" s="1" t="s">
        <v>20273</v>
      </c>
      <c r="F56" s="1" t="s">
        <v>20274</v>
      </c>
      <c r="G56" s="1" t="s">
        <v>20275</v>
      </c>
      <c r="H56" s="1" t="s">
        <v>20206</v>
      </c>
      <c r="I56" s="1" t="s">
        <v>20195</v>
      </c>
      <c r="J56" s="14" t="str">
        <f t="shared" si="0"/>
        <v xml:space="preserve">REGIONE LAZIO-fino a 15000.00 euro </v>
      </c>
    </row>
    <row r="57" spans="1:10">
      <c r="A57" s="1">
        <v>2022</v>
      </c>
      <c r="B57" s="1" t="s">
        <v>20272</v>
      </c>
      <c r="C57" s="1">
        <v>1430</v>
      </c>
      <c r="D57" s="13">
        <v>44690</v>
      </c>
      <c r="E57" s="1" t="s">
        <v>20273</v>
      </c>
      <c r="F57" s="1" t="s">
        <v>20274</v>
      </c>
      <c r="G57" s="1" t="s">
        <v>20275</v>
      </c>
      <c r="H57" s="1" t="s">
        <v>20228</v>
      </c>
      <c r="I57" s="1" t="s">
        <v>20197</v>
      </c>
      <c r="J57" s="14" t="str">
        <f t="shared" si="0"/>
        <v xml:space="preserve">REGIONE LAZIO-oltre 15000.00 e fino a 28000.00 euro </v>
      </c>
    </row>
    <row r="58" spans="1:10">
      <c r="A58" s="1">
        <v>2022</v>
      </c>
      <c r="B58" s="1" t="s">
        <v>20272</v>
      </c>
      <c r="C58" s="1">
        <v>1430</v>
      </c>
      <c r="D58" s="13">
        <v>44690</v>
      </c>
      <c r="E58" s="1" t="s">
        <v>20273</v>
      </c>
      <c r="F58" s="1" t="s">
        <v>20274</v>
      </c>
      <c r="G58" s="1" t="s">
        <v>20275</v>
      </c>
      <c r="H58" s="1" t="s">
        <v>20228</v>
      </c>
      <c r="I58" s="1" t="s">
        <v>20198</v>
      </c>
      <c r="J58" s="14" t="str">
        <f t="shared" si="0"/>
        <v xml:space="preserve">REGIONE LAZIO-oltre 28000.00 e fino a 50000.00 euro </v>
      </c>
    </row>
    <row r="59" spans="1:10">
      <c r="A59" s="1">
        <v>2022</v>
      </c>
      <c r="B59" s="1" t="s">
        <v>20272</v>
      </c>
      <c r="C59" s="1">
        <v>1430</v>
      </c>
      <c r="D59" s="13">
        <v>44690</v>
      </c>
      <c r="E59" s="1" t="s">
        <v>20273</v>
      </c>
      <c r="F59" s="1" t="s">
        <v>20274</v>
      </c>
      <c r="G59" s="1" t="s">
        <v>20275</v>
      </c>
      <c r="H59" s="1" t="s">
        <v>20228</v>
      </c>
      <c r="I59" s="1" t="s">
        <v>20199</v>
      </c>
      <c r="J59" s="14" t="str">
        <f t="shared" si="0"/>
        <v xml:space="preserve">REGIONE LAZIO-oltre 50000.00 euro </v>
      </c>
    </row>
    <row r="60" spans="1:10">
      <c r="A60" s="1">
        <v>2022</v>
      </c>
      <c r="B60" s="1" t="s">
        <v>20276</v>
      </c>
      <c r="C60" s="1">
        <v>1447</v>
      </c>
      <c r="D60" s="13">
        <v>44690</v>
      </c>
      <c r="E60" s="1" t="s">
        <v>20277</v>
      </c>
      <c r="F60" s="1" t="s">
        <v>20278</v>
      </c>
      <c r="G60" s="1" t="s">
        <v>67</v>
      </c>
      <c r="H60" s="1" t="s">
        <v>20254</v>
      </c>
      <c r="I60" s="1" t="s">
        <v>20195</v>
      </c>
      <c r="J60" s="14" t="str">
        <f t="shared" si="0"/>
        <v xml:space="preserve">REGIONE PIEMONTE-fino a 15000.00 euro </v>
      </c>
    </row>
    <row r="61" spans="1:10">
      <c r="A61" s="1">
        <v>2022</v>
      </c>
      <c r="B61" s="1" t="s">
        <v>20276</v>
      </c>
      <c r="C61" s="1">
        <v>1447</v>
      </c>
      <c r="D61" s="13">
        <v>44690</v>
      </c>
      <c r="E61" s="1" t="s">
        <v>20277</v>
      </c>
      <c r="F61" s="1" t="s">
        <v>20278</v>
      </c>
      <c r="G61" s="1" t="s">
        <v>67</v>
      </c>
      <c r="H61" s="1" t="s">
        <v>20250</v>
      </c>
      <c r="I61" s="1" t="s">
        <v>20197</v>
      </c>
      <c r="J61" s="14" t="str">
        <f t="shared" si="0"/>
        <v xml:space="preserve">REGIONE PIEMONTE-oltre 15000.00 e fino a 28000.00 euro </v>
      </c>
    </row>
    <row r="62" spans="1:10">
      <c r="A62" s="1">
        <v>2022</v>
      </c>
      <c r="B62" s="1" t="s">
        <v>20276</v>
      </c>
      <c r="C62" s="1">
        <v>1447</v>
      </c>
      <c r="D62" s="13">
        <v>44690</v>
      </c>
      <c r="E62" s="1" t="s">
        <v>20277</v>
      </c>
      <c r="F62" s="1" t="s">
        <v>20278</v>
      </c>
      <c r="G62" s="1" t="s">
        <v>67</v>
      </c>
      <c r="H62" s="1" t="s">
        <v>20279</v>
      </c>
      <c r="I62" s="1" t="s">
        <v>20198</v>
      </c>
      <c r="J62" s="14" t="str">
        <f t="shared" si="0"/>
        <v xml:space="preserve">REGIONE PIEMONTE-oltre 28000.00 e fino a 50000.00 euro </v>
      </c>
    </row>
    <row r="63" spans="1:10">
      <c r="A63" s="1">
        <v>2022</v>
      </c>
      <c r="B63" s="1" t="s">
        <v>20276</v>
      </c>
      <c r="C63" s="1">
        <v>1447</v>
      </c>
      <c r="D63" s="13">
        <v>44690</v>
      </c>
      <c r="E63" s="1" t="s">
        <v>20277</v>
      </c>
      <c r="F63" s="1" t="s">
        <v>20278</v>
      </c>
      <c r="G63" s="1" t="s">
        <v>67</v>
      </c>
      <c r="H63" s="1" t="s">
        <v>20228</v>
      </c>
      <c r="I63" s="1" t="s">
        <v>20199</v>
      </c>
      <c r="J63" s="14" t="str">
        <f t="shared" si="0"/>
        <v xml:space="preserve">REGIONE PIEMONTE-oltre 50000.00 euro </v>
      </c>
    </row>
    <row r="64" spans="1:10">
      <c r="A64" s="1">
        <v>2022</v>
      </c>
      <c r="B64" s="1" t="s">
        <v>20280</v>
      </c>
      <c r="C64" s="1">
        <v>1448</v>
      </c>
      <c r="D64" s="13">
        <v>44692</v>
      </c>
      <c r="E64" s="1" t="s">
        <v>67</v>
      </c>
      <c r="F64" s="1" t="s">
        <v>20281</v>
      </c>
      <c r="G64" s="1" t="s">
        <v>20282</v>
      </c>
      <c r="H64" s="1" t="s">
        <v>20196</v>
      </c>
      <c r="I64" s="1" t="s">
        <v>20203</v>
      </c>
      <c r="J64" s="14" t="str">
        <f t="shared" si="0"/>
        <v xml:space="preserve">REGIONE BASILICATA-Aliquota Unica </v>
      </c>
    </row>
    <row r="65" spans="1:10">
      <c r="A65" s="1">
        <v>2022</v>
      </c>
      <c r="B65" s="1" t="s">
        <v>20215</v>
      </c>
      <c r="C65" s="1">
        <v>1467</v>
      </c>
      <c r="D65" s="13">
        <v>44768</v>
      </c>
      <c r="E65" s="1" t="s">
        <v>20283</v>
      </c>
      <c r="F65" s="1" t="s">
        <v>20284</v>
      </c>
      <c r="G65" s="1" t="s">
        <v>67</v>
      </c>
      <c r="H65" s="1" t="s">
        <v>20196</v>
      </c>
      <c r="I65" s="1" t="s">
        <v>20203</v>
      </c>
      <c r="J65" s="14" t="str">
        <f t="shared" si="0"/>
        <v xml:space="preserve">REGIONE SARDEGNA-Aliquota Unica </v>
      </c>
    </row>
    <row r="66" spans="1:10">
      <c r="A66" s="1">
        <v>2022</v>
      </c>
      <c r="B66" s="1" t="s">
        <v>20210</v>
      </c>
      <c r="C66" s="1">
        <v>1487</v>
      </c>
      <c r="D66" s="13">
        <v>44804</v>
      </c>
      <c r="E66" s="1" t="s">
        <v>20285</v>
      </c>
      <c r="F66" s="1" t="s">
        <v>20286</v>
      </c>
      <c r="G66" s="1" t="s">
        <v>67</v>
      </c>
      <c r="H66" s="1" t="s">
        <v>20196</v>
      </c>
      <c r="I66" s="1" t="s">
        <v>20195</v>
      </c>
      <c r="J66" s="14" t="str">
        <f t="shared" si="0"/>
        <v xml:space="preserve">PROVINCIA AUTONOMA DI TRENTO-fino a 15000.00 euro </v>
      </c>
    </row>
    <row r="67" spans="1:10">
      <c r="A67" s="1">
        <v>2022</v>
      </c>
      <c r="B67" s="1" t="s">
        <v>20210</v>
      </c>
      <c r="C67" s="1">
        <v>1487</v>
      </c>
      <c r="D67" s="13">
        <v>44804</v>
      </c>
      <c r="E67" s="1" t="s">
        <v>20285</v>
      </c>
      <c r="F67" s="1" t="s">
        <v>20286</v>
      </c>
      <c r="G67" s="1" t="s">
        <v>67</v>
      </c>
      <c r="H67" s="1" t="s">
        <v>20196</v>
      </c>
      <c r="I67" s="1" t="s">
        <v>20197</v>
      </c>
      <c r="J67" s="14" t="str">
        <f t="shared" ref="J67:J73" si="1">+CONCATENATE(B67,"-",I67)</f>
        <v xml:space="preserve">PROVINCIA AUTONOMA DI TRENTO-oltre 15000.00 e fino a 28000.00 euro </v>
      </c>
    </row>
    <row r="68" spans="1:10">
      <c r="A68" s="1">
        <v>2022</v>
      </c>
      <c r="B68" s="1" t="s">
        <v>20210</v>
      </c>
      <c r="C68" s="1">
        <v>1487</v>
      </c>
      <c r="D68" s="13">
        <v>44804</v>
      </c>
      <c r="E68" s="1" t="s">
        <v>20285</v>
      </c>
      <c r="F68" s="1" t="s">
        <v>20286</v>
      </c>
      <c r="G68" s="1" t="s">
        <v>67</v>
      </c>
      <c r="H68" s="1" t="s">
        <v>20196</v>
      </c>
      <c r="I68" s="1" t="s">
        <v>20198</v>
      </c>
      <c r="J68" s="14" t="str">
        <f t="shared" si="1"/>
        <v xml:space="preserve">PROVINCIA AUTONOMA DI TRENTO-oltre 28000.00 e fino a 50000.00 euro </v>
      </c>
    </row>
    <row r="69" spans="1:10">
      <c r="A69" s="1">
        <v>2022</v>
      </c>
      <c r="B69" s="1" t="s">
        <v>20210</v>
      </c>
      <c r="C69" s="1">
        <v>1487</v>
      </c>
      <c r="D69" s="13">
        <v>44804</v>
      </c>
      <c r="E69" s="1" t="s">
        <v>20285</v>
      </c>
      <c r="F69" s="1" t="s">
        <v>20286</v>
      </c>
      <c r="G69" s="1" t="s">
        <v>67</v>
      </c>
      <c r="H69" s="1" t="s">
        <v>20206</v>
      </c>
      <c r="I69" s="1" t="s">
        <v>20199</v>
      </c>
      <c r="J69" s="14" t="str">
        <f t="shared" si="1"/>
        <v xml:space="preserve">PROVINCIA AUTONOMA DI TRENTO-oltre 50000.00 euro </v>
      </c>
    </row>
    <row r="70" spans="1:10">
      <c r="A70" s="1">
        <v>2022</v>
      </c>
      <c r="B70" s="1" t="s">
        <v>20248</v>
      </c>
      <c r="C70" s="1">
        <v>1509</v>
      </c>
      <c r="D70" s="13">
        <v>44846</v>
      </c>
      <c r="E70" s="1" t="s">
        <v>67</v>
      </c>
      <c r="F70" s="1" t="s">
        <v>20287</v>
      </c>
      <c r="G70" s="1" t="s">
        <v>20288</v>
      </c>
      <c r="H70" s="1" t="s">
        <v>20246</v>
      </c>
      <c r="I70" s="1" t="s">
        <v>20195</v>
      </c>
      <c r="J70" s="14" t="str">
        <f t="shared" si="1"/>
        <v xml:space="preserve">REGIONE MOLISE-fino a 15000.00 euro </v>
      </c>
    </row>
    <row r="71" spans="1:10">
      <c r="A71" s="1">
        <v>2022</v>
      </c>
      <c r="B71" s="1" t="s">
        <v>20248</v>
      </c>
      <c r="C71" s="1">
        <v>1509</v>
      </c>
      <c r="D71" s="13">
        <v>44846</v>
      </c>
      <c r="E71" s="1" t="s">
        <v>67</v>
      </c>
      <c r="F71" s="1" t="s">
        <v>20287</v>
      </c>
      <c r="G71" s="1" t="s">
        <v>20288</v>
      </c>
      <c r="H71" s="1" t="s">
        <v>20289</v>
      </c>
      <c r="I71" s="1" t="s">
        <v>20197</v>
      </c>
      <c r="J71" s="14" t="str">
        <f t="shared" si="1"/>
        <v xml:space="preserve">REGIONE MOLISE-oltre 15000.00 e fino a 28000.00 euro </v>
      </c>
    </row>
    <row r="72" spans="1:10">
      <c r="A72" s="1">
        <v>2022</v>
      </c>
      <c r="B72" s="1" t="s">
        <v>20248</v>
      </c>
      <c r="C72" s="1">
        <v>1509</v>
      </c>
      <c r="D72" s="13">
        <v>44846</v>
      </c>
      <c r="E72" s="1" t="s">
        <v>67</v>
      </c>
      <c r="F72" s="1" t="s">
        <v>20287</v>
      </c>
      <c r="G72" s="1" t="s">
        <v>20288</v>
      </c>
      <c r="H72" s="1" t="s">
        <v>20290</v>
      </c>
      <c r="I72" s="1" t="s">
        <v>20198</v>
      </c>
      <c r="J72" s="14" t="str">
        <f t="shared" si="1"/>
        <v xml:space="preserve">REGIONE MOLISE-oltre 28000.00 e fino a 50000.00 euro </v>
      </c>
    </row>
    <row r="73" spans="1:10">
      <c r="A73" s="1">
        <v>2022</v>
      </c>
      <c r="B73" s="1" t="s">
        <v>20248</v>
      </c>
      <c r="C73" s="1">
        <v>1509</v>
      </c>
      <c r="D73" s="13">
        <v>44846</v>
      </c>
      <c r="E73" s="1" t="s">
        <v>67</v>
      </c>
      <c r="F73" s="1" t="s">
        <v>20287</v>
      </c>
      <c r="G73" s="1" t="s">
        <v>20288</v>
      </c>
      <c r="H73" s="1" t="s">
        <v>20291</v>
      </c>
      <c r="I73" s="1" t="s">
        <v>20199</v>
      </c>
      <c r="J73" s="14" t="str">
        <f t="shared" si="1"/>
        <v xml:space="preserve">REGIONE MOLISE-oltre 50000.00 euro </v>
      </c>
    </row>
  </sheetData>
  <sheetProtection algorithmName="SHA-512" hashValue="fxQfaoqdEFiet5gBg/Al/kBc4Bv0qlhNKUZhyG92xi6Sxtz4wU33+gysyPn2edh75tIlmHThO3m1eKxhdJbHfA==" saltValue="QWR4XkfaYR2Dk2FA5uqLgQ==" spinCount="100000" sheet="1" objects="1" scenarios="1"/>
  <autoFilter ref="A1:I1"/>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H7906"/>
  <sheetViews>
    <sheetView topLeftCell="E103" workbookViewId="0">
      <selection activeCell="C41" sqref="C41:E41"/>
    </sheetView>
  </sheetViews>
  <sheetFormatPr defaultColWidth="9.140625" defaultRowHeight="11.25"/>
  <cols>
    <col min="1" max="1" width="18.42578125" style="1" bestFit="1" customWidth="1"/>
    <col min="2" max="2" width="41" style="1" bestFit="1" customWidth="1"/>
    <col min="3" max="3" width="5.140625" style="1" bestFit="1" customWidth="1"/>
    <col min="4" max="4" width="17.42578125" style="1" bestFit="1" customWidth="1"/>
    <col min="5" max="5" width="15.42578125" style="1" bestFit="1" customWidth="1"/>
    <col min="6" max="6" width="20" style="1" bestFit="1" customWidth="1"/>
    <col min="7" max="7" width="14.42578125" style="1" customWidth="1"/>
    <col min="8" max="9" width="10.85546875" style="1" bestFit="1" customWidth="1"/>
    <col min="10" max="10" width="38.42578125" style="1" customWidth="1"/>
    <col min="11" max="11" width="12.42578125" style="1" customWidth="1"/>
    <col min="12" max="12" width="46.42578125" style="1" customWidth="1"/>
    <col min="13" max="13" width="12.42578125" style="1" customWidth="1"/>
    <col min="14" max="14" width="52.42578125" style="1" customWidth="1"/>
    <col min="15" max="15" width="12.42578125" style="1" customWidth="1"/>
    <col min="16" max="16" width="54.28515625" style="1" customWidth="1"/>
    <col min="17" max="17" width="12.42578125" style="1" customWidth="1"/>
    <col min="18" max="18" width="53" style="1" customWidth="1"/>
    <col min="19" max="19" width="12.42578125" style="1" customWidth="1"/>
    <col min="20" max="20" width="39.140625" style="1" customWidth="1"/>
    <col min="21" max="21" width="12.42578125" style="1" customWidth="1"/>
    <col min="22" max="22" width="10.42578125" style="1" customWidth="1"/>
    <col min="23" max="23" width="12.42578125" style="1" customWidth="1"/>
    <col min="24" max="24" width="10.42578125" style="1" customWidth="1"/>
    <col min="25" max="25" width="12.42578125" style="1" customWidth="1"/>
    <col min="26" max="26" width="10.42578125" style="1" customWidth="1"/>
    <col min="27" max="27" width="13.42578125" style="1" customWidth="1"/>
    <col min="28" max="28" width="11.28515625" style="1" customWidth="1"/>
    <col min="29" max="29" width="13.42578125" style="1" customWidth="1"/>
    <col min="30" max="30" width="11.28515625" style="1" customWidth="1"/>
    <col min="31" max="31" width="13.42578125" style="1" customWidth="1"/>
    <col min="32" max="32" width="11.28515625" style="1" customWidth="1"/>
    <col min="33" max="33" width="13.42578125" style="1" customWidth="1"/>
    <col min="34" max="34" width="16.42578125" style="1" bestFit="1" customWidth="1"/>
    <col min="35" max="16384" width="9.140625" style="1"/>
  </cols>
  <sheetData>
    <row r="1" spans="1:34">
      <c r="A1" s="6" t="s">
        <v>28</v>
      </c>
      <c r="B1" s="6" t="s">
        <v>29</v>
      </c>
      <c r="C1" s="6" t="s">
        <v>30</v>
      </c>
      <c r="D1" s="6" t="s">
        <v>31</v>
      </c>
      <c r="E1" s="6" t="s">
        <v>32</v>
      </c>
      <c r="F1" s="6" t="s">
        <v>33</v>
      </c>
      <c r="G1" s="6" t="s">
        <v>34</v>
      </c>
      <c r="H1" s="6" t="s">
        <v>35</v>
      </c>
      <c r="I1" s="6" t="s">
        <v>36</v>
      </c>
      <c r="J1" s="6" t="s">
        <v>37</v>
      </c>
      <c r="K1" s="6" t="s">
        <v>38</v>
      </c>
      <c r="L1" s="6" t="s">
        <v>39</v>
      </c>
      <c r="M1" s="6" t="s">
        <v>40</v>
      </c>
      <c r="N1" s="6" t="s">
        <v>41</v>
      </c>
      <c r="O1" s="6" t="s">
        <v>42</v>
      </c>
      <c r="P1" s="6" t="s">
        <v>43</v>
      </c>
      <c r="Q1" s="6" t="s">
        <v>44</v>
      </c>
      <c r="R1" s="6" t="s">
        <v>45</v>
      </c>
      <c r="S1" s="6" t="s">
        <v>46</v>
      </c>
      <c r="T1" s="6" t="s">
        <v>47</v>
      </c>
      <c r="U1" s="6" t="s">
        <v>48</v>
      </c>
      <c r="V1" s="6" t="s">
        <v>49</v>
      </c>
      <c r="W1" s="6" t="s">
        <v>50</v>
      </c>
      <c r="X1" s="6" t="s">
        <v>51</v>
      </c>
      <c r="Y1" s="6" t="s">
        <v>52</v>
      </c>
      <c r="Z1" s="6" t="s">
        <v>53</v>
      </c>
      <c r="AA1" s="6" t="s">
        <v>54</v>
      </c>
      <c r="AB1" s="6" t="s">
        <v>55</v>
      </c>
      <c r="AC1" s="6" t="s">
        <v>56</v>
      </c>
      <c r="AD1" s="6" t="s">
        <v>57</v>
      </c>
      <c r="AE1" s="6" t="s">
        <v>58</v>
      </c>
      <c r="AF1" s="6" t="s">
        <v>59</v>
      </c>
      <c r="AG1" s="6" t="s">
        <v>60</v>
      </c>
      <c r="AH1" s="6" t="s">
        <v>61</v>
      </c>
    </row>
    <row r="2" spans="1:34">
      <c r="A2" s="1" t="s">
        <v>62</v>
      </c>
      <c r="B2" s="1" t="s">
        <v>63</v>
      </c>
      <c r="C2" s="1" t="s">
        <v>64</v>
      </c>
      <c r="D2" s="1">
        <v>12</v>
      </c>
      <c r="E2" s="1">
        <v>43157</v>
      </c>
      <c r="F2" s="1" t="s">
        <v>20332</v>
      </c>
      <c r="G2" s="1" t="s">
        <v>72</v>
      </c>
      <c r="H2" s="1" t="s">
        <v>73</v>
      </c>
      <c r="I2" s="1">
        <v>0</v>
      </c>
      <c r="J2" s="1" t="s">
        <v>89</v>
      </c>
      <c r="K2" s="1">
        <v>0.8</v>
      </c>
      <c r="L2" s="1" t="s">
        <v>75</v>
      </c>
      <c r="M2" s="1">
        <v>0</v>
      </c>
      <c r="O2" s="1">
        <v>0</v>
      </c>
      <c r="Q2" s="1">
        <v>0</v>
      </c>
      <c r="S2" s="1">
        <v>0</v>
      </c>
      <c r="U2" s="1">
        <v>0</v>
      </c>
      <c r="W2" s="1">
        <v>0</v>
      </c>
      <c r="Y2" s="1">
        <v>0</v>
      </c>
      <c r="AA2" s="1">
        <v>0</v>
      </c>
      <c r="AC2" s="1">
        <v>0</v>
      </c>
      <c r="AE2" s="1">
        <v>0</v>
      </c>
      <c r="AG2" s="1">
        <v>2</v>
      </c>
      <c r="AH2" s="1">
        <v>12000</v>
      </c>
    </row>
    <row r="3" spans="1:34">
      <c r="A3" s="1" t="s">
        <v>68</v>
      </c>
      <c r="B3" s="1" t="s">
        <v>69</v>
      </c>
      <c r="C3" s="1" t="s">
        <v>70</v>
      </c>
      <c r="D3" s="1">
        <v>11</v>
      </c>
      <c r="E3" s="4">
        <v>44706</v>
      </c>
      <c r="F3" s="1" t="s">
        <v>71</v>
      </c>
      <c r="G3" s="1" t="s">
        <v>72</v>
      </c>
      <c r="H3" s="1" t="s">
        <v>73</v>
      </c>
      <c r="I3" s="1">
        <v>0</v>
      </c>
      <c r="J3" s="1" t="s">
        <v>74</v>
      </c>
      <c r="K3" s="1">
        <v>0.6</v>
      </c>
      <c r="L3" s="1" t="s">
        <v>75</v>
      </c>
      <c r="M3" s="1">
        <v>0</v>
      </c>
      <c r="O3" s="1">
        <v>0</v>
      </c>
      <c r="Q3" s="1">
        <v>0</v>
      </c>
      <c r="S3" s="1">
        <v>0</v>
      </c>
      <c r="U3" s="1">
        <v>0</v>
      </c>
      <c r="W3" s="1">
        <v>0</v>
      </c>
      <c r="Y3" s="1">
        <v>0</v>
      </c>
      <c r="AA3" s="1">
        <v>0</v>
      </c>
      <c r="AC3" s="1">
        <v>0</v>
      </c>
      <c r="AE3" s="1">
        <v>0</v>
      </c>
      <c r="AG3" s="1">
        <v>2</v>
      </c>
      <c r="AH3" s="1">
        <v>10000</v>
      </c>
    </row>
    <row r="4" spans="1:34">
      <c r="A4" s="1" t="s">
        <v>76</v>
      </c>
      <c r="B4" s="1" t="s">
        <v>77</v>
      </c>
      <c r="C4" s="1" t="s">
        <v>78</v>
      </c>
      <c r="D4" s="1">
        <v>4</v>
      </c>
      <c r="E4" s="4">
        <v>44650</v>
      </c>
      <c r="F4" s="1" t="s">
        <v>79</v>
      </c>
      <c r="G4" s="1" t="s">
        <v>80</v>
      </c>
      <c r="H4" s="1" t="s">
        <v>73</v>
      </c>
      <c r="I4" s="1">
        <v>0</v>
      </c>
      <c r="J4" s="1" t="s">
        <v>81</v>
      </c>
      <c r="K4" s="1">
        <v>0.75</v>
      </c>
      <c r="L4" s="1" t="s">
        <v>82</v>
      </c>
      <c r="M4" s="1">
        <v>0.76</v>
      </c>
      <c r="N4" s="1" t="s">
        <v>83</v>
      </c>
      <c r="O4" s="1">
        <v>0.77</v>
      </c>
      <c r="P4" s="1" t="s">
        <v>84</v>
      </c>
      <c r="Q4" s="1">
        <v>0.8</v>
      </c>
      <c r="R4" s="1" t="s">
        <v>85</v>
      </c>
      <c r="S4" s="1">
        <v>0</v>
      </c>
      <c r="U4" s="1">
        <v>0</v>
      </c>
      <c r="W4" s="1">
        <v>0</v>
      </c>
      <c r="Y4" s="1">
        <v>0</v>
      </c>
      <c r="AA4" s="1">
        <v>0</v>
      </c>
      <c r="AC4" s="1">
        <v>0</v>
      </c>
      <c r="AE4" s="1">
        <v>0</v>
      </c>
      <c r="AG4" s="1">
        <v>4</v>
      </c>
      <c r="AH4" s="1">
        <v>15000</v>
      </c>
    </row>
    <row r="5" spans="1:34">
      <c r="A5" s="1" t="s">
        <v>86</v>
      </c>
      <c r="B5" s="1" t="s">
        <v>87</v>
      </c>
      <c r="C5" s="1" t="s">
        <v>73</v>
      </c>
      <c r="D5" s="1">
        <v>88</v>
      </c>
      <c r="E5" s="4">
        <v>44551</v>
      </c>
      <c r="F5" s="1" t="s">
        <v>88</v>
      </c>
      <c r="G5" s="1" t="s">
        <v>72</v>
      </c>
      <c r="H5" s="1" t="s">
        <v>73</v>
      </c>
      <c r="I5" s="1">
        <v>0</v>
      </c>
      <c r="J5" s="1" t="s">
        <v>89</v>
      </c>
      <c r="K5" s="1">
        <v>0.6</v>
      </c>
      <c r="L5" s="1" t="s">
        <v>75</v>
      </c>
      <c r="M5" s="1">
        <v>0</v>
      </c>
      <c r="O5" s="1">
        <v>0</v>
      </c>
      <c r="Q5" s="1">
        <v>0</v>
      </c>
      <c r="S5" s="1">
        <v>0</v>
      </c>
      <c r="U5" s="1">
        <v>0</v>
      </c>
      <c r="W5" s="1">
        <v>0</v>
      </c>
      <c r="Y5" s="1">
        <v>0</v>
      </c>
      <c r="AA5" s="1">
        <v>0</v>
      </c>
      <c r="AC5" s="1">
        <v>0</v>
      </c>
      <c r="AE5" s="1">
        <v>0</v>
      </c>
      <c r="AG5" s="1">
        <v>2</v>
      </c>
      <c r="AH5" s="1">
        <v>12000</v>
      </c>
    </row>
    <row r="6" spans="1:34">
      <c r="A6" s="1" t="s">
        <v>90</v>
      </c>
      <c r="B6" s="1" t="s">
        <v>91</v>
      </c>
      <c r="C6" s="1" t="s">
        <v>92</v>
      </c>
      <c r="H6" s="1" t="s">
        <v>65</v>
      </c>
      <c r="I6" s="1" t="s">
        <v>66</v>
      </c>
      <c r="V6" s="1" t="s">
        <v>67</v>
      </c>
    </row>
    <row r="7" spans="1:34">
      <c r="A7" s="1" t="s">
        <v>93</v>
      </c>
      <c r="B7" s="1" t="s">
        <v>94</v>
      </c>
      <c r="C7" s="1" t="s">
        <v>95</v>
      </c>
      <c r="D7" s="1">
        <v>10</v>
      </c>
      <c r="E7" s="1">
        <v>44314</v>
      </c>
      <c r="F7" s="1" t="s">
        <v>20332</v>
      </c>
      <c r="G7" s="1" t="s">
        <v>72</v>
      </c>
      <c r="H7" s="1" t="s">
        <v>65</v>
      </c>
      <c r="I7" s="1">
        <v>0.5</v>
      </c>
      <c r="J7" s="1" t="s">
        <v>75</v>
      </c>
      <c r="K7" s="1">
        <v>0</v>
      </c>
      <c r="M7" s="1">
        <v>0</v>
      </c>
      <c r="O7" s="1">
        <v>0</v>
      </c>
      <c r="Q7" s="1">
        <v>0</v>
      </c>
      <c r="S7" s="1">
        <v>0</v>
      </c>
      <c r="U7" s="1">
        <v>0</v>
      </c>
      <c r="W7" s="1">
        <v>0</v>
      </c>
      <c r="Y7" s="1">
        <v>0</v>
      </c>
      <c r="AA7" s="1">
        <v>0</v>
      </c>
      <c r="AC7" s="1">
        <v>0</v>
      </c>
      <c r="AE7" s="1">
        <v>0</v>
      </c>
      <c r="AG7" s="1">
        <v>1</v>
      </c>
      <c r="AH7" s="1">
        <v>0</v>
      </c>
    </row>
    <row r="8" spans="1:34">
      <c r="A8" s="1" t="s">
        <v>96</v>
      </c>
      <c r="B8" s="1" t="s">
        <v>97</v>
      </c>
      <c r="C8" s="1" t="s">
        <v>98</v>
      </c>
      <c r="D8" s="1">
        <v>41</v>
      </c>
      <c r="E8" s="1">
        <v>44013</v>
      </c>
      <c r="F8" s="1" t="s">
        <v>20332</v>
      </c>
      <c r="G8" s="1" t="s">
        <v>72</v>
      </c>
      <c r="H8" s="1" t="s">
        <v>73</v>
      </c>
      <c r="I8" s="1">
        <v>0</v>
      </c>
      <c r="J8" s="1" t="s">
        <v>425</v>
      </c>
      <c r="K8" s="1">
        <v>0.8</v>
      </c>
      <c r="L8" s="1" t="s">
        <v>75</v>
      </c>
      <c r="M8" s="1">
        <v>0</v>
      </c>
      <c r="O8" s="1">
        <v>0</v>
      </c>
      <c r="Q8" s="1">
        <v>0</v>
      </c>
      <c r="S8" s="1">
        <v>0</v>
      </c>
      <c r="U8" s="1">
        <v>0</v>
      </c>
      <c r="W8" s="1">
        <v>0</v>
      </c>
      <c r="Y8" s="1">
        <v>0</v>
      </c>
      <c r="AA8" s="1">
        <v>0</v>
      </c>
      <c r="AC8" s="1">
        <v>0</v>
      </c>
      <c r="AE8" s="1">
        <v>0</v>
      </c>
      <c r="AG8" s="1">
        <v>2</v>
      </c>
      <c r="AH8" s="1">
        <v>13000</v>
      </c>
    </row>
    <row r="9" spans="1:34">
      <c r="A9" s="1" t="s">
        <v>99</v>
      </c>
      <c r="B9" s="1" t="s">
        <v>100</v>
      </c>
      <c r="C9" s="1" t="s">
        <v>101</v>
      </c>
      <c r="D9" s="1">
        <v>16</v>
      </c>
      <c r="E9" s="1">
        <v>42209</v>
      </c>
      <c r="F9" s="1" t="s">
        <v>20332</v>
      </c>
      <c r="G9" s="1" t="s">
        <v>1003</v>
      </c>
      <c r="H9" s="1" t="s">
        <v>65</v>
      </c>
      <c r="I9" s="1">
        <v>0</v>
      </c>
      <c r="J9" s="1" t="s">
        <v>75</v>
      </c>
      <c r="K9" s="1">
        <v>0</v>
      </c>
      <c r="M9" s="1">
        <v>0</v>
      </c>
      <c r="O9" s="1">
        <v>0</v>
      </c>
      <c r="Q9" s="1">
        <v>0</v>
      </c>
      <c r="S9" s="1">
        <v>0</v>
      </c>
      <c r="U9" s="1">
        <v>0</v>
      </c>
      <c r="W9" s="1">
        <v>0</v>
      </c>
      <c r="Y9" s="1">
        <v>0</v>
      </c>
      <c r="AA9" s="1">
        <v>0</v>
      </c>
      <c r="AC9" s="1">
        <v>0</v>
      </c>
      <c r="AE9" s="1">
        <v>0</v>
      </c>
      <c r="AG9" s="1">
        <v>1</v>
      </c>
      <c r="AH9" s="1">
        <v>0</v>
      </c>
    </row>
    <row r="10" spans="1:34">
      <c r="A10" s="1" t="s">
        <v>102</v>
      </c>
      <c r="B10" s="1" t="s">
        <v>103</v>
      </c>
      <c r="C10" s="1" t="s">
        <v>104</v>
      </c>
      <c r="D10" s="1">
        <v>45</v>
      </c>
      <c r="E10" s="4">
        <v>44711</v>
      </c>
      <c r="F10" s="1" t="s">
        <v>105</v>
      </c>
      <c r="G10" s="1" t="s">
        <v>72</v>
      </c>
      <c r="H10" s="1" t="s">
        <v>65</v>
      </c>
      <c r="I10" s="1">
        <v>0.8</v>
      </c>
      <c r="J10" s="1" t="s">
        <v>75</v>
      </c>
      <c r="K10" s="1">
        <v>0</v>
      </c>
      <c r="M10" s="1">
        <v>0</v>
      </c>
      <c r="O10" s="1">
        <v>0</v>
      </c>
      <c r="Q10" s="1">
        <v>0</v>
      </c>
      <c r="S10" s="1">
        <v>0</v>
      </c>
      <c r="U10" s="1">
        <v>0</v>
      </c>
      <c r="W10" s="1">
        <v>0</v>
      </c>
      <c r="Y10" s="1">
        <v>0</v>
      </c>
      <c r="AA10" s="1">
        <v>0</v>
      </c>
      <c r="AC10" s="1">
        <v>0</v>
      </c>
      <c r="AE10" s="1">
        <v>0</v>
      </c>
      <c r="AG10" s="1">
        <v>1</v>
      </c>
      <c r="AH10" s="1">
        <v>0</v>
      </c>
    </row>
    <row r="11" spans="1:34">
      <c r="A11" s="1" t="s">
        <v>106</v>
      </c>
      <c r="B11" s="1" t="s">
        <v>107</v>
      </c>
      <c r="C11" s="1" t="s">
        <v>108</v>
      </c>
      <c r="D11" s="1">
        <v>14</v>
      </c>
      <c r="E11" s="4">
        <v>44697</v>
      </c>
      <c r="F11" s="1" t="s">
        <v>109</v>
      </c>
      <c r="G11" s="1" t="s">
        <v>80</v>
      </c>
      <c r="H11" s="1" t="s">
        <v>65</v>
      </c>
      <c r="I11" s="1">
        <v>0.8</v>
      </c>
      <c r="J11" s="1" t="s">
        <v>75</v>
      </c>
      <c r="K11" s="1">
        <v>0</v>
      </c>
      <c r="M11" s="1">
        <v>0</v>
      </c>
      <c r="O11" s="1">
        <v>0</v>
      </c>
      <c r="Q11" s="1">
        <v>0</v>
      </c>
      <c r="S11" s="1">
        <v>0</v>
      </c>
      <c r="U11" s="1">
        <v>0</v>
      </c>
      <c r="W11" s="1">
        <v>0</v>
      </c>
      <c r="Y11" s="1">
        <v>0</v>
      </c>
      <c r="AA11" s="1">
        <v>0</v>
      </c>
      <c r="AC11" s="1">
        <v>0</v>
      </c>
      <c r="AE11" s="1">
        <v>0</v>
      </c>
      <c r="AG11" s="1">
        <v>1</v>
      </c>
      <c r="AH11" s="1">
        <v>0</v>
      </c>
    </row>
    <row r="12" spans="1:34">
      <c r="A12" s="1" t="s">
        <v>110</v>
      </c>
      <c r="B12" s="1" t="s">
        <v>111</v>
      </c>
      <c r="C12" s="1" t="s">
        <v>112</v>
      </c>
      <c r="D12" s="1">
        <v>8</v>
      </c>
      <c r="E12" s="1">
        <v>39172</v>
      </c>
      <c r="F12" s="1" t="s">
        <v>20332</v>
      </c>
      <c r="G12" s="1" t="s">
        <v>1003</v>
      </c>
      <c r="H12" s="1" t="s">
        <v>65</v>
      </c>
      <c r="I12" s="1">
        <v>0</v>
      </c>
      <c r="J12" s="1" t="s">
        <v>75</v>
      </c>
      <c r="K12" s="1">
        <v>0</v>
      </c>
      <c r="M12" s="1">
        <v>0</v>
      </c>
      <c r="O12" s="1">
        <v>0</v>
      </c>
      <c r="Q12" s="1">
        <v>0</v>
      </c>
      <c r="S12" s="1">
        <v>0</v>
      </c>
      <c r="U12" s="1">
        <v>0</v>
      </c>
      <c r="W12" s="1">
        <v>0</v>
      </c>
      <c r="Y12" s="1">
        <v>0</v>
      </c>
      <c r="AA12" s="1">
        <v>0</v>
      </c>
      <c r="AC12" s="1">
        <v>0</v>
      </c>
      <c r="AE12" s="1">
        <v>0</v>
      </c>
      <c r="AG12" s="1">
        <v>1</v>
      </c>
      <c r="AH12" s="1">
        <v>0</v>
      </c>
    </row>
    <row r="13" spans="1:34">
      <c r="A13" s="1" t="s">
        <v>113</v>
      </c>
      <c r="B13" s="1" t="s">
        <v>114</v>
      </c>
      <c r="C13" s="1" t="s">
        <v>115</v>
      </c>
      <c r="D13" s="1">
        <v>17</v>
      </c>
      <c r="E13" s="1">
        <v>44711</v>
      </c>
      <c r="F13" s="1" t="s">
        <v>20333</v>
      </c>
      <c r="G13" s="1" t="s">
        <v>72</v>
      </c>
      <c r="H13" s="1" t="s">
        <v>65</v>
      </c>
      <c r="I13" s="1">
        <v>0.7</v>
      </c>
      <c r="J13" s="1" t="s">
        <v>75</v>
      </c>
      <c r="K13" s="1">
        <v>0</v>
      </c>
      <c r="M13" s="1">
        <v>0</v>
      </c>
      <c r="O13" s="1">
        <v>0</v>
      </c>
      <c r="Q13" s="1">
        <v>0</v>
      </c>
      <c r="S13" s="1">
        <v>0</v>
      </c>
      <c r="U13" s="1">
        <v>0</v>
      </c>
      <c r="W13" s="1">
        <v>0</v>
      </c>
      <c r="Y13" s="1">
        <v>0</v>
      </c>
      <c r="AA13" s="1">
        <v>0</v>
      </c>
      <c r="AC13" s="1">
        <v>0</v>
      </c>
      <c r="AE13" s="1">
        <v>0</v>
      </c>
      <c r="AG13" s="1">
        <v>1</v>
      </c>
      <c r="AH13" s="1">
        <v>0</v>
      </c>
    </row>
    <row r="14" spans="1:34">
      <c r="A14" s="1" t="s">
        <v>116</v>
      </c>
      <c r="B14" s="1" t="s">
        <v>117</v>
      </c>
      <c r="C14" s="1" t="s">
        <v>118</v>
      </c>
      <c r="D14" s="1">
        <v>9</v>
      </c>
      <c r="E14" s="1">
        <v>38780</v>
      </c>
      <c r="F14" s="1" t="s">
        <v>20332</v>
      </c>
      <c r="G14" s="1" t="s">
        <v>72</v>
      </c>
      <c r="H14" s="1" t="s">
        <v>65</v>
      </c>
      <c r="I14" s="1">
        <v>0.2</v>
      </c>
      <c r="J14" s="1" t="s">
        <v>75</v>
      </c>
      <c r="K14" s="1">
        <v>0</v>
      </c>
      <c r="M14" s="1">
        <v>0</v>
      </c>
      <c r="O14" s="1">
        <v>0</v>
      </c>
      <c r="Q14" s="1">
        <v>0</v>
      </c>
      <c r="S14" s="1">
        <v>0</v>
      </c>
      <c r="U14" s="1">
        <v>0</v>
      </c>
      <c r="W14" s="1">
        <v>0</v>
      </c>
      <c r="Y14" s="1">
        <v>0</v>
      </c>
      <c r="AA14" s="1">
        <v>0</v>
      </c>
      <c r="AC14" s="1">
        <v>0</v>
      </c>
      <c r="AE14" s="1">
        <v>0</v>
      </c>
      <c r="AG14" s="1">
        <v>1</v>
      </c>
      <c r="AH14" s="1">
        <v>0</v>
      </c>
    </row>
    <row r="15" spans="1:34">
      <c r="A15" s="1" t="s">
        <v>119</v>
      </c>
      <c r="B15" s="1" t="s">
        <v>120</v>
      </c>
      <c r="C15" s="1" t="s">
        <v>121</v>
      </c>
      <c r="D15" s="1">
        <v>16</v>
      </c>
      <c r="E15" s="1">
        <v>42212</v>
      </c>
      <c r="F15" s="1" t="s">
        <v>20332</v>
      </c>
      <c r="G15" s="1" t="s">
        <v>72</v>
      </c>
      <c r="H15" s="1" t="s">
        <v>65</v>
      </c>
      <c r="I15" s="1">
        <v>0.5</v>
      </c>
      <c r="J15" s="1" t="s">
        <v>75</v>
      </c>
      <c r="K15" s="1">
        <v>0</v>
      </c>
      <c r="M15" s="1">
        <v>0</v>
      </c>
      <c r="O15" s="1">
        <v>0</v>
      </c>
      <c r="Q15" s="1">
        <v>0</v>
      </c>
      <c r="S15" s="1">
        <v>0</v>
      </c>
      <c r="U15" s="1">
        <v>0</v>
      </c>
      <c r="W15" s="1">
        <v>0</v>
      </c>
      <c r="Y15" s="1">
        <v>0</v>
      </c>
      <c r="AA15" s="1">
        <v>0</v>
      </c>
      <c r="AC15" s="1">
        <v>0</v>
      </c>
      <c r="AE15" s="1">
        <v>0</v>
      </c>
      <c r="AG15" s="1">
        <v>1</v>
      </c>
      <c r="AH15" s="1">
        <v>0</v>
      </c>
    </row>
    <row r="16" spans="1:34">
      <c r="A16" s="1" t="s">
        <v>122</v>
      </c>
      <c r="B16" s="1" t="s">
        <v>123</v>
      </c>
      <c r="C16" s="1" t="s">
        <v>101</v>
      </c>
      <c r="D16" s="1">
        <v>114</v>
      </c>
      <c r="E16" s="1">
        <v>44195</v>
      </c>
      <c r="F16" s="1" t="s">
        <v>20332</v>
      </c>
      <c r="G16" s="1" t="s">
        <v>72</v>
      </c>
      <c r="H16" s="1" t="s">
        <v>65</v>
      </c>
      <c r="I16" s="1">
        <v>0.8</v>
      </c>
      <c r="J16" s="1" t="s">
        <v>75</v>
      </c>
      <c r="K16" s="1">
        <v>0</v>
      </c>
      <c r="M16" s="1">
        <v>0</v>
      </c>
      <c r="O16" s="1">
        <v>0</v>
      </c>
      <c r="Q16" s="1">
        <v>0</v>
      </c>
      <c r="S16" s="1">
        <v>0</v>
      </c>
      <c r="U16" s="1">
        <v>0</v>
      </c>
      <c r="W16" s="1">
        <v>0</v>
      </c>
      <c r="Y16" s="1">
        <v>0</v>
      </c>
      <c r="AA16" s="1">
        <v>0</v>
      </c>
      <c r="AC16" s="1">
        <v>0</v>
      </c>
      <c r="AE16" s="1">
        <v>0</v>
      </c>
      <c r="AG16" s="1">
        <v>1</v>
      </c>
      <c r="AH16" s="1">
        <v>0</v>
      </c>
    </row>
    <row r="17" spans="1:34">
      <c r="A17" s="1" t="s">
        <v>124</v>
      </c>
      <c r="B17" s="1" t="s">
        <v>125</v>
      </c>
      <c r="C17" s="1" t="s">
        <v>126</v>
      </c>
      <c r="H17" s="1" t="s">
        <v>65</v>
      </c>
      <c r="I17" s="1" t="s">
        <v>66</v>
      </c>
      <c r="V17" s="1" t="s">
        <v>67</v>
      </c>
    </row>
    <row r="18" spans="1:34">
      <c r="A18" s="1" t="s">
        <v>127</v>
      </c>
      <c r="B18" s="1" t="s">
        <v>128</v>
      </c>
      <c r="C18" s="1" t="s">
        <v>129</v>
      </c>
      <c r="D18" s="1">
        <v>58</v>
      </c>
      <c r="E18" s="1">
        <v>41828</v>
      </c>
      <c r="F18" s="1" t="s">
        <v>20334</v>
      </c>
      <c r="G18" s="1" t="s">
        <v>72</v>
      </c>
      <c r="H18" s="1" t="s">
        <v>73</v>
      </c>
      <c r="I18" s="1">
        <v>0</v>
      </c>
      <c r="J18" s="1" t="s">
        <v>434</v>
      </c>
      <c r="K18" s="1">
        <v>0.8</v>
      </c>
      <c r="L18" s="1" t="s">
        <v>75</v>
      </c>
      <c r="M18" s="1">
        <v>0</v>
      </c>
      <c r="O18" s="1">
        <v>0</v>
      </c>
      <c r="Q18" s="1">
        <v>0</v>
      </c>
      <c r="S18" s="1">
        <v>0</v>
      </c>
      <c r="U18" s="1">
        <v>0</v>
      </c>
      <c r="W18" s="1">
        <v>0</v>
      </c>
      <c r="Y18" s="1">
        <v>0</v>
      </c>
      <c r="AA18" s="1">
        <v>0</v>
      </c>
      <c r="AC18" s="1">
        <v>0</v>
      </c>
      <c r="AE18" s="1">
        <v>0</v>
      </c>
      <c r="AG18" s="1">
        <v>2</v>
      </c>
      <c r="AH18" s="1">
        <v>7500</v>
      </c>
    </row>
    <row r="19" spans="1:34">
      <c r="A19" s="1" t="s">
        <v>130</v>
      </c>
      <c r="B19" s="1" t="s">
        <v>131</v>
      </c>
      <c r="C19" s="1" t="s">
        <v>132</v>
      </c>
      <c r="D19" s="1">
        <v>48</v>
      </c>
      <c r="E19" s="1">
        <v>44558</v>
      </c>
      <c r="F19" s="1" t="s">
        <v>20335</v>
      </c>
      <c r="G19" s="1" t="s">
        <v>72</v>
      </c>
      <c r="H19" s="1" t="s">
        <v>73</v>
      </c>
      <c r="I19" s="1">
        <v>0</v>
      </c>
      <c r="J19" s="1" t="s">
        <v>74</v>
      </c>
      <c r="K19" s="1">
        <v>0.8</v>
      </c>
      <c r="L19" s="1" t="s">
        <v>75</v>
      </c>
      <c r="M19" s="1">
        <v>0</v>
      </c>
      <c r="O19" s="1">
        <v>0</v>
      </c>
      <c r="Q19" s="1">
        <v>0</v>
      </c>
      <c r="S19" s="1">
        <v>0</v>
      </c>
      <c r="U19" s="1">
        <v>0</v>
      </c>
      <c r="W19" s="1">
        <v>0</v>
      </c>
      <c r="Y19" s="1">
        <v>0</v>
      </c>
      <c r="AA19" s="1">
        <v>0</v>
      </c>
      <c r="AC19" s="1">
        <v>0</v>
      </c>
      <c r="AE19" s="1">
        <v>0</v>
      </c>
      <c r="AG19" s="1">
        <v>2</v>
      </c>
      <c r="AH19" s="1">
        <v>10000</v>
      </c>
    </row>
    <row r="20" spans="1:34">
      <c r="A20" s="1" t="s">
        <v>133</v>
      </c>
      <c r="B20" s="1" t="s">
        <v>134</v>
      </c>
      <c r="C20" s="1" t="s">
        <v>135</v>
      </c>
      <c r="D20" s="1">
        <v>34</v>
      </c>
      <c r="E20" s="1">
        <v>44558</v>
      </c>
      <c r="F20" s="1" t="s">
        <v>20336</v>
      </c>
      <c r="G20" s="1" t="s">
        <v>80</v>
      </c>
      <c r="H20" s="1" t="s">
        <v>73</v>
      </c>
      <c r="I20" s="1">
        <v>0</v>
      </c>
      <c r="J20" s="1" t="s">
        <v>434</v>
      </c>
      <c r="K20" s="1">
        <v>0.6</v>
      </c>
      <c r="L20" s="1" t="s">
        <v>75</v>
      </c>
      <c r="M20" s="1">
        <v>0</v>
      </c>
      <c r="O20" s="1">
        <v>0</v>
      </c>
      <c r="Q20" s="1">
        <v>0</v>
      </c>
      <c r="S20" s="1">
        <v>0</v>
      </c>
      <c r="U20" s="1">
        <v>0</v>
      </c>
      <c r="W20" s="1">
        <v>0</v>
      </c>
      <c r="Y20" s="1">
        <v>0</v>
      </c>
      <c r="AA20" s="1">
        <v>0</v>
      </c>
      <c r="AC20" s="1">
        <v>0</v>
      </c>
      <c r="AE20" s="1">
        <v>0</v>
      </c>
      <c r="AG20" s="1">
        <v>2</v>
      </c>
      <c r="AH20" s="1">
        <v>7500</v>
      </c>
    </row>
    <row r="21" spans="1:34">
      <c r="A21" s="1" t="s">
        <v>136</v>
      </c>
      <c r="B21" s="1" t="s">
        <v>137</v>
      </c>
      <c r="C21" s="1" t="s">
        <v>135</v>
      </c>
      <c r="D21" s="1">
        <v>19</v>
      </c>
      <c r="E21" s="1">
        <v>42809</v>
      </c>
      <c r="F21" s="1" t="s">
        <v>20332</v>
      </c>
      <c r="G21" s="1" t="s">
        <v>72</v>
      </c>
      <c r="H21" s="1" t="s">
        <v>65</v>
      </c>
      <c r="I21" s="1">
        <v>0.8</v>
      </c>
      <c r="J21" s="1" t="s">
        <v>75</v>
      </c>
      <c r="K21" s="1">
        <v>0</v>
      </c>
      <c r="M21" s="1">
        <v>0</v>
      </c>
      <c r="O21" s="1">
        <v>0</v>
      </c>
      <c r="Q21" s="1">
        <v>0</v>
      </c>
      <c r="S21" s="1">
        <v>0</v>
      </c>
      <c r="U21" s="1">
        <v>0</v>
      </c>
      <c r="W21" s="1">
        <v>0</v>
      </c>
      <c r="Y21" s="1">
        <v>0</v>
      </c>
      <c r="AA21" s="1">
        <v>0</v>
      </c>
      <c r="AC21" s="1">
        <v>0</v>
      </c>
      <c r="AE21" s="1">
        <v>0</v>
      </c>
      <c r="AG21" s="1">
        <v>1</v>
      </c>
      <c r="AH21" s="1">
        <v>0</v>
      </c>
    </row>
    <row r="22" spans="1:34">
      <c r="A22" s="1" t="s">
        <v>138</v>
      </c>
      <c r="B22" s="1" t="s">
        <v>139</v>
      </c>
      <c r="C22" s="1" t="s">
        <v>135</v>
      </c>
      <c r="D22" s="1">
        <v>16</v>
      </c>
      <c r="E22" s="1">
        <v>43524</v>
      </c>
      <c r="F22" s="1" t="s">
        <v>20332</v>
      </c>
      <c r="G22" s="1" t="s">
        <v>72</v>
      </c>
      <c r="H22" s="1" t="s">
        <v>65</v>
      </c>
      <c r="I22" s="1">
        <v>0.8</v>
      </c>
      <c r="J22" s="1" t="s">
        <v>75</v>
      </c>
      <c r="K22" s="1">
        <v>0</v>
      </c>
      <c r="M22" s="1">
        <v>0</v>
      </c>
      <c r="O22" s="1">
        <v>0</v>
      </c>
      <c r="Q22" s="1">
        <v>0</v>
      </c>
      <c r="S22" s="1">
        <v>0</v>
      </c>
      <c r="U22" s="1">
        <v>0</v>
      </c>
      <c r="W22" s="1">
        <v>0</v>
      </c>
      <c r="Y22" s="1">
        <v>0</v>
      </c>
      <c r="AA22" s="1">
        <v>0</v>
      </c>
      <c r="AC22" s="1">
        <v>0</v>
      </c>
      <c r="AE22" s="1">
        <v>0</v>
      </c>
      <c r="AG22" s="1">
        <v>1</v>
      </c>
      <c r="AH22" s="1">
        <v>0</v>
      </c>
    </row>
    <row r="23" spans="1:34">
      <c r="A23" s="1" t="s">
        <v>140</v>
      </c>
      <c r="B23" s="1" t="s">
        <v>141</v>
      </c>
      <c r="C23" s="1" t="s">
        <v>135</v>
      </c>
      <c r="D23" s="1">
        <v>34</v>
      </c>
      <c r="E23" s="1">
        <v>39595</v>
      </c>
      <c r="F23" s="1" t="s">
        <v>20332</v>
      </c>
      <c r="G23" s="1" t="s">
        <v>72</v>
      </c>
      <c r="H23" s="1" t="s">
        <v>65</v>
      </c>
      <c r="I23" s="1">
        <v>0.8</v>
      </c>
      <c r="J23" s="1" t="s">
        <v>75</v>
      </c>
      <c r="K23" s="1">
        <v>0</v>
      </c>
      <c r="M23" s="1">
        <v>0</v>
      </c>
      <c r="O23" s="1">
        <v>0</v>
      </c>
      <c r="Q23" s="1">
        <v>0</v>
      </c>
      <c r="S23" s="1">
        <v>0</v>
      </c>
      <c r="U23" s="1">
        <v>0</v>
      </c>
      <c r="W23" s="1">
        <v>0</v>
      </c>
      <c r="Y23" s="1">
        <v>0</v>
      </c>
      <c r="AA23" s="1">
        <v>0</v>
      </c>
      <c r="AC23" s="1">
        <v>0</v>
      </c>
      <c r="AE23" s="1">
        <v>0</v>
      </c>
      <c r="AG23" s="1">
        <v>1</v>
      </c>
      <c r="AH23" s="1">
        <v>0</v>
      </c>
    </row>
    <row r="24" spans="1:34">
      <c r="A24" s="1" t="s">
        <v>142</v>
      </c>
      <c r="B24" s="1" t="s">
        <v>143</v>
      </c>
      <c r="C24" s="1" t="s">
        <v>135</v>
      </c>
      <c r="D24" s="1">
        <v>75</v>
      </c>
      <c r="E24" s="1">
        <v>41607</v>
      </c>
      <c r="F24" s="1" t="s">
        <v>20332</v>
      </c>
      <c r="G24" s="1" t="s">
        <v>72</v>
      </c>
      <c r="H24" s="1" t="s">
        <v>65</v>
      </c>
      <c r="I24" s="1">
        <v>0.8</v>
      </c>
      <c r="J24" s="1" t="s">
        <v>75</v>
      </c>
      <c r="K24" s="1">
        <v>0</v>
      </c>
      <c r="M24" s="1">
        <v>0</v>
      </c>
      <c r="O24" s="1">
        <v>0</v>
      </c>
      <c r="Q24" s="1">
        <v>0</v>
      </c>
      <c r="S24" s="1">
        <v>0</v>
      </c>
      <c r="U24" s="1">
        <v>0</v>
      </c>
      <c r="W24" s="1">
        <v>0</v>
      </c>
      <c r="Y24" s="1">
        <v>0</v>
      </c>
      <c r="AA24" s="1">
        <v>0</v>
      </c>
      <c r="AC24" s="1">
        <v>0</v>
      </c>
      <c r="AE24" s="1">
        <v>0</v>
      </c>
      <c r="AG24" s="1">
        <v>1</v>
      </c>
      <c r="AH24" s="1">
        <v>0</v>
      </c>
    </row>
    <row r="25" spans="1:34">
      <c r="A25" s="1" t="s">
        <v>144</v>
      </c>
      <c r="B25" s="1" t="s">
        <v>145</v>
      </c>
      <c r="C25" s="1" t="s">
        <v>146</v>
      </c>
      <c r="D25" s="1">
        <v>1</v>
      </c>
      <c r="E25" s="1">
        <v>38729</v>
      </c>
      <c r="F25" s="1" t="s">
        <v>20332</v>
      </c>
      <c r="G25" s="1" t="s">
        <v>72</v>
      </c>
      <c r="H25" s="1" t="s">
        <v>65</v>
      </c>
      <c r="I25" s="1">
        <v>0.1</v>
      </c>
      <c r="J25" s="1" t="s">
        <v>75</v>
      </c>
      <c r="K25" s="1">
        <v>0</v>
      </c>
      <c r="M25" s="1">
        <v>0</v>
      </c>
      <c r="O25" s="1">
        <v>0</v>
      </c>
      <c r="Q25" s="1">
        <v>0</v>
      </c>
      <c r="S25" s="1">
        <v>0</v>
      </c>
      <c r="U25" s="1">
        <v>0</v>
      </c>
      <c r="W25" s="1">
        <v>0</v>
      </c>
      <c r="Y25" s="1">
        <v>0</v>
      </c>
      <c r="AA25" s="1">
        <v>0</v>
      </c>
      <c r="AC25" s="1">
        <v>0</v>
      </c>
      <c r="AE25" s="1">
        <v>0</v>
      </c>
      <c r="AG25" s="1">
        <v>1</v>
      </c>
      <c r="AH25" s="1">
        <v>0</v>
      </c>
    </row>
    <row r="26" spans="1:34">
      <c r="A26" s="1" t="s">
        <v>147</v>
      </c>
      <c r="B26" s="1" t="s">
        <v>148</v>
      </c>
      <c r="C26" s="1" t="s">
        <v>149</v>
      </c>
      <c r="D26" s="1">
        <v>18</v>
      </c>
      <c r="E26" s="1">
        <v>44130</v>
      </c>
      <c r="F26" s="1" t="s">
        <v>20332</v>
      </c>
      <c r="G26" s="1" t="s">
        <v>72</v>
      </c>
      <c r="H26" s="1" t="s">
        <v>65</v>
      </c>
      <c r="I26" s="1">
        <v>0.8</v>
      </c>
      <c r="J26" s="1" t="s">
        <v>75</v>
      </c>
      <c r="K26" s="1">
        <v>0</v>
      </c>
      <c r="M26" s="1">
        <v>0</v>
      </c>
      <c r="O26" s="1">
        <v>0</v>
      </c>
      <c r="Q26" s="1">
        <v>0</v>
      </c>
      <c r="S26" s="1">
        <v>0</v>
      </c>
      <c r="U26" s="1">
        <v>0</v>
      </c>
      <c r="W26" s="1">
        <v>0</v>
      </c>
      <c r="Y26" s="1">
        <v>0</v>
      </c>
      <c r="AA26" s="1">
        <v>0</v>
      </c>
      <c r="AC26" s="1">
        <v>0</v>
      </c>
      <c r="AE26" s="1">
        <v>0</v>
      </c>
      <c r="AG26" s="1">
        <v>1</v>
      </c>
      <c r="AH26" s="1">
        <v>0</v>
      </c>
    </row>
    <row r="27" spans="1:34">
      <c r="A27" s="1" t="s">
        <v>150</v>
      </c>
      <c r="B27" s="1" t="s">
        <v>151</v>
      </c>
      <c r="C27" s="1" t="s">
        <v>152</v>
      </c>
      <c r="D27" s="1">
        <v>5</v>
      </c>
      <c r="E27" s="4">
        <v>44672</v>
      </c>
      <c r="F27" s="1" t="s">
        <v>153</v>
      </c>
      <c r="G27" s="1" t="s">
        <v>80</v>
      </c>
      <c r="H27" s="1" t="s">
        <v>73</v>
      </c>
      <c r="I27" s="1">
        <v>0.38</v>
      </c>
      <c r="J27" s="1" t="s">
        <v>82</v>
      </c>
      <c r="K27" s="1">
        <v>0.4</v>
      </c>
      <c r="L27" s="1" t="s">
        <v>83</v>
      </c>
      <c r="M27" s="1">
        <v>0.45</v>
      </c>
      <c r="N27" s="1" t="s">
        <v>84</v>
      </c>
      <c r="O27" s="1">
        <v>0.47</v>
      </c>
      <c r="P27" s="1" t="s">
        <v>85</v>
      </c>
      <c r="Q27" s="1">
        <v>0</v>
      </c>
      <c r="S27" s="1">
        <v>0</v>
      </c>
      <c r="U27" s="1">
        <v>0</v>
      </c>
      <c r="W27" s="1">
        <v>0</v>
      </c>
      <c r="Y27" s="1">
        <v>0</v>
      </c>
      <c r="AA27" s="1">
        <v>0</v>
      </c>
      <c r="AC27" s="1">
        <v>0</v>
      </c>
      <c r="AE27" s="1">
        <v>0</v>
      </c>
      <c r="AG27" s="1">
        <v>3</v>
      </c>
      <c r="AH27" s="1">
        <v>0</v>
      </c>
    </row>
    <row r="28" spans="1:34">
      <c r="A28" s="1" t="s">
        <v>154</v>
      </c>
      <c r="B28" s="1" t="s">
        <v>155</v>
      </c>
      <c r="C28" s="1" t="s">
        <v>156</v>
      </c>
      <c r="D28" s="1">
        <v>25</v>
      </c>
      <c r="E28" s="1">
        <v>42500</v>
      </c>
      <c r="F28" s="1" t="s">
        <v>20332</v>
      </c>
      <c r="G28" s="1" t="s">
        <v>72</v>
      </c>
      <c r="H28" s="1" t="s">
        <v>65</v>
      </c>
      <c r="I28" s="1">
        <v>0.8</v>
      </c>
      <c r="J28" s="1" t="s">
        <v>75</v>
      </c>
      <c r="K28" s="1">
        <v>0</v>
      </c>
      <c r="M28" s="1">
        <v>0</v>
      </c>
      <c r="O28" s="1">
        <v>0</v>
      </c>
      <c r="Q28" s="1">
        <v>0</v>
      </c>
      <c r="S28" s="1">
        <v>0</v>
      </c>
      <c r="U28" s="1">
        <v>0</v>
      </c>
      <c r="W28" s="1">
        <v>0</v>
      </c>
      <c r="Y28" s="1">
        <v>0</v>
      </c>
      <c r="AA28" s="1">
        <v>0</v>
      </c>
      <c r="AC28" s="1">
        <v>0</v>
      </c>
      <c r="AE28" s="1">
        <v>0</v>
      </c>
      <c r="AG28" s="1">
        <v>1</v>
      </c>
      <c r="AH28" s="1">
        <v>0</v>
      </c>
    </row>
    <row r="29" spans="1:34">
      <c r="A29" s="1" t="s">
        <v>157</v>
      </c>
      <c r="B29" s="1" t="s">
        <v>158</v>
      </c>
      <c r="C29" s="1" t="s">
        <v>159</v>
      </c>
      <c r="D29" s="1">
        <v>11</v>
      </c>
      <c r="E29" s="4">
        <v>44677</v>
      </c>
      <c r="F29" s="1" t="s">
        <v>160</v>
      </c>
      <c r="G29" s="1" t="s">
        <v>80</v>
      </c>
      <c r="H29" s="1" t="s">
        <v>73</v>
      </c>
      <c r="I29" s="1">
        <v>0</v>
      </c>
      <c r="J29" s="1" t="s">
        <v>74</v>
      </c>
      <c r="K29" s="1">
        <v>0.55000000000000004</v>
      </c>
      <c r="L29" s="1" t="s">
        <v>82</v>
      </c>
      <c r="M29" s="1">
        <v>0.68</v>
      </c>
      <c r="N29" s="1" t="s">
        <v>83</v>
      </c>
      <c r="O29" s="1">
        <v>0.72</v>
      </c>
      <c r="P29" s="1" t="s">
        <v>84</v>
      </c>
      <c r="Q29" s="1">
        <v>0.8</v>
      </c>
      <c r="R29" s="1" t="s">
        <v>85</v>
      </c>
      <c r="S29" s="1">
        <v>0</v>
      </c>
      <c r="U29" s="1">
        <v>0</v>
      </c>
      <c r="W29" s="1">
        <v>0</v>
      </c>
      <c r="Y29" s="1">
        <v>0</v>
      </c>
      <c r="AA29" s="1">
        <v>0</v>
      </c>
      <c r="AC29" s="1">
        <v>0</v>
      </c>
      <c r="AE29" s="1">
        <v>0</v>
      </c>
      <c r="AG29" s="1">
        <v>4</v>
      </c>
      <c r="AH29" s="1">
        <v>10000</v>
      </c>
    </row>
    <row r="30" spans="1:34">
      <c r="A30" s="1" t="s">
        <v>161</v>
      </c>
      <c r="B30" s="1" t="s">
        <v>162</v>
      </c>
      <c r="C30" s="1" t="s">
        <v>163</v>
      </c>
      <c r="D30" s="1">
        <v>5</v>
      </c>
      <c r="E30" s="4">
        <v>44683</v>
      </c>
      <c r="F30" s="1" t="s">
        <v>164</v>
      </c>
      <c r="G30" s="1" t="s">
        <v>72</v>
      </c>
      <c r="H30" s="1" t="s">
        <v>65</v>
      </c>
      <c r="I30" s="1">
        <v>0.8</v>
      </c>
      <c r="J30" s="1" t="s">
        <v>75</v>
      </c>
      <c r="K30" s="1">
        <v>0</v>
      </c>
      <c r="M30" s="1">
        <v>0</v>
      </c>
      <c r="O30" s="1">
        <v>0</v>
      </c>
      <c r="Q30" s="1">
        <v>0</v>
      </c>
      <c r="S30" s="1">
        <v>0</v>
      </c>
      <c r="U30" s="1">
        <v>0</v>
      </c>
      <c r="W30" s="1">
        <v>0</v>
      </c>
      <c r="Y30" s="1">
        <v>0</v>
      </c>
      <c r="AA30" s="1">
        <v>0</v>
      </c>
      <c r="AC30" s="1">
        <v>0</v>
      </c>
      <c r="AE30" s="1">
        <v>0</v>
      </c>
      <c r="AG30" s="1">
        <v>1</v>
      </c>
      <c r="AH30" s="1">
        <v>0</v>
      </c>
    </row>
    <row r="31" spans="1:34">
      <c r="A31" s="1" t="s">
        <v>165</v>
      </c>
      <c r="B31" s="1" t="s">
        <v>166</v>
      </c>
      <c r="C31" s="1" t="s">
        <v>167</v>
      </c>
      <c r="D31" s="1">
        <v>13</v>
      </c>
      <c r="E31" s="1">
        <v>44314</v>
      </c>
      <c r="F31" s="1" t="s">
        <v>20332</v>
      </c>
      <c r="G31" s="1" t="s">
        <v>72</v>
      </c>
      <c r="H31" s="1" t="s">
        <v>65</v>
      </c>
      <c r="I31" s="1">
        <v>0.7</v>
      </c>
      <c r="J31" s="1" t="s">
        <v>75</v>
      </c>
      <c r="K31" s="1">
        <v>0</v>
      </c>
      <c r="M31" s="1">
        <v>0</v>
      </c>
      <c r="O31" s="1">
        <v>0</v>
      </c>
      <c r="Q31" s="1">
        <v>0</v>
      </c>
      <c r="S31" s="1">
        <v>0</v>
      </c>
      <c r="U31" s="1">
        <v>0</v>
      </c>
      <c r="W31" s="1">
        <v>0</v>
      </c>
      <c r="Y31" s="1">
        <v>0</v>
      </c>
      <c r="AA31" s="1">
        <v>0</v>
      </c>
      <c r="AC31" s="1">
        <v>0</v>
      </c>
      <c r="AE31" s="1">
        <v>0</v>
      </c>
      <c r="AG31" s="1">
        <v>1</v>
      </c>
      <c r="AH31" s="1">
        <v>0</v>
      </c>
    </row>
    <row r="32" spans="1:34">
      <c r="A32" s="1" t="s">
        <v>168</v>
      </c>
      <c r="B32" s="1" t="s">
        <v>169</v>
      </c>
      <c r="C32" s="1" t="s">
        <v>149</v>
      </c>
      <c r="D32" s="1">
        <v>5</v>
      </c>
      <c r="E32" s="1">
        <v>44278</v>
      </c>
      <c r="F32" s="1" t="s">
        <v>20332</v>
      </c>
      <c r="G32" s="1" t="s">
        <v>72</v>
      </c>
      <c r="H32" s="1" t="s">
        <v>65</v>
      </c>
      <c r="I32" s="1">
        <v>0.8</v>
      </c>
      <c r="J32" s="1" t="s">
        <v>75</v>
      </c>
      <c r="K32" s="1">
        <v>0</v>
      </c>
      <c r="M32" s="1">
        <v>0</v>
      </c>
      <c r="O32" s="1">
        <v>0</v>
      </c>
      <c r="Q32" s="1">
        <v>0</v>
      </c>
      <c r="S32" s="1">
        <v>0</v>
      </c>
      <c r="U32" s="1">
        <v>0</v>
      </c>
      <c r="W32" s="1">
        <v>0</v>
      </c>
      <c r="Y32" s="1">
        <v>0</v>
      </c>
      <c r="AA32" s="1">
        <v>0</v>
      </c>
      <c r="AC32" s="1">
        <v>0</v>
      </c>
      <c r="AE32" s="1">
        <v>0</v>
      </c>
      <c r="AG32" s="1">
        <v>1</v>
      </c>
      <c r="AH32" s="1">
        <v>0</v>
      </c>
    </row>
    <row r="33" spans="1:34">
      <c r="A33" s="1" t="s">
        <v>170</v>
      </c>
      <c r="B33" s="1" t="s">
        <v>171</v>
      </c>
      <c r="C33" s="1" t="s">
        <v>172</v>
      </c>
      <c r="D33" s="1">
        <v>15</v>
      </c>
      <c r="E33" s="1">
        <v>44089</v>
      </c>
      <c r="F33" s="1" t="s">
        <v>20332</v>
      </c>
      <c r="G33" s="1" t="s">
        <v>72</v>
      </c>
      <c r="H33" s="1" t="s">
        <v>65</v>
      </c>
      <c r="I33" s="1">
        <v>0.8</v>
      </c>
      <c r="J33" s="1" t="s">
        <v>75</v>
      </c>
      <c r="K33" s="1">
        <v>0</v>
      </c>
      <c r="M33" s="1">
        <v>0</v>
      </c>
      <c r="O33" s="1">
        <v>0</v>
      </c>
      <c r="Q33" s="1">
        <v>0</v>
      </c>
      <c r="S33" s="1">
        <v>0</v>
      </c>
      <c r="U33" s="1">
        <v>0</v>
      </c>
      <c r="W33" s="1">
        <v>0</v>
      </c>
      <c r="Y33" s="1">
        <v>0</v>
      </c>
      <c r="AA33" s="1">
        <v>0</v>
      </c>
      <c r="AC33" s="1">
        <v>0</v>
      </c>
      <c r="AE33" s="1">
        <v>0</v>
      </c>
      <c r="AG33" s="1">
        <v>1</v>
      </c>
      <c r="AH33" s="1">
        <v>0</v>
      </c>
    </row>
    <row r="34" spans="1:34">
      <c r="A34" s="1" t="s">
        <v>173</v>
      </c>
      <c r="B34" s="1" t="s">
        <v>174</v>
      </c>
      <c r="C34" s="1" t="s">
        <v>175</v>
      </c>
      <c r="D34" s="1">
        <v>12</v>
      </c>
      <c r="E34" s="4">
        <v>44672</v>
      </c>
      <c r="F34" s="1" t="s">
        <v>176</v>
      </c>
      <c r="G34" s="1" t="s">
        <v>72</v>
      </c>
      <c r="H34" s="1" t="s">
        <v>65</v>
      </c>
      <c r="I34" s="1">
        <v>0.8</v>
      </c>
      <c r="J34" s="1" t="s">
        <v>75</v>
      </c>
      <c r="K34" s="1">
        <v>0</v>
      </c>
      <c r="M34" s="1">
        <v>0</v>
      </c>
      <c r="O34" s="1">
        <v>0</v>
      </c>
      <c r="Q34" s="1">
        <v>0</v>
      </c>
      <c r="S34" s="1">
        <v>0</v>
      </c>
      <c r="U34" s="1">
        <v>0</v>
      </c>
      <c r="W34" s="1">
        <v>0</v>
      </c>
      <c r="Y34" s="1">
        <v>0</v>
      </c>
      <c r="AA34" s="1">
        <v>0</v>
      </c>
      <c r="AC34" s="1">
        <v>0</v>
      </c>
      <c r="AE34" s="1">
        <v>0</v>
      </c>
      <c r="AG34" s="1">
        <v>1</v>
      </c>
      <c r="AH34" s="1">
        <v>0</v>
      </c>
    </row>
    <row r="35" spans="1:34">
      <c r="A35" s="1" t="s">
        <v>177</v>
      </c>
      <c r="B35" s="1" t="s">
        <v>178</v>
      </c>
      <c r="C35" s="1" t="s">
        <v>179</v>
      </c>
      <c r="D35" s="1">
        <v>12</v>
      </c>
      <c r="E35" s="1">
        <v>39120</v>
      </c>
      <c r="F35" s="1" t="s">
        <v>20332</v>
      </c>
      <c r="G35" s="1" t="s">
        <v>72</v>
      </c>
      <c r="H35" s="1" t="s">
        <v>65</v>
      </c>
      <c r="I35" s="1">
        <v>0.8</v>
      </c>
      <c r="J35" s="1" t="s">
        <v>75</v>
      </c>
      <c r="K35" s="1">
        <v>0</v>
      </c>
      <c r="M35" s="1">
        <v>0</v>
      </c>
      <c r="O35" s="1">
        <v>0</v>
      </c>
      <c r="Q35" s="1">
        <v>0</v>
      </c>
      <c r="S35" s="1">
        <v>0</v>
      </c>
      <c r="U35" s="1">
        <v>0</v>
      </c>
      <c r="W35" s="1">
        <v>0</v>
      </c>
      <c r="Y35" s="1">
        <v>0</v>
      </c>
      <c r="AA35" s="1">
        <v>0</v>
      </c>
      <c r="AC35" s="1">
        <v>0</v>
      </c>
      <c r="AE35" s="1">
        <v>0</v>
      </c>
      <c r="AG35" s="1">
        <v>1</v>
      </c>
      <c r="AH35" s="1">
        <v>0</v>
      </c>
    </row>
    <row r="36" spans="1:34">
      <c r="A36" s="1" t="s">
        <v>180</v>
      </c>
      <c r="B36" s="1" t="s">
        <v>181</v>
      </c>
      <c r="C36" s="1" t="s">
        <v>175</v>
      </c>
      <c r="D36" s="1">
        <v>4</v>
      </c>
      <c r="E36" s="4">
        <v>44587</v>
      </c>
      <c r="F36" s="1" t="s">
        <v>182</v>
      </c>
      <c r="G36" s="1" t="s">
        <v>72</v>
      </c>
      <c r="H36" s="1" t="s">
        <v>65</v>
      </c>
      <c r="I36" s="1">
        <v>0.8</v>
      </c>
      <c r="J36" s="1" t="s">
        <v>75</v>
      </c>
      <c r="K36" s="1">
        <v>0</v>
      </c>
      <c r="M36" s="1">
        <v>0</v>
      </c>
      <c r="O36" s="1">
        <v>0</v>
      </c>
      <c r="Q36" s="1">
        <v>0</v>
      </c>
      <c r="S36" s="1">
        <v>0</v>
      </c>
      <c r="U36" s="1">
        <v>0</v>
      </c>
      <c r="W36" s="1">
        <v>0</v>
      </c>
      <c r="Y36" s="1">
        <v>0</v>
      </c>
      <c r="AA36" s="1">
        <v>0</v>
      </c>
      <c r="AC36" s="1">
        <v>0</v>
      </c>
      <c r="AE36" s="1">
        <v>0</v>
      </c>
      <c r="AG36" s="1">
        <v>1</v>
      </c>
      <c r="AH36" s="1">
        <v>0</v>
      </c>
    </row>
    <row r="37" spans="1:34">
      <c r="A37" s="1" t="s">
        <v>183</v>
      </c>
      <c r="B37" s="1" t="s">
        <v>184</v>
      </c>
      <c r="C37" s="1" t="s">
        <v>185</v>
      </c>
      <c r="D37" s="1">
        <v>14</v>
      </c>
      <c r="E37" s="4">
        <v>44659</v>
      </c>
      <c r="F37" s="1" t="s">
        <v>186</v>
      </c>
      <c r="G37" s="1" t="s">
        <v>80</v>
      </c>
      <c r="H37" s="1" t="s">
        <v>73</v>
      </c>
      <c r="I37" s="1">
        <v>0</v>
      </c>
      <c r="J37" s="1" t="s">
        <v>187</v>
      </c>
      <c r="K37" s="1">
        <v>0.4</v>
      </c>
      <c r="L37" s="1" t="s">
        <v>82</v>
      </c>
      <c r="M37" s="1">
        <v>0.6</v>
      </c>
      <c r="N37" s="1" t="s">
        <v>83</v>
      </c>
      <c r="O37" s="1">
        <v>0.7</v>
      </c>
      <c r="P37" s="1" t="s">
        <v>84</v>
      </c>
      <c r="Q37" s="1">
        <v>0.8</v>
      </c>
      <c r="R37" s="1" t="s">
        <v>85</v>
      </c>
      <c r="S37" s="1">
        <v>0</v>
      </c>
      <c r="U37" s="1">
        <v>0</v>
      </c>
      <c r="W37" s="1">
        <v>0</v>
      </c>
      <c r="Y37" s="1">
        <v>0</v>
      </c>
      <c r="AA37" s="1">
        <v>0</v>
      </c>
      <c r="AC37" s="1">
        <v>0</v>
      </c>
      <c r="AE37" s="1">
        <v>0</v>
      </c>
      <c r="AG37" s="1">
        <v>4</v>
      </c>
      <c r="AH37" s="1">
        <v>9000</v>
      </c>
    </row>
    <row r="38" spans="1:34">
      <c r="A38" s="1" t="s">
        <v>188</v>
      </c>
      <c r="B38" s="1" t="s">
        <v>189</v>
      </c>
      <c r="C38" s="1" t="s">
        <v>190</v>
      </c>
      <c r="H38" s="1" t="s">
        <v>65</v>
      </c>
      <c r="I38" s="1" t="s">
        <v>66</v>
      </c>
      <c r="V38" s="1" t="s">
        <v>67</v>
      </c>
    </row>
    <row r="39" spans="1:34">
      <c r="A39" s="1" t="s">
        <v>191</v>
      </c>
      <c r="B39" s="1" t="s">
        <v>192</v>
      </c>
      <c r="C39" s="1" t="s">
        <v>193</v>
      </c>
      <c r="D39" s="1">
        <v>7</v>
      </c>
      <c r="E39" s="1">
        <v>44709</v>
      </c>
      <c r="F39" s="1" t="s">
        <v>20337</v>
      </c>
      <c r="G39" s="1" t="s">
        <v>72</v>
      </c>
      <c r="H39" s="1" t="s">
        <v>65</v>
      </c>
      <c r="I39" s="1">
        <v>0.2</v>
      </c>
      <c r="J39" s="1" t="s">
        <v>75</v>
      </c>
      <c r="K39" s="1">
        <v>0</v>
      </c>
      <c r="M39" s="1">
        <v>0</v>
      </c>
      <c r="O39" s="1">
        <v>0</v>
      </c>
      <c r="Q39" s="1">
        <v>0</v>
      </c>
      <c r="S39" s="1">
        <v>0</v>
      </c>
      <c r="U39" s="1">
        <v>0</v>
      </c>
      <c r="W39" s="1">
        <v>0</v>
      </c>
      <c r="Y39" s="1">
        <v>0</v>
      </c>
      <c r="AA39" s="1">
        <v>0</v>
      </c>
      <c r="AC39" s="1">
        <v>0</v>
      </c>
      <c r="AE39" s="1">
        <v>0</v>
      </c>
      <c r="AG39" s="1">
        <v>1</v>
      </c>
      <c r="AH39" s="1">
        <v>0</v>
      </c>
    </row>
    <row r="40" spans="1:34">
      <c r="A40" s="1" t="s">
        <v>194</v>
      </c>
      <c r="B40" s="1" t="s">
        <v>195</v>
      </c>
      <c r="C40" s="1" t="s">
        <v>196</v>
      </c>
      <c r="H40" s="1" t="s">
        <v>65</v>
      </c>
      <c r="I40" s="1" t="s">
        <v>66</v>
      </c>
      <c r="V40" s="1" t="s">
        <v>67</v>
      </c>
    </row>
    <row r="41" spans="1:34">
      <c r="A41" s="1" t="s">
        <v>197</v>
      </c>
      <c r="B41" s="1" t="s">
        <v>198</v>
      </c>
      <c r="C41" s="1" t="s">
        <v>199</v>
      </c>
      <c r="D41" s="1">
        <v>18</v>
      </c>
      <c r="E41" s="1">
        <v>43551</v>
      </c>
      <c r="F41" s="1" t="s">
        <v>20332</v>
      </c>
      <c r="G41" s="1" t="s">
        <v>72</v>
      </c>
      <c r="H41" s="1" t="s">
        <v>65</v>
      </c>
      <c r="I41" s="1">
        <v>0.8</v>
      </c>
      <c r="J41" s="1" t="s">
        <v>75</v>
      </c>
      <c r="K41" s="1">
        <v>0</v>
      </c>
      <c r="M41" s="1">
        <v>0</v>
      </c>
      <c r="O41" s="1">
        <v>0</v>
      </c>
      <c r="Q41" s="1">
        <v>0</v>
      </c>
      <c r="S41" s="1">
        <v>0</v>
      </c>
      <c r="U41" s="1">
        <v>0</v>
      </c>
      <c r="W41" s="1">
        <v>0</v>
      </c>
      <c r="Y41" s="1">
        <v>0</v>
      </c>
      <c r="AA41" s="1">
        <v>0</v>
      </c>
      <c r="AC41" s="1">
        <v>0</v>
      </c>
      <c r="AE41" s="1">
        <v>0</v>
      </c>
      <c r="AG41" s="1">
        <v>1</v>
      </c>
      <c r="AH41" s="1">
        <v>0</v>
      </c>
    </row>
    <row r="42" spans="1:34">
      <c r="A42" s="1" t="s">
        <v>200</v>
      </c>
      <c r="B42" s="1" t="s">
        <v>201</v>
      </c>
      <c r="C42" s="1" t="s">
        <v>149</v>
      </c>
      <c r="D42" s="1">
        <v>4</v>
      </c>
      <c r="E42" s="4">
        <v>44677</v>
      </c>
      <c r="F42" s="1" t="s">
        <v>202</v>
      </c>
      <c r="G42" s="1" t="s">
        <v>72</v>
      </c>
      <c r="H42" s="1" t="s">
        <v>65</v>
      </c>
      <c r="I42" s="1">
        <v>0.8</v>
      </c>
      <c r="J42" s="1" t="s">
        <v>75</v>
      </c>
      <c r="K42" s="1">
        <v>0</v>
      </c>
      <c r="M42" s="1">
        <v>0</v>
      </c>
      <c r="O42" s="1">
        <v>0</v>
      </c>
      <c r="Q42" s="1">
        <v>0</v>
      </c>
      <c r="S42" s="1">
        <v>0</v>
      </c>
      <c r="U42" s="1">
        <v>0</v>
      </c>
      <c r="W42" s="1">
        <v>0</v>
      </c>
      <c r="Y42" s="1">
        <v>0</v>
      </c>
      <c r="AA42" s="1">
        <v>0</v>
      </c>
      <c r="AC42" s="1">
        <v>0</v>
      </c>
      <c r="AE42" s="1">
        <v>0</v>
      </c>
      <c r="AG42" s="1">
        <v>1</v>
      </c>
      <c r="AH42" s="1">
        <v>0</v>
      </c>
    </row>
    <row r="43" spans="1:34">
      <c r="A43" s="1" t="s">
        <v>203</v>
      </c>
      <c r="B43" s="1" t="s">
        <v>204</v>
      </c>
      <c r="C43" s="1" t="s">
        <v>146</v>
      </c>
      <c r="D43" s="1">
        <v>8</v>
      </c>
      <c r="E43" s="1">
        <v>44734</v>
      </c>
      <c r="F43" s="1" t="s">
        <v>20338</v>
      </c>
      <c r="G43" s="1" t="s">
        <v>72</v>
      </c>
      <c r="H43" s="1" t="s">
        <v>73</v>
      </c>
      <c r="I43" s="1">
        <v>0</v>
      </c>
      <c r="J43" s="1" t="s">
        <v>425</v>
      </c>
      <c r="K43" s="1">
        <v>0.8</v>
      </c>
      <c r="L43" s="1" t="s">
        <v>75</v>
      </c>
      <c r="M43" s="1">
        <v>0</v>
      </c>
      <c r="O43" s="1">
        <v>0</v>
      </c>
      <c r="Q43" s="1">
        <v>0</v>
      </c>
      <c r="S43" s="1">
        <v>0</v>
      </c>
      <c r="U43" s="1">
        <v>0</v>
      </c>
      <c r="W43" s="1">
        <v>0</v>
      </c>
      <c r="Y43" s="1">
        <v>0</v>
      </c>
      <c r="AA43" s="1">
        <v>0</v>
      </c>
      <c r="AC43" s="1">
        <v>0</v>
      </c>
      <c r="AE43" s="1">
        <v>0</v>
      </c>
      <c r="AG43" s="1">
        <v>2</v>
      </c>
      <c r="AH43" s="1">
        <v>13000</v>
      </c>
    </row>
    <row r="44" spans="1:34">
      <c r="A44" s="1" t="s">
        <v>205</v>
      </c>
      <c r="B44" s="1" t="s">
        <v>206</v>
      </c>
      <c r="C44" s="1" t="s">
        <v>185</v>
      </c>
      <c r="D44" s="1">
        <v>12</v>
      </c>
      <c r="E44" s="4">
        <v>44705</v>
      </c>
      <c r="F44" s="1" t="s">
        <v>207</v>
      </c>
      <c r="G44" s="1" t="s">
        <v>72</v>
      </c>
      <c r="H44" s="1" t="s">
        <v>65</v>
      </c>
      <c r="I44" s="1">
        <v>0.7</v>
      </c>
      <c r="J44" s="1" t="s">
        <v>75</v>
      </c>
      <c r="K44" s="1">
        <v>0</v>
      </c>
      <c r="M44" s="1">
        <v>0</v>
      </c>
      <c r="O44" s="1">
        <v>0</v>
      </c>
      <c r="Q44" s="1">
        <v>0</v>
      </c>
      <c r="S44" s="1">
        <v>0</v>
      </c>
      <c r="U44" s="1">
        <v>0</v>
      </c>
      <c r="W44" s="1">
        <v>0</v>
      </c>
      <c r="Y44" s="1">
        <v>0</v>
      </c>
      <c r="AA44" s="1">
        <v>0</v>
      </c>
      <c r="AC44" s="1">
        <v>0</v>
      </c>
      <c r="AE44" s="1">
        <v>0</v>
      </c>
      <c r="AG44" s="1">
        <v>1</v>
      </c>
      <c r="AH44" s="1">
        <v>0</v>
      </c>
    </row>
    <row r="45" spans="1:34">
      <c r="A45" s="1" t="s">
        <v>208</v>
      </c>
      <c r="B45" s="1" t="s">
        <v>209</v>
      </c>
      <c r="C45" s="1" t="s">
        <v>135</v>
      </c>
      <c r="D45" s="1">
        <v>67</v>
      </c>
      <c r="E45" s="1">
        <v>42720</v>
      </c>
      <c r="F45" s="1" t="s">
        <v>20332</v>
      </c>
      <c r="G45" s="1" t="s">
        <v>72</v>
      </c>
      <c r="H45" s="1" t="s">
        <v>65</v>
      </c>
      <c r="I45" s="1">
        <v>0.8</v>
      </c>
      <c r="J45" s="1" t="s">
        <v>75</v>
      </c>
      <c r="K45" s="1">
        <v>0</v>
      </c>
      <c r="M45" s="1">
        <v>0</v>
      </c>
      <c r="O45" s="1">
        <v>0</v>
      </c>
      <c r="Q45" s="1">
        <v>0</v>
      </c>
      <c r="S45" s="1">
        <v>0</v>
      </c>
      <c r="U45" s="1">
        <v>0</v>
      </c>
      <c r="W45" s="1">
        <v>0</v>
      </c>
      <c r="Y45" s="1">
        <v>0</v>
      </c>
      <c r="AA45" s="1">
        <v>0</v>
      </c>
      <c r="AC45" s="1">
        <v>0</v>
      </c>
      <c r="AE45" s="1">
        <v>0</v>
      </c>
      <c r="AG45" s="1">
        <v>1</v>
      </c>
      <c r="AH45" s="1">
        <v>0</v>
      </c>
    </row>
    <row r="46" spans="1:34">
      <c r="A46" s="1" t="s">
        <v>210</v>
      </c>
      <c r="B46" s="1" t="s">
        <v>211</v>
      </c>
      <c r="C46" s="1" t="s">
        <v>212</v>
      </c>
      <c r="D46" s="1">
        <v>35</v>
      </c>
      <c r="E46" s="4">
        <v>44552</v>
      </c>
      <c r="F46" s="1" t="s">
        <v>213</v>
      </c>
      <c r="G46" s="1" t="s">
        <v>72</v>
      </c>
      <c r="H46" s="1" t="s">
        <v>73</v>
      </c>
      <c r="I46" s="1">
        <v>0</v>
      </c>
      <c r="J46" s="1" t="s">
        <v>81</v>
      </c>
      <c r="K46" s="1">
        <v>0.8</v>
      </c>
      <c r="L46" s="1" t="s">
        <v>75</v>
      </c>
      <c r="M46" s="1">
        <v>0</v>
      </c>
      <c r="O46" s="1">
        <v>0</v>
      </c>
      <c r="Q46" s="1">
        <v>0</v>
      </c>
      <c r="S46" s="1">
        <v>0</v>
      </c>
      <c r="U46" s="1">
        <v>0</v>
      </c>
      <c r="W46" s="1">
        <v>0</v>
      </c>
      <c r="Y46" s="1">
        <v>0</v>
      </c>
      <c r="AA46" s="1">
        <v>0</v>
      </c>
      <c r="AC46" s="1">
        <v>0</v>
      </c>
      <c r="AE46" s="1">
        <v>0</v>
      </c>
      <c r="AG46" s="1">
        <v>2</v>
      </c>
      <c r="AH46" s="1">
        <v>15000</v>
      </c>
    </row>
    <row r="47" spans="1:34">
      <c r="A47" s="1" t="s">
        <v>214</v>
      </c>
      <c r="B47" s="1" t="s">
        <v>215</v>
      </c>
      <c r="C47" s="1" t="s">
        <v>212</v>
      </c>
      <c r="D47" s="1">
        <v>6</v>
      </c>
      <c r="E47" s="1">
        <v>44711</v>
      </c>
      <c r="F47" s="1" t="s">
        <v>20339</v>
      </c>
      <c r="G47" s="1" t="s">
        <v>72</v>
      </c>
      <c r="H47" s="1" t="s">
        <v>65</v>
      </c>
      <c r="I47" s="1">
        <v>0.8</v>
      </c>
      <c r="J47" s="1" t="s">
        <v>75</v>
      </c>
      <c r="K47" s="1">
        <v>0</v>
      </c>
      <c r="M47" s="1">
        <v>0</v>
      </c>
      <c r="O47" s="1">
        <v>0</v>
      </c>
      <c r="Q47" s="1">
        <v>0</v>
      </c>
      <c r="S47" s="1">
        <v>0</v>
      </c>
      <c r="U47" s="1">
        <v>0</v>
      </c>
      <c r="W47" s="1">
        <v>0</v>
      </c>
      <c r="Y47" s="1">
        <v>0</v>
      </c>
      <c r="AA47" s="1">
        <v>0</v>
      </c>
      <c r="AC47" s="1">
        <v>0</v>
      </c>
      <c r="AE47" s="1">
        <v>0</v>
      </c>
      <c r="AG47" s="1">
        <v>1</v>
      </c>
      <c r="AH47" s="1">
        <v>0</v>
      </c>
    </row>
    <row r="48" spans="1:34">
      <c r="A48" s="1" t="s">
        <v>216</v>
      </c>
      <c r="B48" s="1" t="s">
        <v>217</v>
      </c>
      <c r="C48" s="1" t="s">
        <v>218</v>
      </c>
      <c r="D48" s="1">
        <v>33</v>
      </c>
      <c r="E48" s="1">
        <v>41052</v>
      </c>
      <c r="F48" s="1" t="s">
        <v>20332</v>
      </c>
      <c r="G48" s="1" t="s">
        <v>72</v>
      </c>
      <c r="H48" s="1" t="s">
        <v>65</v>
      </c>
      <c r="I48" s="1">
        <v>0.8</v>
      </c>
      <c r="J48" s="1" t="s">
        <v>75</v>
      </c>
      <c r="K48" s="1">
        <v>0</v>
      </c>
      <c r="M48" s="1">
        <v>0</v>
      </c>
      <c r="O48" s="1">
        <v>0</v>
      </c>
      <c r="Q48" s="1">
        <v>0</v>
      </c>
      <c r="S48" s="1">
        <v>0</v>
      </c>
      <c r="U48" s="1">
        <v>0</v>
      </c>
      <c r="W48" s="1">
        <v>0</v>
      </c>
      <c r="Y48" s="1">
        <v>0</v>
      </c>
      <c r="AA48" s="1">
        <v>0</v>
      </c>
      <c r="AC48" s="1">
        <v>0</v>
      </c>
      <c r="AE48" s="1">
        <v>0</v>
      </c>
      <c r="AG48" s="1">
        <v>1</v>
      </c>
      <c r="AH48" s="1">
        <v>0</v>
      </c>
    </row>
    <row r="49" spans="1:34">
      <c r="A49" s="1" t="s">
        <v>219</v>
      </c>
      <c r="B49" s="1" t="s">
        <v>220</v>
      </c>
      <c r="C49" s="1" t="s">
        <v>152</v>
      </c>
      <c r="D49" s="1">
        <v>2</v>
      </c>
      <c r="E49" s="4">
        <v>44602</v>
      </c>
      <c r="F49" s="1" t="s">
        <v>221</v>
      </c>
      <c r="G49" s="1" t="s">
        <v>72</v>
      </c>
      <c r="H49" s="1" t="s">
        <v>73</v>
      </c>
      <c r="I49" s="1">
        <v>0</v>
      </c>
      <c r="J49" s="1" t="s">
        <v>222</v>
      </c>
      <c r="K49" s="1">
        <v>0.5</v>
      </c>
      <c r="L49" s="1" t="s">
        <v>75</v>
      </c>
      <c r="M49" s="1">
        <v>0</v>
      </c>
      <c r="O49" s="1">
        <v>0</v>
      </c>
      <c r="Q49" s="1">
        <v>0</v>
      </c>
      <c r="S49" s="1">
        <v>0</v>
      </c>
      <c r="U49" s="1">
        <v>0</v>
      </c>
      <c r="W49" s="1">
        <v>0</v>
      </c>
      <c r="Y49" s="1">
        <v>0</v>
      </c>
      <c r="AA49" s="1">
        <v>0</v>
      </c>
      <c r="AC49" s="1">
        <v>0</v>
      </c>
      <c r="AE49" s="1">
        <v>0</v>
      </c>
      <c r="AG49" s="1">
        <v>2</v>
      </c>
      <c r="AH49" s="1">
        <v>9999.99</v>
      </c>
    </row>
    <row r="50" spans="1:34">
      <c r="A50" s="1" t="s">
        <v>223</v>
      </c>
      <c r="B50" s="1" t="s">
        <v>224</v>
      </c>
      <c r="C50" s="1" t="s">
        <v>225</v>
      </c>
      <c r="D50" s="1">
        <v>6</v>
      </c>
      <c r="E50" s="1">
        <v>43878</v>
      </c>
      <c r="F50" s="1" t="s">
        <v>20340</v>
      </c>
      <c r="G50" s="1" t="s">
        <v>20341</v>
      </c>
      <c r="H50" s="1" t="s">
        <v>73</v>
      </c>
      <c r="I50" s="1">
        <v>0</v>
      </c>
      <c r="J50" s="1" t="s">
        <v>81</v>
      </c>
      <c r="K50" s="1">
        <v>0.2</v>
      </c>
      <c r="L50" s="1" t="s">
        <v>82</v>
      </c>
      <c r="M50" s="1">
        <v>0.25</v>
      </c>
      <c r="N50" s="1" t="s">
        <v>83</v>
      </c>
      <c r="O50" s="1">
        <v>0.3</v>
      </c>
      <c r="P50" s="1" t="s">
        <v>84</v>
      </c>
      <c r="Q50" s="1">
        <v>0.35</v>
      </c>
      <c r="R50" s="1" t="s">
        <v>85</v>
      </c>
      <c r="S50" s="1">
        <v>0</v>
      </c>
      <c r="U50" s="1">
        <v>0</v>
      </c>
      <c r="W50" s="1">
        <v>0</v>
      </c>
      <c r="Y50" s="1">
        <v>0</v>
      </c>
      <c r="AA50" s="1">
        <v>0</v>
      </c>
      <c r="AC50" s="1">
        <v>0</v>
      </c>
      <c r="AE50" s="1">
        <v>0</v>
      </c>
      <c r="AG50" s="1">
        <v>4</v>
      </c>
      <c r="AH50" s="1">
        <v>15000</v>
      </c>
    </row>
    <row r="51" spans="1:34">
      <c r="A51" s="1" t="s">
        <v>226</v>
      </c>
      <c r="B51" s="1" t="s">
        <v>227</v>
      </c>
      <c r="C51" s="1" t="s">
        <v>228</v>
      </c>
      <c r="D51" s="1">
        <v>13</v>
      </c>
      <c r="E51" s="4">
        <v>44711</v>
      </c>
      <c r="F51" s="1" t="s">
        <v>229</v>
      </c>
      <c r="G51" s="1" t="s">
        <v>72</v>
      </c>
      <c r="H51" s="1" t="s">
        <v>65</v>
      </c>
      <c r="I51" s="1">
        <v>0.5</v>
      </c>
      <c r="J51" s="1" t="s">
        <v>75</v>
      </c>
      <c r="K51" s="1">
        <v>0</v>
      </c>
      <c r="M51" s="1">
        <v>0</v>
      </c>
      <c r="O51" s="1">
        <v>0</v>
      </c>
      <c r="Q51" s="1">
        <v>0</v>
      </c>
      <c r="S51" s="1">
        <v>0</v>
      </c>
      <c r="U51" s="1">
        <v>0</v>
      </c>
      <c r="W51" s="1">
        <v>0</v>
      </c>
      <c r="Y51" s="1">
        <v>0</v>
      </c>
      <c r="AA51" s="1">
        <v>0</v>
      </c>
      <c r="AC51" s="1">
        <v>0</v>
      </c>
      <c r="AE51" s="1">
        <v>0</v>
      </c>
      <c r="AG51" s="1">
        <v>1</v>
      </c>
      <c r="AH51" s="1">
        <v>0</v>
      </c>
    </row>
    <row r="52" spans="1:34">
      <c r="A52" s="1" t="s">
        <v>230</v>
      </c>
      <c r="B52" s="1" t="s">
        <v>231</v>
      </c>
      <c r="C52" s="1" t="s">
        <v>132</v>
      </c>
      <c r="D52" s="1">
        <v>55</v>
      </c>
      <c r="E52" s="4">
        <v>44712</v>
      </c>
      <c r="F52" s="1" t="s">
        <v>232</v>
      </c>
      <c r="G52" s="1" t="s">
        <v>72</v>
      </c>
      <c r="H52" s="1" t="s">
        <v>65</v>
      </c>
      <c r="I52" s="1">
        <v>0.8</v>
      </c>
      <c r="J52" s="1" t="s">
        <v>75</v>
      </c>
      <c r="K52" s="1">
        <v>0</v>
      </c>
      <c r="M52" s="1">
        <v>0</v>
      </c>
      <c r="O52" s="1">
        <v>0</v>
      </c>
      <c r="Q52" s="1">
        <v>0</v>
      </c>
      <c r="S52" s="1">
        <v>0</v>
      </c>
      <c r="U52" s="1">
        <v>0</v>
      </c>
      <c r="W52" s="1">
        <v>0</v>
      </c>
      <c r="Y52" s="1">
        <v>0</v>
      </c>
      <c r="AA52" s="1">
        <v>0</v>
      </c>
      <c r="AC52" s="1">
        <v>0</v>
      </c>
      <c r="AE52" s="1">
        <v>0</v>
      </c>
      <c r="AG52" s="1">
        <v>1</v>
      </c>
      <c r="AH52" s="1">
        <v>0</v>
      </c>
    </row>
    <row r="53" spans="1:34">
      <c r="A53" s="1" t="s">
        <v>233</v>
      </c>
      <c r="B53" s="1" t="s">
        <v>234</v>
      </c>
      <c r="C53" s="1" t="s">
        <v>235</v>
      </c>
      <c r="D53" s="1">
        <v>23</v>
      </c>
      <c r="E53" s="1">
        <v>44280</v>
      </c>
      <c r="F53" s="1" t="s">
        <v>20332</v>
      </c>
      <c r="G53" s="1" t="s">
        <v>72</v>
      </c>
      <c r="H53" s="1" t="s">
        <v>73</v>
      </c>
      <c r="I53" s="1">
        <v>0</v>
      </c>
      <c r="J53" s="1" t="s">
        <v>615</v>
      </c>
      <c r="K53" s="1">
        <v>0.8</v>
      </c>
      <c r="L53" s="1" t="s">
        <v>75</v>
      </c>
      <c r="M53" s="1">
        <v>0</v>
      </c>
      <c r="O53" s="1">
        <v>0</v>
      </c>
      <c r="Q53" s="1">
        <v>0</v>
      </c>
      <c r="S53" s="1">
        <v>0</v>
      </c>
      <c r="U53" s="1">
        <v>0</v>
      </c>
      <c r="W53" s="1">
        <v>0</v>
      </c>
      <c r="Y53" s="1">
        <v>0</v>
      </c>
      <c r="AA53" s="1">
        <v>0</v>
      </c>
      <c r="AC53" s="1">
        <v>0</v>
      </c>
      <c r="AE53" s="1">
        <v>0</v>
      </c>
      <c r="AG53" s="1">
        <v>2</v>
      </c>
      <c r="AH53" s="1">
        <v>7999.99</v>
      </c>
    </row>
    <row r="54" spans="1:34">
      <c r="A54" s="1" t="s">
        <v>236</v>
      </c>
      <c r="B54" s="1" t="s">
        <v>237</v>
      </c>
      <c r="C54" s="1" t="s">
        <v>238</v>
      </c>
      <c r="D54" s="1">
        <v>13</v>
      </c>
      <c r="E54" s="4">
        <v>44712</v>
      </c>
      <c r="F54" s="1" t="s">
        <v>239</v>
      </c>
      <c r="G54" s="1" t="s">
        <v>72</v>
      </c>
      <c r="H54" s="1" t="s">
        <v>65</v>
      </c>
      <c r="I54" s="1">
        <v>0.8</v>
      </c>
      <c r="J54" s="1" t="s">
        <v>75</v>
      </c>
      <c r="K54" s="1">
        <v>0</v>
      </c>
      <c r="M54" s="1">
        <v>0</v>
      </c>
      <c r="O54" s="1">
        <v>0</v>
      </c>
      <c r="Q54" s="1">
        <v>0</v>
      </c>
      <c r="S54" s="1">
        <v>0</v>
      </c>
      <c r="U54" s="1">
        <v>0</v>
      </c>
      <c r="W54" s="1">
        <v>0</v>
      </c>
      <c r="Y54" s="1">
        <v>0</v>
      </c>
      <c r="AA54" s="1">
        <v>0</v>
      </c>
      <c r="AC54" s="1">
        <v>0</v>
      </c>
      <c r="AE54" s="1">
        <v>0</v>
      </c>
      <c r="AG54" s="1">
        <v>1</v>
      </c>
      <c r="AH54" s="1">
        <v>0</v>
      </c>
    </row>
    <row r="55" spans="1:34">
      <c r="A55" s="1" t="s">
        <v>240</v>
      </c>
      <c r="B55" s="1" t="s">
        <v>241</v>
      </c>
      <c r="C55" s="1" t="s">
        <v>132</v>
      </c>
      <c r="D55" s="1">
        <v>10</v>
      </c>
      <c r="E55" s="4">
        <v>44620</v>
      </c>
      <c r="F55" s="1" t="s">
        <v>242</v>
      </c>
      <c r="G55" s="1" t="s">
        <v>72</v>
      </c>
      <c r="H55" s="1" t="s">
        <v>73</v>
      </c>
      <c r="I55" s="1">
        <v>0</v>
      </c>
      <c r="J55" s="1" t="s">
        <v>187</v>
      </c>
      <c r="K55" s="1">
        <v>0.7</v>
      </c>
      <c r="L55" s="1" t="s">
        <v>75</v>
      </c>
      <c r="M55" s="1">
        <v>0</v>
      </c>
      <c r="O55" s="1">
        <v>0</v>
      </c>
      <c r="Q55" s="1">
        <v>0</v>
      </c>
      <c r="S55" s="1">
        <v>0</v>
      </c>
      <c r="U55" s="1">
        <v>0</v>
      </c>
      <c r="W55" s="1">
        <v>0</v>
      </c>
      <c r="Y55" s="1">
        <v>0</v>
      </c>
      <c r="AA55" s="1">
        <v>0</v>
      </c>
      <c r="AC55" s="1">
        <v>0</v>
      </c>
      <c r="AE55" s="1">
        <v>0</v>
      </c>
      <c r="AG55" s="1">
        <v>2</v>
      </c>
      <c r="AH55" s="1">
        <v>9000</v>
      </c>
    </row>
    <row r="56" spans="1:34">
      <c r="A56" s="1" t="s">
        <v>243</v>
      </c>
      <c r="B56" s="1" t="s">
        <v>244</v>
      </c>
      <c r="C56" s="1" t="s">
        <v>245</v>
      </c>
      <c r="D56" s="1">
        <v>14</v>
      </c>
      <c r="E56" s="1">
        <v>40596</v>
      </c>
      <c r="F56" s="1" t="s">
        <v>20332</v>
      </c>
      <c r="G56" s="1" t="s">
        <v>72</v>
      </c>
      <c r="H56" s="1" t="s">
        <v>65</v>
      </c>
      <c r="I56" s="1">
        <v>0.2</v>
      </c>
      <c r="J56" s="1" t="s">
        <v>75</v>
      </c>
      <c r="K56" s="1">
        <v>0</v>
      </c>
      <c r="M56" s="1">
        <v>0</v>
      </c>
      <c r="O56" s="1">
        <v>0</v>
      </c>
      <c r="Q56" s="1">
        <v>0</v>
      </c>
      <c r="S56" s="1">
        <v>0</v>
      </c>
      <c r="U56" s="1">
        <v>0</v>
      </c>
      <c r="W56" s="1">
        <v>0</v>
      </c>
      <c r="Y56" s="1">
        <v>0</v>
      </c>
      <c r="AA56" s="1">
        <v>0</v>
      </c>
      <c r="AC56" s="1">
        <v>0</v>
      </c>
      <c r="AE56" s="1">
        <v>0</v>
      </c>
      <c r="AG56" s="1">
        <v>1</v>
      </c>
      <c r="AH56" s="1">
        <v>0</v>
      </c>
    </row>
    <row r="57" spans="1:34">
      <c r="A57" s="1" t="s">
        <v>246</v>
      </c>
      <c r="B57" s="1" t="s">
        <v>247</v>
      </c>
      <c r="C57" s="1" t="s">
        <v>248</v>
      </c>
      <c r="D57" s="1">
        <v>34</v>
      </c>
      <c r="E57" s="4">
        <v>44711</v>
      </c>
      <c r="F57" s="1" t="s">
        <v>249</v>
      </c>
      <c r="G57" s="1" t="s">
        <v>80</v>
      </c>
      <c r="H57" s="1" t="s">
        <v>73</v>
      </c>
      <c r="I57" s="1">
        <v>0</v>
      </c>
      <c r="J57" s="1" t="s">
        <v>81</v>
      </c>
      <c r="K57" s="1">
        <v>0.8</v>
      </c>
      <c r="L57" s="1" t="s">
        <v>75</v>
      </c>
      <c r="M57" s="1">
        <v>0</v>
      </c>
      <c r="O57" s="1">
        <v>0</v>
      </c>
      <c r="Q57" s="1">
        <v>0</v>
      </c>
      <c r="S57" s="1">
        <v>0</v>
      </c>
      <c r="U57" s="1">
        <v>0</v>
      </c>
      <c r="W57" s="1">
        <v>0</v>
      </c>
      <c r="Y57" s="1">
        <v>0</v>
      </c>
      <c r="AA57" s="1">
        <v>0</v>
      </c>
      <c r="AC57" s="1">
        <v>0</v>
      </c>
      <c r="AE57" s="1">
        <v>0</v>
      </c>
      <c r="AG57" s="1">
        <v>2</v>
      </c>
      <c r="AH57" s="1">
        <v>15000</v>
      </c>
    </row>
    <row r="58" spans="1:34">
      <c r="A58" s="1" t="s">
        <v>250</v>
      </c>
      <c r="B58" s="1" t="s">
        <v>251</v>
      </c>
      <c r="C58" s="1" t="s">
        <v>252</v>
      </c>
      <c r="D58" s="1">
        <v>22</v>
      </c>
      <c r="E58" s="1">
        <v>41402</v>
      </c>
      <c r="F58" s="1" t="s">
        <v>20332</v>
      </c>
      <c r="G58" s="1" t="s">
        <v>72</v>
      </c>
      <c r="H58" s="1" t="s">
        <v>65</v>
      </c>
      <c r="I58" s="1">
        <v>0.8</v>
      </c>
      <c r="J58" s="1" t="s">
        <v>75</v>
      </c>
      <c r="K58" s="1">
        <v>0</v>
      </c>
      <c r="M58" s="1">
        <v>0</v>
      </c>
      <c r="O58" s="1">
        <v>0</v>
      </c>
      <c r="Q58" s="1">
        <v>0</v>
      </c>
      <c r="S58" s="1">
        <v>0</v>
      </c>
      <c r="U58" s="1">
        <v>0</v>
      </c>
      <c r="W58" s="1">
        <v>0</v>
      </c>
      <c r="Y58" s="1">
        <v>0</v>
      </c>
      <c r="AA58" s="1">
        <v>0</v>
      </c>
      <c r="AC58" s="1">
        <v>0</v>
      </c>
      <c r="AE58" s="1">
        <v>0</v>
      </c>
      <c r="AG58" s="1">
        <v>1</v>
      </c>
      <c r="AH58" s="1">
        <v>0</v>
      </c>
    </row>
    <row r="59" spans="1:34">
      <c r="A59" s="1" t="s">
        <v>253</v>
      </c>
      <c r="B59" s="1" t="s">
        <v>254</v>
      </c>
      <c r="C59" s="1" t="s">
        <v>255</v>
      </c>
      <c r="D59" s="1">
        <v>6</v>
      </c>
      <c r="E59" s="4">
        <v>44629</v>
      </c>
      <c r="F59" s="1" t="s">
        <v>256</v>
      </c>
      <c r="G59" s="1" t="s">
        <v>72</v>
      </c>
      <c r="H59" s="1" t="s">
        <v>65</v>
      </c>
      <c r="I59" s="1">
        <v>0.7</v>
      </c>
      <c r="J59" s="1" t="s">
        <v>75</v>
      </c>
      <c r="K59" s="1">
        <v>0</v>
      </c>
      <c r="M59" s="1">
        <v>0</v>
      </c>
      <c r="O59" s="1">
        <v>0</v>
      </c>
      <c r="Q59" s="1">
        <v>0</v>
      </c>
      <c r="S59" s="1">
        <v>0</v>
      </c>
      <c r="U59" s="1">
        <v>0</v>
      </c>
      <c r="W59" s="1">
        <v>0</v>
      </c>
      <c r="Y59" s="1">
        <v>0</v>
      </c>
      <c r="AA59" s="1">
        <v>0</v>
      </c>
      <c r="AC59" s="1">
        <v>0</v>
      </c>
      <c r="AE59" s="1">
        <v>0</v>
      </c>
      <c r="AG59" s="1">
        <v>1</v>
      </c>
      <c r="AH59" s="1">
        <v>0</v>
      </c>
    </row>
    <row r="60" spans="1:34">
      <c r="A60" s="1" t="s">
        <v>257</v>
      </c>
      <c r="B60" s="1" t="s">
        <v>258</v>
      </c>
      <c r="C60" s="1" t="s">
        <v>259</v>
      </c>
      <c r="D60" s="1">
        <v>3</v>
      </c>
      <c r="E60" s="4">
        <v>44589</v>
      </c>
      <c r="F60" s="1" t="s">
        <v>260</v>
      </c>
      <c r="G60" s="1" t="s">
        <v>72</v>
      </c>
      <c r="H60" s="1" t="s">
        <v>65</v>
      </c>
      <c r="I60" s="1">
        <v>0.8</v>
      </c>
      <c r="J60" s="1" t="s">
        <v>75</v>
      </c>
      <c r="K60" s="1">
        <v>0</v>
      </c>
      <c r="M60" s="1">
        <v>0</v>
      </c>
      <c r="O60" s="1">
        <v>0</v>
      </c>
      <c r="Q60" s="1">
        <v>0</v>
      </c>
      <c r="S60" s="1">
        <v>0</v>
      </c>
      <c r="U60" s="1">
        <v>0</v>
      </c>
      <c r="W60" s="1">
        <v>0</v>
      </c>
      <c r="Y60" s="1">
        <v>0</v>
      </c>
      <c r="AA60" s="1">
        <v>0</v>
      </c>
      <c r="AC60" s="1">
        <v>0</v>
      </c>
      <c r="AE60" s="1">
        <v>0</v>
      </c>
      <c r="AG60" s="1">
        <v>1</v>
      </c>
      <c r="AH60" s="1">
        <v>0</v>
      </c>
    </row>
    <row r="61" spans="1:34">
      <c r="A61" s="1" t="s">
        <v>261</v>
      </c>
      <c r="B61" s="1" t="s">
        <v>262</v>
      </c>
      <c r="C61" s="1" t="s">
        <v>64</v>
      </c>
      <c r="D61" s="1">
        <v>7</v>
      </c>
      <c r="E61" s="1">
        <v>44011</v>
      </c>
      <c r="F61" s="1" t="s">
        <v>20332</v>
      </c>
      <c r="G61" s="1" t="s">
        <v>72</v>
      </c>
      <c r="H61" s="1" t="s">
        <v>65</v>
      </c>
      <c r="I61" s="1">
        <v>0.78</v>
      </c>
      <c r="J61" s="1" t="s">
        <v>75</v>
      </c>
      <c r="K61" s="1">
        <v>0</v>
      </c>
      <c r="M61" s="1">
        <v>0</v>
      </c>
      <c r="O61" s="1">
        <v>0</v>
      </c>
      <c r="Q61" s="1">
        <v>0</v>
      </c>
      <c r="S61" s="1">
        <v>0</v>
      </c>
      <c r="U61" s="1">
        <v>0</v>
      </c>
      <c r="W61" s="1">
        <v>0</v>
      </c>
      <c r="Y61" s="1">
        <v>0</v>
      </c>
      <c r="AA61" s="1">
        <v>0</v>
      </c>
      <c r="AC61" s="1">
        <v>0</v>
      </c>
      <c r="AE61" s="1">
        <v>0</v>
      </c>
      <c r="AG61" s="1">
        <v>1</v>
      </c>
      <c r="AH61" s="1">
        <v>0</v>
      </c>
    </row>
    <row r="62" spans="1:34">
      <c r="A62" s="1" t="s">
        <v>263</v>
      </c>
      <c r="B62" s="1" t="s">
        <v>264</v>
      </c>
      <c r="C62" s="1" t="s">
        <v>163</v>
      </c>
      <c r="D62" s="1">
        <v>2</v>
      </c>
      <c r="E62" s="4">
        <v>44638</v>
      </c>
      <c r="F62" s="1" t="s">
        <v>265</v>
      </c>
      <c r="G62" s="1" t="s">
        <v>72</v>
      </c>
      <c r="H62" s="1" t="s">
        <v>73</v>
      </c>
      <c r="I62" s="1">
        <v>0</v>
      </c>
      <c r="J62" s="1" t="s">
        <v>266</v>
      </c>
      <c r="K62" s="1">
        <v>0.5</v>
      </c>
      <c r="L62" s="1" t="s">
        <v>75</v>
      </c>
      <c r="M62" s="1">
        <v>0</v>
      </c>
      <c r="O62" s="1">
        <v>0</v>
      </c>
      <c r="Q62" s="1">
        <v>0</v>
      </c>
      <c r="S62" s="1">
        <v>0</v>
      </c>
      <c r="U62" s="1">
        <v>0</v>
      </c>
      <c r="W62" s="1">
        <v>0</v>
      </c>
      <c r="Y62" s="1">
        <v>0</v>
      </c>
      <c r="AA62" s="1">
        <v>0</v>
      </c>
      <c r="AC62" s="1">
        <v>0</v>
      </c>
      <c r="AE62" s="1">
        <v>0</v>
      </c>
      <c r="AG62" s="1">
        <v>2</v>
      </c>
      <c r="AH62" s="1">
        <v>13499.99</v>
      </c>
    </row>
    <row r="63" spans="1:34">
      <c r="A63" s="1" t="s">
        <v>267</v>
      </c>
      <c r="B63" s="1" t="s">
        <v>268</v>
      </c>
      <c r="C63" s="1" t="s">
        <v>235</v>
      </c>
      <c r="D63" s="1">
        <v>16</v>
      </c>
      <c r="E63" s="1">
        <v>44152</v>
      </c>
      <c r="F63" s="1" t="s">
        <v>20332</v>
      </c>
      <c r="G63" s="1" t="s">
        <v>72</v>
      </c>
      <c r="H63" s="1" t="s">
        <v>65</v>
      </c>
      <c r="I63" s="1">
        <v>0.8</v>
      </c>
      <c r="J63" s="1" t="s">
        <v>75</v>
      </c>
      <c r="K63" s="1">
        <v>0</v>
      </c>
      <c r="M63" s="1">
        <v>0</v>
      </c>
      <c r="O63" s="1">
        <v>0</v>
      </c>
      <c r="Q63" s="1">
        <v>0</v>
      </c>
      <c r="S63" s="1">
        <v>0</v>
      </c>
      <c r="U63" s="1">
        <v>0</v>
      </c>
      <c r="W63" s="1">
        <v>0</v>
      </c>
      <c r="Y63" s="1">
        <v>0</v>
      </c>
      <c r="AA63" s="1">
        <v>0</v>
      </c>
      <c r="AC63" s="1">
        <v>0</v>
      </c>
      <c r="AE63" s="1">
        <v>0</v>
      </c>
      <c r="AG63" s="1">
        <v>1</v>
      </c>
      <c r="AH63" s="1">
        <v>0</v>
      </c>
    </row>
    <row r="64" spans="1:34">
      <c r="A64" s="1" t="s">
        <v>269</v>
      </c>
      <c r="B64" s="1" t="s">
        <v>270</v>
      </c>
      <c r="C64" s="1" t="s">
        <v>196</v>
      </c>
      <c r="D64" s="1">
        <v>3</v>
      </c>
      <c r="E64" s="4">
        <v>44597</v>
      </c>
      <c r="F64" s="1" t="s">
        <v>271</v>
      </c>
      <c r="G64" s="1" t="s">
        <v>72</v>
      </c>
      <c r="H64" s="1" t="s">
        <v>65</v>
      </c>
      <c r="I64" s="1">
        <v>0.6</v>
      </c>
      <c r="J64" s="1" t="s">
        <v>75</v>
      </c>
      <c r="K64" s="1">
        <v>0</v>
      </c>
      <c r="M64" s="1">
        <v>0</v>
      </c>
      <c r="O64" s="1">
        <v>0</v>
      </c>
      <c r="Q64" s="1">
        <v>0</v>
      </c>
      <c r="S64" s="1">
        <v>0</v>
      </c>
      <c r="U64" s="1">
        <v>0</v>
      </c>
      <c r="W64" s="1">
        <v>0</v>
      </c>
      <c r="Y64" s="1">
        <v>0</v>
      </c>
      <c r="AA64" s="1">
        <v>0</v>
      </c>
      <c r="AC64" s="1">
        <v>0</v>
      </c>
      <c r="AE64" s="1">
        <v>0</v>
      </c>
      <c r="AG64" s="1">
        <v>1</v>
      </c>
      <c r="AH64" s="1">
        <v>0</v>
      </c>
    </row>
    <row r="65" spans="1:34">
      <c r="A65" s="1" t="s">
        <v>272</v>
      </c>
      <c r="B65" s="1" t="s">
        <v>273</v>
      </c>
      <c r="C65" s="1" t="s">
        <v>146</v>
      </c>
      <c r="D65" s="1">
        <v>14</v>
      </c>
      <c r="E65" s="1">
        <v>43999</v>
      </c>
      <c r="F65" s="1" t="s">
        <v>20332</v>
      </c>
      <c r="G65" s="1" t="s">
        <v>72</v>
      </c>
      <c r="H65" s="1" t="s">
        <v>65</v>
      </c>
      <c r="I65" s="1">
        <v>0.8</v>
      </c>
      <c r="J65" s="1" t="s">
        <v>75</v>
      </c>
      <c r="K65" s="1">
        <v>0</v>
      </c>
      <c r="M65" s="1">
        <v>0</v>
      </c>
      <c r="O65" s="1">
        <v>0</v>
      </c>
      <c r="Q65" s="1">
        <v>0</v>
      </c>
      <c r="S65" s="1">
        <v>0</v>
      </c>
      <c r="U65" s="1">
        <v>0</v>
      </c>
      <c r="W65" s="1">
        <v>0</v>
      </c>
      <c r="Y65" s="1">
        <v>0</v>
      </c>
      <c r="AA65" s="1">
        <v>0</v>
      </c>
      <c r="AC65" s="1">
        <v>0</v>
      </c>
      <c r="AE65" s="1">
        <v>0</v>
      </c>
      <c r="AG65" s="1">
        <v>1</v>
      </c>
      <c r="AH65" s="1">
        <v>0</v>
      </c>
    </row>
    <row r="66" spans="1:34">
      <c r="A66" s="1" t="s">
        <v>274</v>
      </c>
      <c r="B66" s="1" t="s">
        <v>275</v>
      </c>
      <c r="C66" s="1" t="s">
        <v>152</v>
      </c>
      <c r="D66" s="1">
        <v>4</v>
      </c>
      <c r="E66" s="4">
        <v>44644</v>
      </c>
      <c r="F66" s="1" t="s">
        <v>276</v>
      </c>
      <c r="G66" s="1" t="s">
        <v>72</v>
      </c>
      <c r="H66" s="1" t="s">
        <v>65</v>
      </c>
      <c r="I66" s="1">
        <v>0.5</v>
      </c>
      <c r="J66" s="1" t="s">
        <v>75</v>
      </c>
      <c r="K66" s="1">
        <v>0</v>
      </c>
      <c r="M66" s="1">
        <v>0</v>
      </c>
      <c r="O66" s="1">
        <v>0</v>
      </c>
      <c r="Q66" s="1">
        <v>0</v>
      </c>
      <c r="S66" s="1">
        <v>0</v>
      </c>
      <c r="U66" s="1">
        <v>0</v>
      </c>
      <c r="W66" s="1">
        <v>0</v>
      </c>
      <c r="Y66" s="1">
        <v>0</v>
      </c>
      <c r="AA66" s="1">
        <v>0</v>
      </c>
      <c r="AC66" s="1">
        <v>0</v>
      </c>
      <c r="AE66" s="1">
        <v>0</v>
      </c>
      <c r="AG66" s="1">
        <v>1</v>
      </c>
      <c r="AH66" s="1">
        <v>0</v>
      </c>
    </row>
    <row r="67" spans="1:34">
      <c r="A67" s="1" t="s">
        <v>277</v>
      </c>
      <c r="B67" s="1" t="s">
        <v>278</v>
      </c>
      <c r="C67" s="1" t="s">
        <v>279</v>
      </c>
      <c r="D67" s="1">
        <v>4</v>
      </c>
      <c r="E67" s="4">
        <v>44672</v>
      </c>
      <c r="F67" s="1" t="s">
        <v>280</v>
      </c>
      <c r="G67" s="1" t="s">
        <v>80</v>
      </c>
      <c r="H67" s="1" t="s">
        <v>73</v>
      </c>
      <c r="I67" s="1">
        <v>0</v>
      </c>
      <c r="J67" s="1" t="s">
        <v>74</v>
      </c>
      <c r="K67" s="1">
        <v>0.55000000000000004</v>
      </c>
      <c r="L67" s="1" t="s">
        <v>82</v>
      </c>
      <c r="M67" s="1">
        <v>0.65</v>
      </c>
      <c r="N67" s="1" t="s">
        <v>83</v>
      </c>
      <c r="O67" s="1">
        <v>0.72</v>
      </c>
      <c r="P67" s="1" t="s">
        <v>84</v>
      </c>
      <c r="Q67" s="1">
        <v>0.8</v>
      </c>
      <c r="R67" s="1" t="s">
        <v>85</v>
      </c>
      <c r="S67" s="1">
        <v>0</v>
      </c>
      <c r="U67" s="1">
        <v>0</v>
      </c>
      <c r="W67" s="1">
        <v>0</v>
      </c>
      <c r="Y67" s="1">
        <v>0</v>
      </c>
      <c r="AA67" s="1">
        <v>0</v>
      </c>
      <c r="AC67" s="1">
        <v>0</v>
      </c>
      <c r="AE67" s="1">
        <v>0</v>
      </c>
      <c r="AG67" s="1">
        <v>4</v>
      </c>
      <c r="AH67" s="1">
        <v>10000</v>
      </c>
    </row>
    <row r="68" spans="1:34">
      <c r="A68" s="1" t="s">
        <v>281</v>
      </c>
      <c r="B68" s="1" t="s">
        <v>282</v>
      </c>
      <c r="C68" s="1" t="s">
        <v>228</v>
      </c>
      <c r="D68" s="1">
        <v>25</v>
      </c>
      <c r="E68" s="4">
        <v>44706</v>
      </c>
      <c r="F68" s="1" t="s">
        <v>283</v>
      </c>
      <c r="G68" s="1" t="s">
        <v>80</v>
      </c>
      <c r="H68" s="1" t="s">
        <v>73</v>
      </c>
      <c r="I68" s="1">
        <v>0</v>
      </c>
      <c r="J68" s="1" t="s">
        <v>284</v>
      </c>
      <c r="K68" s="1">
        <v>0.6</v>
      </c>
      <c r="L68" s="1" t="s">
        <v>75</v>
      </c>
      <c r="M68" s="1">
        <v>0</v>
      </c>
      <c r="O68" s="1">
        <v>0</v>
      </c>
      <c r="Q68" s="1">
        <v>0</v>
      </c>
      <c r="S68" s="1">
        <v>0</v>
      </c>
      <c r="U68" s="1">
        <v>0</v>
      </c>
      <c r="W68" s="1">
        <v>0</v>
      </c>
      <c r="Y68" s="1">
        <v>0</v>
      </c>
      <c r="AA68" s="1">
        <v>0</v>
      </c>
      <c r="AC68" s="1">
        <v>0</v>
      </c>
      <c r="AE68" s="1">
        <v>0</v>
      </c>
      <c r="AG68" s="1">
        <v>2</v>
      </c>
      <c r="AH68" s="1">
        <v>16000</v>
      </c>
    </row>
    <row r="69" spans="1:34">
      <c r="A69" s="1" t="s">
        <v>285</v>
      </c>
      <c r="B69" s="1" t="s">
        <v>286</v>
      </c>
      <c r="C69" s="1" t="s">
        <v>287</v>
      </c>
      <c r="D69" s="1">
        <v>3</v>
      </c>
      <c r="E69" s="4">
        <v>44663</v>
      </c>
      <c r="F69" s="1" t="s">
        <v>288</v>
      </c>
      <c r="G69" s="1" t="s">
        <v>72</v>
      </c>
      <c r="H69" s="1" t="s">
        <v>73</v>
      </c>
      <c r="I69" s="1">
        <v>0</v>
      </c>
      <c r="J69" s="1" t="s">
        <v>81</v>
      </c>
      <c r="K69" s="1">
        <v>0.3</v>
      </c>
      <c r="L69" s="1" t="s">
        <v>75</v>
      </c>
      <c r="M69" s="1">
        <v>0</v>
      </c>
      <c r="O69" s="1">
        <v>0</v>
      </c>
      <c r="Q69" s="1">
        <v>0</v>
      </c>
      <c r="S69" s="1">
        <v>0</v>
      </c>
      <c r="U69" s="1">
        <v>0</v>
      </c>
      <c r="W69" s="1">
        <v>0</v>
      </c>
      <c r="Y69" s="1">
        <v>0</v>
      </c>
      <c r="AA69" s="1">
        <v>0</v>
      </c>
      <c r="AC69" s="1">
        <v>0</v>
      </c>
      <c r="AE69" s="1">
        <v>0</v>
      </c>
      <c r="AG69" s="1">
        <v>2</v>
      </c>
      <c r="AH69" s="1">
        <v>15000</v>
      </c>
    </row>
    <row r="70" spans="1:34">
      <c r="A70" s="1" t="s">
        <v>289</v>
      </c>
      <c r="B70" s="1" t="s">
        <v>290</v>
      </c>
      <c r="C70" s="1" t="s">
        <v>291</v>
      </c>
      <c r="D70" s="1">
        <v>81</v>
      </c>
      <c r="E70" s="4">
        <v>44559</v>
      </c>
      <c r="F70" s="1" t="s">
        <v>292</v>
      </c>
      <c r="G70" s="1" t="s">
        <v>72</v>
      </c>
      <c r="H70" s="1" t="s">
        <v>73</v>
      </c>
      <c r="I70" s="1">
        <v>0</v>
      </c>
      <c r="J70" s="1" t="s">
        <v>81</v>
      </c>
      <c r="K70" s="1">
        <v>0.8</v>
      </c>
      <c r="L70" s="1" t="s">
        <v>75</v>
      </c>
      <c r="M70" s="1">
        <v>0</v>
      </c>
      <c r="O70" s="1">
        <v>0</v>
      </c>
      <c r="Q70" s="1">
        <v>0</v>
      </c>
      <c r="S70" s="1">
        <v>0</v>
      </c>
      <c r="U70" s="1">
        <v>0</v>
      </c>
      <c r="W70" s="1">
        <v>0</v>
      </c>
      <c r="Y70" s="1">
        <v>0</v>
      </c>
      <c r="AA70" s="1">
        <v>0</v>
      </c>
      <c r="AC70" s="1">
        <v>0</v>
      </c>
      <c r="AE70" s="1">
        <v>0</v>
      </c>
      <c r="AG70" s="1">
        <v>2</v>
      </c>
      <c r="AH70" s="1">
        <v>15000</v>
      </c>
    </row>
    <row r="71" spans="1:34">
      <c r="A71" s="1" t="s">
        <v>293</v>
      </c>
      <c r="B71" s="1" t="s">
        <v>294</v>
      </c>
      <c r="C71" s="1" t="s">
        <v>65</v>
      </c>
      <c r="D71" s="1">
        <v>42</v>
      </c>
      <c r="E71" s="1">
        <v>43826</v>
      </c>
      <c r="F71" s="1" t="s">
        <v>20340</v>
      </c>
      <c r="G71" s="1" t="s">
        <v>20341</v>
      </c>
      <c r="H71" s="1" t="s">
        <v>73</v>
      </c>
      <c r="I71" s="1">
        <v>0</v>
      </c>
      <c r="J71" s="1" t="s">
        <v>74</v>
      </c>
      <c r="K71" s="1">
        <v>0.4</v>
      </c>
      <c r="L71" s="1" t="s">
        <v>82</v>
      </c>
      <c r="M71" s="1">
        <v>0.65</v>
      </c>
      <c r="N71" s="1" t="s">
        <v>83</v>
      </c>
      <c r="O71" s="1">
        <v>0.8</v>
      </c>
      <c r="P71" s="1" t="s">
        <v>84</v>
      </c>
      <c r="Q71" s="1">
        <v>0.8</v>
      </c>
      <c r="R71" s="1" t="s">
        <v>85</v>
      </c>
      <c r="S71" s="1">
        <v>0</v>
      </c>
      <c r="U71" s="1">
        <v>0</v>
      </c>
      <c r="W71" s="1">
        <v>0</v>
      </c>
      <c r="Y71" s="1">
        <v>0</v>
      </c>
      <c r="AA71" s="1">
        <v>0</v>
      </c>
      <c r="AC71" s="1">
        <v>0</v>
      </c>
      <c r="AE71" s="1">
        <v>0</v>
      </c>
      <c r="AG71" s="1">
        <v>4</v>
      </c>
      <c r="AH71" s="1">
        <v>10000</v>
      </c>
    </row>
    <row r="72" spans="1:34">
      <c r="A72" s="1" t="s">
        <v>295</v>
      </c>
      <c r="B72" s="1" t="s">
        <v>296</v>
      </c>
      <c r="C72" s="1" t="s">
        <v>297</v>
      </c>
      <c r="D72" s="1">
        <v>126</v>
      </c>
      <c r="E72" s="1">
        <v>41179</v>
      </c>
      <c r="F72" s="1" t="s">
        <v>20332</v>
      </c>
      <c r="G72" s="1" t="s">
        <v>72</v>
      </c>
      <c r="H72" s="1" t="s">
        <v>73</v>
      </c>
      <c r="I72" s="1">
        <v>0</v>
      </c>
      <c r="J72" s="1" t="s">
        <v>1640</v>
      </c>
      <c r="K72" s="1">
        <v>0.8</v>
      </c>
      <c r="L72" s="1" t="s">
        <v>75</v>
      </c>
      <c r="M72" s="1">
        <v>0</v>
      </c>
      <c r="O72" s="1">
        <v>0</v>
      </c>
      <c r="Q72" s="1">
        <v>0</v>
      </c>
      <c r="S72" s="1">
        <v>0</v>
      </c>
      <c r="U72" s="1">
        <v>0</v>
      </c>
      <c r="W72" s="1">
        <v>0</v>
      </c>
      <c r="Y72" s="1">
        <v>0</v>
      </c>
      <c r="AA72" s="1">
        <v>0</v>
      </c>
      <c r="AC72" s="1">
        <v>0</v>
      </c>
      <c r="AE72" s="1">
        <v>0</v>
      </c>
      <c r="AG72" s="1">
        <v>2</v>
      </c>
      <c r="AH72" s="1">
        <v>7499.99</v>
      </c>
    </row>
    <row r="73" spans="1:34">
      <c r="A73" s="1" t="s">
        <v>298</v>
      </c>
      <c r="B73" s="1" t="s">
        <v>299</v>
      </c>
      <c r="C73" s="1" t="s">
        <v>129</v>
      </c>
      <c r="D73" s="1">
        <v>11</v>
      </c>
      <c r="E73" s="1">
        <v>44250</v>
      </c>
      <c r="F73" s="1" t="s">
        <v>20332</v>
      </c>
      <c r="G73" s="1" t="s">
        <v>72</v>
      </c>
      <c r="H73" s="1" t="s">
        <v>73</v>
      </c>
      <c r="I73" s="1">
        <v>0</v>
      </c>
      <c r="J73" s="1" t="s">
        <v>434</v>
      </c>
      <c r="K73" s="1">
        <v>0.8</v>
      </c>
      <c r="L73" s="1" t="s">
        <v>75</v>
      </c>
      <c r="M73" s="1">
        <v>0</v>
      </c>
      <c r="O73" s="1">
        <v>0</v>
      </c>
      <c r="Q73" s="1">
        <v>0</v>
      </c>
      <c r="S73" s="1">
        <v>0</v>
      </c>
      <c r="U73" s="1">
        <v>0</v>
      </c>
      <c r="W73" s="1">
        <v>0</v>
      </c>
      <c r="Y73" s="1">
        <v>0</v>
      </c>
      <c r="AA73" s="1">
        <v>0</v>
      </c>
      <c r="AC73" s="1">
        <v>0</v>
      </c>
      <c r="AE73" s="1">
        <v>0</v>
      </c>
      <c r="AG73" s="1">
        <v>2</v>
      </c>
      <c r="AH73" s="1">
        <v>7500</v>
      </c>
    </row>
    <row r="74" spans="1:34">
      <c r="A74" s="1" t="s">
        <v>300</v>
      </c>
      <c r="B74" s="1" t="s">
        <v>301</v>
      </c>
      <c r="C74" s="1" t="s">
        <v>302</v>
      </c>
      <c r="D74" s="1">
        <v>2</v>
      </c>
      <c r="E74" s="4">
        <v>44637</v>
      </c>
      <c r="F74" s="1" t="s">
        <v>303</v>
      </c>
      <c r="G74" s="1" t="s">
        <v>72</v>
      </c>
      <c r="H74" s="1" t="s">
        <v>65</v>
      </c>
      <c r="I74" s="1">
        <v>0.8</v>
      </c>
      <c r="J74" s="1" t="s">
        <v>75</v>
      </c>
      <c r="K74" s="1">
        <v>0</v>
      </c>
      <c r="M74" s="1">
        <v>0</v>
      </c>
      <c r="O74" s="1">
        <v>0</v>
      </c>
      <c r="Q74" s="1">
        <v>0</v>
      </c>
      <c r="S74" s="1">
        <v>0</v>
      </c>
      <c r="U74" s="1">
        <v>0</v>
      </c>
      <c r="W74" s="1">
        <v>0</v>
      </c>
      <c r="Y74" s="1">
        <v>0</v>
      </c>
      <c r="AA74" s="1">
        <v>0</v>
      </c>
      <c r="AC74" s="1">
        <v>0</v>
      </c>
      <c r="AE74" s="1">
        <v>0</v>
      </c>
      <c r="AG74" s="1">
        <v>1</v>
      </c>
      <c r="AH74" s="1">
        <v>0</v>
      </c>
    </row>
    <row r="75" spans="1:34">
      <c r="A75" s="1" t="s">
        <v>304</v>
      </c>
      <c r="B75" s="1" t="s">
        <v>305</v>
      </c>
      <c r="C75" s="1" t="s">
        <v>306</v>
      </c>
      <c r="D75" s="1">
        <v>13</v>
      </c>
      <c r="E75" s="4">
        <v>44677</v>
      </c>
      <c r="F75" s="1" t="s">
        <v>307</v>
      </c>
      <c r="G75" s="1" t="s">
        <v>80</v>
      </c>
      <c r="H75" s="1" t="s">
        <v>73</v>
      </c>
      <c r="I75" s="1">
        <v>0</v>
      </c>
      <c r="J75" s="1" t="s">
        <v>74</v>
      </c>
      <c r="K75" s="1">
        <v>0.5</v>
      </c>
      <c r="L75" s="1" t="s">
        <v>82</v>
      </c>
      <c r="M75" s="1">
        <v>0.55000000000000004</v>
      </c>
      <c r="N75" s="1" t="s">
        <v>83</v>
      </c>
      <c r="O75" s="1">
        <v>0.6</v>
      </c>
      <c r="P75" s="1" t="s">
        <v>84</v>
      </c>
      <c r="Q75" s="1">
        <v>0.7</v>
      </c>
      <c r="R75" s="1" t="s">
        <v>85</v>
      </c>
      <c r="S75" s="1">
        <v>0</v>
      </c>
      <c r="U75" s="1">
        <v>0</v>
      </c>
      <c r="W75" s="1">
        <v>0</v>
      </c>
      <c r="Y75" s="1">
        <v>0</v>
      </c>
      <c r="AA75" s="1">
        <v>0</v>
      </c>
      <c r="AC75" s="1">
        <v>0</v>
      </c>
      <c r="AE75" s="1">
        <v>0</v>
      </c>
      <c r="AG75" s="1">
        <v>4</v>
      </c>
      <c r="AH75" s="1">
        <v>10000</v>
      </c>
    </row>
    <row r="76" spans="1:34">
      <c r="A76" s="1" t="s">
        <v>308</v>
      </c>
      <c r="B76" s="1" t="s">
        <v>309</v>
      </c>
      <c r="C76" s="1" t="s">
        <v>310</v>
      </c>
      <c r="H76" s="1" t="s">
        <v>65</v>
      </c>
      <c r="I76" s="1" t="s">
        <v>66</v>
      </c>
      <c r="V76" s="1" t="s">
        <v>67</v>
      </c>
    </row>
    <row r="77" spans="1:34">
      <c r="A77" s="1" t="s">
        <v>311</v>
      </c>
      <c r="B77" s="1" t="s">
        <v>312</v>
      </c>
      <c r="C77" s="1" t="s">
        <v>291</v>
      </c>
      <c r="D77" s="1">
        <v>6</v>
      </c>
      <c r="E77" s="4">
        <v>44627</v>
      </c>
      <c r="F77" s="1" t="s">
        <v>313</v>
      </c>
      <c r="G77" s="1" t="s">
        <v>72</v>
      </c>
      <c r="H77" s="1" t="s">
        <v>65</v>
      </c>
      <c r="I77" s="1">
        <v>0.8</v>
      </c>
      <c r="J77" s="1" t="s">
        <v>75</v>
      </c>
      <c r="K77" s="1">
        <v>0</v>
      </c>
      <c r="M77" s="1">
        <v>0</v>
      </c>
      <c r="O77" s="1">
        <v>0</v>
      </c>
      <c r="Q77" s="1">
        <v>0</v>
      </c>
      <c r="S77" s="1">
        <v>0</v>
      </c>
      <c r="U77" s="1">
        <v>0</v>
      </c>
      <c r="W77" s="1">
        <v>0</v>
      </c>
      <c r="Y77" s="1">
        <v>0</v>
      </c>
      <c r="AA77" s="1">
        <v>0</v>
      </c>
      <c r="AC77" s="1">
        <v>0</v>
      </c>
      <c r="AE77" s="1">
        <v>0</v>
      </c>
      <c r="AG77" s="1">
        <v>1</v>
      </c>
      <c r="AH77" s="1">
        <v>0</v>
      </c>
    </row>
    <row r="78" spans="1:34">
      <c r="A78" s="1" t="s">
        <v>314</v>
      </c>
      <c r="B78" s="1" t="s">
        <v>315</v>
      </c>
      <c r="C78" s="1" t="s">
        <v>92</v>
      </c>
      <c r="H78" s="1" t="s">
        <v>65</v>
      </c>
      <c r="I78" s="1" t="s">
        <v>66</v>
      </c>
      <c r="V78" s="1" t="s">
        <v>67</v>
      </c>
    </row>
    <row r="79" spans="1:34">
      <c r="A79" s="1" t="s">
        <v>316</v>
      </c>
      <c r="B79" s="1" t="s">
        <v>317</v>
      </c>
      <c r="C79" s="1" t="s">
        <v>248</v>
      </c>
      <c r="D79" s="1">
        <v>35</v>
      </c>
      <c r="E79" s="1">
        <v>44195</v>
      </c>
      <c r="F79" s="1" t="s">
        <v>20332</v>
      </c>
      <c r="G79" s="1" t="s">
        <v>72</v>
      </c>
      <c r="H79" s="1" t="s">
        <v>65</v>
      </c>
      <c r="I79" s="1">
        <v>0.8</v>
      </c>
      <c r="J79" s="1" t="s">
        <v>75</v>
      </c>
      <c r="K79" s="1">
        <v>0</v>
      </c>
      <c r="M79" s="1">
        <v>0</v>
      </c>
      <c r="O79" s="1">
        <v>0</v>
      </c>
      <c r="Q79" s="1">
        <v>0</v>
      </c>
      <c r="S79" s="1">
        <v>0</v>
      </c>
      <c r="U79" s="1">
        <v>0</v>
      </c>
      <c r="W79" s="1">
        <v>0</v>
      </c>
      <c r="Y79" s="1">
        <v>0</v>
      </c>
      <c r="AA79" s="1">
        <v>0</v>
      </c>
      <c r="AC79" s="1">
        <v>0</v>
      </c>
      <c r="AE79" s="1">
        <v>0</v>
      </c>
      <c r="AG79" s="1">
        <v>1</v>
      </c>
      <c r="AH79" s="1">
        <v>0</v>
      </c>
    </row>
    <row r="80" spans="1:34">
      <c r="A80" s="1" t="s">
        <v>318</v>
      </c>
      <c r="B80" s="1" t="s">
        <v>319</v>
      </c>
      <c r="C80" s="1" t="s">
        <v>118</v>
      </c>
      <c r="D80" s="1">
        <v>6</v>
      </c>
      <c r="E80" s="1">
        <v>42814</v>
      </c>
      <c r="F80" s="1" t="s">
        <v>20332</v>
      </c>
      <c r="G80" s="1" t="s">
        <v>72</v>
      </c>
      <c r="H80" s="1" t="s">
        <v>65</v>
      </c>
      <c r="I80" s="1">
        <v>0.2</v>
      </c>
      <c r="J80" s="1" t="s">
        <v>75</v>
      </c>
      <c r="K80" s="1">
        <v>0</v>
      </c>
      <c r="M80" s="1">
        <v>0</v>
      </c>
      <c r="O80" s="1">
        <v>0</v>
      </c>
      <c r="Q80" s="1">
        <v>0</v>
      </c>
      <c r="S80" s="1">
        <v>0</v>
      </c>
      <c r="U80" s="1">
        <v>0</v>
      </c>
      <c r="W80" s="1">
        <v>0</v>
      </c>
      <c r="Y80" s="1">
        <v>0</v>
      </c>
      <c r="AA80" s="1">
        <v>0</v>
      </c>
      <c r="AC80" s="1">
        <v>0</v>
      </c>
      <c r="AE80" s="1">
        <v>0</v>
      </c>
      <c r="AG80" s="1">
        <v>1</v>
      </c>
      <c r="AH80" s="1">
        <v>0</v>
      </c>
    </row>
    <row r="81" spans="1:34">
      <c r="A81" s="1" t="s">
        <v>320</v>
      </c>
      <c r="B81" s="1" t="s">
        <v>321</v>
      </c>
      <c r="C81" s="1" t="s">
        <v>322</v>
      </c>
      <c r="D81" s="1">
        <v>8</v>
      </c>
      <c r="E81" s="1">
        <v>44280</v>
      </c>
      <c r="F81" s="1" t="s">
        <v>20332</v>
      </c>
      <c r="G81" s="1" t="s">
        <v>72</v>
      </c>
      <c r="H81" s="1" t="s">
        <v>65</v>
      </c>
      <c r="I81" s="1">
        <v>0.8</v>
      </c>
      <c r="J81" s="1" t="s">
        <v>75</v>
      </c>
      <c r="K81" s="1">
        <v>0</v>
      </c>
      <c r="M81" s="1">
        <v>0</v>
      </c>
      <c r="O81" s="1">
        <v>0</v>
      </c>
      <c r="Q81" s="1">
        <v>0</v>
      </c>
      <c r="S81" s="1">
        <v>0</v>
      </c>
      <c r="U81" s="1">
        <v>0</v>
      </c>
      <c r="W81" s="1">
        <v>0</v>
      </c>
      <c r="Y81" s="1">
        <v>0</v>
      </c>
      <c r="AA81" s="1">
        <v>0</v>
      </c>
      <c r="AC81" s="1">
        <v>0</v>
      </c>
      <c r="AE81" s="1">
        <v>0</v>
      </c>
      <c r="AG81" s="1">
        <v>1</v>
      </c>
      <c r="AH81" s="1">
        <v>0</v>
      </c>
    </row>
    <row r="82" spans="1:34">
      <c r="A82" s="1" t="s">
        <v>323</v>
      </c>
      <c r="B82" s="1" t="s">
        <v>324</v>
      </c>
      <c r="C82" s="1" t="s">
        <v>149</v>
      </c>
      <c r="D82" s="1">
        <v>5</v>
      </c>
      <c r="E82" s="1">
        <v>39940</v>
      </c>
      <c r="F82" s="1" t="s">
        <v>20332</v>
      </c>
      <c r="G82" s="1" t="s">
        <v>72</v>
      </c>
      <c r="H82" s="1" t="s">
        <v>65</v>
      </c>
      <c r="I82" s="1">
        <v>0.5</v>
      </c>
      <c r="J82" s="1" t="s">
        <v>75</v>
      </c>
      <c r="K82" s="1">
        <v>0</v>
      </c>
      <c r="M82" s="1">
        <v>0</v>
      </c>
      <c r="O82" s="1">
        <v>0</v>
      </c>
      <c r="Q82" s="1">
        <v>0</v>
      </c>
      <c r="S82" s="1">
        <v>0</v>
      </c>
      <c r="U82" s="1">
        <v>0</v>
      </c>
      <c r="W82" s="1">
        <v>0</v>
      </c>
      <c r="Y82" s="1">
        <v>0</v>
      </c>
      <c r="AA82" s="1">
        <v>0</v>
      </c>
      <c r="AC82" s="1">
        <v>0</v>
      </c>
      <c r="AE82" s="1">
        <v>0</v>
      </c>
      <c r="AG82" s="1">
        <v>1</v>
      </c>
      <c r="AH82" s="1">
        <v>0</v>
      </c>
    </row>
    <row r="83" spans="1:34">
      <c r="A83" s="1" t="s">
        <v>325</v>
      </c>
      <c r="B83" s="1" t="s">
        <v>326</v>
      </c>
      <c r="C83" s="1" t="s">
        <v>327</v>
      </c>
      <c r="D83" s="1">
        <v>4</v>
      </c>
      <c r="E83" s="1">
        <v>43550</v>
      </c>
      <c r="F83" s="1" t="s">
        <v>20340</v>
      </c>
      <c r="G83" s="1" t="s">
        <v>20341</v>
      </c>
      <c r="H83" s="1" t="s">
        <v>73</v>
      </c>
      <c r="I83" s="1">
        <v>0</v>
      </c>
      <c r="J83" s="1" t="s">
        <v>81</v>
      </c>
      <c r="K83" s="1">
        <v>0.2</v>
      </c>
      <c r="L83" s="1" t="s">
        <v>82</v>
      </c>
      <c r="M83" s="1">
        <v>0.35</v>
      </c>
      <c r="N83" s="1" t="s">
        <v>83</v>
      </c>
      <c r="O83" s="1">
        <v>0.45</v>
      </c>
      <c r="P83" s="1" t="s">
        <v>84</v>
      </c>
      <c r="Q83" s="1">
        <v>0.65</v>
      </c>
      <c r="R83" s="1" t="s">
        <v>85</v>
      </c>
      <c r="S83" s="1">
        <v>0</v>
      </c>
      <c r="U83" s="1">
        <v>0</v>
      </c>
      <c r="W83" s="1">
        <v>0</v>
      </c>
      <c r="Y83" s="1">
        <v>0</v>
      </c>
      <c r="AA83" s="1">
        <v>0</v>
      </c>
      <c r="AC83" s="1">
        <v>0</v>
      </c>
      <c r="AE83" s="1">
        <v>0</v>
      </c>
      <c r="AG83" s="1">
        <v>4</v>
      </c>
      <c r="AH83" s="1">
        <v>15000</v>
      </c>
    </row>
    <row r="84" spans="1:34">
      <c r="A84" s="1" t="s">
        <v>328</v>
      </c>
      <c r="B84" s="1" t="s">
        <v>329</v>
      </c>
      <c r="C84" s="1" t="s">
        <v>149</v>
      </c>
      <c r="D84" s="1">
        <v>8</v>
      </c>
      <c r="E84" s="4">
        <v>44700</v>
      </c>
      <c r="F84" s="1" t="s">
        <v>330</v>
      </c>
      <c r="G84" s="1" t="s">
        <v>80</v>
      </c>
      <c r="H84" s="1" t="s">
        <v>73</v>
      </c>
      <c r="I84" s="1">
        <v>0</v>
      </c>
      <c r="J84" s="1" t="s">
        <v>331</v>
      </c>
      <c r="K84" s="1">
        <v>0.4</v>
      </c>
      <c r="L84" s="1" t="s">
        <v>82</v>
      </c>
      <c r="M84" s="1">
        <v>0.6</v>
      </c>
      <c r="N84" s="1" t="s">
        <v>83</v>
      </c>
      <c r="O84" s="1">
        <v>0.65</v>
      </c>
      <c r="P84" s="1" t="s">
        <v>84</v>
      </c>
      <c r="Q84" s="1">
        <v>0.8</v>
      </c>
      <c r="R84" s="1" t="s">
        <v>85</v>
      </c>
      <c r="S84" s="1">
        <v>0</v>
      </c>
      <c r="U84" s="1">
        <v>0</v>
      </c>
      <c r="W84" s="1">
        <v>0</v>
      </c>
      <c r="Y84" s="1">
        <v>0</v>
      </c>
      <c r="AA84" s="1">
        <v>0</v>
      </c>
      <c r="AC84" s="1">
        <v>0</v>
      </c>
      <c r="AE84" s="1">
        <v>0</v>
      </c>
      <c r="AG84" s="1">
        <v>4</v>
      </c>
      <c r="AH84" s="1">
        <v>9500</v>
      </c>
    </row>
    <row r="85" spans="1:34">
      <c r="A85" s="1" t="s">
        <v>332</v>
      </c>
      <c r="B85" s="1" t="s">
        <v>333</v>
      </c>
      <c r="C85" s="1" t="s">
        <v>334</v>
      </c>
      <c r="D85" s="1">
        <v>8</v>
      </c>
      <c r="E85" s="1">
        <v>43552</v>
      </c>
      <c r="F85" s="1" t="s">
        <v>20332</v>
      </c>
      <c r="G85" s="1" t="s">
        <v>72</v>
      </c>
      <c r="H85" s="1" t="s">
        <v>65</v>
      </c>
      <c r="I85" s="1">
        <v>0.8</v>
      </c>
      <c r="J85" s="1" t="s">
        <v>75</v>
      </c>
      <c r="K85" s="1">
        <v>0</v>
      </c>
      <c r="M85" s="1">
        <v>0</v>
      </c>
      <c r="O85" s="1">
        <v>0</v>
      </c>
      <c r="Q85" s="1">
        <v>0</v>
      </c>
      <c r="S85" s="1">
        <v>0</v>
      </c>
      <c r="U85" s="1">
        <v>0</v>
      </c>
      <c r="W85" s="1">
        <v>0</v>
      </c>
      <c r="Y85" s="1">
        <v>0</v>
      </c>
      <c r="AA85" s="1">
        <v>0</v>
      </c>
      <c r="AC85" s="1">
        <v>0</v>
      </c>
      <c r="AE85" s="1">
        <v>0</v>
      </c>
      <c r="AG85" s="1">
        <v>1</v>
      </c>
      <c r="AH85" s="1">
        <v>0</v>
      </c>
    </row>
    <row r="86" spans="1:34">
      <c r="A86" s="1" t="s">
        <v>335</v>
      </c>
      <c r="B86" s="1" t="s">
        <v>336</v>
      </c>
      <c r="C86" s="1" t="s">
        <v>337</v>
      </c>
      <c r="D86" s="1">
        <v>29</v>
      </c>
      <c r="E86" s="4">
        <v>44559</v>
      </c>
      <c r="F86" s="1" t="s">
        <v>338</v>
      </c>
      <c r="G86" s="1" t="s">
        <v>72</v>
      </c>
      <c r="H86" s="1" t="s">
        <v>65</v>
      </c>
      <c r="I86" s="1">
        <v>0.6</v>
      </c>
      <c r="J86" s="1" t="s">
        <v>75</v>
      </c>
      <c r="K86" s="1">
        <v>0</v>
      </c>
      <c r="M86" s="1">
        <v>0</v>
      </c>
      <c r="O86" s="1">
        <v>0</v>
      </c>
      <c r="Q86" s="1">
        <v>0</v>
      </c>
      <c r="S86" s="1">
        <v>0</v>
      </c>
      <c r="U86" s="1">
        <v>0</v>
      </c>
      <c r="W86" s="1">
        <v>0</v>
      </c>
      <c r="Y86" s="1">
        <v>0</v>
      </c>
      <c r="AA86" s="1">
        <v>0</v>
      </c>
      <c r="AC86" s="1">
        <v>0</v>
      </c>
      <c r="AE86" s="1">
        <v>0</v>
      </c>
      <c r="AG86" s="1">
        <v>1</v>
      </c>
      <c r="AH86" s="1">
        <v>0</v>
      </c>
    </row>
    <row r="87" spans="1:34">
      <c r="A87" s="1" t="s">
        <v>339</v>
      </c>
      <c r="B87" s="1" t="s">
        <v>340</v>
      </c>
      <c r="C87" s="1" t="s">
        <v>310</v>
      </c>
      <c r="D87" s="1">
        <v>27</v>
      </c>
      <c r="E87" s="1">
        <v>44312</v>
      </c>
      <c r="F87" s="1" t="s">
        <v>20332</v>
      </c>
      <c r="G87" s="1" t="s">
        <v>72</v>
      </c>
      <c r="H87" s="1" t="s">
        <v>73</v>
      </c>
      <c r="I87" s="1">
        <v>0</v>
      </c>
      <c r="J87" s="1" t="s">
        <v>4960</v>
      </c>
      <c r="K87" s="1">
        <v>0.15</v>
      </c>
      <c r="L87" s="1" t="s">
        <v>75</v>
      </c>
      <c r="M87" s="1">
        <v>0</v>
      </c>
      <c r="O87" s="1">
        <v>0</v>
      </c>
      <c r="Q87" s="1">
        <v>0</v>
      </c>
      <c r="S87" s="1">
        <v>0</v>
      </c>
      <c r="U87" s="1">
        <v>0</v>
      </c>
      <c r="W87" s="1">
        <v>0</v>
      </c>
      <c r="Y87" s="1">
        <v>0</v>
      </c>
      <c r="AA87" s="1">
        <v>0</v>
      </c>
      <c r="AC87" s="1">
        <v>0</v>
      </c>
      <c r="AE87" s="1">
        <v>0</v>
      </c>
      <c r="AG87" s="1">
        <v>2</v>
      </c>
      <c r="AH87" s="1">
        <v>18000</v>
      </c>
    </row>
    <row r="88" spans="1:34">
      <c r="A88" s="1" t="s">
        <v>341</v>
      </c>
      <c r="B88" s="1" t="s">
        <v>342</v>
      </c>
      <c r="C88" s="1" t="s">
        <v>259</v>
      </c>
      <c r="D88" s="1">
        <v>3</v>
      </c>
      <c r="E88" s="4">
        <v>44615</v>
      </c>
      <c r="F88" s="1" t="s">
        <v>343</v>
      </c>
      <c r="G88" s="1" t="s">
        <v>72</v>
      </c>
      <c r="H88" s="1" t="s">
        <v>73</v>
      </c>
      <c r="I88" s="1">
        <v>0</v>
      </c>
      <c r="J88" s="1" t="s">
        <v>74</v>
      </c>
      <c r="K88" s="1">
        <v>0.6</v>
      </c>
      <c r="L88" s="1" t="s">
        <v>75</v>
      </c>
      <c r="M88" s="1">
        <v>0</v>
      </c>
      <c r="O88" s="1">
        <v>0</v>
      </c>
      <c r="Q88" s="1">
        <v>0</v>
      </c>
      <c r="S88" s="1">
        <v>0</v>
      </c>
      <c r="U88" s="1">
        <v>0</v>
      </c>
      <c r="W88" s="1">
        <v>0</v>
      </c>
      <c r="Y88" s="1">
        <v>0</v>
      </c>
      <c r="AA88" s="1">
        <v>0</v>
      </c>
      <c r="AC88" s="1">
        <v>0</v>
      </c>
      <c r="AE88" s="1">
        <v>0</v>
      </c>
      <c r="AG88" s="1">
        <v>2</v>
      </c>
      <c r="AH88" s="1">
        <v>10000</v>
      </c>
    </row>
    <row r="89" spans="1:34">
      <c r="A89" s="1" t="s">
        <v>344</v>
      </c>
      <c r="B89" s="1" t="s">
        <v>345</v>
      </c>
      <c r="C89" s="1" t="s">
        <v>346</v>
      </c>
      <c r="D89" s="1">
        <v>15</v>
      </c>
      <c r="E89" s="4">
        <v>44705</v>
      </c>
      <c r="F89" s="1" t="s">
        <v>347</v>
      </c>
      <c r="G89" s="1" t="s">
        <v>72</v>
      </c>
      <c r="H89" s="1" t="s">
        <v>65</v>
      </c>
      <c r="I89" s="1">
        <v>0.8</v>
      </c>
      <c r="J89" s="1" t="s">
        <v>75</v>
      </c>
      <c r="K89" s="1">
        <v>0</v>
      </c>
      <c r="M89" s="1">
        <v>0</v>
      </c>
      <c r="O89" s="1">
        <v>0</v>
      </c>
      <c r="Q89" s="1">
        <v>0</v>
      </c>
      <c r="S89" s="1">
        <v>0</v>
      </c>
      <c r="U89" s="1">
        <v>0</v>
      </c>
      <c r="W89" s="1">
        <v>0</v>
      </c>
      <c r="Y89" s="1">
        <v>0</v>
      </c>
      <c r="AA89" s="1">
        <v>0</v>
      </c>
      <c r="AC89" s="1">
        <v>0</v>
      </c>
      <c r="AE89" s="1">
        <v>0</v>
      </c>
      <c r="AG89" s="1">
        <v>1</v>
      </c>
      <c r="AH89" s="1">
        <v>0</v>
      </c>
    </row>
    <row r="90" spans="1:34">
      <c r="A90" s="1" t="s">
        <v>348</v>
      </c>
      <c r="B90" s="1" t="s">
        <v>349</v>
      </c>
      <c r="C90" s="1" t="s">
        <v>350</v>
      </c>
      <c r="D90" s="1">
        <v>3</v>
      </c>
      <c r="E90" s="1">
        <v>43539</v>
      </c>
      <c r="F90" s="1" t="s">
        <v>20332</v>
      </c>
      <c r="G90" s="1" t="s">
        <v>1003</v>
      </c>
      <c r="H90" s="1" t="s">
        <v>65</v>
      </c>
      <c r="I90" s="1">
        <v>0</v>
      </c>
      <c r="J90" s="1" t="s">
        <v>75</v>
      </c>
      <c r="K90" s="1">
        <v>0</v>
      </c>
      <c r="M90" s="1">
        <v>0</v>
      </c>
      <c r="O90" s="1">
        <v>0</v>
      </c>
      <c r="Q90" s="1">
        <v>0</v>
      </c>
      <c r="S90" s="1">
        <v>0</v>
      </c>
      <c r="U90" s="1">
        <v>0</v>
      </c>
      <c r="W90" s="1">
        <v>0</v>
      </c>
      <c r="Y90" s="1">
        <v>0</v>
      </c>
      <c r="AA90" s="1">
        <v>0</v>
      </c>
      <c r="AC90" s="1">
        <v>0</v>
      </c>
      <c r="AE90" s="1">
        <v>0</v>
      </c>
      <c r="AG90" s="1">
        <v>1</v>
      </c>
      <c r="AH90" s="1">
        <v>0</v>
      </c>
    </row>
    <row r="91" spans="1:34">
      <c r="A91" s="1" t="s">
        <v>351</v>
      </c>
      <c r="B91" s="1" t="s">
        <v>352</v>
      </c>
      <c r="C91" s="1" t="s">
        <v>78</v>
      </c>
      <c r="D91" s="1">
        <v>4</v>
      </c>
      <c r="E91" s="4">
        <v>44650</v>
      </c>
      <c r="F91" s="1" t="s">
        <v>353</v>
      </c>
      <c r="G91" s="1" t="s">
        <v>80</v>
      </c>
      <c r="H91" s="1" t="s">
        <v>73</v>
      </c>
      <c r="I91" s="1">
        <v>0.33</v>
      </c>
      <c r="J91" s="1" t="s">
        <v>82</v>
      </c>
      <c r="K91" s="1">
        <v>0.35</v>
      </c>
      <c r="L91" s="1" t="s">
        <v>83</v>
      </c>
      <c r="M91" s="1">
        <v>0.5</v>
      </c>
      <c r="N91" s="1" t="s">
        <v>84</v>
      </c>
      <c r="O91" s="1">
        <v>0.8</v>
      </c>
      <c r="P91" s="1" t="s">
        <v>85</v>
      </c>
      <c r="Q91" s="1">
        <v>0</v>
      </c>
      <c r="S91" s="1">
        <v>0</v>
      </c>
      <c r="U91" s="1">
        <v>0</v>
      </c>
      <c r="W91" s="1">
        <v>0</v>
      </c>
      <c r="Y91" s="1">
        <v>0</v>
      </c>
      <c r="AA91" s="1">
        <v>0</v>
      </c>
      <c r="AC91" s="1">
        <v>0</v>
      </c>
      <c r="AE91" s="1">
        <v>0</v>
      </c>
      <c r="AG91" s="1">
        <v>3</v>
      </c>
      <c r="AH91" s="1">
        <v>0</v>
      </c>
    </row>
    <row r="92" spans="1:34">
      <c r="A92" s="1" t="s">
        <v>354</v>
      </c>
      <c r="B92" s="1" t="s">
        <v>355</v>
      </c>
      <c r="C92" s="1" t="s">
        <v>112</v>
      </c>
      <c r="D92" s="1">
        <v>36</v>
      </c>
      <c r="E92" s="1">
        <v>44188</v>
      </c>
      <c r="F92" s="1" t="s">
        <v>20332</v>
      </c>
      <c r="G92" s="1" t="s">
        <v>1003</v>
      </c>
      <c r="H92" s="1" t="s">
        <v>65</v>
      </c>
      <c r="I92" s="1">
        <v>0</v>
      </c>
      <c r="J92" s="1" t="s">
        <v>75</v>
      </c>
      <c r="K92" s="1">
        <v>0</v>
      </c>
      <c r="M92" s="1">
        <v>0</v>
      </c>
      <c r="O92" s="1">
        <v>0</v>
      </c>
      <c r="Q92" s="1">
        <v>0</v>
      </c>
      <c r="S92" s="1">
        <v>0</v>
      </c>
      <c r="U92" s="1">
        <v>0</v>
      </c>
      <c r="W92" s="1">
        <v>0</v>
      </c>
      <c r="Y92" s="1">
        <v>0</v>
      </c>
      <c r="AA92" s="1">
        <v>0</v>
      </c>
      <c r="AC92" s="1">
        <v>0</v>
      </c>
      <c r="AE92" s="1">
        <v>0</v>
      </c>
      <c r="AG92" s="1">
        <v>1</v>
      </c>
      <c r="AH92" s="1">
        <v>0</v>
      </c>
    </row>
    <row r="93" spans="1:34">
      <c r="A93" s="1" t="s">
        <v>356</v>
      </c>
      <c r="B93" s="1" t="s">
        <v>357</v>
      </c>
      <c r="C93" s="1" t="s">
        <v>245</v>
      </c>
      <c r="H93" s="1" t="s">
        <v>65</v>
      </c>
      <c r="I93" s="1" t="s">
        <v>66</v>
      </c>
      <c r="V93" s="1" t="s">
        <v>67</v>
      </c>
    </row>
    <row r="94" spans="1:34">
      <c r="A94" s="1" t="s">
        <v>358</v>
      </c>
      <c r="B94" s="1" t="s">
        <v>359</v>
      </c>
      <c r="C94" s="1" t="s">
        <v>360</v>
      </c>
      <c r="D94" s="1">
        <v>10</v>
      </c>
      <c r="E94" s="1">
        <v>40631</v>
      </c>
      <c r="F94" s="1" t="s">
        <v>20332</v>
      </c>
      <c r="G94" s="1" t="s">
        <v>1003</v>
      </c>
      <c r="H94" s="1" t="s">
        <v>65</v>
      </c>
      <c r="I94" s="1">
        <v>0</v>
      </c>
      <c r="J94" s="1" t="s">
        <v>75</v>
      </c>
      <c r="K94" s="1">
        <v>0</v>
      </c>
      <c r="M94" s="1">
        <v>0</v>
      </c>
      <c r="O94" s="1">
        <v>0</v>
      </c>
      <c r="Q94" s="1">
        <v>0</v>
      </c>
      <c r="S94" s="1">
        <v>0</v>
      </c>
      <c r="U94" s="1">
        <v>0</v>
      </c>
      <c r="W94" s="1">
        <v>0</v>
      </c>
      <c r="Y94" s="1">
        <v>0</v>
      </c>
      <c r="AA94" s="1">
        <v>0</v>
      </c>
      <c r="AC94" s="1">
        <v>0</v>
      </c>
      <c r="AE94" s="1">
        <v>0</v>
      </c>
      <c r="AG94" s="1">
        <v>1</v>
      </c>
      <c r="AH94" s="1">
        <v>0</v>
      </c>
    </row>
    <row r="95" spans="1:34">
      <c r="A95" s="1" t="s">
        <v>361</v>
      </c>
      <c r="B95" s="1" t="s">
        <v>362</v>
      </c>
      <c r="C95" s="1" t="s">
        <v>259</v>
      </c>
      <c r="H95" s="1" t="s">
        <v>65</v>
      </c>
      <c r="I95" s="1" t="s">
        <v>66</v>
      </c>
      <c r="V95" s="1" t="s">
        <v>67</v>
      </c>
    </row>
    <row r="96" spans="1:34">
      <c r="A96" s="1" t="s">
        <v>363</v>
      </c>
      <c r="B96" s="1" t="s">
        <v>364</v>
      </c>
      <c r="C96" s="1" t="s">
        <v>365</v>
      </c>
      <c r="D96" s="1">
        <v>2</v>
      </c>
      <c r="E96" s="4">
        <v>44645</v>
      </c>
      <c r="F96" s="1" t="s">
        <v>366</v>
      </c>
      <c r="G96" s="1" t="s">
        <v>72</v>
      </c>
      <c r="H96" s="1" t="s">
        <v>65</v>
      </c>
      <c r="I96" s="1">
        <v>0.65</v>
      </c>
      <c r="J96" s="1" t="s">
        <v>75</v>
      </c>
      <c r="K96" s="1">
        <v>0</v>
      </c>
      <c r="M96" s="1">
        <v>0</v>
      </c>
      <c r="O96" s="1">
        <v>0</v>
      </c>
      <c r="Q96" s="1">
        <v>0</v>
      </c>
      <c r="S96" s="1">
        <v>0</v>
      </c>
      <c r="U96" s="1">
        <v>0</v>
      </c>
      <c r="W96" s="1">
        <v>0</v>
      </c>
      <c r="Y96" s="1">
        <v>0</v>
      </c>
      <c r="AA96" s="1">
        <v>0</v>
      </c>
      <c r="AC96" s="1">
        <v>0</v>
      </c>
      <c r="AE96" s="1">
        <v>0</v>
      </c>
      <c r="AG96" s="1">
        <v>1</v>
      </c>
      <c r="AH96" s="1">
        <v>0</v>
      </c>
    </row>
    <row r="97" spans="1:34">
      <c r="A97" s="1" t="s">
        <v>367</v>
      </c>
      <c r="B97" s="1" t="s">
        <v>368</v>
      </c>
      <c r="C97" s="1" t="s">
        <v>369</v>
      </c>
      <c r="D97" s="1">
        <v>3</v>
      </c>
      <c r="E97" s="4">
        <v>44651</v>
      </c>
      <c r="F97" s="1" t="s">
        <v>370</v>
      </c>
      <c r="G97" s="1" t="s">
        <v>72</v>
      </c>
      <c r="H97" s="1" t="s">
        <v>65</v>
      </c>
      <c r="I97" s="1">
        <v>0.3</v>
      </c>
      <c r="J97" s="1" t="s">
        <v>75</v>
      </c>
      <c r="K97" s="1">
        <v>0</v>
      </c>
      <c r="M97" s="1">
        <v>0</v>
      </c>
      <c r="O97" s="1">
        <v>0</v>
      </c>
      <c r="Q97" s="1">
        <v>0</v>
      </c>
      <c r="S97" s="1">
        <v>0</v>
      </c>
      <c r="U97" s="1">
        <v>0</v>
      </c>
      <c r="W97" s="1">
        <v>0</v>
      </c>
      <c r="Y97" s="1">
        <v>0</v>
      </c>
      <c r="AA97" s="1">
        <v>0</v>
      </c>
      <c r="AC97" s="1">
        <v>0</v>
      </c>
      <c r="AE97" s="1">
        <v>0</v>
      </c>
      <c r="AG97" s="1">
        <v>1</v>
      </c>
      <c r="AH97" s="1">
        <v>0</v>
      </c>
    </row>
    <row r="98" spans="1:34">
      <c r="A98" s="1" t="s">
        <v>371</v>
      </c>
      <c r="B98" s="1" t="s">
        <v>372</v>
      </c>
      <c r="C98" s="1" t="s">
        <v>95</v>
      </c>
      <c r="D98" s="1">
        <v>8</v>
      </c>
      <c r="E98" s="4">
        <v>44615</v>
      </c>
      <c r="F98" s="1" t="s">
        <v>373</v>
      </c>
      <c r="G98" s="1" t="s">
        <v>80</v>
      </c>
      <c r="H98" s="1" t="s">
        <v>73</v>
      </c>
      <c r="I98" s="1">
        <v>0</v>
      </c>
      <c r="J98" s="1" t="s">
        <v>89</v>
      </c>
      <c r="K98" s="1">
        <v>0.7</v>
      </c>
      <c r="L98" s="1" t="s">
        <v>75</v>
      </c>
      <c r="M98" s="1">
        <v>0</v>
      </c>
      <c r="O98" s="1">
        <v>0</v>
      </c>
      <c r="Q98" s="1">
        <v>0</v>
      </c>
      <c r="S98" s="1">
        <v>0</v>
      </c>
      <c r="U98" s="1">
        <v>0</v>
      </c>
      <c r="W98" s="1">
        <v>0</v>
      </c>
      <c r="Y98" s="1">
        <v>0</v>
      </c>
      <c r="AA98" s="1">
        <v>0</v>
      </c>
      <c r="AC98" s="1">
        <v>0</v>
      </c>
      <c r="AE98" s="1">
        <v>0</v>
      </c>
      <c r="AG98" s="1">
        <v>2</v>
      </c>
      <c r="AH98" s="1">
        <v>12000</v>
      </c>
    </row>
    <row r="99" spans="1:34">
      <c r="A99" s="1" t="s">
        <v>374</v>
      </c>
      <c r="B99" s="1" t="s">
        <v>375</v>
      </c>
      <c r="C99" s="1" t="s">
        <v>279</v>
      </c>
      <c r="D99" s="1">
        <v>24</v>
      </c>
      <c r="E99" s="1">
        <v>43826</v>
      </c>
      <c r="F99" s="1" t="s">
        <v>20332</v>
      </c>
      <c r="G99" s="1" t="s">
        <v>72</v>
      </c>
      <c r="H99" s="1" t="s">
        <v>65</v>
      </c>
      <c r="I99" s="1">
        <v>0.8</v>
      </c>
      <c r="J99" s="1" t="s">
        <v>75</v>
      </c>
      <c r="K99" s="1">
        <v>0</v>
      </c>
      <c r="M99" s="1">
        <v>0</v>
      </c>
      <c r="O99" s="1">
        <v>0</v>
      </c>
      <c r="Q99" s="1">
        <v>0</v>
      </c>
      <c r="S99" s="1">
        <v>0</v>
      </c>
      <c r="U99" s="1">
        <v>0</v>
      </c>
      <c r="W99" s="1">
        <v>0</v>
      </c>
      <c r="Y99" s="1">
        <v>0</v>
      </c>
      <c r="AA99" s="1">
        <v>0</v>
      </c>
      <c r="AC99" s="1">
        <v>0</v>
      </c>
      <c r="AE99" s="1">
        <v>0</v>
      </c>
      <c r="AG99" s="1">
        <v>1</v>
      </c>
      <c r="AH99" s="1">
        <v>0</v>
      </c>
    </row>
    <row r="100" spans="1:34">
      <c r="A100" s="1" t="s">
        <v>376</v>
      </c>
      <c r="B100" s="1" t="s">
        <v>377</v>
      </c>
      <c r="C100" s="1" t="s">
        <v>378</v>
      </c>
      <c r="D100" s="1">
        <v>80</v>
      </c>
      <c r="E100" s="4">
        <v>44550</v>
      </c>
      <c r="F100" s="1" t="s">
        <v>379</v>
      </c>
      <c r="G100" s="1" t="s">
        <v>72</v>
      </c>
      <c r="H100" s="1" t="s">
        <v>65</v>
      </c>
      <c r="I100" s="1">
        <v>0.8</v>
      </c>
      <c r="J100" s="1" t="s">
        <v>75</v>
      </c>
      <c r="K100" s="1">
        <v>0</v>
      </c>
      <c r="M100" s="1">
        <v>0</v>
      </c>
      <c r="O100" s="1">
        <v>0</v>
      </c>
      <c r="Q100" s="1">
        <v>0</v>
      </c>
      <c r="S100" s="1">
        <v>0</v>
      </c>
      <c r="U100" s="1">
        <v>0</v>
      </c>
      <c r="W100" s="1">
        <v>0</v>
      </c>
      <c r="Y100" s="1">
        <v>0</v>
      </c>
      <c r="AA100" s="1">
        <v>0</v>
      </c>
      <c r="AC100" s="1">
        <v>0</v>
      </c>
      <c r="AE100" s="1">
        <v>0</v>
      </c>
      <c r="AG100" s="1">
        <v>1</v>
      </c>
      <c r="AH100" s="1">
        <v>0</v>
      </c>
    </row>
    <row r="101" spans="1:34">
      <c r="A101" s="1" t="s">
        <v>380</v>
      </c>
      <c r="B101" s="1" t="s">
        <v>381</v>
      </c>
      <c r="C101" s="1" t="s">
        <v>146</v>
      </c>
      <c r="D101" s="1">
        <v>18</v>
      </c>
      <c r="E101" s="1">
        <v>43555</v>
      </c>
      <c r="F101" s="1" t="s">
        <v>20332</v>
      </c>
      <c r="G101" s="1" t="s">
        <v>72</v>
      </c>
      <c r="H101" s="1" t="s">
        <v>73</v>
      </c>
      <c r="I101" s="1">
        <v>0</v>
      </c>
      <c r="J101" s="1" t="s">
        <v>434</v>
      </c>
      <c r="K101" s="1">
        <v>0.8</v>
      </c>
      <c r="L101" s="1" t="s">
        <v>75</v>
      </c>
      <c r="M101" s="1">
        <v>0</v>
      </c>
      <c r="O101" s="1">
        <v>0</v>
      </c>
      <c r="Q101" s="1">
        <v>0</v>
      </c>
      <c r="S101" s="1">
        <v>0</v>
      </c>
      <c r="U101" s="1">
        <v>0</v>
      </c>
      <c r="W101" s="1">
        <v>0</v>
      </c>
      <c r="Y101" s="1">
        <v>0</v>
      </c>
      <c r="AA101" s="1">
        <v>0</v>
      </c>
      <c r="AC101" s="1">
        <v>0</v>
      </c>
      <c r="AE101" s="1">
        <v>0</v>
      </c>
      <c r="AG101" s="1">
        <v>2</v>
      </c>
      <c r="AH101" s="1">
        <v>7500</v>
      </c>
    </row>
    <row r="102" spans="1:34">
      <c r="A102" s="1" t="s">
        <v>382</v>
      </c>
      <c r="B102" s="1" t="s">
        <v>383</v>
      </c>
      <c r="C102" s="1" t="s">
        <v>112</v>
      </c>
      <c r="D102" s="1">
        <v>38</v>
      </c>
      <c r="E102" s="4">
        <v>44680</v>
      </c>
      <c r="F102" s="1" t="s">
        <v>384</v>
      </c>
      <c r="G102" s="1" t="s">
        <v>80</v>
      </c>
      <c r="H102" s="1" t="s">
        <v>73</v>
      </c>
      <c r="I102" s="1">
        <v>0.4</v>
      </c>
      <c r="J102" s="1" t="s">
        <v>82</v>
      </c>
      <c r="K102" s="1">
        <v>0.45</v>
      </c>
      <c r="L102" s="1" t="s">
        <v>83</v>
      </c>
      <c r="M102" s="1">
        <v>0.5</v>
      </c>
      <c r="N102" s="1" t="s">
        <v>84</v>
      </c>
      <c r="O102" s="1">
        <v>0.6</v>
      </c>
      <c r="P102" s="1" t="s">
        <v>85</v>
      </c>
      <c r="Q102" s="1">
        <v>0</v>
      </c>
      <c r="S102" s="1">
        <v>0</v>
      </c>
      <c r="U102" s="1">
        <v>0</v>
      </c>
      <c r="W102" s="1">
        <v>0</v>
      </c>
      <c r="Y102" s="1">
        <v>0</v>
      </c>
      <c r="AA102" s="1">
        <v>0</v>
      </c>
      <c r="AC102" s="1">
        <v>0</v>
      </c>
      <c r="AE102" s="1">
        <v>0</v>
      </c>
      <c r="AG102" s="1">
        <v>3</v>
      </c>
      <c r="AH102" s="1">
        <v>0</v>
      </c>
    </row>
    <row r="103" spans="1:34">
      <c r="A103" s="1" t="s">
        <v>385</v>
      </c>
      <c r="B103" s="1" t="s">
        <v>386</v>
      </c>
      <c r="C103" s="1" t="s">
        <v>387</v>
      </c>
      <c r="D103" s="1">
        <v>28</v>
      </c>
      <c r="E103" s="1">
        <v>43137</v>
      </c>
      <c r="F103" s="1" t="s">
        <v>20332</v>
      </c>
      <c r="G103" s="1" t="s">
        <v>72</v>
      </c>
      <c r="H103" s="1" t="s">
        <v>73</v>
      </c>
      <c r="I103" s="1">
        <v>0</v>
      </c>
      <c r="J103" s="1" t="s">
        <v>397</v>
      </c>
      <c r="K103" s="1">
        <v>0.8</v>
      </c>
      <c r="L103" s="1" t="s">
        <v>75</v>
      </c>
      <c r="M103" s="1">
        <v>0</v>
      </c>
      <c r="O103" s="1">
        <v>0</v>
      </c>
      <c r="Q103" s="1">
        <v>0</v>
      </c>
      <c r="S103" s="1">
        <v>0</v>
      </c>
      <c r="U103" s="1">
        <v>0</v>
      </c>
      <c r="W103" s="1">
        <v>0</v>
      </c>
      <c r="Y103" s="1">
        <v>0</v>
      </c>
      <c r="AA103" s="1">
        <v>0</v>
      </c>
      <c r="AC103" s="1">
        <v>0</v>
      </c>
      <c r="AE103" s="1">
        <v>0</v>
      </c>
      <c r="AG103" s="1">
        <v>2</v>
      </c>
      <c r="AH103" s="1">
        <v>8000</v>
      </c>
    </row>
    <row r="104" spans="1:34">
      <c r="A104" s="1" t="s">
        <v>388</v>
      </c>
      <c r="B104" s="1" t="s">
        <v>389</v>
      </c>
      <c r="C104" s="1" t="s">
        <v>92</v>
      </c>
      <c r="H104" s="1" t="s">
        <v>65</v>
      </c>
      <c r="I104" s="1" t="s">
        <v>66</v>
      </c>
      <c r="V104" s="1" t="s">
        <v>67</v>
      </c>
    </row>
    <row r="105" spans="1:34">
      <c r="A105" s="1" t="s">
        <v>390</v>
      </c>
      <c r="B105" s="1" t="s">
        <v>391</v>
      </c>
      <c r="C105" s="1" t="s">
        <v>98</v>
      </c>
      <c r="D105" s="1">
        <v>50</v>
      </c>
      <c r="E105" s="1">
        <v>44557</v>
      </c>
      <c r="F105" s="1" t="s">
        <v>20342</v>
      </c>
      <c r="G105" s="1" t="s">
        <v>72</v>
      </c>
      <c r="H105" s="1" t="s">
        <v>73</v>
      </c>
      <c r="I105" s="1">
        <v>0</v>
      </c>
      <c r="J105" s="1" t="s">
        <v>74</v>
      </c>
      <c r="K105" s="1">
        <v>0.8</v>
      </c>
      <c r="L105" s="1" t="s">
        <v>75</v>
      </c>
      <c r="M105" s="1">
        <v>0</v>
      </c>
      <c r="O105" s="1">
        <v>0</v>
      </c>
      <c r="Q105" s="1">
        <v>0</v>
      </c>
      <c r="S105" s="1">
        <v>0</v>
      </c>
      <c r="U105" s="1">
        <v>0</v>
      </c>
      <c r="W105" s="1">
        <v>0</v>
      </c>
      <c r="Y105" s="1">
        <v>0</v>
      </c>
      <c r="AA105" s="1">
        <v>0</v>
      </c>
      <c r="AC105" s="1">
        <v>0</v>
      </c>
      <c r="AE105" s="1">
        <v>0</v>
      </c>
      <c r="AG105" s="1">
        <v>2</v>
      </c>
      <c r="AH105" s="1">
        <v>10000</v>
      </c>
    </row>
    <row r="106" spans="1:34">
      <c r="A106" s="1" t="s">
        <v>392</v>
      </c>
      <c r="B106" s="1" t="s">
        <v>393</v>
      </c>
      <c r="C106" s="1" t="s">
        <v>129</v>
      </c>
      <c r="D106" s="1">
        <v>3</v>
      </c>
      <c r="E106" s="1">
        <v>44316</v>
      </c>
      <c r="F106" s="1" t="s">
        <v>20332</v>
      </c>
      <c r="G106" s="1" t="s">
        <v>72</v>
      </c>
      <c r="H106" s="1" t="s">
        <v>73</v>
      </c>
      <c r="I106" s="1">
        <v>0</v>
      </c>
      <c r="J106" s="1" t="s">
        <v>222</v>
      </c>
      <c r="K106" s="1">
        <v>0.8</v>
      </c>
      <c r="L106" s="1" t="s">
        <v>75</v>
      </c>
      <c r="M106" s="1">
        <v>0</v>
      </c>
      <c r="O106" s="1">
        <v>0</v>
      </c>
      <c r="Q106" s="1">
        <v>0</v>
      </c>
      <c r="S106" s="1">
        <v>0</v>
      </c>
      <c r="U106" s="1">
        <v>0</v>
      </c>
      <c r="W106" s="1">
        <v>0</v>
      </c>
      <c r="Y106" s="1">
        <v>0</v>
      </c>
      <c r="AA106" s="1">
        <v>0</v>
      </c>
      <c r="AC106" s="1">
        <v>0</v>
      </c>
      <c r="AE106" s="1">
        <v>0</v>
      </c>
      <c r="AG106" s="1">
        <v>2</v>
      </c>
      <c r="AH106" s="1">
        <v>9999.99</v>
      </c>
    </row>
    <row r="107" spans="1:34">
      <c r="A107" s="1" t="s">
        <v>394</v>
      </c>
      <c r="B107" s="1" t="s">
        <v>395</v>
      </c>
      <c r="C107" s="1" t="s">
        <v>212</v>
      </c>
      <c r="D107" s="1">
        <v>15</v>
      </c>
      <c r="E107" s="4">
        <v>44680</v>
      </c>
      <c r="F107" s="1" t="s">
        <v>396</v>
      </c>
      <c r="G107" s="1" t="s">
        <v>80</v>
      </c>
      <c r="H107" s="1" t="s">
        <v>73</v>
      </c>
      <c r="I107" s="1">
        <v>0</v>
      </c>
      <c r="J107" s="1" t="s">
        <v>397</v>
      </c>
      <c r="K107" s="1">
        <v>0.3</v>
      </c>
      <c r="L107" s="1" t="s">
        <v>82</v>
      </c>
      <c r="M107" s="1">
        <v>0.5</v>
      </c>
      <c r="N107" s="1" t="s">
        <v>83</v>
      </c>
      <c r="O107" s="1">
        <v>0.7</v>
      </c>
      <c r="P107" s="1" t="s">
        <v>84</v>
      </c>
      <c r="Q107" s="1">
        <v>0.8</v>
      </c>
      <c r="R107" s="1" t="s">
        <v>85</v>
      </c>
      <c r="S107" s="1">
        <v>0</v>
      </c>
      <c r="U107" s="1">
        <v>0</v>
      </c>
      <c r="W107" s="1">
        <v>0</v>
      </c>
      <c r="Y107" s="1">
        <v>0</v>
      </c>
      <c r="AA107" s="1">
        <v>0</v>
      </c>
      <c r="AC107" s="1">
        <v>0</v>
      </c>
      <c r="AE107" s="1">
        <v>0</v>
      </c>
      <c r="AG107" s="1">
        <v>4</v>
      </c>
      <c r="AH107" s="1">
        <v>8000</v>
      </c>
    </row>
    <row r="108" spans="1:34">
      <c r="A108" s="1" t="s">
        <v>398</v>
      </c>
      <c r="B108" s="1" t="s">
        <v>399</v>
      </c>
      <c r="C108" s="1" t="s">
        <v>369</v>
      </c>
      <c r="D108" s="1">
        <v>44</v>
      </c>
      <c r="E108" s="4">
        <v>44553</v>
      </c>
      <c r="F108" s="1" t="s">
        <v>400</v>
      </c>
      <c r="G108" s="1" t="s">
        <v>72</v>
      </c>
      <c r="H108" s="1" t="s">
        <v>65</v>
      </c>
      <c r="I108" s="1">
        <v>0.4</v>
      </c>
      <c r="J108" s="1" t="s">
        <v>75</v>
      </c>
      <c r="K108" s="1">
        <v>0</v>
      </c>
      <c r="M108" s="1">
        <v>0</v>
      </c>
      <c r="O108" s="1">
        <v>0</v>
      </c>
      <c r="Q108" s="1">
        <v>0</v>
      </c>
      <c r="S108" s="1">
        <v>0</v>
      </c>
      <c r="U108" s="1">
        <v>0</v>
      </c>
      <c r="W108" s="1">
        <v>0</v>
      </c>
      <c r="Y108" s="1">
        <v>0</v>
      </c>
      <c r="AA108" s="1">
        <v>0</v>
      </c>
      <c r="AC108" s="1">
        <v>0</v>
      </c>
      <c r="AE108" s="1">
        <v>0</v>
      </c>
      <c r="AG108" s="1">
        <v>1</v>
      </c>
      <c r="AH108" s="1">
        <v>0</v>
      </c>
    </row>
    <row r="109" spans="1:34">
      <c r="A109" s="1" t="s">
        <v>401</v>
      </c>
      <c r="B109" s="1" t="s">
        <v>402</v>
      </c>
      <c r="C109" s="1" t="s">
        <v>101</v>
      </c>
      <c r="D109" s="1">
        <v>14</v>
      </c>
      <c r="E109" s="1">
        <v>44771</v>
      </c>
      <c r="F109" s="1" t="s">
        <v>20343</v>
      </c>
      <c r="G109" s="1" t="s">
        <v>80</v>
      </c>
      <c r="H109" s="1" t="s">
        <v>65</v>
      </c>
      <c r="I109" s="1">
        <v>0.8</v>
      </c>
      <c r="J109" s="1" t="s">
        <v>75</v>
      </c>
      <c r="K109" s="1">
        <v>0</v>
      </c>
      <c r="M109" s="1">
        <v>0</v>
      </c>
      <c r="O109" s="1">
        <v>0</v>
      </c>
      <c r="Q109" s="1">
        <v>0</v>
      </c>
      <c r="S109" s="1">
        <v>0</v>
      </c>
      <c r="U109" s="1">
        <v>0</v>
      </c>
      <c r="W109" s="1">
        <v>0</v>
      </c>
      <c r="Y109" s="1">
        <v>0</v>
      </c>
      <c r="AA109" s="1">
        <v>0</v>
      </c>
      <c r="AC109" s="1">
        <v>0</v>
      </c>
      <c r="AE109" s="1">
        <v>0</v>
      </c>
      <c r="AG109" s="1">
        <v>1</v>
      </c>
      <c r="AH109" s="1">
        <v>0</v>
      </c>
    </row>
    <row r="110" spans="1:34">
      <c r="A110" s="1" t="s">
        <v>403</v>
      </c>
      <c r="B110" s="1" t="s">
        <v>404</v>
      </c>
      <c r="C110" s="1" t="s">
        <v>228</v>
      </c>
      <c r="D110" s="1">
        <v>3</v>
      </c>
      <c r="E110" s="4">
        <v>44662</v>
      </c>
      <c r="F110" s="1" t="s">
        <v>405</v>
      </c>
      <c r="G110" s="1" t="s">
        <v>72</v>
      </c>
      <c r="H110" s="1" t="s">
        <v>65</v>
      </c>
      <c r="I110" s="1">
        <v>0.8</v>
      </c>
      <c r="J110" s="1" t="s">
        <v>75</v>
      </c>
      <c r="K110" s="1">
        <v>0</v>
      </c>
      <c r="M110" s="1">
        <v>0</v>
      </c>
      <c r="O110" s="1">
        <v>0</v>
      </c>
      <c r="Q110" s="1">
        <v>0</v>
      </c>
      <c r="S110" s="1">
        <v>0</v>
      </c>
      <c r="U110" s="1">
        <v>0</v>
      </c>
      <c r="W110" s="1">
        <v>0</v>
      </c>
      <c r="Y110" s="1">
        <v>0</v>
      </c>
      <c r="AA110" s="1">
        <v>0</v>
      </c>
      <c r="AC110" s="1">
        <v>0</v>
      </c>
      <c r="AE110" s="1">
        <v>0</v>
      </c>
      <c r="AG110" s="1">
        <v>1</v>
      </c>
      <c r="AH110" s="1">
        <v>0</v>
      </c>
    </row>
    <row r="111" spans="1:34">
      <c r="A111" s="1" t="s">
        <v>406</v>
      </c>
      <c r="B111" s="1" t="s">
        <v>407</v>
      </c>
      <c r="C111" s="1" t="s">
        <v>365</v>
      </c>
      <c r="D111" s="1">
        <v>3</v>
      </c>
      <c r="E111" s="4">
        <v>44620</v>
      </c>
      <c r="F111" s="1" t="s">
        <v>408</v>
      </c>
      <c r="G111" s="1" t="s">
        <v>80</v>
      </c>
      <c r="H111" s="1" t="s">
        <v>73</v>
      </c>
      <c r="I111" s="1">
        <v>0.4</v>
      </c>
      <c r="J111" s="1" t="s">
        <v>82</v>
      </c>
      <c r="K111" s="1">
        <v>0.5</v>
      </c>
      <c r="L111" s="1" t="s">
        <v>83</v>
      </c>
      <c r="M111" s="1">
        <v>0.65</v>
      </c>
      <c r="N111" s="1" t="s">
        <v>84</v>
      </c>
      <c r="O111" s="1">
        <v>0.8</v>
      </c>
      <c r="P111" s="1" t="s">
        <v>85</v>
      </c>
      <c r="Q111" s="1">
        <v>0</v>
      </c>
      <c r="S111" s="1">
        <v>0</v>
      </c>
      <c r="U111" s="1">
        <v>0</v>
      </c>
      <c r="W111" s="1">
        <v>0</v>
      </c>
      <c r="Y111" s="1">
        <v>0</v>
      </c>
      <c r="AA111" s="1">
        <v>0</v>
      </c>
      <c r="AC111" s="1">
        <v>0</v>
      </c>
      <c r="AE111" s="1">
        <v>0</v>
      </c>
      <c r="AG111" s="1">
        <v>3</v>
      </c>
      <c r="AH111" s="1">
        <v>0</v>
      </c>
    </row>
    <row r="112" spans="1:34">
      <c r="A112" s="1" t="s">
        <v>409</v>
      </c>
      <c r="B112" s="1" t="s">
        <v>410</v>
      </c>
      <c r="C112" s="1" t="s">
        <v>411</v>
      </c>
      <c r="H112" s="1" t="s">
        <v>65</v>
      </c>
      <c r="I112" s="1" t="s">
        <v>66</v>
      </c>
      <c r="V112" s="1" t="s">
        <v>67</v>
      </c>
    </row>
    <row r="113" spans="1:34">
      <c r="A113" s="1" t="s">
        <v>412</v>
      </c>
      <c r="B113" s="1" t="s">
        <v>413</v>
      </c>
      <c r="C113" s="1" t="s">
        <v>225</v>
      </c>
      <c r="D113" s="1">
        <v>5</v>
      </c>
      <c r="E113" s="4">
        <v>44622</v>
      </c>
      <c r="F113" s="1" t="s">
        <v>414</v>
      </c>
      <c r="G113" s="1" t="s">
        <v>80</v>
      </c>
      <c r="H113" s="1" t="s">
        <v>65</v>
      </c>
      <c r="I113" s="1">
        <v>0.8</v>
      </c>
      <c r="J113" s="1" t="s">
        <v>75</v>
      </c>
      <c r="K113" s="1">
        <v>0</v>
      </c>
      <c r="M113" s="1">
        <v>0</v>
      </c>
      <c r="O113" s="1">
        <v>0</v>
      </c>
      <c r="Q113" s="1">
        <v>0</v>
      </c>
      <c r="S113" s="1">
        <v>0</v>
      </c>
      <c r="U113" s="1">
        <v>0</v>
      </c>
      <c r="W113" s="1">
        <v>0</v>
      </c>
      <c r="Y113" s="1">
        <v>0</v>
      </c>
      <c r="AA113" s="1">
        <v>0</v>
      </c>
      <c r="AC113" s="1">
        <v>0</v>
      </c>
      <c r="AE113" s="1">
        <v>0</v>
      </c>
      <c r="AG113" s="1">
        <v>1</v>
      </c>
      <c r="AH113" s="1">
        <v>0</v>
      </c>
    </row>
    <row r="114" spans="1:34">
      <c r="A114" s="1" t="s">
        <v>415</v>
      </c>
      <c r="B114" s="1" t="s">
        <v>416</v>
      </c>
      <c r="C114" s="1" t="s">
        <v>30</v>
      </c>
      <c r="D114" s="1">
        <v>6</v>
      </c>
      <c r="E114" s="4">
        <v>44651</v>
      </c>
      <c r="F114" s="1" t="s">
        <v>417</v>
      </c>
      <c r="G114" s="1" t="s">
        <v>72</v>
      </c>
      <c r="H114" s="1" t="s">
        <v>65</v>
      </c>
      <c r="I114" s="1">
        <v>0.8</v>
      </c>
      <c r="J114" s="1" t="s">
        <v>75</v>
      </c>
      <c r="K114" s="1">
        <v>0</v>
      </c>
      <c r="M114" s="1">
        <v>0</v>
      </c>
      <c r="O114" s="1">
        <v>0</v>
      </c>
      <c r="Q114" s="1">
        <v>0</v>
      </c>
      <c r="S114" s="1">
        <v>0</v>
      </c>
      <c r="U114" s="1">
        <v>0</v>
      </c>
      <c r="W114" s="1">
        <v>0</v>
      </c>
      <c r="Y114" s="1">
        <v>0</v>
      </c>
      <c r="AA114" s="1">
        <v>0</v>
      </c>
      <c r="AC114" s="1">
        <v>0</v>
      </c>
      <c r="AE114" s="1">
        <v>0</v>
      </c>
      <c r="AG114" s="1">
        <v>1</v>
      </c>
      <c r="AH114" s="1">
        <v>0</v>
      </c>
    </row>
    <row r="115" spans="1:34">
      <c r="A115" s="1" t="s">
        <v>418</v>
      </c>
      <c r="B115" s="1" t="s">
        <v>419</v>
      </c>
      <c r="C115" s="1" t="s">
        <v>112</v>
      </c>
      <c r="D115" s="1">
        <v>4</v>
      </c>
      <c r="E115" s="4">
        <v>44638</v>
      </c>
      <c r="F115" s="1" t="s">
        <v>420</v>
      </c>
      <c r="G115" s="1" t="s">
        <v>80</v>
      </c>
      <c r="H115" s="1" t="s">
        <v>73</v>
      </c>
      <c r="I115" s="1">
        <v>0.5</v>
      </c>
      <c r="J115" s="1" t="s">
        <v>82</v>
      </c>
      <c r="K115" s="1">
        <v>0.65</v>
      </c>
      <c r="L115" s="1" t="s">
        <v>83</v>
      </c>
      <c r="M115" s="1">
        <v>0.69</v>
      </c>
      <c r="N115" s="1" t="s">
        <v>84</v>
      </c>
      <c r="O115" s="1">
        <v>0.7</v>
      </c>
      <c r="P115" s="1" t="s">
        <v>85</v>
      </c>
      <c r="Q115" s="1">
        <v>0</v>
      </c>
      <c r="S115" s="1">
        <v>0</v>
      </c>
      <c r="U115" s="1">
        <v>0</v>
      </c>
      <c r="W115" s="1">
        <v>0</v>
      </c>
      <c r="Y115" s="1">
        <v>0</v>
      </c>
      <c r="AA115" s="1">
        <v>0</v>
      </c>
      <c r="AC115" s="1">
        <v>0</v>
      </c>
      <c r="AE115" s="1">
        <v>0</v>
      </c>
      <c r="AG115" s="1">
        <v>3</v>
      </c>
      <c r="AH115" s="1">
        <v>0</v>
      </c>
    </row>
    <row r="116" spans="1:34">
      <c r="A116" s="1" t="s">
        <v>421</v>
      </c>
      <c r="B116" s="1" t="s">
        <v>422</v>
      </c>
      <c r="C116" s="1" t="s">
        <v>423</v>
      </c>
      <c r="D116" s="1">
        <v>55</v>
      </c>
      <c r="E116" s="4">
        <v>44552</v>
      </c>
      <c r="F116" s="1" t="s">
        <v>424</v>
      </c>
      <c r="G116" s="1" t="s">
        <v>72</v>
      </c>
      <c r="H116" s="1" t="s">
        <v>73</v>
      </c>
      <c r="I116" s="1">
        <v>0</v>
      </c>
      <c r="J116" s="1" t="s">
        <v>425</v>
      </c>
      <c r="K116" s="1">
        <v>0.8</v>
      </c>
      <c r="L116" s="1" t="s">
        <v>75</v>
      </c>
      <c r="M116" s="1">
        <v>0</v>
      </c>
      <c r="O116" s="1">
        <v>0</v>
      </c>
      <c r="Q116" s="1">
        <v>0</v>
      </c>
      <c r="S116" s="1">
        <v>0</v>
      </c>
      <c r="U116" s="1">
        <v>0</v>
      </c>
      <c r="W116" s="1">
        <v>0</v>
      </c>
      <c r="Y116" s="1">
        <v>0</v>
      </c>
      <c r="AA116" s="1">
        <v>0</v>
      </c>
      <c r="AC116" s="1">
        <v>0</v>
      </c>
      <c r="AE116" s="1">
        <v>0</v>
      </c>
      <c r="AG116" s="1">
        <v>2</v>
      </c>
      <c r="AH116" s="1">
        <v>13000</v>
      </c>
    </row>
    <row r="117" spans="1:34">
      <c r="A117" s="1" t="s">
        <v>426</v>
      </c>
      <c r="B117" s="1" t="s">
        <v>427</v>
      </c>
      <c r="C117" s="1" t="s">
        <v>378</v>
      </c>
      <c r="D117" s="1">
        <v>15</v>
      </c>
      <c r="E117" s="4">
        <v>44679</v>
      </c>
      <c r="F117" s="1" t="s">
        <v>428</v>
      </c>
      <c r="G117" s="1" t="s">
        <v>80</v>
      </c>
      <c r="H117" s="1" t="s">
        <v>73</v>
      </c>
      <c r="I117" s="1">
        <v>0.65</v>
      </c>
      <c r="J117" s="1" t="s">
        <v>82</v>
      </c>
      <c r="K117" s="1">
        <v>0.68</v>
      </c>
      <c r="L117" s="1" t="s">
        <v>83</v>
      </c>
      <c r="M117" s="1">
        <v>0.73</v>
      </c>
      <c r="N117" s="1" t="s">
        <v>84</v>
      </c>
      <c r="O117" s="1">
        <v>0.8</v>
      </c>
      <c r="P117" s="1" t="s">
        <v>85</v>
      </c>
      <c r="Q117" s="1">
        <v>0</v>
      </c>
      <c r="S117" s="1">
        <v>0</v>
      </c>
      <c r="U117" s="1">
        <v>0</v>
      </c>
      <c r="W117" s="1">
        <v>0</v>
      </c>
      <c r="Y117" s="1">
        <v>0</v>
      </c>
      <c r="AA117" s="1">
        <v>0</v>
      </c>
      <c r="AC117" s="1">
        <v>0</v>
      </c>
      <c r="AE117" s="1">
        <v>0</v>
      </c>
      <c r="AG117" s="1">
        <v>3</v>
      </c>
      <c r="AH117" s="1">
        <v>0</v>
      </c>
    </row>
    <row r="118" spans="1:34">
      <c r="A118" s="1" t="s">
        <v>429</v>
      </c>
      <c r="B118" s="1" t="s">
        <v>430</v>
      </c>
      <c r="C118" s="1" t="s">
        <v>199</v>
      </c>
      <c r="D118" s="1">
        <v>2</v>
      </c>
      <c r="E118" s="1">
        <v>44370</v>
      </c>
      <c r="F118" s="1" t="s">
        <v>20332</v>
      </c>
      <c r="G118" s="1" t="s">
        <v>72</v>
      </c>
      <c r="H118" s="1" t="s">
        <v>65</v>
      </c>
      <c r="I118" s="1">
        <v>0.45</v>
      </c>
      <c r="J118" s="1" t="s">
        <v>75</v>
      </c>
      <c r="K118" s="1">
        <v>0</v>
      </c>
      <c r="M118" s="1">
        <v>0</v>
      </c>
      <c r="O118" s="1">
        <v>0</v>
      </c>
      <c r="Q118" s="1">
        <v>0</v>
      </c>
      <c r="S118" s="1">
        <v>0</v>
      </c>
      <c r="U118" s="1">
        <v>0</v>
      </c>
      <c r="W118" s="1">
        <v>0</v>
      </c>
      <c r="Y118" s="1">
        <v>0</v>
      </c>
      <c r="AA118" s="1">
        <v>0</v>
      </c>
      <c r="AC118" s="1">
        <v>0</v>
      </c>
      <c r="AE118" s="1">
        <v>0</v>
      </c>
      <c r="AG118" s="1">
        <v>1</v>
      </c>
      <c r="AH118" s="1">
        <v>0</v>
      </c>
    </row>
    <row r="119" spans="1:34">
      <c r="A119" s="1" t="s">
        <v>431</v>
      </c>
      <c r="B119" s="1" t="s">
        <v>432</v>
      </c>
      <c r="C119" s="1" t="s">
        <v>185</v>
      </c>
      <c r="D119" s="1">
        <v>10</v>
      </c>
      <c r="E119" s="4">
        <v>44656</v>
      </c>
      <c r="F119" s="1" t="s">
        <v>433</v>
      </c>
      <c r="G119" s="1" t="s">
        <v>80</v>
      </c>
      <c r="H119" s="1" t="s">
        <v>73</v>
      </c>
      <c r="I119" s="1">
        <v>0</v>
      </c>
      <c r="J119" s="1" t="s">
        <v>434</v>
      </c>
      <c r="K119" s="1">
        <v>0.6</v>
      </c>
      <c r="L119" s="1" t="s">
        <v>82</v>
      </c>
      <c r="M119" s="1">
        <v>0.7</v>
      </c>
      <c r="N119" s="1" t="s">
        <v>83</v>
      </c>
      <c r="O119" s="1">
        <v>0.78</v>
      </c>
      <c r="P119" s="1" t="s">
        <v>84</v>
      </c>
      <c r="Q119" s="1">
        <v>0.8</v>
      </c>
      <c r="R119" s="1" t="s">
        <v>85</v>
      </c>
      <c r="S119" s="1">
        <v>0</v>
      </c>
      <c r="U119" s="1">
        <v>0</v>
      </c>
      <c r="W119" s="1">
        <v>0</v>
      </c>
      <c r="Y119" s="1">
        <v>0</v>
      </c>
      <c r="AA119" s="1">
        <v>0</v>
      </c>
      <c r="AC119" s="1">
        <v>0</v>
      </c>
      <c r="AE119" s="1">
        <v>0</v>
      </c>
      <c r="AG119" s="1">
        <v>4</v>
      </c>
      <c r="AH119" s="1">
        <v>7500</v>
      </c>
    </row>
    <row r="120" spans="1:34">
      <c r="A120" s="1" t="s">
        <v>435</v>
      </c>
      <c r="B120" s="1" t="s">
        <v>436</v>
      </c>
      <c r="C120" s="1" t="s">
        <v>108</v>
      </c>
      <c r="D120" s="1">
        <v>3</v>
      </c>
      <c r="E120" s="1">
        <v>38754</v>
      </c>
      <c r="F120" s="1" t="s">
        <v>20332</v>
      </c>
      <c r="G120" s="1" t="s">
        <v>1003</v>
      </c>
      <c r="H120" s="1" t="s">
        <v>65</v>
      </c>
      <c r="I120" s="1">
        <v>0</v>
      </c>
      <c r="J120" s="1" t="s">
        <v>75</v>
      </c>
      <c r="K120" s="1">
        <v>0</v>
      </c>
      <c r="M120" s="1">
        <v>0</v>
      </c>
      <c r="O120" s="1">
        <v>0</v>
      </c>
      <c r="Q120" s="1">
        <v>0</v>
      </c>
      <c r="S120" s="1">
        <v>0</v>
      </c>
      <c r="U120" s="1">
        <v>0</v>
      </c>
      <c r="W120" s="1">
        <v>0</v>
      </c>
      <c r="Y120" s="1">
        <v>0</v>
      </c>
      <c r="AA120" s="1">
        <v>0</v>
      </c>
      <c r="AC120" s="1">
        <v>0</v>
      </c>
      <c r="AE120" s="1">
        <v>0</v>
      </c>
      <c r="AG120" s="1">
        <v>1</v>
      </c>
      <c r="AH120" s="1">
        <v>0</v>
      </c>
    </row>
    <row r="121" spans="1:34">
      <c r="A121" s="1" t="s">
        <v>437</v>
      </c>
      <c r="B121" s="1" t="s">
        <v>438</v>
      </c>
      <c r="C121" s="1" t="s">
        <v>423</v>
      </c>
      <c r="D121" s="1">
        <v>8</v>
      </c>
      <c r="E121" s="1">
        <v>43503</v>
      </c>
      <c r="F121" s="1" t="s">
        <v>20332</v>
      </c>
      <c r="G121" s="1" t="s">
        <v>72</v>
      </c>
      <c r="H121" s="1" t="s">
        <v>65</v>
      </c>
      <c r="I121" s="1">
        <v>0.5</v>
      </c>
      <c r="J121" s="1" t="s">
        <v>75</v>
      </c>
      <c r="K121" s="1">
        <v>0</v>
      </c>
      <c r="M121" s="1">
        <v>0</v>
      </c>
      <c r="O121" s="1">
        <v>0</v>
      </c>
      <c r="Q121" s="1">
        <v>0</v>
      </c>
      <c r="S121" s="1">
        <v>0</v>
      </c>
      <c r="U121" s="1">
        <v>0</v>
      </c>
      <c r="W121" s="1">
        <v>0</v>
      </c>
      <c r="Y121" s="1">
        <v>0</v>
      </c>
      <c r="AA121" s="1">
        <v>0</v>
      </c>
      <c r="AC121" s="1">
        <v>0</v>
      </c>
      <c r="AE121" s="1">
        <v>0</v>
      </c>
      <c r="AG121" s="1">
        <v>1</v>
      </c>
      <c r="AH121" s="1">
        <v>0</v>
      </c>
    </row>
    <row r="122" spans="1:34">
      <c r="A122" s="1" t="s">
        <v>439</v>
      </c>
      <c r="B122" s="1" t="s">
        <v>440</v>
      </c>
      <c r="C122" s="1" t="s">
        <v>306</v>
      </c>
      <c r="D122" s="1">
        <v>17</v>
      </c>
      <c r="E122" s="1">
        <v>42205</v>
      </c>
      <c r="F122" s="1" t="s">
        <v>20332</v>
      </c>
      <c r="G122" s="1" t="s">
        <v>72</v>
      </c>
      <c r="H122" s="1" t="s">
        <v>73</v>
      </c>
      <c r="I122" s="1">
        <v>0</v>
      </c>
      <c r="J122" s="1" t="s">
        <v>81</v>
      </c>
      <c r="K122" s="1">
        <v>0.5</v>
      </c>
      <c r="L122" s="1" t="s">
        <v>75</v>
      </c>
      <c r="M122" s="1">
        <v>0</v>
      </c>
      <c r="O122" s="1">
        <v>0</v>
      </c>
      <c r="Q122" s="1">
        <v>0</v>
      </c>
      <c r="S122" s="1">
        <v>0</v>
      </c>
      <c r="U122" s="1">
        <v>0</v>
      </c>
      <c r="W122" s="1">
        <v>0</v>
      </c>
      <c r="Y122" s="1">
        <v>0</v>
      </c>
      <c r="AA122" s="1">
        <v>0</v>
      </c>
      <c r="AC122" s="1">
        <v>0</v>
      </c>
      <c r="AE122" s="1">
        <v>0</v>
      </c>
      <c r="AG122" s="1">
        <v>2</v>
      </c>
      <c r="AH122" s="1">
        <v>15000</v>
      </c>
    </row>
    <row r="123" spans="1:34">
      <c r="A123" s="1" t="s">
        <v>441</v>
      </c>
      <c r="B123" s="1" t="s">
        <v>442</v>
      </c>
      <c r="C123" s="1" t="s">
        <v>443</v>
      </c>
      <c r="D123" s="1">
        <v>7</v>
      </c>
      <c r="E123" s="1">
        <v>43556</v>
      </c>
      <c r="F123" s="1" t="s">
        <v>20332</v>
      </c>
      <c r="G123" s="1" t="s">
        <v>72</v>
      </c>
      <c r="H123" s="1" t="s">
        <v>65</v>
      </c>
      <c r="I123" s="1">
        <v>0.6</v>
      </c>
      <c r="J123" s="1" t="s">
        <v>75</v>
      </c>
      <c r="K123" s="1">
        <v>0</v>
      </c>
      <c r="M123" s="1">
        <v>0</v>
      </c>
      <c r="O123" s="1">
        <v>0</v>
      </c>
      <c r="Q123" s="1">
        <v>0</v>
      </c>
      <c r="S123" s="1">
        <v>0</v>
      </c>
      <c r="U123" s="1">
        <v>0</v>
      </c>
      <c r="W123" s="1">
        <v>0</v>
      </c>
      <c r="Y123" s="1">
        <v>0</v>
      </c>
      <c r="AA123" s="1">
        <v>0</v>
      </c>
      <c r="AC123" s="1">
        <v>0</v>
      </c>
      <c r="AE123" s="1">
        <v>0</v>
      </c>
      <c r="AG123" s="1">
        <v>1</v>
      </c>
      <c r="AH123" s="1">
        <v>0</v>
      </c>
    </row>
    <row r="124" spans="1:34">
      <c r="A124" s="1" t="s">
        <v>444</v>
      </c>
      <c r="B124" s="1" t="s">
        <v>445</v>
      </c>
      <c r="C124" s="1" t="s">
        <v>259</v>
      </c>
      <c r="D124" s="1">
        <v>16</v>
      </c>
      <c r="E124" s="4">
        <v>44683</v>
      </c>
      <c r="F124" s="1" t="s">
        <v>446</v>
      </c>
      <c r="G124" s="1" t="s">
        <v>80</v>
      </c>
      <c r="H124" s="1" t="s">
        <v>73</v>
      </c>
      <c r="I124" s="1">
        <v>0.54</v>
      </c>
      <c r="J124" s="1" t="s">
        <v>82</v>
      </c>
      <c r="K124" s="1">
        <v>0.61</v>
      </c>
      <c r="L124" s="1" t="s">
        <v>83</v>
      </c>
      <c r="M124" s="1">
        <v>0.68</v>
      </c>
      <c r="N124" s="1" t="s">
        <v>84</v>
      </c>
      <c r="O124" s="1">
        <v>0.75</v>
      </c>
      <c r="P124" s="1" t="s">
        <v>85</v>
      </c>
      <c r="Q124" s="1">
        <v>0</v>
      </c>
      <c r="S124" s="1">
        <v>0</v>
      </c>
      <c r="U124" s="1">
        <v>0</v>
      </c>
      <c r="W124" s="1">
        <v>0</v>
      </c>
      <c r="Y124" s="1">
        <v>0</v>
      </c>
      <c r="AA124" s="1">
        <v>0</v>
      </c>
      <c r="AC124" s="1">
        <v>0</v>
      </c>
      <c r="AE124" s="1">
        <v>0</v>
      </c>
      <c r="AG124" s="1">
        <v>3</v>
      </c>
      <c r="AH124" s="1">
        <v>0</v>
      </c>
    </row>
    <row r="125" spans="1:34">
      <c r="A125" s="1" t="s">
        <v>447</v>
      </c>
      <c r="B125" s="1" t="s">
        <v>448</v>
      </c>
      <c r="C125" s="1" t="s">
        <v>360</v>
      </c>
      <c r="H125" s="1" t="s">
        <v>65</v>
      </c>
      <c r="I125" s="1" t="s">
        <v>66</v>
      </c>
      <c r="V125" s="1" t="s">
        <v>67</v>
      </c>
    </row>
    <row r="126" spans="1:34">
      <c r="A126" s="1" t="s">
        <v>449</v>
      </c>
      <c r="B126" s="1" t="s">
        <v>450</v>
      </c>
      <c r="C126" s="1" t="s">
        <v>291</v>
      </c>
      <c r="D126" s="1">
        <v>1</v>
      </c>
      <c r="E126" s="4">
        <v>44620</v>
      </c>
      <c r="F126" s="1" t="s">
        <v>451</v>
      </c>
      <c r="G126" s="1" t="s">
        <v>72</v>
      </c>
      <c r="H126" s="1" t="s">
        <v>65</v>
      </c>
      <c r="I126" s="1">
        <v>0.8</v>
      </c>
      <c r="J126" s="1" t="s">
        <v>75</v>
      </c>
      <c r="K126" s="1">
        <v>0</v>
      </c>
      <c r="M126" s="1">
        <v>0</v>
      </c>
      <c r="O126" s="1">
        <v>0</v>
      </c>
      <c r="Q126" s="1">
        <v>0</v>
      </c>
      <c r="S126" s="1">
        <v>0</v>
      </c>
      <c r="U126" s="1">
        <v>0</v>
      </c>
      <c r="W126" s="1">
        <v>0</v>
      </c>
      <c r="Y126" s="1">
        <v>0</v>
      </c>
      <c r="AA126" s="1">
        <v>0</v>
      </c>
      <c r="AC126" s="1">
        <v>0</v>
      </c>
      <c r="AE126" s="1">
        <v>0</v>
      </c>
      <c r="AG126" s="1">
        <v>1</v>
      </c>
      <c r="AH126" s="1">
        <v>0</v>
      </c>
    </row>
    <row r="127" spans="1:34">
      <c r="A127" s="1" t="s">
        <v>452</v>
      </c>
      <c r="B127" s="1" t="s">
        <v>453</v>
      </c>
      <c r="C127" s="1" t="s">
        <v>149</v>
      </c>
      <c r="D127" s="1">
        <v>30</v>
      </c>
      <c r="E127" s="1">
        <v>44021</v>
      </c>
      <c r="F127" s="1" t="s">
        <v>20332</v>
      </c>
      <c r="G127" s="1" t="s">
        <v>72</v>
      </c>
      <c r="H127" s="1" t="s">
        <v>65</v>
      </c>
      <c r="I127" s="1">
        <v>0.2</v>
      </c>
      <c r="J127" s="1" t="s">
        <v>75</v>
      </c>
      <c r="K127" s="1">
        <v>0</v>
      </c>
      <c r="M127" s="1">
        <v>0</v>
      </c>
      <c r="O127" s="1">
        <v>0</v>
      </c>
      <c r="Q127" s="1">
        <v>0</v>
      </c>
      <c r="S127" s="1">
        <v>0</v>
      </c>
      <c r="U127" s="1">
        <v>0</v>
      </c>
      <c r="W127" s="1">
        <v>0</v>
      </c>
      <c r="Y127" s="1">
        <v>0</v>
      </c>
      <c r="AA127" s="1">
        <v>0</v>
      </c>
      <c r="AC127" s="1">
        <v>0</v>
      </c>
      <c r="AE127" s="1">
        <v>0</v>
      </c>
      <c r="AG127" s="1">
        <v>1</v>
      </c>
      <c r="AH127" s="1">
        <v>0</v>
      </c>
    </row>
    <row r="128" spans="1:34">
      <c r="A128" s="1" t="s">
        <v>454</v>
      </c>
      <c r="B128" s="1" t="s">
        <v>455</v>
      </c>
      <c r="C128" s="1" t="s">
        <v>64</v>
      </c>
      <c r="D128" s="1">
        <v>70</v>
      </c>
      <c r="E128" s="4">
        <v>44558</v>
      </c>
      <c r="F128" s="1" t="s">
        <v>456</v>
      </c>
      <c r="G128" s="1" t="s">
        <v>80</v>
      </c>
      <c r="H128" s="1" t="s">
        <v>73</v>
      </c>
      <c r="I128" s="1">
        <v>0</v>
      </c>
      <c r="J128" s="1" t="s">
        <v>457</v>
      </c>
      <c r="K128" s="1">
        <v>0.8</v>
      </c>
      <c r="L128" s="1" t="s">
        <v>75</v>
      </c>
      <c r="M128" s="1">
        <v>0</v>
      </c>
      <c r="O128" s="1">
        <v>0</v>
      </c>
      <c r="Q128" s="1">
        <v>0</v>
      </c>
      <c r="S128" s="1">
        <v>0</v>
      </c>
      <c r="U128" s="1">
        <v>0</v>
      </c>
      <c r="W128" s="1">
        <v>0</v>
      </c>
      <c r="Y128" s="1">
        <v>0</v>
      </c>
      <c r="AA128" s="1">
        <v>0</v>
      </c>
      <c r="AC128" s="1">
        <v>0</v>
      </c>
      <c r="AE128" s="1">
        <v>0</v>
      </c>
      <c r="AG128" s="1">
        <v>2</v>
      </c>
      <c r="AH128" s="1">
        <v>12409</v>
      </c>
    </row>
    <row r="129" spans="1:34">
      <c r="A129" s="1" t="s">
        <v>458</v>
      </c>
      <c r="B129" s="1" t="s">
        <v>459</v>
      </c>
      <c r="C129" s="1" t="s">
        <v>460</v>
      </c>
      <c r="D129" s="1">
        <v>6</v>
      </c>
      <c r="E129" s="4">
        <v>44620</v>
      </c>
      <c r="F129" s="1" t="s">
        <v>461</v>
      </c>
      <c r="G129" s="1" t="s">
        <v>80</v>
      </c>
      <c r="H129" s="1" t="s">
        <v>73</v>
      </c>
      <c r="I129" s="1">
        <v>0</v>
      </c>
      <c r="J129" s="1" t="s">
        <v>74</v>
      </c>
      <c r="K129" s="1">
        <v>0.55000000000000004</v>
      </c>
      <c r="L129" s="1" t="s">
        <v>82</v>
      </c>
      <c r="M129" s="1">
        <v>0.55000000000000004</v>
      </c>
      <c r="N129" s="1" t="s">
        <v>83</v>
      </c>
      <c r="O129" s="1">
        <v>0.7</v>
      </c>
      <c r="P129" s="1" t="s">
        <v>84</v>
      </c>
      <c r="Q129" s="1">
        <v>0.8</v>
      </c>
      <c r="R129" s="1" t="s">
        <v>85</v>
      </c>
      <c r="S129" s="1">
        <v>0</v>
      </c>
      <c r="U129" s="1">
        <v>0</v>
      </c>
      <c r="W129" s="1">
        <v>0</v>
      </c>
      <c r="Y129" s="1">
        <v>0</v>
      </c>
      <c r="AA129" s="1">
        <v>0</v>
      </c>
      <c r="AC129" s="1">
        <v>0</v>
      </c>
      <c r="AE129" s="1">
        <v>0</v>
      </c>
      <c r="AG129" s="1">
        <v>4</v>
      </c>
      <c r="AH129" s="1">
        <v>10000</v>
      </c>
    </row>
    <row r="130" spans="1:34">
      <c r="A130" s="1" t="s">
        <v>462</v>
      </c>
      <c r="B130" s="1" t="s">
        <v>463</v>
      </c>
      <c r="C130" s="1" t="s">
        <v>212</v>
      </c>
      <c r="D130" s="1">
        <v>18</v>
      </c>
      <c r="E130" s="4">
        <v>44641</v>
      </c>
      <c r="F130" s="1" t="s">
        <v>464</v>
      </c>
      <c r="G130" s="1" t="s">
        <v>80</v>
      </c>
      <c r="H130" s="1" t="s">
        <v>73</v>
      </c>
      <c r="I130" s="1">
        <v>0.57999999999999996</v>
      </c>
      <c r="J130" s="1" t="s">
        <v>82</v>
      </c>
      <c r="K130" s="1">
        <v>0.74</v>
      </c>
      <c r="L130" s="1" t="s">
        <v>83</v>
      </c>
      <c r="M130" s="1">
        <v>0.78</v>
      </c>
      <c r="N130" s="1" t="s">
        <v>84</v>
      </c>
      <c r="O130" s="1">
        <v>0.8</v>
      </c>
      <c r="P130" s="1" t="s">
        <v>85</v>
      </c>
      <c r="Q130" s="1">
        <v>0</v>
      </c>
      <c r="S130" s="1">
        <v>0</v>
      </c>
      <c r="U130" s="1">
        <v>0</v>
      </c>
      <c r="W130" s="1">
        <v>0</v>
      </c>
      <c r="Y130" s="1">
        <v>0</v>
      </c>
      <c r="AA130" s="1">
        <v>0</v>
      </c>
      <c r="AC130" s="1">
        <v>0</v>
      </c>
      <c r="AE130" s="1">
        <v>0</v>
      </c>
      <c r="AG130" s="1">
        <v>3</v>
      </c>
      <c r="AH130" s="1">
        <v>0</v>
      </c>
    </row>
    <row r="131" spans="1:34">
      <c r="A131" s="1" t="s">
        <v>465</v>
      </c>
      <c r="B131" s="1" t="s">
        <v>466</v>
      </c>
      <c r="C131" s="1" t="s">
        <v>423</v>
      </c>
      <c r="D131" s="1">
        <v>7</v>
      </c>
      <c r="E131" s="4">
        <v>44648</v>
      </c>
      <c r="F131" s="1" t="s">
        <v>467</v>
      </c>
      <c r="G131" s="1" t="s">
        <v>80</v>
      </c>
      <c r="H131" s="1" t="s">
        <v>73</v>
      </c>
      <c r="I131" s="1">
        <v>0</v>
      </c>
      <c r="J131" s="1" t="s">
        <v>81</v>
      </c>
      <c r="K131" s="1">
        <v>0.4</v>
      </c>
      <c r="L131" s="1" t="s">
        <v>82</v>
      </c>
      <c r="M131" s="1">
        <v>0.45</v>
      </c>
      <c r="N131" s="1" t="s">
        <v>83</v>
      </c>
      <c r="O131" s="1">
        <v>0.5</v>
      </c>
      <c r="P131" s="1" t="s">
        <v>84</v>
      </c>
      <c r="Q131" s="1">
        <v>0.6</v>
      </c>
      <c r="R131" s="1" t="s">
        <v>85</v>
      </c>
      <c r="S131" s="1">
        <v>0</v>
      </c>
      <c r="U131" s="1">
        <v>0</v>
      </c>
      <c r="W131" s="1">
        <v>0</v>
      </c>
      <c r="Y131" s="1">
        <v>0</v>
      </c>
      <c r="AA131" s="1">
        <v>0</v>
      </c>
      <c r="AC131" s="1">
        <v>0</v>
      </c>
      <c r="AE131" s="1">
        <v>0</v>
      </c>
      <c r="AG131" s="1">
        <v>4</v>
      </c>
      <c r="AH131" s="1">
        <v>15000</v>
      </c>
    </row>
    <row r="132" spans="1:34">
      <c r="A132" s="1" t="s">
        <v>468</v>
      </c>
      <c r="B132" s="1" t="s">
        <v>469</v>
      </c>
      <c r="C132" s="1" t="s">
        <v>378</v>
      </c>
      <c r="D132" s="1">
        <v>4</v>
      </c>
      <c r="E132" s="1">
        <v>43899</v>
      </c>
      <c r="F132" s="1" t="s">
        <v>20332</v>
      </c>
      <c r="G132" s="1" t="s">
        <v>72</v>
      </c>
      <c r="H132" s="1" t="s">
        <v>73</v>
      </c>
      <c r="I132" s="1">
        <v>0</v>
      </c>
      <c r="J132" s="1" t="s">
        <v>74</v>
      </c>
      <c r="K132" s="1">
        <v>0.8</v>
      </c>
      <c r="L132" s="1" t="s">
        <v>75</v>
      </c>
      <c r="M132" s="1">
        <v>0</v>
      </c>
      <c r="O132" s="1">
        <v>0</v>
      </c>
      <c r="Q132" s="1">
        <v>0</v>
      </c>
      <c r="S132" s="1">
        <v>0</v>
      </c>
      <c r="U132" s="1">
        <v>0</v>
      </c>
      <c r="W132" s="1">
        <v>0</v>
      </c>
      <c r="Y132" s="1">
        <v>0</v>
      </c>
      <c r="AA132" s="1">
        <v>0</v>
      </c>
      <c r="AC132" s="1">
        <v>0</v>
      </c>
      <c r="AE132" s="1">
        <v>0</v>
      </c>
      <c r="AG132" s="1">
        <v>2</v>
      </c>
      <c r="AH132" s="1">
        <v>10000</v>
      </c>
    </row>
    <row r="133" spans="1:34">
      <c r="A133" s="1" t="s">
        <v>470</v>
      </c>
      <c r="B133" s="1" t="s">
        <v>471</v>
      </c>
      <c r="C133" s="1" t="s">
        <v>378</v>
      </c>
      <c r="D133" s="1">
        <v>7</v>
      </c>
      <c r="E133" s="1">
        <v>44270</v>
      </c>
      <c r="F133" s="1" t="s">
        <v>20332</v>
      </c>
      <c r="G133" s="1" t="s">
        <v>72</v>
      </c>
      <c r="H133" s="1" t="s">
        <v>65</v>
      </c>
      <c r="I133" s="1">
        <v>0.8</v>
      </c>
      <c r="J133" s="1" t="s">
        <v>75</v>
      </c>
      <c r="K133" s="1">
        <v>0</v>
      </c>
      <c r="M133" s="1">
        <v>0</v>
      </c>
      <c r="O133" s="1">
        <v>0</v>
      </c>
      <c r="Q133" s="1">
        <v>0</v>
      </c>
      <c r="S133" s="1">
        <v>0</v>
      </c>
      <c r="U133" s="1">
        <v>0</v>
      </c>
      <c r="W133" s="1">
        <v>0</v>
      </c>
      <c r="Y133" s="1">
        <v>0</v>
      </c>
      <c r="AA133" s="1">
        <v>0</v>
      </c>
      <c r="AC133" s="1">
        <v>0</v>
      </c>
      <c r="AE133" s="1">
        <v>0</v>
      </c>
      <c r="AG133" s="1">
        <v>1</v>
      </c>
      <c r="AH133" s="1">
        <v>0</v>
      </c>
    </row>
    <row r="134" spans="1:34">
      <c r="A134" s="1" t="s">
        <v>472</v>
      </c>
      <c r="B134" s="1" t="s">
        <v>473</v>
      </c>
      <c r="C134" s="1" t="s">
        <v>287</v>
      </c>
      <c r="D134" s="1">
        <v>15</v>
      </c>
      <c r="E134" s="4">
        <v>44690</v>
      </c>
      <c r="F134" s="1" t="s">
        <v>474</v>
      </c>
      <c r="G134" s="1" t="s">
        <v>72</v>
      </c>
      <c r="H134" s="1" t="s">
        <v>73</v>
      </c>
      <c r="I134" s="1">
        <v>0</v>
      </c>
      <c r="J134" s="1" t="s">
        <v>187</v>
      </c>
      <c r="K134" s="1">
        <v>0.8</v>
      </c>
      <c r="L134" s="1" t="s">
        <v>75</v>
      </c>
      <c r="M134" s="1">
        <v>0</v>
      </c>
      <c r="O134" s="1">
        <v>0</v>
      </c>
      <c r="Q134" s="1">
        <v>0</v>
      </c>
      <c r="S134" s="1">
        <v>0</v>
      </c>
      <c r="U134" s="1">
        <v>0</v>
      </c>
      <c r="W134" s="1">
        <v>0</v>
      </c>
      <c r="Y134" s="1">
        <v>0</v>
      </c>
      <c r="AA134" s="1">
        <v>0</v>
      </c>
      <c r="AC134" s="1">
        <v>0</v>
      </c>
      <c r="AE134" s="1">
        <v>0</v>
      </c>
      <c r="AG134" s="1">
        <v>2</v>
      </c>
      <c r="AH134" s="1">
        <v>9000</v>
      </c>
    </row>
    <row r="135" spans="1:34">
      <c r="A135" s="1" t="s">
        <v>475</v>
      </c>
      <c r="B135" s="1" t="s">
        <v>476</v>
      </c>
      <c r="C135" s="1" t="s">
        <v>365</v>
      </c>
      <c r="H135" s="1" t="s">
        <v>65</v>
      </c>
      <c r="I135" s="1" t="s">
        <v>66</v>
      </c>
      <c r="V135" s="1" t="s">
        <v>67</v>
      </c>
    </row>
    <row r="136" spans="1:34">
      <c r="A136" s="1" t="s">
        <v>477</v>
      </c>
      <c r="B136" s="1" t="s">
        <v>478</v>
      </c>
      <c r="C136" s="1" t="s">
        <v>411</v>
      </c>
      <c r="H136" s="1" t="s">
        <v>65</v>
      </c>
      <c r="I136" s="1" t="s">
        <v>66</v>
      </c>
      <c r="V136" s="1" t="s">
        <v>67</v>
      </c>
    </row>
    <row r="137" spans="1:34">
      <c r="A137" s="1" t="s">
        <v>479</v>
      </c>
      <c r="B137" s="1" t="s">
        <v>480</v>
      </c>
      <c r="C137" s="1" t="s">
        <v>255</v>
      </c>
      <c r="D137" s="1">
        <v>5</v>
      </c>
      <c r="E137" s="4">
        <v>44604</v>
      </c>
      <c r="F137" s="1" t="s">
        <v>481</v>
      </c>
      <c r="G137" s="1" t="s">
        <v>72</v>
      </c>
      <c r="H137" s="1" t="s">
        <v>65</v>
      </c>
      <c r="I137" s="1">
        <v>0.4</v>
      </c>
      <c r="J137" s="1" t="s">
        <v>75</v>
      </c>
      <c r="K137" s="1">
        <v>0</v>
      </c>
      <c r="M137" s="1">
        <v>0</v>
      </c>
      <c r="O137" s="1">
        <v>0</v>
      </c>
      <c r="Q137" s="1">
        <v>0</v>
      </c>
      <c r="S137" s="1">
        <v>0</v>
      </c>
      <c r="U137" s="1">
        <v>0</v>
      </c>
      <c r="W137" s="1">
        <v>0</v>
      </c>
      <c r="Y137" s="1">
        <v>0</v>
      </c>
      <c r="AA137" s="1">
        <v>0</v>
      </c>
      <c r="AC137" s="1">
        <v>0</v>
      </c>
      <c r="AE137" s="1">
        <v>0</v>
      </c>
      <c r="AG137" s="1">
        <v>1</v>
      </c>
      <c r="AH137" s="1">
        <v>0</v>
      </c>
    </row>
    <row r="138" spans="1:34">
      <c r="A138" s="1" t="s">
        <v>482</v>
      </c>
      <c r="B138" s="1" t="s">
        <v>483</v>
      </c>
      <c r="C138" s="1" t="s">
        <v>365</v>
      </c>
      <c r="D138" s="1">
        <v>3</v>
      </c>
      <c r="E138" s="4">
        <v>44634</v>
      </c>
      <c r="F138" s="1" t="s">
        <v>484</v>
      </c>
      <c r="G138" s="1" t="s">
        <v>72</v>
      </c>
      <c r="H138" s="1" t="s">
        <v>73</v>
      </c>
      <c r="I138" s="1">
        <v>0</v>
      </c>
      <c r="J138" s="1" t="s">
        <v>485</v>
      </c>
      <c r="K138" s="1">
        <v>0.8</v>
      </c>
      <c r="L138" s="1" t="s">
        <v>75</v>
      </c>
      <c r="M138" s="1">
        <v>0</v>
      </c>
      <c r="O138" s="1">
        <v>0</v>
      </c>
      <c r="Q138" s="1">
        <v>0</v>
      </c>
      <c r="S138" s="1">
        <v>0</v>
      </c>
      <c r="U138" s="1">
        <v>0</v>
      </c>
      <c r="W138" s="1">
        <v>0</v>
      </c>
      <c r="Y138" s="1">
        <v>0</v>
      </c>
      <c r="AA138" s="1">
        <v>0</v>
      </c>
      <c r="AC138" s="1">
        <v>0</v>
      </c>
      <c r="AE138" s="1">
        <v>0</v>
      </c>
      <c r="AG138" s="1">
        <v>2</v>
      </c>
      <c r="AH138" s="1">
        <v>10999.99</v>
      </c>
    </row>
    <row r="139" spans="1:34">
      <c r="A139" s="1" t="s">
        <v>486</v>
      </c>
      <c r="B139" s="1" t="s">
        <v>487</v>
      </c>
      <c r="C139" s="1" t="s">
        <v>488</v>
      </c>
      <c r="D139" s="1">
        <v>75</v>
      </c>
      <c r="E139" s="1">
        <v>40359</v>
      </c>
      <c r="F139" s="1" t="s">
        <v>20332</v>
      </c>
      <c r="G139" s="1" t="s">
        <v>72</v>
      </c>
      <c r="H139" s="1" t="s">
        <v>73</v>
      </c>
      <c r="I139" s="1">
        <v>0</v>
      </c>
      <c r="J139" s="1" t="s">
        <v>1640</v>
      </c>
      <c r="K139" s="1">
        <v>0.8</v>
      </c>
      <c r="L139" s="1" t="s">
        <v>75</v>
      </c>
      <c r="M139" s="1">
        <v>0</v>
      </c>
      <c r="O139" s="1">
        <v>0</v>
      </c>
      <c r="Q139" s="1">
        <v>0</v>
      </c>
      <c r="S139" s="1">
        <v>0</v>
      </c>
      <c r="U139" s="1">
        <v>0</v>
      </c>
      <c r="W139" s="1">
        <v>0</v>
      </c>
      <c r="Y139" s="1">
        <v>0</v>
      </c>
      <c r="AA139" s="1">
        <v>0</v>
      </c>
      <c r="AC139" s="1">
        <v>0</v>
      </c>
      <c r="AE139" s="1">
        <v>0</v>
      </c>
      <c r="AG139" s="1">
        <v>2</v>
      </c>
      <c r="AH139" s="1">
        <v>7499.99</v>
      </c>
    </row>
    <row r="140" spans="1:34">
      <c r="A140" s="1" t="s">
        <v>489</v>
      </c>
      <c r="B140" s="1" t="s">
        <v>490</v>
      </c>
      <c r="C140" s="1" t="s">
        <v>491</v>
      </c>
      <c r="D140" s="1">
        <v>24</v>
      </c>
      <c r="E140" s="1">
        <v>43552</v>
      </c>
      <c r="F140" s="1" t="s">
        <v>20344</v>
      </c>
      <c r="G140" s="1" t="s">
        <v>72</v>
      </c>
      <c r="H140" s="1" t="s">
        <v>65</v>
      </c>
      <c r="I140" s="1">
        <v>0.6</v>
      </c>
      <c r="J140" s="1" t="s">
        <v>75</v>
      </c>
      <c r="K140" s="1">
        <v>0</v>
      </c>
      <c r="M140" s="1">
        <v>0</v>
      </c>
      <c r="O140" s="1">
        <v>0</v>
      </c>
      <c r="Q140" s="1">
        <v>0</v>
      </c>
      <c r="S140" s="1">
        <v>0</v>
      </c>
      <c r="U140" s="1">
        <v>0</v>
      </c>
      <c r="W140" s="1">
        <v>0</v>
      </c>
      <c r="Y140" s="1">
        <v>0</v>
      </c>
      <c r="AA140" s="1">
        <v>0</v>
      </c>
      <c r="AC140" s="1">
        <v>0</v>
      </c>
      <c r="AE140" s="1">
        <v>0</v>
      </c>
      <c r="AG140" s="1">
        <v>1</v>
      </c>
      <c r="AH140" s="1">
        <v>0</v>
      </c>
    </row>
    <row r="141" spans="1:34">
      <c r="A141" s="1" t="s">
        <v>492</v>
      </c>
      <c r="B141" s="1" t="s">
        <v>493</v>
      </c>
      <c r="C141" s="1" t="s">
        <v>360</v>
      </c>
      <c r="H141" s="1" t="s">
        <v>65</v>
      </c>
      <c r="I141" s="1" t="s">
        <v>66</v>
      </c>
      <c r="V141" s="1" t="s">
        <v>67</v>
      </c>
    </row>
    <row r="142" spans="1:34">
      <c r="A142" s="1" t="s">
        <v>494</v>
      </c>
      <c r="B142" s="1" t="s">
        <v>495</v>
      </c>
      <c r="C142" s="1" t="s">
        <v>126</v>
      </c>
      <c r="H142" s="1" t="s">
        <v>65</v>
      </c>
      <c r="I142" s="1" t="s">
        <v>66</v>
      </c>
      <c r="V142" s="1" t="s">
        <v>67</v>
      </c>
    </row>
    <row r="143" spans="1:34">
      <c r="A143" s="1" t="s">
        <v>496</v>
      </c>
      <c r="B143" s="1" t="s">
        <v>497</v>
      </c>
      <c r="C143" s="1" t="s">
        <v>92</v>
      </c>
      <c r="H143" s="1" t="s">
        <v>65</v>
      </c>
      <c r="I143" s="1" t="s">
        <v>66</v>
      </c>
      <c r="V143" s="1" t="s">
        <v>67</v>
      </c>
    </row>
    <row r="144" spans="1:34">
      <c r="A144" s="1" t="s">
        <v>498</v>
      </c>
      <c r="B144" s="1" t="s">
        <v>499</v>
      </c>
      <c r="C144" s="1" t="s">
        <v>297</v>
      </c>
      <c r="D144" s="1">
        <v>24</v>
      </c>
      <c r="E144" s="1">
        <v>44804</v>
      </c>
      <c r="F144" s="1" t="s">
        <v>20345</v>
      </c>
      <c r="G144" s="1" t="s">
        <v>80</v>
      </c>
      <c r="H144" s="1" t="s">
        <v>73</v>
      </c>
      <c r="I144" s="1">
        <v>0</v>
      </c>
      <c r="J144" s="1" t="s">
        <v>434</v>
      </c>
      <c r="K144" s="1">
        <v>0.2</v>
      </c>
      <c r="L144" s="1" t="s">
        <v>82</v>
      </c>
      <c r="M144" s="1">
        <v>0.3</v>
      </c>
      <c r="N144" s="1" t="s">
        <v>83</v>
      </c>
      <c r="O144" s="1">
        <v>0.4</v>
      </c>
      <c r="P144" s="1" t="s">
        <v>84</v>
      </c>
      <c r="Q144" s="1">
        <v>0.6</v>
      </c>
      <c r="R144" s="1" t="s">
        <v>85</v>
      </c>
      <c r="S144" s="1">
        <v>0</v>
      </c>
      <c r="U144" s="1">
        <v>0</v>
      </c>
      <c r="W144" s="1">
        <v>0</v>
      </c>
      <c r="Y144" s="1">
        <v>0</v>
      </c>
      <c r="AA144" s="1">
        <v>0</v>
      </c>
      <c r="AC144" s="1">
        <v>0</v>
      </c>
      <c r="AE144" s="1">
        <v>0</v>
      </c>
      <c r="AG144" s="1">
        <v>4</v>
      </c>
      <c r="AH144" s="1">
        <v>7500</v>
      </c>
    </row>
    <row r="145" spans="1:34">
      <c r="A145" s="1" t="s">
        <v>500</v>
      </c>
      <c r="B145" s="1" t="s">
        <v>501</v>
      </c>
      <c r="C145" s="1" t="s">
        <v>199</v>
      </c>
      <c r="D145" s="1">
        <v>84</v>
      </c>
      <c r="E145" s="4">
        <v>44770</v>
      </c>
      <c r="F145" s="1" t="s">
        <v>20346</v>
      </c>
      <c r="G145" s="1" t="s">
        <v>20347</v>
      </c>
      <c r="H145" s="1" t="s">
        <v>73</v>
      </c>
      <c r="I145" s="1">
        <v>0.8</v>
      </c>
      <c r="J145" s="1" t="s">
        <v>82</v>
      </c>
      <c r="K145" s="1">
        <v>0.8</v>
      </c>
      <c r="L145" s="1" t="s">
        <v>83</v>
      </c>
      <c r="M145" s="1">
        <v>1.1000000000000001</v>
      </c>
      <c r="N145" s="1" t="s">
        <v>84</v>
      </c>
      <c r="O145" s="1">
        <v>1.2</v>
      </c>
      <c r="P145" s="1" t="s">
        <v>85</v>
      </c>
      <c r="Q145" s="1">
        <v>0</v>
      </c>
      <c r="S145" s="1">
        <v>0</v>
      </c>
      <c r="U145" s="1">
        <v>0</v>
      </c>
      <c r="W145" s="1">
        <v>0</v>
      </c>
      <c r="Y145" s="1">
        <v>0</v>
      </c>
      <c r="AA145" s="1">
        <v>0</v>
      </c>
      <c r="AC145" s="1">
        <v>0</v>
      </c>
      <c r="AE145" s="1">
        <v>0</v>
      </c>
      <c r="AG145" s="1">
        <v>3</v>
      </c>
      <c r="AH145" s="1">
        <v>0</v>
      </c>
    </row>
    <row r="146" spans="1:34">
      <c r="A146" s="1" t="s">
        <v>502</v>
      </c>
      <c r="B146" s="1" t="s">
        <v>503</v>
      </c>
      <c r="C146" s="1" t="s">
        <v>149</v>
      </c>
      <c r="D146" s="1">
        <v>18</v>
      </c>
      <c r="E146" s="1">
        <v>41911</v>
      </c>
      <c r="F146" s="1" t="s">
        <v>20332</v>
      </c>
      <c r="G146" s="1" t="s">
        <v>72</v>
      </c>
      <c r="H146" s="1" t="s">
        <v>65</v>
      </c>
      <c r="I146" s="1">
        <v>0.3</v>
      </c>
      <c r="J146" s="1" t="s">
        <v>75</v>
      </c>
      <c r="K146" s="1">
        <v>0</v>
      </c>
      <c r="M146" s="1">
        <v>0</v>
      </c>
      <c r="O146" s="1">
        <v>0</v>
      </c>
      <c r="Q146" s="1">
        <v>0</v>
      </c>
      <c r="S146" s="1">
        <v>0</v>
      </c>
      <c r="U146" s="1">
        <v>0</v>
      </c>
      <c r="W146" s="1">
        <v>0</v>
      </c>
      <c r="Y146" s="1">
        <v>0</v>
      </c>
      <c r="AA146" s="1">
        <v>0</v>
      </c>
      <c r="AC146" s="1">
        <v>0</v>
      </c>
      <c r="AE146" s="1">
        <v>0</v>
      </c>
      <c r="AG146" s="1">
        <v>1</v>
      </c>
      <c r="AH146" s="1">
        <v>0</v>
      </c>
    </row>
    <row r="147" spans="1:34">
      <c r="A147" s="1" t="s">
        <v>504</v>
      </c>
      <c r="B147" s="1" t="s">
        <v>505</v>
      </c>
      <c r="C147" s="1" t="s">
        <v>506</v>
      </c>
      <c r="D147" s="1">
        <v>11</v>
      </c>
      <c r="E147" s="4">
        <v>44712</v>
      </c>
      <c r="F147" s="1" t="s">
        <v>507</v>
      </c>
      <c r="G147" s="1" t="s">
        <v>72</v>
      </c>
      <c r="H147" s="1" t="s">
        <v>65</v>
      </c>
      <c r="I147" s="1">
        <v>0.8</v>
      </c>
      <c r="J147" s="1" t="s">
        <v>75</v>
      </c>
      <c r="K147" s="1">
        <v>0</v>
      </c>
      <c r="M147" s="1">
        <v>0</v>
      </c>
      <c r="O147" s="1">
        <v>0</v>
      </c>
      <c r="Q147" s="1">
        <v>0</v>
      </c>
      <c r="S147" s="1">
        <v>0</v>
      </c>
      <c r="U147" s="1">
        <v>0</v>
      </c>
      <c r="W147" s="1">
        <v>0</v>
      </c>
      <c r="Y147" s="1">
        <v>0</v>
      </c>
      <c r="AA147" s="1">
        <v>0</v>
      </c>
      <c r="AC147" s="1">
        <v>0</v>
      </c>
      <c r="AE147" s="1">
        <v>0</v>
      </c>
      <c r="AG147" s="1">
        <v>1</v>
      </c>
      <c r="AH147" s="1">
        <v>0</v>
      </c>
    </row>
    <row r="148" spans="1:34">
      <c r="A148" s="1" t="s">
        <v>508</v>
      </c>
      <c r="B148" s="1" t="s">
        <v>509</v>
      </c>
      <c r="C148" s="1" t="s">
        <v>506</v>
      </c>
      <c r="D148" s="1">
        <v>24</v>
      </c>
      <c r="E148" s="1">
        <v>42215</v>
      </c>
      <c r="F148" s="1" t="s">
        <v>20332</v>
      </c>
      <c r="G148" s="1" t="s">
        <v>72</v>
      </c>
      <c r="H148" s="1" t="s">
        <v>65</v>
      </c>
      <c r="I148" s="1">
        <v>0.8</v>
      </c>
      <c r="J148" s="1" t="s">
        <v>75</v>
      </c>
      <c r="K148" s="1">
        <v>0</v>
      </c>
      <c r="M148" s="1">
        <v>0</v>
      </c>
      <c r="O148" s="1">
        <v>0</v>
      </c>
      <c r="Q148" s="1">
        <v>0</v>
      </c>
      <c r="S148" s="1">
        <v>0</v>
      </c>
      <c r="U148" s="1">
        <v>0</v>
      </c>
      <c r="W148" s="1">
        <v>0</v>
      </c>
      <c r="Y148" s="1">
        <v>0</v>
      </c>
      <c r="AA148" s="1">
        <v>0</v>
      </c>
      <c r="AC148" s="1">
        <v>0</v>
      </c>
      <c r="AE148" s="1">
        <v>0</v>
      </c>
      <c r="AG148" s="1">
        <v>1</v>
      </c>
      <c r="AH148" s="1">
        <v>0</v>
      </c>
    </row>
    <row r="149" spans="1:34">
      <c r="A149" s="1" t="s">
        <v>510</v>
      </c>
      <c r="B149" s="1" t="s">
        <v>511</v>
      </c>
      <c r="C149" s="1" t="s">
        <v>129</v>
      </c>
      <c r="D149" s="1">
        <v>8</v>
      </c>
      <c r="E149" s="1">
        <v>44333</v>
      </c>
      <c r="F149" s="1" t="s">
        <v>20332</v>
      </c>
      <c r="G149" s="1" t="s">
        <v>72</v>
      </c>
      <c r="H149" s="1" t="s">
        <v>65</v>
      </c>
      <c r="I149" s="1">
        <v>0.3</v>
      </c>
      <c r="J149" s="1" t="s">
        <v>75</v>
      </c>
      <c r="K149" s="1">
        <v>0</v>
      </c>
      <c r="M149" s="1">
        <v>0</v>
      </c>
      <c r="O149" s="1">
        <v>0</v>
      </c>
      <c r="Q149" s="1">
        <v>0</v>
      </c>
      <c r="S149" s="1">
        <v>0</v>
      </c>
      <c r="U149" s="1">
        <v>0</v>
      </c>
      <c r="W149" s="1">
        <v>0</v>
      </c>
      <c r="Y149" s="1">
        <v>0</v>
      </c>
      <c r="AA149" s="1">
        <v>0</v>
      </c>
      <c r="AC149" s="1">
        <v>0</v>
      </c>
      <c r="AE149" s="1">
        <v>0</v>
      </c>
      <c r="AG149" s="1">
        <v>1</v>
      </c>
      <c r="AH149" s="1">
        <v>0</v>
      </c>
    </row>
    <row r="150" spans="1:34">
      <c r="A150" s="1" t="s">
        <v>512</v>
      </c>
      <c r="B150" s="1" t="s">
        <v>513</v>
      </c>
      <c r="C150" s="1" t="s">
        <v>118</v>
      </c>
      <c r="D150" s="1">
        <v>3</v>
      </c>
      <c r="E150" s="4">
        <v>44671</v>
      </c>
      <c r="F150" s="1" t="s">
        <v>514</v>
      </c>
      <c r="G150" s="1" t="s">
        <v>72</v>
      </c>
      <c r="H150" s="1" t="s">
        <v>65</v>
      </c>
      <c r="I150" s="1">
        <v>0.4</v>
      </c>
      <c r="J150" s="1" t="s">
        <v>75</v>
      </c>
      <c r="K150" s="1">
        <v>0</v>
      </c>
      <c r="M150" s="1">
        <v>0</v>
      </c>
      <c r="O150" s="1">
        <v>0</v>
      </c>
      <c r="Q150" s="1">
        <v>0</v>
      </c>
      <c r="S150" s="1">
        <v>0</v>
      </c>
      <c r="U150" s="1">
        <v>0</v>
      </c>
      <c r="W150" s="1">
        <v>0</v>
      </c>
      <c r="Y150" s="1">
        <v>0</v>
      </c>
      <c r="AA150" s="1">
        <v>0</v>
      </c>
      <c r="AC150" s="1">
        <v>0</v>
      </c>
      <c r="AE150" s="1">
        <v>0</v>
      </c>
      <c r="AG150" s="1">
        <v>1</v>
      </c>
      <c r="AH150" s="1">
        <v>0</v>
      </c>
    </row>
    <row r="151" spans="1:34">
      <c r="A151" s="1" t="s">
        <v>515</v>
      </c>
      <c r="B151" s="1" t="s">
        <v>516</v>
      </c>
      <c r="C151" s="1" t="s">
        <v>152</v>
      </c>
      <c r="D151" s="1">
        <v>3</v>
      </c>
      <c r="E151" s="1">
        <v>44258</v>
      </c>
      <c r="F151" s="1" t="s">
        <v>20332</v>
      </c>
      <c r="G151" s="1" t="s">
        <v>72</v>
      </c>
      <c r="H151" s="1" t="s">
        <v>65</v>
      </c>
      <c r="I151" s="1">
        <v>0.2</v>
      </c>
      <c r="J151" s="1" t="s">
        <v>75</v>
      </c>
      <c r="K151" s="1">
        <v>0</v>
      </c>
      <c r="M151" s="1">
        <v>0</v>
      </c>
      <c r="O151" s="1">
        <v>0</v>
      </c>
      <c r="Q151" s="1">
        <v>0</v>
      </c>
      <c r="S151" s="1">
        <v>0</v>
      </c>
      <c r="U151" s="1">
        <v>0</v>
      </c>
      <c r="W151" s="1">
        <v>0</v>
      </c>
      <c r="Y151" s="1">
        <v>0</v>
      </c>
      <c r="AA151" s="1">
        <v>0</v>
      </c>
      <c r="AC151" s="1">
        <v>0</v>
      </c>
      <c r="AE151" s="1">
        <v>0</v>
      </c>
      <c r="AG151" s="1">
        <v>1</v>
      </c>
      <c r="AH151" s="1">
        <v>0</v>
      </c>
    </row>
    <row r="152" spans="1:34">
      <c r="A152" s="1" t="s">
        <v>517</v>
      </c>
      <c r="B152" s="1" t="s">
        <v>518</v>
      </c>
      <c r="C152" s="1" t="s">
        <v>199</v>
      </c>
      <c r="D152" s="1">
        <v>5</v>
      </c>
      <c r="E152" s="4">
        <v>44672</v>
      </c>
      <c r="F152" s="1" t="s">
        <v>519</v>
      </c>
      <c r="G152" s="1" t="s">
        <v>72</v>
      </c>
      <c r="H152" s="1" t="s">
        <v>65</v>
      </c>
      <c r="I152" s="1">
        <v>0.5</v>
      </c>
      <c r="J152" s="1" t="s">
        <v>75</v>
      </c>
      <c r="K152" s="1">
        <v>0</v>
      </c>
      <c r="M152" s="1">
        <v>0</v>
      </c>
      <c r="O152" s="1">
        <v>0</v>
      </c>
      <c r="Q152" s="1">
        <v>0</v>
      </c>
      <c r="S152" s="1">
        <v>0</v>
      </c>
      <c r="U152" s="1">
        <v>0</v>
      </c>
      <c r="W152" s="1">
        <v>0</v>
      </c>
      <c r="Y152" s="1">
        <v>0</v>
      </c>
      <c r="AA152" s="1">
        <v>0</v>
      </c>
      <c r="AC152" s="1">
        <v>0</v>
      </c>
      <c r="AE152" s="1">
        <v>0</v>
      </c>
      <c r="AG152" s="1">
        <v>1</v>
      </c>
      <c r="AH152" s="1">
        <v>0</v>
      </c>
    </row>
    <row r="153" spans="1:34">
      <c r="A153" s="1" t="s">
        <v>520</v>
      </c>
      <c r="B153" s="1" t="s">
        <v>521</v>
      </c>
      <c r="C153" s="1" t="s">
        <v>522</v>
      </c>
      <c r="D153" s="1">
        <v>9</v>
      </c>
      <c r="E153" s="1">
        <v>39140</v>
      </c>
      <c r="F153" s="1" t="s">
        <v>20332</v>
      </c>
      <c r="G153" s="1" t="s">
        <v>72</v>
      </c>
      <c r="H153" s="1" t="s">
        <v>73</v>
      </c>
      <c r="I153" s="1">
        <v>0</v>
      </c>
      <c r="J153" s="1" t="s">
        <v>397</v>
      </c>
      <c r="K153" s="1">
        <v>0.6</v>
      </c>
      <c r="L153" s="1" t="s">
        <v>75</v>
      </c>
      <c r="M153" s="1">
        <v>0</v>
      </c>
      <c r="O153" s="1">
        <v>0</v>
      </c>
      <c r="Q153" s="1">
        <v>0</v>
      </c>
      <c r="S153" s="1">
        <v>0</v>
      </c>
      <c r="U153" s="1">
        <v>0</v>
      </c>
      <c r="W153" s="1">
        <v>0</v>
      </c>
      <c r="Y153" s="1">
        <v>0</v>
      </c>
      <c r="AA153" s="1">
        <v>0</v>
      </c>
      <c r="AC153" s="1">
        <v>0</v>
      </c>
      <c r="AE153" s="1">
        <v>0</v>
      </c>
      <c r="AG153" s="1">
        <v>2</v>
      </c>
      <c r="AH153" s="1">
        <v>8000</v>
      </c>
    </row>
    <row r="154" spans="1:34">
      <c r="A154" s="1" t="s">
        <v>523</v>
      </c>
      <c r="B154" s="1" t="s">
        <v>524</v>
      </c>
      <c r="C154" s="1" t="s">
        <v>245</v>
      </c>
      <c r="D154" s="1">
        <v>47</v>
      </c>
      <c r="E154" s="4">
        <v>44762</v>
      </c>
      <c r="F154" s="1" t="s">
        <v>525</v>
      </c>
      <c r="G154" s="1" t="s">
        <v>72</v>
      </c>
      <c r="H154" s="1" t="s">
        <v>65</v>
      </c>
      <c r="I154" s="1">
        <v>0.8</v>
      </c>
      <c r="J154" s="1" t="s">
        <v>75</v>
      </c>
      <c r="K154" s="1">
        <v>0</v>
      </c>
      <c r="M154" s="1">
        <v>0</v>
      </c>
      <c r="O154" s="1">
        <v>0</v>
      </c>
      <c r="Q154" s="1">
        <v>0</v>
      </c>
      <c r="S154" s="1">
        <v>0</v>
      </c>
      <c r="U154" s="1">
        <v>0</v>
      </c>
      <c r="W154" s="1">
        <v>0</v>
      </c>
      <c r="Y154" s="1">
        <v>0</v>
      </c>
      <c r="AA154" s="1">
        <v>0</v>
      </c>
      <c r="AC154" s="1">
        <v>0</v>
      </c>
      <c r="AE154" s="1">
        <v>0</v>
      </c>
      <c r="AG154" s="1">
        <v>1</v>
      </c>
      <c r="AH154" s="1">
        <v>0</v>
      </c>
    </row>
    <row r="155" spans="1:34">
      <c r="A155" s="1" t="s">
        <v>526</v>
      </c>
      <c r="B155" s="1" t="s">
        <v>527</v>
      </c>
      <c r="C155" s="1" t="s">
        <v>212</v>
      </c>
      <c r="D155" s="1">
        <v>7</v>
      </c>
      <c r="E155" s="4">
        <v>44635</v>
      </c>
      <c r="F155" s="1" t="s">
        <v>528</v>
      </c>
      <c r="G155" s="1" t="s">
        <v>72</v>
      </c>
      <c r="H155" s="1" t="s">
        <v>65</v>
      </c>
      <c r="I155" s="1">
        <v>0.8</v>
      </c>
      <c r="J155" s="1" t="s">
        <v>75</v>
      </c>
      <c r="K155" s="1">
        <v>0</v>
      </c>
      <c r="M155" s="1">
        <v>0</v>
      </c>
      <c r="O155" s="1">
        <v>0</v>
      </c>
      <c r="Q155" s="1">
        <v>0</v>
      </c>
      <c r="S155" s="1">
        <v>0</v>
      </c>
      <c r="U155" s="1">
        <v>0</v>
      </c>
      <c r="W155" s="1">
        <v>0</v>
      </c>
      <c r="Y155" s="1">
        <v>0</v>
      </c>
      <c r="AA155" s="1">
        <v>0</v>
      </c>
      <c r="AC155" s="1">
        <v>0</v>
      </c>
      <c r="AE155" s="1">
        <v>0</v>
      </c>
      <c r="AG155" s="1">
        <v>1</v>
      </c>
      <c r="AH155" s="1">
        <v>0</v>
      </c>
    </row>
    <row r="156" spans="1:34">
      <c r="A156" s="1" t="s">
        <v>529</v>
      </c>
      <c r="B156" s="1" t="s">
        <v>530</v>
      </c>
      <c r="C156" s="1" t="s">
        <v>491</v>
      </c>
      <c r="D156" s="1">
        <v>17</v>
      </c>
      <c r="E156" s="1">
        <v>39514</v>
      </c>
      <c r="F156" s="1" t="s">
        <v>20332</v>
      </c>
      <c r="G156" s="1" t="s">
        <v>72</v>
      </c>
      <c r="H156" s="1" t="s">
        <v>65</v>
      </c>
      <c r="I156" s="1">
        <v>0.8</v>
      </c>
      <c r="J156" s="1" t="s">
        <v>75</v>
      </c>
      <c r="K156" s="1">
        <v>0</v>
      </c>
      <c r="M156" s="1">
        <v>0</v>
      </c>
      <c r="O156" s="1">
        <v>0</v>
      </c>
      <c r="Q156" s="1">
        <v>0</v>
      </c>
      <c r="S156" s="1">
        <v>0</v>
      </c>
      <c r="U156" s="1">
        <v>0</v>
      </c>
      <c r="W156" s="1">
        <v>0</v>
      </c>
      <c r="Y156" s="1">
        <v>0</v>
      </c>
      <c r="AA156" s="1">
        <v>0</v>
      </c>
      <c r="AC156" s="1">
        <v>0</v>
      </c>
      <c r="AE156" s="1">
        <v>0</v>
      </c>
      <c r="AG156" s="1">
        <v>1</v>
      </c>
      <c r="AH156" s="1">
        <v>0</v>
      </c>
    </row>
    <row r="157" spans="1:34">
      <c r="A157" s="1" t="s">
        <v>531</v>
      </c>
      <c r="B157" s="1" t="s">
        <v>532</v>
      </c>
      <c r="C157" s="1" t="s">
        <v>533</v>
      </c>
      <c r="D157" s="1">
        <v>22</v>
      </c>
      <c r="E157" s="1">
        <v>44347</v>
      </c>
      <c r="F157" s="1" t="s">
        <v>20332</v>
      </c>
      <c r="G157" s="1" t="s">
        <v>72</v>
      </c>
      <c r="H157" s="1" t="s">
        <v>65</v>
      </c>
      <c r="I157" s="1">
        <v>0.8</v>
      </c>
      <c r="J157" s="1" t="s">
        <v>75</v>
      </c>
      <c r="K157" s="1">
        <v>0</v>
      </c>
      <c r="M157" s="1">
        <v>0</v>
      </c>
      <c r="O157" s="1">
        <v>0</v>
      </c>
      <c r="Q157" s="1">
        <v>0</v>
      </c>
      <c r="S157" s="1">
        <v>0</v>
      </c>
      <c r="U157" s="1">
        <v>0</v>
      </c>
      <c r="W157" s="1">
        <v>0</v>
      </c>
      <c r="Y157" s="1">
        <v>0</v>
      </c>
      <c r="AA157" s="1">
        <v>0</v>
      </c>
      <c r="AC157" s="1">
        <v>0</v>
      </c>
      <c r="AE157" s="1">
        <v>0</v>
      </c>
      <c r="AG157" s="1">
        <v>1</v>
      </c>
      <c r="AH157" s="1">
        <v>0</v>
      </c>
    </row>
    <row r="158" spans="1:34">
      <c r="A158" s="1" t="s">
        <v>534</v>
      </c>
      <c r="B158" s="1" t="s">
        <v>535</v>
      </c>
      <c r="C158" s="1" t="s">
        <v>115</v>
      </c>
      <c r="D158" s="1">
        <v>1</v>
      </c>
      <c r="E158" s="1">
        <v>44280</v>
      </c>
      <c r="F158" s="1" t="s">
        <v>20332</v>
      </c>
      <c r="G158" s="1" t="s">
        <v>72</v>
      </c>
      <c r="H158" s="1" t="s">
        <v>65</v>
      </c>
      <c r="I158" s="1">
        <v>0.8</v>
      </c>
      <c r="J158" s="1" t="s">
        <v>75</v>
      </c>
      <c r="K158" s="1">
        <v>0</v>
      </c>
      <c r="M158" s="1">
        <v>0</v>
      </c>
      <c r="O158" s="1">
        <v>0</v>
      </c>
      <c r="Q158" s="1">
        <v>0</v>
      </c>
      <c r="S158" s="1">
        <v>0</v>
      </c>
      <c r="U158" s="1">
        <v>0</v>
      </c>
      <c r="W158" s="1">
        <v>0</v>
      </c>
      <c r="Y158" s="1">
        <v>0</v>
      </c>
      <c r="AA158" s="1">
        <v>0</v>
      </c>
      <c r="AC158" s="1">
        <v>0</v>
      </c>
      <c r="AE158" s="1">
        <v>0</v>
      </c>
      <c r="AG158" s="1">
        <v>1</v>
      </c>
      <c r="AH158" s="1">
        <v>0</v>
      </c>
    </row>
    <row r="159" spans="1:34">
      <c r="A159" s="1" t="s">
        <v>536</v>
      </c>
      <c r="B159" s="1" t="s">
        <v>537</v>
      </c>
      <c r="C159" s="1" t="s">
        <v>199</v>
      </c>
      <c r="D159" s="1">
        <v>2</v>
      </c>
      <c r="E159" s="4">
        <v>44620</v>
      </c>
      <c r="F159" s="1" t="s">
        <v>538</v>
      </c>
      <c r="G159" s="1" t="s">
        <v>72</v>
      </c>
      <c r="H159" s="1" t="s">
        <v>65</v>
      </c>
      <c r="I159" s="1">
        <v>0.5</v>
      </c>
      <c r="J159" s="1" t="s">
        <v>75</v>
      </c>
      <c r="K159" s="1">
        <v>0</v>
      </c>
      <c r="M159" s="1">
        <v>0</v>
      </c>
      <c r="O159" s="1">
        <v>0</v>
      </c>
      <c r="Q159" s="1">
        <v>0</v>
      </c>
      <c r="S159" s="1">
        <v>0</v>
      </c>
      <c r="U159" s="1">
        <v>0</v>
      </c>
      <c r="W159" s="1">
        <v>0</v>
      </c>
      <c r="Y159" s="1">
        <v>0</v>
      </c>
      <c r="AA159" s="1">
        <v>0</v>
      </c>
      <c r="AC159" s="1">
        <v>0</v>
      </c>
      <c r="AE159" s="1">
        <v>0</v>
      </c>
      <c r="AG159" s="1">
        <v>1</v>
      </c>
      <c r="AH159" s="1">
        <v>0</v>
      </c>
    </row>
    <row r="160" spans="1:34">
      <c r="A160" s="1" t="s">
        <v>539</v>
      </c>
      <c r="B160" s="1" t="s">
        <v>540</v>
      </c>
      <c r="C160" s="1" t="s">
        <v>369</v>
      </c>
      <c r="D160" s="1">
        <v>86</v>
      </c>
      <c r="E160" s="4">
        <v>44529</v>
      </c>
      <c r="F160" s="1" t="s">
        <v>541</v>
      </c>
      <c r="G160" s="1" t="s">
        <v>72</v>
      </c>
      <c r="H160" s="1" t="s">
        <v>73</v>
      </c>
      <c r="I160" s="1">
        <v>0</v>
      </c>
      <c r="J160" s="1" t="s">
        <v>222</v>
      </c>
      <c r="K160" s="1">
        <v>0.6</v>
      </c>
      <c r="L160" s="1" t="s">
        <v>75</v>
      </c>
      <c r="M160" s="1">
        <v>0</v>
      </c>
      <c r="O160" s="1">
        <v>0</v>
      </c>
      <c r="Q160" s="1">
        <v>0</v>
      </c>
      <c r="S160" s="1">
        <v>0</v>
      </c>
      <c r="U160" s="1">
        <v>0</v>
      </c>
      <c r="W160" s="1">
        <v>0</v>
      </c>
      <c r="Y160" s="1">
        <v>0</v>
      </c>
      <c r="AA160" s="1">
        <v>0</v>
      </c>
      <c r="AC160" s="1">
        <v>0</v>
      </c>
      <c r="AE160" s="1">
        <v>0</v>
      </c>
      <c r="AG160" s="1">
        <v>2</v>
      </c>
      <c r="AH160" s="1">
        <v>9999.99</v>
      </c>
    </row>
    <row r="161" spans="1:34">
      <c r="A161" s="1" t="s">
        <v>542</v>
      </c>
      <c r="B161" s="1" t="s">
        <v>543</v>
      </c>
      <c r="C161" s="1" t="s">
        <v>334</v>
      </c>
      <c r="D161" s="1">
        <v>12</v>
      </c>
      <c r="E161" s="1">
        <v>43978</v>
      </c>
      <c r="F161" s="1" t="s">
        <v>20332</v>
      </c>
      <c r="G161" s="1" t="s">
        <v>72</v>
      </c>
      <c r="H161" s="1" t="s">
        <v>65</v>
      </c>
      <c r="I161" s="1">
        <v>0.8</v>
      </c>
      <c r="J161" s="1" t="s">
        <v>75</v>
      </c>
      <c r="K161" s="1">
        <v>0</v>
      </c>
      <c r="M161" s="1">
        <v>0</v>
      </c>
      <c r="O161" s="1">
        <v>0</v>
      </c>
      <c r="Q161" s="1">
        <v>0</v>
      </c>
      <c r="S161" s="1">
        <v>0</v>
      </c>
      <c r="U161" s="1">
        <v>0</v>
      </c>
      <c r="W161" s="1">
        <v>0</v>
      </c>
      <c r="Y161" s="1">
        <v>0</v>
      </c>
      <c r="AA161" s="1">
        <v>0</v>
      </c>
      <c r="AC161" s="1">
        <v>0</v>
      </c>
      <c r="AE161" s="1">
        <v>0</v>
      </c>
      <c r="AG161" s="1">
        <v>1</v>
      </c>
      <c r="AH161" s="1">
        <v>0</v>
      </c>
    </row>
    <row r="162" spans="1:34">
      <c r="A162" s="1" t="s">
        <v>544</v>
      </c>
      <c r="B162" s="1" t="s">
        <v>545</v>
      </c>
      <c r="C162" s="1" t="s">
        <v>491</v>
      </c>
      <c r="D162" s="1">
        <v>28</v>
      </c>
      <c r="E162" s="1">
        <v>41906</v>
      </c>
      <c r="F162" s="1" t="s">
        <v>20332</v>
      </c>
      <c r="G162" s="1" t="s">
        <v>72</v>
      </c>
      <c r="H162" s="1" t="s">
        <v>65</v>
      </c>
      <c r="I162" s="1">
        <v>0.8</v>
      </c>
      <c r="J162" s="1" t="s">
        <v>75</v>
      </c>
      <c r="K162" s="1">
        <v>0</v>
      </c>
      <c r="M162" s="1">
        <v>0</v>
      </c>
      <c r="O162" s="1">
        <v>0</v>
      </c>
      <c r="Q162" s="1">
        <v>0</v>
      </c>
      <c r="S162" s="1">
        <v>0</v>
      </c>
      <c r="U162" s="1">
        <v>0</v>
      </c>
      <c r="W162" s="1">
        <v>0</v>
      </c>
      <c r="Y162" s="1">
        <v>0</v>
      </c>
      <c r="AA162" s="1">
        <v>0</v>
      </c>
      <c r="AC162" s="1">
        <v>0</v>
      </c>
      <c r="AE162" s="1">
        <v>0</v>
      </c>
      <c r="AG162" s="1">
        <v>1</v>
      </c>
      <c r="AH162" s="1">
        <v>0</v>
      </c>
    </row>
    <row r="163" spans="1:34">
      <c r="A163" s="1" t="s">
        <v>546</v>
      </c>
      <c r="B163" s="1" t="s">
        <v>547</v>
      </c>
      <c r="C163" s="1" t="s">
        <v>533</v>
      </c>
      <c r="D163" s="1">
        <v>30</v>
      </c>
      <c r="E163" s="1">
        <v>41891</v>
      </c>
      <c r="F163" s="1" t="s">
        <v>20332</v>
      </c>
      <c r="G163" s="1" t="s">
        <v>72</v>
      </c>
      <c r="H163" s="1" t="s">
        <v>65</v>
      </c>
      <c r="I163" s="1">
        <v>0.5</v>
      </c>
      <c r="J163" s="1" t="s">
        <v>75</v>
      </c>
      <c r="K163" s="1">
        <v>0</v>
      </c>
      <c r="M163" s="1">
        <v>0</v>
      </c>
      <c r="O163" s="1">
        <v>0</v>
      </c>
      <c r="Q163" s="1">
        <v>0</v>
      </c>
      <c r="S163" s="1">
        <v>0</v>
      </c>
      <c r="U163" s="1">
        <v>0</v>
      </c>
      <c r="W163" s="1">
        <v>0</v>
      </c>
      <c r="Y163" s="1">
        <v>0</v>
      </c>
      <c r="AA163" s="1">
        <v>0</v>
      </c>
      <c r="AC163" s="1">
        <v>0</v>
      </c>
      <c r="AE163" s="1">
        <v>0</v>
      </c>
      <c r="AG163" s="1">
        <v>1</v>
      </c>
      <c r="AH163" s="1">
        <v>0</v>
      </c>
    </row>
    <row r="164" spans="1:34">
      <c r="A164" s="1" t="s">
        <v>548</v>
      </c>
      <c r="B164" s="1" t="s">
        <v>549</v>
      </c>
      <c r="C164" s="1" t="s">
        <v>533</v>
      </c>
      <c r="D164" s="1">
        <v>21</v>
      </c>
      <c r="E164" s="1">
        <v>41605</v>
      </c>
      <c r="F164" s="1" t="s">
        <v>20332</v>
      </c>
      <c r="G164" s="1" t="s">
        <v>72</v>
      </c>
      <c r="H164" s="1" t="s">
        <v>65</v>
      </c>
      <c r="I164" s="1">
        <v>0.8</v>
      </c>
      <c r="J164" s="1" t="s">
        <v>75</v>
      </c>
      <c r="K164" s="1">
        <v>0</v>
      </c>
      <c r="M164" s="1">
        <v>0</v>
      </c>
      <c r="O164" s="1">
        <v>0</v>
      </c>
      <c r="Q164" s="1">
        <v>0</v>
      </c>
      <c r="S164" s="1">
        <v>0</v>
      </c>
      <c r="U164" s="1">
        <v>0</v>
      </c>
      <c r="W164" s="1">
        <v>0</v>
      </c>
      <c r="Y164" s="1">
        <v>0</v>
      </c>
      <c r="AA164" s="1">
        <v>0</v>
      </c>
      <c r="AC164" s="1">
        <v>0</v>
      </c>
      <c r="AE164" s="1">
        <v>0</v>
      </c>
      <c r="AG164" s="1">
        <v>1</v>
      </c>
      <c r="AH164" s="1">
        <v>0</v>
      </c>
    </row>
    <row r="165" spans="1:34">
      <c r="A165" s="1" t="s">
        <v>550</v>
      </c>
      <c r="B165" s="1" t="s">
        <v>551</v>
      </c>
      <c r="C165" s="1" t="s">
        <v>92</v>
      </c>
      <c r="H165" s="1" t="s">
        <v>65</v>
      </c>
      <c r="I165" s="1" t="s">
        <v>66</v>
      </c>
      <c r="V165" s="1" t="s">
        <v>67</v>
      </c>
    </row>
    <row r="166" spans="1:34">
      <c r="A166" s="1" t="s">
        <v>552</v>
      </c>
      <c r="B166" s="1" t="s">
        <v>553</v>
      </c>
      <c r="C166" s="1" t="s">
        <v>310</v>
      </c>
      <c r="H166" s="1" t="s">
        <v>65</v>
      </c>
      <c r="I166" s="1" t="s">
        <v>66</v>
      </c>
      <c r="V166" s="1" t="s">
        <v>67</v>
      </c>
    </row>
    <row r="167" spans="1:34">
      <c r="A167" s="1" t="s">
        <v>554</v>
      </c>
      <c r="B167" s="1" t="s">
        <v>555</v>
      </c>
      <c r="C167" s="1" t="s">
        <v>279</v>
      </c>
      <c r="D167" s="1">
        <v>10</v>
      </c>
      <c r="E167" s="1">
        <v>42096</v>
      </c>
      <c r="F167" s="1" t="s">
        <v>20332</v>
      </c>
      <c r="G167" s="1" t="s">
        <v>72</v>
      </c>
      <c r="H167" s="1" t="s">
        <v>65</v>
      </c>
      <c r="I167" s="1">
        <v>0.8</v>
      </c>
      <c r="J167" s="1" t="s">
        <v>75</v>
      </c>
      <c r="K167" s="1">
        <v>0</v>
      </c>
      <c r="M167" s="1">
        <v>0</v>
      </c>
      <c r="O167" s="1">
        <v>0</v>
      </c>
      <c r="Q167" s="1">
        <v>0</v>
      </c>
      <c r="S167" s="1">
        <v>0</v>
      </c>
      <c r="U167" s="1">
        <v>0</v>
      </c>
      <c r="W167" s="1">
        <v>0</v>
      </c>
      <c r="Y167" s="1">
        <v>0</v>
      </c>
      <c r="AA167" s="1">
        <v>0</v>
      </c>
      <c r="AC167" s="1">
        <v>0</v>
      </c>
      <c r="AE167" s="1">
        <v>0</v>
      </c>
      <c r="AG167" s="1">
        <v>1</v>
      </c>
      <c r="AH167" s="1">
        <v>0</v>
      </c>
    </row>
    <row r="168" spans="1:34">
      <c r="A168" s="1" t="s">
        <v>556</v>
      </c>
      <c r="B168" s="1" t="s">
        <v>557</v>
      </c>
      <c r="C168" s="1" t="s">
        <v>179</v>
      </c>
      <c r="D168" s="1">
        <v>6</v>
      </c>
      <c r="E168" s="4">
        <v>44665</v>
      </c>
      <c r="F168" s="1" t="s">
        <v>558</v>
      </c>
      <c r="G168" s="1" t="s">
        <v>72</v>
      </c>
      <c r="H168" s="1" t="s">
        <v>65</v>
      </c>
      <c r="I168" s="1">
        <v>0.8</v>
      </c>
      <c r="J168" s="1" t="s">
        <v>75</v>
      </c>
      <c r="K168" s="1">
        <v>0</v>
      </c>
      <c r="M168" s="1">
        <v>0</v>
      </c>
      <c r="O168" s="1">
        <v>0</v>
      </c>
      <c r="Q168" s="1">
        <v>0</v>
      </c>
      <c r="S168" s="1">
        <v>0</v>
      </c>
      <c r="U168" s="1">
        <v>0</v>
      </c>
      <c r="W168" s="1">
        <v>0</v>
      </c>
      <c r="Y168" s="1">
        <v>0</v>
      </c>
      <c r="AA168" s="1">
        <v>0</v>
      </c>
      <c r="AC168" s="1">
        <v>0</v>
      </c>
      <c r="AE168" s="1">
        <v>0</v>
      </c>
      <c r="AG168" s="1">
        <v>1</v>
      </c>
      <c r="AH168" s="1">
        <v>0</v>
      </c>
    </row>
    <row r="169" spans="1:34">
      <c r="A169" s="1" t="s">
        <v>559</v>
      </c>
      <c r="B169" s="1" t="s">
        <v>560</v>
      </c>
      <c r="C169" s="1" t="s">
        <v>506</v>
      </c>
      <c r="D169" s="1">
        <v>14</v>
      </c>
      <c r="E169" s="4">
        <v>44673</v>
      </c>
      <c r="F169" s="1" t="s">
        <v>561</v>
      </c>
      <c r="G169" s="1" t="s">
        <v>72</v>
      </c>
      <c r="H169" s="1" t="s">
        <v>73</v>
      </c>
      <c r="I169" s="1">
        <v>0</v>
      </c>
      <c r="J169" s="1" t="s">
        <v>562</v>
      </c>
      <c r="K169" s="1">
        <v>0.8</v>
      </c>
      <c r="L169" s="1" t="s">
        <v>75</v>
      </c>
      <c r="M169" s="1">
        <v>0</v>
      </c>
      <c r="O169" s="1">
        <v>0</v>
      </c>
      <c r="Q169" s="1">
        <v>0</v>
      </c>
      <c r="S169" s="1">
        <v>0</v>
      </c>
      <c r="U169" s="1">
        <v>0</v>
      </c>
      <c r="W169" s="1">
        <v>0</v>
      </c>
      <c r="Y169" s="1">
        <v>0</v>
      </c>
      <c r="AA169" s="1">
        <v>0</v>
      </c>
      <c r="AC169" s="1">
        <v>0</v>
      </c>
      <c r="AE169" s="1">
        <v>0</v>
      </c>
      <c r="AG169" s="1">
        <v>2</v>
      </c>
      <c r="AH169" s="1">
        <v>8500</v>
      </c>
    </row>
    <row r="170" spans="1:34">
      <c r="A170" s="1" t="s">
        <v>563</v>
      </c>
      <c r="B170" s="1" t="s">
        <v>564</v>
      </c>
      <c r="C170" s="1" t="s">
        <v>228</v>
      </c>
      <c r="D170" s="1">
        <v>10</v>
      </c>
      <c r="E170" s="4">
        <v>44650</v>
      </c>
      <c r="F170" s="1" t="s">
        <v>565</v>
      </c>
      <c r="G170" s="1" t="s">
        <v>72</v>
      </c>
      <c r="H170" s="1" t="s">
        <v>65</v>
      </c>
      <c r="I170" s="1">
        <v>0.8</v>
      </c>
      <c r="J170" s="1" t="s">
        <v>75</v>
      </c>
      <c r="K170" s="1">
        <v>0</v>
      </c>
      <c r="M170" s="1">
        <v>0</v>
      </c>
      <c r="O170" s="1">
        <v>0</v>
      </c>
      <c r="Q170" s="1">
        <v>0</v>
      </c>
      <c r="S170" s="1">
        <v>0</v>
      </c>
      <c r="U170" s="1">
        <v>0</v>
      </c>
      <c r="W170" s="1">
        <v>0</v>
      </c>
      <c r="Y170" s="1">
        <v>0</v>
      </c>
      <c r="AA170" s="1">
        <v>0</v>
      </c>
      <c r="AC170" s="1">
        <v>0</v>
      </c>
      <c r="AE170" s="1">
        <v>0</v>
      </c>
      <c r="AG170" s="1">
        <v>1</v>
      </c>
      <c r="AH170" s="1">
        <v>0</v>
      </c>
    </row>
    <row r="171" spans="1:34">
      <c r="A171" s="1" t="s">
        <v>566</v>
      </c>
      <c r="B171" s="1" t="s">
        <v>567</v>
      </c>
      <c r="C171" s="1" t="s">
        <v>212</v>
      </c>
      <c r="D171" s="1">
        <v>7</v>
      </c>
      <c r="E171" s="4">
        <v>44599</v>
      </c>
      <c r="F171" s="1" t="s">
        <v>568</v>
      </c>
      <c r="G171" s="1" t="s">
        <v>80</v>
      </c>
      <c r="H171" s="1" t="s">
        <v>73</v>
      </c>
      <c r="I171" s="1">
        <v>0</v>
      </c>
      <c r="J171" s="1" t="s">
        <v>425</v>
      </c>
      <c r="K171" s="1">
        <v>0.74</v>
      </c>
      <c r="L171" s="1" t="s">
        <v>82</v>
      </c>
      <c r="M171" s="1">
        <v>0.75</v>
      </c>
      <c r="N171" s="1" t="s">
        <v>83</v>
      </c>
      <c r="O171" s="1">
        <v>0.78</v>
      </c>
      <c r="P171" s="1" t="s">
        <v>84</v>
      </c>
      <c r="Q171" s="1">
        <v>0.8</v>
      </c>
      <c r="R171" s="1" t="s">
        <v>85</v>
      </c>
      <c r="S171" s="1">
        <v>0</v>
      </c>
      <c r="U171" s="1">
        <v>0</v>
      </c>
      <c r="W171" s="1">
        <v>0</v>
      </c>
      <c r="Y171" s="1">
        <v>0</v>
      </c>
      <c r="AA171" s="1">
        <v>0</v>
      </c>
      <c r="AC171" s="1">
        <v>0</v>
      </c>
      <c r="AE171" s="1">
        <v>0</v>
      </c>
      <c r="AG171" s="1">
        <v>4</v>
      </c>
      <c r="AH171" s="1">
        <v>13000</v>
      </c>
    </row>
    <row r="172" spans="1:34">
      <c r="A172" s="1" t="s">
        <v>569</v>
      </c>
      <c r="B172" s="1" t="s">
        <v>570</v>
      </c>
      <c r="C172" s="1" t="s">
        <v>212</v>
      </c>
      <c r="D172" s="1">
        <v>4</v>
      </c>
      <c r="E172" s="4">
        <v>44656</v>
      </c>
      <c r="F172" s="1" t="s">
        <v>571</v>
      </c>
      <c r="G172" s="1" t="s">
        <v>80</v>
      </c>
      <c r="H172" s="1" t="s">
        <v>73</v>
      </c>
      <c r="I172" s="1">
        <v>0.74</v>
      </c>
      <c r="J172" s="1" t="s">
        <v>82</v>
      </c>
      <c r="K172" s="1">
        <v>0.75</v>
      </c>
      <c r="L172" s="1" t="s">
        <v>83</v>
      </c>
      <c r="M172" s="1">
        <v>0.78</v>
      </c>
      <c r="N172" s="1" t="s">
        <v>84</v>
      </c>
      <c r="O172" s="1">
        <v>0.8</v>
      </c>
      <c r="P172" s="1" t="s">
        <v>85</v>
      </c>
      <c r="Q172" s="1">
        <v>0</v>
      </c>
      <c r="S172" s="1">
        <v>0</v>
      </c>
      <c r="U172" s="1">
        <v>0</v>
      </c>
      <c r="W172" s="1">
        <v>0</v>
      </c>
      <c r="Y172" s="1">
        <v>0</v>
      </c>
      <c r="AA172" s="1">
        <v>0</v>
      </c>
      <c r="AC172" s="1">
        <v>0</v>
      </c>
      <c r="AE172" s="1">
        <v>0</v>
      </c>
      <c r="AG172" s="1">
        <v>3</v>
      </c>
      <c r="AH172" s="1">
        <v>0</v>
      </c>
    </row>
    <row r="173" spans="1:34">
      <c r="A173" s="1" t="s">
        <v>572</v>
      </c>
      <c r="B173" s="1" t="s">
        <v>573</v>
      </c>
      <c r="C173" s="1" t="s">
        <v>212</v>
      </c>
      <c r="D173" s="1">
        <v>28</v>
      </c>
      <c r="E173" s="1">
        <v>41495</v>
      </c>
      <c r="F173" s="1" t="s">
        <v>20332</v>
      </c>
      <c r="G173" s="1" t="s">
        <v>72</v>
      </c>
      <c r="H173" s="1" t="s">
        <v>65</v>
      </c>
      <c r="I173" s="1">
        <v>0.8</v>
      </c>
      <c r="J173" s="1" t="s">
        <v>75</v>
      </c>
      <c r="K173" s="1">
        <v>0</v>
      </c>
      <c r="M173" s="1">
        <v>0</v>
      </c>
      <c r="O173" s="1">
        <v>0</v>
      </c>
      <c r="Q173" s="1">
        <v>0</v>
      </c>
      <c r="S173" s="1">
        <v>0</v>
      </c>
      <c r="U173" s="1">
        <v>0</v>
      </c>
      <c r="W173" s="1">
        <v>0</v>
      </c>
      <c r="Y173" s="1">
        <v>0</v>
      </c>
      <c r="AA173" s="1">
        <v>0</v>
      </c>
      <c r="AC173" s="1">
        <v>0</v>
      </c>
      <c r="AE173" s="1">
        <v>0</v>
      </c>
      <c r="AG173" s="1">
        <v>1</v>
      </c>
      <c r="AH173" s="1">
        <v>0</v>
      </c>
    </row>
    <row r="174" spans="1:34">
      <c r="A174" s="1" t="s">
        <v>574</v>
      </c>
      <c r="B174" s="1" t="s">
        <v>575</v>
      </c>
      <c r="C174" s="1" t="s">
        <v>212</v>
      </c>
      <c r="D174" s="1">
        <v>8</v>
      </c>
      <c r="E174" s="1">
        <v>44298</v>
      </c>
      <c r="F174" s="1" t="s">
        <v>20332</v>
      </c>
      <c r="G174" s="1" t="s">
        <v>72</v>
      </c>
      <c r="H174" s="1" t="s">
        <v>65</v>
      </c>
      <c r="I174" s="1">
        <v>0.7</v>
      </c>
      <c r="J174" s="1" t="s">
        <v>75</v>
      </c>
      <c r="K174" s="1">
        <v>0</v>
      </c>
      <c r="M174" s="1">
        <v>0</v>
      </c>
      <c r="O174" s="1">
        <v>0</v>
      </c>
      <c r="Q174" s="1">
        <v>0</v>
      </c>
      <c r="S174" s="1">
        <v>0</v>
      </c>
      <c r="U174" s="1">
        <v>0</v>
      </c>
      <c r="W174" s="1">
        <v>0</v>
      </c>
      <c r="Y174" s="1">
        <v>0</v>
      </c>
      <c r="AA174" s="1">
        <v>0</v>
      </c>
      <c r="AC174" s="1">
        <v>0</v>
      </c>
      <c r="AE174" s="1">
        <v>0</v>
      </c>
      <c r="AG174" s="1">
        <v>1</v>
      </c>
      <c r="AH174" s="1">
        <v>0</v>
      </c>
    </row>
    <row r="175" spans="1:34">
      <c r="A175" s="1" t="s">
        <v>576</v>
      </c>
      <c r="B175" s="1" t="s">
        <v>577</v>
      </c>
      <c r="C175" s="1" t="s">
        <v>259</v>
      </c>
      <c r="D175" s="1">
        <v>31</v>
      </c>
      <c r="E175" s="4">
        <v>44552</v>
      </c>
      <c r="F175" s="1" t="s">
        <v>578</v>
      </c>
      <c r="G175" s="1" t="s">
        <v>72</v>
      </c>
      <c r="H175" s="1" t="s">
        <v>65</v>
      </c>
      <c r="I175" s="1">
        <v>0.7</v>
      </c>
      <c r="J175" s="1" t="s">
        <v>75</v>
      </c>
      <c r="K175" s="1">
        <v>0</v>
      </c>
      <c r="M175" s="1">
        <v>0</v>
      </c>
      <c r="O175" s="1">
        <v>0</v>
      </c>
      <c r="Q175" s="1">
        <v>0</v>
      </c>
      <c r="S175" s="1">
        <v>0</v>
      </c>
      <c r="U175" s="1">
        <v>0</v>
      </c>
      <c r="W175" s="1">
        <v>0</v>
      </c>
      <c r="Y175" s="1">
        <v>0</v>
      </c>
      <c r="AA175" s="1">
        <v>0</v>
      </c>
      <c r="AC175" s="1">
        <v>0</v>
      </c>
      <c r="AE175" s="1">
        <v>0</v>
      </c>
      <c r="AG175" s="1">
        <v>1</v>
      </c>
      <c r="AH175" s="1">
        <v>0</v>
      </c>
    </row>
    <row r="176" spans="1:34">
      <c r="A176" s="1" t="s">
        <v>579</v>
      </c>
      <c r="B176" s="1" t="s">
        <v>580</v>
      </c>
      <c r="C176" s="1" t="s">
        <v>306</v>
      </c>
      <c r="D176" s="1">
        <v>43</v>
      </c>
      <c r="E176" s="4">
        <v>44552</v>
      </c>
      <c r="F176" s="1" t="s">
        <v>581</v>
      </c>
      <c r="G176" s="1" t="s">
        <v>72</v>
      </c>
      <c r="H176" s="1" t="s">
        <v>73</v>
      </c>
      <c r="I176" s="1">
        <v>0</v>
      </c>
      <c r="J176" s="1" t="s">
        <v>582</v>
      </c>
      <c r="K176" s="1">
        <v>0.8</v>
      </c>
      <c r="L176" s="1" t="s">
        <v>75</v>
      </c>
      <c r="M176" s="1">
        <v>0</v>
      </c>
      <c r="O176" s="1">
        <v>0</v>
      </c>
      <c r="Q176" s="1">
        <v>0</v>
      </c>
      <c r="S176" s="1">
        <v>0</v>
      </c>
      <c r="U176" s="1">
        <v>0</v>
      </c>
      <c r="W176" s="1">
        <v>0</v>
      </c>
      <c r="Y176" s="1">
        <v>0</v>
      </c>
      <c r="AA176" s="1">
        <v>0</v>
      </c>
      <c r="AC176" s="1">
        <v>0</v>
      </c>
      <c r="AE176" s="1">
        <v>0</v>
      </c>
      <c r="AG176" s="1">
        <v>2</v>
      </c>
      <c r="AH176" s="1">
        <v>120000</v>
      </c>
    </row>
    <row r="177" spans="1:34">
      <c r="A177" s="1" t="s">
        <v>583</v>
      </c>
      <c r="B177" s="1" t="s">
        <v>584</v>
      </c>
      <c r="C177" s="1" t="s">
        <v>259</v>
      </c>
      <c r="D177" s="1">
        <v>5</v>
      </c>
      <c r="E177" s="4">
        <v>44631</v>
      </c>
      <c r="F177" s="1" t="s">
        <v>585</v>
      </c>
      <c r="G177" s="1" t="s">
        <v>72</v>
      </c>
      <c r="H177" s="1" t="s">
        <v>65</v>
      </c>
      <c r="I177" s="1">
        <v>0.1</v>
      </c>
      <c r="J177" s="1" t="s">
        <v>75</v>
      </c>
      <c r="K177" s="1">
        <v>0</v>
      </c>
      <c r="M177" s="1">
        <v>0</v>
      </c>
      <c r="O177" s="1">
        <v>0</v>
      </c>
      <c r="Q177" s="1">
        <v>0</v>
      </c>
      <c r="S177" s="1">
        <v>0</v>
      </c>
      <c r="U177" s="1">
        <v>0</v>
      </c>
      <c r="W177" s="1">
        <v>0</v>
      </c>
      <c r="Y177" s="1">
        <v>0</v>
      </c>
      <c r="AA177" s="1">
        <v>0</v>
      </c>
      <c r="AC177" s="1">
        <v>0</v>
      </c>
      <c r="AE177" s="1">
        <v>0</v>
      </c>
      <c r="AG177" s="1">
        <v>1</v>
      </c>
      <c r="AH177" s="1">
        <v>0</v>
      </c>
    </row>
    <row r="178" spans="1:34">
      <c r="A178" s="1" t="s">
        <v>586</v>
      </c>
      <c r="B178" s="1" t="s">
        <v>587</v>
      </c>
      <c r="C178" s="1" t="s">
        <v>259</v>
      </c>
      <c r="D178" s="1">
        <v>11</v>
      </c>
      <c r="E178" s="1">
        <v>43531</v>
      </c>
      <c r="F178" s="1" t="s">
        <v>20340</v>
      </c>
      <c r="G178" s="1" t="s">
        <v>20341</v>
      </c>
      <c r="H178" s="1" t="s">
        <v>73</v>
      </c>
      <c r="I178" s="1">
        <v>0</v>
      </c>
      <c r="J178" s="1" t="s">
        <v>89</v>
      </c>
      <c r="K178" s="1">
        <v>0.55000000000000004</v>
      </c>
      <c r="L178" s="1" t="s">
        <v>82</v>
      </c>
      <c r="M178" s="1">
        <v>0.65</v>
      </c>
      <c r="N178" s="1" t="s">
        <v>83</v>
      </c>
      <c r="O178" s="1">
        <v>0.75</v>
      </c>
      <c r="P178" s="1" t="s">
        <v>84</v>
      </c>
      <c r="Q178" s="1">
        <v>0.79</v>
      </c>
      <c r="R178" s="1" t="s">
        <v>85</v>
      </c>
      <c r="S178" s="1">
        <v>0</v>
      </c>
      <c r="U178" s="1">
        <v>0</v>
      </c>
      <c r="W178" s="1">
        <v>0</v>
      </c>
      <c r="Y178" s="1">
        <v>0</v>
      </c>
      <c r="AA178" s="1">
        <v>0</v>
      </c>
      <c r="AC178" s="1">
        <v>0</v>
      </c>
      <c r="AE178" s="1">
        <v>0</v>
      </c>
      <c r="AG178" s="1">
        <v>4</v>
      </c>
      <c r="AH178" s="1">
        <v>12000</v>
      </c>
    </row>
    <row r="179" spans="1:34">
      <c r="A179" s="1" t="s">
        <v>588</v>
      </c>
      <c r="B179" s="1" t="s">
        <v>589</v>
      </c>
      <c r="C179" s="1" t="s">
        <v>238</v>
      </c>
      <c r="D179" s="1">
        <v>2</v>
      </c>
      <c r="E179" s="4">
        <v>44648</v>
      </c>
      <c r="F179" s="1" t="s">
        <v>590</v>
      </c>
      <c r="G179" s="1" t="s">
        <v>80</v>
      </c>
      <c r="H179" s="1" t="s">
        <v>73</v>
      </c>
      <c r="I179" s="1">
        <v>0</v>
      </c>
      <c r="J179" s="1" t="s">
        <v>222</v>
      </c>
      <c r="K179" s="1">
        <v>0.74</v>
      </c>
      <c r="L179" s="1" t="s">
        <v>82</v>
      </c>
      <c r="M179" s="1">
        <v>0.76</v>
      </c>
      <c r="N179" s="1" t="s">
        <v>83</v>
      </c>
      <c r="O179" s="1">
        <v>0.78</v>
      </c>
      <c r="P179" s="1" t="s">
        <v>84</v>
      </c>
      <c r="Q179" s="1">
        <v>0.8</v>
      </c>
      <c r="R179" s="1" t="s">
        <v>85</v>
      </c>
      <c r="S179" s="1">
        <v>0</v>
      </c>
      <c r="U179" s="1">
        <v>0</v>
      </c>
      <c r="W179" s="1">
        <v>0</v>
      </c>
      <c r="Y179" s="1">
        <v>0</v>
      </c>
      <c r="AA179" s="1">
        <v>0</v>
      </c>
      <c r="AC179" s="1">
        <v>0</v>
      </c>
      <c r="AE179" s="1">
        <v>0</v>
      </c>
      <c r="AG179" s="1">
        <v>4</v>
      </c>
      <c r="AH179" s="1">
        <v>9999.99</v>
      </c>
    </row>
    <row r="180" spans="1:34">
      <c r="A180" s="1" t="s">
        <v>591</v>
      </c>
      <c r="B180" s="1" t="s">
        <v>592</v>
      </c>
      <c r="C180" s="1" t="s">
        <v>423</v>
      </c>
      <c r="D180" s="1">
        <v>8</v>
      </c>
      <c r="E180" s="4">
        <v>44680</v>
      </c>
      <c r="F180" s="1" t="s">
        <v>593</v>
      </c>
      <c r="G180" s="1" t="s">
        <v>72</v>
      </c>
      <c r="H180" s="1" t="s">
        <v>73</v>
      </c>
      <c r="I180" s="1">
        <v>0</v>
      </c>
      <c r="J180" s="1" t="s">
        <v>222</v>
      </c>
      <c r="K180" s="1">
        <v>0.8</v>
      </c>
      <c r="L180" s="1" t="s">
        <v>75</v>
      </c>
      <c r="M180" s="1">
        <v>0</v>
      </c>
      <c r="O180" s="1">
        <v>0</v>
      </c>
      <c r="Q180" s="1">
        <v>0</v>
      </c>
      <c r="S180" s="1">
        <v>0</v>
      </c>
      <c r="U180" s="1">
        <v>0</v>
      </c>
      <c r="W180" s="1">
        <v>0</v>
      </c>
      <c r="Y180" s="1">
        <v>0</v>
      </c>
      <c r="AA180" s="1">
        <v>0</v>
      </c>
      <c r="AC180" s="1">
        <v>0</v>
      </c>
      <c r="AE180" s="1">
        <v>0</v>
      </c>
      <c r="AG180" s="1">
        <v>2</v>
      </c>
      <c r="AH180" s="1">
        <v>9999.99</v>
      </c>
    </row>
    <row r="181" spans="1:34">
      <c r="A181" s="1" t="s">
        <v>594</v>
      </c>
      <c r="B181" s="1" t="s">
        <v>595</v>
      </c>
      <c r="C181" s="1" t="s">
        <v>185</v>
      </c>
      <c r="D181" s="1">
        <v>64</v>
      </c>
      <c r="E181" s="1">
        <v>41620</v>
      </c>
      <c r="F181" s="1" t="s">
        <v>20332</v>
      </c>
      <c r="G181" s="1" t="s">
        <v>72</v>
      </c>
      <c r="H181" s="1" t="s">
        <v>65</v>
      </c>
      <c r="I181" s="1">
        <v>0.8</v>
      </c>
      <c r="J181" s="1" t="s">
        <v>75</v>
      </c>
      <c r="K181" s="1">
        <v>0</v>
      </c>
      <c r="M181" s="1">
        <v>0</v>
      </c>
      <c r="O181" s="1">
        <v>0</v>
      </c>
      <c r="Q181" s="1">
        <v>0</v>
      </c>
      <c r="S181" s="1">
        <v>0</v>
      </c>
      <c r="U181" s="1">
        <v>0</v>
      </c>
      <c r="W181" s="1">
        <v>0</v>
      </c>
      <c r="Y181" s="1">
        <v>0</v>
      </c>
      <c r="AA181" s="1">
        <v>0</v>
      </c>
      <c r="AC181" s="1">
        <v>0</v>
      </c>
      <c r="AE181" s="1">
        <v>0</v>
      </c>
      <c r="AG181" s="1">
        <v>1</v>
      </c>
      <c r="AH181" s="1">
        <v>0</v>
      </c>
    </row>
    <row r="182" spans="1:34">
      <c r="A182" s="1" t="s">
        <v>596</v>
      </c>
      <c r="B182" s="1" t="s">
        <v>597</v>
      </c>
      <c r="C182" s="1" t="s">
        <v>378</v>
      </c>
      <c r="D182" s="1">
        <v>5</v>
      </c>
      <c r="E182" s="4">
        <v>44589</v>
      </c>
      <c r="F182" s="1" t="s">
        <v>598</v>
      </c>
      <c r="G182" s="1" t="s">
        <v>72</v>
      </c>
      <c r="H182" s="1" t="s">
        <v>65</v>
      </c>
      <c r="I182" s="1">
        <v>0.7</v>
      </c>
      <c r="J182" s="1" t="s">
        <v>75</v>
      </c>
      <c r="K182" s="1">
        <v>0</v>
      </c>
      <c r="M182" s="1">
        <v>0</v>
      </c>
      <c r="O182" s="1">
        <v>0</v>
      </c>
      <c r="Q182" s="1">
        <v>0</v>
      </c>
      <c r="S182" s="1">
        <v>0</v>
      </c>
      <c r="U182" s="1">
        <v>0</v>
      </c>
      <c r="W182" s="1">
        <v>0</v>
      </c>
      <c r="Y182" s="1">
        <v>0</v>
      </c>
      <c r="AA182" s="1">
        <v>0</v>
      </c>
      <c r="AC182" s="1">
        <v>0</v>
      </c>
      <c r="AE182" s="1">
        <v>0</v>
      </c>
      <c r="AG182" s="1">
        <v>1</v>
      </c>
      <c r="AH182" s="1">
        <v>0</v>
      </c>
    </row>
    <row r="183" spans="1:34">
      <c r="A183" s="1" t="s">
        <v>599</v>
      </c>
      <c r="B183" s="1" t="s">
        <v>600</v>
      </c>
      <c r="C183" s="1" t="s">
        <v>199</v>
      </c>
      <c r="D183" s="1">
        <v>8</v>
      </c>
      <c r="E183" s="4">
        <v>44631</v>
      </c>
      <c r="F183" s="1" t="s">
        <v>601</v>
      </c>
      <c r="G183" s="1" t="s">
        <v>72</v>
      </c>
      <c r="H183" s="1" t="s">
        <v>65</v>
      </c>
      <c r="I183" s="1">
        <v>0.6</v>
      </c>
      <c r="J183" s="1" t="s">
        <v>75</v>
      </c>
      <c r="K183" s="1">
        <v>0</v>
      </c>
      <c r="M183" s="1">
        <v>0</v>
      </c>
      <c r="O183" s="1">
        <v>0</v>
      </c>
      <c r="Q183" s="1">
        <v>0</v>
      </c>
      <c r="S183" s="1">
        <v>0</v>
      </c>
      <c r="U183" s="1">
        <v>0</v>
      </c>
      <c r="W183" s="1">
        <v>0</v>
      </c>
      <c r="Y183" s="1">
        <v>0</v>
      </c>
      <c r="AA183" s="1">
        <v>0</v>
      </c>
      <c r="AC183" s="1">
        <v>0</v>
      </c>
      <c r="AE183" s="1">
        <v>0</v>
      </c>
      <c r="AG183" s="1">
        <v>1</v>
      </c>
      <c r="AH183" s="1">
        <v>0</v>
      </c>
    </row>
    <row r="184" spans="1:34">
      <c r="A184" s="1" t="s">
        <v>602</v>
      </c>
      <c r="B184" s="1" t="s">
        <v>603</v>
      </c>
      <c r="C184" s="1" t="s">
        <v>322</v>
      </c>
      <c r="D184" s="1">
        <v>16</v>
      </c>
      <c r="E184" s="1">
        <v>44006</v>
      </c>
      <c r="F184" s="1" t="s">
        <v>20340</v>
      </c>
      <c r="G184" s="1" t="s">
        <v>20341</v>
      </c>
      <c r="H184" s="1" t="s">
        <v>73</v>
      </c>
      <c r="I184" s="1">
        <v>0</v>
      </c>
      <c r="J184" s="1" t="s">
        <v>1267</v>
      </c>
      <c r="K184" s="1">
        <v>0.55000000000000004</v>
      </c>
      <c r="L184" s="1" t="s">
        <v>82</v>
      </c>
      <c r="M184" s="1">
        <v>0.6</v>
      </c>
      <c r="N184" s="1" t="s">
        <v>83</v>
      </c>
      <c r="O184" s="1">
        <v>0.65</v>
      </c>
      <c r="P184" s="1" t="s">
        <v>84</v>
      </c>
      <c r="Q184" s="1">
        <v>0.7</v>
      </c>
      <c r="R184" s="1" t="s">
        <v>85</v>
      </c>
      <c r="S184" s="1">
        <v>0</v>
      </c>
      <c r="U184" s="1">
        <v>0</v>
      </c>
      <c r="W184" s="1">
        <v>0</v>
      </c>
      <c r="Y184" s="1">
        <v>0</v>
      </c>
      <c r="AA184" s="1">
        <v>0</v>
      </c>
      <c r="AC184" s="1">
        <v>0</v>
      </c>
      <c r="AE184" s="1">
        <v>0</v>
      </c>
      <c r="AG184" s="1">
        <v>4</v>
      </c>
      <c r="AH184" s="1">
        <v>6000</v>
      </c>
    </row>
    <row r="185" spans="1:34">
      <c r="A185" s="1" t="s">
        <v>604</v>
      </c>
      <c r="B185" s="1" t="s">
        <v>605</v>
      </c>
      <c r="C185" s="1" t="s">
        <v>533</v>
      </c>
      <c r="D185" s="1">
        <v>105</v>
      </c>
      <c r="E185" s="1">
        <v>41912</v>
      </c>
      <c r="F185" s="1" t="s">
        <v>20332</v>
      </c>
      <c r="G185" s="1" t="s">
        <v>72</v>
      </c>
      <c r="H185" s="1" t="s">
        <v>65</v>
      </c>
      <c r="I185" s="1">
        <v>0.8</v>
      </c>
      <c r="J185" s="1" t="s">
        <v>75</v>
      </c>
      <c r="K185" s="1">
        <v>0</v>
      </c>
      <c r="M185" s="1">
        <v>0</v>
      </c>
      <c r="O185" s="1">
        <v>0</v>
      </c>
      <c r="Q185" s="1">
        <v>0</v>
      </c>
      <c r="S185" s="1">
        <v>0</v>
      </c>
      <c r="U185" s="1">
        <v>0</v>
      </c>
      <c r="W185" s="1">
        <v>0</v>
      </c>
      <c r="Y185" s="1">
        <v>0</v>
      </c>
      <c r="AA185" s="1">
        <v>0</v>
      </c>
      <c r="AC185" s="1">
        <v>0</v>
      </c>
      <c r="AE185" s="1">
        <v>0</v>
      </c>
      <c r="AG185" s="1">
        <v>1</v>
      </c>
      <c r="AH185" s="1">
        <v>0</v>
      </c>
    </row>
    <row r="186" spans="1:34">
      <c r="A186" s="1" t="s">
        <v>606</v>
      </c>
      <c r="B186" s="1" t="s">
        <v>607</v>
      </c>
      <c r="C186" s="1" t="s">
        <v>129</v>
      </c>
      <c r="D186" s="1">
        <v>14</v>
      </c>
      <c r="E186" s="1">
        <v>44711</v>
      </c>
      <c r="F186" s="1" t="s">
        <v>20348</v>
      </c>
      <c r="G186" s="1" t="s">
        <v>80</v>
      </c>
      <c r="H186" s="1" t="s">
        <v>65</v>
      </c>
      <c r="I186" s="1">
        <v>0.8</v>
      </c>
      <c r="J186" s="1" t="s">
        <v>75</v>
      </c>
      <c r="K186" s="1">
        <v>0</v>
      </c>
      <c r="M186" s="1">
        <v>0</v>
      </c>
      <c r="O186" s="1">
        <v>0</v>
      </c>
      <c r="Q186" s="1">
        <v>0</v>
      </c>
      <c r="S186" s="1">
        <v>0</v>
      </c>
      <c r="U186" s="1">
        <v>0</v>
      </c>
      <c r="W186" s="1">
        <v>0</v>
      </c>
      <c r="Y186" s="1">
        <v>0</v>
      </c>
      <c r="AA186" s="1">
        <v>0</v>
      </c>
      <c r="AC186" s="1">
        <v>0</v>
      </c>
      <c r="AE186" s="1">
        <v>0</v>
      </c>
      <c r="AG186" s="1">
        <v>1</v>
      </c>
      <c r="AH186" s="1">
        <v>0</v>
      </c>
    </row>
    <row r="187" spans="1:34">
      <c r="A187" s="1" t="s">
        <v>608</v>
      </c>
      <c r="B187" s="1" t="s">
        <v>609</v>
      </c>
      <c r="C187" s="1" t="s">
        <v>306</v>
      </c>
      <c r="D187" s="1">
        <v>77</v>
      </c>
      <c r="E187" s="4">
        <v>44560</v>
      </c>
      <c r="F187" s="1" t="s">
        <v>610</v>
      </c>
      <c r="G187" s="1" t="s">
        <v>72</v>
      </c>
      <c r="H187" s="1" t="s">
        <v>73</v>
      </c>
      <c r="I187" s="1">
        <v>0</v>
      </c>
      <c r="J187" s="1" t="s">
        <v>89</v>
      </c>
      <c r="K187" s="1">
        <v>0.8</v>
      </c>
      <c r="L187" s="1" t="s">
        <v>75</v>
      </c>
      <c r="M187" s="1">
        <v>0</v>
      </c>
      <c r="O187" s="1">
        <v>0</v>
      </c>
      <c r="Q187" s="1">
        <v>0</v>
      </c>
      <c r="S187" s="1">
        <v>0</v>
      </c>
      <c r="U187" s="1">
        <v>0</v>
      </c>
      <c r="W187" s="1">
        <v>0</v>
      </c>
      <c r="Y187" s="1">
        <v>0</v>
      </c>
      <c r="AA187" s="1">
        <v>0</v>
      </c>
      <c r="AC187" s="1">
        <v>0</v>
      </c>
      <c r="AE187" s="1">
        <v>0</v>
      </c>
      <c r="AG187" s="1">
        <v>2</v>
      </c>
      <c r="AH187" s="1">
        <v>12000</v>
      </c>
    </row>
    <row r="188" spans="1:34">
      <c r="A188" s="1" t="s">
        <v>611</v>
      </c>
      <c r="B188" s="1" t="s">
        <v>612</v>
      </c>
      <c r="C188" s="1" t="s">
        <v>613</v>
      </c>
      <c r="D188" s="1">
        <v>11</v>
      </c>
      <c r="E188" s="4">
        <v>44597</v>
      </c>
      <c r="F188" s="1" t="s">
        <v>614</v>
      </c>
      <c r="G188" s="1" t="s">
        <v>72</v>
      </c>
      <c r="H188" s="1" t="s">
        <v>73</v>
      </c>
      <c r="I188" s="1">
        <v>0</v>
      </c>
      <c r="J188" s="1" t="s">
        <v>615</v>
      </c>
      <c r="K188" s="1">
        <v>0.8</v>
      </c>
      <c r="L188" s="1" t="s">
        <v>75</v>
      </c>
      <c r="M188" s="1">
        <v>0</v>
      </c>
      <c r="O188" s="1">
        <v>0</v>
      </c>
      <c r="Q188" s="1">
        <v>0</v>
      </c>
      <c r="S188" s="1">
        <v>0</v>
      </c>
      <c r="U188" s="1">
        <v>0</v>
      </c>
      <c r="W188" s="1">
        <v>0</v>
      </c>
      <c r="Y188" s="1">
        <v>0</v>
      </c>
      <c r="AA188" s="1">
        <v>0</v>
      </c>
      <c r="AC188" s="1">
        <v>0</v>
      </c>
      <c r="AE188" s="1">
        <v>0</v>
      </c>
      <c r="AG188" s="1">
        <v>2</v>
      </c>
      <c r="AH188" s="1">
        <v>7999.99</v>
      </c>
    </row>
    <row r="189" spans="1:34">
      <c r="A189" s="1" t="s">
        <v>616</v>
      </c>
      <c r="B189" s="1" t="s">
        <v>617</v>
      </c>
      <c r="C189" s="1" t="s">
        <v>149</v>
      </c>
      <c r="D189" s="1">
        <v>3</v>
      </c>
      <c r="E189" s="1">
        <v>44249</v>
      </c>
      <c r="F189" s="1" t="s">
        <v>20332</v>
      </c>
      <c r="G189" s="1" t="s">
        <v>72</v>
      </c>
      <c r="H189" s="1" t="s">
        <v>65</v>
      </c>
      <c r="I189" s="1">
        <v>0.8</v>
      </c>
      <c r="J189" s="1" t="s">
        <v>75</v>
      </c>
      <c r="K189" s="1">
        <v>0</v>
      </c>
      <c r="M189" s="1">
        <v>0</v>
      </c>
      <c r="O189" s="1">
        <v>0</v>
      </c>
      <c r="Q189" s="1">
        <v>0</v>
      </c>
      <c r="S189" s="1">
        <v>0</v>
      </c>
      <c r="U189" s="1">
        <v>0</v>
      </c>
      <c r="W189" s="1">
        <v>0</v>
      </c>
      <c r="Y189" s="1">
        <v>0</v>
      </c>
      <c r="AA189" s="1">
        <v>0</v>
      </c>
      <c r="AC189" s="1">
        <v>0</v>
      </c>
      <c r="AE189" s="1">
        <v>0</v>
      </c>
      <c r="AG189" s="1">
        <v>1</v>
      </c>
      <c r="AH189" s="1">
        <v>0</v>
      </c>
    </row>
    <row r="190" spans="1:34">
      <c r="A190" s="1" t="s">
        <v>618</v>
      </c>
      <c r="B190" s="1" t="s">
        <v>619</v>
      </c>
      <c r="C190" s="1" t="s">
        <v>620</v>
      </c>
      <c r="D190" s="1">
        <v>5</v>
      </c>
      <c r="E190" s="4">
        <v>44680</v>
      </c>
      <c r="F190" s="1" t="s">
        <v>621</v>
      </c>
      <c r="G190" s="1" t="s">
        <v>80</v>
      </c>
      <c r="H190" s="1" t="s">
        <v>73</v>
      </c>
      <c r="I190" s="1">
        <v>0</v>
      </c>
      <c r="J190" s="1" t="s">
        <v>615</v>
      </c>
      <c r="K190" s="1">
        <v>0.8</v>
      </c>
      <c r="L190" s="1" t="s">
        <v>75</v>
      </c>
      <c r="M190" s="1">
        <v>0</v>
      </c>
      <c r="O190" s="1">
        <v>0</v>
      </c>
      <c r="Q190" s="1">
        <v>0</v>
      </c>
      <c r="S190" s="1">
        <v>0</v>
      </c>
      <c r="U190" s="1">
        <v>0</v>
      </c>
      <c r="W190" s="1">
        <v>0</v>
      </c>
      <c r="Y190" s="1">
        <v>0</v>
      </c>
      <c r="AA190" s="1">
        <v>0</v>
      </c>
      <c r="AC190" s="1">
        <v>0</v>
      </c>
      <c r="AE190" s="1">
        <v>0</v>
      </c>
      <c r="AG190" s="1">
        <v>2</v>
      </c>
      <c r="AH190" s="1">
        <v>7999.99</v>
      </c>
    </row>
    <row r="191" spans="1:34">
      <c r="A191" s="1" t="s">
        <v>622</v>
      </c>
      <c r="B191" s="1" t="s">
        <v>623</v>
      </c>
      <c r="C191" s="1" t="s">
        <v>306</v>
      </c>
      <c r="D191" s="1">
        <v>8</v>
      </c>
      <c r="E191" s="1">
        <v>44279</v>
      </c>
      <c r="F191" s="1" t="s">
        <v>20332</v>
      </c>
      <c r="G191" s="1" t="s">
        <v>72</v>
      </c>
      <c r="H191" s="1" t="s">
        <v>65</v>
      </c>
      <c r="I191" s="1">
        <v>0.8</v>
      </c>
      <c r="J191" s="1" t="s">
        <v>75</v>
      </c>
      <c r="K191" s="1">
        <v>0</v>
      </c>
      <c r="M191" s="1">
        <v>0</v>
      </c>
      <c r="O191" s="1">
        <v>0</v>
      </c>
      <c r="Q191" s="1">
        <v>0</v>
      </c>
      <c r="S191" s="1">
        <v>0</v>
      </c>
      <c r="U191" s="1">
        <v>0</v>
      </c>
      <c r="W191" s="1">
        <v>0</v>
      </c>
      <c r="Y191" s="1">
        <v>0</v>
      </c>
      <c r="AA191" s="1">
        <v>0</v>
      </c>
      <c r="AC191" s="1">
        <v>0</v>
      </c>
      <c r="AE191" s="1">
        <v>0</v>
      </c>
      <c r="AG191" s="1">
        <v>1</v>
      </c>
      <c r="AH191" s="1">
        <v>0</v>
      </c>
    </row>
    <row r="192" spans="1:34">
      <c r="A192" s="1" t="s">
        <v>624</v>
      </c>
      <c r="B192" s="1" t="s">
        <v>625</v>
      </c>
      <c r="C192" s="1" t="s">
        <v>626</v>
      </c>
      <c r="D192" s="1">
        <v>2</v>
      </c>
      <c r="E192" s="4">
        <v>44642</v>
      </c>
      <c r="F192" s="1" t="s">
        <v>627</v>
      </c>
      <c r="G192" s="1" t="s">
        <v>72</v>
      </c>
      <c r="H192" s="1" t="s">
        <v>73</v>
      </c>
      <c r="I192" s="1">
        <v>0</v>
      </c>
      <c r="J192" s="1" t="s">
        <v>74</v>
      </c>
      <c r="K192" s="1">
        <v>0.4</v>
      </c>
      <c r="L192" s="1" t="s">
        <v>75</v>
      </c>
      <c r="M192" s="1">
        <v>0</v>
      </c>
      <c r="O192" s="1">
        <v>0</v>
      </c>
      <c r="Q192" s="1">
        <v>0</v>
      </c>
      <c r="S192" s="1">
        <v>0</v>
      </c>
      <c r="U192" s="1">
        <v>0</v>
      </c>
      <c r="W192" s="1">
        <v>0</v>
      </c>
      <c r="Y192" s="1">
        <v>0</v>
      </c>
      <c r="AA192" s="1">
        <v>0</v>
      </c>
      <c r="AC192" s="1">
        <v>0</v>
      </c>
      <c r="AE192" s="1">
        <v>0</v>
      </c>
      <c r="AG192" s="1">
        <v>2</v>
      </c>
      <c r="AH192" s="1">
        <v>10000</v>
      </c>
    </row>
    <row r="193" spans="1:34">
      <c r="A193" s="1" t="s">
        <v>628</v>
      </c>
      <c r="B193" s="1" t="s">
        <v>629</v>
      </c>
      <c r="C193" s="1" t="s">
        <v>112</v>
      </c>
      <c r="D193" s="1">
        <v>15</v>
      </c>
      <c r="E193" s="1">
        <v>42520</v>
      </c>
      <c r="F193" s="1" t="s">
        <v>20332</v>
      </c>
      <c r="G193" s="1" t="s">
        <v>72</v>
      </c>
      <c r="H193" s="1" t="s">
        <v>65</v>
      </c>
      <c r="I193" s="1">
        <v>0.5</v>
      </c>
      <c r="J193" s="1" t="s">
        <v>75</v>
      </c>
      <c r="K193" s="1">
        <v>0</v>
      </c>
      <c r="M193" s="1">
        <v>0</v>
      </c>
      <c r="O193" s="1">
        <v>0</v>
      </c>
      <c r="Q193" s="1">
        <v>0</v>
      </c>
      <c r="S193" s="1">
        <v>0</v>
      </c>
      <c r="U193" s="1">
        <v>0</v>
      </c>
      <c r="W193" s="1">
        <v>0</v>
      </c>
      <c r="Y193" s="1">
        <v>0</v>
      </c>
      <c r="AA193" s="1">
        <v>0</v>
      </c>
      <c r="AC193" s="1">
        <v>0</v>
      </c>
      <c r="AE193" s="1">
        <v>0</v>
      </c>
      <c r="AG193" s="1">
        <v>1</v>
      </c>
      <c r="AH193" s="1">
        <v>0</v>
      </c>
    </row>
    <row r="194" spans="1:34">
      <c r="A194" s="1" t="s">
        <v>630</v>
      </c>
      <c r="B194" s="1" t="s">
        <v>631</v>
      </c>
      <c r="C194" s="1" t="s">
        <v>533</v>
      </c>
      <c r="D194" s="1">
        <v>26</v>
      </c>
      <c r="E194" s="1">
        <v>41085</v>
      </c>
      <c r="F194" s="1" t="s">
        <v>20332</v>
      </c>
      <c r="G194" s="1" t="s">
        <v>72</v>
      </c>
      <c r="H194" s="1" t="s">
        <v>73</v>
      </c>
      <c r="I194" s="1">
        <v>0</v>
      </c>
      <c r="J194" s="1" t="s">
        <v>1640</v>
      </c>
      <c r="K194" s="1">
        <v>0.8</v>
      </c>
      <c r="L194" s="1" t="s">
        <v>75</v>
      </c>
      <c r="M194" s="1">
        <v>0</v>
      </c>
      <c r="O194" s="1">
        <v>0</v>
      </c>
      <c r="Q194" s="1">
        <v>0</v>
      </c>
      <c r="S194" s="1">
        <v>0</v>
      </c>
      <c r="U194" s="1">
        <v>0</v>
      </c>
      <c r="W194" s="1">
        <v>0</v>
      </c>
      <c r="Y194" s="1">
        <v>0</v>
      </c>
      <c r="AA194" s="1">
        <v>0</v>
      </c>
      <c r="AC194" s="1">
        <v>0</v>
      </c>
      <c r="AE194" s="1">
        <v>0</v>
      </c>
      <c r="AG194" s="1">
        <v>2</v>
      </c>
      <c r="AH194" s="1">
        <v>7499.99</v>
      </c>
    </row>
    <row r="195" spans="1:34">
      <c r="A195" s="1" t="s">
        <v>632</v>
      </c>
      <c r="B195" s="1" t="s">
        <v>633</v>
      </c>
      <c r="C195" s="1" t="s">
        <v>149</v>
      </c>
      <c r="D195" s="1">
        <v>3</v>
      </c>
      <c r="E195" s="1">
        <v>39849</v>
      </c>
      <c r="F195" s="1" t="s">
        <v>20332</v>
      </c>
      <c r="G195" s="1" t="s">
        <v>72</v>
      </c>
      <c r="H195" s="1" t="s">
        <v>65</v>
      </c>
      <c r="I195" s="1">
        <v>0.5</v>
      </c>
      <c r="J195" s="1" t="s">
        <v>75</v>
      </c>
      <c r="K195" s="1">
        <v>0</v>
      </c>
      <c r="M195" s="1">
        <v>0</v>
      </c>
      <c r="O195" s="1">
        <v>0</v>
      </c>
      <c r="Q195" s="1">
        <v>0</v>
      </c>
      <c r="S195" s="1">
        <v>0</v>
      </c>
      <c r="U195" s="1">
        <v>0</v>
      </c>
      <c r="W195" s="1">
        <v>0</v>
      </c>
      <c r="Y195" s="1">
        <v>0</v>
      </c>
      <c r="AA195" s="1">
        <v>0</v>
      </c>
      <c r="AC195" s="1">
        <v>0</v>
      </c>
      <c r="AE195" s="1">
        <v>0</v>
      </c>
      <c r="AG195" s="1">
        <v>1</v>
      </c>
      <c r="AH195" s="1">
        <v>0</v>
      </c>
    </row>
    <row r="196" spans="1:34">
      <c r="A196" s="1" t="s">
        <v>634</v>
      </c>
      <c r="B196" s="1" t="s">
        <v>635</v>
      </c>
      <c r="C196" s="1" t="s">
        <v>636</v>
      </c>
      <c r="D196" s="1">
        <v>19</v>
      </c>
      <c r="E196" s="1">
        <v>43551</v>
      </c>
      <c r="F196" s="1" t="s">
        <v>20340</v>
      </c>
      <c r="G196" s="1" t="s">
        <v>20341</v>
      </c>
      <c r="H196" s="1" t="s">
        <v>73</v>
      </c>
      <c r="I196" s="1">
        <v>0</v>
      </c>
      <c r="J196" s="1" t="s">
        <v>20349</v>
      </c>
      <c r="K196" s="1">
        <v>0.65</v>
      </c>
      <c r="L196" s="1" t="s">
        <v>82</v>
      </c>
      <c r="M196" s="1">
        <v>0.73</v>
      </c>
      <c r="N196" s="1" t="s">
        <v>83</v>
      </c>
      <c r="O196" s="1">
        <v>0.78</v>
      </c>
      <c r="P196" s="1" t="s">
        <v>84</v>
      </c>
      <c r="Q196" s="1">
        <v>0.79</v>
      </c>
      <c r="R196" s="1" t="s">
        <v>85</v>
      </c>
      <c r="S196" s="1">
        <v>0</v>
      </c>
      <c r="U196" s="1">
        <v>0</v>
      </c>
      <c r="W196" s="1">
        <v>0</v>
      </c>
      <c r="Y196" s="1">
        <v>0</v>
      </c>
      <c r="AA196" s="1">
        <v>0</v>
      </c>
      <c r="AC196" s="1">
        <v>0</v>
      </c>
      <c r="AE196" s="1">
        <v>0</v>
      </c>
      <c r="AG196" s="1">
        <v>4</v>
      </c>
      <c r="AH196" s="1">
        <v>14750</v>
      </c>
    </row>
    <row r="197" spans="1:34">
      <c r="A197" s="1" t="s">
        <v>637</v>
      </c>
      <c r="B197" s="1" t="s">
        <v>638</v>
      </c>
      <c r="C197" s="1" t="s">
        <v>179</v>
      </c>
      <c r="D197" s="1">
        <v>7</v>
      </c>
      <c r="E197" s="4">
        <v>44712</v>
      </c>
      <c r="F197" s="1" t="s">
        <v>639</v>
      </c>
      <c r="G197" s="1" t="s">
        <v>72</v>
      </c>
      <c r="H197" s="1" t="s">
        <v>73</v>
      </c>
      <c r="I197" s="1">
        <v>0</v>
      </c>
      <c r="J197" s="1" t="s">
        <v>640</v>
      </c>
      <c r="K197" s="1">
        <v>0.6</v>
      </c>
      <c r="L197" s="1" t="s">
        <v>75</v>
      </c>
      <c r="M197" s="1">
        <v>0</v>
      </c>
      <c r="O197" s="1">
        <v>0</v>
      </c>
      <c r="Q197" s="1">
        <v>0</v>
      </c>
      <c r="S197" s="1">
        <v>0</v>
      </c>
      <c r="U197" s="1">
        <v>0</v>
      </c>
      <c r="W197" s="1">
        <v>0</v>
      </c>
      <c r="Y197" s="1">
        <v>0</v>
      </c>
      <c r="AA197" s="1">
        <v>0</v>
      </c>
      <c r="AC197" s="1">
        <v>0</v>
      </c>
      <c r="AE197" s="1">
        <v>0</v>
      </c>
      <c r="AG197" s="1">
        <v>5</v>
      </c>
      <c r="AH197" s="1">
        <v>0</v>
      </c>
    </row>
    <row r="198" spans="1:34">
      <c r="A198" s="1" t="s">
        <v>641</v>
      </c>
      <c r="B198" s="1" t="s">
        <v>642</v>
      </c>
      <c r="C198" s="1" t="s">
        <v>334</v>
      </c>
      <c r="D198" s="1">
        <v>13</v>
      </c>
      <c r="E198" s="4">
        <v>44680</v>
      </c>
      <c r="F198" s="1" t="s">
        <v>643</v>
      </c>
      <c r="G198" s="1" t="s">
        <v>72</v>
      </c>
      <c r="H198" s="1" t="s">
        <v>65</v>
      </c>
      <c r="I198" s="1">
        <v>0.8</v>
      </c>
      <c r="J198" s="1" t="s">
        <v>75</v>
      </c>
      <c r="K198" s="1">
        <v>0</v>
      </c>
      <c r="M198" s="1">
        <v>0</v>
      </c>
      <c r="O198" s="1">
        <v>0</v>
      </c>
      <c r="Q198" s="1">
        <v>0</v>
      </c>
      <c r="S198" s="1">
        <v>0</v>
      </c>
      <c r="U198" s="1">
        <v>0</v>
      </c>
      <c r="W198" s="1">
        <v>0</v>
      </c>
      <c r="Y198" s="1">
        <v>0</v>
      </c>
      <c r="AA198" s="1">
        <v>0</v>
      </c>
      <c r="AC198" s="1">
        <v>0</v>
      </c>
      <c r="AE198" s="1">
        <v>0</v>
      </c>
      <c r="AG198" s="1">
        <v>1</v>
      </c>
      <c r="AH198" s="1">
        <v>0</v>
      </c>
    </row>
    <row r="199" spans="1:34">
      <c r="A199" s="1" t="s">
        <v>644</v>
      </c>
      <c r="B199" s="1" t="s">
        <v>645</v>
      </c>
      <c r="C199" s="1" t="s">
        <v>146</v>
      </c>
      <c r="D199" s="1">
        <v>16</v>
      </c>
      <c r="E199" s="1">
        <v>44053</v>
      </c>
      <c r="F199" s="1" t="s">
        <v>20332</v>
      </c>
      <c r="G199" s="1" t="s">
        <v>72</v>
      </c>
      <c r="H199" s="1" t="s">
        <v>65</v>
      </c>
      <c r="I199" s="1">
        <v>0.8</v>
      </c>
      <c r="J199" s="1" t="s">
        <v>75</v>
      </c>
      <c r="K199" s="1">
        <v>0</v>
      </c>
      <c r="M199" s="1">
        <v>0</v>
      </c>
      <c r="O199" s="1">
        <v>0</v>
      </c>
      <c r="Q199" s="1">
        <v>0</v>
      </c>
      <c r="S199" s="1">
        <v>0</v>
      </c>
      <c r="U199" s="1">
        <v>0</v>
      </c>
      <c r="W199" s="1">
        <v>0</v>
      </c>
      <c r="Y199" s="1">
        <v>0</v>
      </c>
      <c r="AA199" s="1">
        <v>0</v>
      </c>
      <c r="AC199" s="1">
        <v>0</v>
      </c>
      <c r="AE199" s="1">
        <v>0</v>
      </c>
      <c r="AG199" s="1">
        <v>1</v>
      </c>
      <c r="AH199" s="1">
        <v>0</v>
      </c>
    </row>
    <row r="200" spans="1:34">
      <c r="A200" s="1" t="s">
        <v>646</v>
      </c>
      <c r="B200" s="1" t="s">
        <v>647</v>
      </c>
      <c r="C200" s="1" t="s">
        <v>199</v>
      </c>
      <c r="D200" s="1">
        <v>4</v>
      </c>
      <c r="E200" s="1">
        <v>42214</v>
      </c>
      <c r="F200" s="1" t="s">
        <v>20332</v>
      </c>
      <c r="G200" s="1" t="s">
        <v>72</v>
      </c>
      <c r="H200" s="1" t="s">
        <v>65</v>
      </c>
      <c r="I200" s="1">
        <v>0.8</v>
      </c>
      <c r="J200" s="1" t="s">
        <v>75</v>
      </c>
      <c r="K200" s="1">
        <v>0</v>
      </c>
      <c r="M200" s="1">
        <v>0</v>
      </c>
      <c r="O200" s="1">
        <v>0</v>
      </c>
      <c r="Q200" s="1">
        <v>0</v>
      </c>
      <c r="S200" s="1">
        <v>0</v>
      </c>
      <c r="U200" s="1">
        <v>0</v>
      </c>
      <c r="W200" s="1">
        <v>0</v>
      </c>
      <c r="Y200" s="1">
        <v>0</v>
      </c>
      <c r="AA200" s="1">
        <v>0</v>
      </c>
      <c r="AC200" s="1">
        <v>0</v>
      </c>
      <c r="AE200" s="1">
        <v>0</v>
      </c>
      <c r="AG200" s="1">
        <v>1</v>
      </c>
      <c r="AH200" s="1">
        <v>0</v>
      </c>
    </row>
    <row r="201" spans="1:34">
      <c r="A201" s="1" t="s">
        <v>648</v>
      </c>
      <c r="B201" s="1" t="s">
        <v>649</v>
      </c>
      <c r="C201" s="1" t="s">
        <v>212</v>
      </c>
      <c r="D201" s="1">
        <v>14</v>
      </c>
      <c r="E201" s="4">
        <v>44651</v>
      </c>
      <c r="F201" s="1" t="s">
        <v>650</v>
      </c>
      <c r="G201" s="1" t="s">
        <v>72</v>
      </c>
      <c r="H201" s="1" t="s">
        <v>73</v>
      </c>
      <c r="I201" s="1">
        <v>0</v>
      </c>
      <c r="J201" s="1" t="s">
        <v>651</v>
      </c>
      <c r="K201" s="1">
        <v>0.8</v>
      </c>
      <c r="L201" s="1" t="s">
        <v>75</v>
      </c>
      <c r="M201" s="1">
        <v>0</v>
      </c>
      <c r="O201" s="1">
        <v>0</v>
      </c>
      <c r="Q201" s="1">
        <v>0</v>
      </c>
      <c r="S201" s="1">
        <v>0</v>
      </c>
      <c r="U201" s="1">
        <v>0</v>
      </c>
      <c r="W201" s="1">
        <v>0</v>
      </c>
      <c r="Y201" s="1">
        <v>0</v>
      </c>
      <c r="AA201" s="1">
        <v>0</v>
      </c>
      <c r="AC201" s="1">
        <v>0</v>
      </c>
      <c r="AE201" s="1">
        <v>0</v>
      </c>
      <c r="AG201" s="1">
        <v>2</v>
      </c>
      <c r="AH201" s="1">
        <v>14999.99</v>
      </c>
    </row>
    <row r="202" spans="1:34">
      <c r="A202" s="1" t="s">
        <v>652</v>
      </c>
      <c r="B202" s="1" t="s">
        <v>653</v>
      </c>
      <c r="C202" s="1" t="s">
        <v>423</v>
      </c>
      <c r="D202" s="1">
        <v>59</v>
      </c>
      <c r="E202" s="4">
        <v>44545</v>
      </c>
      <c r="F202" s="1" t="s">
        <v>654</v>
      </c>
      <c r="G202" s="1" t="s">
        <v>72</v>
      </c>
      <c r="H202" s="1" t="s">
        <v>73</v>
      </c>
      <c r="I202" s="1">
        <v>0</v>
      </c>
      <c r="J202" s="1" t="s">
        <v>655</v>
      </c>
      <c r="K202" s="1">
        <v>0.7</v>
      </c>
      <c r="L202" s="1" t="s">
        <v>75</v>
      </c>
      <c r="M202" s="1">
        <v>0</v>
      </c>
      <c r="O202" s="1">
        <v>0</v>
      </c>
      <c r="Q202" s="1">
        <v>0</v>
      </c>
      <c r="S202" s="1">
        <v>0</v>
      </c>
      <c r="U202" s="1">
        <v>0</v>
      </c>
      <c r="W202" s="1">
        <v>0</v>
      </c>
      <c r="Y202" s="1">
        <v>0</v>
      </c>
      <c r="AA202" s="1">
        <v>0</v>
      </c>
      <c r="AC202" s="1">
        <v>0</v>
      </c>
      <c r="AE202" s="1">
        <v>0</v>
      </c>
      <c r="AG202" s="1">
        <v>2</v>
      </c>
      <c r="AH202" s="1">
        <v>5999.99</v>
      </c>
    </row>
    <row r="203" spans="1:34">
      <c r="A203" s="1" t="s">
        <v>656</v>
      </c>
      <c r="B203" s="1" t="s">
        <v>657</v>
      </c>
      <c r="C203" s="1" t="s">
        <v>129</v>
      </c>
      <c r="D203" s="1">
        <v>7</v>
      </c>
      <c r="E203" s="4">
        <v>44652</v>
      </c>
      <c r="F203" s="1" t="s">
        <v>658</v>
      </c>
      <c r="G203" s="1" t="s">
        <v>80</v>
      </c>
      <c r="H203" s="1" t="s">
        <v>73</v>
      </c>
      <c r="I203" s="1">
        <v>0</v>
      </c>
      <c r="J203" s="1" t="s">
        <v>81</v>
      </c>
      <c r="K203" s="1">
        <v>0.7</v>
      </c>
      <c r="L203" s="1" t="s">
        <v>75</v>
      </c>
      <c r="M203" s="1">
        <v>0</v>
      </c>
      <c r="O203" s="1">
        <v>0</v>
      </c>
      <c r="Q203" s="1">
        <v>0</v>
      </c>
      <c r="S203" s="1">
        <v>0</v>
      </c>
      <c r="U203" s="1">
        <v>0</v>
      </c>
      <c r="W203" s="1">
        <v>0</v>
      </c>
      <c r="Y203" s="1">
        <v>0</v>
      </c>
      <c r="AA203" s="1">
        <v>0</v>
      </c>
      <c r="AC203" s="1">
        <v>0</v>
      </c>
      <c r="AE203" s="1">
        <v>0</v>
      </c>
      <c r="AG203" s="1">
        <v>2</v>
      </c>
      <c r="AH203" s="1">
        <v>15000</v>
      </c>
    </row>
    <row r="204" spans="1:34">
      <c r="A204" s="1" t="s">
        <v>659</v>
      </c>
      <c r="B204" s="1" t="s">
        <v>660</v>
      </c>
      <c r="C204" s="1" t="s">
        <v>613</v>
      </c>
      <c r="D204" s="1">
        <v>14</v>
      </c>
      <c r="E204" s="1">
        <v>44071</v>
      </c>
      <c r="F204" s="1" t="s">
        <v>20332</v>
      </c>
      <c r="G204" s="1" t="s">
        <v>72</v>
      </c>
      <c r="H204" s="1" t="s">
        <v>65</v>
      </c>
      <c r="I204" s="1">
        <v>0.7</v>
      </c>
      <c r="J204" s="1" t="s">
        <v>75</v>
      </c>
      <c r="K204" s="1">
        <v>0</v>
      </c>
      <c r="M204" s="1">
        <v>0</v>
      </c>
      <c r="O204" s="1">
        <v>0</v>
      </c>
      <c r="Q204" s="1">
        <v>0</v>
      </c>
      <c r="S204" s="1">
        <v>0</v>
      </c>
      <c r="U204" s="1">
        <v>0</v>
      </c>
      <c r="W204" s="1">
        <v>0</v>
      </c>
      <c r="Y204" s="1">
        <v>0</v>
      </c>
      <c r="AA204" s="1">
        <v>0</v>
      </c>
      <c r="AC204" s="1">
        <v>0</v>
      </c>
      <c r="AE204" s="1">
        <v>0</v>
      </c>
      <c r="AG204" s="1">
        <v>1</v>
      </c>
      <c r="AH204" s="1">
        <v>0</v>
      </c>
    </row>
    <row r="205" spans="1:34">
      <c r="A205" s="1" t="s">
        <v>661</v>
      </c>
      <c r="B205" s="1" t="s">
        <v>662</v>
      </c>
      <c r="C205" s="1" t="s">
        <v>149</v>
      </c>
      <c r="D205" s="1">
        <v>70</v>
      </c>
      <c r="E205" s="1">
        <v>42886</v>
      </c>
      <c r="F205" s="1" t="s">
        <v>20332</v>
      </c>
      <c r="G205" s="1" t="s">
        <v>72</v>
      </c>
      <c r="H205" s="1" t="s">
        <v>65</v>
      </c>
      <c r="I205" s="1">
        <v>0.8</v>
      </c>
      <c r="J205" s="1" t="s">
        <v>75</v>
      </c>
      <c r="K205" s="1">
        <v>0</v>
      </c>
      <c r="M205" s="1">
        <v>0</v>
      </c>
      <c r="O205" s="1">
        <v>0</v>
      </c>
      <c r="Q205" s="1">
        <v>0</v>
      </c>
      <c r="S205" s="1">
        <v>0</v>
      </c>
      <c r="U205" s="1">
        <v>0</v>
      </c>
      <c r="W205" s="1">
        <v>0</v>
      </c>
      <c r="Y205" s="1">
        <v>0</v>
      </c>
      <c r="AA205" s="1">
        <v>0</v>
      </c>
      <c r="AC205" s="1">
        <v>0</v>
      </c>
      <c r="AE205" s="1">
        <v>0</v>
      </c>
      <c r="AG205" s="1">
        <v>1</v>
      </c>
      <c r="AH205" s="1">
        <v>0</v>
      </c>
    </row>
    <row r="206" spans="1:34">
      <c r="A206" s="1" t="s">
        <v>663</v>
      </c>
      <c r="B206" s="1" t="s">
        <v>664</v>
      </c>
      <c r="C206" s="1" t="s">
        <v>327</v>
      </c>
      <c r="H206" s="1" t="s">
        <v>65</v>
      </c>
      <c r="I206" s="1" t="s">
        <v>66</v>
      </c>
      <c r="V206" s="1" t="s">
        <v>67</v>
      </c>
    </row>
    <row r="207" spans="1:34">
      <c r="A207" s="1" t="s">
        <v>665</v>
      </c>
      <c r="B207" s="1" t="s">
        <v>666</v>
      </c>
      <c r="C207" s="1" t="s">
        <v>443</v>
      </c>
      <c r="D207" s="1">
        <v>26</v>
      </c>
      <c r="E207" s="1">
        <v>40260</v>
      </c>
      <c r="F207" s="1" t="s">
        <v>20332</v>
      </c>
      <c r="G207" s="1" t="s">
        <v>72</v>
      </c>
      <c r="H207" s="1" t="s">
        <v>65</v>
      </c>
      <c r="I207" s="1">
        <v>0.4</v>
      </c>
      <c r="J207" s="1" t="s">
        <v>75</v>
      </c>
      <c r="K207" s="1">
        <v>0</v>
      </c>
      <c r="M207" s="1">
        <v>0</v>
      </c>
      <c r="O207" s="1">
        <v>0</v>
      </c>
      <c r="Q207" s="1">
        <v>0</v>
      </c>
      <c r="S207" s="1">
        <v>0</v>
      </c>
      <c r="U207" s="1">
        <v>0</v>
      </c>
      <c r="W207" s="1">
        <v>0</v>
      </c>
      <c r="Y207" s="1">
        <v>0</v>
      </c>
      <c r="AA207" s="1">
        <v>0</v>
      </c>
      <c r="AC207" s="1">
        <v>0</v>
      </c>
      <c r="AE207" s="1">
        <v>0</v>
      </c>
      <c r="AG207" s="1">
        <v>1</v>
      </c>
      <c r="AH207" s="1">
        <v>0</v>
      </c>
    </row>
    <row r="208" spans="1:34">
      <c r="A208" s="1" t="s">
        <v>667</v>
      </c>
      <c r="B208" s="1" t="s">
        <v>668</v>
      </c>
      <c r="C208" s="1" t="s">
        <v>146</v>
      </c>
      <c r="D208" s="1">
        <v>14</v>
      </c>
      <c r="E208" s="4">
        <v>44711</v>
      </c>
      <c r="F208" s="1" t="s">
        <v>669</v>
      </c>
      <c r="G208" s="1" t="s">
        <v>72</v>
      </c>
      <c r="H208" s="1" t="s">
        <v>65</v>
      </c>
      <c r="I208" s="1">
        <v>0.8</v>
      </c>
      <c r="J208" s="1" t="s">
        <v>75</v>
      </c>
      <c r="K208" s="1">
        <v>0</v>
      </c>
      <c r="M208" s="1">
        <v>0</v>
      </c>
      <c r="O208" s="1">
        <v>0</v>
      </c>
      <c r="Q208" s="1">
        <v>0</v>
      </c>
      <c r="S208" s="1">
        <v>0</v>
      </c>
      <c r="U208" s="1">
        <v>0</v>
      </c>
      <c r="W208" s="1">
        <v>0</v>
      </c>
      <c r="Y208" s="1">
        <v>0</v>
      </c>
      <c r="AA208" s="1">
        <v>0</v>
      </c>
      <c r="AC208" s="1">
        <v>0</v>
      </c>
      <c r="AE208" s="1">
        <v>0</v>
      </c>
      <c r="AG208" s="1">
        <v>1</v>
      </c>
      <c r="AH208" s="1">
        <v>0</v>
      </c>
    </row>
    <row r="209" spans="1:34">
      <c r="A209" s="1" t="s">
        <v>670</v>
      </c>
      <c r="B209" s="1" t="s">
        <v>671</v>
      </c>
      <c r="C209" s="1" t="s">
        <v>443</v>
      </c>
      <c r="D209" s="1">
        <v>6</v>
      </c>
      <c r="E209" s="1">
        <v>43881</v>
      </c>
      <c r="F209" s="1" t="s">
        <v>20332</v>
      </c>
      <c r="G209" s="1" t="s">
        <v>72</v>
      </c>
      <c r="H209" s="1" t="s">
        <v>65</v>
      </c>
      <c r="I209" s="1">
        <v>0.8</v>
      </c>
      <c r="J209" s="1" t="s">
        <v>75</v>
      </c>
      <c r="K209" s="1">
        <v>0</v>
      </c>
      <c r="M209" s="1">
        <v>0</v>
      </c>
      <c r="O209" s="1">
        <v>0</v>
      </c>
      <c r="Q209" s="1">
        <v>0</v>
      </c>
      <c r="S209" s="1">
        <v>0</v>
      </c>
      <c r="U209" s="1">
        <v>0</v>
      </c>
      <c r="W209" s="1">
        <v>0</v>
      </c>
      <c r="Y209" s="1">
        <v>0</v>
      </c>
      <c r="AA209" s="1">
        <v>0</v>
      </c>
      <c r="AC209" s="1">
        <v>0</v>
      </c>
      <c r="AE209" s="1">
        <v>0</v>
      </c>
      <c r="AG209" s="1">
        <v>1</v>
      </c>
      <c r="AH209" s="1">
        <v>0</v>
      </c>
    </row>
    <row r="210" spans="1:34">
      <c r="A210" s="1" t="s">
        <v>672</v>
      </c>
      <c r="B210" s="1" t="s">
        <v>673</v>
      </c>
      <c r="C210" s="1" t="s">
        <v>121</v>
      </c>
      <c r="D210" s="1">
        <v>74</v>
      </c>
      <c r="E210" s="4">
        <v>44690</v>
      </c>
      <c r="F210" s="1" t="s">
        <v>674</v>
      </c>
      <c r="G210" s="1" t="s">
        <v>72</v>
      </c>
      <c r="H210" s="1" t="s">
        <v>73</v>
      </c>
      <c r="I210" s="1">
        <v>0</v>
      </c>
      <c r="J210" s="1" t="s">
        <v>74</v>
      </c>
      <c r="K210" s="1">
        <v>0.8</v>
      </c>
      <c r="L210" s="1" t="s">
        <v>75</v>
      </c>
      <c r="M210" s="1">
        <v>0</v>
      </c>
      <c r="O210" s="1">
        <v>0</v>
      </c>
      <c r="Q210" s="1">
        <v>0</v>
      </c>
      <c r="S210" s="1">
        <v>0</v>
      </c>
      <c r="U210" s="1">
        <v>0</v>
      </c>
      <c r="W210" s="1">
        <v>0</v>
      </c>
      <c r="Y210" s="1">
        <v>0</v>
      </c>
      <c r="AA210" s="1">
        <v>0</v>
      </c>
      <c r="AC210" s="1">
        <v>0</v>
      </c>
      <c r="AE210" s="1">
        <v>0</v>
      </c>
      <c r="AG210" s="1">
        <v>2</v>
      </c>
      <c r="AH210" s="1">
        <v>10000</v>
      </c>
    </row>
    <row r="211" spans="1:34">
      <c r="A211" s="1" t="s">
        <v>675</v>
      </c>
      <c r="B211" s="1" t="s">
        <v>676</v>
      </c>
      <c r="C211" s="1" t="s">
        <v>212</v>
      </c>
      <c r="D211" s="1">
        <v>4</v>
      </c>
      <c r="E211" s="4">
        <v>44651</v>
      </c>
      <c r="F211" s="1" t="s">
        <v>677</v>
      </c>
      <c r="G211" s="1" t="s">
        <v>72</v>
      </c>
      <c r="H211" s="1" t="s">
        <v>73</v>
      </c>
      <c r="I211" s="1">
        <v>0</v>
      </c>
      <c r="J211" s="1" t="s">
        <v>74</v>
      </c>
      <c r="K211" s="1">
        <v>0.8</v>
      </c>
      <c r="L211" s="1" t="s">
        <v>75</v>
      </c>
      <c r="M211" s="1">
        <v>0</v>
      </c>
      <c r="O211" s="1">
        <v>0</v>
      </c>
      <c r="Q211" s="1">
        <v>0</v>
      </c>
      <c r="S211" s="1">
        <v>0</v>
      </c>
      <c r="U211" s="1">
        <v>0</v>
      </c>
      <c r="W211" s="1">
        <v>0</v>
      </c>
      <c r="Y211" s="1">
        <v>0</v>
      </c>
      <c r="AA211" s="1">
        <v>0</v>
      </c>
      <c r="AC211" s="1">
        <v>0</v>
      </c>
      <c r="AE211" s="1">
        <v>0</v>
      </c>
      <c r="AG211" s="1">
        <v>2</v>
      </c>
      <c r="AH211" s="1">
        <v>10000</v>
      </c>
    </row>
    <row r="212" spans="1:34">
      <c r="A212" s="1" t="s">
        <v>678</v>
      </c>
      <c r="B212" s="1" t="s">
        <v>679</v>
      </c>
      <c r="C212" s="1" t="s">
        <v>680</v>
      </c>
      <c r="D212" s="1">
        <v>11</v>
      </c>
      <c r="E212" s="1">
        <v>44742</v>
      </c>
      <c r="F212" s="1" t="s">
        <v>20350</v>
      </c>
      <c r="G212" s="1" t="s">
        <v>80</v>
      </c>
      <c r="H212" s="1" t="s">
        <v>73</v>
      </c>
      <c r="I212" s="1">
        <v>0</v>
      </c>
      <c r="J212" s="1" t="s">
        <v>74</v>
      </c>
      <c r="K212" s="1">
        <v>0.6</v>
      </c>
      <c r="L212" s="1" t="s">
        <v>82</v>
      </c>
      <c r="M212" s="1">
        <v>0.65</v>
      </c>
      <c r="N212" s="1" t="s">
        <v>83</v>
      </c>
      <c r="O212" s="1">
        <v>0.7</v>
      </c>
      <c r="P212" s="1" t="s">
        <v>84</v>
      </c>
      <c r="Q212" s="1">
        <v>0.75</v>
      </c>
      <c r="R212" s="1" t="s">
        <v>85</v>
      </c>
      <c r="S212" s="1">
        <v>0</v>
      </c>
      <c r="U212" s="1">
        <v>0</v>
      </c>
      <c r="W212" s="1">
        <v>0</v>
      </c>
      <c r="Y212" s="1">
        <v>0</v>
      </c>
      <c r="AA212" s="1">
        <v>0</v>
      </c>
      <c r="AC212" s="1">
        <v>0</v>
      </c>
      <c r="AE212" s="1">
        <v>0</v>
      </c>
      <c r="AG212" s="1">
        <v>4</v>
      </c>
      <c r="AH212" s="1">
        <v>10000</v>
      </c>
    </row>
    <row r="213" spans="1:34">
      <c r="A213" s="1" t="s">
        <v>681</v>
      </c>
      <c r="B213" s="1" t="s">
        <v>682</v>
      </c>
      <c r="C213" s="1" t="s">
        <v>179</v>
      </c>
      <c r="D213" s="1">
        <v>2</v>
      </c>
      <c r="E213" s="4">
        <v>44616</v>
      </c>
      <c r="F213" s="1" t="s">
        <v>683</v>
      </c>
      <c r="G213" s="1" t="s">
        <v>72</v>
      </c>
      <c r="H213" s="1" t="s">
        <v>73</v>
      </c>
      <c r="I213" s="1">
        <v>0</v>
      </c>
      <c r="J213" s="1" t="s">
        <v>684</v>
      </c>
      <c r="K213" s="1">
        <v>0.8</v>
      </c>
      <c r="L213" s="1" t="s">
        <v>75</v>
      </c>
      <c r="M213" s="1">
        <v>0</v>
      </c>
      <c r="O213" s="1">
        <v>0</v>
      </c>
      <c r="Q213" s="1">
        <v>0</v>
      </c>
      <c r="S213" s="1">
        <v>0</v>
      </c>
      <c r="U213" s="1">
        <v>0</v>
      </c>
      <c r="W213" s="1">
        <v>0</v>
      </c>
      <c r="Y213" s="1">
        <v>0</v>
      </c>
      <c r="AA213" s="1">
        <v>0</v>
      </c>
      <c r="AC213" s="1">
        <v>0</v>
      </c>
      <c r="AE213" s="1">
        <v>0</v>
      </c>
      <c r="AG213" s="1">
        <v>2</v>
      </c>
      <c r="AH213" s="1">
        <v>11000</v>
      </c>
    </row>
    <row r="214" spans="1:34">
      <c r="A214" s="1" t="s">
        <v>685</v>
      </c>
      <c r="B214" s="1" t="s">
        <v>686</v>
      </c>
      <c r="C214" s="1" t="s">
        <v>149</v>
      </c>
      <c r="D214" s="1">
        <v>23</v>
      </c>
      <c r="E214" s="1">
        <v>44771</v>
      </c>
      <c r="F214" s="1" t="s">
        <v>20351</v>
      </c>
      <c r="G214" s="1" t="s">
        <v>80</v>
      </c>
      <c r="H214" s="1" t="s">
        <v>65</v>
      </c>
      <c r="I214" s="1">
        <v>0.8</v>
      </c>
      <c r="J214" s="1" t="s">
        <v>75</v>
      </c>
      <c r="K214" s="1">
        <v>0</v>
      </c>
      <c r="M214" s="1">
        <v>0</v>
      </c>
      <c r="O214" s="1">
        <v>0</v>
      </c>
      <c r="Q214" s="1">
        <v>0</v>
      </c>
      <c r="S214" s="1">
        <v>0</v>
      </c>
      <c r="U214" s="1">
        <v>0</v>
      </c>
      <c r="W214" s="1">
        <v>0</v>
      </c>
      <c r="Y214" s="1">
        <v>0</v>
      </c>
      <c r="AA214" s="1">
        <v>0</v>
      </c>
      <c r="AC214" s="1">
        <v>0</v>
      </c>
      <c r="AE214" s="1">
        <v>0</v>
      </c>
      <c r="AG214" s="1">
        <v>1</v>
      </c>
      <c r="AH214" s="1">
        <v>0</v>
      </c>
    </row>
    <row r="215" spans="1:34">
      <c r="A215" s="1" t="s">
        <v>687</v>
      </c>
      <c r="B215" s="1" t="s">
        <v>688</v>
      </c>
      <c r="C215" s="1" t="s">
        <v>65</v>
      </c>
      <c r="D215" s="1">
        <v>12</v>
      </c>
      <c r="E215" s="4">
        <v>44711</v>
      </c>
      <c r="F215" s="1" t="s">
        <v>689</v>
      </c>
      <c r="G215" s="1" t="s">
        <v>80</v>
      </c>
      <c r="H215" s="1" t="s">
        <v>73</v>
      </c>
      <c r="I215" s="1">
        <v>0</v>
      </c>
      <c r="J215" s="1" t="s">
        <v>690</v>
      </c>
      <c r="K215" s="1">
        <v>0.2</v>
      </c>
      <c r="L215" s="1" t="s">
        <v>82</v>
      </c>
      <c r="M215" s="1">
        <v>0.4</v>
      </c>
      <c r="N215" s="1" t="s">
        <v>83</v>
      </c>
      <c r="O215" s="1">
        <v>0.6</v>
      </c>
      <c r="P215" s="1" t="s">
        <v>84</v>
      </c>
      <c r="Q215" s="1">
        <v>0.8</v>
      </c>
      <c r="R215" s="1" t="s">
        <v>85</v>
      </c>
      <c r="S215" s="1">
        <v>0</v>
      </c>
      <c r="U215" s="1">
        <v>0</v>
      </c>
      <c r="W215" s="1">
        <v>0</v>
      </c>
      <c r="Y215" s="1">
        <v>0</v>
      </c>
      <c r="AA215" s="1">
        <v>0</v>
      </c>
      <c r="AC215" s="1">
        <v>0</v>
      </c>
      <c r="AE215" s="1">
        <v>0</v>
      </c>
      <c r="AG215" s="1">
        <v>4</v>
      </c>
      <c r="AH215" s="1">
        <v>11999.99</v>
      </c>
    </row>
    <row r="216" spans="1:34">
      <c r="A216" s="1" t="s">
        <v>691</v>
      </c>
      <c r="B216" s="1" t="s">
        <v>692</v>
      </c>
      <c r="C216" s="1" t="s">
        <v>346</v>
      </c>
      <c r="D216" s="1">
        <v>38</v>
      </c>
      <c r="E216" s="4">
        <v>44552</v>
      </c>
      <c r="F216" s="1" t="s">
        <v>693</v>
      </c>
      <c r="G216" s="1" t="s">
        <v>694</v>
      </c>
      <c r="H216" s="1" t="s">
        <v>65</v>
      </c>
      <c r="I216" s="1">
        <v>0.8</v>
      </c>
      <c r="J216" s="1" t="s">
        <v>75</v>
      </c>
      <c r="K216" s="1">
        <v>0</v>
      </c>
      <c r="M216" s="1">
        <v>0</v>
      </c>
      <c r="O216" s="1">
        <v>0</v>
      </c>
      <c r="Q216" s="1">
        <v>0</v>
      </c>
      <c r="S216" s="1">
        <v>0</v>
      </c>
      <c r="U216" s="1">
        <v>0</v>
      </c>
      <c r="W216" s="1">
        <v>0</v>
      </c>
      <c r="Y216" s="1">
        <v>0</v>
      </c>
      <c r="AA216" s="1">
        <v>0</v>
      </c>
      <c r="AC216" s="1">
        <v>0</v>
      </c>
      <c r="AE216" s="1">
        <v>0</v>
      </c>
      <c r="AG216" s="1">
        <v>1</v>
      </c>
      <c r="AH216" s="1">
        <v>0</v>
      </c>
    </row>
    <row r="217" spans="1:34">
      <c r="A217" s="1" t="s">
        <v>695</v>
      </c>
      <c r="B217" s="1" t="s">
        <v>696</v>
      </c>
      <c r="C217" s="1" t="s">
        <v>279</v>
      </c>
      <c r="H217" s="1" t="s">
        <v>65</v>
      </c>
      <c r="I217" s="1" t="s">
        <v>66</v>
      </c>
      <c r="V217" s="1" t="s">
        <v>67</v>
      </c>
    </row>
    <row r="218" spans="1:34">
      <c r="A218" s="1" t="s">
        <v>697</v>
      </c>
      <c r="B218" s="1" t="s">
        <v>698</v>
      </c>
      <c r="C218" s="1" t="s">
        <v>327</v>
      </c>
      <c r="D218" s="1">
        <v>54</v>
      </c>
      <c r="E218" s="1">
        <v>43997</v>
      </c>
      <c r="F218" s="1" t="s">
        <v>20332</v>
      </c>
      <c r="G218" s="1" t="s">
        <v>72</v>
      </c>
      <c r="H218" s="1" t="s">
        <v>65</v>
      </c>
      <c r="I218" s="1">
        <v>0.4</v>
      </c>
      <c r="J218" s="1" t="s">
        <v>75</v>
      </c>
      <c r="K218" s="1">
        <v>0</v>
      </c>
      <c r="M218" s="1">
        <v>0</v>
      </c>
      <c r="O218" s="1">
        <v>0</v>
      </c>
      <c r="Q218" s="1">
        <v>0</v>
      </c>
      <c r="S218" s="1">
        <v>0</v>
      </c>
      <c r="U218" s="1">
        <v>0</v>
      </c>
      <c r="W218" s="1">
        <v>0</v>
      </c>
      <c r="Y218" s="1">
        <v>0</v>
      </c>
      <c r="AA218" s="1">
        <v>0</v>
      </c>
      <c r="AC218" s="1">
        <v>0</v>
      </c>
      <c r="AE218" s="1">
        <v>0</v>
      </c>
      <c r="AG218" s="1">
        <v>1</v>
      </c>
      <c r="AH218" s="1">
        <v>0</v>
      </c>
    </row>
    <row r="219" spans="1:34">
      <c r="A219" s="1" t="s">
        <v>699</v>
      </c>
      <c r="B219" s="1" t="s">
        <v>700</v>
      </c>
      <c r="C219" s="1" t="s">
        <v>132</v>
      </c>
      <c r="D219" s="1">
        <v>3</v>
      </c>
      <c r="E219" s="4">
        <v>44580</v>
      </c>
      <c r="F219" s="1" t="s">
        <v>701</v>
      </c>
      <c r="G219" s="1" t="s">
        <v>80</v>
      </c>
      <c r="H219" s="1" t="s">
        <v>73</v>
      </c>
      <c r="I219" s="1">
        <v>0.4</v>
      </c>
      <c r="J219" s="1" t="s">
        <v>82</v>
      </c>
      <c r="K219" s="1">
        <v>0.41</v>
      </c>
      <c r="L219" s="1" t="s">
        <v>83</v>
      </c>
      <c r="M219" s="1">
        <v>0.6</v>
      </c>
      <c r="N219" s="1" t="s">
        <v>84</v>
      </c>
      <c r="O219" s="1">
        <v>0.79</v>
      </c>
      <c r="P219" s="1" t="s">
        <v>85</v>
      </c>
      <c r="Q219" s="1">
        <v>0</v>
      </c>
      <c r="S219" s="1">
        <v>0</v>
      </c>
      <c r="U219" s="1">
        <v>0</v>
      </c>
      <c r="W219" s="1">
        <v>0</v>
      </c>
      <c r="Y219" s="1">
        <v>0</v>
      </c>
      <c r="AA219" s="1">
        <v>0</v>
      </c>
      <c r="AC219" s="1">
        <v>0</v>
      </c>
      <c r="AE219" s="1">
        <v>0</v>
      </c>
      <c r="AG219" s="1">
        <v>3</v>
      </c>
      <c r="AH219" s="1">
        <v>0</v>
      </c>
    </row>
    <row r="220" spans="1:34">
      <c r="A220" s="1" t="s">
        <v>702</v>
      </c>
      <c r="B220" s="1" t="s">
        <v>703</v>
      </c>
      <c r="C220" s="1" t="s">
        <v>146</v>
      </c>
      <c r="D220" s="1">
        <v>5</v>
      </c>
      <c r="E220" s="4">
        <v>44733</v>
      </c>
      <c r="F220" s="1" t="s">
        <v>704</v>
      </c>
      <c r="G220" s="1" t="s">
        <v>72</v>
      </c>
      <c r="H220" s="1" t="s">
        <v>65</v>
      </c>
      <c r="I220" s="1">
        <v>0.8</v>
      </c>
      <c r="J220" s="1" t="s">
        <v>75</v>
      </c>
      <c r="K220" s="1">
        <v>0</v>
      </c>
      <c r="M220" s="1">
        <v>0</v>
      </c>
      <c r="O220" s="1">
        <v>0</v>
      </c>
      <c r="Q220" s="1">
        <v>0</v>
      </c>
      <c r="S220" s="1">
        <v>0</v>
      </c>
      <c r="U220" s="1">
        <v>0</v>
      </c>
      <c r="W220" s="1">
        <v>0</v>
      </c>
      <c r="Y220" s="1">
        <v>0</v>
      </c>
      <c r="AA220" s="1">
        <v>0</v>
      </c>
      <c r="AC220" s="1">
        <v>0</v>
      </c>
      <c r="AE220" s="1">
        <v>0</v>
      </c>
      <c r="AG220" s="1">
        <v>1</v>
      </c>
      <c r="AH220" s="1">
        <v>0</v>
      </c>
    </row>
    <row r="221" spans="1:34">
      <c r="A221" s="1" t="s">
        <v>705</v>
      </c>
      <c r="B221" s="1" t="s">
        <v>706</v>
      </c>
      <c r="C221" s="1" t="s">
        <v>387</v>
      </c>
      <c r="D221" s="1">
        <v>15</v>
      </c>
      <c r="E221" s="4">
        <v>44719</v>
      </c>
      <c r="F221" s="1" t="s">
        <v>707</v>
      </c>
      <c r="G221" s="1" t="s">
        <v>72</v>
      </c>
      <c r="H221" s="1" t="s">
        <v>65</v>
      </c>
      <c r="I221" s="1">
        <v>0.6</v>
      </c>
      <c r="J221" s="1" t="s">
        <v>75</v>
      </c>
      <c r="K221" s="1">
        <v>0</v>
      </c>
      <c r="M221" s="1">
        <v>0</v>
      </c>
      <c r="O221" s="1">
        <v>0</v>
      </c>
      <c r="Q221" s="1">
        <v>0</v>
      </c>
      <c r="S221" s="1">
        <v>0</v>
      </c>
      <c r="U221" s="1">
        <v>0</v>
      </c>
      <c r="W221" s="1">
        <v>0</v>
      </c>
      <c r="Y221" s="1">
        <v>0</v>
      </c>
      <c r="AA221" s="1">
        <v>0</v>
      </c>
      <c r="AC221" s="1">
        <v>0</v>
      </c>
      <c r="AE221" s="1">
        <v>0</v>
      </c>
      <c r="AG221" s="1">
        <v>1</v>
      </c>
      <c r="AH221" s="1">
        <v>0</v>
      </c>
    </row>
    <row r="222" spans="1:34">
      <c r="A222" s="1" t="s">
        <v>708</v>
      </c>
      <c r="B222" s="1" t="s">
        <v>709</v>
      </c>
      <c r="C222" s="1" t="s">
        <v>302</v>
      </c>
      <c r="D222" s="1">
        <v>176</v>
      </c>
      <c r="E222" s="1">
        <v>39437</v>
      </c>
      <c r="F222" s="1" t="s">
        <v>20332</v>
      </c>
      <c r="G222" s="1" t="s">
        <v>72</v>
      </c>
      <c r="H222" s="1" t="s">
        <v>65</v>
      </c>
      <c r="I222" s="1">
        <v>0.8</v>
      </c>
      <c r="J222" s="1" t="s">
        <v>75</v>
      </c>
      <c r="K222" s="1">
        <v>0</v>
      </c>
      <c r="M222" s="1">
        <v>0</v>
      </c>
      <c r="O222" s="1">
        <v>0</v>
      </c>
      <c r="Q222" s="1">
        <v>0</v>
      </c>
      <c r="S222" s="1">
        <v>0</v>
      </c>
      <c r="U222" s="1">
        <v>0</v>
      </c>
      <c r="W222" s="1">
        <v>0</v>
      </c>
      <c r="Y222" s="1">
        <v>0</v>
      </c>
      <c r="AA222" s="1">
        <v>0</v>
      </c>
      <c r="AC222" s="1">
        <v>0</v>
      </c>
      <c r="AE222" s="1">
        <v>0</v>
      </c>
      <c r="AG222" s="1">
        <v>1</v>
      </c>
      <c r="AH222" s="1">
        <v>0</v>
      </c>
    </row>
    <row r="223" spans="1:34">
      <c r="A223" s="1" t="s">
        <v>710</v>
      </c>
      <c r="B223" s="1" t="s">
        <v>711</v>
      </c>
      <c r="C223" s="1" t="s">
        <v>443</v>
      </c>
      <c r="H223" s="1" t="s">
        <v>65</v>
      </c>
      <c r="I223" s="1" t="s">
        <v>66</v>
      </c>
      <c r="V223" s="1" t="s">
        <v>67</v>
      </c>
    </row>
    <row r="224" spans="1:34">
      <c r="A224" s="1" t="s">
        <v>712</v>
      </c>
      <c r="B224" s="1" t="s">
        <v>713</v>
      </c>
      <c r="C224" s="1" t="s">
        <v>411</v>
      </c>
      <c r="H224" s="1" t="s">
        <v>65</v>
      </c>
      <c r="I224" s="1" t="s">
        <v>66</v>
      </c>
      <c r="V224" s="1" t="s">
        <v>67</v>
      </c>
    </row>
    <row r="225" spans="1:34">
      <c r="A225" s="1" t="s">
        <v>714</v>
      </c>
      <c r="B225" s="1" t="s">
        <v>715</v>
      </c>
      <c r="C225" s="1" t="s">
        <v>360</v>
      </c>
      <c r="H225" s="1" t="s">
        <v>65</v>
      </c>
      <c r="I225" s="1" t="s">
        <v>66</v>
      </c>
      <c r="V225" s="1" t="s">
        <v>67</v>
      </c>
    </row>
    <row r="226" spans="1:34">
      <c r="A226" s="1" t="s">
        <v>716</v>
      </c>
      <c r="B226" s="1" t="s">
        <v>717</v>
      </c>
      <c r="C226" s="1" t="s">
        <v>259</v>
      </c>
      <c r="D226" s="1">
        <v>15</v>
      </c>
      <c r="E226" s="4">
        <v>44706</v>
      </c>
      <c r="F226" s="1" t="s">
        <v>718</v>
      </c>
      <c r="G226" s="1" t="s">
        <v>72</v>
      </c>
      <c r="H226" s="1" t="s">
        <v>65</v>
      </c>
      <c r="I226" s="1">
        <v>0.75</v>
      </c>
      <c r="J226" s="1" t="s">
        <v>75</v>
      </c>
      <c r="K226" s="1">
        <v>0</v>
      </c>
      <c r="M226" s="1">
        <v>0</v>
      </c>
      <c r="O226" s="1">
        <v>0</v>
      </c>
      <c r="Q226" s="1">
        <v>0</v>
      </c>
      <c r="S226" s="1">
        <v>0</v>
      </c>
      <c r="U226" s="1">
        <v>0</v>
      </c>
      <c r="W226" s="1">
        <v>0</v>
      </c>
      <c r="Y226" s="1">
        <v>0</v>
      </c>
      <c r="AA226" s="1">
        <v>0</v>
      </c>
      <c r="AC226" s="1">
        <v>0</v>
      </c>
      <c r="AE226" s="1">
        <v>0</v>
      </c>
      <c r="AG226" s="1">
        <v>1</v>
      </c>
      <c r="AH226" s="1">
        <v>0</v>
      </c>
    </row>
    <row r="227" spans="1:34">
      <c r="A227" s="1" t="s">
        <v>719</v>
      </c>
      <c r="B227" s="1" t="s">
        <v>720</v>
      </c>
      <c r="C227" s="1" t="s">
        <v>378</v>
      </c>
      <c r="H227" s="1" t="s">
        <v>65</v>
      </c>
      <c r="I227" s="1" t="s">
        <v>66</v>
      </c>
      <c r="V227" s="1" t="s">
        <v>67</v>
      </c>
    </row>
    <row r="228" spans="1:34">
      <c r="A228" s="1" t="s">
        <v>721</v>
      </c>
      <c r="B228" s="1" t="s">
        <v>722</v>
      </c>
      <c r="C228" s="1" t="s">
        <v>337</v>
      </c>
      <c r="D228" s="1">
        <v>7</v>
      </c>
      <c r="E228" s="4">
        <v>44655</v>
      </c>
      <c r="F228" s="1" t="s">
        <v>723</v>
      </c>
      <c r="G228" s="1" t="s">
        <v>72</v>
      </c>
      <c r="H228" s="1" t="s">
        <v>65</v>
      </c>
      <c r="I228" s="1">
        <v>0.8</v>
      </c>
      <c r="J228" s="1" t="s">
        <v>75</v>
      </c>
      <c r="K228" s="1">
        <v>0</v>
      </c>
      <c r="M228" s="1">
        <v>0</v>
      </c>
      <c r="O228" s="1">
        <v>0</v>
      </c>
      <c r="Q228" s="1">
        <v>0</v>
      </c>
      <c r="S228" s="1">
        <v>0</v>
      </c>
      <c r="U228" s="1">
        <v>0</v>
      </c>
      <c r="W228" s="1">
        <v>0</v>
      </c>
      <c r="Y228" s="1">
        <v>0</v>
      </c>
      <c r="AA228" s="1">
        <v>0</v>
      </c>
      <c r="AC228" s="1">
        <v>0</v>
      </c>
      <c r="AE228" s="1">
        <v>0</v>
      </c>
      <c r="AG228" s="1">
        <v>1</v>
      </c>
      <c r="AH228" s="1">
        <v>0</v>
      </c>
    </row>
    <row r="229" spans="1:34">
      <c r="A229" s="1" t="s">
        <v>724</v>
      </c>
      <c r="B229" s="1" t="s">
        <v>725</v>
      </c>
      <c r="C229" s="1" t="s">
        <v>506</v>
      </c>
      <c r="D229" s="1">
        <v>15</v>
      </c>
      <c r="E229" s="1">
        <v>41152</v>
      </c>
      <c r="F229" s="1" t="s">
        <v>20332</v>
      </c>
      <c r="G229" s="1" t="s">
        <v>72</v>
      </c>
      <c r="H229" s="1" t="s">
        <v>65</v>
      </c>
      <c r="I229" s="1">
        <v>0.8</v>
      </c>
      <c r="J229" s="1" t="s">
        <v>75</v>
      </c>
      <c r="K229" s="1">
        <v>0</v>
      </c>
      <c r="M229" s="1">
        <v>0</v>
      </c>
      <c r="O229" s="1">
        <v>0</v>
      </c>
      <c r="Q229" s="1">
        <v>0</v>
      </c>
      <c r="S229" s="1">
        <v>0</v>
      </c>
      <c r="U229" s="1">
        <v>0</v>
      </c>
      <c r="W229" s="1">
        <v>0</v>
      </c>
      <c r="Y229" s="1">
        <v>0</v>
      </c>
      <c r="AA229" s="1">
        <v>0</v>
      </c>
      <c r="AC229" s="1">
        <v>0</v>
      </c>
      <c r="AE229" s="1">
        <v>0</v>
      </c>
      <c r="AG229" s="1">
        <v>1</v>
      </c>
      <c r="AH229" s="1">
        <v>0</v>
      </c>
    </row>
    <row r="230" spans="1:34">
      <c r="A230" s="1" t="s">
        <v>726</v>
      </c>
      <c r="B230" s="1" t="s">
        <v>727</v>
      </c>
      <c r="C230" s="1" t="s">
        <v>259</v>
      </c>
      <c r="D230" s="1">
        <v>2</v>
      </c>
      <c r="E230" s="4">
        <v>44599</v>
      </c>
      <c r="F230" s="1" t="s">
        <v>728</v>
      </c>
      <c r="G230" s="1" t="s">
        <v>72</v>
      </c>
      <c r="H230" s="1" t="s">
        <v>65</v>
      </c>
      <c r="I230" s="1">
        <v>0.8</v>
      </c>
      <c r="J230" s="1" t="s">
        <v>75</v>
      </c>
      <c r="K230" s="1">
        <v>0</v>
      </c>
      <c r="M230" s="1">
        <v>0</v>
      </c>
      <c r="O230" s="1">
        <v>0</v>
      </c>
      <c r="Q230" s="1">
        <v>0</v>
      </c>
      <c r="S230" s="1">
        <v>0</v>
      </c>
      <c r="U230" s="1">
        <v>0</v>
      </c>
      <c r="W230" s="1">
        <v>0</v>
      </c>
      <c r="Y230" s="1">
        <v>0</v>
      </c>
      <c r="AA230" s="1">
        <v>0</v>
      </c>
      <c r="AC230" s="1">
        <v>0</v>
      </c>
      <c r="AE230" s="1">
        <v>0</v>
      </c>
      <c r="AG230" s="1">
        <v>1</v>
      </c>
      <c r="AH230" s="1">
        <v>0</v>
      </c>
    </row>
    <row r="231" spans="1:34">
      <c r="A231" s="1" t="s">
        <v>729</v>
      </c>
      <c r="B231" s="1" t="s">
        <v>730</v>
      </c>
      <c r="C231" s="1" t="s">
        <v>731</v>
      </c>
      <c r="H231" s="1" t="s">
        <v>65</v>
      </c>
      <c r="I231" s="1" t="s">
        <v>66</v>
      </c>
      <c r="V231" s="1" t="s">
        <v>67</v>
      </c>
    </row>
    <row r="232" spans="1:34">
      <c r="A232" s="1" t="s">
        <v>732</v>
      </c>
      <c r="B232" s="1" t="s">
        <v>733</v>
      </c>
      <c r="C232" s="1" t="s">
        <v>322</v>
      </c>
      <c r="D232" s="1">
        <v>14</v>
      </c>
      <c r="E232" s="1">
        <v>44401</v>
      </c>
      <c r="F232" s="1" t="s">
        <v>20332</v>
      </c>
      <c r="G232" s="1" t="s">
        <v>72</v>
      </c>
      <c r="H232" s="1" t="s">
        <v>65</v>
      </c>
      <c r="I232" s="1">
        <v>0.8</v>
      </c>
      <c r="J232" s="1" t="s">
        <v>75</v>
      </c>
      <c r="K232" s="1">
        <v>0</v>
      </c>
      <c r="M232" s="1">
        <v>0</v>
      </c>
      <c r="O232" s="1">
        <v>0</v>
      </c>
      <c r="Q232" s="1">
        <v>0</v>
      </c>
      <c r="S232" s="1">
        <v>0</v>
      </c>
      <c r="U232" s="1">
        <v>0</v>
      </c>
      <c r="W232" s="1">
        <v>0</v>
      </c>
      <c r="Y232" s="1">
        <v>0</v>
      </c>
      <c r="AA232" s="1">
        <v>0</v>
      </c>
      <c r="AC232" s="1">
        <v>0</v>
      </c>
      <c r="AE232" s="1">
        <v>0</v>
      </c>
      <c r="AG232" s="1">
        <v>1</v>
      </c>
      <c r="AH232" s="1">
        <v>0</v>
      </c>
    </row>
    <row r="233" spans="1:34">
      <c r="A233" s="1" t="s">
        <v>734</v>
      </c>
      <c r="B233" s="1" t="s">
        <v>735</v>
      </c>
      <c r="C233" s="1" t="s">
        <v>736</v>
      </c>
      <c r="D233" s="1">
        <v>18</v>
      </c>
      <c r="E233" s="4">
        <v>44707</v>
      </c>
      <c r="F233" s="1" t="s">
        <v>737</v>
      </c>
      <c r="G233" s="1" t="s">
        <v>72</v>
      </c>
      <c r="H233" s="1" t="s">
        <v>73</v>
      </c>
      <c r="I233" s="1">
        <v>0</v>
      </c>
      <c r="J233" s="1" t="s">
        <v>434</v>
      </c>
      <c r="K233" s="1">
        <v>0.8</v>
      </c>
      <c r="L233" s="1" t="s">
        <v>75</v>
      </c>
      <c r="M233" s="1">
        <v>0</v>
      </c>
      <c r="O233" s="1">
        <v>0</v>
      </c>
      <c r="Q233" s="1">
        <v>0</v>
      </c>
      <c r="S233" s="1">
        <v>0</v>
      </c>
      <c r="U233" s="1">
        <v>0</v>
      </c>
      <c r="W233" s="1">
        <v>0</v>
      </c>
      <c r="Y233" s="1">
        <v>0</v>
      </c>
      <c r="AA233" s="1">
        <v>0</v>
      </c>
      <c r="AC233" s="1">
        <v>0</v>
      </c>
      <c r="AE233" s="1">
        <v>0</v>
      </c>
      <c r="AG233" s="1">
        <v>2</v>
      </c>
      <c r="AH233" s="1">
        <v>7500</v>
      </c>
    </row>
    <row r="234" spans="1:34">
      <c r="A234" s="1" t="s">
        <v>738</v>
      </c>
      <c r="B234" s="1" t="s">
        <v>739</v>
      </c>
      <c r="C234" s="1" t="s">
        <v>126</v>
      </c>
      <c r="H234" s="1" t="s">
        <v>65</v>
      </c>
      <c r="I234" s="1" t="s">
        <v>66</v>
      </c>
      <c r="V234" s="1" t="s">
        <v>67</v>
      </c>
    </row>
    <row r="235" spans="1:34">
      <c r="A235" s="1" t="s">
        <v>740</v>
      </c>
      <c r="B235" s="1" t="s">
        <v>741</v>
      </c>
      <c r="C235" s="1" t="s">
        <v>245</v>
      </c>
      <c r="H235" s="1" t="s">
        <v>65</v>
      </c>
      <c r="I235" s="1" t="s">
        <v>66</v>
      </c>
      <c r="V235" s="1" t="s">
        <v>67</v>
      </c>
    </row>
    <row r="236" spans="1:34">
      <c r="A236" s="1" t="s">
        <v>742</v>
      </c>
      <c r="B236" s="1" t="s">
        <v>743</v>
      </c>
      <c r="C236" s="1" t="s">
        <v>152</v>
      </c>
      <c r="D236" s="1">
        <v>3</v>
      </c>
      <c r="E236" s="4">
        <v>44635</v>
      </c>
      <c r="F236" s="1" t="s">
        <v>744</v>
      </c>
      <c r="G236" s="1" t="s">
        <v>745</v>
      </c>
      <c r="H236" s="1" t="s">
        <v>73</v>
      </c>
      <c r="I236" s="1">
        <v>0</v>
      </c>
      <c r="J236" s="1" t="s">
        <v>74</v>
      </c>
      <c r="K236" s="1">
        <v>0.7</v>
      </c>
      <c r="L236" s="1" t="s">
        <v>75</v>
      </c>
      <c r="M236" s="1">
        <v>0</v>
      </c>
      <c r="O236" s="1">
        <v>0</v>
      </c>
      <c r="Q236" s="1">
        <v>0</v>
      </c>
      <c r="S236" s="1">
        <v>0</v>
      </c>
      <c r="U236" s="1">
        <v>0</v>
      </c>
      <c r="W236" s="1">
        <v>0</v>
      </c>
      <c r="Y236" s="1">
        <v>0</v>
      </c>
      <c r="AA236" s="1">
        <v>0</v>
      </c>
      <c r="AC236" s="1">
        <v>0</v>
      </c>
      <c r="AE236" s="1">
        <v>0</v>
      </c>
      <c r="AG236" s="1">
        <v>2</v>
      </c>
      <c r="AH236" s="1">
        <v>10000</v>
      </c>
    </row>
    <row r="237" spans="1:34">
      <c r="A237" s="1" t="s">
        <v>746</v>
      </c>
      <c r="B237" s="1" t="s">
        <v>747</v>
      </c>
      <c r="C237" s="1" t="s">
        <v>287</v>
      </c>
      <c r="D237" s="1">
        <v>9</v>
      </c>
      <c r="E237" s="4">
        <v>44649</v>
      </c>
      <c r="F237" s="1" t="s">
        <v>748</v>
      </c>
      <c r="G237" s="1" t="s">
        <v>72</v>
      </c>
      <c r="H237" s="1" t="s">
        <v>73</v>
      </c>
      <c r="I237" s="1">
        <v>0</v>
      </c>
      <c r="J237" s="1" t="s">
        <v>749</v>
      </c>
      <c r="K237" s="1">
        <v>0.7</v>
      </c>
      <c r="L237" s="1" t="s">
        <v>75</v>
      </c>
      <c r="M237" s="1">
        <v>0</v>
      </c>
      <c r="O237" s="1">
        <v>0</v>
      </c>
      <c r="Q237" s="1">
        <v>0</v>
      </c>
      <c r="S237" s="1">
        <v>0</v>
      </c>
      <c r="U237" s="1">
        <v>0</v>
      </c>
      <c r="W237" s="1">
        <v>0</v>
      </c>
      <c r="Y237" s="1">
        <v>0</v>
      </c>
      <c r="AA237" s="1">
        <v>0</v>
      </c>
      <c r="AC237" s="1">
        <v>0</v>
      </c>
      <c r="AE237" s="1">
        <v>0</v>
      </c>
      <c r="AG237" s="1">
        <v>2</v>
      </c>
      <c r="AH237" s="1">
        <v>10499.99</v>
      </c>
    </row>
    <row r="238" spans="1:34">
      <c r="A238" s="1" t="s">
        <v>750</v>
      </c>
      <c r="B238" s="1" t="s">
        <v>751</v>
      </c>
      <c r="C238" s="1" t="s">
        <v>752</v>
      </c>
      <c r="D238" s="1">
        <v>42</v>
      </c>
      <c r="E238" s="4">
        <v>44557</v>
      </c>
      <c r="F238" s="1" t="s">
        <v>753</v>
      </c>
      <c r="G238" s="1" t="s">
        <v>80</v>
      </c>
      <c r="H238" s="1" t="s">
        <v>73</v>
      </c>
      <c r="I238" s="1">
        <v>0</v>
      </c>
      <c r="J238" s="1" t="s">
        <v>74</v>
      </c>
      <c r="K238" s="1">
        <v>0.8</v>
      </c>
      <c r="L238" s="1" t="s">
        <v>75</v>
      </c>
      <c r="M238" s="1">
        <v>0</v>
      </c>
      <c r="O238" s="1">
        <v>0</v>
      </c>
      <c r="Q238" s="1">
        <v>0</v>
      </c>
      <c r="S238" s="1">
        <v>0</v>
      </c>
      <c r="U238" s="1">
        <v>0</v>
      </c>
      <c r="W238" s="1">
        <v>0</v>
      </c>
      <c r="Y238" s="1">
        <v>0</v>
      </c>
      <c r="AA238" s="1">
        <v>0</v>
      </c>
      <c r="AC238" s="1">
        <v>0</v>
      </c>
      <c r="AE238" s="1">
        <v>0</v>
      </c>
      <c r="AG238" s="1">
        <v>2</v>
      </c>
      <c r="AH238" s="1">
        <v>10000</v>
      </c>
    </row>
    <row r="239" spans="1:34">
      <c r="A239" s="1" t="s">
        <v>754</v>
      </c>
      <c r="B239" s="1" t="s">
        <v>755</v>
      </c>
      <c r="C239" s="1" t="s">
        <v>225</v>
      </c>
      <c r="D239" s="1">
        <v>8</v>
      </c>
      <c r="E239" s="4">
        <v>44627</v>
      </c>
      <c r="F239" s="1" t="s">
        <v>756</v>
      </c>
      <c r="G239" s="1" t="s">
        <v>72</v>
      </c>
      <c r="H239" s="1" t="s">
        <v>65</v>
      </c>
      <c r="I239" s="1">
        <v>0.8</v>
      </c>
      <c r="J239" s="1" t="s">
        <v>75</v>
      </c>
      <c r="K239" s="1">
        <v>0</v>
      </c>
      <c r="M239" s="1">
        <v>0</v>
      </c>
      <c r="O239" s="1">
        <v>0</v>
      </c>
      <c r="Q239" s="1">
        <v>0</v>
      </c>
      <c r="S239" s="1">
        <v>0</v>
      </c>
      <c r="U239" s="1">
        <v>0</v>
      </c>
      <c r="W239" s="1">
        <v>0</v>
      </c>
      <c r="Y239" s="1">
        <v>0</v>
      </c>
      <c r="AA239" s="1">
        <v>0</v>
      </c>
      <c r="AC239" s="1">
        <v>0</v>
      </c>
      <c r="AE239" s="1">
        <v>0</v>
      </c>
      <c r="AG239" s="1">
        <v>1</v>
      </c>
      <c r="AH239" s="1">
        <v>0</v>
      </c>
    </row>
    <row r="240" spans="1:34">
      <c r="A240" s="1" t="s">
        <v>757</v>
      </c>
      <c r="B240" s="1" t="s">
        <v>758</v>
      </c>
      <c r="C240" s="1" t="s">
        <v>152</v>
      </c>
      <c r="D240" s="1">
        <v>7</v>
      </c>
      <c r="E240" s="4">
        <v>44639</v>
      </c>
      <c r="F240" s="1" t="s">
        <v>759</v>
      </c>
      <c r="G240" s="1" t="s">
        <v>80</v>
      </c>
      <c r="H240" s="1" t="s">
        <v>73</v>
      </c>
      <c r="I240" s="1">
        <v>0</v>
      </c>
      <c r="J240" s="1" t="s">
        <v>89</v>
      </c>
      <c r="K240" s="1">
        <v>0.6</v>
      </c>
      <c r="L240" s="1" t="s">
        <v>82</v>
      </c>
      <c r="M240" s="1">
        <v>0.65</v>
      </c>
      <c r="N240" s="1" t="s">
        <v>83</v>
      </c>
      <c r="O240" s="1">
        <v>0.7</v>
      </c>
      <c r="P240" s="1" t="s">
        <v>84</v>
      </c>
      <c r="Q240" s="1">
        <v>0.75</v>
      </c>
      <c r="R240" s="1" t="s">
        <v>85</v>
      </c>
      <c r="S240" s="1">
        <v>0</v>
      </c>
      <c r="U240" s="1">
        <v>0</v>
      </c>
      <c r="W240" s="1">
        <v>0</v>
      </c>
      <c r="Y240" s="1">
        <v>0</v>
      </c>
      <c r="AA240" s="1">
        <v>0</v>
      </c>
      <c r="AC240" s="1">
        <v>0</v>
      </c>
      <c r="AE240" s="1">
        <v>0</v>
      </c>
      <c r="AG240" s="1">
        <v>4</v>
      </c>
      <c r="AH240" s="1">
        <v>12000</v>
      </c>
    </row>
    <row r="241" spans="1:34">
      <c r="A241" s="1" t="s">
        <v>760</v>
      </c>
      <c r="B241" s="1" t="s">
        <v>761</v>
      </c>
      <c r="C241" s="1" t="s">
        <v>129</v>
      </c>
      <c r="D241" s="1">
        <v>37</v>
      </c>
      <c r="E241" s="1">
        <v>42490</v>
      </c>
      <c r="F241" s="1" t="s">
        <v>20332</v>
      </c>
      <c r="G241" s="1" t="s">
        <v>72</v>
      </c>
      <c r="H241" s="1" t="s">
        <v>73</v>
      </c>
      <c r="I241" s="1">
        <v>0</v>
      </c>
      <c r="J241" s="1" t="s">
        <v>89</v>
      </c>
      <c r="K241" s="1">
        <v>0.6</v>
      </c>
      <c r="L241" s="1" t="s">
        <v>75</v>
      </c>
      <c r="M241" s="1">
        <v>0</v>
      </c>
      <c r="O241" s="1">
        <v>0</v>
      </c>
      <c r="Q241" s="1">
        <v>0</v>
      </c>
      <c r="S241" s="1">
        <v>0</v>
      </c>
      <c r="U241" s="1">
        <v>0</v>
      </c>
      <c r="W241" s="1">
        <v>0</v>
      </c>
      <c r="Y241" s="1">
        <v>0</v>
      </c>
      <c r="AA241" s="1">
        <v>0</v>
      </c>
      <c r="AC241" s="1">
        <v>0</v>
      </c>
      <c r="AE241" s="1">
        <v>0</v>
      </c>
      <c r="AG241" s="1">
        <v>2</v>
      </c>
      <c r="AH241" s="1">
        <v>12000</v>
      </c>
    </row>
    <row r="242" spans="1:34">
      <c r="A242" s="1" t="s">
        <v>762</v>
      </c>
      <c r="B242" s="1" t="s">
        <v>763</v>
      </c>
      <c r="C242" s="1" t="s">
        <v>259</v>
      </c>
      <c r="D242" s="1">
        <v>9</v>
      </c>
      <c r="E242" s="1">
        <v>43515</v>
      </c>
      <c r="F242" s="1" t="s">
        <v>20332</v>
      </c>
      <c r="G242" s="1" t="s">
        <v>72</v>
      </c>
      <c r="H242" s="1" t="s">
        <v>65</v>
      </c>
      <c r="I242" s="1">
        <v>0.65</v>
      </c>
      <c r="J242" s="1" t="s">
        <v>75</v>
      </c>
      <c r="K242" s="1">
        <v>0</v>
      </c>
      <c r="M242" s="1">
        <v>0</v>
      </c>
      <c r="O242" s="1">
        <v>0</v>
      </c>
      <c r="Q242" s="1">
        <v>0</v>
      </c>
      <c r="S242" s="1">
        <v>0</v>
      </c>
      <c r="U242" s="1">
        <v>0</v>
      </c>
      <c r="W242" s="1">
        <v>0</v>
      </c>
      <c r="Y242" s="1">
        <v>0</v>
      </c>
      <c r="AA242" s="1">
        <v>0</v>
      </c>
      <c r="AC242" s="1">
        <v>0</v>
      </c>
      <c r="AE242" s="1">
        <v>0</v>
      </c>
      <c r="AG242" s="1">
        <v>1</v>
      </c>
      <c r="AH242" s="1">
        <v>0</v>
      </c>
    </row>
    <row r="243" spans="1:34">
      <c r="A243" s="1" t="s">
        <v>764</v>
      </c>
      <c r="B243" s="1" t="s">
        <v>765</v>
      </c>
      <c r="C243" s="1" t="s">
        <v>64</v>
      </c>
      <c r="D243" s="1">
        <v>6</v>
      </c>
      <c r="E243" s="1">
        <v>44307</v>
      </c>
      <c r="F243" s="1" t="s">
        <v>20332</v>
      </c>
      <c r="G243" s="1" t="s">
        <v>72</v>
      </c>
      <c r="H243" s="1" t="s">
        <v>73</v>
      </c>
      <c r="I243" s="1">
        <v>0</v>
      </c>
      <c r="J243" s="1" t="s">
        <v>74</v>
      </c>
      <c r="K243" s="1">
        <v>0.79</v>
      </c>
      <c r="L243" s="1" t="s">
        <v>75</v>
      </c>
      <c r="M243" s="1">
        <v>0</v>
      </c>
      <c r="O243" s="1">
        <v>0</v>
      </c>
      <c r="Q243" s="1">
        <v>0</v>
      </c>
      <c r="S243" s="1">
        <v>0</v>
      </c>
      <c r="U243" s="1">
        <v>0</v>
      </c>
      <c r="W243" s="1">
        <v>0</v>
      </c>
      <c r="Y243" s="1">
        <v>0</v>
      </c>
      <c r="AA243" s="1">
        <v>0</v>
      </c>
      <c r="AC243" s="1">
        <v>0</v>
      </c>
      <c r="AE243" s="1">
        <v>0</v>
      </c>
      <c r="AG243" s="1">
        <v>2</v>
      </c>
      <c r="AH243" s="1">
        <v>10000</v>
      </c>
    </row>
    <row r="244" spans="1:34">
      <c r="A244" s="1" t="s">
        <v>766</v>
      </c>
      <c r="B244" s="1" t="s">
        <v>767</v>
      </c>
      <c r="C244" s="1" t="s">
        <v>228</v>
      </c>
      <c r="D244" s="1">
        <v>17</v>
      </c>
      <c r="E244" s="1">
        <v>43573</v>
      </c>
      <c r="F244" s="1" t="s">
        <v>20332</v>
      </c>
      <c r="G244" s="1" t="s">
        <v>72</v>
      </c>
      <c r="H244" s="1" t="s">
        <v>65</v>
      </c>
      <c r="I244" s="1">
        <v>0.8</v>
      </c>
      <c r="J244" s="1" t="s">
        <v>75</v>
      </c>
      <c r="K244" s="1">
        <v>0</v>
      </c>
      <c r="M244" s="1">
        <v>0</v>
      </c>
      <c r="O244" s="1">
        <v>0</v>
      </c>
      <c r="Q244" s="1">
        <v>0</v>
      </c>
      <c r="S244" s="1">
        <v>0</v>
      </c>
      <c r="U244" s="1">
        <v>0</v>
      </c>
      <c r="W244" s="1">
        <v>0</v>
      </c>
      <c r="Y244" s="1">
        <v>0</v>
      </c>
      <c r="AA244" s="1">
        <v>0</v>
      </c>
      <c r="AC244" s="1">
        <v>0</v>
      </c>
      <c r="AE244" s="1">
        <v>0</v>
      </c>
      <c r="AG244" s="1">
        <v>1</v>
      </c>
      <c r="AH244" s="1">
        <v>0</v>
      </c>
    </row>
    <row r="245" spans="1:34">
      <c r="A245" s="1" t="s">
        <v>768</v>
      </c>
      <c r="B245" s="1" t="s">
        <v>769</v>
      </c>
      <c r="C245" s="1" t="s">
        <v>163</v>
      </c>
      <c r="D245" s="1">
        <v>28</v>
      </c>
      <c r="E245" s="4">
        <v>44552</v>
      </c>
      <c r="F245" s="1" t="s">
        <v>770</v>
      </c>
      <c r="G245" s="1" t="s">
        <v>72</v>
      </c>
      <c r="H245" s="1" t="s">
        <v>65</v>
      </c>
      <c r="I245" s="1">
        <v>0.8</v>
      </c>
      <c r="J245" s="1" t="s">
        <v>75</v>
      </c>
      <c r="K245" s="1">
        <v>0</v>
      </c>
      <c r="M245" s="1">
        <v>0</v>
      </c>
      <c r="O245" s="1">
        <v>0</v>
      </c>
      <c r="Q245" s="1">
        <v>0</v>
      </c>
      <c r="S245" s="1">
        <v>0</v>
      </c>
      <c r="U245" s="1">
        <v>0</v>
      </c>
      <c r="W245" s="1">
        <v>0</v>
      </c>
      <c r="Y245" s="1">
        <v>0</v>
      </c>
      <c r="AA245" s="1">
        <v>0</v>
      </c>
      <c r="AC245" s="1">
        <v>0</v>
      </c>
      <c r="AE245" s="1">
        <v>0</v>
      </c>
      <c r="AG245" s="1">
        <v>1</v>
      </c>
      <c r="AH245" s="1">
        <v>0</v>
      </c>
    </row>
    <row r="246" spans="1:34">
      <c r="A246" s="1" t="s">
        <v>771</v>
      </c>
      <c r="B246" s="1" t="s">
        <v>772</v>
      </c>
      <c r="C246" s="1" t="s">
        <v>255</v>
      </c>
      <c r="D246" s="1">
        <v>5</v>
      </c>
      <c r="E246" s="4">
        <v>44639</v>
      </c>
      <c r="F246" s="1" t="s">
        <v>773</v>
      </c>
      <c r="G246" s="1" t="s">
        <v>72</v>
      </c>
      <c r="H246" s="1" t="s">
        <v>65</v>
      </c>
      <c r="I246" s="1">
        <v>0.2</v>
      </c>
      <c r="J246" s="1" t="s">
        <v>75</v>
      </c>
      <c r="K246" s="1">
        <v>0</v>
      </c>
      <c r="M246" s="1">
        <v>0</v>
      </c>
      <c r="O246" s="1">
        <v>0</v>
      </c>
      <c r="Q246" s="1">
        <v>0</v>
      </c>
      <c r="S246" s="1">
        <v>0</v>
      </c>
      <c r="U246" s="1">
        <v>0</v>
      </c>
      <c r="W246" s="1">
        <v>0</v>
      </c>
      <c r="Y246" s="1">
        <v>0</v>
      </c>
      <c r="AA246" s="1">
        <v>0</v>
      </c>
      <c r="AC246" s="1">
        <v>0</v>
      </c>
      <c r="AE246" s="1">
        <v>0</v>
      </c>
      <c r="AG246" s="1">
        <v>1</v>
      </c>
      <c r="AH246" s="1">
        <v>0</v>
      </c>
    </row>
    <row r="247" spans="1:34">
      <c r="A247" s="1" t="s">
        <v>774</v>
      </c>
      <c r="B247" s="1" t="s">
        <v>775</v>
      </c>
      <c r="C247" s="1" t="s">
        <v>78</v>
      </c>
      <c r="D247" s="1">
        <v>20</v>
      </c>
      <c r="E247" s="4">
        <v>44709</v>
      </c>
      <c r="F247" s="1" t="s">
        <v>776</v>
      </c>
      <c r="G247" s="1" t="s">
        <v>80</v>
      </c>
      <c r="H247" s="1" t="s">
        <v>73</v>
      </c>
      <c r="I247" s="1">
        <v>0</v>
      </c>
      <c r="J247" s="1" t="s">
        <v>81</v>
      </c>
      <c r="K247" s="1">
        <v>0.5</v>
      </c>
      <c r="L247" s="1" t="s">
        <v>82</v>
      </c>
      <c r="M247" s="1">
        <v>0.55000000000000004</v>
      </c>
      <c r="N247" s="1" t="s">
        <v>83</v>
      </c>
      <c r="O247" s="1">
        <v>0.6</v>
      </c>
      <c r="P247" s="1" t="s">
        <v>84</v>
      </c>
      <c r="Q247" s="1">
        <v>0.65</v>
      </c>
      <c r="R247" s="1" t="s">
        <v>85</v>
      </c>
      <c r="S247" s="1">
        <v>0</v>
      </c>
      <c r="U247" s="1">
        <v>0</v>
      </c>
      <c r="W247" s="1">
        <v>0</v>
      </c>
      <c r="Y247" s="1">
        <v>0</v>
      </c>
      <c r="AA247" s="1">
        <v>0</v>
      </c>
      <c r="AC247" s="1">
        <v>0</v>
      </c>
      <c r="AE247" s="1">
        <v>0</v>
      </c>
      <c r="AG247" s="1">
        <v>4</v>
      </c>
      <c r="AH247" s="1">
        <v>15000</v>
      </c>
    </row>
    <row r="248" spans="1:34">
      <c r="A248" s="1" t="s">
        <v>777</v>
      </c>
      <c r="B248" s="1" t="s">
        <v>778</v>
      </c>
      <c r="C248" s="1" t="s">
        <v>779</v>
      </c>
      <c r="D248" s="1">
        <v>7</v>
      </c>
      <c r="E248" s="1">
        <v>43927</v>
      </c>
      <c r="F248" s="1" t="s">
        <v>20332</v>
      </c>
      <c r="G248" s="1" t="s">
        <v>72</v>
      </c>
      <c r="H248" s="1" t="s">
        <v>73</v>
      </c>
      <c r="I248" s="1">
        <v>0</v>
      </c>
      <c r="J248" s="1" t="s">
        <v>74</v>
      </c>
      <c r="K248" s="1">
        <v>0.8</v>
      </c>
      <c r="L248" s="1" t="s">
        <v>75</v>
      </c>
      <c r="M248" s="1">
        <v>0</v>
      </c>
      <c r="O248" s="1">
        <v>0</v>
      </c>
      <c r="Q248" s="1">
        <v>0</v>
      </c>
      <c r="S248" s="1">
        <v>0</v>
      </c>
      <c r="U248" s="1">
        <v>0</v>
      </c>
      <c r="W248" s="1">
        <v>0</v>
      </c>
      <c r="Y248" s="1">
        <v>0</v>
      </c>
      <c r="AA248" s="1">
        <v>0</v>
      </c>
      <c r="AC248" s="1">
        <v>0</v>
      </c>
      <c r="AE248" s="1">
        <v>0</v>
      </c>
      <c r="AG248" s="1">
        <v>2</v>
      </c>
      <c r="AH248" s="1">
        <v>10000</v>
      </c>
    </row>
    <row r="249" spans="1:34">
      <c r="A249" s="1" t="s">
        <v>780</v>
      </c>
      <c r="B249" s="1" t="s">
        <v>781</v>
      </c>
      <c r="C249" s="1" t="s">
        <v>235</v>
      </c>
      <c r="D249" s="1">
        <v>10</v>
      </c>
      <c r="E249" s="4">
        <v>44705</v>
      </c>
      <c r="F249" s="1" t="s">
        <v>782</v>
      </c>
      <c r="G249" s="1" t="s">
        <v>72</v>
      </c>
      <c r="H249" s="1" t="s">
        <v>65</v>
      </c>
      <c r="I249" s="1">
        <v>0.8</v>
      </c>
      <c r="J249" s="1" t="s">
        <v>75</v>
      </c>
      <c r="K249" s="1">
        <v>0</v>
      </c>
      <c r="M249" s="1">
        <v>0</v>
      </c>
      <c r="O249" s="1">
        <v>0</v>
      </c>
      <c r="Q249" s="1">
        <v>0</v>
      </c>
      <c r="S249" s="1">
        <v>0</v>
      </c>
      <c r="U249" s="1">
        <v>0</v>
      </c>
      <c r="W249" s="1">
        <v>0</v>
      </c>
      <c r="Y249" s="1">
        <v>0</v>
      </c>
      <c r="AA249" s="1">
        <v>0</v>
      </c>
      <c r="AC249" s="1">
        <v>0</v>
      </c>
      <c r="AE249" s="1">
        <v>0</v>
      </c>
      <c r="AG249" s="1">
        <v>1</v>
      </c>
      <c r="AH249" s="1">
        <v>0</v>
      </c>
    </row>
    <row r="250" spans="1:34">
      <c r="A250" s="1" t="s">
        <v>783</v>
      </c>
      <c r="B250" s="1" t="s">
        <v>784</v>
      </c>
      <c r="C250" s="1" t="s">
        <v>212</v>
      </c>
      <c r="D250" s="1">
        <v>5</v>
      </c>
      <c r="E250" s="4">
        <v>44634</v>
      </c>
      <c r="F250" s="1" t="s">
        <v>785</v>
      </c>
      <c r="G250" s="1" t="s">
        <v>80</v>
      </c>
      <c r="H250" s="1" t="s">
        <v>73</v>
      </c>
      <c r="I250" s="1">
        <v>0</v>
      </c>
      <c r="J250" s="1" t="s">
        <v>74</v>
      </c>
      <c r="K250" s="1">
        <v>0.8</v>
      </c>
      <c r="L250" s="1" t="s">
        <v>75</v>
      </c>
      <c r="M250" s="1">
        <v>0</v>
      </c>
      <c r="O250" s="1">
        <v>0</v>
      </c>
      <c r="Q250" s="1">
        <v>0</v>
      </c>
      <c r="S250" s="1">
        <v>0</v>
      </c>
      <c r="U250" s="1">
        <v>0</v>
      </c>
      <c r="W250" s="1">
        <v>0</v>
      </c>
      <c r="Y250" s="1">
        <v>0</v>
      </c>
      <c r="AA250" s="1">
        <v>0</v>
      </c>
      <c r="AC250" s="1">
        <v>0</v>
      </c>
      <c r="AE250" s="1">
        <v>0</v>
      </c>
      <c r="AG250" s="1">
        <v>2</v>
      </c>
      <c r="AH250" s="1">
        <v>10000</v>
      </c>
    </row>
    <row r="251" spans="1:34">
      <c r="A251" s="1" t="s">
        <v>786</v>
      </c>
      <c r="B251" s="1" t="s">
        <v>787</v>
      </c>
      <c r="C251" s="1" t="s">
        <v>310</v>
      </c>
      <c r="H251" s="1" t="s">
        <v>65</v>
      </c>
      <c r="I251" s="1" t="s">
        <v>66</v>
      </c>
      <c r="V251" s="1" t="s">
        <v>67</v>
      </c>
    </row>
    <row r="252" spans="1:34">
      <c r="A252" s="1" t="s">
        <v>788</v>
      </c>
      <c r="B252" s="1" t="s">
        <v>789</v>
      </c>
      <c r="C252" s="1" t="s">
        <v>126</v>
      </c>
      <c r="H252" s="1" t="s">
        <v>65</v>
      </c>
      <c r="I252" s="1" t="s">
        <v>66</v>
      </c>
      <c r="V252" s="1" t="s">
        <v>67</v>
      </c>
    </row>
    <row r="253" spans="1:34">
      <c r="A253" s="1" t="s">
        <v>790</v>
      </c>
      <c r="B253" s="1" t="s">
        <v>791</v>
      </c>
      <c r="C253" s="1" t="s">
        <v>310</v>
      </c>
      <c r="H253" s="1" t="s">
        <v>65</v>
      </c>
      <c r="I253" s="1" t="s">
        <v>66</v>
      </c>
      <c r="V253" s="1" t="s">
        <v>67</v>
      </c>
    </row>
    <row r="254" spans="1:34">
      <c r="A254" s="1" t="s">
        <v>792</v>
      </c>
      <c r="B254" s="1" t="s">
        <v>793</v>
      </c>
      <c r="C254" s="1" t="s">
        <v>228</v>
      </c>
      <c r="D254" s="1">
        <v>21</v>
      </c>
      <c r="E254" s="1">
        <v>38826</v>
      </c>
      <c r="F254" s="1" t="s">
        <v>20332</v>
      </c>
      <c r="G254" s="1" t="s">
        <v>72</v>
      </c>
      <c r="H254" s="1" t="s">
        <v>65</v>
      </c>
      <c r="I254" s="1">
        <v>0.2</v>
      </c>
      <c r="J254" s="1" t="s">
        <v>75</v>
      </c>
      <c r="K254" s="1">
        <v>0</v>
      </c>
      <c r="M254" s="1">
        <v>0</v>
      </c>
      <c r="O254" s="1">
        <v>0</v>
      </c>
      <c r="Q254" s="1">
        <v>0</v>
      </c>
      <c r="S254" s="1">
        <v>0</v>
      </c>
      <c r="U254" s="1">
        <v>0</v>
      </c>
      <c r="W254" s="1">
        <v>0</v>
      </c>
      <c r="Y254" s="1">
        <v>0</v>
      </c>
      <c r="AA254" s="1">
        <v>0</v>
      </c>
      <c r="AC254" s="1">
        <v>0</v>
      </c>
      <c r="AE254" s="1">
        <v>0</v>
      </c>
      <c r="AG254" s="1">
        <v>1</v>
      </c>
      <c r="AH254" s="1">
        <v>0</v>
      </c>
    </row>
    <row r="255" spans="1:34">
      <c r="A255" s="1" t="s">
        <v>794</v>
      </c>
      <c r="B255" s="1" t="s">
        <v>795</v>
      </c>
      <c r="C255" s="1" t="s">
        <v>146</v>
      </c>
      <c r="D255" s="1">
        <v>21</v>
      </c>
      <c r="E255" s="4">
        <v>44907</v>
      </c>
      <c r="F255" s="1" t="s">
        <v>20352</v>
      </c>
      <c r="G255" s="1" t="s">
        <v>1079</v>
      </c>
      <c r="H255" s="1" t="s">
        <v>73</v>
      </c>
      <c r="I255" s="1">
        <v>0</v>
      </c>
      <c r="J255" s="1" t="s">
        <v>81</v>
      </c>
      <c r="K255" s="1">
        <v>0.7</v>
      </c>
      <c r="L255" s="1" t="s">
        <v>82</v>
      </c>
      <c r="M255" s="1">
        <v>0.7</v>
      </c>
      <c r="N255" s="1" t="s">
        <v>83</v>
      </c>
      <c r="O255" s="1">
        <v>0.7</v>
      </c>
      <c r="P255" s="1" t="s">
        <v>84</v>
      </c>
      <c r="Q255" s="1">
        <v>0.8</v>
      </c>
      <c r="R255" s="1" t="s">
        <v>85</v>
      </c>
      <c r="S255" s="1">
        <v>0</v>
      </c>
      <c r="U255" s="1">
        <v>0</v>
      </c>
      <c r="W255" s="1">
        <v>0</v>
      </c>
      <c r="Y255" s="1">
        <v>0</v>
      </c>
      <c r="AA255" s="1">
        <v>0</v>
      </c>
      <c r="AC255" s="1">
        <v>0</v>
      </c>
      <c r="AE255" s="1">
        <v>0</v>
      </c>
      <c r="AG255" s="1">
        <v>4</v>
      </c>
      <c r="AH255" s="1">
        <v>15000</v>
      </c>
    </row>
    <row r="256" spans="1:34">
      <c r="A256" s="1" t="s">
        <v>797</v>
      </c>
      <c r="B256" s="1" t="s">
        <v>798</v>
      </c>
      <c r="C256" s="1" t="s">
        <v>255</v>
      </c>
      <c r="D256" s="1">
        <v>28</v>
      </c>
      <c r="E256" s="4">
        <v>44548</v>
      </c>
      <c r="F256" s="1" t="s">
        <v>799</v>
      </c>
      <c r="G256" s="1" t="s">
        <v>72</v>
      </c>
      <c r="H256" s="1" t="s">
        <v>65</v>
      </c>
      <c r="I256" s="1">
        <v>0.6</v>
      </c>
      <c r="J256" s="1" t="s">
        <v>75</v>
      </c>
      <c r="K256" s="1">
        <v>0</v>
      </c>
      <c r="M256" s="1">
        <v>0</v>
      </c>
      <c r="O256" s="1">
        <v>0</v>
      </c>
      <c r="Q256" s="1">
        <v>0</v>
      </c>
      <c r="S256" s="1">
        <v>0</v>
      </c>
      <c r="U256" s="1">
        <v>0</v>
      </c>
      <c r="W256" s="1">
        <v>0</v>
      </c>
      <c r="Y256" s="1">
        <v>0</v>
      </c>
      <c r="AA256" s="1">
        <v>0</v>
      </c>
      <c r="AC256" s="1">
        <v>0</v>
      </c>
      <c r="AE256" s="1">
        <v>0</v>
      </c>
      <c r="AG256" s="1">
        <v>1</v>
      </c>
      <c r="AH256" s="1">
        <v>0</v>
      </c>
    </row>
    <row r="257" spans="1:34">
      <c r="A257" s="1" t="s">
        <v>800</v>
      </c>
      <c r="B257" s="1" t="s">
        <v>801</v>
      </c>
      <c r="C257" s="1" t="s">
        <v>491</v>
      </c>
      <c r="D257" s="1">
        <v>17</v>
      </c>
      <c r="E257" s="4">
        <v>44601</v>
      </c>
      <c r="F257" s="1" t="s">
        <v>802</v>
      </c>
      <c r="G257" s="1" t="s">
        <v>72</v>
      </c>
      <c r="H257" s="1" t="s">
        <v>65</v>
      </c>
      <c r="I257" s="1">
        <v>0.6</v>
      </c>
      <c r="J257" s="1" t="s">
        <v>75</v>
      </c>
      <c r="K257" s="1">
        <v>0</v>
      </c>
      <c r="M257" s="1">
        <v>0</v>
      </c>
      <c r="O257" s="1">
        <v>0</v>
      </c>
      <c r="Q257" s="1">
        <v>0</v>
      </c>
      <c r="S257" s="1">
        <v>0</v>
      </c>
      <c r="U257" s="1">
        <v>0</v>
      </c>
      <c r="W257" s="1">
        <v>0</v>
      </c>
      <c r="Y257" s="1">
        <v>0</v>
      </c>
      <c r="AA257" s="1">
        <v>0</v>
      </c>
      <c r="AC257" s="1">
        <v>0</v>
      </c>
      <c r="AE257" s="1">
        <v>0</v>
      </c>
      <c r="AG257" s="1">
        <v>1</v>
      </c>
      <c r="AH257" s="1">
        <v>0</v>
      </c>
    </row>
    <row r="258" spans="1:34">
      <c r="A258" s="1" t="s">
        <v>803</v>
      </c>
      <c r="B258" s="1" t="s">
        <v>804</v>
      </c>
      <c r="C258" s="1" t="s">
        <v>235</v>
      </c>
      <c r="D258" s="1">
        <v>9</v>
      </c>
      <c r="E258" s="4">
        <v>44720</v>
      </c>
      <c r="F258" s="1" t="s">
        <v>805</v>
      </c>
      <c r="G258" s="1" t="s">
        <v>72</v>
      </c>
      <c r="H258" s="1" t="s">
        <v>65</v>
      </c>
      <c r="I258" s="1">
        <v>0.4</v>
      </c>
      <c r="J258" s="1" t="s">
        <v>75</v>
      </c>
      <c r="K258" s="1">
        <v>0</v>
      </c>
      <c r="M258" s="1">
        <v>0</v>
      </c>
      <c r="O258" s="1">
        <v>0</v>
      </c>
      <c r="Q258" s="1">
        <v>0</v>
      </c>
      <c r="S258" s="1">
        <v>0</v>
      </c>
      <c r="U258" s="1">
        <v>0</v>
      </c>
      <c r="W258" s="1">
        <v>0</v>
      </c>
      <c r="Y258" s="1">
        <v>0</v>
      </c>
      <c r="AA258" s="1">
        <v>0</v>
      </c>
      <c r="AC258" s="1">
        <v>0</v>
      </c>
      <c r="AE258" s="1">
        <v>0</v>
      </c>
      <c r="AG258" s="1">
        <v>1</v>
      </c>
      <c r="AH258" s="1">
        <v>0</v>
      </c>
    </row>
    <row r="259" spans="1:34">
      <c r="A259" s="1" t="s">
        <v>806</v>
      </c>
      <c r="B259" s="1" t="s">
        <v>807</v>
      </c>
      <c r="C259" s="1" t="s">
        <v>121</v>
      </c>
      <c r="D259" s="1">
        <v>14</v>
      </c>
      <c r="E259" s="1">
        <v>44338</v>
      </c>
      <c r="F259" s="1" t="s">
        <v>20332</v>
      </c>
      <c r="G259" s="1" t="s">
        <v>72</v>
      </c>
      <c r="H259" s="1" t="s">
        <v>65</v>
      </c>
      <c r="I259" s="1">
        <v>0.8</v>
      </c>
      <c r="J259" s="1" t="s">
        <v>75</v>
      </c>
      <c r="K259" s="1">
        <v>0</v>
      </c>
      <c r="M259" s="1">
        <v>0</v>
      </c>
      <c r="O259" s="1">
        <v>0</v>
      </c>
      <c r="Q259" s="1">
        <v>0</v>
      </c>
      <c r="S259" s="1">
        <v>0</v>
      </c>
      <c r="U259" s="1">
        <v>0</v>
      </c>
      <c r="W259" s="1">
        <v>0</v>
      </c>
      <c r="Y259" s="1">
        <v>0</v>
      </c>
      <c r="AA259" s="1">
        <v>0</v>
      </c>
      <c r="AC259" s="1">
        <v>0</v>
      </c>
      <c r="AE259" s="1">
        <v>0</v>
      </c>
      <c r="AG259" s="1">
        <v>1</v>
      </c>
      <c r="AH259" s="1">
        <v>0</v>
      </c>
    </row>
    <row r="260" spans="1:34">
      <c r="A260" s="1" t="s">
        <v>808</v>
      </c>
      <c r="B260" s="1" t="s">
        <v>809</v>
      </c>
      <c r="C260" s="1" t="s">
        <v>810</v>
      </c>
      <c r="H260" s="1" t="s">
        <v>65</v>
      </c>
      <c r="I260" s="1" t="s">
        <v>66</v>
      </c>
      <c r="V260" s="1" t="s">
        <v>67</v>
      </c>
    </row>
    <row r="261" spans="1:34">
      <c r="A261" s="1" t="s">
        <v>811</v>
      </c>
      <c r="B261" s="1" t="s">
        <v>812</v>
      </c>
      <c r="C261" s="1" t="s">
        <v>118</v>
      </c>
      <c r="H261" s="1" t="s">
        <v>65</v>
      </c>
      <c r="I261" s="1" t="s">
        <v>66</v>
      </c>
      <c r="V261" s="1" t="s">
        <v>67</v>
      </c>
    </row>
    <row r="262" spans="1:34">
      <c r="A262" s="1" t="s">
        <v>813</v>
      </c>
      <c r="B262" s="1" t="s">
        <v>814</v>
      </c>
      <c r="C262" s="1" t="s">
        <v>423</v>
      </c>
      <c r="D262" s="1">
        <v>19</v>
      </c>
      <c r="E262" s="4">
        <v>44708</v>
      </c>
      <c r="F262" s="1" t="s">
        <v>815</v>
      </c>
      <c r="G262" s="1" t="s">
        <v>80</v>
      </c>
      <c r="H262" s="1" t="s">
        <v>73</v>
      </c>
      <c r="I262" s="1">
        <v>0</v>
      </c>
      <c r="J262" s="1" t="s">
        <v>81</v>
      </c>
      <c r="K262" s="1">
        <v>0.4</v>
      </c>
      <c r="L262" s="1" t="s">
        <v>82</v>
      </c>
      <c r="M262" s="1">
        <v>0.4</v>
      </c>
      <c r="N262" s="1" t="s">
        <v>83</v>
      </c>
      <c r="O262" s="1">
        <v>0.4</v>
      </c>
      <c r="P262" s="1" t="s">
        <v>84</v>
      </c>
      <c r="Q262" s="1">
        <v>0.6</v>
      </c>
      <c r="R262" s="1" t="s">
        <v>85</v>
      </c>
      <c r="S262" s="1">
        <v>0</v>
      </c>
      <c r="U262" s="1">
        <v>0</v>
      </c>
      <c r="W262" s="1">
        <v>0</v>
      </c>
      <c r="Y262" s="1">
        <v>0</v>
      </c>
      <c r="AA262" s="1">
        <v>0</v>
      </c>
      <c r="AC262" s="1">
        <v>0</v>
      </c>
      <c r="AE262" s="1">
        <v>0</v>
      </c>
      <c r="AG262" s="1">
        <v>4</v>
      </c>
      <c r="AH262" s="1">
        <v>15000</v>
      </c>
    </row>
    <row r="263" spans="1:34">
      <c r="A263" s="1" t="s">
        <v>816</v>
      </c>
      <c r="B263" s="1" t="s">
        <v>817</v>
      </c>
      <c r="C263" s="1" t="s">
        <v>108</v>
      </c>
      <c r="D263" s="1">
        <v>6</v>
      </c>
      <c r="E263" s="1">
        <v>44712</v>
      </c>
      <c r="F263" s="1" t="s">
        <v>20353</v>
      </c>
      <c r="G263" s="1" t="s">
        <v>80</v>
      </c>
      <c r="H263" s="1" t="s">
        <v>73</v>
      </c>
      <c r="I263" s="1">
        <v>0.6</v>
      </c>
      <c r="J263" s="1" t="s">
        <v>82</v>
      </c>
      <c r="K263" s="1">
        <v>0.65</v>
      </c>
      <c r="L263" s="1" t="s">
        <v>83</v>
      </c>
      <c r="M263" s="1">
        <v>0.75</v>
      </c>
      <c r="N263" s="1" t="s">
        <v>84</v>
      </c>
      <c r="O263" s="1">
        <v>0.8</v>
      </c>
      <c r="P263" s="1" t="s">
        <v>85</v>
      </c>
      <c r="Q263" s="1">
        <v>0</v>
      </c>
      <c r="S263" s="1">
        <v>0</v>
      </c>
      <c r="U263" s="1">
        <v>0</v>
      </c>
      <c r="W263" s="1">
        <v>0</v>
      </c>
      <c r="Y263" s="1">
        <v>0</v>
      </c>
      <c r="AA263" s="1">
        <v>0</v>
      </c>
      <c r="AC263" s="1">
        <v>0</v>
      </c>
      <c r="AE263" s="1">
        <v>0</v>
      </c>
      <c r="AG263" s="1">
        <v>3</v>
      </c>
      <c r="AH263" s="1">
        <v>0</v>
      </c>
    </row>
    <row r="264" spans="1:34">
      <c r="A264" s="1" t="s">
        <v>818</v>
      </c>
      <c r="B264" s="1" t="s">
        <v>819</v>
      </c>
      <c r="C264" s="1" t="s">
        <v>101</v>
      </c>
      <c r="D264" s="1">
        <v>7</v>
      </c>
      <c r="E264" s="4">
        <v>44650</v>
      </c>
      <c r="F264" s="1" t="s">
        <v>820</v>
      </c>
      <c r="G264" s="1" t="s">
        <v>72</v>
      </c>
      <c r="H264" s="1" t="s">
        <v>65</v>
      </c>
      <c r="I264" s="1">
        <v>0.4</v>
      </c>
      <c r="J264" s="1" t="s">
        <v>75</v>
      </c>
      <c r="K264" s="1">
        <v>0</v>
      </c>
      <c r="M264" s="1">
        <v>0</v>
      </c>
      <c r="O264" s="1">
        <v>0</v>
      </c>
      <c r="Q264" s="1">
        <v>0</v>
      </c>
      <c r="S264" s="1">
        <v>0</v>
      </c>
      <c r="U264" s="1">
        <v>0</v>
      </c>
      <c r="W264" s="1">
        <v>0</v>
      </c>
      <c r="Y264" s="1">
        <v>0</v>
      </c>
      <c r="AA264" s="1">
        <v>0</v>
      </c>
      <c r="AC264" s="1">
        <v>0</v>
      </c>
      <c r="AE264" s="1">
        <v>0</v>
      </c>
      <c r="AG264" s="1">
        <v>1</v>
      </c>
      <c r="AH264" s="1">
        <v>0</v>
      </c>
    </row>
    <row r="265" spans="1:34">
      <c r="A265" s="1" t="s">
        <v>821</v>
      </c>
      <c r="B265" s="1" t="s">
        <v>822</v>
      </c>
      <c r="C265" s="1" t="s">
        <v>228</v>
      </c>
      <c r="D265" s="1">
        <v>87</v>
      </c>
      <c r="E265" s="4">
        <v>44545</v>
      </c>
      <c r="F265" s="1" t="s">
        <v>823</v>
      </c>
      <c r="G265" s="1" t="s">
        <v>80</v>
      </c>
      <c r="H265" s="1" t="s">
        <v>73</v>
      </c>
      <c r="I265" s="1">
        <v>0</v>
      </c>
      <c r="J265" s="1" t="s">
        <v>89</v>
      </c>
      <c r="K265" s="1">
        <v>0.8</v>
      </c>
      <c r="L265" s="1" t="s">
        <v>75</v>
      </c>
      <c r="M265" s="1">
        <v>0</v>
      </c>
      <c r="O265" s="1">
        <v>0</v>
      </c>
      <c r="Q265" s="1">
        <v>0</v>
      </c>
      <c r="S265" s="1">
        <v>0</v>
      </c>
      <c r="U265" s="1">
        <v>0</v>
      </c>
      <c r="W265" s="1">
        <v>0</v>
      </c>
      <c r="Y265" s="1">
        <v>0</v>
      </c>
      <c r="AA265" s="1">
        <v>0</v>
      </c>
      <c r="AC265" s="1">
        <v>0</v>
      </c>
      <c r="AE265" s="1">
        <v>0</v>
      </c>
      <c r="AG265" s="1">
        <v>2</v>
      </c>
      <c r="AH265" s="1">
        <v>12000</v>
      </c>
    </row>
    <row r="266" spans="1:34">
      <c r="A266" s="1" t="s">
        <v>824</v>
      </c>
      <c r="B266" s="1" t="s">
        <v>825</v>
      </c>
      <c r="C266" s="1" t="s">
        <v>826</v>
      </c>
      <c r="D266" s="1">
        <v>11</v>
      </c>
      <c r="E266" s="4">
        <v>44620</v>
      </c>
      <c r="F266" s="1" t="s">
        <v>827</v>
      </c>
      <c r="G266" s="1" t="s">
        <v>72</v>
      </c>
      <c r="H266" s="1" t="s">
        <v>73</v>
      </c>
      <c r="I266" s="1">
        <v>0</v>
      </c>
      <c r="J266" s="1" t="s">
        <v>425</v>
      </c>
      <c r="K266" s="1">
        <v>0.8</v>
      </c>
      <c r="L266" s="1" t="s">
        <v>75</v>
      </c>
      <c r="M266" s="1">
        <v>0</v>
      </c>
      <c r="O266" s="1">
        <v>0</v>
      </c>
      <c r="Q266" s="1">
        <v>0</v>
      </c>
      <c r="S266" s="1">
        <v>0</v>
      </c>
      <c r="U266" s="1">
        <v>0</v>
      </c>
      <c r="W266" s="1">
        <v>0</v>
      </c>
      <c r="Y266" s="1">
        <v>0</v>
      </c>
      <c r="AA266" s="1">
        <v>0</v>
      </c>
      <c r="AC266" s="1">
        <v>0</v>
      </c>
      <c r="AE266" s="1">
        <v>0</v>
      </c>
      <c r="AG266" s="1">
        <v>2</v>
      </c>
      <c r="AH266" s="1">
        <v>13000</v>
      </c>
    </row>
    <row r="267" spans="1:34">
      <c r="A267" s="1" t="s">
        <v>828</v>
      </c>
      <c r="B267" s="1" t="s">
        <v>829</v>
      </c>
      <c r="C267" s="1" t="s">
        <v>810</v>
      </c>
      <c r="D267" s="1">
        <v>6</v>
      </c>
      <c r="E267" s="4">
        <v>44671</v>
      </c>
      <c r="F267" s="1" t="s">
        <v>830</v>
      </c>
      <c r="G267" s="1" t="s">
        <v>80</v>
      </c>
      <c r="H267" s="1" t="s">
        <v>73</v>
      </c>
      <c r="I267" s="1">
        <v>0</v>
      </c>
      <c r="J267" s="1" t="s">
        <v>74</v>
      </c>
      <c r="K267" s="1">
        <v>0.45</v>
      </c>
      <c r="L267" s="1" t="s">
        <v>82</v>
      </c>
      <c r="M267" s="1">
        <v>0.55000000000000004</v>
      </c>
      <c r="N267" s="1" t="s">
        <v>83</v>
      </c>
      <c r="O267" s="1">
        <v>0.65</v>
      </c>
      <c r="P267" s="1" t="s">
        <v>84</v>
      </c>
      <c r="Q267" s="1">
        <v>0.8</v>
      </c>
      <c r="R267" s="1" t="s">
        <v>85</v>
      </c>
      <c r="S267" s="1">
        <v>0</v>
      </c>
      <c r="U267" s="1">
        <v>0</v>
      </c>
      <c r="W267" s="1">
        <v>0</v>
      </c>
      <c r="Y267" s="1">
        <v>0</v>
      </c>
      <c r="AA267" s="1">
        <v>0</v>
      </c>
      <c r="AC267" s="1">
        <v>0</v>
      </c>
      <c r="AE267" s="1">
        <v>0</v>
      </c>
      <c r="AG267" s="1">
        <v>4</v>
      </c>
      <c r="AH267" s="1">
        <v>10000</v>
      </c>
    </row>
    <row r="268" spans="1:34">
      <c r="A268" s="1" t="s">
        <v>831</v>
      </c>
      <c r="B268" s="1" t="s">
        <v>832</v>
      </c>
      <c r="C268" s="1" t="s">
        <v>310</v>
      </c>
      <c r="D268" s="1">
        <v>32</v>
      </c>
      <c r="E268" s="1">
        <v>44272</v>
      </c>
      <c r="F268" s="1" t="s">
        <v>20332</v>
      </c>
      <c r="G268" s="1" t="s">
        <v>72</v>
      </c>
      <c r="H268" s="1" t="s">
        <v>73</v>
      </c>
      <c r="I268" s="1">
        <v>0</v>
      </c>
      <c r="J268" s="1" t="s">
        <v>222</v>
      </c>
      <c r="K268" s="1">
        <v>0.5</v>
      </c>
      <c r="L268" s="1" t="s">
        <v>75</v>
      </c>
      <c r="M268" s="1">
        <v>0</v>
      </c>
      <c r="O268" s="1">
        <v>0</v>
      </c>
      <c r="Q268" s="1">
        <v>0</v>
      </c>
      <c r="S268" s="1">
        <v>0</v>
      </c>
      <c r="U268" s="1">
        <v>0</v>
      </c>
      <c r="W268" s="1">
        <v>0</v>
      </c>
      <c r="Y268" s="1">
        <v>0</v>
      </c>
      <c r="AA268" s="1">
        <v>0</v>
      </c>
      <c r="AC268" s="1">
        <v>0</v>
      </c>
      <c r="AE268" s="1">
        <v>0</v>
      </c>
      <c r="AG268" s="1">
        <v>2</v>
      </c>
      <c r="AH268" s="1">
        <v>9999.99</v>
      </c>
    </row>
    <row r="269" spans="1:34">
      <c r="A269" s="1" t="s">
        <v>833</v>
      </c>
      <c r="B269" s="1" t="s">
        <v>834</v>
      </c>
      <c r="C269" s="1" t="s">
        <v>156</v>
      </c>
      <c r="D269" s="1">
        <v>22</v>
      </c>
      <c r="E269" s="4">
        <v>44712</v>
      </c>
      <c r="F269" s="1" t="s">
        <v>835</v>
      </c>
      <c r="G269" s="1" t="s">
        <v>72</v>
      </c>
      <c r="H269" s="1" t="s">
        <v>65</v>
      </c>
      <c r="I269" s="1">
        <v>0.7</v>
      </c>
      <c r="J269" s="1" t="s">
        <v>75</v>
      </c>
      <c r="K269" s="1">
        <v>0</v>
      </c>
      <c r="M269" s="1">
        <v>0</v>
      </c>
      <c r="O269" s="1">
        <v>0</v>
      </c>
      <c r="Q269" s="1">
        <v>0</v>
      </c>
      <c r="S269" s="1">
        <v>0</v>
      </c>
      <c r="U269" s="1">
        <v>0</v>
      </c>
      <c r="W269" s="1">
        <v>0</v>
      </c>
      <c r="Y269" s="1">
        <v>0</v>
      </c>
      <c r="AA269" s="1">
        <v>0</v>
      </c>
      <c r="AC269" s="1">
        <v>0</v>
      </c>
      <c r="AE269" s="1">
        <v>0</v>
      </c>
      <c r="AG269" s="1">
        <v>1</v>
      </c>
      <c r="AH269" s="1">
        <v>0</v>
      </c>
    </row>
    <row r="270" spans="1:34">
      <c r="A270" s="1" t="s">
        <v>836</v>
      </c>
      <c r="B270" s="1" t="s">
        <v>837</v>
      </c>
      <c r="C270" s="1" t="s">
        <v>346</v>
      </c>
      <c r="D270" s="1">
        <v>20</v>
      </c>
      <c r="E270" s="1">
        <v>44711</v>
      </c>
      <c r="F270" s="1" t="s">
        <v>20354</v>
      </c>
      <c r="G270" s="1" t="s">
        <v>72</v>
      </c>
      <c r="H270" s="1" t="s">
        <v>65</v>
      </c>
      <c r="I270" s="1">
        <v>0.8</v>
      </c>
      <c r="J270" s="1" t="s">
        <v>75</v>
      </c>
      <c r="K270" s="1">
        <v>0</v>
      </c>
      <c r="M270" s="1">
        <v>0</v>
      </c>
      <c r="O270" s="1">
        <v>0</v>
      </c>
      <c r="Q270" s="1">
        <v>0</v>
      </c>
      <c r="S270" s="1">
        <v>0</v>
      </c>
      <c r="U270" s="1">
        <v>0</v>
      </c>
      <c r="W270" s="1">
        <v>0</v>
      </c>
      <c r="Y270" s="1">
        <v>0</v>
      </c>
      <c r="AA270" s="1">
        <v>0</v>
      </c>
      <c r="AC270" s="1">
        <v>0</v>
      </c>
      <c r="AE270" s="1">
        <v>0</v>
      </c>
      <c r="AG270" s="1">
        <v>1</v>
      </c>
      <c r="AH270" s="1">
        <v>0</v>
      </c>
    </row>
    <row r="271" spans="1:34">
      <c r="A271" s="1" t="s">
        <v>838</v>
      </c>
      <c r="B271" s="1" t="s">
        <v>839</v>
      </c>
      <c r="C271" s="1" t="s">
        <v>840</v>
      </c>
      <c r="D271" s="1">
        <v>3</v>
      </c>
      <c r="E271" s="1">
        <v>44286</v>
      </c>
      <c r="F271" s="1" t="s">
        <v>20332</v>
      </c>
      <c r="G271" s="1" t="s">
        <v>72</v>
      </c>
      <c r="H271" s="1" t="s">
        <v>65</v>
      </c>
      <c r="I271" s="1">
        <v>0.8</v>
      </c>
      <c r="J271" s="1" t="s">
        <v>75</v>
      </c>
      <c r="K271" s="1">
        <v>0</v>
      </c>
      <c r="M271" s="1">
        <v>0</v>
      </c>
      <c r="O271" s="1">
        <v>0</v>
      </c>
      <c r="Q271" s="1">
        <v>0</v>
      </c>
      <c r="S271" s="1">
        <v>0</v>
      </c>
      <c r="U271" s="1">
        <v>0</v>
      </c>
      <c r="W271" s="1">
        <v>0</v>
      </c>
      <c r="Y271" s="1">
        <v>0</v>
      </c>
      <c r="AA271" s="1">
        <v>0</v>
      </c>
      <c r="AC271" s="1">
        <v>0</v>
      </c>
      <c r="AE271" s="1">
        <v>0</v>
      </c>
      <c r="AG271" s="1">
        <v>1</v>
      </c>
      <c r="AH271" s="1">
        <v>0</v>
      </c>
    </row>
    <row r="272" spans="1:34">
      <c r="A272" s="1" t="s">
        <v>841</v>
      </c>
      <c r="B272" s="1" t="s">
        <v>842</v>
      </c>
      <c r="C272" s="1" t="s">
        <v>346</v>
      </c>
      <c r="D272" s="1">
        <v>44</v>
      </c>
      <c r="E272" s="1">
        <v>41081</v>
      </c>
      <c r="F272" s="1" t="s">
        <v>20332</v>
      </c>
      <c r="G272" s="1" t="s">
        <v>72</v>
      </c>
      <c r="H272" s="1" t="s">
        <v>65</v>
      </c>
      <c r="I272" s="1">
        <v>0.4</v>
      </c>
      <c r="J272" s="1" t="s">
        <v>75</v>
      </c>
      <c r="K272" s="1">
        <v>0</v>
      </c>
      <c r="M272" s="1">
        <v>0</v>
      </c>
      <c r="O272" s="1">
        <v>0</v>
      </c>
      <c r="Q272" s="1">
        <v>0</v>
      </c>
      <c r="S272" s="1">
        <v>0</v>
      </c>
      <c r="U272" s="1">
        <v>0</v>
      </c>
      <c r="W272" s="1">
        <v>0</v>
      </c>
      <c r="Y272" s="1">
        <v>0</v>
      </c>
      <c r="AA272" s="1">
        <v>0</v>
      </c>
      <c r="AC272" s="1">
        <v>0</v>
      </c>
      <c r="AE272" s="1">
        <v>0</v>
      </c>
      <c r="AG272" s="1">
        <v>1</v>
      </c>
      <c r="AH272" s="1">
        <v>0</v>
      </c>
    </row>
    <row r="273" spans="1:34">
      <c r="A273" s="1" t="s">
        <v>843</v>
      </c>
      <c r="B273" s="1" t="s">
        <v>844</v>
      </c>
      <c r="C273" s="1" t="s">
        <v>126</v>
      </c>
      <c r="D273" s="1">
        <v>27</v>
      </c>
      <c r="E273" s="4">
        <v>44679</v>
      </c>
      <c r="F273" s="1" t="s">
        <v>845</v>
      </c>
      <c r="G273" s="1" t="s">
        <v>80</v>
      </c>
      <c r="H273" s="1" t="s">
        <v>73</v>
      </c>
      <c r="I273" s="1">
        <v>0</v>
      </c>
      <c r="J273" s="1" t="s">
        <v>846</v>
      </c>
      <c r="K273" s="1">
        <v>0.1</v>
      </c>
      <c r="L273" s="1" t="s">
        <v>82</v>
      </c>
      <c r="M273" s="1">
        <v>0.2</v>
      </c>
      <c r="N273" s="1" t="s">
        <v>83</v>
      </c>
      <c r="O273" s="1">
        <v>0.4</v>
      </c>
      <c r="P273" s="1" t="s">
        <v>84</v>
      </c>
      <c r="Q273" s="1">
        <v>0.6</v>
      </c>
      <c r="R273" s="1" t="s">
        <v>85</v>
      </c>
      <c r="S273" s="1">
        <v>0</v>
      </c>
      <c r="U273" s="1">
        <v>0</v>
      </c>
      <c r="W273" s="1">
        <v>0</v>
      </c>
      <c r="Y273" s="1">
        <v>0</v>
      </c>
      <c r="AA273" s="1">
        <v>0</v>
      </c>
      <c r="AC273" s="1">
        <v>0</v>
      </c>
      <c r="AE273" s="1">
        <v>0</v>
      </c>
      <c r="AG273" s="1">
        <v>4</v>
      </c>
      <c r="AH273" s="1">
        <v>28000</v>
      </c>
    </row>
    <row r="274" spans="1:34">
      <c r="A274" s="1" t="s">
        <v>847</v>
      </c>
      <c r="B274" s="1" t="s">
        <v>848</v>
      </c>
      <c r="C274" s="1" t="s">
        <v>423</v>
      </c>
      <c r="D274" s="1">
        <v>9</v>
      </c>
      <c r="E274" s="4">
        <v>44655</v>
      </c>
      <c r="F274" s="1" t="s">
        <v>849</v>
      </c>
      <c r="G274" s="1" t="s">
        <v>80</v>
      </c>
      <c r="H274" s="1" t="s">
        <v>73</v>
      </c>
      <c r="I274" s="1">
        <v>0.2</v>
      </c>
      <c r="J274" s="1" t="s">
        <v>82</v>
      </c>
      <c r="K274" s="1">
        <v>0.35</v>
      </c>
      <c r="L274" s="1" t="s">
        <v>83</v>
      </c>
      <c r="M274" s="1">
        <v>0.6</v>
      </c>
      <c r="N274" s="1" t="s">
        <v>84</v>
      </c>
      <c r="O274" s="1">
        <v>0.8</v>
      </c>
      <c r="P274" s="1" t="s">
        <v>85</v>
      </c>
      <c r="Q274" s="1">
        <v>0</v>
      </c>
      <c r="S274" s="1">
        <v>0</v>
      </c>
      <c r="U274" s="1">
        <v>0</v>
      </c>
      <c r="W274" s="1">
        <v>0</v>
      </c>
      <c r="Y274" s="1">
        <v>0</v>
      </c>
      <c r="AA274" s="1">
        <v>0</v>
      </c>
      <c r="AC274" s="1">
        <v>0</v>
      </c>
      <c r="AE274" s="1">
        <v>0</v>
      </c>
      <c r="AG274" s="1">
        <v>3</v>
      </c>
      <c r="AH274" s="1">
        <v>0</v>
      </c>
    </row>
    <row r="275" spans="1:34">
      <c r="A275" s="1" t="s">
        <v>850</v>
      </c>
      <c r="B275" s="1" t="s">
        <v>851</v>
      </c>
      <c r="C275" s="1" t="s">
        <v>840</v>
      </c>
      <c r="D275" s="1">
        <v>3</v>
      </c>
      <c r="E275" s="4">
        <v>44634</v>
      </c>
      <c r="F275" s="1" t="s">
        <v>852</v>
      </c>
      <c r="G275" s="1" t="s">
        <v>72</v>
      </c>
      <c r="H275" s="1" t="s">
        <v>65</v>
      </c>
      <c r="I275" s="1">
        <v>0.65</v>
      </c>
      <c r="J275" s="1" t="s">
        <v>75</v>
      </c>
      <c r="K275" s="1">
        <v>0</v>
      </c>
      <c r="M275" s="1">
        <v>0</v>
      </c>
      <c r="O275" s="1">
        <v>0</v>
      </c>
      <c r="Q275" s="1">
        <v>0</v>
      </c>
      <c r="S275" s="1">
        <v>0</v>
      </c>
      <c r="U275" s="1">
        <v>0</v>
      </c>
      <c r="W275" s="1">
        <v>0</v>
      </c>
      <c r="Y275" s="1">
        <v>0</v>
      </c>
      <c r="AA275" s="1">
        <v>0</v>
      </c>
      <c r="AC275" s="1">
        <v>0</v>
      </c>
      <c r="AE275" s="1">
        <v>0</v>
      </c>
      <c r="AG275" s="1">
        <v>1</v>
      </c>
      <c r="AH275" s="1">
        <v>0</v>
      </c>
    </row>
    <row r="276" spans="1:34">
      <c r="A276" s="1" t="s">
        <v>853</v>
      </c>
      <c r="B276" s="1" t="s">
        <v>854</v>
      </c>
      <c r="C276" s="1" t="s">
        <v>175</v>
      </c>
      <c r="D276" s="1">
        <v>5</v>
      </c>
      <c r="E276" s="1">
        <v>44224</v>
      </c>
      <c r="F276" s="1" t="s">
        <v>20332</v>
      </c>
      <c r="G276" s="1" t="s">
        <v>72</v>
      </c>
      <c r="H276" s="1" t="s">
        <v>65</v>
      </c>
      <c r="I276" s="1">
        <v>0.8</v>
      </c>
      <c r="J276" s="1" t="s">
        <v>75</v>
      </c>
      <c r="K276" s="1">
        <v>0</v>
      </c>
      <c r="M276" s="1">
        <v>0</v>
      </c>
      <c r="O276" s="1">
        <v>0</v>
      </c>
      <c r="Q276" s="1">
        <v>0</v>
      </c>
      <c r="S276" s="1">
        <v>0</v>
      </c>
      <c r="U276" s="1">
        <v>0</v>
      </c>
      <c r="W276" s="1">
        <v>0</v>
      </c>
      <c r="Y276" s="1">
        <v>0</v>
      </c>
      <c r="AA276" s="1">
        <v>0</v>
      </c>
      <c r="AC276" s="1">
        <v>0</v>
      </c>
      <c r="AE276" s="1">
        <v>0</v>
      </c>
      <c r="AG276" s="1">
        <v>1</v>
      </c>
      <c r="AH276" s="1">
        <v>0</v>
      </c>
    </row>
    <row r="277" spans="1:34">
      <c r="A277" s="1" t="s">
        <v>855</v>
      </c>
      <c r="B277" s="1" t="s">
        <v>856</v>
      </c>
      <c r="C277" s="1" t="s">
        <v>411</v>
      </c>
      <c r="D277" s="1">
        <v>3</v>
      </c>
      <c r="E277" s="4">
        <v>44585</v>
      </c>
      <c r="F277" s="1" t="s">
        <v>857</v>
      </c>
      <c r="G277" s="1" t="s">
        <v>72</v>
      </c>
      <c r="H277" s="1" t="s">
        <v>73</v>
      </c>
      <c r="I277" s="1">
        <v>0</v>
      </c>
      <c r="J277" s="1" t="s">
        <v>187</v>
      </c>
      <c r="K277" s="1">
        <v>0.8</v>
      </c>
      <c r="L277" s="1" t="s">
        <v>75</v>
      </c>
      <c r="M277" s="1">
        <v>0</v>
      </c>
      <c r="O277" s="1">
        <v>0</v>
      </c>
      <c r="Q277" s="1">
        <v>0</v>
      </c>
      <c r="S277" s="1">
        <v>0</v>
      </c>
      <c r="U277" s="1">
        <v>0</v>
      </c>
      <c r="W277" s="1">
        <v>0</v>
      </c>
      <c r="Y277" s="1">
        <v>0</v>
      </c>
      <c r="AA277" s="1">
        <v>0</v>
      </c>
      <c r="AC277" s="1">
        <v>0</v>
      </c>
      <c r="AE277" s="1">
        <v>0</v>
      </c>
      <c r="AG277" s="1">
        <v>2</v>
      </c>
      <c r="AH277" s="1">
        <v>9000</v>
      </c>
    </row>
    <row r="278" spans="1:34">
      <c r="A278" s="1" t="s">
        <v>858</v>
      </c>
      <c r="B278" s="1" t="s">
        <v>859</v>
      </c>
      <c r="C278" s="1" t="s">
        <v>350</v>
      </c>
      <c r="D278" s="1">
        <v>3</v>
      </c>
      <c r="E278" s="1">
        <v>44343</v>
      </c>
      <c r="F278" s="1" t="s">
        <v>20332</v>
      </c>
      <c r="G278" s="1" t="s">
        <v>72</v>
      </c>
      <c r="H278" s="1" t="s">
        <v>65</v>
      </c>
      <c r="I278" s="1">
        <v>0.8</v>
      </c>
      <c r="J278" s="1" t="s">
        <v>75</v>
      </c>
      <c r="K278" s="1">
        <v>0</v>
      </c>
      <c r="M278" s="1">
        <v>0</v>
      </c>
      <c r="O278" s="1">
        <v>0</v>
      </c>
      <c r="Q278" s="1">
        <v>0</v>
      </c>
      <c r="S278" s="1">
        <v>0</v>
      </c>
      <c r="U278" s="1">
        <v>0</v>
      </c>
      <c r="W278" s="1">
        <v>0</v>
      </c>
      <c r="Y278" s="1">
        <v>0</v>
      </c>
      <c r="AA278" s="1">
        <v>0</v>
      </c>
      <c r="AC278" s="1">
        <v>0</v>
      </c>
      <c r="AE278" s="1">
        <v>0</v>
      </c>
      <c r="AG278" s="1">
        <v>1</v>
      </c>
      <c r="AH278" s="1">
        <v>0</v>
      </c>
    </row>
    <row r="279" spans="1:34">
      <c r="A279" s="1" t="s">
        <v>860</v>
      </c>
      <c r="B279" s="1" t="s">
        <v>861</v>
      </c>
      <c r="C279" s="1" t="s">
        <v>108</v>
      </c>
      <c r="D279" s="1">
        <v>16</v>
      </c>
      <c r="E279" s="1">
        <v>42803</v>
      </c>
      <c r="F279" s="1" t="s">
        <v>20332</v>
      </c>
      <c r="G279" s="1" t="s">
        <v>72</v>
      </c>
      <c r="H279" s="1" t="s">
        <v>65</v>
      </c>
      <c r="I279" s="1">
        <v>0.7</v>
      </c>
      <c r="J279" s="1" t="s">
        <v>75</v>
      </c>
      <c r="K279" s="1">
        <v>0</v>
      </c>
      <c r="M279" s="1">
        <v>0</v>
      </c>
      <c r="O279" s="1">
        <v>0</v>
      </c>
      <c r="Q279" s="1">
        <v>0</v>
      </c>
      <c r="S279" s="1">
        <v>0</v>
      </c>
      <c r="U279" s="1">
        <v>0</v>
      </c>
      <c r="W279" s="1">
        <v>0</v>
      </c>
      <c r="Y279" s="1">
        <v>0</v>
      </c>
      <c r="AA279" s="1">
        <v>0</v>
      </c>
      <c r="AC279" s="1">
        <v>0</v>
      </c>
      <c r="AE279" s="1">
        <v>0</v>
      </c>
      <c r="AG279" s="1">
        <v>1</v>
      </c>
      <c r="AH279" s="1">
        <v>0</v>
      </c>
    </row>
    <row r="280" spans="1:34">
      <c r="A280" s="1" t="s">
        <v>862</v>
      </c>
      <c r="B280" s="1" t="s">
        <v>863</v>
      </c>
      <c r="C280" s="1" t="s">
        <v>149</v>
      </c>
      <c r="D280" s="1">
        <v>15</v>
      </c>
      <c r="E280" s="4">
        <v>44694</v>
      </c>
      <c r="F280" s="1" t="s">
        <v>864</v>
      </c>
      <c r="G280" s="1" t="s">
        <v>72</v>
      </c>
      <c r="H280" s="1" t="s">
        <v>65</v>
      </c>
      <c r="I280" s="1">
        <v>0.5</v>
      </c>
      <c r="J280" s="1" t="s">
        <v>75</v>
      </c>
      <c r="K280" s="1">
        <v>0</v>
      </c>
      <c r="M280" s="1">
        <v>0</v>
      </c>
      <c r="O280" s="1">
        <v>0</v>
      </c>
      <c r="Q280" s="1">
        <v>0</v>
      </c>
      <c r="S280" s="1">
        <v>0</v>
      </c>
      <c r="U280" s="1">
        <v>0</v>
      </c>
      <c r="W280" s="1">
        <v>0</v>
      </c>
      <c r="Y280" s="1">
        <v>0</v>
      </c>
      <c r="AA280" s="1">
        <v>0</v>
      </c>
      <c r="AC280" s="1">
        <v>0</v>
      </c>
      <c r="AE280" s="1">
        <v>0</v>
      </c>
      <c r="AG280" s="1">
        <v>1</v>
      </c>
      <c r="AH280" s="1">
        <v>0</v>
      </c>
    </row>
    <row r="281" spans="1:34">
      <c r="A281" s="1" t="s">
        <v>865</v>
      </c>
      <c r="B281" s="1" t="s">
        <v>866</v>
      </c>
      <c r="C281" s="1" t="s">
        <v>867</v>
      </c>
      <c r="D281" s="1">
        <v>11</v>
      </c>
      <c r="E281" s="4">
        <v>44631</v>
      </c>
      <c r="F281" s="1" t="s">
        <v>868</v>
      </c>
      <c r="G281" s="1" t="s">
        <v>72</v>
      </c>
      <c r="H281" s="1" t="s">
        <v>65</v>
      </c>
      <c r="I281" s="1">
        <v>0.8</v>
      </c>
      <c r="J281" s="1" t="s">
        <v>75</v>
      </c>
      <c r="K281" s="1">
        <v>0</v>
      </c>
      <c r="M281" s="1">
        <v>0</v>
      </c>
      <c r="O281" s="1">
        <v>0</v>
      </c>
      <c r="Q281" s="1">
        <v>0</v>
      </c>
      <c r="S281" s="1">
        <v>0</v>
      </c>
      <c r="U281" s="1">
        <v>0</v>
      </c>
      <c r="W281" s="1">
        <v>0</v>
      </c>
      <c r="Y281" s="1">
        <v>0</v>
      </c>
      <c r="AA281" s="1">
        <v>0</v>
      </c>
      <c r="AC281" s="1">
        <v>0</v>
      </c>
      <c r="AE281" s="1">
        <v>0</v>
      </c>
      <c r="AG281" s="1">
        <v>1</v>
      </c>
      <c r="AH281" s="1">
        <v>0</v>
      </c>
    </row>
    <row r="282" spans="1:34">
      <c r="A282" s="1" t="s">
        <v>869</v>
      </c>
      <c r="B282" s="1" t="s">
        <v>870</v>
      </c>
      <c r="C282" s="1" t="s">
        <v>129</v>
      </c>
      <c r="D282" s="1">
        <v>15</v>
      </c>
      <c r="E282" s="1">
        <v>44103</v>
      </c>
      <c r="F282" s="1" t="s">
        <v>20332</v>
      </c>
      <c r="G282" s="1" t="s">
        <v>72</v>
      </c>
      <c r="H282" s="1" t="s">
        <v>65</v>
      </c>
      <c r="I282" s="1">
        <v>0.8</v>
      </c>
      <c r="J282" s="1" t="s">
        <v>75</v>
      </c>
      <c r="K282" s="1">
        <v>0</v>
      </c>
      <c r="M282" s="1">
        <v>0</v>
      </c>
      <c r="O282" s="1">
        <v>0</v>
      </c>
      <c r="Q282" s="1">
        <v>0</v>
      </c>
      <c r="S282" s="1">
        <v>0</v>
      </c>
      <c r="U282" s="1">
        <v>0</v>
      </c>
      <c r="W282" s="1">
        <v>0</v>
      </c>
      <c r="Y282" s="1">
        <v>0</v>
      </c>
      <c r="AA282" s="1">
        <v>0</v>
      </c>
      <c r="AC282" s="1">
        <v>0</v>
      </c>
      <c r="AE282" s="1">
        <v>0</v>
      </c>
      <c r="AG282" s="1">
        <v>1</v>
      </c>
      <c r="AH282" s="1">
        <v>0</v>
      </c>
    </row>
    <row r="283" spans="1:34">
      <c r="A283" s="1" t="s">
        <v>871</v>
      </c>
      <c r="B283" s="1" t="s">
        <v>872</v>
      </c>
      <c r="C283" s="1" t="s">
        <v>350</v>
      </c>
      <c r="D283" s="1">
        <v>4</v>
      </c>
      <c r="E283" s="4">
        <v>44638</v>
      </c>
      <c r="F283" s="1" t="s">
        <v>873</v>
      </c>
      <c r="G283" s="1" t="s">
        <v>72</v>
      </c>
      <c r="H283" s="1" t="s">
        <v>65</v>
      </c>
      <c r="I283" s="1">
        <v>0.8</v>
      </c>
      <c r="J283" s="1" t="s">
        <v>75</v>
      </c>
      <c r="K283" s="1">
        <v>0</v>
      </c>
      <c r="M283" s="1">
        <v>0</v>
      </c>
      <c r="O283" s="1">
        <v>0</v>
      </c>
      <c r="Q283" s="1">
        <v>0</v>
      </c>
      <c r="S283" s="1">
        <v>0</v>
      </c>
      <c r="U283" s="1">
        <v>0</v>
      </c>
      <c r="W283" s="1">
        <v>0</v>
      </c>
      <c r="Y283" s="1">
        <v>0</v>
      </c>
      <c r="AA283" s="1">
        <v>0</v>
      </c>
      <c r="AC283" s="1">
        <v>0</v>
      </c>
      <c r="AE283" s="1">
        <v>0</v>
      </c>
      <c r="AG283" s="1">
        <v>1</v>
      </c>
      <c r="AH283" s="1">
        <v>0</v>
      </c>
    </row>
    <row r="284" spans="1:34">
      <c r="A284" s="1" t="s">
        <v>874</v>
      </c>
      <c r="B284" s="1" t="s">
        <v>875</v>
      </c>
      <c r="C284" s="1" t="s">
        <v>118</v>
      </c>
      <c r="D284" s="1">
        <v>17</v>
      </c>
      <c r="E284" s="1">
        <v>39510</v>
      </c>
      <c r="F284" s="1" t="s">
        <v>20332</v>
      </c>
      <c r="G284" s="1" t="s">
        <v>72</v>
      </c>
      <c r="H284" s="1" t="s">
        <v>73</v>
      </c>
      <c r="I284" s="1">
        <v>0</v>
      </c>
      <c r="J284" s="1" t="s">
        <v>81</v>
      </c>
      <c r="K284" s="1">
        <v>0.6</v>
      </c>
      <c r="L284" s="1" t="s">
        <v>75</v>
      </c>
      <c r="M284" s="1">
        <v>0</v>
      </c>
      <c r="O284" s="1">
        <v>0</v>
      </c>
      <c r="Q284" s="1">
        <v>0</v>
      </c>
      <c r="S284" s="1">
        <v>0</v>
      </c>
      <c r="U284" s="1">
        <v>0</v>
      </c>
      <c r="W284" s="1">
        <v>0</v>
      </c>
      <c r="Y284" s="1">
        <v>0</v>
      </c>
      <c r="AA284" s="1">
        <v>0</v>
      </c>
      <c r="AC284" s="1">
        <v>0</v>
      </c>
      <c r="AE284" s="1">
        <v>0</v>
      </c>
      <c r="AG284" s="1">
        <v>2</v>
      </c>
      <c r="AH284" s="1">
        <v>15000</v>
      </c>
    </row>
    <row r="285" spans="1:34">
      <c r="A285" s="1" t="s">
        <v>876</v>
      </c>
      <c r="B285" s="1" t="s">
        <v>877</v>
      </c>
      <c r="C285" s="1" t="s">
        <v>327</v>
      </c>
      <c r="D285" s="1">
        <v>5</v>
      </c>
      <c r="E285" s="4">
        <v>44650</v>
      </c>
      <c r="F285" s="1" t="s">
        <v>878</v>
      </c>
      <c r="G285" s="1" t="s">
        <v>80</v>
      </c>
      <c r="H285" s="1" t="s">
        <v>73</v>
      </c>
      <c r="I285" s="1">
        <v>0</v>
      </c>
      <c r="J285" s="1" t="s">
        <v>81</v>
      </c>
      <c r="K285" s="1">
        <v>0.3</v>
      </c>
      <c r="L285" s="1" t="s">
        <v>82</v>
      </c>
      <c r="M285" s="1">
        <v>0.4</v>
      </c>
      <c r="N285" s="1" t="s">
        <v>83</v>
      </c>
      <c r="O285" s="1">
        <v>0.6</v>
      </c>
      <c r="P285" s="1" t="s">
        <v>84</v>
      </c>
      <c r="Q285" s="1">
        <v>0.78</v>
      </c>
      <c r="R285" s="1" t="s">
        <v>85</v>
      </c>
      <c r="S285" s="1">
        <v>0</v>
      </c>
      <c r="U285" s="1">
        <v>0</v>
      </c>
      <c r="W285" s="1">
        <v>0</v>
      </c>
      <c r="Y285" s="1">
        <v>0</v>
      </c>
      <c r="AA285" s="1">
        <v>0</v>
      </c>
      <c r="AC285" s="1">
        <v>0</v>
      </c>
      <c r="AE285" s="1">
        <v>0</v>
      </c>
      <c r="AG285" s="1">
        <v>4</v>
      </c>
      <c r="AH285" s="1">
        <v>15000</v>
      </c>
    </row>
    <row r="286" spans="1:34">
      <c r="A286" s="1" t="s">
        <v>879</v>
      </c>
      <c r="B286" s="1" t="s">
        <v>880</v>
      </c>
      <c r="C286" s="1" t="s">
        <v>322</v>
      </c>
      <c r="H286" s="1" t="s">
        <v>65</v>
      </c>
      <c r="I286" s="1" t="s">
        <v>66</v>
      </c>
      <c r="V286" s="1" t="s">
        <v>67</v>
      </c>
    </row>
    <row r="287" spans="1:34">
      <c r="A287" s="1" t="s">
        <v>881</v>
      </c>
      <c r="B287" s="1" t="s">
        <v>882</v>
      </c>
      <c r="C287" s="1" t="s">
        <v>146</v>
      </c>
      <c r="D287" s="1">
        <v>12</v>
      </c>
      <c r="E287" s="4">
        <v>44712</v>
      </c>
      <c r="F287" s="1" t="s">
        <v>883</v>
      </c>
      <c r="G287" s="1" t="s">
        <v>72</v>
      </c>
      <c r="H287" s="1" t="s">
        <v>73</v>
      </c>
      <c r="I287" s="1">
        <v>0</v>
      </c>
      <c r="J287" s="1" t="s">
        <v>397</v>
      </c>
      <c r="K287" s="1">
        <v>0.8</v>
      </c>
      <c r="L287" s="1" t="s">
        <v>75</v>
      </c>
      <c r="M287" s="1">
        <v>0</v>
      </c>
      <c r="O287" s="1">
        <v>0</v>
      </c>
      <c r="Q287" s="1">
        <v>0</v>
      </c>
      <c r="S287" s="1">
        <v>0</v>
      </c>
      <c r="U287" s="1">
        <v>0</v>
      </c>
      <c r="W287" s="1">
        <v>0</v>
      </c>
      <c r="Y287" s="1">
        <v>0</v>
      </c>
      <c r="AA287" s="1">
        <v>0</v>
      </c>
      <c r="AC287" s="1">
        <v>0</v>
      </c>
      <c r="AE287" s="1">
        <v>0</v>
      </c>
      <c r="AG287" s="1">
        <v>2</v>
      </c>
      <c r="AH287" s="1">
        <v>8000</v>
      </c>
    </row>
    <row r="288" spans="1:34">
      <c r="A288" s="1" t="s">
        <v>884</v>
      </c>
      <c r="B288" s="1" t="s">
        <v>885</v>
      </c>
      <c r="C288" s="1" t="s">
        <v>506</v>
      </c>
      <c r="D288" s="1">
        <v>8</v>
      </c>
      <c r="E288" s="4">
        <v>44651</v>
      </c>
      <c r="F288" s="1" t="s">
        <v>886</v>
      </c>
      <c r="G288" s="1" t="s">
        <v>72</v>
      </c>
      <c r="H288" s="1" t="s">
        <v>65</v>
      </c>
      <c r="I288" s="1">
        <v>0.8</v>
      </c>
      <c r="J288" s="1" t="s">
        <v>75</v>
      </c>
      <c r="K288" s="1">
        <v>0</v>
      </c>
      <c r="M288" s="1">
        <v>0</v>
      </c>
      <c r="O288" s="1">
        <v>0</v>
      </c>
      <c r="Q288" s="1">
        <v>0</v>
      </c>
      <c r="S288" s="1">
        <v>0</v>
      </c>
      <c r="U288" s="1">
        <v>0</v>
      </c>
      <c r="W288" s="1">
        <v>0</v>
      </c>
      <c r="Y288" s="1">
        <v>0</v>
      </c>
      <c r="AA288" s="1">
        <v>0</v>
      </c>
      <c r="AC288" s="1">
        <v>0</v>
      </c>
      <c r="AE288" s="1">
        <v>0</v>
      </c>
      <c r="AG288" s="1">
        <v>1</v>
      </c>
      <c r="AH288" s="1">
        <v>0</v>
      </c>
    </row>
    <row r="289" spans="1:34">
      <c r="A289" s="1" t="s">
        <v>887</v>
      </c>
      <c r="B289" s="1" t="s">
        <v>888</v>
      </c>
      <c r="C289" s="1" t="s">
        <v>297</v>
      </c>
      <c r="D289" s="1" t="s">
        <v>20355</v>
      </c>
      <c r="E289" s="1">
        <v>41898</v>
      </c>
      <c r="F289" s="1" t="s">
        <v>20332</v>
      </c>
      <c r="G289" s="1" t="s">
        <v>72</v>
      </c>
      <c r="H289" s="1" t="s">
        <v>65</v>
      </c>
      <c r="I289" s="1">
        <v>0.8</v>
      </c>
      <c r="J289" s="1" t="s">
        <v>75</v>
      </c>
      <c r="K289" s="1">
        <v>0</v>
      </c>
      <c r="M289" s="1">
        <v>0</v>
      </c>
      <c r="O289" s="1">
        <v>0</v>
      </c>
      <c r="Q289" s="1">
        <v>0</v>
      </c>
      <c r="S289" s="1">
        <v>0</v>
      </c>
      <c r="U289" s="1">
        <v>0</v>
      </c>
      <c r="W289" s="1">
        <v>0</v>
      </c>
      <c r="Y289" s="1">
        <v>0</v>
      </c>
      <c r="AA289" s="1">
        <v>0</v>
      </c>
      <c r="AC289" s="1">
        <v>0</v>
      </c>
      <c r="AE289" s="1">
        <v>0</v>
      </c>
      <c r="AG289" s="1">
        <v>1</v>
      </c>
      <c r="AH289" s="1">
        <v>0</v>
      </c>
    </row>
    <row r="290" spans="1:34">
      <c r="A290" s="1" t="s">
        <v>889</v>
      </c>
      <c r="B290" s="1" t="s">
        <v>890</v>
      </c>
      <c r="C290" s="1" t="s">
        <v>255</v>
      </c>
      <c r="D290" s="1">
        <v>48</v>
      </c>
      <c r="E290" s="1">
        <v>43815</v>
      </c>
      <c r="F290" s="1" t="s">
        <v>20332</v>
      </c>
      <c r="G290" s="1" t="s">
        <v>72</v>
      </c>
      <c r="H290" s="1" t="s">
        <v>65</v>
      </c>
      <c r="I290" s="1">
        <v>0.8</v>
      </c>
      <c r="J290" s="1" t="s">
        <v>75</v>
      </c>
      <c r="K290" s="1">
        <v>0</v>
      </c>
      <c r="M290" s="1">
        <v>0</v>
      </c>
      <c r="O290" s="1">
        <v>0</v>
      </c>
      <c r="Q290" s="1">
        <v>0</v>
      </c>
      <c r="S290" s="1">
        <v>0</v>
      </c>
      <c r="U290" s="1">
        <v>0</v>
      </c>
      <c r="W290" s="1">
        <v>0</v>
      </c>
      <c r="Y290" s="1">
        <v>0</v>
      </c>
      <c r="AA290" s="1">
        <v>0</v>
      </c>
      <c r="AC290" s="1">
        <v>0</v>
      </c>
      <c r="AE290" s="1">
        <v>0</v>
      </c>
      <c r="AG290" s="1">
        <v>1</v>
      </c>
      <c r="AH290" s="1">
        <v>0</v>
      </c>
    </row>
    <row r="291" spans="1:34">
      <c r="A291" s="1" t="s">
        <v>891</v>
      </c>
      <c r="B291" s="1" t="s">
        <v>892</v>
      </c>
      <c r="C291" s="1" t="s">
        <v>731</v>
      </c>
      <c r="D291" s="1">
        <v>4</v>
      </c>
      <c r="E291" s="4">
        <v>44677</v>
      </c>
      <c r="F291" s="1" t="s">
        <v>893</v>
      </c>
      <c r="G291" s="1" t="s">
        <v>72</v>
      </c>
      <c r="H291" s="1" t="s">
        <v>73</v>
      </c>
      <c r="I291" s="1">
        <v>0</v>
      </c>
      <c r="J291" s="1" t="s">
        <v>74</v>
      </c>
      <c r="K291" s="1">
        <v>0.5</v>
      </c>
      <c r="L291" s="1" t="s">
        <v>75</v>
      </c>
      <c r="M291" s="1">
        <v>0</v>
      </c>
      <c r="O291" s="1">
        <v>0</v>
      </c>
      <c r="Q291" s="1">
        <v>0</v>
      </c>
      <c r="S291" s="1">
        <v>0</v>
      </c>
      <c r="U291" s="1">
        <v>0</v>
      </c>
      <c r="W291" s="1">
        <v>0</v>
      </c>
      <c r="Y291" s="1">
        <v>0</v>
      </c>
      <c r="AA291" s="1">
        <v>0</v>
      </c>
      <c r="AC291" s="1">
        <v>0</v>
      </c>
      <c r="AE291" s="1">
        <v>0</v>
      </c>
      <c r="AG291" s="1">
        <v>2</v>
      </c>
      <c r="AH291" s="1">
        <v>10000</v>
      </c>
    </row>
    <row r="292" spans="1:34">
      <c r="A292" s="1" t="s">
        <v>894</v>
      </c>
      <c r="B292" s="1" t="s">
        <v>895</v>
      </c>
      <c r="C292" s="1" t="s">
        <v>896</v>
      </c>
      <c r="D292" s="1">
        <v>110</v>
      </c>
      <c r="E292" s="1">
        <v>42202</v>
      </c>
      <c r="F292" s="1" t="s">
        <v>20332</v>
      </c>
      <c r="G292" s="1" t="s">
        <v>72</v>
      </c>
      <c r="H292" s="1" t="s">
        <v>65</v>
      </c>
      <c r="I292" s="1">
        <v>0.8</v>
      </c>
      <c r="J292" s="1" t="s">
        <v>75</v>
      </c>
      <c r="K292" s="1">
        <v>0</v>
      </c>
      <c r="M292" s="1">
        <v>0</v>
      </c>
      <c r="O292" s="1">
        <v>0</v>
      </c>
      <c r="Q292" s="1">
        <v>0</v>
      </c>
      <c r="S292" s="1">
        <v>0</v>
      </c>
      <c r="U292" s="1">
        <v>0</v>
      </c>
      <c r="W292" s="1">
        <v>0</v>
      </c>
      <c r="Y292" s="1">
        <v>0</v>
      </c>
      <c r="AA292" s="1">
        <v>0</v>
      </c>
      <c r="AC292" s="1">
        <v>0</v>
      </c>
      <c r="AE292" s="1">
        <v>0</v>
      </c>
      <c r="AG292" s="1">
        <v>1</v>
      </c>
      <c r="AH292" s="1">
        <v>0</v>
      </c>
    </row>
    <row r="293" spans="1:34">
      <c r="A293" s="1" t="s">
        <v>897</v>
      </c>
      <c r="B293" s="1" t="s">
        <v>898</v>
      </c>
      <c r="C293" s="1" t="s">
        <v>92</v>
      </c>
      <c r="D293" s="1">
        <v>48</v>
      </c>
      <c r="E293" s="1">
        <v>42275</v>
      </c>
      <c r="F293" s="1" t="s">
        <v>20332</v>
      </c>
      <c r="G293" s="1" t="s">
        <v>72</v>
      </c>
      <c r="H293" s="1" t="s">
        <v>65</v>
      </c>
      <c r="I293" s="1">
        <v>0.1</v>
      </c>
      <c r="J293" s="1" t="s">
        <v>75</v>
      </c>
      <c r="K293" s="1">
        <v>0</v>
      </c>
      <c r="M293" s="1">
        <v>0</v>
      </c>
      <c r="O293" s="1">
        <v>0</v>
      </c>
      <c r="Q293" s="1">
        <v>0</v>
      </c>
      <c r="S293" s="1">
        <v>0</v>
      </c>
      <c r="U293" s="1">
        <v>0</v>
      </c>
      <c r="W293" s="1">
        <v>0</v>
      </c>
      <c r="Y293" s="1">
        <v>0</v>
      </c>
      <c r="AA293" s="1">
        <v>0</v>
      </c>
      <c r="AC293" s="1">
        <v>0</v>
      </c>
      <c r="AE293" s="1">
        <v>0</v>
      </c>
      <c r="AG293" s="1">
        <v>1</v>
      </c>
      <c r="AH293" s="1">
        <v>0</v>
      </c>
    </row>
    <row r="294" spans="1:34">
      <c r="A294" s="1" t="s">
        <v>899</v>
      </c>
      <c r="B294" s="1" t="s">
        <v>900</v>
      </c>
      <c r="C294" s="1" t="s">
        <v>369</v>
      </c>
      <c r="D294" s="1">
        <v>7</v>
      </c>
      <c r="E294" s="1">
        <v>44208</v>
      </c>
      <c r="F294" s="1" t="s">
        <v>20332</v>
      </c>
      <c r="G294" s="1" t="s">
        <v>72</v>
      </c>
      <c r="H294" s="1" t="s">
        <v>65</v>
      </c>
      <c r="I294" s="1">
        <v>0.8</v>
      </c>
      <c r="J294" s="1" t="s">
        <v>75</v>
      </c>
      <c r="K294" s="1">
        <v>0</v>
      </c>
      <c r="M294" s="1">
        <v>0</v>
      </c>
      <c r="O294" s="1">
        <v>0</v>
      </c>
      <c r="Q294" s="1">
        <v>0</v>
      </c>
      <c r="S294" s="1">
        <v>0</v>
      </c>
      <c r="U294" s="1">
        <v>0</v>
      </c>
      <c r="W294" s="1">
        <v>0</v>
      </c>
      <c r="Y294" s="1">
        <v>0</v>
      </c>
      <c r="AA294" s="1">
        <v>0</v>
      </c>
      <c r="AC294" s="1">
        <v>0</v>
      </c>
      <c r="AE294" s="1">
        <v>0</v>
      </c>
      <c r="AG294" s="1">
        <v>1</v>
      </c>
      <c r="AH294" s="1">
        <v>0</v>
      </c>
    </row>
    <row r="295" spans="1:34">
      <c r="A295" s="1" t="s">
        <v>901</v>
      </c>
      <c r="B295" s="1" t="s">
        <v>902</v>
      </c>
      <c r="C295" s="1" t="s">
        <v>903</v>
      </c>
      <c r="D295" s="1">
        <v>8</v>
      </c>
      <c r="E295" s="4">
        <v>44693</v>
      </c>
      <c r="F295" s="1" t="s">
        <v>904</v>
      </c>
      <c r="G295" s="1" t="s">
        <v>72</v>
      </c>
      <c r="H295" s="1" t="s">
        <v>65</v>
      </c>
      <c r="I295" s="1">
        <v>0.1</v>
      </c>
      <c r="J295" s="1" t="s">
        <v>75</v>
      </c>
      <c r="K295" s="1">
        <v>0</v>
      </c>
      <c r="M295" s="1">
        <v>0</v>
      </c>
      <c r="O295" s="1">
        <v>0</v>
      </c>
      <c r="Q295" s="1">
        <v>0</v>
      </c>
      <c r="S295" s="1">
        <v>0</v>
      </c>
      <c r="U295" s="1">
        <v>0</v>
      </c>
      <c r="W295" s="1">
        <v>0</v>
      </c>
      <c r="Y295" s="1">
        <v>0</v>
      </c>
      <c r="AA295" s="1">
        <v>0</v>
      </c>
      <c r="AC295" s="1">
        <v>0</v>
      </c>
      <c r="AE295" s="1">
        <v>0</v>
      </c>
      <c r="AG295" s="1">
        <v>1</v>
      </c>
      <c r="AH295" s="1">
        <v>0</v>
      </c>
    </row>
    <row r="296" spans="1:34">
      <c r="A296" s="1" t="s">
        <v>905</v>
      </c>
      <c r="B296" s="1" t="s">
        <v>906</v>
      </c>
      <c r="C296" s="1" t="s">
        <v>626</v>
      </c>
      <c r="D296" s="1">
        <v>7</v>
      </c>
      <c r="E296" s="1">
        <v>41382</v>
      </c>
      <c r="F296" s="1" t="s">
        <v>20340</v>
      </c>
      <c r="G296" s="1" t="s">
        <v>20341</v>
      </c>
      <c r="H296" s="1" t="s">
        <v>73</v>
      </c>
      <c r="I296" s="1">
        <v>0</v>
      </c>
      <c r="J296" s="1" t="s">
        <v>74</v>
      </c>
      <c r="K296" s="1">
        <v>0.6</v>
      </c>
      <c r="L296" s="1" t="s">
        <v>82</v>
      </c>
      <c r="M296" s="1">
        <v>0.65</v>
      </c>
      <c r="N296" s="1" t="s">
        <v>83</v>
      </c>
      <c r="O296" s="1">
        <v>0.7</v>
      </c>
      <c r="P296" s="1" t="s">
        <v>84</v>
      </c>
      <c r="Q296" s="1">
        <v>0.75</v>
      </c>
      <c r="R296" s="1" t="s">
        <v>85</v>
      </c>
      <c r="S296" s="1">
        <v>0</v>
      </c>
      <c r="U296" s="1">
        <v>0</v>
      </c>
      <c r="W296" s="1">
        <v>0</v>
      </c>
      <c r="Y296" s="1">
        <v>0</v>
      </c>
      <c r="AA296" s="1">
        <v>0</v>
      </c>
      <c r="AC296" s="1">
        <v>0</v>
      </c>
      <c r="AE296" s="1">
        <v>0</v>
      </c>
      <c r="AG296" s="1">
        <v>4</v>
      </c>
      <c r="AH296" s="1">
        <v>10000</v>
      </c>
    </row>
    <row r="297" spans="1:34">
      <c r="A297" s="1" t="s">
        <v>907</v>
      </c>
      <c r="B297" s="1" t="s">
        <v>908</v>
      </c>
      <c r="C297" s="1" t="s">
        <v>146</v>
      </c>
      <c r="D297" s="1">
        <v>21</v>
      </c>
      <c r="E297" s="4">
        <v>44704</v>
      </c>
      <c r="F297" s="1" t="s">
        <v>909</v>
      </c>
      <c r="G297" s="1" t="s">
        <v>72</v>
      </c>
      <c r="H297" s="1" t="s">
        <v>73</v>
      </c>
      <c r="I297" s="1">
        <v>0</v>
      </c>
      <c r="J297" s="1" t="s">
        <v>910</v>
      </c>
      <c r="K297" s="1">
        <v>0.8</v>
      </c>
      <c r="L297" s="1" t="s">
        <v>75</v>
      </c>
      <c r="M297" s="1">
        <v>0</v>
      </c>
      <c r="O297" s="1">
        <v>0</v>
      </c>
      <c r="Q297" s="1">
        <v>0</v>
      </c>
      <c r="S297" s="1">
        <v>0</v>
      </c>
      <c r="U297" s="1">
        <v>0</v>
      </c>
      <c r="W297" s="1">
        <v>0</v>
      </c>
      <c r="Y297" s="1">
        <v>0</v>
      </c>
      <c r="AA297" s="1">
        <v>0</v>
      </c>
      <c r="AC297" s="1">
        <v>0</v>
      </c>
      <c r="AE297" s="1">
        <v>0</v>
      </c>
      <c r="AG297" s="1">
        <v>2</v>
      </c>
      <c r="AH297" s="1">
        <v>6500</v>
      </c>
    </row>
    <row r="298" spans="1:34">
      <c r="A298" s="1" t="s">
        <v>911</v>
      </c>
      <c r="B298" s="1" t="s">
        <v>912</v>
      </c>
      <c r="C298" s="1" t="s">
        <v>212</v>
      </c>
      <c r="D298" s="1">
        <v>2</v>
      </c>
      <c r="E298" s="4">
        <v>44662</v>
      </c>
      <c r="F298" s="1" t="s">
        <v>913</v>
      </c>
      <c r="G298" s="1" t="s">
        <v>80</v>
      </c>
      <c r="H298" s="1" t="s">
        <v>73</v>
      </c>
      <c r="I298" s="1">
        <v>0</v>
      </c>
      <c r="J298" s="1" t="s">
        <v>434</v>
      </c>
      <c r="K298" s="1">
        <v>0.65</v>
      </c>
      <c r="L298" s="1" t="s">
        <v>82</v>
      </c>
      <c r="M298" s="1">
        <v>0.68</v>
      </c>
      <c r="N298" s="1" t="s">
        <v>83</v>
      </c>
      <c r="O298" s="1">
        <v>0.72</v>
      </c>
      <c r="P298" s="1" t="s">
        <v>84</v>
      </c>
      <c r="Q298" s="1">
        <v>0.8</v>
      </c>
      <c r="R298" s="1" t="s">
        <v>85</v>
      </c>
      <c r="S298" s="1">
        <v>0</v>
      </c>
      <c r="U298" s="1">
        <v>0</v>
      </c>
      <c r="W298" s="1">
        <v>0</v>
      </c>
      <c r="Y298" s="1">
        <v>0</v>
      </c>
      <c r="AA298" s="1">
        <v>0</v>
      </c>
      <c r="AC298" s="1">
        <v>0</v>
      </c>
      <c r="AE298" s="1">
        <v>0</v>
      </c>
      <c r="AG298" s="1">
        <v>4</v>
      </c>
      <c r="AH298" s="1">
        <v>7500</v>
      </c>
    </row>
    <row r="299" spans="1:34">
      <c r="A299" s="1" t="s">
        <v>914</v>
      </c>
      <c r="B299" s="1" t="s">
        <v>915</v>
      </c>
      <c r="C299" s="1" t="s">
        <v>302</v>
      </c>
      <c r="D299" s="1">
        <v>21</v>
      </c>
      <c r="E299" s="1">
        <v>44103</v>
      </c>
      <c r="F299" s="1" t="s">
        <v>20332</v>
      </c>
      <c r="G299" s="1" t="s">
        <v>72</v>
      </c>
      <c r="H299" s="1" t="s">
        <v>65</v>
      </c>
      <c r="I299" s="1">
        <v>0.8</v>
      </c>
      <c r="J299" s="1" t="s">
        <v>75</v>
      </c>
      <c r="K299" s="1">
        <v>0</v>
      </c>
      <c r="M299" s="1">
        <v>0</v>
      </c>
      <c r="O299" s="1">
        <v>0</v>
      </c>
      <c r="Q299" s="1">
        <v>0</v>
      </c>
      <c r="S299" s="1">
        <v>0</v>
      </c>
      <c r="U299" s="1">
        <v>0</v>
      </c>
      <c r="W299" s="1">
        <v>0</v>
      </c>
      <c r="Y299" s="1">
        <v>0</v>
      </c>
      <c r="AA299" s="1">
        <v>0</v>
      </c>
      <c r="AC299" s="1">
        <v>0</v>
      </c>
      <c r="AE299" s="1">
        <v>0</v>
      </c>
      <c r="AG299" s="1">
        <v>1</v>
      </c>
      <c r="AH299" s="1">
        <v>0</v>
      </c>
    </row>
    <row r="300" spans="1:34">
      <c r="A300" s="1" t="s">
        <v>916</v>
      </c>
      <c r="B300" s="1" t="s">
        <v>917</v>
      </c>
      <c r="C300" s="1" t="s">
        <v>620</v>
      </c>
      <c r="D300" s="1">
        <v>11</v>
      </c>
      <c r="E300" s="1">
        <v>44308</v>
      </c>
      <c r="F300" s="1" t="s">
        <v>20332</v>
      </c>
      <c r="G300" s="1" t="s">
        <v>72</v>
      </c>
      <c r="H300" s="1" t="s">
        <v>65</v>
      </c>
      <c r="I300" s="1">
        <v>0.8</v>
      </c>
      <c r="J300" s="1" t="s">
        <v>75</v>
      </c>
      <c r="K300" s="1">
        <v>0</v>
      </c>
      <c r="M300" s="1">
        <v>0</v>
      </c>
      <c r="O300" s="1">
        <v>0</v>
      </c>
      <c r="Q300" s="1">
        <v>0</v>
      </c>
      <c r="S300" s="1">
        <v>0</v>
      </c>
      <c r="U300" s="1">
        <v>0</v>
      </c>
      <c r="W300" s="1">
        <v>0</v>
      </c>
      <c r="Y300" s="1">
        <v>0</v>
      </c>
      <c r="AA300" s="1">
        <v>0</v>
      </c>
      <c r="AC300" s="1">
        <v>0</v>
      </c>
      <c r="AE300" s="1">
        <v>0</v>
      </c>
      <c r="AG300" s="1">
        <v>1</v>
      </c>
      <c r="AH300" s="1">
        <v>0</v>
      </c>
    </row>
    <row r="301" spans="1:34">
      <c r="A301" s="1" t="s">
        <v>918</v>
      </c>
      <c r="B301" s="1" t="s">
        <v>919</v>
      </c>
      <c r="C301" s="1" t="s">
        <v>92</v>
      </c>
      <c r="D301" s="1">
        <v>10</v>
      </c>
      <c r="E301" s="4">
        <v>44699</v>
      </c>
      <c r="F301" s="1" t="s">
        <v>920</v>
      </c>
      <c r="G301" s="1" t="s">
        <v>72</v>
      </c>
      <c r="H301" s="1" t="s">
        <v>73</v>
      </c>
      <c r="I301" s="1">
        <v>0</v>
      </c>
      <c r="J301" s="1" t="s">
        <v>74</v>
      </c>
      <c r="K301" s="1">
        <v>0.3</v>
      </c>
      <c r="L301" s="1" t="s">
        <v>75</v>
      </c>
      <c r="M301" s="1">
        <v>0</v>
      </c>
      <c r="O301" s="1">
        <v>0</v>
      </c>
      <c r="Q301" s="1">
        <v>0</v>
      </c>
      <c r="S301" s="1">
        <v>0</v>
      </c>
      <c r="U301" s="1">
        <v>0</v>
      </c>
      <c r="W301" s="1">
        <v>0</v>
      </c>
      <c r="Y301" s="1">
        <v>0</v>
      </c>
      <c r="AA301" s="1">
        <v>0</v>
      </c>
      <c r="AC301" s="1">
        <v>0</v>
      </c>
      <c r="AE301" s="1">
        <v>0</v>
      </c>
      <c r="AG301" s="1">
        <v>2</v>
      </c>
      <c r="AH301" s="1">
        <v>10000</v>
      </c>
    </row>
    <row r="302" spans="1:34">
      <c r="A302" s="1" t="s">
        <v>921</v>
      </c>
      <c r="B302" s="1" t="s">
        <v>922</v>
      </c>
      <c r="C302" s="1" t="s">
        <v>923</v>
      </c>
      <c r="D302" s="1">
        <v>55</v>
      </c>
      <c r="E302" s="4">
        <v>44559</v>
      </c>
      <c r="F302" s="1" t="s">
        <v>924</v>
      </c>
      <c r="G302" s="1" t="s">
        <v>80</v>
      </c>
      <c r="H302" s="1" t="s">
        <v>65</v>
      </c>
      <c r="I302" s="1">
        <v>0.56000000000000005</v>
      </c>
      <c r="J302" s="1" t="s">
        <v>75</v>
      </c>
      <c r="K302" s="1">
        <v>0</v>
      </c>
      <c r="M302" s="1">
        <v>0</v>
      </c>
      <c r="O302" s="1">
        <v>0</v>
      </c>
      <c r="Q302" s="1">
        <v>0</v>
      </c>
      <c r="S302" s="1">
        <v>0</v>
      </c>
      <c r="U302" s="1">
        <v>0</v>
      </c>
      <c r="W302" s="1">
        <v>0</v>
      </c>
      <c r="Y302" s="1">
        <v>0</v>
      </c>
      <c r="AA302" s="1">
        <v>0</v>
      </c>
      <c r="AC302" s="1">
        <v>0</v>
      </c>
      <c r="AE302" s="1">
        <v>0</v>
      </c>
      <c r="AG302" s="1">
        <v>1</v>
      </c>
      <c r="AH302" s="1">
        <v>0</v>
      </c>
    </row>
    <row r="303" spans="1:34">
      <c r="A303" s="1" t="s">
        <v>925</v>
      </c>
      <c r="B303" s="1" t="s">
        <v>926</v>
      </c>
      <c r="C303" s="1" t="s">
        <v>228</v>
      </c>
      <c r="D303" s="1">
        <v>17</v>
      </c>
      <c r="E303" s="4">
        <v>44685</v>
      </c>
      <c r="F303" s="1" t="s">
        <v>927</v>
      </c>
      <c r="G303" s="1" t="s">
        <v>80</v>
      </c>
      <c r="H303" s="1" t="s">
        <v>65</v>
      </c>
      <c r="I303" s="1">
        <v>0.6</v>
      </c>
      <c r="J303" s="1" t="s">
        <v>75</v>
      </c>
      <c r="K303" s="1">
        <v>0</v>
      </c>
      <c r="M303" s="1">
        <v>0</v>
      </c>
      <c r="O303" s="1">
        <v>0</v>
      </c>
      <c r="Q303" s="1">
        <v>0</v>
      </c>
      <c r="S303" s="1">
        <v>0</v>
      </c>
      <c r="U303" s="1">
        <v>0</v>
      </c>
      <c r="W303" s="1">
        <v>0</v>
      </c>
      <c r="Y303" s="1">
        <v>0</v>
      </c>
      <c r="AA303" s="1">
        <v>0</v>
      </c>
      <c r="AC303" s="1">
        <v>0</v>
      </c>
      <c r="AE303" s="1">
        <v>0</v>
      </c>
      <c r="AG303" s="1">
        <v>1</v>
      </c>
      <c r="AH303" s="1">
        <v>0</v>
      </c>
    </row>
    <row r="304" spans="1:34">
      <c r="A304" s="1" t="s">
        <v>928</v>
      </c>
      <c r="B304" s="1" t="s">
        <v>929</v>
      </c>
      <c r="C304" s="1" t="s">
        <v>287</v>
      </c>
      <c r="D304" s="1">
        <v>8</v>
      </c>
      <c r="E304" s="1">
        <v>43553</v>
      </c>
      <c r="F304" s="1" t="s">
        <v>20332</v>
      </c>
      <c r="G304" s="1" t="s">
        <v>72</v>
      </c>
      <c r="H304" s="1" t="s">
        <v>73</v>
      </c>
      <c r="I304" s="1">
        <v>0</v>
      </c>
      <c r="J304" s="1" t="s">
        <v>74</v>
      </c>
      <c r="K304" s="1">
        <v>0.6</v>
      </c>
      <c r="L304" s="1" t="s">
        <v>75</v>
      </c>
      <c r="M304" s="1">
        <v>0</v>
      </c>
      <c r="O304" s="1">
        <v>0</v>
      </c>
      <c r="Q304" s="1">
        <v>0</v>
      </c>
      <c r="S304" s="1">
        <v>0</v>
      </c>
      <c r="U304" s="1">
        <v>0</v>
      </c>
      <c r="W304" s="1">
        <v>0</v>
      </c>
      <c r="Y304" s="1">
        <v>0</v>
      </c>
      <c r="AA304" s="1">
        <v>0</v>
      </c>
      <c r="AC304" s="1">
        <v>0</v>
      </c>
      <c r="AE304" s="1">
        <v>0</v>
      </c>
      <c r="AG304" s="1">
        <v>2</v>
      </c>
      <c r="AH304" s="1">
        <v>10000</v>
      </c>
    </row>
    <row r="305" spans="1:34">
      <c r="A305" s="1" t="s">
        <v>930</v>
      </c>
      <c r="B305" s="1" t="s">
        <v>931</v>
      </c>
      <c r="C305" s="1" t="s">
        <v>360</v>
      </c>
      <c r="H305" s="1" t="s">
        <v>65</v>
      </c>
      <c r="I305" s="1" t="s">
        <v>66</v>
      </c>
      <c r="V305" s="1" t="s">
        <v>67</v>
      </c>
    </row>
    <row r="306" spans="1:34">
      <c r="A306" s="1" t="s">
        <v>932</v>
      </c>
      <c r="B306" s="1" t="s">
        <v>933</v>
      </c>
      <c r="C306" s="1" t="s">
        <v>680</v>
      </c>
      <c r="D306" s="1">
        <v>8</v>
      </c>
      <c r="E306" s="4">
        <v>44657</v>
      </c>
      <c r="F306" s="1" t="s">
        <v>934</v>
      </c>
      <c r="G306" s="1" t="s">
        <v>72</v>
      </c>
      <c r="H306" s="1" t="s">
        <v>73</v>
      </c>
      <c r="I306" s="1">
        <v>0</v>
      </c>
      <c r="J306" s="1" t="s">
        <v>89</v>
      </c>
      <c r="K306" s="1">
        <v>0.8</v>
      </c>
      <c r="L306" s="1" t="s">
        <v>75</v>
      </c>
      <c r="M306" s="1">
        <v>0</v>
      </c>
      <c r="O306" s="1">
        <v>0</v>
      </c>
      <c r="Q306" s="1">
        <v>0</v>
      </c>
      <c r="S306" s="1">
        <v>0</v>
      </c>
      <c r="U306" s="1">
        <v>0</v>
      </c>
      <c r="W306" s="1">
        <v>0</v>
      </c>
      <c r="Y306" s="1">
        <v>0</v>
      </c>
      <c r="AA306" s="1">
        <v>0</v>
      </c>
      <c r="AC306" s="1">
        <v>0</v>
      </c>
      <c r="AE306" s="1">
        <v>0</v>
      </c>
      <c r="AG306" s="1">
        <v>2</v>
      </c>
      <c r="AH306" s="1">
        <v>12000</v>
      </c>
    </row>
    <row r="307" spans="1:34">
      <c r="A307" s="1" t="s">
        <v>935</v>
      </c>
      <c r="B307" s="1" t="s">
        <v>936</v>
      </c>
      <c r="C307" s="1" t="s">
        <v>225</v>
      </c>
      <c r="D307" s="1">
        <v>2</v>
      </c>
      <c r="E307" s="4">
        <v>44602</v>
      </c>
      <c r="F307" s="1" t="s">
        <v>937</v>
      </c>
      <c r="G307" s="1" t="s">
        <v>80</v>
      </c>
      <c r="H307" s="1" t="s">
        <v>73</v>
      </c>
      <c r="I307" s="1">
        <v>0.45</v>
      </c>
      <c r="J307" s="1" t="s">
        <v>82</v>
      </c>
      <c r="K307" s="1">
        <v>0.5</v>
      </c>
      <c r="L307" s="1" t="s">
        <v>83</v>
      </c>
      <c r="M307" s="1">
        <v>0.6</v>
      </c>
      <c r="N307" s="1" t="s">
        <v>84</v>
      </c>
      <c r="O307" s="1">
        <v>0.8</v>
      </c>
      <c r="P307" s="1" t="s">
        <v>85</v>
      </c>
      <c r="Q307" s="1">
        <v>0</v>
      </c>
      <c r="S307" s="1">
        <v>0</v>
      </c>
      <c r="U307" s="1">
        <v>0</v>
      </c>
      <c r="W307" s="1">
        <v>0</v>
      </c>
      <c r="Y307" s="1">
        <v>0</v>
      </c>
      <c r="AA307" s="1">
        <v>0</v>
      </c>
      <c r="AC307" s="1">
        <v>0</v>
      </c>
      <c r="AE307" s="1">
        <v>0</v>
      </c>
      <c r="AG307" s="1">
        <v>3</v>
      </c>
      <c r="AH307" s="1">
        <v>0</v>
      </c>
    </row>
    <row r="308" spans="1:34">
      <c r="A308" s="1" t="s">
        <v>938</v>
      </c>
      <c r="B308" s="1" t="s">
        <v>939</v>
      </c>
      <c r="C308" s="1" t="s">
        <v>98</v>
      </c>
      <c r="D308" s="1">
        <v>4</v>
      </c>
      <c r="E308" s="4">
        <v>44635</v>
      </c>
      <c r="F308" s="1" t="s">
        <v>940</v>
      </c>
      <c r="G308" s="1" t="s">
        <v>72</v>
      </c>
      <c r="H308" s="1" t="s">
        <v>73</v>
      </c>
      <c r="I308" s="1">
        <v>0</v>
      </c>
      <c r="J308" s="1" t="s">
        <v>434</v>
      </c>
      <c r="K308" s="1">
        <v>0.8</v>
      </c>
      <c r="L308" s="1" t="s">
        <v>75</v>
      </c>
      <c r="M308" s="1">
        <v>0</v>
      </c>
      <c r="O308" s="1">
        <v>0</v>
      </c>
      <c r="Q308" s="1">
        <v>0</v>
      </c>
      <c r="S308" s="1">
        <v>0</v>
      </c>
      <c r="U308" s="1">
        <v>0</v>
      </c>
      <c r="W308" s="1">
        <v>0</v>
      </c>
      <c r="Y308" s="1">
        <v>0</v>
      </c>
      <c r="AA308" s="1">
        <v>0</v>
      </c>
      <c r="AC308" s="1">
        <v>0</v>
      </c>
      <c r="AE308" s="1">
        <v>0</v>
      </c>
      <c r="AG308" s="1">
        <v>2</v>
      </c>
      <c r="AH308" s="1">
        <v>7500</v>
      </c>
    </row>
    <row r="309" spans="1:34">
      <c r="A309" s="1" t="s">
        <v>941</v>
      </c>
      <c r="B309" s="1" t="s">
        <v>942</v>
      </c>
      <c r="C309" s="1" t="s">
        <v>291</v>
      </c>
      <c r="D309" s="1">
        <v>65</v>
      </c>
      <c r="E309" s="1">
        <v>43455</v>
      </c>
      <c r="F309" s="1" t="s">
        <v>20332</v>
      </c>
      <c r="G309" s="1" t="s">
        <v>72</v>
      </c>
      <c r="H309" s="1" t="s">
        <v>73</v>
      </c>
      <c r="I309" s="1">
        <v>0</v>
      </c>
      <c r="J309" s="1" t="s">
        <v>651</v>
      </c>
      <c r="K309" s="1">
        <v>0.8</v>
      </c>
      <c r="L309" s="1" t="s">
        <v>75</v>
      </c>
      <c r="M309" s="1">
        <v>0</v>
      </c>
      <c r="O309" s="1">
        <v>0</v>
      </c>
      <c r="Q309" s="1">
        <v>0</v>
      </c>
      <c r="S309" s="1">
        <v>0</v>
      </c>
      <c r="U309" s="1">
        <v>0</v>
      </c>
      <c r="W309" s="1">
        <v>0</v>
      </c>
      <c r="Y309" s="1">
        <v>0</v>
      </c>
      <c r="AA309" s="1">
        <v>0</v>
      </c>
      <c r="AC309" s="1">
        <v>0</v>
      </c>
      <c r="AE309" s="1">
        <v>0</v>
      </c>
      <c r="AG309" s="1">
        <v>2</v>
      </c>
      <c r="AH309" s="1">
        <v>14999.99</v>
      </c>
    </row>
    <row r="310" spans="1:34">
      <c r="A310" s="1" t="s">
        <v>943</v>
      </c>
      <c r="B310" s="1" t="s">
        <v>944</v>
      </c>
      <c r="C310" s="1" t="s">
        <v>306</v>
      </c>
      <c r="D310" s="1">
        <v>25</v>
      </c>
      <c r="E310" s="1">
        <v>44712</v>
      </c>
      <c r="F310" s="1" t="s">
        <v>20356</v>
      </c>
      <c r="G310" s="1" t="s">
        <v>80</v>
      </c>
      <c r="H310" s="1" t="s">
        <v>73</v>
      </c>
      <c r="I310" s="1">
        <v>0</v>
      </c>
      <c r="J310" s="1" t="s">
        <v>74</v>
      </c>
      <c r="K310" s="1">
        <v>0.7</v>
      </c>
      <c r="L310" s="1" t="s">
        <v>82</v>
      </c>
      <c r="M310" s="1">
        <v>0.77</v>
      </c>
      <c r="N310" s="1" t="s">
        <v>83</v>
      </c>
      <c r="O310" s="1">
        <v>0.78</v>
      </c>
      <c r="P310" s="1" t="s">
        <v>84</v>
      </c>
      <c r="Q310" s="1">
        <v>0.8</v>
      </c>
      <c r="R310" s="1" t="s">
        <v>85</v>
      </c>
      <c r="S310" s="1">
        <v>0</v>
      </c>
      <c r="U310" s="1">
        <v>0</v>
      </c>
      <c r="W310" s="1">
        <v>0</v>
      </c>
      <c r="Y310" s="1">
        <v>0</v>
      </c>
      <c r="AA310" s="1">
        <v>0</v>
      </c>
      <c r="AC310" s="1">
        <v>0</v>
      </c>
      <c r="AE310" s="1">
        <v>0</v>
      </c>
      <c r="AG310" s="1">
        <v>4</v>
      </c>
      <c r="AH310" s="1">
        <v>10000</v>
      </c>
    </row>
    <row r="311" spans="1:34">
      <c r="A311" s="1" t="s">
        <v>945</v>
      </c>
      <c r="B311" s="1" t="s">
        <v>946</v>
      </c>
      <c r="C311" s="1" t="s">
        <v>245</v>
      </c>
      <c r="H311" s="1" t="s">
        <v>65</v>
      </c>
      <c r="I311" s="1" t="s">
        <v>66</v>
      </c>
      <c r="V311" s="1" t="s">
        <v>67</v>
      </c>
    </row>
    <row r="312" spans="1:34">
      <c r="A312" s="1" t="s">
        <v>947</v>
      </c>
      <c r="B312" s="1" t="s">
        <v>948</v>
      </c>
      <c r="C312" s="1" t="s">
        <v>92</v>
      </c>
      <c r="H312" s="1" t="s">
        <v>65</v>
      </c>
      <c r="I312" s="1" t="s">
        <v>66</v>
      </c>
      <c r="V312" s="1" t="s">
        <v>67</v>
      </c>
    </row>
    <row r="313" spans="1:34">
      <c r="A313" s="1" t="s">
        <v>949</v>
      </c>
      <c r="B313" s="1" t="s">
        <v>950</v>
      </c>
      <c r="C313" s="1" t="s">
        <v>411</v>
      </c>
      <c r="H313" s="1" t="s">
        <v>65</v>
      </c>
      <c r="I313" s="1" t="s">
        <v>66</v>
      </c>
      <c r="V313" s="1" t="s">
        <v>67</v>
      </c>
    </row>
    <row r="314" spans="1:34">
      <c r="A314" s="1" t="s">
        <v>951</v>
      </c>
      <c r="B314" s="1" t="s">
        <v>952</v>
      </c>
      <c r="C314" s="1" t="s">
        <v>212</v>
      </c>
      <c r="D314" s="1">
        <v>48</v>
      </c>
      <c r="E314" s="4">
        <v>44559</v>
      </c>
      <c r="F314" s="1" t="s">
        <v>953</v>
      </c>
      <c r="G314" s="1" t="s">
        <v>80</v>
      </c>
      <c r="H314" s="1" t="s">
        <v>65</v>
      </c>
      <c r="I314" s="1">
        <v>0.8</v>
      </c>
      <c r="J314" s="1" t="s">
        <v>75</v>
      </c>
      <c r="K314" s="1">
        <v>0</v>
      </c>
      <c r="M314" s="1">
        <v>0</v>
      </c>
      <c r="O314" s="1">
        <v>0</v>
      </c>
      <c r="Q314" s="1">
        <v>0</v>
      </c>
      <c r="S314" s="1">
        <v>0</v>
      </c>
      <c r="U314" s="1">
        <v>0</v>
      </c>
      <c r="W314" s="1">
        <v>0</v>
      </c>
      <c r="Y314" s="1">
        <v>0</v>
      </c>
      <c r="AA314" s="1">
        <v>0</v>
      </c>
      <c r="AC314" s="1">
        <v>0</v>
      </c>
      <c r="AE314" s="1">
        <v>0</v>
      </c>
      <c r="AG314" s="1">
        <v>1</v>
      </c>
      <c r="AH314" s="1">
        <v>0</v>
      </c>
    </row>
    <row r="315" spans="1:34">
      <c r="A315" s="1" t="s">
        <v>954</v>
      </c>
      <c r="B315" s="1" t="s">
        <v>955</v>
      </c>
      <c r="C315" s="1" t="s">
        <v>235</v>
      </c>
      <c r="D315" s="1">
        <v>16</v>
      </c>
      <c r="E315" s="1">
        <v>42825</v>
      </c>
      <c r="F315" s="1" t="s">
        <v>20332</v>
      </c>
      <c r="G315" s="1" t="s">
        <v>72</v>
      </c>
      <c r="H315" s="1" t="s">
        <v>73</v>
      </c>
      <c r="I315" s="1">
        <v>0</v>
      </c>
      <c r="J315" s="1" t="s">
        <v>1640</v>
      </c>
      <c r="K315" s="1">
        <v>0.7</v>
      </c>
      <c r="L315" s="1" t="s">
        <v>75</v>
      </c>
      <c r="M315" s="1">
        <v>0</v>
      </c>
      <c r="O315" s="1">
        <v>0</v>
      </c>
      <c r="Q315" s="1">
        <v>0</v>
      </c>
      <c r="S315" s="1">
        <v>0</v>
      </c>
      <c r="U315" s="1">
        <v>0</v>
      </c>
      <c r="W315" s="1">
        <v>0</v>
      </c>
      <c r="Y315" s="1">
        <v>0</v>
      </c>
      <c r="AA315" s="1">
        <v>0</v>
      </c>
      <c r="AC315" s="1">
        <v>0</v>
      </c>
      <c r="AE315" s="1">
        <v>0</v>
      </c>
      <c r="AG315" s="1">
        <v>2</v>
      </c>
      <c r="AH315" s="1">
        <v>7499.99</v>
      </c>
    </row>
    <row r="316" spans="1:34">
      <c r="A316" s="1" t="s">
        <v>956</v>
      </c>
      <c r="B316" s="1" t="s">
        <v>957</v>
      </c>
      <c r="C316" s="1" t="s">
        <v>172</v>
      </c>
      <c r="D316" s="1">
        <v>33</v>
      </c>
      <c r="E316" s="1">
        <v>41253</v>
      </c>
      <c r="F316" s="1" t="s">
        <v>20340</v>
      </c>
      <c r="G316" s="1" t="s">
        <v>20341</v>
      </c>
      <c r="H316" s="1" t="s">
        <v>73</v>
      </c>
      <c r="I316" s="1">
        <v>0</v>
      </c>
      <c r="J316" s="1" t="s">
        <v>20357</v>
      </c>
      <c r="K316" s="1">
        <v>0.4</v>
      </c>
      <c r="L316" s="1" t="s">
        <v>82</v>
      </c>
      <c r="M316" s="1">
        <v>0.5</v>
      </c>
      <c r="N316" s="1" t="s">
        <v>83</v>
      </c>
      <c r="O316" s="1">
        <v>0.6</v>
      </c>
      <c r="P316" s="1" t="s">
        <v>84</v>
      </c>
      <c r="Q316" s="1">
        <v>0.7</v>
      </c>
      <c r="R316" s="1" t="s">
        <v>85</v>
      </c>
      <c r="S316" s="1">
        <v>0</v>
      </c>
      <c r="U316" s="1">
        <v>0</v>
      </c>
      <c r="W316" s="1">
        <v>0</v>
      </c>
      <c r="Y316" s="1">
        <v>0</v>
      </c>
      <c r="AA316" s="1">
        <v>0</v>
      </c>
      <c r="AC316" s="1">
        <v>0</v>
      </c>
      <c r="AE316" s="1">
        <v>0</v>
      </c>
      <c r="AG316" s="1">
        <v>4</v>
      </c>
      <c r="AH316" s="1">
        <v>5500</v>
      </c>
    </row>
    <row r="317" spans="1:34">
      <c r="A317" s="1" t="s">
        <v>958</v>
      </c>
      <c r="B317" s="1" t="s">
        <v>959</v>
      </c>
      <c r="C317" s="1" t="s">
        <v>365</v>
      </c>
      <c r="D317" s="1">
        <v>36</v>
      </c>
      <c r="E317" s="4">
        <v>44543</v>
      </c>
      <c r="F317" s="1" t="s">
        <v>960</v>
      </c>
      <c r="G317" s="1" t="s">
        <v>72</v>
      </c>
      <c r="H317" s="1" t="s">
        <v>73</v>
      </c>
      <c r="I317" s="1">
        <v>0</v>
      </c>
      <c r="J317" s="1" t="s">
        <v>961</v>
      </c>
      <c r="K317" s="1">
        <v>0.5</v>
      </c>
      <c r="L317" s="1" t="s">
        <v>75</v>
      </c>
      <c r="M317" s="1">
        <v>0</v>
      </c>
      <c r="O317" s="1">
        <v>0</v>
      </c>
      <c r="Q317" s="1">
        <v>0</v>
      </c>
      <c r="S317" s="1">
        <v>0</v>
      </c>
      <c r="U317" s="1">
        <v>0</v>
      </c>
      <c r="W317" s="1">
        <v>0</v>
      </c>
      <c r="Y317" s="1">
        <v>0</v>
      </c>
      <c r="AA317" s="1">
        <v>0</v>
      </c>
      <c r="AC317" s="1">
        <v>0</v>
      </c>
      <c r="AE317" s="1">
        <v>0</v>
      </c>
      <c r="AG317" s="1">
        <v>2</v>
      </c>
      <c r="AH317" s="1">
        <v>10500</v>
      </c>
    </row>
    <row r="318" spans="1:34">
      <c r="A318" s="1" t="s">
        <v>962</v>
      </c>
      <c r="B318" s="1" t="s">
        <v>963</v>
      </c>
      <c r="C318" s="1" t="s">
        <v>964</v>
      </c>
      <c r="D318" s="1">
        <v>64</v>
      </c>
      <c r="E318" s="1">
        <v>38790</v>
      </c>
      <c r="F318" s="1" t="s">
        <v>20332</v>
      </c>
      <c r="G318" s="1" t="s">
        <v>72</v>
      </c>
      <c r="H318" s="1" t="s">
        <v>65</v>
      </c>
      <c r="I318" s="1">
        <v>0.2</v>
      </c>
      <c r="J318" s="1" t="s">
        <v>75</v>
      </c>
      <c r="K318" s="1">
        <v>0</v>
      </c>
      <c r="M318" s="1">
        <v>0</v>
      </c>
      <c r="O318" s="1">
        <v>0</v>
      </c>
      <c r="Q318" s="1">
        <v>0</v>
      </c>
      <c r="S318" s="1">
        <v>0</v>
      </c>
      <c r="U318" s="1">
        <v>0</v>
      </c>
      <c r="W318" s="1">
        <v>0</v>
      </c>
      <c r="Y318" s="1">
        <v>0</v>
      </c>
      <c r="AA318" s="1">
        <v>0</v>
      </c>
      <c r="AC318" s="1">
        <v>0</v>
      </c>
      <c r="AE318" s="1">
        <v>0</v>
      </c>
      <c r="AG318" s="1">
        <v>1</v>
      </c>
      <c r="AH318" s="1">
        <v>0</v>
      </c>
    </row>
    <row r="319" spans="1:34">
      <c r="A319" s="1" t="s">
        <v>965</v>
      </c>
      <c r="B319" s="1" t="s">
        <v>966</v>
      </c>
      <c r="C319" s="1" t="s">
        <v>98</v>
      </c>
      <c r="D319" s="1">
        <v>14</v>
      </c>
      <c r="E319" s="4">
        <v>44658</v>
      </c>
      <c r="F319" s="1" t="s">
        <v>967</v>
      </c>
      <c r="G319" s="1" t="s">
        <v>80</v>
      </c>
      <c r="H319" s="1" t="s">
        <v>73</v>
      </c>
      <c r="I319" s="1">
        <v>0</v>
      </c>
      <c r="J319" s="1" t="s">
        <v>968</v>
      </c>
      <c r="K319" s="1">
        <v>0.48</v>
      </c>
      <c r="L319" s="1" t="s">
        <v>82</v>
      </c>
      <c r="M319" s="1">
        <v>0.5</v>
      </c>
      <c r="N319" s="1" t="s">
        <v>83</v>
      </c>
      <c r="O319" s="1">
        <v>0.79</v>
      </c>
      <c r="P319" s="1" t="s">
        <v>84</v>
      </c>
      <c r="Q319" s="1">
        <v>0.8</v>
      </c>
      <c r="R319" s="1" t="s">
        <v>85</v>
      </c>
      <c r="S319" s="1">
        <v>0</v>
      </c>
      <c r="U319" s="1">
        <v>0</v>
      </c>
      <c r="W319" s="1">
        <v>0</v>
      </c>
      <c r="Y319" s="1">
        <v>0</v>
      </c>
      <c r="AA319" s="1">
        <v>0</v>
      </c>
      <c r="AC319" s="1">
        <v>0</v>
      </c>
      <c r="AE319" s="1">
        <v>0</v>
      </c>
      <c r="AG319" s="1">
        <v>4</v>
      </c>
      <c r="AH319" s="1">
        <v>16999.990000000002</v>
      </c>
    </row>
    <row r="320" spans="1:34">
      <c r="A320" s="1" t="s">
        <v>969</v>
      </c>
      <c r="B320" s="1" t="s">
        <v>970</v>
      </c>
      <c r="C320" s="1" t="s">
        <v>752</v>
      </c>
      <c r="D320" s="1">
        <v>36</v>
      </c>
      <c r="E320" s="4">
        <v>44616</v>
      </c>
      <c r="F320" s="1" t="s">
        <v>971</v>
      </c>
      <c r="G320" s="1" t="s">
        <v>80</v>
      </c>
      <c r="H320" s="1" t="s">
        <v>73</v>
      </c>
      <c r="I320" s="1">
        <v>0</v>
      </c>
      <c r="J320" s="1" t="s">
        <v>972</v>
      </c>
      <c r="K320" s="1">
        <v>0.48</v>
      </c>
      <c r="L320" s="1" t="s">
        <v>82</v>
      </c>
      <c r="M320" s="1">
        <v>0.49</v>
      </c>
      <c r="N320" s="1" t="s">
        <v>83</v>
      </c>
      <c r="O320" s="1">
        <v>0.78</v>
      </c>
      <c r="P320" s="1" t="s">
        <v>84</v>
      </c>
      <c r="Q320" s="1">
        <v>0.79</v>
      </c>
      <c r="R320" s="1" t="s">
        <v>85</v>
      </c>
      <c r="S320" s="1">
        <v>0</v>
      </c>
      <c r="U320" s="1">
        <v>0</v>
      </c>
      <c r="W320" s="1">
        <v>0</v>
      </c>
      <c r="Y320" s="1">
        <v>0</v>
      </c>
      <c r="AA320" s="1">
        <v>0</v>
      </c>
      <c r="AC320" s="1">
        <v>0</v>
      </c>
      <c r="AE320" s="1">
        <v>0</v>
      </c>
      <c r="AG320" s="1">
        <v>4</v>
      </c>
      <c r="AH320" s="1">
        <v>13500</v>
      </c>
    </row>
    <row r="321" spans="1:34">
      <c r="A321" s="1" t="s">
        <v>973</v>
      </c>
      <c r="B321" s="1" t="s">
        <v>974</v>
      </c>
      <c r="C321" s="1" t="s">
        <v>423</v>
      </c>
      <c r="D321" s="1">
        <v>5</v>
      </c>
      <c r="E321" s="4">
        <v>44711</v>
      </c>
      <c r="F321" s="1" t="s">
        <v>975</v>
      </c>
      <c r="G321" s="1" t="s">
        <v>72</v>
      </c>
      <c r="H321" s="1" t="s">
        <v>73</v>
      </c>
      <c r="I321" s="1">
        <v>0</v>
      </c>
      <c r="J321" s="1" t="s">
        <v>74</v>
      </c>
      <c r="K321" s="1">
        <v>0.6</v>
      </c>
      <c r="L321" s="1" t="s">
        <v>75</v>
      </c>
      <c r="M321" s="1">
        <v>0</v>
      </c>
      <c r="O321" s="1">
        <v>0</v>
      </c>
      <c r="Q321" s="1">
        <v>0</v>
      </c>
      <c r="S321" s="1">
        <v>0</v>
      </c>
      <c r="U321" s="1">
        <v>0</v>
      </c>
      <c r="W321" s="1">
        <v>0</v>
      </c>
      <c r="Y321" s="1">
        <v>0</v>
      </c>
      <c r="AA321" s="1">
        <v>0</v>
      </c>
      <c r="AC321" s="1">
        <v>0</v>
      </c>
      <c r="AE321" s="1">
        <v>0</v>
      </c>
      <c r="AG321" s="1">
        <v>2</v>
      </c>
      <c r="AH321" s="1">
        <v>10000</v>
      </c>
    </row>
    <row r="322" spans="1:34">
      <c r="A322" s="1" t="s">
        <v>976</v>
      </c>
      <c r="B322" s="1" t="s">
        <v>977</v>
      </c>
      <c r="C322" s="1" t="s">
        <v>826</v>
      </c>
      <c r="D322" s="1">
        <v>44</v>
      </c>
      <c r="E322" s="4">
        <v>44551</v>
      </c>
      <c r="F322" s="1" t="s">
        <v>978</v>
      </c>
      <c r="G322" s="1" t="s">
        <v>72</v>
      </c>
      <c r="H322" s="1" t="s">
        <v>65</v>
      </c>
      <c r="I322" s="1">
        <v>0.8</v>
      </c>
      <c r="J322" s="1" t="s">
        <v>75</v>
      </c>
      <c r="K322" s="1">
        <v>0</v>
      </c>
      <c r="M322" s="1">
        <v>0</v>
      </c>
      <c r="O322" s="1">
        <v>0</v>
      </c>
      <c r="Q322" s="1">
        <v>0</v>
      </c>
      <c r="S322" s="1">
        <v>0</v>
      </c>
      <c r="U322" s="1">
        <v>0</v>
      </c>
      <c r="W322" s="1">
        <v>0</v>
      </c>
      <c r="Y322" s="1">
        <v>0</v>
      </c>
      <c r="AA322" s="1">
        <v>0</v>
      </c>
      <c r="AC322" s="1">
        <v>0</v>
      </c>
      <c r="AE322" s="1">
        <v>0</v>
      </c>
      <c r="AG322" s="1">
        <v>1</v>
      </c>
      <c r="AH322" s="1">
        <v>0</v>
      </c>
    </row>
    <row r="323" spans="1:34">
      <c r="A323" s="1" t="s">
        <v>979</v>
      </c>
      <c r="B323" s="1" t="s">
        <v>980</v>
      </c>
      <c r="C323" s="1" t="s">
        <v>981</v>
      </c>
      <c r="D323" s="1">
        <v>121</v>
      </c>
      <c r="E323" s="1">
        <v>41260</v>
      </c>
      <c r="F323" s="1" t="s">
        <v>20332</v>
      </c>
      <c r="G323" s="1" t="s">
        <v>72</v>
      </c>
      <c r="H323" s="1" t="s">
        <v>73</v>
      </c>
      <c r="I323" s="1">
        <v>0</v>
      </c>
      <c r="J323" s="1" t="s">
        <v>615</v>
      </c>
      <c r="K323" s="1">
        <v>0.8</v>
      </c>
      <c r="L323" s="1" t="s">
        <v>75</v>
      </c>
      <c r="M323" s="1">
        <v>0</v>
      </c>
      <c r="O323" s="1">
        <v>0</v>
      </c>
      <c r="Q323" s="1">
        <v>0</v>
      </c>
      <c r="S323" s="1">
        <v>0</v>
      </c>
      <c r="U323" s="1">
        <v>0</v>
      </c>
      <c r="W323" s="1">
        <v>0</v>
      </c>
      <c r="Y323" s="1">
        <v>0</v>
      </c>
      <c r="AA323" s="1">
        <v>0</v>
      </c>
      <c r="AC323" s="1">
        <v>0</v>
      </c>
      <c r="AE323" s="1">
        <v>0</v>
      </c>
      <c r="AG323" s="1">
        <v>2</v>
      </c>
      <c r="AH323" s="1">
        <v>7999.99</v>
      </c>
    </row>
    <row r="324" spans="1:34">
      <c r="A324" s="1" t="s">
        <v>982</v>
      </c>
      <c r="B324" s="1" t="s">
        <v>983</v>
      </c>
      <c r="C324" s="1" t="s">
        <v>112</v>
      </c>
      <c r="D324" s="1">
        <v>2</v>
      </c>
      <c r="E324" s="4">
        <v>44610</v>
      </c>
      <c r="F324" s="1" t="s">
        <v>984</v>
      </c>
      <c r="G324" s="1" t="s">
        <v>72</v>
      </c>
      <c r="H324" s="1" t="s">
        <v>65</v>
      </c>
      <c r="I324" s="1">
        <v>0.8</v>
      </c>
      <c r="J324" s="1" t="s">
        <v>75</v>
      </c>
      <c r="K324" s="1">
        <v>0</v>
      </c>
      <c r="M324" s="1">
        <v>0</v>
      </c>
      <c r="O324" s="1">
        <v>0</v>
      </c>
      <c r="Q324" s="1">
        <v>0</v>
      </c>
      <c r="S324" s="1">
        <v>0</v>
      </c>
      <c r="U324" s="1">
        <v>0</v>
      </c>
      <c r="W324" s="1">
        <v>0</v>
      </c>
      <c r="Y324" s="1">
        <v>0</v>
      </c>
      <c r="AA324" s="1">
        <v>0</v>
      </c>
      <c r="AC324" s="1">
        <v>0</v>
      </c>
      <c r="AE324" s="1">
        <v>0</v>
      </c>
      <c r="AG324" s="1">
        <v>1</v>
      </c>
      <c r="AH324" s="1">
        <v>0</v>
      </c>
    </row>
    <row r="325" spans="1:34">
      <c r="A325" s="1" t="s">
        <v>985</v>
      </c>
      <c r="B325" s="1" t="s">
        <v>986</v>
      </c>
      <c r="C325" s="1" t="s">
        <v>112</v>
      </c>
      <c r="D325" s="1">
        <v>24</v>
      </c>
      <c r="E325" s="4">
        <v>44541</v>
      </c>
      <c r="F325" s="1" t="s">
        <v>987</v>
      </c>
      <c r="G325" s="1" t="s">
        <v>80</v>
      </c>
      <c r="H325" s="1" t="s">
        <v>65</v>
      </c>
      <c r="I325" s="1">
        <v>0.8</v>
      </c>
      <c r="J325" s="1" t="s">
        <v>75</v>
      </c>
      <c r="K325" s="1">
        <v>0</v>
      </c>
      <c r="M325" s="1">
        <v>0</v>
      </c>
      <c r="O325" s="1">
        <v>0</v>
      </c>
      <c r="Q325" s="1">
        <v>0</v>
      </c>
      <c r="S325" s="1">
        <v>0</v>
      </c>
      <c r="U325" s="1">
        <v>0</v>
      </c>
      <c r="W325" s="1">
        <v>0</v>
      </c>
      <c r="Y325" s="1">
        <v>0</v>
      </c>
      <c r="AA325" s="1">
        <v>0</v>
      </c>
      <c r="AC325" s="1">
        <v>0</v>
      </c>
      <c r="AE325" s="1">
        <v>0</v>
      </c>
      <c r="AG325" s="1">
        <v>1</v>
      </c>
      <c r="AH325" s="1">
        <v>0</v>
      </c>
    </row>
    <row r="326" spans="1:34">
      <c r="A326" s="1" t="s">
        <v>988</v>
      </c>
      <c r="B326" s="1" t="s">
        <v>989</v>
      </c>
      <c r="C326" s="1" t="s">
        <v>443</v>
      </c>
      <c r="H326" s="1" t="s">
        <v>65</v>
      </c>
      <c r="I326" s="1" t="s">
        <v>66</v>
      </c>
      <c r="V326" s="1" t="s">
        <v>67</v>
      </c>
    </row>
    <row r="327" spans="1:34">
      <c r="A327" s="1" t="s">
        <v>990</v>
      </c>
      <c r="B327" s="1" t="s">
        <v>991</v>
      </c>
      <c r="C327" s="1" t="s">
        <v>620</v>
      </c>
      <c r="D327" s="1">
        <v>13</v>
      </c>
      <c r="E327" s="1">
        <v>44739</v>
      </c>
      <c r="F327" s="1" t="s">
        <v>20358</v>
      </c>
      <c r="G327" s="1" t="s">
        <v>72</v>
      </c>
      <c r="H327" s="1" t="s">
        <v>65</v>
      </c>
      <c r="I327" s="1">
        <v>0.8</v>
      </c>
      <c r="J327" s="1" t="s">
        <v>75</v>
      </c>
      <c r="K327" s="1">
        <v>0</v>
      </c>
      <c r="M327" s="1">
        <v>0</v>
      </c>
      <c r="O327" s="1">
        <v>0</v>
      </c>
      <c r="Q327" s="1">
        <v>0</v>
      </c>
      <c r="S327" s="1">
        <v>0</v>
      </c>
      <c r="U327" s="1">
        <v>0</v>
      </c>
      <c r="W327" s="1">
        <v>0</v>
      </c>
      <c r="Y327" s="1">
        <v>0</v>
      </c>
      <c r="AA327" s="1">
        <v>0</v>
      </c>
      <c r="AC327" s="1">
        <v>0</v>
      </c>
      <c r="AE327" s="1">
        <v>0</v>
      </c>
      <c r="AG327" s="1">
        <v>1</v>
      </c>
      <c r="AH327" s="1">
        <v>0</v>
      </c>
    </row>
    <row r="328" spans="1:34">
      <c r="A328" s="1" t="s">
        <v>992</v>
      </c>
      <c r="B328" s="1" t="s">
        <v>993</v>
      </c>
      <c r="C328" s="1" t="s">
        <v>322</v>
      </c>
      <c r="D328" s="1">
        <v>32</v>
      </c>
      <c r="E328" s="4">
        <v>44712</v>
      </c>
      <c r="F328" s="1" t="s">
        <v>994</v>
      </c>
      <c r="G328" s="1" t="s">
        <v>72</v>
      </c>
      <c r="H328" s="1" t="s">
        <v>65</v>
      </c>
      <c r="I328" s="1">
        <v>0.8</v>
      </c>
      <c r="J328" s="1" t="s">
        <v>75</v>
      </c>
      <c r="K328" s="1">
        <v>0</v>
      </c>
      <c r="M328" s="1">
        <v>0</v>
      </c>
      <c r="O328" s="1">
        <v>0</v>
      </c>
      <c r="Q328" s="1">
        <v>0</v>
      </c>
      <c r="S328" s="1">
        <v>0</v>
      </c>
      <c r="U328" s="1">
        <v>0</v>
      </c>
      <c r="W328" s="1">
        <v>0</v>
      </c>
      <c r="Y328" s="1">
        <v>0</v>
      </c>
      <c r="AA328" s="1">
        <v>0</v>
      </c>
      <c r="AC328" s="1">
        <v>0</v>
      </c>
      <c r="AE328" s="1">
        <v>0</v>
      </c>
      <c r="AG328" s="1">
        <v>1</v>
      </c>
      <c r="AH328" s="1">
        <v>0</v>
      </c>
    </row>
    <row r="329" spans="1:34">
      <c r="A329" s="1" t="s">
        <v>995</v>
      </c>
      <c r="B329" s="1" t="s">
        <v>996</v>
      </c>
      <c r="C329" s="1" t="s">
        <v>218</v>
      </c>
      <c r="D329" s="1">
        <v>5</v>
      </c>
      <c r="E329" s="4">
        <v>44630</v>
      </c>
      <c r="F329" s="1" t="s">
        <v>997</v>
      </c>
      <c r="G329" s="1" t="s">
        <v>72</v>
      </c>
      <c r="H329" s="1" t="s">
        <v>65</v>
      </c>
      <c r="I329" s="1">
        <v>0.7</v>
      </c>
      <c r="J329" s="1" t="s">
        <v>75</v>
      </c>
      <c r="K329" s="1">
        <v>0</v>
      </c>
      <c r="M329" s="1">
        <v>0</v>
      </c>
      <c r="O329" s="1">
        <v>0</v>
      </c>
      <c r="Q329" s="1">
        <v>0</v>
      </c>
      <c r="S329" s="1">
        <v>0</v>
      </c>
      <c r="U329" s="1">
        <v>0</v>
      </c>
      <c r="W329" s="1">
        <v>0</v>
      </c>
      <c r="Y329" s="1">
        <v>0</v>
      </c>
      <c r="AA329" s="1">
        <v>0</v>
      </c>
      <c r="AC329" s="1">
        <v>0</v>
      </c>
      <c r="AE329" s="1">
        <v>0</v>
      </c>
      <c r="AG329" s="1">
        <v>1</v>
      </c>
      <c r="AH329" s="1">
        <v>0</v>
      </c>
    </row>
    <row r="330" spans="1:34">
      <c r="A330" s="1" t="s">
        <v>998</v>
      </c>
      <c r="B330" s="1" t="s">
        <v>999</v>
      </c>
      <c r="C330" s="1" t="s">
        <v>228</v>
      </c>
      <c r="D330" s="1">
        <v>28</v>
      </c>
      <c r="E330" s="1">
        <v>41477</v>
      </c>
      <c r="F330" s="1" t="s">
        <v>20332</v>
      </c>
      <c r="G330" s="1" t="s">
        <v>72</v>
      </c>
      <c r="H330" s="1" t="s">
        <v>73</v>
      </c>
      <c r="I330" s="1">
        <v>0</v>
      </c>
      <c r="J330" s="1" t="s">
        <v>89</v>
      </c>
      <c r="K330" s="1">
        <v>0.8</v>
      </c>
      <c r="L330" s="1" t="s">
        <v>75</v>
      </c>
      <c r="M330" s="1">
        <v>0</v>
      </c>
      <c r="O330" s="1">
        <v>0</v>
      </c>
      <c r="Q330" s="1">
        <v>0</v>
      </c>
      <c r="S330" s="1">
        <v>0</v>
      </c>
      <c r="U330" s="1">
        <v>0</v>
      </c>
      <c r="W330" s="1">
        <v>0</v>
      </c>
      <c r="Y330" s="1">
        <v>0</v>
      </c>
      <c r="AA330" s="1">
        <v>0</v>
      </c>
      <c r="AC330" s="1">
        <v>0</v>
      </c>
      <c r="AE330" s="1">
        <v>0</v>
      </c>
      <c r="AG330" s="1">
        <v>2</v>
      </c>
      <c r="AH330" s="1">
        <v>12000</v>
      </c>
    </row>
    <row r="331" spans="1:34">
      <c r="A331" s="1" t="s">
        <v>1000</v>
      </c>
      <c r="B331" s="1" t="s">
        <v>1001</v>
      </c>
      <c r="C331" s="1" t="s">
        <v>620</v>
      </c>
      <c r="D331" s="1">
        <v>4</v>
      </c>
      <c r="E331" s="4">
        <v>44679</v>
      </c>
      <c r="F331" s="1" t="s">
        <v>1002</v>
      </c>
      <c r="G331" s="1" t="s">
        <v>1003</v>
      </c>
      <c r="H331" s="1" t="s">
        <v>65</v>
      </c>
      <c r="I331" s="1">
        <v>0</v>
      </c>
      <c r="J331" s="1" t="s">
        <v>75</v>
      </c>
      <c r="K331" s="1">
        <v>0</v>
      </c>
      <c r="M331" s="1">
        <v>0</v>
      </c>
      <c r="O331" s="1">
        <v>0</v>
      </c>
      <c r="Q331" s="1">
        <v>0</v>
      </c>
      <c r="S331" s="1">
        <v>0</v>
      </c>
      <c r="U331" s="1">
        <v>0</v>
      </c>
      <c r="W331" s="1">
        <v>0</v>
      </c>
      <c r="Y331" s="1">
        <v>0</v>
      </c>
      <c r="AA331" s="1">
        <v>0</v>
      </c>
      <c r="AC331" s="1">
        <v>0</v>
      </c>
      <c r="AE331" s="1">
        <v>0</v>
      </c>
      <c r="AG331" s="1">
        <v>1</v>
      </c>
      <c r="AH331" s="1">
        <v>0</v>
      </c>
    </row>
    <row r="332" spans="1:34">
      <c r="A332" s="1" t="s">
        <v>1004</v>
      </c>
      <c r="B332" s="1" t="s">
        <v>1005</v>
      </c>
      <c r="C332" s="1" t="s">
        <v>334</v>
      </c>
      <c r="D332" s="1">
        <v>19</v>
      </c>
      <c r="E332" s="1">
        <v>41911</v>
      </c>
      <c r="F332" s="1" t="s">
        <v>20332</v>
      </c>
      <c r="G332" s="1" t="s">
        <v>72</v>
      </c>
      <c r="H332" s="1" t="s">
        <v>65</v>
      </c>
      <c r="I332" s="1">
        <v>0.8</v>
      </c>
      <c r="J332" s="1" t="s">
        <v>75</v>
      </c>
      <c r="K332" s="1">
        <v>0</v>
      </c>
      <c r="M332" s="1">
        <v>0</v>
      </c>
      <c r="O332" s="1">
        <v>0</v>
      </c>
      <c r="Q332" s="1">
        <v>0</v>
      </c>
      <c r="S332" s="1">
        <v>0</v>
      </c>
      <c r="U332" s="1">
        <v>0</v>
      </c>
      <c r="W332" s="1">
        <v>0</v>
      </c>
      <c r="Y332" s="1">
        <v>0</v>
      </c>
      <c r="AA332" s="1">
        <v>0</v>
      </c>
      <c r="AC332" s="1">
        <v>0</v>
      </c>
      <c r="AE332" s="1">
        <v>0</v>
      </c>
      <c r="AG332" s="1">
        <v>1</v>
      </c>
      <c r="AH332" s="1">
        <v>0</v>
      </c>
    </row>
    <row r="333" spans="1:34">
      <c r="A333" s="1" t="s">
        <v>1006</v>
      </c>
      <c r="B333" s="1" t="s">
        <v>1007</v>
      </c>
      <c r="C333" s="1" t="s">
        <v>259</v>
      </c>
      <c r="D333" s="1">
        <v>4</v>
      </c>
      <c r="E333" s="4">
        <v>44635</v>
      </c>
      <c r="F333" s="1" t="s">
        <v>1008</v>
      </c>
      <c r="G333" s="1" t="s">
        <v>72</v>
      </c>
      <c r="H333" s="1" t="s">
        <v>65</v>
      </c>
      <c r="I333" s="1">
        <v>0.5</v>
      </c>
      <c r="J333" s="1" t="s">
        <v>75</v>
      </c>
      <c r="K333" s="1">
        <v>0</v>
      </c>
      <c r="M333" s="1">
        <v>0</v>
      </c>
      <c r="O333" s="1">
        <v>0</v>
      </c>
      <c r="Q333" s="1">
        <v>0</v>
      </c>
      <c r="S333" s="1">
        <v>0</v>
      </c>
      <c r="U333" s="1">
        <v>0</v>
      </c>
      <c r="W333" s="1">
        <v>0</v>
      </c>
      <c r="Y333" s="1">
        <v>0</v>
      </c>
      <c r="AA333" s="1">
        <v>0</v>
      </c>
      <c r="AC333" s="1">
        <v>0</v>
      </c>
      <c r="AE333" s="1">
        <v>0</v>
      </c>
      <c r="AG333" s="1">
        <v>1</v>
      </c>
      <c r="AH333" s="1">
        <v>0</v>
      </c>
    </row>
    <row r="334" spans="1:34">
      <c r="A334" s="1" t="s">
        <v>1009</v>
      </c>
      <c r="B334" s="1" t="s">
        <v>1010</v>
      </c>
      <c r="C334" s="1" t="s">
        <v>896</v>
      </c>
      <c r="D334" s="1">
        <v>7</v>
      </c>
      <c r="E334" s="4">
        <v>44652</v>
      </c>
      <c r="F334" s="1" t="s">
        <v>1011</v>
      </c>
      <c r="G334" s="1" t="s">
        <v>72</v>
      </c>
      <c r="H334" s="1" t="s">
        <v>65</v>
      </c>
      <c r="I334" s="1">
        <v>0.2</v>
      </c>
      <c r="J334" s="1" t="s">
        <v>75</v>
      </c>
      <c r="K334" s="1">
        <v>0</v>
      </c>
      <c r="M334" s="1">
        <v>0</v>
      </c>
      <c r="O334" s="1">
        <v>0</v>
      </c>
      <c r="Q334" s="1">
        <v>0</v>
      </c>
      <c r="S334" s="1">
        <v>0</v>
      </c>
      <c r="U334" s="1">
        <v>0</v>
      </c>
      <c r="W334" s="1">
        <v>0</v>
      </c>
      <c r="Y334" s="1">
        <v>0</v>
      </c>
      <c r="AA334" s="1">
        <v>0</v>
      </c>
      <c r="AC334" s="1">
        <v>0</v>
      </c>
      <c r="AE334" s="1">
        <v>0</v>
      </c>
      <c r="AG334" s="1">
        <v>1</v>
      </c>
      <c r="AH334" s="1">
        <v>0</v>
      </c>
    </row>
    <row r="335" spans="1:34">
      <c r="A335" s="1" t="s">
        <v>1012</v>
      </c>
      <c r="B335" s="1" t="s">
        <v>1013</v>
      </c>
      <c r="C335" s="1" t="s">
        <v>810</v>
      </c>
      <c r="D335" s="1">
        <v>10</v>
      </c>
      <c r="E335" s="4">
        <v>44711</v>
      </c>
      <c r="F335" s="1" t="s">
        <v>1014</v>
      </c>
      <c r="G335" s="1" t="s">
        <v>72</v>
      </c>
      <c r="H335" s="1" t="s">
        <v>65</v>
      </c>
      <c r="I335" s="1">
        <v>0.5</v>
      </c>
      <c r="J335" s="1" t="s">
        <v>75</v>
      </c>
      <c r="K335" s="1">
        <v>0</v>
      </c>
      <c r="M335" s="1">
        <v>0</v>
      </c>
      <c r="O335" s="1">
        <v>0</v>
      </c>
      <c r="Q335" s="1">
        <v>0</v>
      </c>
      <c r="S335" s="1">
        <v>0</v>
      </c>
      <c r="U335" s="1">
        <v>0</v>
      </c>
      <c r="W335" s="1">
        <v>0</v>
      </c>
      <c r="Y335" s="1">
        <v>0</v>
      </c>
      <c r="AA335" s="1">
        <v>0</v>
      </c>
      <c r="AC335" s="1">
        <v>0</v>
      </c>
      <c r="AE335" s="1">
        <v>0</v>
      </c>
      <c r="AG335" s="1">
        <v>1</v>
      </c>
      <c r="AH335" s="1">
        <v>0</v>
      </c>
    </row>
    <row r="336" spans="1:34">
      <c r="A336" s="1" t="s">
        <v>1015</v>
      </c>
      <c r="B336" s="1" t="s">
        <v>1016</v>
      </c>
      <c r="C336" s="1" t="s">
        <v>167</v>
      </c>
      <c r="D336" s="1">
        <v>3</v>
      </c>
      <c r="E336" s="4">
        <v>44672</v>
      </c>
      <c r="F336" s="1" t="s">
        <v>1017</v>
      </c>
      <c r="G336" s="1" t="s">
        <v>72</v>
      </c>
      <c r="H336" s="1" t="s">
        <v>65</v>
      </c>
      <c r="I336" s="1">
        <v>0.7</v>
      </c>
      <c r="J336" s="1" t="s">
        <v>75</v>
      </c>
      <c r="K336" s="1">
        <v>0</v>
      </c>
      <c r="M336" s="1">
        <v>0</v>
      </c>
      <c r="O336" s="1">
        <v>0</v>
      </c>
      <c r="Q336" s="1">
        <v>0</v>
      </c>
      <c r="S336" s="1">
        <v>0</v>
      </c>
      <c r="U336" s="1">
        <v>0</v>
      </c>
      <c r="W336" s="1">
        <v>0</v>
      </c>
      <c r="Y336" s="1">
        <v>0</v>
      </c>
      <c r="AA336" s="1">
        <v>0</v>
      </c>
      <c r="AC336" s="1">
        <v>0</v>
      </c>
      <c r="AE336" s="1">
        <v>0</v>
      </c>
      <c r="AG336" s="1">
        <v>1</v>
      </c>
      <c r="AH336" s="1">
        <v>0</v>
      </c>
    </row>
    <row r="337" spans="1:34">
      <c r="A337" s="1" t="s">
        <v>1018</v>
      </c>
      <c r="B337" s="1" t="s">
        <v>1019</v>
      </c>
      <c r="C337" s="1" t="s">
        <v>98</v>
      </c>
      <c r="D337" s="1">
        <v>9</v>
      </c>
      <c r="E337" s="4">
        <v>44649</v>
      </c>
      <c r="F337" s="1" t="s">
        <v>1020</v>
      </c>
      <c r="G337" s="1" t="s">
        <v>72</v>
      </c>
      <c r="H337" s="1" t="s">
        <v>65</v>
      </c>
      <c r="I337" s="1">
        <v>0.8</v>
      </c>
      <c r="J337" s="1" t="s">
        <v>75</v>
      </c>
      <c r="K337" s="1">
        <v>0</v>
      </c>
      <c r="M337" s="1">
        <v>0</v>
      </c>
      <c r="O337" s="1">
        <v>0</v>
      </c>
      <c r="Q337" s="1">
        <v>0</v>
      </c>
      <c r="S337" s="1">
        <v>0</v>
      </c>
      <c r="U337" s="1">
        <v>0</v>
      </c>
      <c r="W337" s="1">
        <v>0</v>
      </c>
      <c r="Y337" s="1">
        <v>0</v>
      </c>
      <c r="AA337" s="1">
        <v>0</v>
      </c>
      <c r="AC337" s="1">
        <v>0</v>
      </c>
      <c r="AE337" s="1">
        <v>0</v>
      </c>
      <c r="AG337" s="1">
        <v>1</v>
      </c>
      <c r="AH337" s="1">
        <v>0</v>
      </c>
    </row>
    <row r="338" spans="1:34">
      <c r="A338" s="1" t="s">
        <v>1021</v>
      </c>
      <c r="B338" s="1" t="s">
        <v>1022</v>
      </c>
      <c r="C338" s="1" t="s">
        <v>65</v>
      </c>
      <c r="D338" s="1">
        <v>40</v>
      </c>
      <c r="E338" s="1">
        <v>43461</v>
      </c>
      <c r="F338" s="1" t="s">
        <v>20332</v>
      </c>
      <c r="G338" s="1" t="s">
        <v>72</v>
      </c>
      <c r="H338" s="1" t="s">
        <v>65</v>
      </c>
      <c r="I338" s="1">
        <v>0.2</v>
      </c>
      <c r="J338" s="1" t="s">
        <v>75</v>
      </c>
      <c r="K338" s="1">
        <v>0</v>
      </c>
      <c r="M338" s="1">
        <v>0</v>
      </c>
      <c r="O338" s="1">
        <v>0</v>
      </c>
      <c r="Q338" s="1">
        <v>0</v>
      </c>
      <c r="S338" s="1">
        <v>0</v>
      </c>
      <c r="U338" s="1">
        <v>0</v>
      </c>
      <c r="W338" s="1">
        <v>0</v>
      </c>
      <c r="Y338" s="1">
        <v>0</v>
      </c>
      <c r="AA338" s="1">
        <v>0</v>
      </c>
      <c r="AC338" s="1">
        <v>0</v>
      </c>
      <c r="AE338" s="1">
        <v>0</v>
      </c>
      <c r="AG338" s="1">
        <v>1</v>
      </c>
      <c r="AH338" s="1">
        <v>0</v>
      </c>
    </row>
    <row r="339" spans="1:34">
      <c r="A339" s="1" t="s">
        <v>1023</v>
      </c>
      <c r="B339" s="1" t="s">
        <v>1024</v>
      </c>
      <c r="C339" s="1" t="s">
        <v>101</v>
      </c>
      <c r="H339" s="1" t="s">
        <v>65</v>
      </c>
      <c r="I339" s="1" t="s">
        <v>66</v>
      </c>
      <c r="V339" s="1" t="s">
        <v>67</v>
      </c>
    </row>
    <row r="340" spans="1:34">
      <c r="A340" s="1" t="s">
        <v>1025</v>
      </c>
      <c r="B340" s="1" t="s">
        <v>1026</v>
      </c>
      <c r="C340" s="1" t="s">
        <v>350</v>
      </c>
      <c r="D340" s="1">
        <v>2</v>
      </c>
      <c r="E340" s="1">
        <v>44711</v>
      </c>
      <c r="F340" s="1" t="s">
        <v>20359</v>
      </c>
      <c r="G340" s="1" t="s">
        <v>72</v>
      </c>
      <c r="H340" s="1" t="s">
        <v>65</v>
      </c>
      <c r="I340" s="1">
        <v>0.8</v>
      </c>
      <c r="J340" s="1" t="s">
        <v>75</v>
      </c>
      <c r="K340" s="1">
        <v>0</v>
      </c>
      <c r="M340" s="1">
        <v>0</v>
      </c>
      <c r="O340" s="1">
        <v>0</v>
      </c>
      <c r="Q340" s="1">
        <v>0</v>
      </c>
      <c r="S340" s="1">
        <v>0</v>
      </c>
      <c r="U340" s="1">
        <v>0</v>
      </c>
      <c r="W340" s="1">
        <v>0</v>
      </c>
      <c r="Y340" s="1">
        <v>0</v>
      </c>
      <c r="AA340" s="1">
        <v>0</v>
      </c>
      <c r="AC340" s="1">
        <v>0</v>
      </c>
      <c r="AE340" s="1">
        <v>0</v>
      </c>
      <c r="AG340" s="1">
        <v>1</v>
      </c>
      <c r="AH340" s="1">
        <v>0</v>
      </c>
    </row>
    <row r="341" spans="1:34">
      <c r="A341" s="1" t="s">
        <v>1027</v>
      </c>
      <c r="B341" s="1" t="s">
        <v>1028</v>
      </c>
      <c r="C341" s="1" t="s">
        <v>903</v>
      </c>
      <c r="H341" s="1" t="s">
        <v>65</v>
      </c>
      <c r="I341" s="1" t="s">
        <v>66</v>
      </c>
      <c r="V341" s="1" t="s">
        <v>67</v>
      </c>
    </row>
    <row r="342" spans="1:34">
      <c r="A342" s="1" t="s">
        <v>1029</v>
      </c>
      <c r="B342" s="1" t="s">
        <v>1030</v>
      </c>
      <c r="C342" s="1" t="s">
        <v>146</v>
      </c>
      <c r="D342" s="1">
        <v>14</v>
      </c>
      <c r="E342" s="4">
        <v>44712</v>
      </c>
      <c r="F342" s="1" t="s">
        <v>1031</v>
      </c>
      <c r="G342" s="1" t="s">
        <v>80</v>
      </c>
      <c r="H342" s="1" t="s">
        <v>73</v>
      </c>
      <c r="I342" s="1">
        <v>0.6</v>
      </c>
      <c r="J342" s="1" t="s">
        <v>82</v>
      </c>
      <c r="K342" s="1">
        <v>0.7</v>
      </c>
      <c r="L342" s="1" t="s">
        <v>83</v>
      </c>
      <c r="M342" s="1">
        <v>0.75</v>
      </c>
      <c r="N342" s="1" t="s">
        <v>84</v>
      </c>
      <c r="O342" s="1">
        <v>0.8</v>
      </c>
      <c r="P342" s="1" t="s">
        <v>85</v>
      </c>
      <c r="Q342" s="1">
        <v>0</v>
      </c>
      <c r="S342" s="1">
        <v>0</v>
      </c>
      <c r="U342" s="1">
        <v>0</v>
      </c>
      <c r="W342" s="1">
        <v>0</v>
      </c>
      <c r="Y342" s="1">
        <v>0</v>
      </c>
      <c r="AA342" s="1">
        <v>0</v>
      </c>
      <c r="AC342" s="1">
        <v>0</v>
      </c>
      <c r="AE342" s="1">
        <v>0</v>
      </c>
      <c r="AG342" s="1">
        <v>3</v>
      </c>
      <c r="AH342" s="1">
        <v>0</v>
      </c>
    </row>
    <row r="343" spans="1:34">
      <c r="A343" s="1" t="s">
        <v>1032</v>
      </c>
      <c r="B343" s="1" t="s">
        <v>1033</v>
      </c>
      <c r="C343" s="1" t="s">
        <v>378</v>
      </c>
      <c r="D343" s="1">
        <v>4</v>
      </c>
      <c r="E343" s="1">
        <v>40693</v>
      </c>
      <c r="F343" s="1" t="s">
        <v>20332</v>
      </c>
      <c r="G343" s="1" t="s">
        <v>72</v>
      </c>
      <c r="H343" s="1" t="s">
        <v>65</v>
      </c>
      <c r="I343" s="1">
        <v>0.8</v>
      </c>
      <c r="J343" s="1" t="s">
        <v>75</v>
      </c>
      <c r="K343" s="1">
        <v>0</v>
      </c>
      <c r="M343" s="1">
        <v>0</v>
      </c>
      <c r="O343" s="1">
        <v>0</v>
      </c>
      <c r="Q343" s="1">
        <v>0</v>
      </c>
      <c r="S343" s="1">
        <v>0</v>
      </c>
      <c r="U343" s="1">
        <v>0</v>
      </c>
      <c r="W343" s="1">
        <v>0</v>
      </c>
      <c r="Y343" s="1">
        <v>0</v>
      </c>
      <c r="AA343" s="1">
        <v>0</v>
      </c>
      <c r="AC343" s="1">
        <v>0</v>
      </c>
      <c r="AE343" s="1">
        <v>0</v>
      </c>
      <c r="AG343" s="1">
        <v>1</v>
      </c>
      <c r="AH343" s="1">
        <v>0</v>
      </c>
    </row>
    <row r="344" spans="1:34">
      <c r="A344" s="1" t="s">
        <v>1034</v>
      </c>
      <c r="B344" s="1" t="s">
        <v>1035</v>
      </c>
      <c r="C344" s="1" t="s">
        <v>310</v>
      </c>
      <c r="H344" s="1" t="s">
        <v>65</v>
      </c>
      <c r="I344" s="1" t="s">
        <v>66</v>
      </c>
      <c r="V344" s="1" t="s">
        <v>67</v>
      </c>
    </row>
    <row r="345" spans="1:34">
      <c r="A345" s="1" t="s">
        <v>1036</v>
      </c>
      <c r="B345" s="1" t="s">
        <v>1037</v>
      </c>
      <c r="C345" s="1" t="s">
        <v>506</v>
      </c>
      <c r="D345" s="1">
        <v>4</v>
      </c>
      <c r="E345" s="4">
        <v>44678</v>
      </c>
      <c r="F345" s="1" t="s">
        <v>1038</v>
      </c>
      <c r="G345" s="1" t="s">
        <v>80</v>
      </c>
      <c r="H345" s="1" t="s">
        <v>73</v>
      </c>
      <c r="I345" s="1">
        <v>0</v>
      </c>
      <c r="J345" s="1" t="s">
        <v>74</v>
      </c>
      <c r="K345" s="1">
        <v>0.35</v>
      </c>
      <c r="L345" s="1" t="s">
        <v>82</v>
      </c>
      <c r="M345" s="1">
        <v>0.4</v>
      </c>
      <c r="N345" s="1" t="s">
        <v>83</v>
      </c>
      <c r="O345" s="1">
        <v>0.45</v>
      </c>
      <c r="P345" s="1" t="s">
        <v>84</v>
      </c>
      <c r="Q345" s="1">
        <v>0.8</v>
      </c>
      <c r="R345" s="1" t="s">
        <v>85</v>
      </c>
      <c r="S345" s="1">
        <v>0</v>
      </c>
      <c r="U345" s="1">
        <v>0</v>
      </c>
      <c r="W345" s="1">
        <v>0</v>
      </c>
      <c r="Y345" s="1">
        <v>0</v>
      </c>
      <c r="AA345" s="1">
        <v>0</v>
      </c>
      <c r="AC345" s="1">
        <v>0</v>
      </c>
      <c r="AE345" s="1">
        <v>0</v>
      </c>
      <c r="AG345" s="1">
        <v>4</v>
      </c>
      <c r="AH345" s="1">
        <v>10000</v>
      </c>
    </row>
    <row r="346" spans="1:34">
      <c r="A346" s="1" t="s">
        <v>1039</v>
      </c>
      <c r="B346" s="1" t="s">
        <v>1040</v>
      </c>
      <c r="C346" s="1" t="s">
        <v>810</v>
      </c>
      <c r="D346" s="1">
        <v>28</v>
      </c>
      <c r="E346" s="1">
        <v>44551</v>
      </c>
      <c r="F346" s="1" t="s">
        <v>20360</v>
      </c>
      <c r="G346" s="1" t="s">
        <v>72</v>
      </c>
      <c r="H346" s="1" t="s">
        <v>73</v>
      </c>
      <c r="I346" s="1">
        <v>0</v>
      </c>
      <c r="J346" s="1" t="s">
        <v>74</v>
      </c>
      <c r="K346" s="1">
        <v>0.4</v>
      </c>
      <c r="L346" s="1" t="s">
        <v>75</v>
      </c>
      <c r="M346" s="1">
        <v>0</v>
      </c>
      <c r="O346" s="1">
        <v>0</v>
      </c>
      <c r="Q346" s="1">
        <v>0</v>
      </c>
      <c r="S346" s="1">
        <v>0</v>
      </c>
      <c r="U346" s="1">
        <v>0</v>
      </c>
      <c r="W346" s="1">
        <v>0</v>
      </c>
      <c r="Y346" s="1">
        <v>0</v>
      </c>
      <c r="AA346" s="1">
        <v>0</v>
      </c>
      <c r="AC346" s="1">
        <v>0</v>
      </c>
      <c r="AE346" s="1">
        <v>0</v>
      </c>
      <c r="AG346" s="1">
        <v>2</v>
      </c>
      <c r="AH346" s="1">
        <v>10000</v>
      </c>
    </row>
    <row r="347" spans="1:34">
      <c r="A347" s="1" t="s">
        <v>1041</v>
      </c>
      <c r="B347" s="1" t="s">
        <v>1042</v>
      </c>
      <c r="C347" s="1" t="s">
        <v>65</v>
      </c>
      <c r="D347" s="1">
        <v>71</v>
      </c>
      <c r="E347" s="1">
        <v>43826</v>
      </c>
      <c r="F347" s="1" t="s">
        <v>20332</v>
      </c>
      <c r="G347" s="1" t="s">
        <v>72</v>
      </c>
      <c r="H347" s="1" t="s">
        <v>73</v>
      </c>
      <c r="I347" s="1">
        <v>0</v>
      </c>
      <c r="J347" s="1" t="s">
        <v>1194</v>
      </c>
      <c r="K347" s="1">
        <v>0.8</v>
      </c>
      <c r="L347" s="1" t="s">
        <v>75</v>
      </c>
      <c r="M347" s="1">
        <v>0</v>
      </c>
      <c r="O347" s="1">
        <v>0</v>
      </c>
      <c r="Q347" s="1">
        <v>0</v>
      </c>
      <c r="S347" s="1">
        <v>0</v>
      </c>
      <c r="U347" s="1">
        <v>0</v>
      </c>
      <c r="W347" s="1">
        <v>0</v>
      </c>
      <c r="Y347" s="1">
        <v>0</v>
      </c>
      <c r="AA347" s="1">
        <v>0</v>
      </c>
      <c r="AC347" s="1">
        <v>0</v>
      </c>
      <c r="AE347" s="1">
        <v>0</v>
      </c>
      <c r="AG347" s="1">
        <v>2</v>
      </c>
      <c r="AH347" s="1">
        <v>12500</v>
      </c>
    </row>
    <row r="348" spans="1:34">
      <c r="A348" s="1" t="s">
        <v>1043</v>
      </c>
      <c r="B348" s="1" t="s">
        <v>1044</v>
      </c>
      <c r="C348" s="1" t="s">
        <v>423</v>
      </c>
      <c r="D348" s="1">
        <v>4</v>
      </c>
      <c r="E348" s="4">
        <v>44613</v>
      </c>
      <c r="F348" s="1" t="s">
        <v>1045</v>
      </c>
      <c r="G348" s="1" t="s">
        <v>72</v>
      </c>
      <c r="H348" s="1" t="s">
        <v>65</v>
      </c>
      <c r="I348" s="1">
        <v>0.8</v>
      </c>
      <c r="J348" s="1" t="s">
        <v>75</v>
      </c>
      <c r="K348" s="1">
        <v>0</v>
      </c>
      <c r="M348" s="1">
        <v>0</v>
      </c>
      <c r="O348" s="1">
        <v>0</v>
      </c>
      <c r="Q348" s="1">
        <v>0</v>
      </c>
      <c r="S348" s="1">
        <v>0</v>
      </c>
      <c r="U348" s="1">
        <v>0</v>
      </c>
      <c r="W348" s="1">
        <v>0</v>
      </c>
      <c r="Y348" s="1">
        <v>0</v>
      </c>
      <c r="AA348" s="1">
        <v>0</v>
      </c>
      <c r="AC348" s="1">
        <v>0</v>
      </c>
      <c r="AE348" s="1">
        <v>0</v>
      </c>
      <c r="AG348" s="1">
        <v>1</v>
      </c>
      <c r="AH348" s="1">
        <v>0</v>
      </c>
    </row>
    <row r="349" spans="1:34">
      <c r="A349" s="1" t="s">
        <v>1046</v>
      </c>
      <c r="B349" s="1" t="s">
        <v>1047</v>
      </c>
      <c r="C349" s="1" t="s">
        <v>346</v>
      </c>
      <c r="D349" s="1">
        <v>10</v>
      </c>
      <c r="E349" s="1">
        <v>44401</v>
      </c>
      <c r="F349" s="1" t="s">
        <v>20332</v>
      </c>
      <c r="G349" s="1" t="s">
        <v>72</v>
      </c>
      <c r="H349" s="1" t="s">
        <v>65</v>
      </c>
      <c r="I349" s="1">
        <v>0.8</v>
      </c>
      <c r="J349" s="1" t="s">
        <v>75</v>
      </c>
      <c r="K349" s="1">
        <v>0</v>
      </c>
      <c r="M349" s="1">
        <v>0</v>
      </c>
      <c r="O349" s="1">
        <v>0</v>
      </c>
      <c r="Q349" s="1">
        <v>0</v>
      </c>
      <c r="S349" s="1">
        <v>0</v>
      </c>
      <c r="U349" s="1">
        <v>0</v>
      </c>
      <c r="W349" s="1">
        <v>0</v>
      </c>
      <c r="Y349" s="1">
        <v>0</v>
      </c>
      <c r="AA349" s="1">
        <v>0</v>
      </c>
      <c r="AC349" s="1">
        <v>0</v>
      </c>
      <c r="AE349" s="1">
        <v>0</v>
      </c>
      <c r="AG349" s="1">
        <v>1</v>
      </c>
      <c r="AH349" s="1">
        <v>0</v>
      </c>
    </row>
    <row r="350" spans="1:34">
      <c r="A350" s="1" t="s">
        <v>1048</v>
      </c>
      <c r="B350" s="1" t="s">
        <v>1049</v>
      </c>
      <c r="C350" s="1" t="s">
        <v>346</v>
      </c>
      <c r="D350" s="1">
        <v>13</v>
      </c>
      <c r="E350" s="1">
        <v>42252</v>
      </c>
      <c r="F350" s="1" t="s">
        <v>20332</v>
      </c>
      <c r="G350" s="1" t="s">
        <v>72</v>
      </c>
      <c r="H350" s="1" t="s">
        <v>65</v>
      </c>
      <c r="I350" s="1">
        <v>0.5</v>
      </c>
      <c r="J350" s="1" t="s">
        <v>75</v>
      </c>
      <c r="K350" s="1">
        <v>0</v>
      </c>
      <c r="M350" s="1">
        <v>0</v>
      </c>
      <c r="O350" s="1">
        <v>0</v>
      </c>
      <c r="Q350" s="1">
        <v>0</v>
      </c>
      <c r="S350" s="1">
        <v>0</v>
      </c>
      <c r="U350" s="1">
        <v>0</v>
      </c>
      <c r="W350" s="1">
        <v>0</v>
      </c>
      <c r="Y350" s="1">
        <v>0</v>
      </c>
      <c r="AA350" s="1">
        <v>0</v>
      </c>
      <c r="AC350" s="1">
        <v>0</v>
      </c>
      <c r="AE350" s="1">
        <v>0</v>
      </c>
      <c r="AG350" s="1">
        <v>1</v>
      </c>
      <c r="AH350" s="1">
        <v>0</v>
      </c>
    </row>
    <row r="351" spans="1:34">
      <c r="A351" s="1" t="s">
        <v>1050</v>
      </c>
      <c r="B351" s="1" t="s">
        <v>1051</v>
      </c>
      <c r="C351" s="1" t="s">
        <v>146</v>
      </c>
      <c r="D351" s="1">
        <v>21</v>
      </c>
      <c r="E351" s="1">
        <v>44184</v>
      </c>
      <c r="F351" s="1" t="s">
        <v>20332</v>
      </c>
      <c r="G351" s="1" t="s">
        <v>72</v>
      </c>
      <c r="H351" s="1" t="s">
        <v>65</v>
      </c>
      <c r="I351" s="1">
        <v>0.8</v>
      </c>
      <c r="J351" s="1" t="s">
        <v>75</v>
      </c>
      <c r="K351" s="1">
        <v>0</v>
      </c>
      <c r="M351" s="1">
        <v>0</v>
      </c>
      <c r="O351" s="1">
        <v>0</v>
      </c>
      <c r="Q351" s="1">
        <v>0</v>
      </c>
      <c r="S351" s="1">
        <v>0</v>
      </c>
      <c r="U351" s="1">
        <v>0</v>
      </c>
      <c r="W351" s="1">
        <v>0</v>
      </c>
      <c r="Y351" s="1">
        <v>0</v>
      </c>
      <c r="AA351" s="1">
        <v>0</v>
      </c>
      <c r="AC351" s="1">
        <v>0</v>
      </c>
      <c r="AE351" s="1">
        <v>0</v>
      </c>
      <c r="AG351" s="1">
        <v>1</v>
      </c>
      <c r="AH351" s="1">
        <v>0</v>
      </c>
    </row>
    <row r="352" spans="1:34">
      <c r="A352" s="1" t="s">
        <v>1052</v>
      </c>
      <c r="B352" s="1" t="s">
        <v>1053</v>
      </c>
      <c r="C352" s="1" t="s">
        <v>64</v>
      </c>
      <c r="D352" s="1">
        <v>19</v>
      </c>
      <c r="E352" s="4">
        <v>44711</v>
      </c>
      <c r="F352" s="1" t="s">
        <v>1054</v>
      </c>
      <c r="G352" s="1" t="s">
        <v>80</v>
      </c>
      <c r="H352" s="1" t="s">
        <v>73</v>
      </c>
      <c r="I352" s="1">
        <v>0</v>
      </c>
      <c r="J352" s="1" t="s">
        <v>74</v>
      </c>
      <c r="K352" s="1">
        <v>0.65</v>
      </c>
      <c r="L352" s="1" t="s">
        <v>82</v>
      </c>
      <c r="M352" s="1">
        <v>0.68</v>
      </c>
      <c r="N352" s="1" t="s">
        <v>83</v>
      </c>
      <c r="O352" s="1">
        <v>0.72</v>
      </c>
      <c r="P352" s="1" t="s">
        <v>84</v>
      </c>
      <c r="Q352" s="1">
        <v>0.74</v>
      </c>
      <c r="R352" s="1" t="s">
        <v>85</v>
      </c>
      <c r="S352" s="1">
        <v>0</v>
      </c>
      <c r="U352" s="1">
        <v>0</v>
      </c>
      <c r="W352" s="1">
        <v>0</v>
      </c>
      <c r="Y352" s="1">
        <v>0</v>
      </c>
      <c r="AA352" s="1">
        <v>0</v>
      </c>
      <c r="AC352" s="1">
        <v>0</v>
      </c>
      <c r="AE352" s="1">
        <v>0</v>
      </c>
      <c r="AG352" s="1">
        <v>4</v>
      </c>
      <c r="AH352" s="1">
        <v>10000</v>
      </c>
    </row>
    <row r="353" spans="1:34">
      <c r="A353" s="1" t="s">
        <v>1055</v>
      </c>
      <c r="B353" s="1" t="s">
        <v>1056</v>
      </c>
      <c r="C353" s="1" t="s">
        <v>218</v>
      </c>
      <c r="D353" s="1">
        <v>2</v>
      </c>
      <c r="E353" s="4">
        <v>44657</v>
      </c>
      <c r="F353" s="1" t="s">
        <v>1057</v>
      </c>
      <c r="G353" s="1" t="s">
        <v>72</v>
      </c>
      <c r="H353" s="1" t="s">
        <v>73</v>
      </c>
      <c r="I353" s="1">
        <v>0</v>
      </c>
      <c r="J353" s="1" t="s">
        <v>222</v>
      </c>
      <c r="K353" s="1">
        <v>0.7</v>
      </c>
      <c r="L353" s="1" t="s">
        <v>75</v>
      </c>
      <c r="M353" s="1">
        <v>0</v>
      </c>
      <c r="O353" s="1">
        <v>0</v>
      </c>
      <c r="Q353" s="1">
        <v>0</v>
      </c>
      <c r="S353" s="1">
        <v>0</v>
      </c>
      <c r="U353" s="1">
        <v>0</v>
      </c>
      <c r="W353" s="1">
        <v>0</v>
      </c>
      <c r="Y353" s="1">
        <v>0</v>
      </c>
      <c r="AA353" s="1">
        <v>0</v>
      </c>
      <c r="AC353" s="1">
        <v>0</v>
      </c>
      <c r="AE353" s="1">
        <v>0</v>
      </c>
      <c r="AG353" s="1">
        <v>2</v>
      </c>
      <c r="AH353" s="1">
        <v>9999.99</v>
      </c>
    </row>
    <row r="354" spans="1:34">
      <c r="A354" s="1" t="s">
        <v>1058</v>
      </c>
      <c r="B354" s="1" t="s">
        <v>1059</v>
      </c>
      <c r="C354" s="1" t="s">
        <v>199</v>
      </c>
      <c r="D354" s="1">
        <v>33</v>
      </c>
      <c r="E354" s="1">
        <v>41550</v>
      </c>
      <c r="F354" s="1" t="s">
        <v>20340</v>
      </c>
      <c r="G354" s="1" t="s">
        <v>20341</v>
      </c>
      <c r="H354" s="1" t="s">
        <v>73</v>
      </c>
      <c r="I354" s="1">
        <v>0</v>
      </c>
      <c r="J354" s="1" t="s">
        <v>222</v>
      </c>
      <c r="K354" s="1">
        <v>0.75</v>
      </c>
      <c r="L354" s="1" t="s">
        <v>82</v>
      </c>
      <c r="M354" s="1">
        <v>0.76</v>
      </c>
      <c r="N354" s="1" t="s">
        <v>83</v>
      </c>
      <c r="O354" s="1">
        <v>0.77</v>
      </c>
      <c r="P354" s="1" t="s">
        <v>84</v>
      </c>
      <c r="Q354" s="1">
        <v>0.79</v>
      </c>
      <c r="R354" s="1" t="s">
        <v>85</v>
      </c>
      <c r="S354" s="1">
        <v>0</v>
      </c>
      <c r="U354" s="1">
        <v>0</v>
      </c>
      <c r="W354" s="1">
        <v>0</v>
      </c>
      <c r="Y354" s="1">
        <v>0</v>
      </c>
      <c r="AA354" s="1">
        <v>0</v>
      </c>
      <c r="AC354" s="1">
        <v>0</v>
      </c>
      <c r="AE354" s="1">
        <v>0</v>
      </c>
      <c r="AG354" s="1">
        <v>4</v>
      </c>
      <c r="AH354" s="1">
        <v>9999.99</v>
      </c>
    </row>
    <row r="355" spans="1:34">
      <c r="A355" s="1" t="s">
        <v>1060</v>
      </c>
      <c r="B355" s="1" t="s">
        <v>1061</v>
      </c>
      <c r="C355" s="1" t="s">
        <v>175</v>
      </c>
      <c r="D355" s="1">
        <v>2</v>
      </c>
      <c r="E355" s="1">
        <v>44293</v>
      </c>
      <c r="F355" s="1" t="s">
        <v>20332</v>
      </c>
      <c r="G355" s="1" t="s">
        <v>72</v>
      </c>
      <c r="H355" s="1" t="s">
        <v>73</v>
      </c>
      <c r="I355" s="1">
        <v>0</v>
      </c>
      <c r="J355" s="1" t="s">
        <v>397</v>
      </c>
      <c r="K355" s="1">
        <v>0.6</v>
      </c>
      <c r="L355" s="1" t="s">
        <v>75</v>
      </c>
      <c r="M355" s="1">
        <v>0</v>
      </c>
      <c r="O355" s="1">
        <v>0</v>
      </c>
      <c r="Q355" s="1">
        <v>0</v>
      </c>
      <c r="S355" s="1">
        <v>0</v>
      </c>
      <c r="U355" s="1">
        <v>0</v>
      </c>
      <c r="W355" s="1">
        <v>0</v>
      </c>
      <c r="Y355" s="1">
        <v>0</v>
      </c>
      <c r="AA355" s="1">
        <v>0</v>
      </c>
      <c r="AC355" s="1">
        <v>0</v>
      </c>
      <c r="AE355" s="1">
        <v>0</v>
      </c>
      <c r="AG355" s="1">
        <v>2</v>
      </c>
      <c r="AH355" s="1">
        <v>8000</v>
      </c>
    </row>
    <row r="356" spans="1:34">
      <c r="A356" s="1" t="s">
        <v>1062</v>
      </c>
      <c r="B356" s="1" t="s">
        <v>1063</v>
      </c>
      <c r="C356" s="1" t="s">
        <v>64</v>
      </c>
      <c r="D356" s="1">
        <v>9</v>
      </c>
      <c r="E356" s="4">
        <v>44634</v>
      </c>
      <c r="F356" s="1" t="s">
        <v>1064</v>
      </c>
      <c r="G356" s="1" t="s">
        <v>72</v>
      </c>
      <c r="H356" s="1" t="s">
        <v>65</v>
      </c>
      <c r="I356" s="1">
        <v>0.8</v>
      </c>
      <c r="J356" s="1" t="s">
        <v>75</v>
      </c>
      <c r="K356" s="1">
        <v>0</v>
      </c>
      <c r="M356" s="1">
        <v>0</v>
      </c>
      <c r="O356" s="1">
        <v>0</v>
      </c>
      <c r="Q356" s="1">
        <v>0</v>
      </c>
      <c r="S356" s="1">
        <v>0</v>
      </c>
      <c r="U356" s="1">
        <v>0</v>
      </c>
      <c r="W356" s="1">
        <v>0</v>
      </c>
      <c r="Y356" s="1">
        <v>0</v>
      </c>
      <c r="AA356" s="1">
        <v>0</v>
      </c>
      <c r="AC356" s="1">
        <v>0</v>
      </c>
      <c r="AE356" s="1">
        <v>0</v>
      </c>
      <c r="AG356" s="1">
        <v>1</v>
      </c>
      <c r="AH356" s="1">
        <v>0</v>
      </c>
    </row>
    <row r="357" spans="1:34">
      <c r="A357" s="1" t="s">
        <v>1065</v>
      </c>
      <c r="B357" s="1" t="s">
        <v>1066</v>
      </c>
      <c r="C357" s="1" t="s">
        <v>179</v>
      </c>
      <c r="D357" s="1">
        <v>8</v>
      </c>
      <c r="E357" s="4">
        <v>44657</v>
      </c>
      <c r="F357" s="1" t="s">
        <v>1067</v>
      </c>
      <c r="G357" s="1" t="s">
        <v>72</v>
      </c>
      <c r="H357" s="1" t="s">
        <v>73</v>
      </c>
      <c r="I357" s="1">
        <v>0</v>
      </c>
      <c r="J357" s="1" t="s">
        <v>89</v>
      </c>
      <c r="K357" s="1">
        <v>0.8</v>
      </c>
      <c r="L357" s="1" t="s">
        <v>75</v>
      </c>
      <c r="M357" s="1">
        <v>0</v>
      </c>
      <c r="O357" s="1">
        <v>0</v>
      </c>
      <c r="Q357" s="1">
        <v>0</v>
      </c>
      <c r="S357" s="1">
        <v>0</v>
      </c>
      <c r="U357" s="1">
        <v>0</v>
      </c>
      <c r="W357" s="1">
        <v>0</v>
      </c>
      <c r="Y357" s="1">
        <v>0</v>
      </c>
      <c r="AA357" s="1">
        <v>0</v>
      </c>
      <c r="AC357" s="1">
        <v>0</v>
      </c>
      <c r="AE357" s="1">
        <v>0</v>
      </c>
      <c r="AG357" s="1">
        <v>2</v>
      </c>
      <c r="AH357" s="1">
        <v>12000</v>
      </c>
    </row>
    <row r="358" spans="1:34">
      <c r="A358" s="1" t="s">
        <v>1068</v>
      </c>
      <c r="B358" s="1" t="s">
        <v>1069</v>
      </c>
      <c r="C358" s="1" t="s">
        <v>212</v>
      </c>
      <c r="D358" s="1">
        <v>5</v>
      </c>
      <c r="E358" s="1">
        <v>44286</v>
      </c>
      <c r="F358" s="1" t="s">
        <v>20340</v>
      </c>
      <c r="G358" s="1" t="s">
        <v>20341</v>
      </c>
      <c r="H358" s="1" t="s">
        <v>73</v>
      </c>
      <c r="I358" s="1">
        <v>0</v>
      </c>
      <c r="J358" s="1" t="s">
        <v>74</v>
      </c>
      <c r="K358" s="1">
        <v>0.5</v>
      </c>
      <c r="L358" s="1" t="s">
        <v>82</v>
      </c>
      <c r="M358" s="1">
        <v>0.65</v>
      </c>
      <c r="N358" s="1" t="s">
        <v>83</v>
      </c>
      <c r="O358" s="1">
        <v>0.75</v>
      </c>
      <c r="P358" s="1" t="s">
        <v>84</v>
      </c>
      <c r="Q358" s="1">
        <v>0.8</v>
      </c>
      <c r="R358" s="1" t="s">
        <v>85</v>
      </c>
      <c r="S358" s="1">
        <v>0</v>
      </c>
      <c r="U358" s="1">
        <v>0</v>
      </c>
      <c r="W358" s="1">
        <v>0</v>
      </c>
      <c r="Y358" s="1">
        <v>0</v>
      </c>
      <c r="AA358" s="1">
        <v>0</v>
      </c>
      <c r="AC358" s="1">
        <v>0</v>
      </c>
      <c r="AE358" s="1">
        <v>0</v>
      </c>
      <c r="AG358" s="1">
        <v>4</v>
      </c>
      <c r="AH358" s="1">
        <v>10000</v>
      </c>
    </row>
    <row r="359" spans="1:34">
      <c r="A359" s="1" t="s">
        <v>1070</v>
      </c>
      <c r="B359" s="1" t="s">
        <v>1071</v>
      </c>
      <c r="C359" s="1" t="s">
        <v>287</v>
      </c>
      <c r="D359" s="1">
        <v>51</v>
      </c>
      <c r="E359" s="4">
        <v>44560</v>
      </c>
      <c r="F359" s="1" t="s">
        <v>1072</v>
      </c>
      <c r="G359" s="1" t="s">
        <v>72</v>
      </c>
      <c r="H359" s="1" t="s">
        <v>73</v>
      </c>
      <c r="I359" s="1">
        <v>0</v>
      </c>
      <c r="J359" s="1" t="s">
        <v>89</v>
      </c>
      <c r="K359" s="1">
        <v>0.8</v>
      </c>
      <c r="L359" s="1" t="s">
        <v>75</v>
      </c>
      <c r="M359" s="1">
        <v>0</v>
      </c>
      <c r="O359" s="1">
        <v>0</v>
      </c>
      <c r="Q359" s="1">
        <v>0</v>
      </c>
      <c r="S359" s="1">
        <v>0</v>
      </c>
      <c r="U359" s="1">
        <v>0</v>
      </c>
      <c r="W359" s="1">
        <v>0</v>
      </c>
      <c r="Y359" s="1">
        <v>0</v>
      </c>
      <c r="AA359" s="1">
        <v>0</v>
      </c>
      <c r="AC359" s="1">
        <v>0</v>
      </c>
      <c r="AE359" s="1">
        <v>0</v>
      </c>
      <c r="AG359" s="1">
        <v>2</v>
      </c>
      <c r="AH359" s="1">
        <v>12000</v>
      </c>
    </row>
    <row r="360" spans="1:34">
      <c r="A360" s="1" t="s">
        <v>1073</v>
      </c>
      <c r="B360" s="1" t="s">
        <v>1074</v>
      </c>
      <c r="C360" s="1" t="s">
        <v>279</v>
      </c>
      <c r="D360" s="1">
        <v>4</v>
      </c>
      <c r="E360" s="4">
        <v>44593</v>
      </c>
      <c r="F360" s="1" t="s">
        <v>1075</v>
      </c>
      <c r="G360" s="1" t="s">
        <v>72</v>
      </c>
      <c r="H360" s="1" t="s">
        <v>65</v>
      </c>
      <c r="I360" s="1">
        <v>0.8</v>
      </c>
      <c r="J360" s="1" t="s">
        <v>75</v>
      </c>
      <c r="K360" s="1">
        <v>0</v>
      </c>
      <c r="M360" s="1">
        <v>0</v>
      </c>
      <c r="O360" s="1">
        <v>0</v>
      </c>
      <c r="Q360" s="1">
        <v>0</v>
      </c>
      <c r="S360" s="1">
        <v>0</v>
      </c>
      <c r="U360" s="1">
        <v>0</v>
      </c>
      <c r="W360" s="1">
        <v>0</v>
      </c>
      <c r="Y360" s="1">
        <v>0</v>
      </c>
      <c r="AA360" s="1">
        <v>0</v>
      </c>
      <c r="AC360" s="1">
        <v>0</v>
      </c>
      <c r="AE360" s="1">
        <v>0</v>
      </c>
      <c r="AG360" s="1">
        <v>1</v>
      </c>
      <c r="AH360" s="1">
        <v>0</v>
      </c>
    </row>
    <row r="361" spans="1:34">
      <c r="A361" s="1" t="s">
        <v>1076</v>
      </c>
      <c r="B361" s="1" t="s">
        <v>1077</v>
      </c>
      <c r="C361" s="1" t="s">
        <v>306</v>
      </c>
      <c r="D361" s="1">
        <v>26</v>
      </c>
      <c r="E361" s="4">
        <v>44770</v>
      </c>
      <c r="F361" s="1" t="s">
        <v>1078</v>
      </c>
      <c r="G361" s="1" t="s">
        <v>1079</v>
      </c>
      <c r="H361" s="1" t="s">
        <v>73</v>
      </c>
      <c r="I361" s="1">
        <v>0</v>
      </c>
      <c r="J361" s="1" t="s">
        <v>81</v>
      </c>
      <c r="K361" s="1">
        <v>0.73</v>
      </c>
      <c r="L361" s="1" t="s">
        <v>82</v>
      </c>
      <c r="M361" s="1">
        <v>0.76</v>
      </c>
      <c r="N361" s="1" t="s">
        <v>83</v>
      </c>
      <c r="O361" s="1">
        <v>0.78</v>
      </c>
      <c r="P361" s="1" t="s">
        <v>84</v>
      </c>
      <c r="Q361" s="1">
        <v>0.8</v>
      </c>
      <c r="R361" s="1" t="s">
        <v>85</v>
      </c>
      <c r="S361" s="1">
        <v>0</v>
      </c>
      <c r="U361" s="1">
        <v>0</v>
      </c>
      <c r="W361" s="1">
        <v>0</v>
      </c>
      <c r="Y361" s="1">
        <v>0</v>
      </c>
      <c r="AA361" s="1">
        <v>0</v>
      </c>
      <c r="AC361" s="1">
        <v>0</v>
      </c>
      <c r="AE361" s="1">
        <v>0</v>
      </c>
      <c r="AG361" s="1">
        <v>4</v>
      </c>
      <c r="AH361" s="1">
        <v>15000</v>
      </c>
    </row>
    <row r="362" spans="1:34">
      <c r="A362" s="1" t="s">
        <v>1080</v>
      </c>
      <c r="B362" s="1" t="s">
        <v>1081</v>
      </c>
      <c r="C362" s="1" t="s">
        <v>387</v>
      </c>
      <c r="D362" s="1">
        <v>13</v>
      </c>
      <c r="E362" s="4">
        <v>44712</v>
      </c>
      <c r="F362" s="1" t="s">
        <v>1082</v>
      </c>
      <c r="G362" s="1" t="s">
        <v>72</v>
      </c>
      <c r="H362" s="1" t="s">
        <v>65</v>
      </c>
      <c r="I362" s="1">
        <v>0.5</v>
      </c>
      <c r="J362" s="1" t="s">
        <v>75</v>
      </c>
      <c r="K362" s="1">
        <v>0</v>
      </c>
      <c r="M362" s="1">
        <v>0</v>
      </c>
      <c r="O362" s="1">
        <v>0</v>
      </c>
      <c r="Q362" s="1">
        <v>0</v>
      </c>
      <c r="S362" s="1">
        <v>0</v>
      </c>
      <c r="U362" s="1">
        <v>0</v>
      </c>
      <c r="W362" s="1">
        <v>0</v>
      </c>
      <c r="Y362" s="1">
        <v>0</v>
      </c>
      <c r="AA362" s="1">
        <v>0</v>
      </c>
      <c r="AC362" s="1">
        <v>0</v>
      </c>
      <c r="AE362" s="1">
        <v>0</v>
      </c>
      <c r="AG362" s="1">
        <v>1</v>
      </c>
      <c r="AH362" s="1">
        <v>0</v>
      </c>
    </row>
    <row r="363" spans="1:34">
      <c r="A363" s="1" t="s">
        <v>1083</v>
      </c>
      <c r="B363" s="1" t="s">
        <v>1084</v>
      </c>
      <c r="C363" s="1" t="s">
        <v>228</v>
      </c>
      <c r="D363" s="1">
        <v>15</v>
      </c>
      <c r="E363" s="4">
        <v>44712</v>
      </c>
      <c r="F363" s="1" t="s">
        <v>1085</v>
      </c>
      <c r="G363" s="1" t="s">
        <v>72</v>
      </c>
      <c r="H363" s="1" t="s">
        <v>65</v>
      </c>
      <c r="I363" s="1">
        <v>0.6</v>
      </c>
      <c r="J363" s="1" t="s">
        <v>75</v>
      </c>
      <c r="K363" s="1">
        <v>0</v>
      </c>
      <c r="M363" s="1">
        <v>0</v>
      </c>
      <c r="O363" s="1">
        <v>0</v>
      </c>
      <c r="Q363" s="1">
        <v>0</v>
      </c>
      <c r="S363" s="1">
        <v>0</v>
      </c>
      <c r="U363" s="1">
        <v>0</v>
      </c>
      <c r="W363" s="1">
        <v>0</v>
      </c>
      <c r="Y363" s="1">
        <v>0</v>
      </c>
      <c r="AA363" s="1">
        <v>0</v>
      </c>
      <c r="AC363" s="1">
        <v>0</v>
      </c>
      <c r="AE363" s="1">
        <v>0</v>
      </c>
      <c r="AG363" s="1">
        <v>1</v>
      </c>
      <c r="AH363" s="1">
        <v>0</v>
      </c>
    </row>
    <row r="364" spans="1:34">
      <c r="A364" s="1" t="s">
        <v>1086</v>
      </c>
      <c r="B364" s="1" t="s">
        <v>1087</v>
      </c>
      <c r="C364" s="1" t="s">
        <v>327</v>
      </c>
      <c r="D364" s="1">
        <v>4</v>
      </c>
      <c r="E364" s="4">
        <v>44595</v>
      </c>
      <c r="F364" s="1" t="s">
        <v>1088</v>
      </c>
      <c r="G364" s="1" t="s">
        <v>72</v>
      </c>
      <c r="H364" s="1" t="s">
        <v>65</v>
      </c>
      <c r="I364" s="1">
        <v>0.6</v>
      </c>
      <c r="J364" s="1" t="s">
        <v>75</v>
      </c>
      <c r="K364" s="1">
        <v>0</v>
      </c>
      <c r="M364" s="1">
        <v>0</v>
      </c>
      <c r="O364" s="1">
        <v>0</v>
      </c>
      <c r="Q364" s="1">
        <v>0</v>
      </c>
      <c r="S364" s="1">
        <v>0</v>
      </c>
      <c r="U364" s="1">
        <v>0</v>
      </c>
      <c r="W364" s="1">
        <v>0</v>
      </c>
      <c r="Y364" s="1">
        <v>0</v>
      </c>
      <c r="AA364" s="1">
        <v>0</v>
      </c>
      <c r="AC364" s="1">
        <v>0</v>
      </c>
      <c r="AE364" s="1">
        <v>0</v>
      </c>
      <c r="AG364" s="1">
        <v>1</v>
      </c>
      <c r="AH364" s="1">
        <v>0</v>
      </c>
    </row>
    <row r="365" spans="1:34">
      <c r="A365" s="1" t="s">
        <v>1089</v>
      </c>
      <c r="B365" s="1" t="s">
        <v>1090</v>
      </c>
      <c r="C365" s="1" t="s">
        <v>327</v>
      </c>
      <c r="D365" s="1">
        <v>3</v>
      </c>
      <c r="E365" s="4">
        <v>44588</v>
      </c>
      <c r="F365" s="1" t="s">
        <v>1091</v>
      </c>
      <c r="G365" s="1" t="s">
        <v>72</v>
      </c>
      <c r="H365" s="1" t="s">
        <v>65</v>
      </c>
      <c r="I365" s="1">
        <v>0.5</v>
      </c>
      <c r="J365" s="1" t="s">
        <v>75</v>
      </c>
      <c r="K365" s="1">
        <v>0</v>
      </c>
      <c r="M365" s="1">
        <v>0</v>
      </c>
      <c r="O365" s="1">
        <v>0</v>
      </c>
      <c r="Q365" s="1">
        <v>0</v>
      </c>
      <c r="S365" s="1">
        <v>0</v>
      </c>
      <c r="U365" s="1">
        <v>0</v>
      </c>
      <c r="W365" s="1">
        <v>0</v>
      </c>
      <c r="Y365" s="1">
        <v>0</v>
      </c>
      <c r="AA365" s="1">
        <v>0</v>
      </c>
      <c r="AC365" s="1">
        <v>0</v>
      </c>
      <c r="AE365" s="1">
        <v>0</v>
      </c>
      <c r="AG365" s="1">
        <v>1</v>
      </c>
      <c r="AH365" s="1">
        <v>0</v>
      </c>
    </row>
    <row r="366" spans="1:34">
      <c r="A366" s="1" t="s">
        <v>1092</v>
      </c>
      <c r="B366" s="1" t="s">
        <v>1093</v>
      </c>
      <c r="C366" s="1" t="s">
        <v>228</v>
      </c>
      <c r="D366" s="1">
        <v>16</v>
      </c>
      <c r="E366" s="4">
        <v>44837</v>
      </c>
      <c r="F366" s="1" t="s">
        <v>1094</v>
      </c>
      <c r="G366" s="1" t="s">
        <v>1095</v>
      </c>
      <c r="H366" s="1" t="s">
        <v>65</v>
      </c>
      <c r="I366" s="1">
        <v>0.8</v>
      </c>
      <c r="J366" s="1" t="s">
        <v>75</v>
      </c>
      <c r="K366" s="1">
        <v>0</v>
      </c>
      <c r="M366" s="1">
        <v>0</v>
      </c>
      <c r="O366" s="1">
        <v>0</v>
      </c>
      <c r="Q366" s="1">
        <v>0</v>
      </c>
      <c r="S366" s="1">
        <v>0</v>
      </c>
      <c r="U366" s="1">
        <v>0</v>
      </c>
      <c r="W366" s="1">
        <v>0</v>
      </c>
      <c r="Y366" s="1">
        <v>0</v>
      </c>
      <c r="AA366" s="1">
        <v>0</v>
      </c>
      <c r="AC366" s="1">
        <v>0</v>
      </c>
      <c r="AE366" s="1">
        <v>0</v>
      </c>
      <c r="AG366" s="1">
        <v>1</v>
      </c>
      <c r="AH366" s="1">
        <v>0</v>
      </c>
    </row>
    <row r="367" spans="1:34">
      <c r="A367" s="1" t="s">
        <v>1096</v>
      </c>
      <c r="B367" s="1" t="s">
        <v>1097</v>
      </c>
      <c r="C367" s="1" t="s">
        <v>152</v>
      </c>
      <c r="D367" s="1">
        <v>11</v>
      </c>
      <c r="E367" s="1">
        <v>43552</v>
      </c>
      <c r="F367" s="1" t="s">
        <v>20332</v>
      </c>
      <c r="G367" s="1" t="s">
        <v>72</v>
      </c>
      <c r="H367" s="1" t="s">
        <v>65</v>
      </c>
      <c r="I367" s="1">
        <v>0.8</v>
      </c>
      <c r="J367" s="1" t="s">
        <v>75</v>
      </c>
      <c r="K367" s="1">
        <v>0</v>
      </c>
      <c r="M367" s="1">
        <v>0</v>
      </c>
      <c r="O367" s="1">
        <v>0</v>
      </c>
      <c r="Q367" s="1">
        <v>0</v>
      </c>
      <c r="S367" s="1">
        <v>0</v>
      </c>
      <c r="U367" s="1">
        <v>0</v>
      </c>
      <c r="W367" s="1">
        <v>0</v>
      </c>
      <c r="Y367" s="1">
        <v>0</v>
      </c>
      <c r="AA367" s="1">
        <v>0</v>
      </c>
      <c r="AC367" s="1">
        <v>0</v>
      </c>
      <c r="AE367" s="1">
        <v>0</v>
      </c>
      <c r="AG367" s="1">
        <v>1</v>
      </c>
      <c r="AH367" s="1">
        <v>0</v>
      </c>
    </row>
    <row r="368" spans="1:34">
      <c r="A368" s="1" t="s">
        <v>1098</v>
      </c>
      <c r="B368" s="1" t="s">
        <v>1099</v>
      </c>
      <c r="C368" s="1" t="s">
        <v>310</v>
      </c>
      <c r="H368" s="1" t="s">
        <v>65</v>
      </c>
      <c r="I368" s="1" t="s">
        <v>66</v>
      </c>
      <c r="V368" s="1" t="s">
        <v>67</v>
      </c>
    </row>
    <row r="369" spans="1:34">
      <c r="A369" s="1" t="s">
        <v>1100</v>
      </c>
      <c r="B369" s="1" t="s">
        <v>1101</v>
      </c>
      <c r="C369" s="1" t="s">
        <v>245</v>
      </c>
      <c r="H369" s="1" t="s">
        <v>65</v>
      </c>
      <c r="I369" s="1" t="s">
        <v>66</v>
      </c>
      <c r="V369" s="1" t="s">
        <v>67</v>
      </c>
    </row>
    <row r="370" spans="1:34">
      <c r="A370" s="1" t="s">
        <v>1102</v>
      </c>
      <c r="B370" s="1" t="s">
        <v>1103</v>
      </c>
      <c r="C370" s="1" t="s">
        <v>896</v>
      </c>
      <c r="H370" s="1" t="s">
        <v>65</v>
      </c>
      <c r="I370" s="1" t="s">
        <v>66</v>
      </c>
      <c r="V370" s="1" t="s">
        <v>67</v>
      </c>
    </row>
    <row r="371" spans="1:34">
      <c r="A371" s="1" t="s">
        <v>1104</v>
      </c>
      <c r="B371" s="1" t="s">
        <v>1105</v>
      </c>
      <c r="C371" s="1" t="s">
        <v>132</v>
      </c>
      <c r="D371" s="1">
        <v>28</v>
      </c>
      <c r="E371" s="1">
        <v>44297</v>
      </c>
      <c r="F371" s="1" t="s">
        <v>20332</v>
      </c>
      <c r="G371" s="1" t="s">
        <v>72</v>
      </c>
      <c r="H371" s="1" t="s">
        <v>73</v>
      </c>
      <c r="I371" s="1">
        <v>0</v>
      </c>
      <c r="J371" s="1" t="s">
        <v>1267</v>
      </c>
      <c r="K371" s="1">
        <v>0.6</v>
      </c>
      <c r="L371" s="1" t="s">
        <v>75</v>
      </c>
      <c r="M371" s="1">
        <v>0</v>
      </c>
      <c r="O371" s="1">
        <v>0</v>
      </c>
      <c r="Q371" s="1">
        <v>0</v>
      </c>
      <c r="S371" s="1">
        <v>0</v>
      </c>
      <c r="U371" s="1">
        <v>0</v>
      </c>
      <c r="W371" s="1">
        <v>0</v>
      </c>
      <c r="Y371" s="1">
        <v>0</v>
      </c>
      <c r="AA371" s="1">
        <v>0</v>
      </c>
      <c r="AC371" s="1">
        <v>0</v>
      </c>
      <c r="AE371" s="1">
        <v>0</v>
      </c>
      <c r="AG371" s="1">
        <v>2</v>
      </c>
      <c r="AH371" s="1">
        <v>6000</v>
      </c>
    </row>
    <row r="372" spans="1:34">
      <c r="A372" s="1" t="s">
        <v>1106</v>
      </c>
      <c r="B372" s="1" t="s">
        <v>1107</v>
      </c>
      <c r="C372" s="1" t="s">
        <v>64</v>
      </c>
      <c r="D372" s="1">
        <v>50</v>
      </c>
      <c r="E372" s="4">
        <v>44560</v>
      </c>
      <c r="F372" s="1" t="s">
        <v>1108</v>
      </c>
      <c r="G372" s="1" t="s">
        <v>72</v>
      </c>
      <c r="H372" s="1" t="s">
        <v>65</v>
      </c>
      <c r="I372" s="1">
        <v>0.8</v>
      </c>
      <c r="J372" s="1" t="s">
        <v>75</v>
      </c>
      <c r="K372" s="1">
        <v>0</v>
      </c>
      <c r="M372" s="1">
        <v>0</v>
      </c>
      <c r="O372" s="1">
        <v>0</v>
      </c>
      <c r="Q372" s="1">
        <v>0</v>
      </c>
      <c r="S372" s="1">
        <v>0</v>
      </c>
      <c r="U372" s="1">
        <v>0</v>
      </c>
      <c r="W372" s="1">
        <v>0</v>
      </c>
      <c r="Y372" s="1">
        <v>0</v>
      </c>
      <c r="AA372" s="1">
        <v>0</v>
      </c>
      <c r="AC372" s="1">
        <v>0</v>
      </c>
      <c r="AE372" s="1">
        <v>0</v>
      </c>
      <c r="AG372" s="1">
        <v>1</v>
      </c>
      <c r="AH372" s="1">
        <v>0</v>
      </c>
    </row>
    <row r="373" spans="1:34">
      <c r="A373" s="1" t="s">
        <v>1109</v>
      </c>
      <c r="B373" s="1" t="s">
        <v>1110</v>
      </c>
      <c r="C373" s="1" t="s">
        <v>306</v>
      </c>
      <c r="D373" s="1">
        <v>107</v>
      </c>
      <c r="E373" s="4">
        <v>44551</v>
      </c>
      <c r="F373" s="1" t="s">
        <v>1111</v>
      </c>
      <c r="G373" s="1" t="s">
        <v>72</v>
      </c>
      <c r="H373" s="1" t="s">
        <v>65</v>
      </c>
      <c r="I373" s="1">
        <v>0.8</v>
      </c>
      <c r="J373" s="1" t="s">
        <v>75</v>
      </c>
      <c r="K373" s="1">
        <v>0</v>
      </c>
      <c r="M373" s="1">
        <v>0</v>
      </c>
      <c r="O373" s="1">
        <v>0</v>
      </c>
      <c r="Q373" s="1">
        <v>0</v>
      </c>
      <c r="S373" s="1">
        <v>0</v>
      </c>
      <c r="U373" s="1">
        <v>0</v>
      </c>
      <c r="W373" s="1">
        <v>0</v>
      </c>
      <c r="Y373" s="1">
        <v>0</v>
      </c>
      <c r="AA373" s="1">
        <v>0</v>
      </c>
      <c r="AC373" s="1">
        <v>0</v>
      </c>
      <c r="AE373" s="1">
        <v>0</v>
      </c>
      <c r="AG373" s="1">
        <v>1</v>
      </c>
      <c r="AH373" s="1">
        <v>0</v>
      </c>
    </row>
    <row r="374" spans="1:34">
      <c r="A374" s="1" t="s">
        <v>1112</v>
      </c>
      <c r="B374" s="1" t="s">
        <v>1113</v>
      </c>
      <c r="C374" s="1" t="s">
        <v>129</v>
      </c>
      <c r="D374" s="1">
        <v>11</v>
      </c>
      <c r="E374" s="4">
        <v>44679</v>
      </c>
      <c r="F374" s="1" t="s">
        <v>1114</v>
      </c>
      <c r="G374" s="1" t="s">
        <v>80</v>
      </c>
      <c r="H374" s="1" t="s">
        <v>65</v>
      </c>
      <c r="I374" s="1">
        <v>0.8</v>
      </c>
      <c r="J374" s="1" t="s">
        <v>75</v>
      </c>
      <c r="K374" s="1">
        <v>0</v>
      </c>
      <c r="M374" s="1">
        <v>0</v>
      </c>
      <c r="O374" s="1">
        <v>0</v>
      </c>
      <c r="Q374" s="1">
        <v>0</v>
      </c>
      <c r="S374" s="1">
        <v>0</v>
      </c>
      <c r="U374" s="1">
        <v>0</v>
      </c>
      <c r="W374" s="1">
        <v>0</v>
      </c>
      <c r="Y374" s="1">
        <v>0</v>
      </c>
      <c r="AA374" s="1">
        <v>0</v>
      </c>
      <c r="AC374" s="1">
        <v>0</v>
      </c>
      <c r="AE374" s="1">
        <v>0</v>
      </c>
      <c r="AG374" s="1">
        <v>1</v>
      </c>
      <c r="AH374" s="1">
        <v>0</v>
      </c>
    </row>
    <row r="375" spans="1:34">
      <c r="A375" s="1" t="s">
        <v>1115</v>
      </c>
      <c r="B375" s="1" t="s">
        <v>1116</v>
      </c>
      <c r="C375" s="1" t="s">
        <v>73</v>
      </c>
      <c r="D375" s="1">
        <v>21</v>
      </c>
      <c r="E375" s="4">
        <v>44650</v>
      </c>
      <c r="F375" s="1" t="s">
        <v>1117</v>
      </c>
      <c r="G375" s="1" t="s">
        <v>80</v>
      </c>
      <c r="H375" s="1" t="s">
        <v>73</v>
      </c>
      <c r="I375" s="1">
        <v>0</v>
      </c>
      <c r="J375" s="1" t="s">
        <v>562</v>
      </c>
      <c r="K375" s="1">
        <v>0.7</v>
      </c>
      <c r="L375" s="1" t="s">
        <v>82</v>
      </c>
      <c r="M375" s="1">
        <v>0.72</v>
      </c>
      <c r="N375" s="1" t="s">
        <v>83</v>
      </c>
      <c r="O375" s="1">
        <v>0.75</v>
      </c>
      <c r="P375" s="1" t="s">
        <v>84</v>
      </c>
      <c r="Q375" s="1">
        <v>0.78</v>
      </c>
      <c r="R375" s="1" t="s">
        <v>85</v>
      </c>
      <c r="S375" s="1">
        <v>0</v>
      </c>
      <c r="U375" s="1">
        <v>0</v>
      </c>
      <c r="W375" s="1">
        <v>0</v>
      </c>
      <c r="Y375" s="1">
        <v>0</v>
      </c>
      <c r="AA375" s="1">
        <v>0</v>
      </c>
      <c r="AC375" s="1">
        <v>0</v>
      </c>
      <c r="AE375" s="1">
        <v>0</v>
      </c>
      <c r="AG375" s="1">
        <v>4</v>
      </c>
      <c r="AH375" s="1">
        <v>8500</v>
      </c>
    </row>
    <row r="376" spans="1:34">
      <c r="A376" s="1" t="s">
        <v>1118</v>
      </c>
      <c r="B376" s="1" t="s">
        <v>1119</v>
      </c>
      <c r="C376" s="1" t="s">
        <v>175</v>
      </c>
      <c r="D376" s="1">
        <v>109</v>
      </c>
      <c r="E376" s="1">
        <v>41432</v>
      </c>
      <c r="F376" s="1" t="s">
        <v>20332</v>
      </c>
      <c r="G376" s="1" t="s">
        <v>72</v>
      </c>
      <c r="H376" s="1" t="s">
        <v>73</v>
      </c>
      <c r="I376" s="1">
        <v>0</v>
      </c>
      <c r="J376" s="1" t="s">
        <v>562</v>
      </c>
      <c r="K376" s="1">
        <v>0.8</v>
      </c>
      <c r="L376" s="1" t="s">
        <v>75</v>
      </c>
      <c r="M376" s="1">
        <v>0</v>
      </c>
      <c r="O376" s="1">
        <v>0</v>
      </c>
      <c r="Q376" s="1">
        <v>0</v>
      </c>
      <c r="S376" s="1">
        <v>0</v>
      </c>
      <c r="U376" s="1">
        <v>0</v>
      </c>
      <c r="W376" s="1">
        <v>0</v>
      </c>
      <c r="Y376" s="1">
        <v>0</v>
      </c>
      <c r="AA376" s="1">
        <v>0</v>
      </c>
      <c r="AC376" s="1">
        <v>0</v>
      </c>
      <c r="AE376" s="1">
        <v>0</v>
      </c>
      <c r="AG376" s="1">
        <v>2</v>
      </c>
      <c r="AH376" s="1">
        <v>8500</v>
      </c>
    </row>
    <row r="377" spans="1:34">
      <c r="A377" s="1" t="s">
        <v>1120</v>
      </c>
      <c r="B377" s="1" t="s">
        <v>1121</v>
      </c>
      <c r="C377" s="1" t="s">
        <v>108</v>
      </c>
      <c r="D377" s="1">
        <v>9</v>
      </c>
      <c r="E377" s="4">
        <v>44721</v>
      </c>
      <c r="F377" s="1" t="s">
        <v>1122</v>
      </c>
      <c r="G377" s="1" t="s">
        <v>80</v>
      </c>
      <c r="H377" s="1" t="s">
        <v>65</v>
      </c>
      <c r="I377" s="1">
        <v>0.8</v>
      </c>
      <c r="J377" s="1" t="s">
        <v>75</v>
      </c>
      <c r="K377" s="1">
        <v>0</v>
      </c>
      <c r="M377" s="1">
        <v>0</v>
      </c>
      <c r="O377" s="1">
        <v>0</v>
      </c>
      <c r="Q377" s="1">
        <v>0</v>
      </c>
      <c r="S377" s="1">
        <v>0</v>
      </c>
      <c r="U377" s="1">
        <v>0</v>
      </c>
      <c r="W377" s="1">
        <v>0</v>
      </c>
      <c r="Y377" s="1">
        <v>0</v>
      </c>
      <c r="AA377" s="1">
        <v>0</v>
      </c>
      <c r="AC377" s="1">
        <v>0</v>
      </c>
      <c r="AE377" s="1">
        <v>0</v>
      </c>
      <c r="AG377" s="1">
        <v>1</v>
      </c>
      <c r="AH377" s="1">
        <v>0</v>
      </c>
    </row>
    <row r="378" spans="1:34">
      <c r="A378" s="1" t="s">
        <v>1123</v>
      </c>
      <c r="B378" s="1" t="s">
        <v>1124</v>
      </c>
      <c r="C378" s="1" t="s">
        <v>121</v>
      </c>
      <c r="D378" s="1">
        <v>18</v>
      </c>
      <c r="E378" s="4">
        <v>44698</v>
      </c>
      <c r="F378" s="1" t="s">
        <v>1125</v>
      </c>
      <c r="G378" s="1" t="s">
        <v>72</v>
      </c>
      <c r="H378" s="1" t="s">
        <v>65</v>
      </c>
      <c r="I378" s="1">
        <v>0.7</v>
      </c>
      <c r="J378" s="1" t="s">
        <v>75</v>
      </c>
      <c r="K378" s="1">
        <v>0</v>
      </c>
      <c r="M378" s="1">
        <v>0</v>
      </c>
      <c r="O378" s="1">
        <v>0</v>
      </c>
      <c r="Q378" s="1">
        <v>0</v>
      </c>
      <c r="S378" s="1">
        <v>0</v>
      </c>
      <c r="U378" s="1">
        <v>0</v>
      </c>
      <c r="W378" s="1">
        <v>0</v>
      </c>
      <c r="Y378" s="1">
        <v>0</v>
      </c>
      <c r="AA378" s="1">
        <v>0</v>
      </c>
      <c r="AC378" s="1">
        <v>0</v>
      </c>
      <c r="AE378" s="1">
        <v>0</v>
      </c>
      <c r="AG378" s="1">
        <v>1</v>
      </c>
      <c r="AH378" s="1">
        <v>0</v>
      </c>
    </row>
    <row r="379" spans="1:34">
      <c r="A379" s="1" t="s">
        <v>1126</v>
      </c>
      <c r="B379" s="1" t="s">
        <v>1127</v>
      </c>
      <c r="C379" s="1" t="s">
        <v>306</v>
      </c>
      <c r="D379" s="1">
        <v>56</v>
      </c>
      <c r="E379" s="4">
        <v>44560</v>
      </c>
      <c r="F379" s="1" t="s">
        <v>1128</v>
      </c>
      <c r="G379" s="1" t="s">
        <v>72</v>
      </c>
      <c r="H379" s="1" t="s">
        <v>65</v>
      </c>
      <c r="I379" s="1">
        <v>0.8</v>
      </c>
      <c r="J379" s="1" t="s">
        <v>75</v>
      </c>
      <c r="K379" s="1">
        <v>0</v>
      </c>
      <c r="M379" s="1">
        <v>0</v>
      </c>
      <c r="O379" s="1">
        <v>0</v>
      </c>
      <c r="Q379" s="1">
        <v>0</v>
      </c>
      <c r="S379" s="1">
        <v>0</v>
      </c>
      <c r="U379" s="1">
        <v>0</v>
      </c>
      <c r="W379" s="1">
        <v>0</v>
      </c>
      <c r="Y379" s="1">
        <v>0</v>
      </c>
      <c r="AA379" s="1">
        <v>0</v>
      </c>
      <c r="AC379" s="1">
        <v>0</v>
      </c>
      <c r="AE379" s="1">
        <v>0</v>
      </c>
      <c r="AG379" s="1">
        <v>1</v>
      </c>
      <c r="AH379" s="1">
        <v>0</v>
      </c>
    </row>
    <row r="380" spans="1:34">
      <c r="A380" s="1" t="s">
        <v>1129</v>
      </c>
      <c r="B380" s="1" t="s">
        <v>1130</v>
      </c>
      <c r="C380" s="1" t="s">
        <v>369</v>
      </c>
      <c r="D380" s="1">
        <v>8</v>
      </c>
      <c r="E380" s="1">
        <v>44286</v>
      </c>
      <c r="F380" s="1" t="s">
        <v>20332</v>
      </c>
      <c r="G380" s="1" t="s">
        <v>72</v>
      </c>
      <c r="H380" s="1" t="s">
        <v>65</v>
      </c>
      <c r="I380" s="1">
        <v>0.48</v>
      </c>
      <c r="J380" s="1" t="s">
        <v>75</v>
      </c>
      <c r="K380" s="1">
        <v>0</v>
      </c>
      <c r="M380" s="1">
        <v>0</v>
      </c>
      <c r="O380" s="1">
        <v>0</v>
      </c>
      <c r="Q380" s="1">
        <v>0</v>
      </c>
      <c r="S380" s="1">
        <v>0</v>
      </c>
      <c r="U380" s="1">
        <v>0</v>
      </c>
      <c r="W380" s="1">
        <v>0</v>
      </c>
      <c r="Y380" s="1">
        <v>0</v>
      </c>
      <c r="AA380" s="1">
        <v>0</v>
      </c>
      <c r="AC380" s="1">
        <v>0</v>
      </c>
      <c r="AE380" s="1">
        <v>0</v>
      </c>
      <c r="AG380" s="1">
        <v>1</v>
      </c>
      <c r="AH380" s="1">
        <v>0</v>
      </c>
    </row>
    <row r="381" spans="1:34">
      <c r="A381" s="1" t="s">
        <v>1131</v>
      </c>
      <c r="B381" s="1" t="s">
        <v>1132</v>
      </c>
      <c r="C381" s="1" t="s">
        <v>306</v>
      </c>
      <c r="D381" s="1">
        <v>9</v>
      </c>
      <c r="E381" s="4">
        <v>44693</v>
      </c>
      <c r="F381" s="1" t="s">
        <v>1133</v>
      </c>
      <c r="G381" s="1" t="s">
        <v>72</v>
      </c>
      <c r="H381" s="1" t="s">
        <v>73</v>
      </c>
      <c r="I381" s="1">
        <v>0</v>
      </c>
      <c r="J381" s="1" t="s">
        <v>81</v>
      </c>
      <c r="K381" s="1">
        <v>0.3</v>
      </c>
      <c r="L381" s="1" t="s">
        <v>75</v>
      </c>
      <c r="M381" s="1">
        <v>0</v>
      </c>
      <c r="O381" s="1">
        <v>0</v>
      </c>
      <c r="Q381" s="1">
        <v>0</v>
      </c>
      <c r="S381" s="1">
        <v>0</v>
      </c>
      <c r="U381" s="1">
        <v>0</v>
      </c>
      <c r="W381" s="1">
        <v>0</v>
      </c>
      <c r="Y381" s="1">
        <v>0</v>
      </c>
      <c r="AA381" s="1">
        <v>0</v>
      </c>
      <c r="AC381" s="1">
        <v>0</v>
      </c>
      <c r="AE381" s="1">
        <v>0</v>
      </c>
      <c r="AG381" s="1">
        <v>2</v>
      </c>
      <c r="AH381" s="1">
        <v>15000</v>
      </c>
    </row>
    <row r="382" spans="1:34">
      <c r="A382" s="1" t="s">
        <v>1134</v>
      </c>
      <c r="B382" s="1" t="s">
        <v>1135</v>
      </c>
      <c r="C382" s="1" t="s">
        <v>73</v>
      </c>
      <c r="D382" s="1">
        <v>21</v>
      </c>
      <c r="E382" s="4">
        <v>44677</v>
      </c>
      <c r="F382" s="1" t="s">
        <v>1136</v>
      </c>
      <c r="G382" s="1" t="s">
        <v>80</v>
      </c>
      <c r="H382" s="1" t="s">
        <v>73</v>
      </c>
      <c r="I382" s="1">
        <v>0</v>
      </c>
      <c r="J382" s="1" t="s">
        <v>1137</v>
      </c>
      <c r="K382" s="1">
        <v>0.75</v>
      </c>
      <c r="L382" s="1" t="s">
        <v>82</v>
      </c>
      <c r="M382" s="1">
        <v>0.79</v>
      </c>
      <c r="N382" s="1" t="s">
        <v>83</v>
      </c>
      <c r="O382" s="1">
        <v>0.8</v>
      </c>
      <c r="P382" s="1" t="s">
        <v>84</v>
      </c>
      <c r="Q382" s="1">
        <v>0.8</v>
      </c>
      <c r="R382" s="1" t="s">
        <v>85</v>
      </c>
      <c r="S382" s="1">
        <v>0</v>
      </c>
      <c r="U382" s="1">
        <v>0</v>
      </c>
      <c r="W382" s="1">
        <v>0</v>
      </c>
      <c r="Y382" s="1">
        <v>0</v>
      </c>
      <c r="AA382" s="1">
        <v>0</v>
      </c>
      <c r="AC382" s="1">
        <v>0</v>
      </c>
      <c r="AE382" s="1">
        <v>0</v>
      </c>
      <c r="AG382" s="1">
        <v>6</v>
      </c>
      <c r="AH382" s="1">
        <v>0</v>
      </c>
    </row>
    <row r="383" spans="1:34">
      <c r="A383" s="1" t="s">
        <v>1138</v>
      </c>
      <c r="B383" s="1" t="s">
        <v>1139</v>
      </c>
      <c r="C383" s="1" t="s">
        <v>159</v>
      </c>
      <c r="D383" s="1">
        <v>2</v>
      </c>
      <c r="E383" s="1">
        <v>43882</v>
      </c>
      <c r="F383" s="1" t="s">
        <v>20340</v>
      </c>
      <c r="G383" s="1" t="s">
        <v>20341</v>
      </c>
      <c r="H383" s="1" t="s">
        <v>73</v>
      </c>
      <c r="I383" s="1">
        <v>0</v>
      </c>
      <c r="J383" s="1" t="s">
        <v>284</v>
      </c>
      <c r="K383" s="1">
        <v>0.5</v>
      </c>
      <c r="L383" s="1" t="s">
        <v>82</v>
      </c>
      <c r="M383" s="1">
        <v>0.55000000000000004</v>
      </c>
      <c r="N383" s="1" t="s">
        <v>83</v>
      </c>
      <c r="O383" s="1">
        <v>0.6</v>
      </c>
      <c r="P383" s="1" t="s">
        <v>84</v>
      </c>
      <c r="Q383" s="1">
        <v>0.79</v>
      </c>
      <c r="R383" s="1" t="s">
        <v>85</v>
      </c>
      <c r="S383" s="1">
        <v>0</v>
      </c>
      <c r="U383" s="1">
        <v>0</v>
      </c>
      <c r="W383" s="1">
        <v>0</v>
      </c>
      <c r="Y383" s="1">
        <v>0</v>
      </c>
      <c r="AA383" s="1">
        <v>0</v>
      </c>
      <c r="AC383" s="1">
        <v>0</v>
      </c>
      <c r="AE383" s="1">
        <v>0</v>
      </c>
      <c r="AG383" s="1">
        <v>4</v>
      </c>
      <c r="AH383" s="1">
        <v>16000</v>
      </c>
    </row>
    <row r="384" spans="1:34">
      <c r="A384" s="1" t="s">
        <v>1140</v>
      </c>
      <c r="B384" s="1" t="s">
        <v>1141</v>
      </c>
      <c r="C384" s="1" t="s">
        <v>626</v>
      </c>
      <c r="D384" s="1">
        <v>6</v>
      </c>
      <c r="E384" s="4">
        <v>44679</v>
      </c>
      <c r="F384" s="1" t="s">
        <v>1142</v>
      </c>
      <c r="G384" s="1" t="s">
        <v>80</v>
      </c>
      <c r="H384" s="1" t="s">
        <v>73</v>
      </c>
      <c r="I384" s="1">
        <v>0</v>
      </c>
      <c r="J384" s="1" t="s">
        <v>74</v>
      </c>
      <c r="K384" s="1">
        <v>0.4</v>
      </c>
      <c r="L384" s="1" t="s">
        <v>82</v>
      </c>
      <c r="M384" s="1">
        <v>0.5</v>
      </c>
      <c r="N384" s="1" t="s">
        <v>83</v>
      </c>
      <c r="O384" s="1">
        <v>0.6</v>
      </c>
      <c r="P384" s="1" t="s">
        <v>84</v>
      </c>
      <c r="Q384" s="1">
        <v>0.75</v>
      </c>
      <c r="R384" s="1" t="s">
        <v>85</v>
      </c>
      <c r="S384" s="1">
        <v>0</v>
      </c>
      <c r="U384" s="1">
        <v>0</v>
      </c>
      <c r="W384" s="1">
        <v>0</v>
      </c>
      <c r="Y384" s="1">
        <v>0</v>
      </c>
      <c r="AA384" s="1">
        <v>0</v>
      </c>
      <c r="AC384" s="1">
        <v>0</v>
      </c>
      <c r="AE384" s="1">
        <v>0</v>
      </c>
      <c r="AG384" s="1">
        <v>4</v>
      </c>
      <c r="AH384" s="1">
        <v>10000</v>
      </c>
    </row>
    <row r="385" spans="1:34">
      <c r="A385" s="1" t="s">
        <v>1143</v>
      </c>
      <c r="B385" s="1" t="s">
        <v>1144</v>
      </c>
      <c r="C385" s="1" t="s">
        <v>121</v>
      </c>
      <c r="D385" s="1">
        <v>15</v>
      </c>
      <c r="E385" s="1">
        <v>44074</v>
      </c>
      <c r="F385" s="1" t="s">
        <v>20332</v>
      </c>
      <c r="G385" s="1" t="s">
        <v>72</v>
      </c>
      <c r="H385" s="1" t="s">
        <v>65</v>
      </c>
      <c r="I385" s="1">
        <v>0.8</v>
      </c>
      <c r="J385" s="1" t="s">
        <v>75</v>
      </c>
      <c r="K385" s="1">
        <v>0</v>
      </c>
      <c r="M385" s="1">
        <v>0</v>
      </c>
      <c r="O385" s="1">
        <v>0</v>
      </c>
      <c r="Q385" s="1">
        <v>0</v>
      </c>
      <c r="S385" s="1">
        <v>0</v>
      </c>
      <c r="U385" s="1">
        <v>0</v>
      </c>
      <c r="W385" s="1">
        <v>0</v>
      </c>
      <c r="Y385" s="1">
        <v>0</v>
      </c>
      <c r="AA385" s="1">
        <v>0</v>
      </c>
      <c r="AC385" s="1">
        <v>0</v>
      </c>
      <c r="AE385" s="1">
        <v>0</v>
      </c>
      <c r="AG385" s="1">
        <v>1</v>
      </c>
      <c r="AH385" s="1">
        <v>0</v>
      </c>
    </row>
    <row r="386" spans="1:34">
      <c r="A386" s="1" t="s">
        <v>1145</v>
      </c>
      <c r="B386" s="1" t="s">
        <v>1146</v>
      </c>
      <c r="C386" s="1" t="s">
        <v>98</v>
      </c>
      <c r="H386" s="1" t="s">
        <v>65</v>
      </c>
      <c r="I386" s="1" t="s">
        <v>66</v>
      </c>
      <c r="V386" s="1" t="s">
        <v>67</v>
      </c>
    </row>
    <row r="387" spans="1:34">
      <c r="A387" s="1" t="s">
        <v>1147</v>
      </c>
      <c r="B387" s="1" t="s">
        <v>1148</v>
      </c>
      <c r="C387" s="1" t="s">
        <v>1149</v>
      </c>
      <c r="D387" s="1">
        <v>30</v>
      </c>
      <c r="E387" s="4">
        <v>44701</v>
      </c>
      <c r="F387" s="1" t="s">
        <v>1150</v>
      </c>
      <c r="G387" s="1" t="s">
        <v>72</v>
      </c>
      <c r="H387" s="1" t="s">
        <v>65</v>
      </c>
      <c r="I387" s="1">
        <v>0.4</v>
      </c>
      <c r="J387" s="1" t="s">
        <v>75</v>
      </c>
      <c r="K387" s="1">
        <v>0</v>
      </c>
      <c r="M387" s="1">
        <v>0</v>
      </c>
      <c r="O387" s="1">
        <v>0</v>
      </c>
      <c r="Q387" s="1">
        <v>0</v>
      </c>
      <c r="S387" s="1">
        <v>0</v>
      </c>
      <c r="U387" s="1">
        <v>0</v>
      </c>
      <c r="W387" s="1">
        <v>0</v>
      </c>
      <c r="Y387" s="1">
        <v>0</v>
      </c>
      <c r="AA387" s="1">
        <v>0</v>
      </c>
      <c r="AC387" s="1">
        <v>0</v>
      </c>
      <c r="AE387" s="1">
        <v>0</v>
      </c>
      <c r="AG387" s="1">
        <v>1</v>
      </c>
      <c r="AH387" s="1">
        <v>0</v>
      </c>
    </row>
    <row r="388" spans="1:34">
      <c r="A388" s="1" t="s">
        <v>1151</v>
      </c>
      <c r="B388" s="1" t="s">
        <v>1152</v>
      </c>
      <c r="C388" s="1" t="s">
        <v>1153</v>
      </c>
      <c r="H388" s="1" t="s">
        <v>65</v>
      </c>
      <c r="I388" s="1" t="s">
        <v>66</v>
      </c>
      <c r="V388" s="1" t="s">
        <v>67</v>
      </c>
    </row>
    <row r="389" spans="1:34">
      <c r="A389" s="1" t="s">
        <v>1154</v>
      </c>
      <c r="B389" s="1" t="s">
        <v>1155</v>
      </c>
      <c r="C389" s="1" t="s">
        <v>423</v>
      </c>
      <c r="D389" s="1">
        <v>6</v>
      </c>
      <c r="E389" s="4">
        <v>44620</v>
      </c>
      <c r="F389" s="1" t="s">
        <v>1156</v>
      </c>
      <c r="G389" s="1" t="s">
        <v>72</v>
      </c>
      <c r="H389" s="1" t="s">
        <v>73</v>
      </c>
      <c r="I389" s="1">
        <v>0</v>
      </c>
      <c r="J389" s="1" t="s">
        <v>89</v>
      </c>
      <c r="K389" s="1">
        <v>0.7</v>
      </c>
      <c r="L389" s="1" t="s">
        <v>75</v>
      </c>
      <c r="M389" s="1">
        <v>0</v>
      </c>
      <c r="O389" s="1">
        <v>0</v>
      </c>
      <c r="Q389" s="1">
        <v>0</v>
      </c>
      <c r="S389" s="1">
        <v>0</v>
      </c>
      <c r="U389" s="1">
        <v>0</v>
      </c>
      <c r="W389" s="1">
        <v>0</v>
      </c>
      <c r="Y389" s="1">
        <v>0</v>
      </c>
      <c r="AA389" s="1">
        <v>0</v>
      </c>
      <c r="AC389" s="1">
        <v>0</v>
      </c>
      <c r="AE389" s="1">
        <v>0</v>
      </c>
      <c r="AG389" s="1">
        <v>2</v>
      </c>
      <c r="AH389" s="1">
        <v>12000</v>
      </c>
    </row>
    <row r="390" spans="1:34">
      <c r="A390" s="1" t="s">
        <v>1157</v>
      </c>
      <c r="B390" s="1" t="s">
        <v>1158</v>
      </c>
      <c r="C390" s="1" t="s">
        <v>92</v>
      </c>
      <c r="D390" s="1">
        <v>2</v>
      </c>
      <c r="E390" s="4">
        <v>44628</v>
      </c>
      <c r="F390" s="1" t="s">
        <v>1159</v>
      </c>
      <c r="G390" s="1" t="s">
        <v>72</v>
      </c>
      <c r="H390" s="1" t="s">
        <v>65</v>
      </c>
      <c r="I390" s="1">
        <v>0.5</v>
      </c>
      <c r="J390" s="1" t="s">
        <v>75</v>
      </c>
      <c r="K390" s="1">
        <v>0</v>
      </c>
      <c r="M390" s="1">
        <v>0</v>
      </c>
      <c r="O390" s="1">
        <v>0</v>
      </c>
      <c r="Q390" s="1">
        <v>0</v>
      </c>
      <c r="S390" s="1">
        <v>0</v>
      </c>
      <c r="U390" s="1">
        <v>0</v>
      </c>
      <c r="W390" s="1">
        <v>0</v>
      </c>
      <c r="Y390" s="1">
        <v>0</v>
      </c>
      <c r="AA390" s="1">
        <v>0</v>
      </c>
      <c r="AC390" s="1">
        <v>0</v>
      </c>
      <c r="AE390" s="1">
        <v>0</v>
      </c>
      <c r="AG390" s="1">
        <v>1</v>
      </c>
      <c r="AH390" s="1">
        <v>0</v>
      </c>
    </row>
    <row r="391" spans="1:34">
      <c r="A391" s="1" t="s">
        <v>1160</v>
      </c>
      <c r="B391" s="1" t="s">
        <v>1161</v>
      </c>
      <c r="C391" s="1" t="s">
        <v>248</v>
      </c>
      <c r="D391" s="1">
        <v>51</v>
      </c>
      <c r="E391" s="4">
        <v>44741</v>
      </c>
      <c r="F391" s="1" t="s">
        <v>1162</v>
      </c>
      <c r="G391" s="1" t="s">
        <v>72</v>
      </c>
      <c r="H391" s="1" t="s">
        <v>73</v>
      </c>
      <c r="I391" s="1">
        <v>0</v>
      </c>
      <c r="J391" s="1" t="s">
        <v>74</v>
      </c>
      <c r="K391" s="1">
        <v>0.8</v>
      </c>
      <c r="L391" s="1" t="s">
        <v>75</v>
      </c>
      <c r="M391" s="1">
        <v>0</v>
      </c>
      <c r="O391" s="1">
        <v>0</v>
      </c>
      <c r="Q391" s="1">
        <v>0</v>
      </c>
      <c r="S391" s="1">
        <v>0</v>
      </c>
      <c r="U391" s="1">
        <v>0</v>
      </c>
      <c r="W391" s="1">
        <v>0</v>
      </c>
      <c r="Y391" s="1">
        <v>0</v>
      </c>
      <c r="AA391" s="1">
        <v>0</v>
      </c>
      <c r="AC391" s="1">
        <v>0</v>
      </c>
      <c r="AE391" s="1">
        <v>0</v>
      </c>
      <c r="AG391" s="1">
        <v>2</v>
      </c>
      <c r="AH391" s="1">
        <v>10000</v>
      </c>
    </row>
    <row r="392" spans="1:34">
      <c r="A392" s="1" t="s">
        <v>1163</v>
      </c>
      <c r="B392" s="1" t="s">
        <v>1164</v>
      </c>
      <c r="C392" s="1" t="s">
        <v>255</v>
      </c>
      <c r="D392" s="1">
        <v>25</v>
      </c>
      <c r="E392" s="4">
        <v>44678</v>
      </c>
      <c r="F392" s="1" t="s">
        <v>1165</v>
      </c>
      <c r="G392" s="1" t="s">
        <v>80</v>
      </c>
      <c r="H392" s="1" t="s">
        <v>73</v>
      </c>
      <c r="I392" s="1">
        <v>0</v>
      </c>
      <c r="J392" s="1" t="s">
        <v>434</v>
      </c>
      <c r="K392" s="1">
        <v>0.54</v>
      </c>
      <c r="L392" s="1" t="s">
        <v>82</v>
      </c>
      <c r="M392" s="1">
        <v>0.66</v>
      </c>
      <c r="N392" s="1" t="s">
        <v>83</v>
      </c>
      <c r="O392" s="1">
        <v>0.78</v>
      </c>
      <c r="P392" s="1" t="s">
        <v>84</v>
      </c>
      <c r="Q392" s="1">
        <v>0.79</v>
      </c>
      <c r="R392" s="1" t="s">
        <v>85</v>
      </c>
      <c r="S392" s="1">
        <v>0</v>
      </c>
      <c r="U392" s="1">
        <v>0</v>
      </c>
      <c r="W392" s="1">
        <v>0</v>
      </c>
      <c r="Y392" s="1">
        <v>0</v>
      </c>
      <c r="AA392" s="1">
        <v>0</v>
      </c>
      <c r="AC392" s="1">
        <v>0</v>
      </c>
      <c r="AE392" s="1">
        <v>0</v>
      </c>
      <c r="AG392" s="1">
        <v>4</v>
      </c>
      <c r="AH392" s="1">
        <v>7500</v>
      </c>
    </row>
    <row r="393" spans="1:34">
      <c r="A393" s="1" t="s">
        <v>1166</v>
      </c>
      <c r="B393" s="1" t="s">
        <v>1167</v>
      </c>
      <c r="C393" s="1" t="s">
        <v>92</v>
      </c>
      <c r="H393" s="1" t="s">
        <v>65</v>
      </c>
      <c r="I393" s="1" t="s">
        <v>66</v>
      </c>
      <c r="V393" s="1" t="s">
        <v>67</v>
      </c>
    </row>
    <row r="394" spans="1:34">
      <c r="A394" s="1" t="s">
        <v>1168</v>
      </c>
      <c r="B394" s="1" t="s">
        <v>1169</v>
      </c>
      <c r="C394" s="1" t="s">
        <v>118</v>
      </c>
      <c r="D394" s="1">
        <v>3</v>
      </c>
      <c r="E394" s="4">
        <v>44660</v>
      </c>
      <c r="F394" s="1" t="s">
        <v>1170</v>
      </c>
      <c r="G394" s="1" t="s">
        <v>72</v>
      </c>
      <c r="H394" s="1" t="s">
        <v>65</v>
      </c>
      <c r="I394" s="1">
        <v>0.4</v>
      </c>
      <c r="J394" s="1" t="s">
        <v>75</v>
      </c>
      <c r="K394" s="1">
        <v>0</v>
      </c>
      <c r="M394" s="1">
        <v>0</v>
      </c>
      <c r="O394" s="1">
        <v>0</v>
      </c>
      <c r="Q394" s="1">
        <v>0</v>
      </c>
      <c r="S394" s="1">
        <v>0</v>
      </c>
      <c r="U394" s="1">
        <v>0</v>
      </c>
      <c r="W394" s="1">
        <v>0</v>
      </c>
      <c r="Y394" s="1">
        <v>0</v>
      </c>
      <c r="AA394" s="1">
        <v>0</v>
      </c>
      <c r="AC394" s="1">
        <v>0</v>
      </c>
      <c r="AE394" s="1">
        <v>0</v>
      </c>
      <c r="AG394" s="1">
        <v>1</v>
      </c>
      <c r="AH394" s="1">
        <v>0</v>
      </c>
    </row>
    <row r="395" spans="1:34">
      <c r="A395" s="1" t="s">
        <v>1171</v>
      </c>
      <c r="B395" s="1" t="s">
        <v>1172</v>
      </c>
      <c r="C395" s="1" t="s">
        <v>101</v>
      </c>
      <c r="D395" s="1">
        <v>15</v>
      </c>
      <c r="E395" s="1">
        <v>44711</v>
      </c>
      <c r="F395" s="1" t="s">
        <v>20361</v>
      </c>
      <c r="G395" s="1" t="s">
        <v>80</v>
      </c>
      <c r="H395" s="1" t="s">
        <v>65</v>
      </c>
      <c r="I395" s="1">
        <v>0.6</v>
      </c>
      <c r="J395" s="1" t="s">
        <v>75</v>
      </c>
      <c r="K395" s="1">
        <v>0</v>
      </c>
      <c r="M395" s="1">
        <v>0</v>
      </c>
      <c r="O395" s="1">
        <v>0</v>
      </c>
      <c r="Q395" s="1">
        <v>0</v>
      </c>
      <c r="S395" s="1">
        <v>0</v>
      </c>
      <c r="U395" s="1">
        <v>0</v>
      </c>
      <c r="W395" s="1">
        <v>0</v>
      </c>
      <c r="Y395" s="1">
        <v>0</v>
      </c>
      <c r="AA395" s="1">
        <v>0</v>
      </c>
      <c r="AC395" s="1">
        <v>0</v>
      </c>
      <c r="AE395" s="1">
        <v>0</v>
      </c>
      <c r="AG395" s="1">
        <v>1</v>
      </c>
      <c r="AH395" s="1">
        <v>0</v>
      </c>
    </row>
    <row r="396" spans="1:34">
      <c r="A396" s="1" t="s">
        <v>1173</v>
      </c>
      <c r="B396" s="1" t="s">
        <v>1174</v>
      </c>
      <c r="C396" s="1" t="s">
        <v>129</v>
      </c>
      <c r="D396" s="1">
        <v>7</v>
      </c>
      <c r="E396" s="4">
        <v>44741</v>
      </c>
      <c r="F396" s="1" t="s">
        <v>1175</v>
      </c>
      <c r="G396" s="1" t="s">
        <v>80</v>
      </c>
      <c r="H396" s="1" t="s">
        <v>73</v>
      </c>
      <c r="I396" s="1">
        <v>0</v>
      </c>
      <c r="J396" s="1" t="s">
        <v>74</v>
      </c>
      <c r="K396" s="1">
        <v>0.5</v>
      </c>
      <c r="L396" s="1" t="s">
        <v>75</v>
      </c>
      <c r="M396" s="1">
        <v>0</v>
      </c>
      <c r="O396" s="1">
        <v>0</v>
      </c>
      <c r="Q396" s="1">
        <v>0</v>
      </c>
      <c r="S396" s="1">
        <v>0</v>
      </c>
      <c r="U396" s="1">
        <v>0</v>
      </c>
      <c r="W396" s="1">
        <v>0</v>
      </c>
      <c r="Y396" s="1">
        <v>0</v>
      </c>
      <c r="AA396" s="1">
        <v>0</v>
      </c>
      <c r="AC396" s="1">
        <v>0</v>
      </c>
      <c r="AE396" s="1">
        <v>0</v>
      </c>
      <c r="AG396" s="1">
        <v>2</v>
      </c>
      <c r="AH396" s="1">
        <v>10000</v>
      </c>
    </row>
    <row r="397" spans="1:34">
      <c r="A397" s="1" t="s">
        <v>1176</v>
      </c>
      <c r="B397" s="1" t="s">
        <v>1177</v>
      </c>
      <c r="C397" s="1" t="s">
        <v>620</v>
      </c>
      <c r="D397" s="1">
        <v>5</v>
      </c>
      <c r="E397" s="4">
        <v>44657</v>
      </c>
      <c r="F397" s="1" t="s">
        <v>1178</v>
      </c>
      <c r="G397" s="1" t="s">
        <v>80</v>
      </c>
      <c r="H397" s="1" t="s">
        <v>73</v>
      </c>
      <c r="I397" s="1">
        <v>0</v>
      </c>
      <c r="J397" s="1" t="s">
        <v>425</v>
      </c>
      <c r="K397" s="1">
        <v>0.3</v>
      </c>
      <c r="L397" s="1" t="s">
        <v>82</v>
      </c>
      <c r="M397" s="1">
        <v>0.55000000000000004</v>
      </c>
      <c r="N397" s="1" t="s">
        <v>83</v>
      </c>
      <c r="O397" s="1">
        <v>0.65</v>
      </c>
      <c r="P397" s="1" t="s">
        <v>84</v>
      </c>
      <c r="Q397" s="1">
        <v>0.8</v>
      </c>
      <c r="R397" s="1" t="s">
        <v>85</v>
      </c>
      <c r="S397" s="1">
        <v>0</v>
      </c>
      <c r="U397" s="1">
        <v>0</v>
      </c>
      <c r="W397" s="1">
        <v>0</v>
      </c>
      <c r="Y397" s="1">
        <v>0</v>
      </c>
      <c r="AA397" s="1">
        <v>0</v>
      </c>
      <c r="AC397" s="1">
        <v>0</v>
      </c>
      <c r="AE397" s="1">
        <v>0</v>
      </c>
      <c r="AG397" s="1">
        <v>4</v>
      </c>
      <c r="AH397" s="1">
        <v>13000</v>
      </c>
    </row>
    <row r="398" spans="1:34">
      <c r="A398" s="1" t="s">
        <v>1179</v>
      </c>
      <c r="B398" s="1" t="s">
        <v>1180</v>
      </c>
      <c r="C398" s="1" t="s">
        <v>146</v>
      </c>
      <c r="D398" s="1">
        <v>17</v>
      </c>
      <c r="E398" s="4">
        <v>44712</v>
      </c>
      <c r="F398" s="1" t="s">
        <v>1181</v>
      </c>
      <c r="G398" s="1" t="s">
        <v>72</v>
      </c>
      <c r="H398" s="1" t="s">
        <v>73</v>
      </c>
      <c r="I398" s="1">
        <v>0</v>
      </c>
      <c r="J398" s="1" t="s">
        <v>397</v>
      </c>
      <c r="K398" s="1">
        <v>0.8</v>
      </c>
      <c r="L398" s="1" t="s">
        <v>75</v>
      </c>
      <c r="M398" s="1">
        <v>0</v>
      </c>
      <c r="O398" s="1">
        <v>0</v>
      </c>
      <c r="Q398" s="1">
        <v>0</v>
      </c>
      <c r="S398" s="1">
        <v>0</v>
      </c>
      <c r="U398" s="1">
        <v>0</v>
      </c>
      <c r="W398" s="1">
        <v>0</v>
      </c>
      <c r="Y398" s="1">
        <v>0</v>
      </c>
      <c r="AA398" s="1">
        <v>0</v>
      </c>
      <c r="AC398" s="1">
        <v>0</v>
      </c>
      <c r="AE398" s="1">
        <v>0</v>
      </c>
      <c r="AG398" s="1">
        <v>2</v>
      </c>
      <c r="AH398" s="1">
        <v>8000</v>
      </c>
    </row>
    <row r="399" spans="1:34">
      <c r="A399" s="1" t="s">
        <v>1182</v>
      </c>
      <c r="B399" s="1" t="s">
        <v>1183</v>
      </c>
      <c r="C399" s="1" t="s">
        <v>129</v>
      </c>
      <c r="D399" s="1">
        <v>14</v>
      </c>
      <c r="E399" s="1">
        <v>44720</v>
      </c>
      <c r="F399" s="1" t="s">
        <v>20362</v>
      </c>
      <c r="G399" s="1" t="s">
        <v>72</v>
      </c>
      <c r="H399" s="1" t="s">
        <v>65</v>
      </c>
      <c r="I399" s="1">
        <v>0.5</v>
      </c>
      <c r="J399" s="1" t="s">
        <v>75</v>
      </c>
      <c r="K399" s="1">
        <v>0</v>
      </c>
      <c r="M399" s="1">
        <v>0</v>
      </c>
      <c r="O399" s="1">
        <v>0</v>
      </c>
      <c r="Q399" s="1">
        <v>0</v>
      </c>
      <c r="S399" s="1">
        <v>0</v>
      </c>
      <c r="U399" s="1">
        <v>0</v>
      </c>
      <c r="W399" s="1">
        <v>0</v>
      </c>
      <c r="Y399" s="1">
        <v>0</v>
      </c>
      <c r="AA399" s="1">
        <v>0</v>
      </c>
      <c r="AC399" s="1">
        <v>0</v>
      </c>
      <c r="AE399" s="1">
        <v>0</v>
      </c>
      <c r="AG399" s="1">
        <v>1</v>
      </c>
      <c r="AH399" s="1">
        <v>0</v>
      </c>
    </row>
    <row r="400" spans="1:34">
      <c r="A400" s="1" t="s">
        <v>1184</v>
      </c>
      <c r="B400" s="1" t="s">
        <v>1185</v>
      </c>
      <c r="C400" s="1" t="s">
        <v>387</v>
      </c>
      <c r="D400" s="1">
        <v>14</v>
      </c>
      <c r="E400" s="1">
        <v>43552</v>
      </c>
      <c r="F400" s="1" t="s">
        <v>20332</v>
      </c>
      <c r="G400" s="1" t="s">
        <v>72</v>
      </c>
      <c r="H400" s="1" t="s">
        <v>65</v>
      </c>
      <c r="I400" s="1">
        <v>0.8</v>
      </c>
      <c r="J400" s="1" t="s">
        <v>75</v>
      </c>
      <c r="K400" s="1">
        <v>0</v>
      </c>
      <c r="M400" s="1">
        <v>0</v>
      </c>
      <c r="O400" s="1">
        <v>0</v>
      </c>
      <c r="Q400" s="1">
        <v>0</v>
      </c>
      <c r="S400" s="1">
        <v>0</v>
      </c>
      <c r="U400" s="1">
        <v>0</v>
      </c>
      <c r="W400" s="1">
        <v>0</v>
      </c>
      <c r="Y400" s="1">
        <v>0</v>
      </c>
      <c r="AA400" s="1">
        <v>0</v>
      </c>
      <c r="AC400" s="1">
        <v>0</v>
      </c>
      <c r="AE400" s="1">
        <v>0</v>
      </c>
      <c r="AG400" s="1">
        <v>1</v>
      </c>
      <c r="AH400" s="1">
        <v>0</v>
      </c>
    </row>
    <row r="401" spans="1:34">
      <c r="A401" s="1" t="s">
        <v>1186</v>
      </c>
      <c r="B401" s="1" t="s">
        <v>1187</v>
      </c>
      <c r="C401" s="1" t="s">
        <v>322</v>
      </c>
      <c r="D401" s="1">
        <v>13</v>
      </c>
      <c r="E401" s="4">
        <v>44680</v>
      </c>
      <c r="F401" s="1" t="s">
        <v>1188</v>
      </c>
      <c r="G401" s="1" t="s">
        <v>72</v>
      </c>
      <c r="H401" s="1" t="s">
        <v>65</v>
      </c>
      <c r="I401" s="1">
        <v>0.8</v>
      </c>
      <c r="J401" s="1" t="s">
        <v>75</v>
      </c>
      <c r="K401" s="1">
        <v>0</v>
      </c>
      <c r="M401" s="1">
        <v>0</v>
      </c>
      <c r="O401" s="1">
        <v>0</v>
      </c>
      <c r="Q401" s="1">
        <v>0</v>
      </c>
      <c r="S401" s="1">
        <v>0</v>
      </c>
      <c r="U401" s="1">
        <v>0</v>
      </c>
      <c r="W401" s="1">
        <v>0</v>
      </c>
      <c r="Y401" s="1">
        <v>0</v>
      </c>
      <c r="AA401" s="1">
        <v>0</v>
      </c>
      <c r="AC401" s="1">
        <v>0</v>
      </c>
      <c r="AE401" s="1">
        <v>0</v>
      </c>
      <c r="AG401" s="1">
        <v>1</v>
      </c>
      <c r="AH401" s="1">
        <v>0</v>
      </c>
    </row>
    <row r="402" spans="1:34">
      <c r="A402" s="1" t="s">
        <v>1189</v>
      </c>
      <c r="B402" s="1" t="s">
        <v>1190</v>
      </c>
      <c r="C402" s="1" t="s">
        <v>179</v>
      </c>
      <c r="D402" s="1">
        <v>18</v>
      </c>
      <c r="E402" s="1">
        <v>44711</v>
      </c>
      <c r="F402" s="1" t="s">
        <v>20363</v>
      </c>
      <c r="G402" s="1" t="s">
        <v>72</v>
      </c>
      <c r="H402" s="1" t="s">
        <v>65</v>
      </c>
      <c r="I402" s="1">
        <v>0.8</v>
      </c>
      <c r="J402" s="1" t="s">
        <v>75</v>
      </c>
      <c r="K402" s="1">
        <v>0</v>
      </c>
      <c r="M402" s="1">
        <v>0</v>
      </c>
      <c r="O402" s="1">
        <v>0</v>
      </c>
      <c r="Q402" s="1">
        <v>0</v>
      </c>
      <c r="S402" s="1">
        <v>0</v>
      </c>
      <c r="U402" s="1">
        <v>0</v>
      </c>
      <c r="W402" s="1">
        <v>0</v>
      </c>
      <c r="Y402" s="1">
        <v>0</v>
      </c>
      <c r="AA402" s="1">
        <v>0</v>
      </c>
      <c r="AC402" s="1">
        <v>0</v>
      </c>
      <c r="AE402" s="1">
        <v>0</v>
      </c>
      <c r="AG402" s="1">
        <v>1</v>
      </c>
      <c r="AH402" s="1">
        <v>0</v>
      </c>
    </row>
    <row r="403" spans="1:34">
      <c r="A403" s="1" t="s">
        <v>1191</v>
      </c>
      <c r="B403" s="1" t="s">
        <v>1192</v>
      </c>
      <c r="C403" s="1" t="s">
        <v>327</v>
      </c>
      <c r="D403" s="1">
        <v>8</v>
      </c>
      <c r="E403" s="4">
        <v>44711</v>
      </c>
      <c r="F403" s="1" t="s">
        <v>1193</v>
      </c>
      <c r="G403" s="1" t="s">
        <v>72</v>
      </c>
      <c r="H403" s="1" t="s">
        <v>73</v>
      </c>
      <c r="I403" s="1">
        <v>0</v>
      </c>
      <c r="J403" s="1" t="s">
        <v>1194</v>
      </c>
      <c r="K403" s="1">
        <v>0.4</v>
      </c>
      <c r="L403" s="1" t="s">
        <v>75</v>
      </c>
      <c r="M403" s="1">
        <v>0</v>
      </c>
      <c r="O403" s="1">
        <v>0</v>
      </c>
      <c r="Q403" s="1">
        <v>0</v>
      </c>
      <c r="S403" s="1">
        <v>0</v>
      </c>
      <c r="U403" s="1">
        <v>0</v>
      </c>
      <c r="W403" s="1">
        <v>0</v>
      </c>
      <c r="Y403" s="1">
        <v>0</v>
      </c>
      <c r="AA403" s="1">
        <v>0</v>
      </c>
      <c r="AC403" s="1">
        <v>0</v>
      </c>
      <c r="AE403" s="1">
        <v>0</v>
      </c>
      <c r="AG403" s="1">
        <v>2</v>
      </c>
      <c r="AH403" s="1">
        <v>12500</v>
      </c>
    </row>
    <row r="404" spans="1:34">
      <c r="A404" s="1" t="s">
        <v>1195</v>
      </c>
      <c r="B404" s="1" t="s">
        <v>1196</v>
      </c>
      <c r="C404" s="1" t="s">
        <v>896</v>
      </c>
      <c r="H404" s="1" t="s">
        <v>65</v>
      </c>
      <c r="I404" s="1" t="s">
        <v>66</v>
      </c>
      <c r="V404" s="1" t="s">
        <v>67</v>
      </c>
    </row>
    <row r="405" spans="1:34">
      <c r="A405" s="1" t="s">
        <v>1197</v>
      </c>
      <c r="B405" s="1" t="s">
        <v>1198</v>
      </c>
      <c r="C405" s="1" t="s">
        <v>1199</v>
      </c>
      <c r="D405" s="1">
        <v>46</v>
      </c>
      <c r="E405" s="1">
        <v>41212</v>
      </c>
      <c r="F405" s="1" t="s">
        <v>20332</v>
      </c>
      <c r="G405" s="1" t="s">
        <v>72</v>
      </c>
      <c r="H405" s="1" t="s">
        <v>65</v>
      </c>
      <c r="I405" s="1">
        <v>0.8</v>
      </c>
      <c r="J405" s="1" t="s">
        <v>75</v>
      </c>
      <c r="K405" s="1">
        <v>0</v>
      </c>
      <c r="M405" s="1">
        <v>0</v>
      </c>
      <c r="O405" s="1">
        <v>0</v>
      </c>
      <c r="Q405" s="1">
        <v>0</v>
      </c>
      <c r="S405" s="1">
        <v>0</v>
      </c>
      <c r="U405" s="1">
        <v>0</v>
      </c>
      <c r="W405" s="1">
        <v>0</v>
      </c>
      <c r="Y405" s="1">
        <v>0</v>
      </c>
      <c r="AA405" s="1">
        <v>0</v>
      </c>
      <c r="AC405" s="1">
        <v>0</v>
      </c>
      <c r="AE405" s="1">
        <v>0</v>
      </c>
      <c r="AG405" s="1">
        <v>1</v>
      </c>
      <c r="AH405" s="1">
        <v>0</v>
      </c>
    </row>
    <row r="406" spans="1:34">
      <c r="A406" s="1" t="s">
        <v>1200</v>
      </c>
      <c r="B406" s="1" t="s">
        <v>1201</v>
      </c>
      <c r="C406" s="1" t="s">
        <v>129</v>
      </c>
      <c r="D406" s="1">
        <v>29</v>
      </c>
      <c r="E406" s="1">
        <v>41912</v>
      </c>
      <c r="F406" s="1" t="s">
        <v>20332</v>
      </c>
      <c r="G406" s="1" t="s">
        <v>72</v>
      </c>
      <c r="H406" s="1" t="s">
        <v>65</v>
      </c>
      <c r="I406" s="1">
        <v>0.8</v>
      </c>
      <c r="J406" s="1" t="s">
        <v>75</v>
      </c>
      <c r="K406" s="1">
        <v>0</v>
      </c>
      <c r="M406" s="1">
        <v>0</v>
      </c>
      <c r="O406" s="1">
        <v>0</v>
      </c>
      <c r="Q406" s="1">
        <v>0</v>
      </c>
      <c r="S406" s="1">
        <v>0</v>
      </c>
      <c r="U406" s="1">
        <v>0</v>
      </c>
      <c r="W406" s="1">
        <v>0</v>
      </c>
      <c r="Y406" s="1">
        <v>0</v>
      </c>
      <c r="AA406" s="1">
        <v>0</v>
      </c>
      <c r="AC406" s="1">
        <v>0</v>
      </c>
      <c r="AE406" s="1">
        <v>0</v>
      </c>
      <c r="AG406" s="1">
        <v>1</v>
      </c>
      <c r="AH406" s="1">
        <v>0</v>
      </c>
    </row>
    <row r="407" spans="1:34">
      <c r="A407" s="1" t="s">
        <v>1202</v>
      </c>
      <c r="B407" s="1" t="s">
        <v>1203</v>
      </c>
      <c r="C407" s="1" t="s">
        <v>1204</v>
      </c>
      <c r="D407" s="1">
        <v>44</v>
      </c>
      <c r="E407" s="4">
        <v>44560</v>
      </c>
      <c r="F407" s="1" t="s">
        <v>1205</v>
      </c>
      <c r="G407" s="1" t="s">
        <v>72</v>
      </c>
      <c r="H407" s="1" t="s">
        <v>73</v>
      </c>
      <c r="I407" s="1">
        <v>0</v>
      </c>
      <c r="J407" s="1" t="s">
        <v>615</v>
      </c>
      <c r="K407" s="1">
        <v>0.8</v>
      </c>
      <c r="L407" s="1" t="s">
        <v>75</v>
      </c>
      <c r="M407" s="1">
        <v>0</v>
      </c>
      <c r="O407" s="1">
        <v>0</v>
      </c>
      <c r="Q407" s="1">
        <v>0</v>
      </c>
      <c r="S407" s="1">
        <v>0</v>
      </c>
      <c r="U407" s="1">
        <v>0</v>
      </c>
      <c r="W407" s="1">
        <v>0</v>
      </c>
      <c r="Y407" s="1">
        <v>0</v>
      </c>
      <c r="AA407" s="1">
        <v>0</v>
      </c>
      <c r="AC407" s="1">
        <v>0</v>
      </c>
      <c r="AE407" s="1">
        <v>0</v>
      </c>
      <c r="AG407" s="1">
        <v>2</v>
      </c>
      <c r="AH407" s="1">
        <v>7999.99</v>
      </c>
    </row>
    <row r="408" spans="1:34">
      <c r="A408" s="1" t="s">
        <v>1206</v>
      </c>
      <c r="B408" s="1" t="s">
        <v>1207</v>
      </c>
      <c r="C408" s="1" t="s">
        <v>810</v>
      </c>
      <c r="H408" s="1" t="s">
        <v>65</v>
      </c>
      <c r="I408" s="1" t="s">
        <v>66</v>
      </c>
      <c r="V408" s="1" t="s">
        <v>67</v>
      </c>
    </row>
    <row r="409" spans="1:34">
      <c r="A409" s="1" t="s">
        <v>1208</v>
      </c>
      <c r="B409" s="1" t="s">
        <v>1209</v>
      </c>
      <c r="C409" s="1" t="s">
        <v>350</v>
      </c>
      <c r="D409" s="1">
        <v>15</v>
      </c>
      <c r="E409" s="1">
        <v>42215</v>
      </c>
      <c r="F409" s="1" t="s">
        <v>20332</v>
      </c>
      <c r="G409" s="1" t="s">
        <v>72</v>
      </c>
      <c r="H409" s="1" t="s">
        <v>65</v>
      </c>
      <c r="I409" s="1">
        <v>0.8</v>
      </c>
      <c r="J409" s="1" t="s">
        <v>75</v>
      </c>
      <c r="K409" s="1">
        <v>0</v>
      </c>
      <c r="M409" s="1">
        <v>0</v>
      </c>
      <c r="O409" s="1">
        <v>0</v>
      </c>
      <c r="Q409" s="1">
        <v>0</v>
      </c>
      <c r="S409" s="1">
        <v>0</v>
      </c>
      <c r="U409" s="1">
        <v>0</v>
      </c>
      <c r="W409" s="1">
        <v>0</v>
      </c>
      <c r="Y409" s="1">
        <v>0</v>
      </c>
      <c r="AA409" s="1">
        <v>0</v>
      </c>
      <c r="AC409" s="1">
        <v>0</v>
      </c>
      <c r="AE409" s="1">
        <v>0</v>
      </c>
      <c r="AG409" s="1">
        <v>1</v>
      </c>
      <c r="AH409" s="1">
        <v>0</v>
      </c>
    </row>
    <row r="410" spans="1:34">
      <c r="A410" s="1" t="s">
        <v>1210</v>
      </c>
      <c r="B410" s="1" t="s">
        <v>1211</v>
      </c>
      <c r="C410" s="1" t="s">
        <v>279</v>
      </c>
      <c r="D410" s="1">
        <v>5</v>
      </c>
      <c r="E410" s="1">
        <v>44336</v>
      </c>
      <c r="F410" s="1" t="s">
        <v>20332</v>
      </c>
      <c r="G410" s="1" t="s">
        <v>72</v>
      </c>
      <c r="H410" s="1" t="s">
        <v>73</v>
      </c>
      <c r="I410" s="1">
        <v>0</v>
      </c>
      <c r="J410" s="1" t="s">
        <v>655</v>
      </c>
      <c r="K410" s="1">
        <v>0.4</v>
      </c>
      <c r="L410" s="1" t="s">
        <v>75</v>
      </c>
      <c r="M410" s="1">
        <v>0</v>
      </c>
      <c r="O410" s="1">
        <v>0</v>
      </c>
      <c r="Q410" s="1">
        <v>0</v>
      </c>
      <c r="S410" s="1">
        <v>0</v>
      </c>
      <c r="U410" s="1">
        <v>0</v>
      </c>
      <c r="W410" s="1">
        <v>0</v>
      </c>
      <c r="Y410" s="1">
        <v>0</v>
      </c>
      <c r="AA410" s="1">
        <v>0</v>
      </c>
      <c r="AC410" s="1">
        <v>0</v>
      </c>
      <c r="AE410" s="1">
        <v>0</v>
      </c>
      <c r="AG410" s="1">
        <v>2</v>
      </c>
      <c r="AH410" s="1">
        <v>5999.99</v>
      </c>
    </row>
    <row r="411" spans="1:34">
      <c r="A411" s="1" t="s">
        <v>1212</v>
      </c>
      <c r="B411" s="1" t="s">
        <v>1213</v>
      </c>
      <c r="C411" s="1" t="s">
        <v>146</v>
      </c>
      <c r="D411" s="1">
        <v>10</v>
      </c>
      <c r="E411" s="1">
        <v>42845</v>
      </c>
      <c r="F411" s="1" t="s">
        <v>20332</v>
      </c>
      <c r="G411" s="1" t="s">
        <v>72</v>
      </c>
      <c r="H411" s="1" t="s">
        <v>65</v>
      </c>
      <c r="I411" s="1">
        <v>0.8</v>
      </c>
      <c r="J411" s="1" t="s">
        <v>75</v>
      </c>
      <c r="K411" s="1">
        <v>0</v>
      </c>
      <c r="M411" s="1">
        <v>0</v>
      </c>
      <c r="O411" s="1">
        <v>0</v>
      </c>
      <c r="Q411" s="1">
        <v>0</v>
      </c>
      <c r="S411" s="1">
        <v>0</v>
      </c>
      <c r="U411" s="1">
        <v>0</v>
      </c>
      <c r="W411" s="1">
        <v>0</v>
      </c>
      <c r="Y411" s="1">
        <v>0</v>
      </c>
      <c r="AA411" s="1">
        <v>0</v>
      </c>
      <c r="AC411" s="1">
        <v>0</v>
      </c>
      <c r="AE411" s="1">
        <v>0</v>
      </c>
      <c r="AG411" s="1">
        <v>1</v>
      </c>
      <c r="AH411" s="1">
        <v>0</v>
      </c>
    </row>
    <row r="412" spans="1:34">
      <c r="A412" s="1" t="s">
        <v>1214</v>
      </c>
      <c r="B412" s="1" t="s">
        <v>1215</v>
      </c>
      <c r="C412" s="1" t="s">
        <v>896</v>
      </c>
      <c r="D412" s="1">
        <v>44</v>
      </c>
      <c r="E412" s="1">
        <v>43977</v>
      </c>
      <c r="F412" s="1" t="s">
        <v>20332</v>
      </c>
      <c r="G412" s="1" t="s">
        <v>72</v>
      </c>
      <c r="H412" s="1" t="s">
        <v>65</v>
      </c>
      <c r="I412" s="1">
        <v>0.5</v>
      </c>
      <c r="J412" s="1" t="s">
        <v>75</v>
      </c>
      <c r="K412" s="1">
        <v>0</v>
      </c>
      <c r="M412" s="1">
        <v>0</v>
      </c>
      <c r="O412" s="1">
        <v>0</v>
      </c>
      <c r="Q412" s="1">
        <v>0</v>
      </c>
      <c r="S412" s="1">
        <v>0</v>
      </c>
      <c r="U412" s="1">
        <v>0</v>
      </c>
      <c r="W412" s="1">
        <v>0</v>
      </c>
      <c r="Y412" s="1">
        <v>0</v>
      </c>
      <c r="AA412" s="1">
        <v>0</v>
      </c>
      <c r="AC412" s="1">
        <v>0</v>
      </c>
      <c r="AE412" s="1">
        <v>0</v>
      </c>
      <c r="AG412" s="1">
        <v>1</v>
      </c>
      <c r="AH412" s="1">
        <v>0</v>
      </c>
    </row>
    <row r="413" spans="1:34">
      <c r="A413" s="1" t="s">
        <v>1216</v>
      </c>
      <c r="B413" s="1" t="s">
        <v>1217</v>
      </c>
      <c r="C413" s="1" t="s">
        <v>964</v>
      </c>
      <c r="D413" s="1">
        <v>16</v>
      </c>
      <c r="E413" s="4">
        <v>44711</v>
      </c>
      <c r="F413" s="1" t="s">
        <v>1218</v>
      </c>
      <c r="G413" s="1" t="s">
        <v>80</v>
      </c>
      <c r="H413" s="1" t="s">
        <v>65</v>
      </c>
      <c r="I413" s="1">
        <v>0.8</v>
      </c>
      <c r="J413" s="1" t="s">
        <v>75</v>
      </c>
      <c r="K413" s="1">
        <v>0</v>
      </c>
      <c r="M413" s="1">
        <v>0</v>
      </c>
      <c r="O413" s="1">
        <v>0</v>
      </c>
      <c r="Q413" s="1">
        <v>0</v>
      </c>
      <c r="S413" s="1">
        <v>0</v>
      </c>
      <c r="U413" s="1">
        <v>0</v>
      </c>
      <c r="W413" s="1">
        <v>0</v>
      </c>
      <c r="Y413" s="1">
        <v>0</v>
      </c>
      <c r="AA413" s="1">
        <v>0</v>
      </c>
      <c r="AC413" s="1">
        <v>0</v>
      </c>
      <c r="AE413" s="1">
        <v>0</v>
      </c>
      <c r="AG413" s="1">
        <v>1</v>
      </c>
      <c r="AH413" s="1">
        <v>0</v>
      </c>
    </row>
    <row r="414" spans="1:34">
      <c r="A414" s="1" t="s">
        <v>1219</v>
      </c>
      <c r="B414" s="1" t="s">
        <v>1220</v>
      </c>
      <c r="C414" s="1" t="s">
        <v>126</v>
      </c>
      <c r="H414" s="1" t="s">
        <v>65</v>
      </c>
      <c r="I414" s="1" t="s">
        <v>66</v>
      </c>
      <c r="V414" s="1" t="s">
        <v>67</v>
      </c>
    </row>
    <row r="415" spans="1:34">
      <c r="A415" s="1" t="s">
        <v>1221</v>
      </c>
      <c r="B415" s="1" t="s">
        <v>1222</v>
      </c>
      <c r="C415" s="1" t="s">
        <v>322</v>
      </c>
      <c r="D415" s="1">
        <v>18</v>
      </c>
      <c r="E415" s="1">
        <v>42501</v>
      </c>
      <c r="F415" s="1" t="s">
        <v>20332</v>
      </c>
      <c r="G415" s="1" t="s">
        <v>72</v>
      </c>
      <c r="H415" s="1" t="s">
        <v>65</v>
      </c>
      <c r="I415" s="1">
        <v>0.8</v>
      </c>
      <c r="J415" s="1" t="s">
        <v>75</v>
      </c>
      <c r="K415" s="1">
        <v>0</v>
      </c>
      <c r="M415" s="1">
        <v>0</v>
      </c>
      <c r="O415" s="1">
        <v>0</v>
      </c>
      <c r="Q415" s="1">
        <v>0</v>
      </c>
      <c r="S415" s="1">
        <v>0</v>
      </c>
      <c r="U415" s="1">
        <v>0</v>
      </c>
      <c r="W415" s="1">
        <v>0</v>
      </c>
      <c r="Y415" s="1">
        <v>0</v>
      </c>
      <c r="AA415" s="1">
        <v>0</v>
      </c>
      <c r="AC415" s="1">
        <v>0</v>
      </c>
      <c r="AE415" s="1">
        <v>0</v>
      </c>
      <c r="AG415" s="1">
        <v>1</v>
      </c>
      <c r="AH415" s="1">
        <v>0</v>
      </c>
    </row>
    <row r="416" spans="1:34">
      <c r="A416" s="1" t="s">
        <v>1223</v>
      </c>
      <c r="B416" s="1" t="s">
        <v>1224</v>
      </c>
      <c r="C416" s="1" t="s">
        <v>322</v>
      </c>
      <c r="D416" s="1">
        <v>31</v>
      </c>
      <c r="E416" s="1">
        <v>44706</v>
      </c>
      <c r="F416" s="1" t="s">
        <v>20364</v>
      </c>
      <c r="G416" s="1" t="s">
        <v>80</v>
      </c>
      <c r="H416" s="1" t="s">
        <v>73</v>
      </c>
      <c r="I416" s="1">
        <v>0</v>
      </c>
      <c r="J416" s="1" t="s">
        <v>1697</v>
      </c>
      <c r="K416" s="1">
        <v>1</v>
      </c>
      <c r="L416" s="1" t="s">
        <v>75</v>
      </c>
      <c r="M416" s="1">
        <v>0</v>
      </c>
      <c r="O416" s="1">
        <v>0</v>
      </c>
      <c r="Q416" s="1">
        <v>0</v>
      </c>
      <c r="S416" s="1">
        <v>0</v>
      </c>
      <c r="U416" s="1">
        <v>0</v>
      </c>
      <c r="W416" s="1">
        <v>0</v>
      </c>
      <c r="Y416" s="1">
        <v>0</v>
      </c>
      <c r="AA416" s="1">
        <v>0</v>
      </c>
      <c r="AC416" s="1">
        <v>0</v>
      </c>
      <c r="AE416" s="1">
        <v>0</v>
      </c>
      <c r="AG416" s="1">
        <v>2</v>
      </c>
      <c r="AH416" s="1">
        <v>20000</v>
      </c>
    </row>
    <row r="417" spans="1:34">
      <c r="A417" s="1" t="s">
        <v>1225</v>
      </c>
      <c r="B417" s="1" t="s">
        <v>1226</v>
      </c>
      <c r="C417" s="1" t="s">
        <v>212</v>
      </c>
      <c r="H417" s="1" t="s">
        <v>65</v>
      </c>
      <c r="I417" s="1" t="s">
        <v>66</v>
      </c>
      <c r="V417" s="1" t="s">
        <v>67</v>
      </c>
    </row>
    <row r="418" spans="1:34">
      <c r="A418" s="1" t="s">
        <v>1227</v>
      </c>
      <c r="B418" s="1" t="s">
        <v>1228</v>
      </c>
      <c r="C418" s="1" t="s">
        <v>334</v>
      </c>
      <c r="D418" s="1">
        <v>37</v>
      </c>
      <c r="E418" s="4">
        <v>44712</v>
      </c>
      <c r="F418" s="1" t="s">
        <v>1229</v>
      </c>
      <c r="G418" s="1" t="s">
        <v>72</v>
      </c>
      <c r="H418" s="1" t="s">
        <v>65</v>
      </c>
      <c r="I418" s="1">
        <v>0.8</v>
      </c>
      <c r="J418" s="1" t="s">
        <v>75</v>
      </c>
      <c r="K418" s="1">
        <v>0</v>
      </c>
      <c r="M418" s="1">
        <v>0</v>
      </c>
      <c r="O418" s="1">
        <v>0</v>
      </c>
      <c r="Q418" s="1">
        <v>0</v>
      </c>
      <c r="S418" s="1">
        <v>0</v>
      </c>
      <c r="U418" s="1">
        <v>0</v>
      </c>
      <c r="W418" s="1">
        <v>0</v>
      </c>
      <c r="Y418" s="1">
        <v>0</v>
      </c>
      <c r="AA418" s="1">
        <v>0</v>
      </c>
      <c r="AC418" s="1">
        <v>0</v>
      </c>
      <c r="AE418" s="1">
        <v>0</v>
      </c>
      <c r="AG418" s="1">
        <v>1</v>
      </c>
      <c r="AH418" s="1">
        <v>0</v>
      </c>
    </row>
    <row r="419" spans="1:34">
      <c r="A419" s="1" t="s">
        <v>1230</v>
      </c>
      <c r="B419" s="1" t="s">
        <v>1231</v>
      </c>
      <c r="C419" s="1" t="s">
        <v>1232</v>
      </c>
      <c r="D419" s="1">
        <v>8</v>
      </c>
      <c r="E419" s="1">
        <v>39119</v>
      </c>
      <c r="F419" s="1" t="s">
        <v>20332</v>
      </c>
      <c r="G419" s="1" t="s">
        <v>72</v>
      </c>
      <c r="H419" s="1" t="s">
        <v>65</v>
      </c>
      <c r="I419" s="1">
        <v>0.8</v>
      </c>
      <c r="J419" s="1" t="s">
        <v>75</v>
      </c>
      <c r="K419" s="1">
        <v>0</v>
      </c>
      <c r="M419" s="1">
        <v>0</v>
      </c>
      <c r="O419" s="1">
        <v>0</v>
      </c>
      <c r="Q419" s="1">
        <v>0</v>
      </c>
      <c r="S419" s="1">
        <v>0</v>
      </c>
      <c r="U419" s="1">
        <v>0</v>
      </c>
      <c r="W419" s="1">
        <v>0</v>
      </c>
      <c r="Y419" s="1">
        <v>0</v>
      </c>
      <c r="AA419" s="1">
        <v>0</v>
      </c>
      <c r="AC419" s="1">
        <v>0</v>
      </c>
      <c r="AE419" s="1">
        <v>0</v>
      </c>
      <c r="AG419" s="1">
        <v>1</v>
      </c>
      <c r="AH419" s="1">
        <v>0</v>
      </c>
    </row>
    <row r="420" spans="1:34">
      <c r="A420" s="1" t="s">
        <v>1233</v>
      </c>
      <c r="B420" s="1" t="s">
        <v>1234</v>
      </c>
      <c r="C420" s="1" t="s">
        <v>118</v>
      </c>
      <c r="D420" s="1">
        <v>19</v>
      </c>
      <c r="E420" s="4">
        <v>44705</v>
      </c>
      <c r="F420" s="1" t="s">
        <v>1235</v>
      </c>
      <c r="G420" s="1" t="s">
        <v>72</v>
      </c>
      <c r="H420" s="1" t="s">
        <v>73</v>
      </c>
      <c r="I420" s="1">
        <v>0</v>
      </c>
      <c r="J420" s="1" t="s">
        <v>222</v>
      </c>
      <c r="K420" s="1">
        <v>0.8</v>
      </c>
      <c r="L420" s="1" t="s">
        <v>75</v>
      </c>
      <c r="M420" s="1">
        <v>0</v>
      </c>
      <c r="O420" s="1">
        <v>0</v>
      </c>
      <c r="Q420" s="1">
        <v>0</v>
      </c>
      <c r="S420" s="1">
        <v>0</v>
      </c>
      <c r="U420" s="1">
        <v>0</v>
      </c>
      <c r="W420" s="1">
        <v>0</v>
      </c>
      <c r="Y420" s="1">
        <v>0</v>
      </c>
      <c r="AA420" s="1">
        <v>0</v>
      </c>
      <c r="AC420" s="1">
        <v>0</v>
      </c>
      <c r="AE420" s="1">
        <v>0</v>
      </c>
      <c r="AG420" s="1">
        <v>2</v>
      </c>
      <c r="AH420" s="1">
        <v>9999.99</v>
      </c>
    </row>
    <row r="421" spans="1:34">
      <c r="A421" s="1" t="s">
        <v>1236</v>
      </c>
      <c r="B421" s="1" t="s">
        <v>1237</v>
      </c>
      <c r="C421" s="1" t="s">
        <v>731</v>
      </c>
      <c r="D421" s="1">
        <v>13</v>
      </c>
      <c r="E421" s="4">
        <v>44641</v>
      </c>
      <c r="F421" s="1" t="s">
        <v>1238</v>
      </c>
      <c r="G421" s="1" t="s">
        <v>80</v>
      </c>
      <c r="H421" s="1" t="s">
        <v>73</v>
      </c>
      <c r="I421" s="1">
        <v>0</v>
      </c>
      <c r="J421" s="1" t="s">
        <v>81</v>
      </c>
      <c r="K421" s="1">
        <v>0.28000000000000003</v>
      </c>
      <c r="L421" s="1" t="s">
        <v>82</v>
      </c>
      <c r="M421" s="1">
        <v>0.35</v>
      </c>
      <c r="N421" s="1" t="s">
        <v>83</v>
      </c>
      <c r="O421" s="1">
        <v>0.42</v>
      </c>
      <c r="P421" s="1" t="s">
        <v>84</v>
      </c>
      <c r="Q421" s="1">
        <v>0.54</v>
      </c>
      <c r="R421" s="1" t="s">
        <v>85</v>
      </c>
      <c r="S421" s="1">
        <v>0</v>
      </c>
      <c r="U421" s="1">
        <v>0</v>
      </c>
      <c r="W421" s="1">
        <v>0</v>
      </c>
      <c r="Y421" s="1">
        <v>0</v>
      </c>
      <c r="AA421" s="1">
        <v>0</v>
      </c>
      <c r="AC421" s="1">
        <v>0</v>
      </c>
      <c r="AE421" s="1">
        <v>0</v>
      </c>
      <c r="AG421" s="1">
        <v>4</v>
      </c>
      <c r="AH421" s="1">
        <v>15000</v>
      </c>
    </row>
    <row r="422" spans="1:34">
      <c r="A422" s="1" t="s">
        <v>1239</v>
      </c>
      <c r="B422" s="1" t="s">
        <v>1240</v>
      </c>
      <c r="C422" s="1" t="s">
        <v>212</v>
      </c>
      <c r="D422" s="1">
        <v>11</v>
      </c>
      <c r="E422" s="4">
        <v>44649</v>
      </c>
      <c r="F422" s="1" t="s">
        <v>1241</v>
      </c>
      <c r="G422" s="1" t="s">
        <v>72</v>
      </c>
      <c r="H422" s="1" t="s">
        <v>65</v>
      </c>
      <c r="I422" s="1">
        <v>0.8</v>
      </c>
      <c r="J422" s="1" t="s">
        <v>75</v>
      </c>
      <c r="K422" s="1">
        <v>0</v>
      </c>
      <c r="M422" s="1">
        <v>0</v>
      </c>
      <c r="O422" s="1">
        <v>0</v>
      </c>
      <c r="Q422" s="1">
        <v>0</v>
      </c>
      <c r="S422" s="1">
        <v>0</v>
      </c>
      <c r="U422" s="1">
        <v>0</v>
      </c>
      <c r="W422" s="1">
        <v>0</v>
      </c>
      <c r="Y422" s="1">
        <v>0</v>
      </c>
      <c r="AA422" s="1">
        <v>0</v>
      </c>
      <c r="AC422" s="1">
        <v>0</v>
      </c>
      <c r="AE422" s="1">
        <v>0</v>
      </c>
      <c r="AG422" s="1">
        <v>1</v>
      </c>
      <c r="AH422" s="1">
        <v>0</v>
      </c>
    </row>
    <row r="423" spans="1:34">
      <c r="A423" s="1" t="s">
        <v>1242</v>
      </c>
      <c r="B423" s="1" t="s">
        <v>1243</v>
      </c>
      <c r="C423" s="1" t="s">
        <v>259</v>
      </c>
      <c r="D423" s="1">
        <v>48</v>
      </c>
      <c r="E423" s="4">
        <v>44680</v>
      </c>
      <c r="F423" s="1" t="s">
        <v>1244</v>
      </c>
      <c r="G423" s="1" t="s">
        <v>80</v>
      </c>
      <c r="H423" s="1" t="s">
        <v>73</v>
      </c>
      <c r="I423" s="1">
        <v>0</v>
      </c>
      <c r="J423" s="1" t="s">
        <v>81</v>
      </c>
      <c r="K423" s="1">
        <v>0.59</v>
      </c>
      <c r="L423" s="1" t="s">
        <v>82</v>
      </c>
      <c r="M423" s="1">
        <v>0.6</v>
      </c>
      <c r="N423" s="1" t="s">
        <v>83</v>
      </c>
      <c r="O423" s="1">
        <v>0.7</v>
      </c>
      <c r="P423" s="1" t="s">
        <v>84</v>
      </c>
      <c r="Q423" s="1">
        <v>0.8</v>
      </c>
      <c r="R423" s="1" t="s">
        <v>85</v>
      </c>
      <c r="S423" s="1">
        <v>0</v>
      </c>
      <c r="U423" s="1">
        <v>0</v>
      </c>
      <c r="W423" s="1">
        <v>0</v>
      </c>
      <c r="Y423" s="1">
        <v>0</v>
      </c>
      <c r="AA423" s="1">
        <v>0</v>
      </c>
      <c r="AC423" s="1">
        <v>0</v>
      </c>
      <c r="AE423" s="1">
        <v>0</v>
      </c>
      <c r="AG423" s="1">
        <v>4</v>
      </c>
      <c r="AH423" s="1">
        <v>15000</v>
      </c>
    </row>
    <row r="424" spans="1:34">
      <c r="A424" s="1" t="s">
        <v>1245</v>
      </c>
      <c r="B424" s="1" t="s">
        <v>1246</v>
      </c>
      <c r="C424" s="1" t="s">
        <v>101</v>
      </c>
      <c r="D424" s="1">
        <v>33</v>
      </c>
      <c r="E424" s="1">
        <v>43552</v>
      </c>
      <c r="F424" s="1" t="s">
        <v>20332</v>
      </c>
      <c r="G424" s="1" t="s">
        <v>72</v>
      </c>
      <c r="H424" s="1" t="s">
        <v>73</v>
      </c>
      <c r="I424" s="1">
        <v>0</v>
      </c>
      <c r="J424" s="1" t="s">
        <v>397</v>
      </c>
      <c r="K424" s="1">
        <v>0.7</v>
      </c>
      <c r="L424" s="1" t="s">
        <v>75</v>
      </c>
      <c r="M424" s="1">
        <v>0</v>
      </c>
      <c r="O424" s="1">
        <v>0</v>
      </c>
      <c r="Q424" s="1">
        <v>0</v>
      </c>
      <c r="S424" s="1">
        <v>0</v>
      </c>
      <c r="U424" s="1">
        <v>0</v>
      </c>
      <c r="W424" s="1">
        <v>0</v>
      </c>
      <c r="Y424" s="1">
        <v>0</v>
      </c>
      <c r="AA424" s="1">
        <v>0</v>
      </c>
      <c r="AC424" s="1">
        <v>0</v>
      </c>
      <c r="AE424" s="1">
        <v>0</v>
      </c>
      <c r="AG424" s="1">
        <v>2</v>
      </c>
      <c r="AH424" s="1">
        <v>8000</v>
      </c>
    </row>
    <row r="425" spans="1:34">
      <c r="A425" s="1" t="s">
        <v>1247</v>
      </c>
      <c r="B425" s="1" t="s">
        <v>1248</v>
      </c>
      <c r="C425" s="1" t="s">
        <v>360</v>
      </c>
      <c r="H425" s="1" t="s">
        <v>65</v>
      </c>
      <c r="I425" s="1" t="s">
        <v>66</v>
      </c>
      <c r="V425" s="1" t="s">
        <v>67</v>
      </c>
    </row>
    <row r="426" spans="1:34">
      <c r="A426" s="1" t="s">
        <v>1249</v>
      </c>
      <c r="B426" s="1" t="s">
        <v>1250</v>
      </c>
      <c r="C426" s="1" t="s">
        <v>310</v>
      </c>
      <c r="D426" s="1">
        <v>19</v>
      </c>
      <c r="E426" s="1">
        <v>38776</v>
      </c>
      <c r="F426" s="1" t="s">
        <v>20332</v>
      </c>
      <c r="G426" s="1" t="s">
        <v>1003</v>
      </c>
      <c r="H426" s="1" t="s">
        <v>65</v>
      </c>
      <c r="I426" s="1">
        <v>0</v>
      </c>
      <c r="J426" s="1" t="s">
        <v>75</v>
      </c>
      <c r="K426" s="1">
        <v>0</v>
      </c>
      <c r="M426" s="1">
        <v>0</v>
      </c>
      <c r="O426" s="1">
        <v>0</v>
      </c>
      <c r="Q426" s="1">
        <v>0</v>
      </c>
      <c r="S426" s="1">
        <v>0</v>
      </c>
      <c r="U426" s="1">
        <v>0</v>
      </c>
      <c r="W426" s="1">
        <v>0</v>
      </c>
      <c r="Y426" s="1">
        <v>0</v>
      </c>
      <c r="AA426" s="1">
        <v>0</v>
      </c>
      <c r="AC426" s="1">
        <v>0</v>
      </c>
      <c r="AE426" s="1">
        <v>0</v>
      </c>
      <c r="AG426" s="1">
        <v>1</v>
      </c>
      <c r="AH426" s="1">
        <v>0</v>
      </c>
    </row>
    <row r="427" spans="1:34">
      <c r="A427" s="1" t="s">
        <v>1251</v>
      </c>
      <c r="B427" s="1" t="s">
        <v>1252</v>
      </c>
      <c r="C427" s="1" t="s">
        <v>1199</v>
      </c>
      <c r="D427" s="1">
        <v>16</v>
      </c>
      <c r="E427" s="1">
        <v>41123</v>
      </c>
      <c r="F427" s="1" t="s">
        <v>20332</v>
      </c>
      <c r="G427" s="1" t="s">
        <v>72</v>
      </c>
      <c r="H427" s="1" t="s">
        <v>65</v>
      </c>
      <c r="I427" s="1">
        <v>0.8</v>
      </c>
      <c r="J427" s="1" t="s">
        <v>75</v>
      </c>
      <c r="K427" s="1">
        <v>0</v>
      </c>
      <c r="M427" s="1">
        <v>0</v>
      </c>
      <c r="O427" s="1">
        <v>0</v>
      </c>
      <c r="Q427" s="1">
        <v>0</v>
      </c>
      <c r="S427" s="1">
        <v>0</v>
      </c>
      <c r="U427" s="1">
        <v>0</v>
      </c>
      <c r="W427" s="1">
        <v>0</v>
      </c>
      <c r="Y427" s="1">
        <v>0</v>
      </c>
      <c r="AA427" s="1">
        <v>0</v>
      </c>
      <c r="AC427" s="1">
        <v>0</v>
      </c>
      <c r="AE427" s="1">
        <v>0</v>
      </c>
      <c r="AG427" s="1">
        <v>1</v>
      </c>
      <c r="AH427" s="1">
        <v>0</v>
      </c>
    </row>
    <row r="428" spans="1:34">
      <c r="A428" s="1" t="s">
        <v>1253</v>
      </c>
      <c r="B428" s="1" t="s">
        <v>1254</v>
      </c>
      <c r="C428" s="1" t="s">
        <v>199</v>
      </c>
      <c r="D428" s="1">
        <v>4</v>
      </c>
      <c r="E428" s="1">
        <v>44028</v>
      </c>
      <c r="F428" s="1" t="s">
        <v>20332</v>
      </c>
      <c r="G428" s="1" t="s">
        <v>72</v>
      </c>
      <c r="H428" s="1" t="s">
        <v>65</v>
      </c>
      <c r="I428" s="1">
        <v>0.8</v>
      </c>
      <c r="J428" s="1" t="s">
        <v>75</v>
      </c>
      <c r="K428" s="1">
        <v>0</v>
      </c>
      <c r="M428" s="1">
        <v>0</v>
      </c>
      <c r="O428" s="1">
        <v>0</v>
      </c>
      <c r="Q428" s="1">
        <v>0</v>
      </c>
      <c r="S428" s="1">
        <v>0</v>
      </c>
      <c r="U428" s="1">
        <v>0</v>
      </c>
      <c r="W428" s="1">
        <v>0</v>
      </c>
      <c r="Y428" s="1">
        <v>0</v>
      </c>
      <c r="AA428" s="1">
        <v>0</v>
      </c>
      <c r="AC428" s="1">
        <v>0</v>
      </c>
      <c r="AE428" s="1">
        <v>0</v>
      </c>
      <c r="AG428" s="1">
        <v>1</v>
      </c>
      <c r="AH428" s="1">
        <v>0</v>
      </c>
    </row>
    <row r="429" spans="1:34">
      <c r="A429" s="1" t="s">
        <v>1255</v>
      </c>
      <c r="B429" s="1" t="s">
        <v>1256</v>
      </c>
      <c r="C429" s="1" t="s">
        <v>259</v>
      </c>
      <c r="D429" s="1">
        <v>6</v>
      </c>
      <c r="E429" s="1">
        <v>44313</v>
      </c>
      <c r="F429" s="1" t="s">
        <v>20332</v>
      </c>
      <c r="G429" s="1" t="s">
        <v>72</v>
      </c>
      <c r="H429" s="1" t="s">
        <v>65</v>
      </c>
      <c r="I429" s="1">
        <v>0.7</v>
      </c>
      <c r="J429" s="1" t="s">
        <v>75</v>
      </c>
      <c r="K429" s="1">
        <v>0</v>
      </c>
      <c r="M429" s="1">
        <v>0</v>
      </c>
      <c r="O429" s="1">
        <v>0</v>
      </c>
      <c r="Q429" s="1">
        <v>0</v>
      </c>
      <c r="S429" s="1">
        <v>0</v>
      </c>
      <c r="U429" s="1">
        <v>0</v>
      </c>
      <c r="W429" s="1">
        <v>0</v>
      </c>
      <c r="Y429" s="1">
        <v>0</v>
      </c>
      <c r="AA429" s="1">
        <v>0</v>
      </c>
      <c r="AC429" s="1">
        <v>0</v>
      </c>
      <c r="AE429" s="1">
        <v>0</v>
      </c>
      <c r="AG429" s="1">
        <v>1</v>
      </c>
      <c r="AH429" s="1">
        <v>0</v>
      </c>
    </row>
    <row r="430" spans="1:34">
      <c r="A430" s="1" t="s">
        <v>1257</v>
      </c>
      <c r="B430" s="1" t="s">
        <v>1258</v>
      </c>
      <c r="C430" s="1" t="s">
        <v>163</v>
      </c>
      <c r="D430" s="1">
        <v>3</v>
      </c>
      <c r="E430" s="1">
        <v>43551</v>
      </c>
      <c r="F430" s="1" t="s">
        <v>20332</v>
      </c>
      <c r="G430" s="1" t="s">
        <v>72</v>
      </c>
      <c r="H430" s="1" t="s">
        <v>65</v>
      </c>
      <c r="I430" s="1">
        <v>0.8</v>
      </c>
      <c r="J430" s="1" t="s">
        <v>75</v>
      </c>
      <c r="K430" s="1">
        <v>0</v>
      </c>
      <c r="M430" s="1">
        <v>0</v>
      </c>
      <c r="O430" s="1">
        <v>0</v>
      </c>
      <c r="Q430" s="1">
        <v>0</v>
      </c>
      <c r="S430" s="1">
        <v>0</v>
      </c>
      <c r="U430" s="1">
        <v>0</v>
      </c>
      <c r="W430" s="1">
        <v>0</v>
      </c>
      <c r="Y430" s="1">
        <v>0</v>
      </c>
      <c r="AA430" s="1">
        <v>0</v>
      </c>
      <c r="AC430" s="1">
        <v>0</v>
      </c>
      <c r="AE430" s="1">
        <v>0</v>
      </c>
      <c r="AG430" s="1">
        <v>1</v>
      </c>
      <c r="AH430" s="1">
        <v>0</v>
      </c>
    </row>
    <row r="431" spans="1:34">
      <c r="A431" s="1" t="s">
        <v>1259</v>
      </c>
      <c r="B431" s="1" t="s">
        <v>1260</v>
      </c>
      <c r="C431" s="1" t="s">
        <v>255</v>
      </c>
      <c r="D431" s="1">
        <v>3</v>
      </c>
      <c r="E431" s="4">
        <v>44627</v>
      </c>
      <c r="F431" s="1" t="s">
        <v>1261</v>
      </c>
      <c r="G431" s="1" t="s">
        <v>80</v>
      </c>
      <c r="H431" s="1" t="s">
        <v>65</v>
      </c>
      <c r="I431" s="1">
        <v>0.65</v>
      </c>
      <c r="J431" s="1" t="s">
        <v>75</v>
      </c>
      <c r="K431" s="1">
        <v>0</v>
      </c>
      <c r="M431" s="1">
        <v>0</v>
      </c>
      <c r="O431" s="1">
        <v>0</v>
      </c>
      <c r="Q431" s="1">
        <v>0</v>
      </c>
      <c r="S431" s="1">
        <v>0</v>
      </c>
      <c r="U431" s="1">
        <v>0</v>
      </c>
      <c r="W431" s="1">
        <v>0</v>
      </c>
      <c r="Y431" s="1">
        <v>0</v>
      </c>
      <c r="AA431" s="1">
        <v>0</v>
      </c>
      <c r="AC431" s="1">
        <v>0</v>
      </c>
      <c r="AE431" s="1">
        <v>0</v>
      </c>
      <c r="AG431" s="1">
        <v>1</v>
      </c>
      <c r="AH431" s="1">
        <v>0</v>
      </c>
    </row>
    <row r="432" spans="1:34">
      <c r="A432" s="1" t="s">
        <v>1262</v>
      </c>
      <c r="B432" s="1" t="s">
        <v>1263</v>
      </c>
      <c r="C432" s="1" t="s">
        <v>212</v>
      </c>
      <c r="D432" s="1">
        <v>53</v>
      </c>
      <c r="E432" s="1">
        <v>43826</v>
      </c>
      <c r="F432" s="1" t="s">
        <v>20332</v>
      </c>
      <c r="G432" s="1" t="s">
        <v>72</v>
      </c>
      <c r="H432" s="1" t="s">
        <v>65</v>
      </c>
      <c r="I432" s="1">
        <v>0.66</v>
      </c>
      <c r="J432" s="1" t="s">
        <v>75</v>
      </c>
      <c r="K432" s="1">
        <v>0</v>
      </c>
      <c r="M432" s="1">
        <v>0</v>
      </c>
      <c r="O432" s="1">
        <v>0</v>
      </c>
      <c r="Q432" s="1">
        <v>0</v>
      </c>
      <c r="S432" s="1">
        <v>0</v>
      </c>
      <c r="U432" s="1">
        <v>0</v>
      </c>
      <c r="W432" s="1">
        <v>0</v>
      </c>
      <c r="Y432" s="1">
        <v>0</v>
      </c>
      <c r="AA432" s="1">
        <v>0</v>
      </c>
      <c r="AC432" s="1">
        <v>0</v>
      </c>
      <c r="AE432" s="1">
        <v>0</v>
      </c>
      <c r="AG432" s="1">
        <v>1</v>
      </c>
      <c r="AH432" s="1">
        <v>0</v>
      </c>
    </row>
    <row r="433" spans="1:34">
      <c r="A433" s="1" t="s">
        <v>1264</v>
      </c>
      <c r="B433" s="1" t="s">
        <v>1265</v>
      </c>
      <c r="C433" s="1" t="s">
        <v>152</v>
      </c>
      <c r="D433" s="1">
        <v>14</v>
      </c>
      <c r="E433" s="4">
        <v>44642</v>
      </c>
      <c r="F433" s="1" t="s">
        <v>1266</v>
      </c>
      <c r="G433" s="1" t="s">
        <v>72</v>
      </c>
      <c r="H433" s="1" t="s">
        <v>73</v>
      </c>
      <c r="I433" s="1">
        <v>0</v>
      </c>
      <c r="J433" s="1" t="s">
        <v>1267</v>
      </c>
      <c r="K433" s="1">
        <v>0.8</v>
      </c>
      <c r="L433" s="1" t="s">
        <v>75</v>
      </c>
      <c r="M433" s="1">
        <v>0</v>
      </c>
      <c r="O433" s="1">
        <v>0</v>
      </c>
      <c r="Q433" s="1">
        <v>0</v>
      </c>
      <c r="S433" s="1">
        <v>0</v>
      </c>
      <c r="U433" s="1">
        <v>0</v>
      </c>
      <c r="W433" s="1">
        <v>0</v>
      </c>
      <c r="Y433" s="1">
        <v>0</v>
      </c>
      <c r="AA433" s="1">
        <v>0</v>
      </c>
      <c r="AC433" s="1">
        <v>0</v>
      </c>
      <c r="AE433" s="1">
        <v>0</v>
      </c>
      <c r="AG433" s="1">
        <v>2</v>
      </c>
      <c r="AH433" s="1">
        <v>6000</v>
      </c>
    </row>
    <row r="434" spans="1:34">
      <c r="A434" s="1" t="s">
        <v>1268</v>
      </c>
      <c r="B434" s="1" t="s">
        <v>1269</v>
      </c>
      <c r="C434" s="1" t="s">
        <v>731</v>
      </c>
      <c r="D434" s="1">
        <v>13</v>
      </c>
      <c r="E434" s="4">
        <v>44679</v>
      </c>
      <c r="F434" s="1" t="s">
        <v>1270</v>
      </c>
      <c r="G434" s="1" t="s">
        <v>80</v>
      </c>
      <c r="H434" s="1" t="s">
        <v>73</v>
      </c>
      <c r="I434" s="1">
        <v>0</v>
      </c>
      <c r="J434" s="1" t="s">
        <v>81</v>
      </c>
      <c r="K434" s="1">
        <v>0.45</v>
      </c>
      <c r="L434" s="1" t="s">
        <v>82</v>
      </c>
      <c r="M434" s="1">
        <v>0.55000000000000004</v>
      </c>
      <c r="N434" s="1" t="s">
        <v>83</v>
      </c>
      <c r="O434" s="1">
        <v>0.65</v>
      </c>
      <c r="P434" s="1" t="s">
        <v>84</v>
      </c>
      <c r="Q434" s="1">
        <v>0.75</v>
      </c>
      <c r="R434" s="1" t="s">
        <v>85</v>
      </c>
      <c r="S434" s="1">
        <v>0</v>
      </c>
      <c r="U434" s="1">
        <v>0</v>
      </c>
      <c r="W434" s="1">
        <v>0</v>
      </c>
      <c r="Y434" s="1">
        <v>0</v>
      </c>
      <c r="AA434" s="1">
        <v>0</v>
      </c>
      <c r="AC434" s="1">
        <v>0</v>
      </c>
      <c r="AE434" s="1">
        <v>0</v>
      </c>
      <c r="AG434" s="1">
        <v>4</v>
      </c>
      <c r="AH434" s="1">
        <v>15000</v>
      </c>
    </row>
    <row r="435" spans="1:34">
      <c r="A435" s="1" t="s">
        <v>1271</v>
      </c>
      <c r="B435" s="1" t="s">
        <v>1272</v>
      </c>
      <c r="C435" s="1" t="s">
        <v>287</v>
      </c>
      <c r="D435" s="1">
        <v>67</v>
      </c>
      <c r="E435" s="4">
        <v>44557</v>
      </c>
      <c r="F435" s="1" t="s">
        <v>1273</v>
      </c>
      <c r="G435" s="1" t="s">
        <v>80</v>
      </c>
      <c r="H435" s="1" t="s">
        <v>73</v>
      </c>
      <c r="I435" s="1">
        <v>0</v>
      </c>
      <c r="J435" s="1" t="s">
        <v>284</v>
      </c>
      <c r="K435" s="1">
        <v>0.75</v>
      </c>
      <c r="L435" s="1" t="s">
        <v>82</v>
      </c>
      <c r="M435" s="1">
        <v>0.75</v>
      </c>
      <c r="N435" s="1" t="s">
        <v>83</v>
      </c>
      <c r="O435" s="1">
        <v>0.8</v>
      </c>
      <c r="P435" s="1" t="s">
        <v>84</v>
      </c>
      <c r="Q435" s="1">
        <v>0.8</v>
      </c>
      <c r="R435" s="1" t="s">
        <v>85</v>
      </c>
      <c r="S435" s="1">
        <v>0</v>
      </c>
      <c r="U435" s="1">
        <v>0</v>
      </c>
      <c r="W435" s="1">
        <v>0</v>
      </c>
      <c r="Y435" s="1">
        <v>0</v>
      </c>
      <c r="AA435" s="1">
        <v>0</v>
      </c>
      <c r="AC435" s="1">
        <v>0</v>
      </c>
      <c r="AE435" s="1">
        <v>0</v>
      </c>
      <c r="AG435" s="1">
        <v>4</v>
      </c>
      <c r="AH435" s="1">
        <v>16000</v>
      </c>
    </row>
    <row r="436" spans="1:34">
      <c r="A436" s="1" t="s">
        <v>1274</v>
      </c>
      <c r="B436" s="1" t="s">
        <v>1275</v>
      </c>
      <c r="C436" s="1" t="s">
        <v>287</v>
      </c>
      <c r="D436" s="1">
        <v>6</v>
      </c>
      <c r="E436" s="4">
        <v>44656</v>
      </c>
      <c r="F436" s="1" t="s">
        <v>1276</v>
      </c>
      <c r="G436" s="1" t="s">
        <v>72</v>
      </c>
      <c r="H436" s="1" t="s">
        <v>73</v>
      </c>
      <c r="I436" s="1">
        <v>0</v>
      </c>
      <c r="J436" s="1" t="s">
        <v>74</v>
      </c>
      <c r="K436" s="1">
        <v>0.7</v>
      </c>
      <c r="L436" s="1" t="s">
        <v>75</v>
      </c>
      <c r="M436" s="1">
        <v>0</v>
      </c>
      <c r="O436" s="1">
        <v>0</v>
      </c>
      <c r="Q436" s="1">
        <v>0</v>
      </c>
      <c r="S436" s="1">
        <v>0</v>
      </c>
      <c r="U436" s="1">
        <v>0</v>
      </c>
      <c r="W436" s="1">
        <v>0</v>
      </c>
      <c r="Y436" s="1">
        <v>0</v>
      </c>
      <c r="AA436" s="1">
        <v>0</v>
      </c>
      <c r="AC436" s="1">
        <v>0</v>
      </c>
      <c r="AE436" s="1">
        <v>0</v>
      </c>
      <c r="AG436" s="1">
        <v>2</v>
      </c>
      <c r="AH436" s="1">
        <v>10000</v>
      </c>
    </row>
    <row r="437" spans="1:34">
      <c r="A437" s="1" t="s">
        <v>1277</v>
      </c>
      <c r="B437" s="1" t="s">
        <v>1278</v>
      </c>
      <c r="C437" s="1" t="s">
        <v>212</v>
      </c>
      <c r="D437" s="1">
        <v>2</v>
      </c>
      <c r="E437" s="1">
        <v>39836</v>
      </c>
      <c r="F437" s="1" t="s">
        <v>20332</v>
      </c>
      <c r="G437" s="1" t="s">
        <v>72</v>
      </c>
      <c r="H437" s="1" t="s">
        <v>65</v>
      </c>
      <c r="I437" s="1">
        <v>0.6</v>
      </c>
      <c r="J437" s="1" t="s">
        <v>75</v>
      </c>
      <c r="K437" s="1">
        <v>0</v>
      </c>
      <c r="M437" s="1">
        <v>0</v>
      </c>
      <c r="O437" s="1">
        <v>0</v>
      </c>
      <c r="Q437" s="1">
        <v>0</v>
      </c>
      <c r="S437" s="1">
        <v>0</v>
      </c>
      <c r="U437" s="1">
        <v>0</v>
      </c>
      <c r="W437" s="1">
        <v>0</v>
      </c>
      <c r="Y437" s="1">
        <v>0</v>
      </c>
      <c r="AA437" s="1">
        <v>0</v>
      </c>
      <c r="AC437" s="1">
        <v>0</v>
      </c>
      <c r="AE437" s="1">
        <v>0</v>
      </c>
      <c r="AG437" s="1">
        <v>1</v>
      </c>
      <c r="AH437" s="1">
        <v>0</v>
      </c>
    </row>
    <row r="438" spans="1:34">
      <c r="A438" s="1" t="s">
        <v>1279</v>
      </c>
      <c r="B438" s="1" t="s">
        <v>1280</v>
      </c>
      <c r="C438" s="1" t="s">
        <v>810</v>
      </c>
      <c r="H438" s="1" t="s">
        <v>65</v>
      </c>
      <c r="I438" s="1" t="s">
        <v>66</v>
      </c>
      <c r="V438" s="1" t="s">
        <v>67</v>
      </c>
    </row>
    <row r="439" spans="1:34">
      <c r="A439" s="1" t="s">
        <v>1281</v>
      </c>
      <c r="B439" s="1" t="s">
        <v>1282</v>
      </c>
      <c r="C439" s="1" t="s">
        <v>132</v>
      </c>
      <c r="D439" s="1">
        <v>31</v>
      </c>
      <c r="E439" s="1">
        <v>43292</v>
      </c>
      <c r="F439" s="1" t="s">
        <v>20332</v>
      </c>
      <c r="G439" s="1" t="s">
        <v>72</v>
      </c>
      <c r="H439" s="1" t="s">
        <v>73</v>
      </c>
      <c r="I439" s="1">
        <v>0</v>
      </c>
      <c r="J439" s="1" t="s">
        <v>20365</v>
      </c>
      <c r="K439" s="1">
        <v>0</v>
      </c>
      <c r="L439" s="1" t="s">
        <v>20366</v>
      </c>
      <c r="M439" s="1">
        <v>0.8</v>
      </c>
      <c r="N439" s="1" t="s">
        <v>75</v>
      </c>
      <c r="O439" s="1">
        <v>0</v>
      </c>
      <c r="Q439" s="1">
        <v>0</v>
      </c>
      <c r="S439" s="1">
        <v>0</v>
      </c>
      <c r="U439" s="1">
        <v>0</v>
      </c>
      <c r="W439" s="1">
        <v>0</v>
      </c>
      <c r="Y439" s="1">
        <v>0</v>
      </c>
      <c r="AA439" s="1">
        <v>0</v>
      </c>
      <c r="AC439" s="1">
        <v>0</v>
      </c>
      <c r="AE439" s="1">
        <v>0</v>
      </c>
      <c r="AG439" s="1">
        <v>5</v>
      </c>
      <c r="AH439" s="1">
        <v>0</v>
      </c>
    </row>
    <row r="440" spans="1:34">
      <c r="A440" s="1" t="s">
        <v>1283</v>
      </c>
      <c r="B440" s="1" t="s">
        <v>1284</v>
      </c>
      <c r="C440" s="1" t="s">
        <v>350</v>
      </c>
      <c r="D440" s="1">
        <v>7</v>
      </c>
      <c r="E440" s="4">
        <v>44651</v>
      </c>
      <c r="F440" s="1" t="s">
        <v>1285</v>
      </c>
      <c r="G440" s="1" t="s">
        <v>72</v>
      </c>
      <c r="H440" s="1" t="s">
        <v>65</v>
      </c>
      <c r="I440" s="1">
        <v>0.8</v>
      </c>
      <c r="J440" s="1" t="s">
        <v>75</v>
      </c>
      <c r="K440" s="1">
        <v>0</v>
      </c>
      <c r="M440" s="1">
        <v>0</v>
      </c>
      <c r="O440" s="1">
        <v>0</v>
      </c>
      <c r="Q440" s="1">
        <v>0</v>
      </c>
      <c r="S440" s="1">
        <v>0</v>
      </c>
      <c r="U440" s="1">
        <v>0</v>
      </c>
      <c r="W440" s="1">
        <v>0</v>
      </c>
      <c r="Y440" s="1">
        <v>0</v>
      </c>
      <c r="AA440" s="1">
        <v>0</v>
      </c>
      <c r="AC440" s="1">
        <v>0</v>
      </c>
      <c r="AE440" s="1">
        <v>0</v>
      </c>
      <c r="AG440" s="1">
        <v>1</v>
      </c>
      <c r="AH440" s="1">
        <v>0</v>
      </c>
    </row>
    <row r="441" spans="1:34">
      <c r="A441" s="1" t="s">
        <v>1286</v>
      </c>
      <c r="B441" s="1" t="s">
        <v>1287</v>
      </c>
      <c r="C441" s="1" t="s">
        <v>126</v>
      </c>
      <c r="H441" s="1" t="s">
        <v>65</v>
      </c>
      <c r="I441" s="1" t="s">
        <v>66</v>
      </c>
      <c r="V441" s="1" t="s">
        <v>67</v>
      </c>
    </row>
    <row r="442" spans="1:34">
      <c r="A442" s="1" t="s">
        <v>1288</v>
      </c>
      <c r="B442" s="1" t="s">
        <v>1289</v>
      </c>
      <c r="C442" s="1" t="s">
        <v>365</v>
      </c>
      <c r="D442" s="1">
        <v>2</v>
      </c>
      <c r="E442" s="4">
        <v>44658</v>
      </c>
      <c r="F442" s="1" t="s">
        <v>1290</v>
      </c>
      <c r="G442" s="1" t="s">
        <v>72</v>
      </c>
      <c r="H442" s="1" t="s">
        <v>73</v>
      </c>
      <c r="I442" s="1">
        <v>0</v>
      </c>
      <c r="J442" s="1" t="s">
        <v>1291</v>
      </c>
      <c r="K442" s="1">
        <v>0.8</v>
      </c>
      <c r="L442" s="1" t="s">
        <v>75</v>
      </c>
      <c r="M442" s="1">
        <v>0</v>
      </c>
      <c r="O442" s="1">
        <v>0</v>
      </c>
      <c r="Q442" s="1">
        <v>0</v>
      </c>
      <c r="S442" s="1">
        <v>0</v>
      </c>
      <c r="U442" s="1">
        <v>0</v>
      </c>
      <c r="W442" s="1">
        <v>0</v>
      </c>
      <c r="Y442" s="1">
        <v>0</v>
      </c>
      <c r="AA442" s="1">
        <v>0</v>
      </c>
      <c r="AC442" s="1">
        <v>0</v>
      </c>
      <c r="AE442" s="1">
        <v>0</v>
      </c>
      <c r="AG442" s="1">
        <v>2</v>
      </c>
      <c r="AH442" s="1">
        <v>12999.99</v>
      </c>
    </row>
    <row r="443" spans="1:34">
      <c r="A443" s="1" t="s">
        <v>1292</v>
      </c>
      <c r="B443" s="1" t="s">
        <v>1293</v>
      </c>
      <c r="C443" s="1" t="s">
        <v>218</v>
      </c>
      <c r="D443" s="1">
        <v>2</v>
      </c>
      <c r="E443" s="4">
        <v>44592</v>
      </c>
      <c r="F443" s="1" t="s">
        <v>1294</v>
      </c>
      <c r="G443" s="1" t="s">
        <v>72</v>
      </c>
      <c r="H443" s="1" t="s">
        <v>65</v>
      </c>
      <c r="I443" s="1">
        <v>0.8</v>
      </c>
      <c r="J443" s="1" t="s">
        <v>75</v>
      </c>
      <c r="K443" s="1">
        <v>0</v>
      </c>
      <c r="M443" s="1">
        <v>0</v>
      </c>
      <c r="O443" s="1">
        <v>0</v>
      </c>
      <c r="Q443" s="1">
        <v>0</v>
      </c>
      <c r="S443" s="1">
        <v>0</v>
      </c>
      <c r="U443" s="1">
        <v>0</v>
      </c>
      <c r="W443" s="1">
        <v>0</v>
      </c>
      <c r="Y443" s="1">
        <v>0</v>
      </c>
      <c r="AA443" s="1">
        <v>0</v>
      </c>
      <c r="AC443" s="1">
        <v>0</v>
      </c>
      <c r="AE443" s="1">
        <v>0</v>
      </c>
      <c r="AG443" s="1">
        <v>1</v>
      </c>
      <c r="AH443" s="1">
        <v>0</v>
      </c>
    </row>
    <row r="444" spans="1:34">
      <c r="A444" s="1" t="s">
        <v>1295</v>
      </c>
      <c r="B444" s="1" t="s">
        <v>1296</v>
      </c>
      <c r="C444" s="1" t="s">
        <v>225</v>
      </c>
      <c r="D444" s="1">
        <v>4</v>
      </c>
      <c r="E444" s="1">
        <v>44286</v>
      </c>
      <c r="F444" s="1" t="s">
        <v>20332</v>
      </c>
      <c r="G444" s="1" t="s">
        <v>72</v>
      </c>
      <c r="H444" s="1" t="s">
        <v>65</v>
      </c>
      <c r="I444" s="1">
        <v>0.8</v>
      </c>
      <c r="J444" s="1" t="s">
        <v>75</v>
      </c>
      <c r="K444" s="1">
        <v>0</v>
      </c>
      <c r="M444" s="1">
        <v>0</v>
      </c>
      <c r="O444" s="1">
        <v>0</v>
      </c>
      <c r="Q444" s="1">
        <v>0</v>
      </c>
      <c r="S444" s="1">
        <v>0</v>
      </c>
      <c r="U444" s="1">
        <v>0</v>
      </c>
      <c r="W444" s="1">
        <v>0</v>
      </c>
      <c r="Y444" s="1">
        <v>0</v>
      </c>
      <c r="AA444" s="1">
        <v>0</v>
      </c>
      <c r="AC444" s="1">
        <v>0</v>
      </c>
      <c r="AE444" s="1">
        <v>0</v>
      </c>
      <c r="AG444" s="1">
        <v>1</v>
      </c>
      <c r="AH444" s="1">
        <v>0</v>
      </c>
    </row>
    <row r="445" spans="1:34">
      <c r="A445" s="1" t="s">
        <v>1297</v>
      </c>
      <c r="B445" s="1" t="s">
        <v>1298</v>
      </c>
      <c r="C445" s="1" t="s">
        <v>752</v>
      </c>
      <c r="H445" s="1" t="s">
        <v>65</v>
      </c>
      <c r="I445" s="1" t="s">
        <v>66</v>
      </c>
      <c r="V445" s="1" t="s">
        <v>67</v>
      </c>
    </row>
    <row r="446" spans="1:34">
      <c r="A446" s="1" t="s">
        <v>1299</v>
      </c>
      <c r="B446" s="1" t="s">
        <v>1300</v>
      </c>
      <c r="C446" s="1" t="s">
        <v>443</v>
      </c>
      <c r="D446" s="1">
        <v>5</v>
      </c>
      <c r="E446" s="1">
        <v>43178</v>
      </c>
      <c r="F446" s="1" t="s">
        <v>20332</v>
      </c>
      <c r="G446" s="1" t="s">
        <v>72</v>
      </c>
      <c r="H446" s="1" t="s">
        <v>65</v>
      </c>
      <c r="I446" s="1">
        <v>0.8</v>
      </c>
      <c r="J446" s="1" t="s">
        <v>75</v>
      </c>
      <c r="K446" s="1">
        <v>0</v>
      </c>
      <c r="M446" s="1">
        <v>0</v>
      </c>
      <c r="O446" s="1">
        <v>0</v>
      </c>
      <c r="Q446" s="1">
        <v>0</v>
      </c>
      <c r="S446" s="1">
        <v>0</v>
      </c>
      <c r="U446" s="1">
        <v>0</v>
      </c>
      <c r="W446" s="1">
        <v>0</v>
      </c>
      <c r="Y446" s="1">
        <v>0</v>
      </c>
      <c r="AA446" s="1">
        <v>0</v>
      </c>
      <c r="AC446" s="1">
        <v>0</v>
      </c>
      <c r="AE446" s="1">
        <v>0</v>
      </c>
      <c r="AG446" s="1">
        <v>1</v>
      </c>
      <c r="AH446" s="1">
        <v>0</v>
      </c>
    </row>
    <row r="447" spans="1:34">
      <c r="A447" s="1" t="s">
        <v>1301</v>
      </c>
      <c r="B447" s="1" t="s">
        <v>1302</v>
      </c>
      <c r="C447" s="1" t="s">
        <v>235</v>
      </c>
      <c r="D447" s="1">
        <v>23</v>
      </c>
      <c r="E447" s="1">
        <v>42473</v>
      </c>
      <c r="F447" s="1" t="s">
        <v>20332</v>
      </c>
      <c r="G447" s="1" t="s">
        <v>72</v>
      </c>
      <c r="H447" s="1" t="s">
        <v>65</v>
      </c>
      <c r="I447" s="1">
        <v>0.8</v>
      </c>
      <c r="J447" s="1" t="s">
        <v>75</v>
      </c>
      <c r="K447" s="1">
        <v>0</v>
      </c>
      <c r="M447" s="1">
        <v>0</v>
      </c>
      <c r="O447" s="1">
        <v>0</v>
      </c>
      <c r="Q447" s="1">
        <v>0</v>
      </c>
      <c r="S447" s="1">
        <v>0</v>
      </c>
      <c r="U447" s="1">
        <v>0</v>
      </c>
      <c r="W447" s="1">
        <v>0</v>
      </c>
      <c r="Y447" s="1">
        <v>0</v>
      </c>
      <c r="AA447" s="1">
        <v>0</v>
      </c>
      <c r="AC447" s="1">
        <v>0</v>
      </c>
      <c r="AE447" s="1">
        <v>0</v>
      </c>
      <c r="AG447" s="1">
        <v>1</v>
      </c>
      <c r="AH447" s="1">
        <v>0</v>
      </c>
    </row>
    <row r="448" spans="1:34">
      <c r="A448" s="1" t="s">
        <v>1303</v>
      </c>
      <c r="B448" s="1" t="s">
        <v>1304</v>
      </c>
      <c r="C448" s="1" t="s">
        <v>533</v>
      </c>
      <c r="D448" s="1">
        <v>23</v>
      </c>
      <c r="E448" s="1">
        <v>42044</v>
      </c>
      <c r="F448" s="1" t="s">
        <v>20332</v>
      </c>
      <c r="G448" s="1" t="s">
        <v>72</v>
      </c>
      <c r="H448" s="1" t="s">
        <v>65</v>
      </c>
      <c r="I448" s="1">
        <v>0.8</v>
      </c>
      <c r="J448" s="1" t="s">
        <v>75</v>
      </c>
      <c r="K448" s="1">
        <v>0</v>
      </c>
      <c r="M448" s="1">
        <v>0</v>
      </c>
      <c r="O448" s="1">
        <v>0</v>
      </c>
      <c r="Q448" s="1">
        <v>0</v>
      </c>
      <c r="S448" s="1">
        <v>0</v>
      </c>
      <c r="U448" s="1">
        <v>0</v>
      </c>
      <c r="W448" s="1">
        <v>0</v>
      </c>
      <c r="Y448" s="1">
        <v>0</v>
      </c>
      <c r="AA448" s="1">
        <v>0</v>
      </c>
      <c r="AC448" s="1">
        <v>0</v>
      </c>
      <c r="AE448" s="1">
        <v>0</v>
      </c>
      <c r="AG448" s="1">
        <v>1</v>
      </c>
      <c r="AH448" s="1">
        <v>0</v>
      </c>
    </row>
    <row r="449" spans="1:34">
      <c r="A449" s="1" t="s">
        <v>1305</v>
      </c>
      <c r="B449" s="1" t="s">
        <v>1306</v>
      </c>
      <c r="C449" s="1" t="s">
        <v>522</v>
      </c>
      <c r="D449" s="1">
        <v>20</v>
      </c>
      <c r="E449" s="1">
        <v>41025</v>
      </c>
      <c r="F449" s="1" t="s">
        <v>20332</v>
      </c>
      <c r="G449" s="1" t="s">
        <v>72</v>
      </c>
      <c r="H449" s="1" t="s">
        <v>73</v>
      </c>
      <c r="I449" s="1">
        <v>0</v>
      </c>
      <c r="J449" s="1" t="s">
        <v>397</v>
      </c>
      <c r="K449" s="1">
        <v>0.8</v>
      </c>
      <c r="L449" s="1" t="s">
        <v>75</v>
      </c>
      <c r="M449" s="1">
        <v>0</v>
      </c>
      <c r="O449" s="1">
        <v>0</v>
      </c>
      <c r="Q449" s="1">
        <v>0</v>
      </c>
      <c r="S449" s="1">
        <v>0</v>
      </c>
      <c r="U449" s="1">
        <v>0</v>
      </c>
      <c r="W449" s="1">
        <v>0</v>
      </c>
      <c r="Y449" s="1">
        <v>0</v>
      </c>
      <c r="AA449" s="1">
        <v>0</v>
      </c>
      <c r="AC449" s="1">
        <v>0</v>
      </c>
      <c r="AE449" s="1">
        <v>0</v>
      </c>
      <c r="AG449" s="1">
        <v>2</v>
      </c>
      <c r="AH449" s="1">
        <v>8000</v>
      </c>
    </row>
    <row r="450" spans="1:34">
      <c r="A450" s="1" t="s">
        <v>1307</v>
      </c>
      <c r="B450" s="1" t="s">
        <v>1308</v>
      </c>
      <c r="C450" s="1" t="s">
        <v>365</v>
      </c>
      <c r="D450" s="1">
        <v>2</v>
      </c>
      <c r="E450" s="1">
        <v>43889</v>
      </c>
      <c r="F450" s="1" t="s">
        <v>20332</v>
      </c>
      <c r="G450" s="1" t="s">
        <v>72</v>
      </c>
      <c r="H450" s="1" t="s">
        <v>73</v>
      </c>
      <c r="I450" s="1">
        <v>0</v>
      </c>
      <c r="J450" s="1" t="s">
        <v>222</v>
      </c>
      <c r="K450" s="1">
        <v>0.7</v>
      </c>
      <c r="L450" s="1" t="s">
        <v>75</v>
      </c>
      <c r="M450" s="1">
        <v>0</v>
      </c>
      <c r="O450" s="1">
        <v>0</v>
      </c>
      <c r="Q450" s="1">
        <v>0</v>
      </c>
      <c r="S450" s="1">
        <v>0</v>
      </c>
      <c r="U450" s="1">
        <v>0</v>
      </c>
      <c r="W450" s="1">
        <v>0</v>
      </c>
      <c r="Y450" s="1">
        <v>0</v>
      </c>
      <c r="AA450" s="1">
        <v>0</v>
      </c>
      <c r="AC450" s="1">
        <v>0</v>
      </c>
      <c r="AE450" s="1">
        <v>0</v>
      </c>
      <c r="AG450" s="1">
        <v>2</v>
      </c>
      <c r="AH450" s="1">
        <v>9999.99</v>
      </c>
    </row>
    <row r="451" spans="1:34">
      <c r="A451" s="1" t="s">
        <v>1309</v>
      </c>
      <c r="B451" s="1" t="s">
        <v>1310</v>
      </c>
      <c r="C451" s="1" t="s">
        <v>522</v>
      </c>
      <c r="D451" s="1">
        <v>21</v>
      </c>
      <c r="E451" s="4">
        <v>44680</v>
      </c>
      <c r="F451" s="1" t="s">
        <v>1311</v>
      </c>
      <c r="G451" s="1" t="s">
        <v>80</v>
      </c>
      <c r="H451" s="1" t="s">
        <v>73</v>
      </c>
      <c r="I451" s="1">
        <v>0.7</v>
      </c>
      <c r="J451" s="1" t="s">
        <v>82</v>
      </c>
      <c r="K451" s="1">
        <v>0.73</v>
      </c>
      <c r="L451" s="1" t="s">
        <v>83</v>
      </c>
      <c r="M451" s="1">
        <v>0.77</v>
      </c>
      <c r="N451" s="1" t="s">
        <v>84</v>
      </c>
      <c r="O451" s="1">
        <v>0.8</v>
      </c>
      <c r="P451" s="1" t="s">
        <v>85</v>
      </c>
      <c r="Q451" s="1">
        <v>0</v>
      </c>
      <c r="S451" s="1">
        <v>0</v>
      </c>
      <c r="U451" s="1">
        <v>0</v>
      </c>
      <c r="W451" s="1">
        <v>0</v>
      </c>
      <c r="Y451" s="1">
        <v>0</v>
      </c>
      <c r="AA451" s="1">
        <v>0</v>
      </c>
      <c r="AC451" s="1">
        <v>0</v>
      </c>
      <c r="AE451" s="1">
        <v>0</v>
      </c>
      <c r="AG451" s="1">
        <v>3</v>
      </c>
      <c r="AH451" s="1">
        <v>0</v>
      </c>
    </row>
    <row r="452" spans="1:34">
      <c r="A452" s="1" t="s">
        <v>1312</v>
      </c>
      <c r="B452" s="1" t="s">
        <v>1313</v>
      </c>
      <c r="C452" s="1" t="s">
        <v>235</v>
      </c>
      <c r="D452" s="1">
        <v>55</v>
      </c>
      <c r="E452" s="4">
        <v>44560</v>
      </c>
      <c r="F452" s="1" t="s">
        <v>1314</v>
      </c>
      <c r="G452" s="1" t="s">
        <v>72</v>
      </c>
      <c r="H452" s="1" t="s">
        <v>73</v>
      </c>
      <c r="I452" s="1">
        <v>0</v>
      </c>
      <c r="J452" s="1" t="s">
        <v>615</v>
      </c>
      <c r="K452" s="1">
        <v>0.8</v>
      </c>
      <c r="L452" s="1" t="s">
        <v>75</v>
      </c>
      <c r="M452" s="1">
        <v>0</v>
      </c>
      <c r="O452" s="1">
        <v>0</v>
      </c>
      <c r="Q452" s="1">
        <v>0</v>
      </c>
      <c r="S452" s="1">
        <v>0</v>
      </c>
      <c r="U452" s="1">
        <v>0</v>
      </c>
      <c r="W452" s="1">
        <v>0</v>
      </c>
      <c r="Y452" s="1">
        <v>0</v>
      </c>
      <c r="AA452" s="1">
        <v>0</v>
      </c>
      <c r="AC452" s="1">
        <v>0</v>
      </c>
      <c r="AE452" s="1">
        <v>0</v>
      </c>
      <c r="AG452" s="1">
        <v>2</v>
      </c>
      <c r="AH452" s="1">
        <v>7999.99</v>
      </c>
    </row>
    <row r="453" spans="1:34">
      <c r="A453" s="1" t="s">
        <v>1315</v>
      </c>
      <c r="B453" s="1" t="s">
        <v>1316</v>
      </c>
      <c r="C453" s="1" t="s">
        <v>327</v>
      </c>
      <c r="D453" s="1">
        <v>8</v>
      </c>
      <c r="E453" s="4">
        <v>44672</v>
      </c>
      <c r="F453" s="1" t="s">
        <v>1317</v>
      </c>
      <c r="G453" s="1" t="s">
        <v>80</v>
      </c>
      <c r="H453" s="1" t="s">
        <v>73</v>
      </c>
      <c r="I453" s="1">
        <v>0</v>
      </c>
      <c r="J453" s="1" t="s">
        <v>81</v>
      </c>
      <c r="K453" s="1">
        <v>0.45</v>
      </c>
      <c r="L453" s="1" t="s">
        <v>82</v>
      </c>
      <c r="M453" s="1">
        <v>0.5</v>
      </c>
      <c r="N453" s="1" t="s">
        <v>83</v>
      </c>
      <c r="O453" s="1">
        <v>0.75</v>
      </c>
      <c r="P453" s="1" t="s">
        <v>84</v>
      </c>
      <c r="Q453" s="1">
        <v>0.8</v>
      </c>
      <c r="R453" s="1" t="s">
        <v>85</v>
      </c>
      <c r="S453" s="1">
        <v>0</v>
      </c>
      <c r="U453" s="1">
        <v>0</v>
      </c>
      <c r="W453" s="1">
        <v>0</v>
      </c>
      <c r="Y453" s="1">
        <v>0</v>
      </c>
      <c r="AA453" s="1">
        <v>0</v>
      </c>
      <c r="AC453" s="1">
        <v>0</v>
      </c>
      <c r="AE453" s="1">
        <v>0</v>
      </c>
      <c r="AG453" s="1">
        <v>4</v>
      </c>
      <c r="AH453" s="1">
        <v>15000</v>
      </c>
    </row>
    <row r="454" spans="1:34">
      <c r="A454" s="1" t="s">
        <v>1318</v>
      </c>
      <c r="B454" s="1" t="s">
        <v>1319</v>
      </c>
      <c r="C454" s="1" t="s">
        <v>112</v>
      </c>
      <c r="D454" s="1">
        <v>5</v>
      </c>
      <c r="E454" s="4">
        <v>44643</v>
      </c>
      <c r="F454" s="1" t="s">
        <v>1320</v>
      </c>
      <c r="G454" s="1" t="s">
        <v>72</v>
      </c>
      <c r="H454" s="1" t="s">
        <v>65</v>
      </c>
      <c r="I454" s="1">
        <v>0.75</v>
      </c>
      <c r="J454" s="1" t="s">
        <v>75</v>
      </c>
      <c r="K454" s="1">
        <v>0</v>
      </c>
      <c r="M454" s="1">
        <v>0</v>
      </c>
      <c r="O454" s="1">
        <v>0</v>
      </c>
      <c r="Q454" s="1">
        <v>0</v>
      </c>
      <c r="S454" s="1">
        <v>0</v>
      </c>
      <c r="U454" s="1">
        <v>0</v>
      </c>
      <c r="W454" s="1">
        <v>0</v>
      </c>
      <c r="Y454" s="1">
        <v>0</v>
      </c>
      <c r="AA454" s="1">
        <v>0</v>
      </c>
      <c r="AC454" s="1">
        <v>0</v>
      </c>
      <c r="AE454" s="1">
        <v>0</v>
      </c>
      <c r="AG454" s="1">
        <v>1</v>
      </c>
      <c r="AH454" s="1">
        <v>0</v>
      </c>
    </row>
    <row r="455" spans="1:34">
      <c r="A455" s="1" t="s">
        <v>1321</v>
      </c>
      <c r="B455" s="1" t="s">
        <v>1322</v>
      </c>
      <c r="C455" s="1" t="s">
        <v>212</v>
      </c>
      <c r="D455" s="1">
        <v>9</v>
      </c>
      <c r="E455" s="4">
        <v>44643</v>
      </c>
      <c r="F455" s="1" t="s">
        <v>1323</v>
      </c>
      <c r="G455" s="1" t="s">
        <v>80</v>
      </c>
      <c r="H455" s="1" t="s">
        <v>73</v>
      </c>
      <c r="I455" s="1">
        <v>0</v>
      </c>
      <c r="J455" s="1" t="s">
        <v>74</v>
      </c>
      <c r="K455" s="1">
        <v>0.2</v>
      </c>
      <c r="L455" s="1" t="s">
        <v>82</v>
      </c>
      <c r="M455" s="1">
        <v>0.3</v>
      </c>
      <c r="N455" s="1" t="s">
        <v>83</v>
      </c>
      <c r="O455" s="1">
        <v>0.5</v>
      </c>
      <c r="P455" s="1" t="s">
        <v>84</v>
      </c>
      <c r="Q455" s="1">
        <v>0.6</v>
      </c>
      <c r="R455" s="1" t="s">
        <v>85</v>
      </c>
      <c r="S455" s="1">
        <v>0</v>
      </c>
      <c r="U455" s="1">
        <v>0</v>
      </c>
      <c r="W455" s="1">
        <v>0</v>
      </c>
      <c r="Y455" s="1">
        <v>0</v>
      </c>
      <c r="AA455" s="1">
        <v>0</v>
      </c>
      <c r="AC455" s="1">
        <v>0</v>
      </c>
      <c r="AE455" s="1">
        <v>0</v>
      </c>
      <c r="AG455" s="1">
        <v>4</v>
      </c>
      <c r="AH455" s="1">
        <v>10000</v>
      </c>
    </row>
    <row r="456" spans="1:34">
      <c r="A456" s="1" t="s">
        <v>1324</v>
      </c>
      <c r="B456" s="1" t="s">
        <v>1325</v>
      </c>
      <c r="C456" s="1" t="s">
        <v>636</v>
      </c>
      <c r="D456" s="1">
        <v>3</v>
      </c>
      <c r="E456" s="4">
        <v>44581</v>
      </c>
      <c r="F456" s="1" t="s">
        <v>1326</v>
      </c>
      <c r="G456" s="1" t="s">
        <v>72</v>
      </c>
      <c r="H456" s="1" t="s">
        <v>73</v>
      </c>
      <c r="I456" s="1">
        <v>0</v>
      </c>
      <c r="J456" s="1" t="s">
        <v>74</v>
      </c>
      <c r="K456" s="1">
        <v>0.8</v>
      </c>
      <c r="L456" s="1" t="s">
        <v>75</v>
      </c>
      <c r="M456" s="1">
        <v>0</v>
      </c>
      <c r="O456" s="1">
        <v>0</v>
      </c>
      <c r="Q456" s="1">
        <v>0</v>
      </c>
      <c r="S456" s="1">
        <v>0</v>
      </c>
      <c r="U456" s="1">
        <v>0</v>
      </c>
      <c r="W456" s="1">
        <v>0</v>
      </c>
      <c r="Y456" s="1">
        <v>0</v>
      </c>
      <c r="AA456" s="1">
        <v>0</v>
      </c>
      <c r="AC456" s="1">
        <v>0</v>
      </c>
      <c r="AE456" s="1">
        <v>0</v>
      </c>
      <c r="AG456" s="1">
        <v>2</v>
      </c>
      <c r="AH456" s="1">
        <v>10000</v>
      </c>
    </row>
    <row r="457" spans="1:34">
      <c r="A457" s="1" t="s">
        <v>1327</v>
      </c>
      <c r="B457" s="1" t="s">
        <v>1328</v>
      </c>
      <c r="C457" s="1" t="s">
        <v>252</v>
      </c>
      <c r="D457" s="1">
        <v>51</v>
      </c>
      <c r="E457" s="1">
        <v>41442</v>
      </c>
      <c r="F457" s="1" t="s">
        <v>20332</v>
      </c>
      <c r="G457" s="1" t="s">
        <v>72</v>
      </c>
      <c r="H457" s="1" t="s">
        <v>65</v>
      </c>
      <c r="I457" s="1">
        <v>0.8</v>
      </c>
      <c r="J457" s="1" t="s">
        <v>75</v>
      </c>
      <c r="K457" s="1">
        <v>0</v>
      </c>
      <c r="M457" s="1">
        <v>0</v>
      </c>
      <c r="O457" s="1">
        <v>0</v>
      </c>
      <c r="Q457" s="1">
        <v>0</v>
      </c>
      <c r="S457" s="1">
        <v>0</v>
      </c>
      <c r="U457" s="1">
        <v>0</v>
      </c>
      <c r="W457" s="1">
        <v>0</v>
      </c>
      <c r="Y457" s="1">
        <v>0</v>
      </c>
      <c r="AA457" s="1">
        <v>0</v>
      </c>
      <c r="AC457" s="1">
        <v>0</v>
      </c>
      <c r="AE457" s="1">
        <v>0</v>
      </c>
      <c r="AG457" s="1">
        <v>1</v>
      </c>
      <c r="AH457" s="1">
        <v>0</v>
      </c>
    </row>
    <row r="458" spans="1:34">
      <c r="A458" s="1" t="s">
        <v>1329</v>
      </c>
      <c r="B458" s="1" t="s">
        <v>1330</v>
      </c>
      <c r="C458" s="1" t="s">
        <v>1331</v>
      </c>
      <c r="D458" s="1">
        <v>18</v>
      </c>
      <c r="E458" s="1">
        <v>42489</v>
      </c>
      <c r="F458" s="1" t="s">
        <v>20332</v>
      </c>
      <c r="G458" s="1" t="s">
        <v>72</v>
      </c>
      <c r="H458" s="1" t="s">
        <v>73</v>
      </c>
      <c r="I458" s="1">
        <v>0</v>
      </c>
      <c r="J458" s="1" t="s">
        <v>651</v>
      </c>
      <c r="K458" s="1">
        <v>0.8</v>
      </c>
      <c r="L458" s="1" t="s">
        <v>75</v>
      </c>
      <c r="M458" s="1">
        <v>0</v>
      </c>
      <c r="O458" s="1">
        <v>0</v>
      </c>
      <c r="Q458" s="1">
        <v>0</v>
      </c>
      <c r="S458" s="1">
        <v>0</v>
      </c>
      <c r="U458" s="1">
        <v>0</v>
      </c>
      <c r="W458" s="1">
        <v>0</v>
      </c>
      <c r="Y458" s="1">
        <v>0</v>
      </c>
      <c r="AA458" s="1">
        <v>0</v>
      </c>
      <c r="AC458" s="1">
        <v>0</v>
      </c>
      <c r="AE458" s="1">
        <v>0</v>
      </c>
      <c r="AG458" s="1">
        <v>2</v>
      </c>
      <c r="AH458" s="1">
        <v>14999.99</v>
      </c>
    </row>
    <row r="459" spans="1:34">
      <c r="A459" s="1" t="s">
        <v>1332</v>
      </c>
      <c r="B459" s="1" t="s">
        <v>1333</v>
      </c>
      <c r="C459" s="1" t="s">
        <v>1334</v>
      </c>
      <c r="D459" s="1">
        <v>42</v>
      </c>
      <c r="E459" s="1">
        <v>41059</v>
      </c>
      <c r="F459" s="1" t="s">
        <v>20332</v>
      </c>
      <c r="G459" s="1" t="s">
        <v>72</v>
      </c>
      <c r="H459" s="1" t="s">
        <v>73</v>
      </c>
      <c r="I459" s="1">
        <v>0</v>
      </c>
      <c r="J459" s="1" t="s">
        <v>434</v>
      </c>
      <c r="K459" s="1">
        <v>0.8</v>
      </c>
      <c r="L459" s="1" t="s">
        <v>75</v>
      </c>
      <c r="M459" s="1">
        <v>0</v>
      </c>
      <c r="O459" s="1">
        <v>0</v>
      </c>
      <c r="Q459" s="1">
        <v>0</v>
      </c>
      <c r="S459" s="1">
        <v>0</v>
      </c>
      <c r="U459" s="1">
        <v>0</v>
      </c>
      <c r="W459" s="1">
        <v>0</v>
      </c>
      <c r="Y459" s="1">
        <v>0</v>
      </c>
      <c r="AA459" s="1">
        <v>0</v>
      </c>
      <c r="AC459" s="1">
        <v>0</v>
      </c>
      <c r="AE459" s="1">
        <v>0</v>
      </c>
      <c r="AG459" s="1">
        <v>2</v>
      </c>
      <c r="AH459" s="1">
        <v>7500</v>
      </c>
    </row>
    <row r="460" spans="1:34">
      <c r="A460" s="1" t="s">
        <v>1335</v>
      </c>
      <c r="B460" s="1" t="s">
        <v>1336</v>
      </c>
      <c r="C460" s="1" t="s">
        <v>1337</v>
      </c>
      <c r="D460" s="1">
        <v>18</v>
      </c>
      <c r="E460" s="4">
        <v>44691</v>
      </c>
      <c r="F460" s="1" t="s">
        <v>1338</v>
      </c>
      <c r="G460" s="1" t="s">
        <v>80</v>
      </c>
      <c r="H460" s="1" t="s">
        <v>73</v>
      </c>
      <c r="I460" s="1">
        <v>0</v>
      </c>
      <c r="J460" s="1" t="s">
        <v>89</v>
      </c>
      <c r="K460" s="1">
        <v>0.63</v>
      </c>
      <c r="L460" s="1" t="s">
        <v>82</v>
      </c>
      <c r="M460" s="1">
        <v>0.69</v>
      </c>
      <c r="N460" s="1" t="s">
        <v>83</v>
      </c>
      <c r="O460" s="1">
        <v>0.78</v>
      </c>
      <c r="P460" s="1" t="s">
        <v>84</v>
      </c>
      <c r="Q460" s="1">
        <v>0.8</v>
      </c>
      <c r="R460" s="1" t="s">
        <v>85</v>
      </c>
      <c r="S460" s="1">
        <v>0</v>
      </c>
      <c r="U460" s="1">
        <v>0</v>
      </c>
      <c r="W460" s="1">
        <v>0</v>
      </c>
      <c r="Y460" s="1">
        <v>0</v>
      </c>
      <c r="AA460" s="1">
        <v>0</v>
      </c>
      <c r="AC460" s="1">
        <v>0</v>
      </c>
      <c r="AE460" s="1">
        <v>0</v>
      </c>
      <c r="AG460" s="1">
        <v>4</v>
      </c>
      <c r="AH460" s="1">
        <v>12000</v>
      </c>
    </row>
    <row r="461" spans="1:34">
      <c r="A461" s="1" t="s">
        <v>1339</v>
      </c>
      <c r="B461" s="1" t="s">
        <v>1340</v>
      </c>
      <c r="C461" s="1" t="s">
        <v>322</v>
      </c>
      <c r="D461" s="1">
        <v>16</v>
      </c>
      <c r="E461" s="4">
        <v>44701</v>
      </c>
      <c r="F461" s="1" t="s">
        <v>1341</v>
      </c>
      <c r="G461" s="1" t="s">
        <v>72</v>
      </c>
      <c r="H461" s="1" t="s">
        <v>65</v>
      </c>
      <c r="I461" s="1">
        <v>0.8</v>
      </c>
      <c r="J461" s="1" t="s">
        <v>75</v>
      </c>
      <c r="K461" s="1">
        <v>0</v>
      </c>
      <c r="M461" s="1">
        <v>0</v>
      </c>
      <c r="O461" s="1">
        <v>0</v>
      </c>
      <c r="Q461" s="1">
        <v>0</v>
      </c>
      <c r="S461" s="1">
        <v>0</v>
      </c>
      <c r="U461" s="1">
        <v>0</v>
      </c>
      <c r="W461" s="1">
        <v>0</v>
      </c>
      <c r="Y461" s="1">
        <v>0</v>
      </c>
      <c r="AA461" s="1">
        <v>0</v>
      </c>
      <c r="AC461" s="1">
        <v>0</v>
      </c>
      <c r="AE461" s="1">
        <v>0</v>
      </c>
      <c r="AG461" s="1">
        <v>1</v>
      </c>
      <c r="AH461" s="1">
        <v>0</v>
      </c>
    </row>
    <row r="462" spans="1:34">
      <c r="A462" s="1" t="s">
        <v>1342</v>
      </c>
      <c r="B462" s="1" t="s">
        <v>1343</v>
      </c>
      <c r="C462" s="1" t="s">
        <v>196</v>
      </c>
      <c r="D462" s="1">
        <v>4</v>
      </c>
      <c r="E462" s="1">
        <v>44315</v>
      </c>
      <c r="F462" s="1" t="s">
        <v>20332</v>
      </c>
      <c r="G462" s="1" t="s">
        <v>72</v>
      </c>
      <c r="H462" s="1" t="s">
        <v>65</v>
      </c>
      <c r="I462" s="1">
        <v>0.4</v>
      </c>
      <c r="J462" s="1" t="s">
        <v>75</v>
      </c>
      <c r="K462" s="1">
        <v>0</v>
      </c>
      <c r="M462" s="1">
        <v>0</v>
      </c>
      <c r="O462" s="1">
        <v>0</v>
      </c>
      <c r="Q462" s="1">
        <v>0</v>
      </c>
      <c r="S462" s="1">
        <v>0</v>
      </c>
      <c r="U462" s="1">
        <v>0</v>
      </c>
      <c r="W462" s="1">
        <v>0</v>
      </c>
      <c r="Y462" s="1">
        <v>0</v>
      </c>
      <c r="AA462" s="1">
        <v>0</v>
      </c>
      <c r="AC462" s="1">
        <v>0</v>
      </c>
      <c r="AE462" s="1">
        <v>0</v>
      </c>
      <c r="AG462" s="1">
        <v>1</v>
      </c>
      <c r="AH462" s="1">
        <v>0</v>
      </c>
    </row>
    <row r="463" spans="1:34">
      <c r="A463" s="1" t="s">
        <v>1344</v>
      </c>
      <c r="B463" s="1" t="s">
        <v>1345</v>
      </c>
      <c r="C463" s="1" t="s">
        <v>64</v>
      </c>
      <c r="D463" s="1">
        <v>5</v>
      </c>
      <c r="E463" s="4">
        <v>44677</v>
      </c>
      <c r="F463" s="1" t="s">
        <v>1346</v>
      </c>
      <c r="G463" s="1" t="s">
        <v>72</v>
      </c>
      <c r="H463" s="1" t="s">
        <v>73</v>
      </c>
      <c r="I463" s="1">
        <v>0</v>
      </c>
      <c r="J463" s="1" t="s">
        <v>1347</v>
      </c>
      <c r="K463" s="1">
        <v>0.6</v>
      </c>
      <c r="L463" s="1" t="s">
        <v>75</v>
      </c>
      <c r="M463" s="1">
        <v>0</v>
      </c>
      <c r="O463" s="1">
        <v>0</v>
      </c>
      <c r="Q463" s="1">
        <v>0</v>
      </c>
      <c r="S463" s="1">
        <v>0</v>
      </c>
      <c r="U463" s="1">
        <v>0</v>
      </c>
      <c r="W463" s="1">
        <v>0</v>
      </c>
      <c r="Y463" s="1">
        <v>0</v>
      </c>
      <c r="AA463" s="1">
        <v>0</v>
      </c>
      <c r="AC463" s="1">
        <v>0</v>
      </c>
      <c r="AE463" s="1">
        <v>0</v>
      </c>
      <c r="AG463" s="1">
        <v>5</v>
      </c>
      <c r="AH463" s="1">
        <v>0</v>
      </c>
    </row>
    <row r="464" spans="1:34">
      <c r="A464" s="1" t="s">
        <v>1348</v>
      </c>
      <c r="B464" s="1" t="s">
        <v>1349</v>
      </c>
      <c r="C464" s="1" t="s">
        <v>152</v>
      </c>
      <c r="D464" s="1">
        <v>5</v>
      </c>
      <c r="E464" s="1">
        <v>44286</v>
      </c>
      <c r="F464" s="1" t="s">
        <v>20332</v>
      </c>
      <c r="G464" s="1" t="s">
        <v>72</v>
      </c>
      <c r="H464" s="1" t="s">
        <v>73</v>
      </c>
      <c r="I464" s="1">
        <v>0</v>
      </c>
      <c r="J464" s="1" t="s">
        <v>1897</v>
      </c>
      <c r="K464" s="1">
        <v>0.7</v>
      </c>
      <c r="L464" s="1" t="s">
        <v>75</v>
      </c>
      <c r="M464" s="1">
        <v>0</v>
      </c>
      <c r="O464" s="1">
        <v>0</v>
      </c>
      <c r="Q464" s="1">
        <v>0</v>
      </c>
      <c r="S464" s="1">
        <v>0</v>
      </c>
      <c r="U464" s="1">
        <v>0</v>
      </c>
      <c r="W464" s="1">
        <v>0</v>
      </c>
      <c r="Y464" s="1">
        <v>0</v>
      </c>
      <c r="AA464" s="1">
        <v>0</v>
      </c>
      <c r="AC464" s="1">
        <v>0</v>
      </c>
      <c r="AE464" s="1">
        <v>0</v>
      </c>
      <c r="AG464" s="1">
        <v>2</v>
      </c>
      <c r="AH464" s="1">
        <v>11500</v>
      </c>
    </row>
    <row r="465" spans="1:34">
      <c r="A465" s="1" t="s">
        <v>1350</v>
      </c>
      <c r="B465" s="1" t="s">
        <v>1351</v>
      </c>
      <c r="C465" s="1" t="s">
        <v>163</v>
      </c>
      <c r="D465" s="1">
        <v>6</v>
      </c>
      <c r="E465" s="4">
        <v>44645</v>
      </c>
      <c r="F465" s="1" t="s">
        <v>1352</v>
      </c>
      <c r="G465" s="1" t="s">
        <v>80</v>
      </c>
      <c r="H465" s="1" t="s">
        <v>73</v>
      </c>
      <c r="I465" s="1">
        <v>0</v>
      </c>
      <c r="J465" s="1" t="s">
        <v>89</v>
      </c>
      <c r="K465" s="1">
        <v>0.65</v>
      </c>
      <c r="L465" s="1" t="s">
        <v>82</v>
      </c>
      <c r="M465" s="1">
        <v>0.7</v>
      </c>
      <c r="N465" s="1" t="s">
        <v>83</v>
      </c>
      <c r="O465" s="1">
        <v>0.75</v>
      </c>
      <c r="P465" s="1" t="s">
        <v>84</v>
      </c>
      <c r="Q465" s="1">
        <v>0.8</v>
      </c>
      <c r="R465" s="1" t="s">
        <v>85</v>
      </c>
      <c r="S465" s="1">
        <v>0</v>
      </c>
      <c r="U465" s="1">
        <v>0</v>
      </c>
      <c r="W465" s="1">
        <v>0</v>
      </c>
      <c r="Y465" s="1">
        <v>0</v>
      </c>
      <c r="AA465" s="1">
        <v>0</v>
      </c>
      <c r="AC465" s="1">
        <v>0</v>
      </c>
      <c r="AE465" s="1">
        <v>0</v>
      </c>
      <c r="AG465" s="1">
        <v>4</v>
      </c>
      <c r="AH465" s="1">
        <v>12000</v>
      </c>
    </row>
    <row r="466" spans="1:34">
      <c r="A466" s="1" t="s">
        <v>1353</v>
      </c>
      <c r="B466" s="1" t="s">
        <v>1354</v>
      </c>
      <c r="C466" s="1" t="s">
        <v>112</v>
      </c>
      <c r="H466" s="1" t="s">
        <v>65</v>
      </c>
      <c r="I466" s="1" t="s">
        <v>66</v>
      </c>
      <c r="V466" s="1" t="s">
        <v>67</v>
      </c>
    </row>
    <row r="467" spans="1:34">
      <c r="A467" s="1" t="s">
        <v>1355</v>
      </c>
      <c r="B467" s="1" t="s">
        <v>1356</v>
      </c>
      <c r="C467" s="1" t="s">
        <v>506</v>
      </c>
      <c r="D467" s="1">
        <v>7</v>
      </c>
      <c r="E467" s="4">
        <v>44656</v>
      </c>
      <c r="F467" s="1" t="s">
        <v>1357</v>
      </c>
      <c r="G467" s="1" t="s">
        <v>80</v>
      </c>
      <c r="H467" s="1" t="s">
        <v>65</v>
      </c>
      <c r="I467" s="1">
        <v>0.25</v>
      </c>
      <c r="J467" s="1" t="s">
        <v>75</v>
      </c>
      <c r="K467" s="1">
        <v>0</v>
      </c>
      <c r="M467" s="1">
        <v>0</v>
      </c>
      <c r="O467" s="1">
        <v>0</v>
      </c>
      <c r="Q467" s="1">
        <v>0</v>
      </c>
      <c r="S467" s="1">
        <v>0</v>
      </c>
      <c r="U467" s="1">
        <v>0</v>
      </c>
      <c r="W467" s="1">
        <v>0</v>
      </c>
      <c r="Y467" s="1">
        <v>0</v>
      </c>
      <c r="AA467" s="1">
        <v>0</v>
      </c>
      <c r="AC467" s="1">
        <v>0</v>
      </c>
      <c r="AE467" s="1">
        <v>0</v>
      </c>
      <c r="AG467" s="1">
        <v>1</v>
      </c>
      <c r="AH467" s="1">
        <v>0</v>
      </c>
    </row>
    <row r="468" spans="1:34">
      <c r="A468" s="1" t="s">
        <v>1358</v>
      </c>
      <c r="B468" s="1" t="s">
        <v>1359</v>
      </c>
      <c r="C468" s="1" t="s">
        <v>460</v>
      </c>
      <c r="D468" s="1">
        <v>26</v>
      </c>
      <c r="E468" s="4">
        <v>44711</v>
      </c>
      <c r="F468" s="1" t="s">
        <v>1360</v>
      </c>
      <c r="G468" s="1" t="s">
        <v>72</v>
      </c>
      <c r="H468" s="1" t="s">
        <v>73</v>
      </c>
      <c r="I468" s="1">
        <v>0</v>
      </c>
      <c r="J468" s="1" t="s">
        <v>74</v>
      </c>
      <c r="K468" s="1">
        <v>0.8</v>
      </c>
      <c r="L468" s="1" t="s">
        <v>75</v>
      </c>
      <c r="M468" s="1">
        <v>0</v>
      </c>
      <c r="O468" s="1">
        <v>0</v>
      </c>
      <c r="Q468" s="1">
        <v>0</v>
      </c>
      <c r="S468" s="1">
        <v>0</v>
      </c>
      <c r="U468" s="1">
        <v>0</v>
      </c>
      <c r="W468" s="1">
        <v>0</v>
      </c>
      <c r="Y468" s="1">
        <v>0</v>
      </c>
      <c r="AA468" s="1">
        <v>0</v>
      </c>
      <c r="AC468" s="1">
        <v>0</v>
      </c>
      <c r="AE468" s="1">
        <v>0</v>
      </c>
      <c r="AG468" s="1">
        <v>2</v>
      </c>
      <c r="AH468" s="1">
        <v>10000</v>
      </c>
    </row>
    <row r="469" spans="1:34">
      <c r="A469" s="1" t="s">
        <v>1361</v>
      </c>
      <c r="B469" s="1" t="s">
        <v>1362</v>
      </c>
      <c r="C469" s="1" t="s">
        <v>218</v>
      </c>
      <c r="D469" s="1">
        <v>35</v>
      </c>
      <c r="E469" s="4">
        <v>44557</v>
      </c>
      <c r="F469" s="1" t="s">
        <v>1363</v>
      </c>
      <c r="G469" s="1" t="s">
        <v>72</v>
      </c>
      <c r="H469" s="1" t="s">
        <v>65</v>
      </c>
      <c r="I469" s="1">
        <v>0.7</v>
      </c>
      <c r="J469" s="1" t="s">
        <v>75</v>
      </c>
      <c r="K469" s="1">
        <v>0</v>
      </c>
      <c r="M469" s="1">
        <v>0</v>
      </c>
      <c r="O469" s="1">
        <v>0</v>
      </c>
      <c r="Q469" s="1">
        <v>0</v>
      </c>
      <c r="S469" s="1">
        <v>0</v>
      </c>
      <c r="U469" s="1">
        <v>0</v>
      </c>
      <c r="W469" s="1">
        <v>0</v>
      </c>
      <c r="Y469" s="1">
        <v>0</v>
      </c>
      <c r="AA469" s="1">
        <v>0</v>
      </c>
      <c r="AC469" s="1">
        <v>0</v>
      </c>
      <c r="AE469" s="1">
        <v>0</v>
      </c>
      <c r="AG469" s="1">
        <v>1</v>
      </c>
      <c r="AH469" s="1">
        <v>0</v>
      </c>
    </row>
    <row r="470" spans="1:34">
      <c r="A470" s="1" t="s">
        <v>1364</v>
      </c>
      <c r="B470" s="1" t="s">
        <v>1365</v>
      </c>
      <c r="C470" s="1" t="s">
        <v>159</v>
      </c>
      <c r="D470" s="1">
        <v>44</v>
      </c>
      <c r="E470" s="4">
        <v>44558</v>
      </c>
      <c r="F470" s="1" t="s">
        <v>1366</v>
      </c>
      <c r="G470" s="1" t="s">
        <v>72</v>
      </c>
      <c r="H470" s="1" t="s">
        <v>73</v>
      </c>
      <c r="I470" s="1">
        <v>0</v>
      </c>
      <c r="J470" s="1" t="s">
        <v>81</v>
      </c>
      <c r="K470" s="1">
        <v>0.55000000000000004</v>
      </c>
      <c r="L470" s="1" t="s">
        <v>75</v>
      </c>
      <c r="M470" s="1">
        <v>0</v>
      </c>
      <c r="O470" s="1">
        <v>0</v>
      </c>
      <c r="Q470" s="1">
        <v>0</v>
      </c>
      <c r="S470" s="1">
        <v>0</v>
      </c>
      <c r="U470" s="1">
        <v>0</v>
      </c>
      <c r="W470" s="1">
        <v>0</v>
      </c>
      <c r="Y470" s="1">
        <v>0</v>
      </c>
      <c r="AA470" s="1">
        <v>0</v>
      </c>
      <c r="AC470" s="1">
        <v>0</v>
      </c>
      <c r="AE470" s="1">
        <v>0</v>
      </c>
      <c r="AG470" s="1">
        <v>2</v>
      </c>
      <c r="AH470" s="1">
        <v>15000</v>
      </c>
    </row>
    <row r="471" spans="1:34">
      <c r="A471" s="1" t="s">
        <v>1367</v>
      </c>
      <c r="B471" s="1" t="s">
        <v>1368</v>
      </c>
      <c r="C471" s="1" t="s">
        <v>1204</v>
      </c>
      <c r="D471" s="1">
        <v>9</v>
      </c>
      <c r="E471" s="1">
        <v>44285</v>
      </c>
      <c r="F471" s="1" t="s">
        <v>20332</v>
      </c>
      <c r="G471" s="1" t="s">
        <v>72</v>
      </c>
      <c r="H471" s="1" t="s">
        <v>65</v>
      </c>
      <c r="I471" s="1">
        <v>0.8</v>
      </c>
      <c r="J471" s="1" t="s">
        <v>75</v>
      </c>
      <c r="K471" s="1">
        <v>0</v>
      </c>
      <c r="M471" s="1">
        <v>0</v>
      </c>
      <c r="O471" s="1">
        <v>0</v>
      </c>
      <c r="Q471" s="1">
        <v>0</v>
      </c>
      <c r="S471" s="1">
        <v>0</v>
      </c>
      <c r="U471" s="1">
        <v>0</v>
      </c>
      <c r="W471" s="1">
        <v>0</v>
      </c>
      <c r="Y471" s="1">
        <v>0</v>
      </c>
      <c r="AA471" s="1">
        <v>0</v>
      </c>
      <c r="AC471" s="1">
        <v>0</v>
      </c>
      <c r="AE471" s="1">
        <v>0</v>
      </c>
      <c r="AG471" s="1">
        <v>1</v>
      </c>
      <c r="AH471" s="1">
        <v>0</v>
      </c>
    </row>
    <row r="472" spans="1:34">
      <c r="A472" s="1" t="s">
        <v>1369</v>
      </c>
      <c r="B472" s="1" t="s">
        <v>1370</v>
      </c>
      <c r="C472" s="1" t="s">
        <v>167</v>
      </c>
      <c r="D472" s="1">
        <v>11</v>
      </c>
      <c r="E472" s="1">
        <v>42490</v>
      </c>
      <c r="F472" s="1" t="s">
        <v>20332</v>
      </c>
      <c r="G472" s="1" t="s">
        <v>1003</v>
      </c>
      <c r="H472" s="1" t="s">
        <v>65</v>
      </c>
      <c r="I472" s="1">
        <v>0</v>
      </c>
      <c r="J472" s="1" t="s">
        <v>75</v>
      </c>
      <c r="K472" s="1">
        <v>0</v>
      </c>
      <c r="M472" s="1">
        <v>0</v>
      </c>
      <c r="O472" s="1">
        <v>0</v>
      </c>
      <c r="Q472" s="1">
        <v>0</v>
      </c>
      <c r="S472" s="1">
        <v>0</v>
      </c>
      <c r="U472" s="1">
        <v>0</v>
      </c>
      <c r="W472" s="1">
        <v>0</v>
      </c>
      <c r="Y472" s="1">
        <v>0</v>
      </c>
      <c r="AA472" s="1">
        <v>0</v>
      </c>
      <c r="AC472" s="1">
        <v>0</v>
      </c>
      <c r="AE472" s="1">
        <v>0</v>
      </c>
      <c r="AG472" s="1">
        <v>1</v>
      </c>
      <c r="AH472" s="1">
        <v>0</v>
      </c>
    </row>
    <row r="473" spans="1:34">
      <c r="A473" s="1" t="s">
        <v>1371</v>
      </c>
      <c r="B473" s="1" t="s">
        <v>1372</v>
      </c>
      <c r="C473" s="1" t="s">
        <v>152</v>
      </c>
      <c r="D473" s="1">
        <v>9</v>
      </c>
      <c r="E473" s="4">
        <v>44680</v>
      </c>
      <c r="F473" s="1" t="s">
        <v>1373</v>
      </c>
      <c r="G473" s="1" t="s">
        <v>80</v>
      </c>
      <c r="H473" s="1" t="s">
        <v>73</v>
      </c>
      <c r="I473" s="1">
        <v>0</v>
      </c>
      <c r="J473" s="1" t="s">
        <v>222</v>
      </c>
      <c r="K473" s="1">
        <v>0.7</v>
      </c>
      <c r="L473" s="1" t="s">
        <v>75</v>
      </c>
      <c r="M473" s="1">
        <v>0</v>
      </c>
      <c r="O473" s="1">
        <v>0</v>
      </c>
      <c r="Q473" s="1">
        <v>0</v>
      </c>
      <c r="S473" s="1">
        <v>0</v>
      </c>
      <c r="U473" s="1">
        <v>0</v>
      </c>
      <c r="W473" s="1">
        <v>0</v>
      </c>
      <c r="Y473" s="1">
        <v>0</v>
      </c>
      <c r="AA473" s="1">
        <v>0</v>
      </c>
      <c r="AC473" s="1">
        <v>0</v>
      </c>
      <c r="AE473" s="1">
        <v>0</v>
      </c>
      <c r="AG473" s="1">
        <v>2</v>
      </c>
      <c r="AH473" s="1">
        <v>9999.99</v>
      </c>
    </row>
    <row r="474" spans="1:34">
      <c r="A474" s="1" t="s">
        <v>1374</v>
      </c>
      <c r="B474" s="1" t="s">
        <v>1375</v>
      </c>
      <c r="C474" s="1" t="s">
        <v>334</v>
      </c>
      <c r="D474" s="1">
        <v>9</v>
      </c>
      <c r="E474" s="4">
        <v>44739</v>
      </c>
      <c r="F474" s="1" t="s">
        <v>1376</v>
      </c>
      <c r="G474" s="1" t="s">
        <v>72</v>
      </c>
      <c r="H474" s="1" t="s">
        <v>65</v>
      </c>
      <c r="I474" s="1">
        <v>0.8</v>
      </c>
      <c r="J474" s="1" t="s">
        <v>75</v>
      </c>
      <c r="K474" s="1">
        <v>0</v>
      </c>
      <c r="M474" s="1">
        <v>0</v>
      </c>
      <c r="O474" s="1">
        <v>0</v>
      </c>
      <c r="Q474" s="1">
        <v>0</v>
      </c>
      <c r="S474" s="1">
        <v>0</v>
      </c>
      <c r="U474" s="1">
        <v>0</v>
      </c>
      <c r="W474" s="1">
        <v>0</v>
      </c>
      <c r="Y474" s="1">
        <v>0</v>
      </c>
      <c r="AA474" s="1">
        <v>0</v>
      </c>
      <c r="AC474" s="1">
        <v>0</v>
      </c>
      <c r="AE474" s="1">
        <v>0</v>
      </c>
      <c r="AG474" s="1">
        <v>1</v>
      </c>
      <c r="AH474" s="1">
        <v>0</v>
      </c>
    </row>
    <row r="475" spans="1:34">
      <c r="A475" s="1" t="s">
        <v>1377</v>
      </c>
      <c r="B475" s="1" t="s">
        <v>1378</v>
      </c>
      <c r="C475" s="1" t="s">
        <v>322</v>
      </c>
      <c r="D475" s="1">
        <v>14</v>
      </c>
      <c r="E475" s="4">
        <v>44699</v>
      </c>
      <c r="F475" s="1" t="s">
        <v>1379</v>
      </c>
      <c r="G475" s="1" t="s">
        <v>72</v>
      </c>
      <c r="H475" s="1" t="s">
        <v>65</v>
      </c>
      <c r="I475" s="1">
        <v>0.7</v>
      </c>
      <c r="J475" s="1" t="s">
        <v>75</v>
      </c>
      <c r="K475" s="1">
        <v>0</v>
      </c>
      <c r="M475" s="1">
        <v>0</v>
      </c>
      <c r="O475" s="1">
        <v>0</v>
      </c>
      <c r="Q475" s="1">
        <v>0</v>
      </c>
      <c r="S475" s="1">
        <v>0</v>
      </c>
      <c r="U475" s="1">
        <v>0</v>
      </c>
      <c r="W475" s="1">
        <v>0</v>
      </c>
      <c r="Y475" s="1">
        <v>0</v>
      </c>
      <c r="AA475" s="1">
        <v>0</v>
      </c>
      <c r="AC475" s="1">
        <v>0</v>
      </c>
      <c r="AE475" s="1">
        <v>0</v>
      </c>
      <c r="AG475" s="1">
        <v>1</v>
      </c>
      <c r="AH475" s="1">
        <v>0</v>
      </c>
    </row>
    <row r="476" spans="1:34">
      <c r="A476" s="1" t="s">
        <v>1380</v>
      </c>
      <c r="B476" s="1" t="s">
        <v>1381</v>
      </c>
      <c r="C476" s="1" t="s">
        <v>350</v>
      </c>
      <c r="D476" s="1">
        <v>6</v>
      </c>
      <c r="E476" s="1">
        <v>44285</v>
      </c>
      <c r="F476" s="1" t="s">
        <v>20332</v>
      </c>
      <c r="G476" s="1" t="s">
        <v>72</v>
      </c>
      <c r="H476" s="1" t="s">
        <v>65</v>
      </c>
      <c r="I476" s="1">
        <v>0.8</v>
      </c>
      <c r="J476" s="1" t="s">
        <v>75</v>
      </c>
      <c r="K476" s="1">
        <v>0</v>
      </c>
      <c r="M476" s="1">
        <v>0</v>
      </c>
      <c r="O476" s="1">
        <v>0</v>
      </c>
      <c r="Q476" s="1">
        <v>0</v>
      </c>
      <c r="S476" s="1">
        <v>0</v>
      </c>
      <c r="U476" s="1">
        <v>0</v>
      </c>
      <c r="W476" s="1">
        <v>0</v>
      </c>
      <c r="Y476" s="1">
        <v>0</v>
      </c>
      <c r="AA476" s="1">
        <v>0</v>
      </c>
      <c r="AC476" s="1">
        <v>0</v>
      </c>
      <c r="AE476" s="1">
        <v>0</v>
      </c>
      <c r="AG476" s="1">
        <v>1</v>
      </c>
      <c r="AH476" s="1">
        <v>0</v>
      </c>
    </row>
    <row r="477" spans="1:34">
      <c r="A477" s="1" t="s">
        <v>1382</v>
      </c>
      <c r="B477" s="1" t="s">
        <v>1383</v>
      </c>
      <c r="C477" s="1" t="s">
        <v>259</v>
      </c>
      <c r="D477" s="1">
        <v>4</v>
      </c>
      <c r="E477" s="4">
        <v>44637</v>
      </c>
      <c r="F477" s="1" t="s">
        <v>1384</v>
      </c>
      <c r="G477" s="1" t="s">
        <v>72</v>
      </c>
      <c r="H477" s="1" t="s">
        <v>65</v>
      </c>
      <c r="I477" s="1">
        <v>0.65</v>
      </c>
      <c r="J477" s="1" t="s">
        <v>75</v>
      </c>
      <c r="K477" s="1">
        <v>0</v>
      </c>
      <c r="M477" s="1">
        <v>0</v>
      </c>
      <c r="O477" s="1">
        <v>0</v>
      </c>
      <c r="Q477" s="1">
        <v>0</v>
      </c>
      <c r="S477" s="1">
        <v>0</v>
      </c>
      <c r="U477" s="1">
        <v>0</v>
      </c>
      <c r="W477" s="1">
        <v>0</v>
      </c>
      <c r="Y477" s="1">
        <v>0</v>
      </c>
      <c r="AA477" s="1">
        <v>0</v>
      </c>
      <c r="AC477" s="1">
        <v>0</v>
      </c>
      <c r="AE477" s="1">
        <v>0</v>
      </c>
      <c r="AG477" s="1">
        <v>1</v>
      </c>
      <c r="AH477" s="1">
        <v>0</v>
      </c>
    </row>
    <row r="478" spans="1:34">
      <c r="A478" s="1" t="s">
        <v>1385</v>
      </c>
      <c r="B478" s="1" t="s">
        <v>1386</v>
      </c>
      <c r="C478" s="1" t="s">
        <v>460</v>
      </c>
      <c r="D478" s="1">
        <v>5</v>
      </c>
      <c r="E478" s="4">
        <v>44648</v>
      </c>
      <c r="F478" s="1" t="s">
        <v>1387</v>
      </c>
      <c r="G478" s="1" t="s">
        <v>80</v>
      </c>
      <c r="H478" s="1" t="s">
        <v>73</v>
      </c>
      <c r="I478" s="1">
        <v>0</v>
      </c>
      <c r="J478" s="1" t="s">
        <v>74</v>
      </c>
      <c r="K478" s="1">
        <v>0.65</v>
      </c>
      <c r="L478" s="1" t="s">
        <v>82</v>
      </c>
      <c r="M478" s="1">
        <v>0.7</v>
      </c>
      <c r="N478" s="1" t="s">
        <v>83</v>
      </c>
      <c r="O478" s="1">
        <v>0.75</v>
      </c>
      <c r="P478" s="1" t="s">
        <v>84</v>
      </c>
      <c r="Q478" s="1">
        <v>0.8</v>
      </c>
      <c r="R478" s="1" t="s">
        <v>85</v>
      </c>
      <c r="S478" s="1">
        <v>0</v>
      </c>
      <c r="U478" s="1">
        <v>0</v>
      </c>
      <c r="W478" s="1">
        <v>0</v>
      </c>
      <c r="Y478" s="1">
        <v>0</v>
      </c>
      <c r="AA478" s="1">
        <v>0</v>
      </c>
      <c r="AC478" s="1">
        <v>0</v>
      </c>
      <c r="AE478" s="1">
        <v>0</v>
      </c>
      <c r="AG478" s="1">
        <v>4</v>
      </c>
      <c r="AH478" s="1">
        <v>10000</v>
      </c>
    </row>
    <row r="479" spans="1:34">
      <c r="A479" s="1" t="s">
        <v>1388</v>
      </c>
      <c r="B479" s="1" t="s">
        <v>1389</v>
      </c>
      <c r="C479" s="1" t="s">
        <v>259</v>
      </c>
      <c r="D479" s="1">
        <v>6</v>
      </c>
      <c r="E479" s="4">
        <v>44642</v>
      </c>
      <c r="F479" s="1" t="s">
        <v>1390</v>
      </c>
      <c r="G479" s="1" t="s">
        <v>80</v>
      </c>
      <c r="H479" s="1" t="s">
        <v>73</v>
      </c>
      <c r="I479" s="1">
        <v>0.5</v>
      </c>
      <c r="J479" s="1" t="s">
        <v>82</v>
      </c>
      <c r="K479" s="1">
        <v>0.77</v>
      </c>
      <c r="L479" s="1" t="s">
        <v>83</v>
      </c>
      <c r="M479" s="1">
        <v>0.78</v>
      </c>
      <c r="N479" s="1" t="s">
        <v>84</v>
      </c>
      <c r="O479" s="1">
        <v>0.8</v>
      </c>
      <c r="P479" s="1" t="s">
        <v>85</v>
      </c>
      <c r="Q479" s="1">
        <v>0</v>
      </c>
      <c r="S479" s="1">
        <v>0</v>
      </c>
      <c r="U479" s="1">
        <v>0</v>
      </c>
      <c r="W479" s="1">
        <v>0</v>
      </c>
      <c r="Y479" s="1">
        <v>0</v>
      </c>
      <c r="AA479" s="1">
        <v>0</v>
      </c>
      <c r="AC479" s="1">
        <v>0</v>
      </c>
      <c r="AE479" s="1">
        <v>0</v>
      </c>
      <c r="AG479" s="1">
        <v>3</v>
      </c>
      <c r="AH479" s="1">
        <v>0</v>
      </c>
    </row>
    <row r="480" spans="1:34">
      <c r="A480" s="1" t="s">
        <v>1391</v>
      </c>
      <c r="B480" s="1" t="s">
        <v>1392</v>
      </c>
      <c r="C480" s="1" t="s">
        <v>255</v>
      </c>
      <c r="D480" s="1">
        <v>11</v>
      </c>
      <c r="E480" s="1">
        <v>44000</v>
      </c>
      <c r="F480" s="1" t="s">
        <v>20332</v>
      </c>
      <c r="G480" s="1" t="s">
        <v>72</v>
      </c>
      <c r="H480" s="1" t="s">
        <v>65</v>
      </c>
      <c r="I480" s="1">
        <v>0.8</v>
      </c>
      <c r="J480" s="1" t="s">
        <v>75</v>
      </c>
      <c r="K480" s="1">
        <v>0</v>
      </c>
      <c r="M480" s="1">
        <v>0</v>
      </c>
      <c r="O480" s="1">
        <v>0</v>
      </c>
      <c r="Q480" s="1">
        <v>0</v>
      </c>
      <c r="S480" s="1">
        <v>0</v>
      </c>
      <c r="U480" s="1">
        <v>0</v>
      </c>
      <c r="W480" s="1">
        <v>0</v>
      </c>
      <c r="Y480" s="1">
        <v>0</v>
      </c>
      <c r="AA480" s="1">
        <v>0</v>
      </c>
      <c r="AC480" s="1">
        <v>0</v>
      </c>
      <c r="AE480" s="1">
        <v>0</v>
      </c>
      <c r="AG480" s="1">
        <v>1</v>
      </c>
      <c r="AH480" s="1">
        <v>0</v>
      </c>
    </row>
    <row r="481" spans="1:34">
      <c r="A481" s="1" t="s">
        <v>1393</v>
      </c>
      <c r="B481" s="1" t="s">
        <v>1394</v>
      </c>
      <c r="C481" s="1" t="s">
        <v>112</v>
      </c>
      <c r="D481" s="1">
        <v>28</v>
      </c>
      <c r="E481" s="4">
        <v>44558</v>
      </c>
      <c r="F481" s="1" t="s">
        <v>1395</v>
      </c>
      <c r="G481" s="1" t="s">
        <v>72</v>
      </c>
      <c r="H481" s="1" t="s">
        <v>65</v>
      </c>
      <c r="I481" s="1">
        <v>0.8</v>
      </c>
      <c r="J481" s="1" t="s">
        <v>75</v>
      </c>
      <c r="K481" s="1">
        <v>0</v>
      </c>
      <c r="M481" s="1">
        <v>0</v>
      </c>
      <c r="O481" s="1">
        <v>0</v>
      </c>
      <c r="Q481" s="1">
        <v>0</v>
      </c>
      <c r="S481" s="1">
        <v>0</v>
      </c>
      <c r="U481" s="1">
        <v>0</v>
      </c>
      <c r="W481" s="1">
        <v>0</v>
      </c>
      <c r="Y481" s="1">
        <v>0</v>
      </c>
      <c r="AA481" s="1">
        <v>0</v>
      </c>
      <c r="AC481" s="1">
        <v>0</v>
      </c>
      <c r="AE481" s="1">
        <v>0</v>
      </c>
      <c r="AG481" s="1">
        <v>1</v>
      </c>
      <c r="AH481" s="1">
        <v>0</v>
      </c>
    </row>
    <row r="482" spans="1:34">
      <c r="A482" s="1" t="s">
        <v>1396</v>
      </c>
      <c r="B482" s="1" t="s">
        <v>1397</v>
      </c>
      <c r="C482" s="1" t="s">
        <v>259</v>
      </c>
      <c r="D482" s="1">
        <v>4</v>
      </c>
      <c r="E482" s="4">
        <v>44630</v>
      </c>
      <c r="F482" s="1" t="s">
        <v>1398</v>
      </c>
      <c r="G482" s="1" t="s">
        <v>72</v>
      </c>
      <c r="H482" s="1" t="s">
        <v>65</v>
      </c>
      <c r="I482" s="1">
        <v>0.4</v>
      </c>
      <c r="J482" s="1" t="s">
        <v>75</v>
      </c>
      <c r="K482" s="1">
        <v>0</v>
      </c>
      <c r="M482" s="1">
        <v>0</v>
      </c>
      <c r="O482" s="1">
        <v>0</v>
      </c>
      <c r="Q482" s="1">
        <v>0</v>
      </c>
      <c r="S482" s="1">
        <v>0</v>
      </c>
      <c r="U482" s="1">
        <v>0</v>
      </c>
      <c r="W482" s="1">
        <v>0</v>
      </c>
      <c r="Y482" s="1">
        <v>0</v>
      </c>
      <c r="AA482" s="1">
        <v>0</v>
      </c>
      <c r="AC482" s="1">
        <v>0</v>
      </c>
      <c r="AE482" s="1">
        <v>0</v>
      </c>
      <c r="AG482" s="1">
        <v>1</v>
      </c>
      <c r="AH482" s="1">
        <v>0</v>
      </c>
    </row>
    <row r="483" spans="1:34">
      <c r="A483" s="1" t="s">
        <v>1399</v>
      </c>
      <c r="B483" s="1" t="s">
        <v>1400</v>
      </c>
      <c r="C483" s="1" t="s">
        <v>259</v>
      </c>
      <c r="D483" s="1">
        <v>21</v>
      </c>
      <c r="E483" s="4">
        <v>44712</v>
      </c>
      <c r="F483" s="1" t="s">
        <v>1401</v>
      </c>
      <c r="G483" s="1" t="s">
        <v>80</v>
      </c>
      <c r="H483" s="1" t="s">
        <v>73</v>
      </c>
      <c r="I483" s="1">
        <v>0</v>
      </c>
      <c r="J483" s="1" t="s">
        <v>74</v>
      </c>
      <c r="K483" s="1">
        <v>0.5</v>
      </c>
      <c r="L483" s="1" t="s">
        <v>82</v>
      </c>
      <c r="M483" s="1">
        <v>0.6</v>
      </c>
      <c r="N483" s="1" t="s">
        <v>83</v>
      </c>
      <c r="O483" s="1">
        <v>0.75</v>
      </c>
      <c r="P483" s="1" t="s">
        <v>84</v>
      </c>
      <c r="Q483" s="1">
        <v>0.8</v>
      </c>
      <c r="R483" s="1" t="s">
        <v>85</v>
      </c>
      <c r="S483" s="1">
        <v>0</v>
      </c>
      <c r="U483" s="1">
        <v>0</v>
      </c>
      <c r="W483" s="1">
        <v>0</v>
      </c>
      <c r="Y483" s="1">
        <v>0</v>
      </c>
      <c r="AA483" s="1">
        <v>0</v>
      </c>
      <c r="AC483" s="1">
        <v>0</v>
      </c>
      <c r="AE483" s="1">
        <v>0</v>
      </c>
      <c r="AG483" s="1">
        <v>4</v>
      </c>
      <c r="AH483" s="1">
        <v>10000</v>
      </c>
    </row>
    <row r="484" spans="1:34">
      <c r="A484" s="1" t="s">
        <v>1402</v>
      </c>
      <c r="B484" s="1" t="s">
        <v>1403</v>
      </c>
      <c r="C484" s="1" t="s">
        <v>533</v>
      </c>
      <c r="D484" s="1">
        <v>45</v>
      </c>
      <c r="E484" s="1">
        <v>41172</v>
      </c>
      <c r="F484" s="1" t="s">
        <v>20332</v>
      </c>
      <c r="G484" s="1" t="s">
        <v>72</v>
      </c>
      <c r="H484" s="1" t="s">
        <v>73</v>
      </c>
      <c r="I484" s="1">
        <v>0</v>
      </c>
      <c r="J484" s="1" t="s">
        <v>187</v>
      </c>
      <c r="K484" s="1">
        <v>0.6</v>
      </c>
      <c r="L484" s="1" t="s">
        <v>75</v>
      </c>
      <c r="M484" s="1">
        <v>0</v>
      </c>
      <c r="O484" s="1">
        <v>0</v>
      </c>
      <c r="Q484" s="1">
        <v>0</v>
      </c>
      <c r="S484" s="1">
        <v>0</v>
      </c>
      <c r="U484" s="1">
        <v>0</v>
      </c>
      <c r="W484" s="1">
        <v>0</v>
      </c>
      <c r="Y484" s="1">
        <v>0</v>
      </c>
      <c r="AA484" s="1">
        <v>0</v>
      </c>
      <c r="AC484" s="1">
        <v>0</v>
      </c>
      <c r="AE484" s="1">
        <v>0</v>
      </c>
      <c r="AG484" s="1">
        <v>2</v>
      </c>
      <c r="AH484" s="1">
        <v>9000</v>
      </c>
    </row>
    <row r="485" spans="1:34">
      <c r="A485" s="1" t="s">
        <v>1404</v>
      </c>
      <c r="B485" s="1" t="s">
        <v>1405</v>
      </c>
      <c r="C485" s="1" t="s">
        <v>378</v>
      </c>
      <c r="D485" s="1">
        <v>5</v>
      </c>
      <c r="E485" s="1">
        <v>39104</v>
      </c>
      <c r="F485" s="1" t="s">
        <v>20332</v>
      </c>
      <c r="G485" s="1" t="s">
        <v>72</v>
      </c>
      <c r="H485" s="1" t="s">
        <v>65</v>
      </c>
      <c r="I485" s="1">
        <v>0.6</v>
      </c>
      <c r="J485" s="1" t="s">
        <v>75</v>
      </c>
      <c r="K485" s="1">
        <v>0</v>
      </c>
      <c r="M485" s="1">
        <v>0</v>
      </c>
      <c r="O485" s="1">
        <v>0</v>
      </c>
      <c r="Q485" s="1">
        <v>0</v>
      </c>
      <c r="S485" s="1">
        <v>0</v>
      </c>
      <c r="U485" s="1">
        <v>0</v>
      </c>
      <c r="W485" s="1">
        <v>0</v>
      </c>
      <c r="Y485" s="1">
        <v>0</v>
      </c>
      <c r="AA485" s="1">
        <v>0</v>
      </c>
      <c r="AC485" s="1">
        <v>0</v>
      </c>
      <c r="AE485" s="1">
        <v>0</v>
      </c>
      <c r="AG485" s="1">
        <v>1</v>
      </c>
      <c r="AH485" s="1">
        <v>0</v>
      </c>
    </row>
    <row r="486" spans="1:34">
      <c r="A486" s="1" t="s">
        <v>1406</v>
      </c>
      <c r="B486" s="1" t="s">
        <v>1407</v>
      </c>
      <c r="C486" s="1" t="s">
        <v>78</v>
      </c>
      <c r="D486" s="1">
        <v>29</v>
      </c>
      <c r="E486" s="4">
        <v>44623</v>
      </c>
      <c r="F486" s="1" t="s">
        <v>1408</v>
      </c>
      <c r="G486" s="1" t="s">
        <v>72</v>
      </c>
      <c r="H486" s="1" t="s">
        <v>65</v>
      </c>
      <c r="I486" s="1">
        <v>0.35</v>
      </c>
      <c r="J486" s="1" t="s">
        <v>75</v>
      </c>
      <c r="K486" s="1">
        <v>0</v>
      </c>
      <c r="M486" s="1">
        <v>0</v>
      </c>
      <c r="O486" s="1">
        <v>0</v>
      </c>
      <c r="Q486" s="1">
        <v>0</v>
      </c>
      <c r="S486" s="1">
        <v>0</v>
      </c>
      <c r="U486" s="1">
        <v>0</v>
      </c>
      <c r="W486" s="1">
        <v>0</v>
      </c>
      <c r="Y486" s="1">
        <v>0</v>
      </c>
      <c r="AA486" s="1">
        <v>0</v>
      </c>
      <c r="AC486" s="1">
        <v>0</v>
      </c>
      <c r="AE486" s="1">
        <v>0</v>
      </c>
      <c r="AG486" s="1">
        <v>1</v>
      </c>
      <c r="AH486" s="1">
        <v>0</v>
      </c>
    </row>
    <row r="487" spans="1:34">
      <c r="A487" s="1" t="s">
        <v>1409</v>
      </c>
      <c r="B487" s="1" t="s">
        <v>1410</v>
      </c>
      <c r="C487" s="1" t="s">
        <v>903</v>
      </c>
      <c r="H487" s="1" t="s">
        <v>65</v>
      </c>
      <c r="I487" s="1" t="s">
        <v>66</v>
      </c>
      <c r="V487" s="1" t="s">
        <v>67</v>
      </c>
    </row>
    <row r="488" spans="1:34">
      <c r="A488" s="1" t="s">
        <v>1411</v>
      </c>
      <c r="B488" s="1" t="s">
        <v>1412</v>
      </c>
      <c r="C488" s="1" t="s">
        <v>259</v>
      </c>
      <c r="H488" s="1" t="s">
        <v>65</v>
      </c>
      <c r="I488" s="1" t="s">
        <v>66</v>
      </c>
      <c r="V488" s="1" t="s">
        <v>67</v>
      </c>
    </row>
    <row r="489" spans="1:34">
      <c r="A489" s="1" t="s">
        <v>1413</v>
      </c>
      <c r="B489" s="1" t="s">
        <v>1414</v>
      </c>
      <c r="C489" s="1" t="s">
        <v>369</v>
      </c>
      <c r="H489" s="1" t="s">
        <v>65</v>
      </c>
      <c r="I489" s="1" t="s">
        <v>66</v>
      </c>
      <c r="V489" s="1" t="s">
        <v>67</v>
      </c>
    </row>
    <row r="490" spans="1:34">
      <c r="A490" s="1" t="s">
        <v>1415</v>
      </c>
      <c r="B490" s="1" t="s">
        <v>1416</v>
      </c>
      <c r="C490" s="1" t="s">
        <v>369</v>
      </c>
      <c r="H490" s="1" t="s">
        <v>65</v>
      </c>
      <c r="I490" s="1" t="s">
        <v>66</v>
      </c>
      <c r="V490" s="1" t="s">
        <v>67</v>
      </c>
    </row>
    <row r="491" spans="1:34">
      <c r="A491" s="1" t="s">
        <v>1417</v>
      </c>
      <c r="B491" s="1" t="s">
        <v>1418</v>
      </c>
      <c r="C491" s="1" t="s">
        <v>118</v>
      </c>
      <c r="D491" s="1">
        <v>12</v>
      </c>
      <c r="E491" s="1">
        <v>44711</v>
      </c>
      <c r="F491" s="1" t="s">
        <v>20367</v>
      </c>
      <c r="G491" s="1" t="s">
        <v>72</v>
      </c>
      <c r="H491" s="1" t="s">
        <v>73</v>
      </c>
      <c r="I491" s="1">
        <v>0</v>
      </c>
      <c r="J491" s="1" t="s">
        <v>6216</v>
      </c>
      <c r="K491" s="1">
        <v>0.6</v>
      </c>
      <c r="L491" s="1" t="s">
        <v>75</v>
      </c>
      <c r="M491" s="1">
        <v>0</v>
      </c>
      <c r="O491" s="1">
        <v>0</v>
      </c>
      <c r="Q491" s="1">
        <v>0</v>
      </c>
      <c r="S491" s="1">
        <v>0</v>
      </c>
      <c r="U491" s="1">
        <v>0</v>
      </c>
      <c r="W491" s="1">
        <v>0</v>
      </c>
      <c r="Y491" s="1">
        <v>0</v>
      </c>
      <c r="AA491" s="1">
        <v>0</v>
      </c>
      <c r="AC491" s="1">
        <v>0</v>
      </c>
      <c r="AE491" s="1">
        <v>0</v>
      </c>
      <c r="AG491" s="1">
        <v>2</v>
      </c>
      <c r="AH491" s="1">
        <v>7000</v>
      </c>
    </row>
    <row r="492" spans="1:34">
      <c r="A492" s="1" t="s">
        <v>1419</v>
      </c>
      <c r="B492" s="1" t="s">
        <v>1420</v>
      </c>
      <c r="C492" s="1" t="s">
        <v>101</v>
      </c>
      <c r="D492" s="1">
        <v>2</v>
      </c>
      <c r="E492" s="1">
        <v>43551</v>
      </c>
      <c r="F492" s="1" t="s">
        <v>20332</v>
      </c>
      <c r="G492" s="1" t="s">
        <v>72</v>
      </c>
      <c r="H492" s="1" t="s">
        <v>65</v>
      </c>
      <c r="I492" s="1">
        <v>0.6</v>
      </c>
      <c r="J492" s="1" t="s">
        <v>75</v>
      </c>
      <c r="K492" s="1">
        <v>0</v>
      </c>
      <c r="M492" s="1">
        <v>0</v>
      </c>
      <c r="O492" s="1">
        <v>0</v>
      </c>
      <c r="Q492" s="1">
        <v>0</v>
      </c>
      <c r="S492" s="1">
        <v>0</v>
      </c>
      <c r="U492" s="1">
        <v>0</v>
      </c>
      <c r="W492" s="1">
        <v>0</v>
      </c>
      <c r="Y492" s="1">
        <v>0</v>
      </c>
      <c r="AA492" s="1">
        <v>0</v>
      </c>
      <c r="AC492" s="1">
        <v>0</v>
      </c>
      <c r="AE492" s="1">
        <v>0</v>
      </c>
      <c r="AG492" s="1">
        <v>1</v>
      </c>
      <c r="AH492" s="1">
        <v>0</v>
      </c>
    </row>
    <row r="493" spans="1:34">
      <c r="A493" s="1" t="s">
        <v>1421</v>
      </c>
      <c r="B493" s="1" t="s">
        <v>1422</v>
      </c>
      <c r="C493" s="1" t="s">
        <v>199</v>
      </c>
      <c r="D493" s="1">
        <v>9</v>
      </c>
      <c r="E493" s="4">
        <v>44629</v>
      </c>
      <c r="F493" s="1" t="s">
        <v>1423</v>
      </c>
      <c r="G493" s="1" t="s">
        <v>80</v>
      </c>
      <c r="H493" s="1" t="s">
        <v>73</v>
      </c>
      <c r="I493" s="1">
        <v>0</v>
      </c>
      <c r="J493" s="1" t="s">
        <v>74</v>
      </c>
      <c r="K493" s="1">
        <v>0.5</v>
      </c>
      <c r="L493" s="1" t="s">
        <v>82</v>
      </c>
      <c r="M493" s="1">
        <v>0.65</v>
      </c>
      <c r="N493" s="1" t="s">
        <v>83</v>
      </c>
      <c r="O493" s="1">
        <v>0.7</v>
      </c>
      <c r="P493" s="1" t="s">
        <v>84</v>
      </c>
      <c r="Q493" s="1">
        <v>0.8</v>
      </c>
      <c r="R493" s="1" t="s">
        <v>85</v>
      </c>
      <c r="S493" s="1">
        <v>0</v>
      </c>
      <c r="U493" s="1">
        <v>0</v>
      </c>
      <c r="W493" s="1">
        <v>0</v>
      </c>
      <c r="Y493" s="1">
        <v>0</v>
      </c>
      <c r="AA493" s="1">
        <v>0</v>
      </c>
      <c r="AC493" s="1">
        <v>0</v>
      </c>
      <c r="AE493" s="1">
        <v>0</v>
      </c>
      <c r="AG493" s="1">
        <v>4</v>
      </c>
      <c r="AH493" s="1">
        <v>10000</v>
      </c>
    </row>
    <row r="494" spans="1:34">
      <c r="A494" s="1" t="s">
        <v>1424</v>
      </c>
      <c r="B494" s="1" t="s">
        <v>1425</v>
      </c>
      <c r="C494" s="1" t="s">
        <v>245</v>
      </c>
      <c r="H494" s="1" t="s">
        <v>65</v>
      </c>
      <c r="I494" s="1" t="s">
        <v>66</v>
      </c>
      <c r="V494" s="1" t="s">
        <v>67</v>
      </c>
    </row>
    <row r="495" spans="1:34">
      <c r="A495" s="1" t="s">
        <v>1426</v>
      </c>
      <c r="B495" s="1" t="s">
        <v>1427</v>
      </c>
      <c r="C495" s="1" t="s">
        <v>259</v>
      </c>
      <c r="D495" s="1">
        <v>9</v>
      </c>
      <c r="E495" s="4">
        <v>44649</v>
      </c>
      <c r="F495" s="1" t="s">
        <v>1428</v>
      </c>
      <c r="G495" s="1" t="s">
        <v>72</v>
      </c>
      <c r="H495" s="1" t="s">
        <v>65</v>
      </c>
      <c r="I495" s="1">
        <v>0.8</v>
      </c>
      <c r="J495" s="1" t="s">
        <v>75</v>
      </c>
      <c r="K495" s="1">
        <v>0</v>
      </c>
      <c r="M495" s="1">
        <v>0</v>
      </c>
      <c r="O495" s="1">
        <v>0</v>
      </c>
      <c r="Q495" s="1">
        <v>0</v>
      </c>
      <c r="S495" s="1">
        <v>0</v>
      </c>
      <c r="U495" s="1">
        <v>0</v>
      </c>
      <c r="W495" s="1">
        <v>0</v>
      </c>
      <c r="Y495" s="1">
        <v>0</v>
      </c>
      <c r="AA495" s="1">
        <v>0</v>
      </c>
      <c r="AC495" s="1">
        <v>0</v>
      </c>
      <c r="AE495" s="1">
        <v>0</v>
      </c>
      <c r="AG495" s="1">
        <v>1</v>
      </c>
      <c r="AH495" s="1">
        <v>0</v>
      </c>
    </row>
    <row r="496" spans="1:34">
      <c r="A496" s="1" t="s">
        <v>1429</v>
      </c>
      <c r="B496" s="1" t="s">
        <v>1430</v>
      </c>
      <c r="C496" s="1" t="s">
        <v>92</v>
      </c>
      <c r="H496" s="1" t="s">
        <v>65</v>
      </c>
      <c r="I496" s="1" t="s">
        <v>66</v>
      </c>
      <c r="V496" s="1" t="s">
        <v>67</v>
      </c>
    </row>
    <row r="497" spans="1:34">
      <c r="A497" s="1" t="s">
        <v>1431</v>
      </c>
      <c r="B497" s="1" t="s">
        <v>1432</v>
      </c>
      <c r="C497" s="1" t="s">
        <v>810</v>
      </c>
      <c r="D497" s="1">
        <v>2</v>
      </c>
      <c r="E497" s="1">
        <v>44251</v>
      </c>
      <c r="F497" s="1" t="s">
        <v>20332</v>
      </c>
      <c r="G497" s="1" t="s">
        <v>72</v>
      </c>
      <c r="H497" s="1" t="s">
        <v>73</v>
      </c>
      <c r="I497" s="1">
        <v>0</v>
      </c>
      <c r="J497" s="1" t="s">
        <v>615</v>
      </c>
      <c r="K497" s="1">
        <v>0.4</v>
      </c>
      <c r="L497" s="1" t="s">
        <v>75</v>
      </c>
      <c r="M497" s="1">
        <v>0</v>
      </c>
      <c r="O497" s="1">
        <v>0</v>
      </c>
      <c r="Q497" s="1">
        <v>0</v>
      </c>
      <c r="S497" s="1">
        <v>0</v>
      </c>
      <c r="U497" s="1">
        <v>0</v>
      </c>
      <c r="W497" s="1">
        <v>0</v>
      </c>
      <c r="Y497" s="1">
        <v>0</v>
      </c>
      <c r="AA497" s="1">
        <v>0</v>
      </c>
      <c r="AC497" s="1">
        <v>0</v>
      </c>
      <c r="AE497" s="1">
        <v>0</v>
      </c>
      <c r="AG497" s="1">
        <v>2</v>
      </c>
      <c r="AH497" s="1">
        <v>7999.99</v>
      </c>
    </row>
    <row r="498" spans="1:34">
      <c r="A498" s="1" t="s">
        <v>1433</v>
      </c>
      <c r="B498" s="1" t="s">
        <v>1434</v>
      </c>
      <c r="C498" s="1" t="s">
        <v>101</v>
      </c>
      <c r="D498" s="1">
        <v>22</v>
      </c>
      <c r="E498" s="1">
        <v>41094</v>
      </c>
      <c r="F498" s="1" t="s">
        <v>20332</v>
      </c>
      <c r="G498" s="1" t="s">
        <v>72</v>
      </c>
      <c r="H498" s="1" t="s">
        <v>73</v>
      </c>
      <c r="I498" s="1">
        <v>0</v>
      </c>
      <c r="J498" s="1" t="s">
        <v>6216</v>
      </c>
      <c r="K498" s="1">
        <v>0.5</v>
      </c>
      <c r="L498" s="1" t="s">
        <v>75</v>
      </c>
      <c r="M498" s="1">
        <v>0</v>
      </c>
      <c r="O498" s="1">
        <v>0</v>
      </c>
      <c r="Q498" s="1">
        <v>0</v>
      </c>
      <c r="S498" s="1">
        <v>0</v>
      </c>
      <c r="U498" s="1">
        <v>0</v>
      </c>
      <c r="W498" s="1">
        <v>0</v>
      </c>
      <c r="Y498" s="1">
        <v>0</v>
      </c>
      <c r="AA498" s="1">
        <v>0</v>
      </c>
      <c r="AC498" s="1">
        <v>0</v>
      </c>
      <c r="AE498" s="1">
        <v>0</v>
      </c>
      <c r="AG498" s="1">
        <v>2</v>
      </c>
      <c r="AH498" s="1">
        <v>7000</v>
      </c>
    </row>
    <row r="499" spans="1:34">
      <c r="A499" s="1" t="s">
        <v>1435</v>
      </c>
      <c r="B499" s="1" t="s">
        <v>1436</v>
      </c>
      <c r="C499" s="1" t="s">
        <v>64</v>
      </c>
      <c r="D499" s="1">
        <v>41</v>
      </c>
      <c r="E499" s="1">
        <v>43738</v>
      </c>
      <c r="F499" s="1" t="s">
        <v>20332</v>
      </c>
      <c r="G499" s="1" t="s">
        <v>72</v>
      </c>
      <c r="H499" s="1" t="s">
        <v>73</v>
      </c>
      <c r="I499" s="1">
        <v>0</v>
      </c>
      <c r="J499" s="1" t="s">
        <v>81</v>
      </c>
      <c r="K499" s="1">
        <v>0.8</v>
      </c>
      <c r="L499" s="1" t="s">
        <v>75</v>
      </c>
      <c r="M499" s="1">
        <v>0</v>
      </c>
      <c r="O499" s="1">
        <v>0</v>
      </c>
      <c r="Q499" s="1">
        <v>0</v>
      </c>
      <c r="S499" s="1">
        <v>0</v>
      </c>
      <c r="U499" s="1">
        <v>0</v>
      </c>
      <c r="W499" s="1">
        <v>0</v>
      </c>
      <c r="Y499" s="1">
        <v>0</v>
      </c>
      <c r="AA499" s="1">
        <v>0</v>
      </c>
      <c r="AC499" s="1">
        <v>0</v>
      </c>
      <c r="AE499" s="1">
        <v>0</v>
      </c>
      <c r="AG499" s="1">
        <v>2</v>
      </c>
      <c r="AH499" s="1">
        <v>15000</v>
      </c>
    </row>
    <row r="500" spans="1:34">
      <c r="A500" s="1" t="s">
        <v>1437</v>
      </c>
      <c r="B500" s="1" t="s">
        <v>1438</v>
      </c>
      <c r="C500" s="1" t="s">
        <v>92</v>
      </c>
      <c r="H500" s="1" t="s">
        <v>65</v>
      </c>
      <c r="I500" s="1" t="s">
        <v>66</v>
      </c>
      <c r="V500" s="1" t="s">
        <v>67</v>
      </c>
    </row>
    <row r="501" spans="1:34">
      <c r="A501" s="1" t="s">
        <v>1439</v>
      </c>
      <c r="B501" s="1" t="s">
        <v>1440</v>
      </c>
      <c r="C501" s="1" t="s">
        <v>101</v>
      </c>
      <c r="D501" s="1">
        <v>21</v>
      </c>
      <c r="E501" s="4">
        <v>44712</v>
      </c>
      <c r="F501" s="1" t="s">
        <v>1441</v>
      </c>
      <c r="G501" s="1" t="s">
        <v>72</v>
      </c>
      <c r="H501" s="1" t="s">
        <v>65</v>
      </c>
      <c r="I501" s="1">
        <v>0.8</v>
      </c>
      <c r="J501" s="1" t="s">
        <v>75</v>
      </c>
      <c r="K501" s="1">
        <v>0</v>
      </c>
      <c r="M501" s="1">
        <v>0</v>
      </c>
      <c r="O501" s="1">
        <v>0</v>
      </c>
      <c r="Q501" s="1">
        <v>0</v>
      </c>
      <c r="S501" s="1">
        <v>0</v>
      </c>
      <c r="U501" s="1">
        <v>0</v>
      </c>
      <c r="W501" s="1">
        <v>0</v>
      </c>
      <c r="Y501" s="1">
        <v>0</v>
      </c>
      <c r="AA501" s="1">
        <v>0</v>
      </c>
      <c r="AC501" s="1">
        <v>0</v>
      </c>
      <c r="AE501" s="1">
        <v>0</v>
      </c>
      <c r="AG501" s="1">
        <v>1</v>
      </c>
      <c r="AH501" s="1">
        <v>0</v>
      </c>
    </row>
    <row r="502" spans="1:34">
      <c r="A502" s="1" t="s">
        <v>1442</v>
      </c>
      <c r="B502" s="1" t="s">
        <v>1443</v>
      </c>
      <c r="C502" s="1" t="s">
        <v>193</v>
      </c>
      <c r="D502" s="1">
        <v>11</v>
      </c>
      <c r="E502" s="1">
        <v>44270</v>
      </c>
      <c r="F502" s="1" t="s">
        <v>20332</v>
      </c>
      <c r="G502" s="1" t="s">
        <v>72</v>
      </c>
      <c r="H502" s="1" t="s">
        <v>73</v>
      </c>
      <c r="I502" s="1">
        <v>0</v>
      </c>
      <c r="J502" s="1" t="s">
        <v>20368</v>
      </c>
      <c r="K502" s="1">
        <v>0</v>
      </c>
      <c r="L502" s="1" t="s">
        <v>20369</v>
      </c>
      <c r="M502" s="1">
        <v>0.8</v>
      </c>
      <c r="N502" s="1" t="s">
        <v>75</v>
      </c>
      <c r="O502" s="1">
        <v>0</v>
      </c>
      <c r="Q502" s="1">
        <v>0</v>
      </c>
      <c r="S502" s="1">
        <v>0</v>
      </c>
      <c r="U502" s="1">
        <v>0</v>
      </c>
      <c r="W502" s="1">
        <v>0</v>
      </c>
      <c r="Y502" s="1">
        <v>0</v>
      </c>
      <c r="AA502" s="1">
        <v>0</v>
      </c>
      <c r="AC502" s="1">
        <v>0</v>
      </c>
      <c r="AE502" s="1">
        <v>0</v>
      </c>
      <c r="AG502" s="1">
        <v>5</v>
      </c>
      <c r="AH502" s="1">
        <v>0</v>
      </c>
    </row>
    <row r="503" spans="1:34">
      <c r="A503" s="1" t="s">
        <v>1444</v>
      </c>
      <c r="B503" s="1" t="s">
        <v>1445</v>
      </c>
      <c r="C503" s="1" t="s">
        <v>132</v>
      </c>
      <c r="D503" s="1">
        <v>10</v>
      </c>
      <c r="E503" s="1">
        <v>39560</v>
      </c>
      <c r="F503" s="1" t="s">
        <v>20332</v>
      </c>
      <c r="G503" s="1" t="s">
        <v>72</v>
      </c>
      <c r="H503" s="1" t="s">
        <v>65</v>
      </c>
      <c r="I503" s="1">
        <v>0.8</v>
      </c>
      <c r="J503" s="1" t="s">
        <v>75</v>
      </c>
      <c r="K503" s="1">
        <v>0</v>
      </c>
      <c r="M503" s="1">
        <v>0</v>
      </c>
      <c r="O503" s="1">
        <v>0</v>
      </c>
      <c r="Q503" s="1">
        <v>0</v>
      </c>
      <c r="S503" s="1">
        <v>0</v>
      </c>
      <c r="U503" s="1">
        <v>0</v>
      </c>
      <c r="W503" s="1">
        <v>0</v>
      </c>
      <c r="Y503" s="1">
        <v>0</v>
      </c>
      <c r="AA503" s="1">
        <v>0</v>
      </c>
      <c r="AC503" s="1">
        <v>0</v>
      </c>
      <c r="AE503" s="1">
        <v>0</v>
      </c>
      <c r="AG503" s="1">
        <v>1</v>
      </c>
      <c r="AH503" s="1">
        <v>0</v>
      </c>
    </row>
    <row r="504" spans="1:34">
      <c r="A504" s="1" t="s">
        <v>1446</v>
      </c>
      <c r="B504" s="1" t="s">
        <v>1447</v>
      </c>
      <c r="C504" s="1" t="s">
        <v>98</v>
      </c>
      <c r="D504" s="1">
        <v>12</v>
      </c>
      <c r="E504" s="4">
        <v>44651</v>
      </c>
      <c r="F504" s="1" t="s">
        <v>1448</v>
      </c>
      <c r="G504" s="1" t="s">
        <v>72</v>
      </c>
      <c r="H504" s="1" t="s">
        <v>73</v>
      </c>
      <c r="I504" s="1">
        <v>0</v>
      </c>
      <c r="J504" s="1" t="s">
        <v>74</v>
      </c>
      <c r="K504" s="1">
        <v>0.8</v>
      </c>
      <c r="L504" s="1" t="s">
        <v>75</v>
      </c>
      <c r="M504" s="1">
        <v>0</v>
      </c>
      <c r="O504" s="1">
        <v>0</v>
      </c>
      <c r="Q504" s="1">
        <v>0</v>
      </c>
      <c r="S504" s="1">
        <v>0</v>
      </c>
      <c r="U504" s="1">
        <v>0</v>
      </c>
      <c r="W504" s="1">
        <v>0</v>
      </c>
      <c r="Y504" s="1">
        <v>0</v>
      </c>
      <c r="AA504" s="1">
        <v>0</v>
      </c>
      <c r="AC504" s="1">
        <v>0</v>
      </c>
      <c r="AE504" s="1">
        <v>0</v>
      </c>
      <c r="AG504" s="1">
        <v>2</v>
      </c>
      <c r="AH504" s="1">
        <v>10000</v>
      </c>
    </row>
    <row r="505" spans="1:34">
      <c r="A505" s="1" t="s">
        <v>1449</v>
      </c>
      <c r="B505" s="1" t="s">
        <v>1450</v>
      </c>
      <c r="C505" s="1" t="s">
        <v>287</v>
      </c>
      <c r="D505" s="1">
        <v>5</v>
      </c>
      <c r="E505" s="1">
        <v>43517</v>
      </c>
      <c r="F505" s="1" t="s">
        <v>20332</v>
      </c>
      <c r="G505" s="1" t="s">
        <v>72</v>
      </c>
      <c r="H505" s="1" t="s">
        <v>65</v>
      </c>
      <c r="I505" s="1">
        <v>0.4</v>
      </c>
      <c r="J505" s="1" t="s">
        <v>75</v>
      </c>
      <c r="K505" s="1">
        <v>0</v>
      </c>
      <c r="M505" s="1">
        <v>0</v>
      </c>
      <c r="O505" s="1">
        <v>0</v>
      </c>
      <c r="Q505" s="1">
        <v>0</v>
      </c>
      <c r="S505" s="1">
        <v>0</v>
      </c>
      <c r="U505" s="1">
        <v>0</v>
      </c>
      <c r="W505" s="1">
        <v>0</v>
      </c>
      <c r="Y505" s="1">
        <v>0</v>
      </c>
      <c r="AA505" s="1">
        <v>0</v>
      </c>
      <c r="AC505" s="1">
        <v>0</v>
      </c>
      <c r="AE505" s="1">
        <v>0</v>
      </c>
      <c r="AG505" s="1">
        <v>1</v>
      </c>
      <c r="AH505" s="1">
        <v>0</v>
      </c>
    </row>
    <row r="506" spans="1:34">
      <c r="A506" s="1" t="s">
        <v>1451</v>
      </c>
      <c r="B506" s="1" t="s">
        <v>1452</v>
      </c>
      <c r="C506" s="1" t="s">
        <v>92</v>
      </c>
      <c r="H506" s="1" t="s">
        <v>65</v>
      </c>
      <c r="I506" s="1" t="s">
        <v>66</v>
      </c>
      <c r="V506" s="1" t="s">
        <v>67</v>
      </c>
    </row>
    <row r="507" spans="1:34">
      <c r="A507" s="1" t="s">
        <v>1453</v>
      </c>
      <c r="B507" s="1" t="s">
        <v>1454</v>
      </c>
      <c r="C507" s="1" t="s">
        <v>259</v>
      </c>
      <c r="D507" s="1">
        <v>6</v>
      </c>
      <c r="E507" s="4">
        <v>44620</v>
      </c>
      <c r="F507" s="1" t="s">
        <v>1455</v>
      </c>
      <c r="G507" s="1" t="s">
        <v>72</v>
      </c>
      <c r="H507" s="1" t="s">
        <v>65</v>
      </c>
      <c r="I507" s="1">
        <v>0.5</v>
      </c>
      <c r="J507" s="1" t="s">
        <v>75</v>
      </c>
      <c r="K507" s="1">
        <v>0</v>
      </c>
      <c r="M507" s="1">
        <v>0</v>
      </c>
      <c r="O507" s="1">
        <v>0</v>
      </c>
      <c r="Q507" s="1">
        <v>0</v>
      </c>
      <c r="S507" s="1">
        <v>0</v>
      </c>
      <c r="U507" s="1">
        <v>0</v>
      </c>
      <c r="W507" s="1">
        <v>0</v>
      </c>
      <c r="Y507" s="1">
        <v>0</v>
      </c>
      <c r="AA507" s="1">
        <v>0</v>
      </c>
      <c r="AC507" s="1">
        <v>0</v>
      </c>
      <c r="AE507" s="1">
        <v>0</v>
      </c>
      <c r="AG507" s="1">
        <v>1</v>
      </c>
      <c r="AH507" s="1">
        <v>0</v>
      </c>
    </row>
    <row r="508" spans="1:34">
      <c r="A508" s="1" t="s">
        <v>1456</v>
      </c>
      <c r="B508" s="1" t="s">
        <v>1457</v>
      </c>
      <c r="C508" s="1" t="s">
        <v>302</v>
      </c>
      <c r="D508" s="1">
        <v>8</v>
      </c>
      <c r="E508" s="4">
        <v>44651</v>
      </c>
      <c r="F508" s="1" t="s">
        <v>1458</v>
      </c>
      <c r="G508" s="1" t="s">
        <v>72</v>
      </c>
      <c r="H508" s="1" t="s">
        <v>65</v>
      </c>
      <c r="I508" s="1">
        <v>0.5</v>
      </c>
      <c r="J508" s="1" t="s">
        <v>75</v>
      </c>
      <c r="K508" s="1">
        <v>0</v>
      </c>
      <c r="M508" s="1">
        <v>0</v>
      </c>
      <c r="O508" s="1">
        <v>0</v>
      </c>
      <c r="Q508" s="1">
        <v>0</v>
      </c>
      <c r="S508" s="1">
        <v>0</v>
      </c>
      <c r="U508" s="1">
        <v>0</v>
      </c>
      <c r="W508" s="1">
        <v>0</v>
      </c>
      <c r="Y508" s="1">
        <v>0</v>
      </c>
      <c r="AA508" s="1">
        <v>0</v>
      </c>
      <c r="AC508" s="1">
        <v>0</v>
      </c>
      <c r="AE508" s="1">
        <v>0</v>
      </c>
      <c r="AG508" s="1">
        <v>1</v>
      </c>
      <c r="AH508" s="1">
        <v>0</v>
      </c>
    </row>
    <row r="509" spans="1:34">
      <c r="A509" s="1" t="s">
        <v>1459</v>
      </c>
      <c r="B509" s="1" t="s">
        <v>1460</v>
      </c>
      <c r="C509" s="1" t="s">
        <v>167</v>
      </c>
      <c r="D509" s="1">
        <v>35</v>
      </c>
      <c r="E509" s="1">
        <v>41635</v>
      </c>
      <c r="F509" s="1" t="s">
        <v>20340</v>
      </c>
      <c r="G509" s="1" t="s">
        <v>20341</v>
      </c>
      <c r="H509" s="1" t="s">
        <v>73</v>
      </c>
      <c r="I509" s="1">
        <v>0</v>
      </c>
      <c r="J509" s="1" t="s">
        <v>81</v>
      </c>
      <c r="K509" s="1">
        <v>0.2</v>
      </c>
      <c r="L509" s="1" t="s">
        <v>82</v>
      </c>
      <c r="M509" s="1">
        <v>0.3</v>
      </c>
      <c r="N509" s="1" t="s">
        <v>83</v>
      </c>
      <c r="O509" s="1">
        <v>0.4</v>
      </c>
      <c r="P509" s="1" t="s">
        <v>84</v>
      </c>
      <c r="Q509" s="1">
        <v>0.5</v>
      </c>
      <c r="R509" s="1" t="s">
        <v>85</v>
      </c>
      <c r="S509" s="1">
        <v>0</v>
      </c>
      <c r="U509" s="1">
        <v>0</v>
      </c>
      <c r="W509" s="1">
        <v>0</v>
      </c>
      <c r="Y509" s="1">
        <v>0</v>
      </c>
      <c r="AA509" s="1">
        <v>0</v>
      </c>
      <c r="AC509" s="1">
        <v>0</v>
      </c>
      <c r="AE509" s="1">
        <v>0</v>
      </c>
      <c r="AG509" s="1">
        <v>4</v>
      </c>
      <c r="AH509" s="1">
        <v>15000</v>
      </c>
    </row>
    <row r="510" spans="1:34">
      <c r="A510" s="1" t="s">
        <v>1461</v>
      </c>
      <c r="B510" s="1" t="s">
        <v>1462</v>
      </c>
      <c r="C510" s="1" t="s">
        <v>112</v>
      </c>
      <c r="D510" s="1">
        <v>50</v>
      </c>
      <c r="E510" s="4">
        <v>44551</v>
      </c>
      <c r="F510" s="1" t="s">
        <v>1463</v>
      </c>
      <c r="G510" s="1" t="s">
        <v>72</v>
      </c>
      <c r="H510" s="1" t="s">
        <v>65</v>
      </c>
      <c r="I510" s="1">
        <v>0.8</v>
      </c>
      <c r="J510" s="1" t="s">
        <v>75</v>
      </c>
      <c r="K510" s="1">
        <v>0</v>
      </c>
      <c r="M510" s="1">
        <v>0</v>
      </c>
      <c r="O510" s="1">
        <v>0</v>
      </c>
      <c r="Q510" s="1">
        <v>0</v>
      </c>
      <c r="S510" s="1">
        <v>0</v>
      </c>
      <c r="U510" s="1">
        <v>0</v>
      </c>
      <c r="W510" s="1">
        <v>0</v>
      </c>
      <c r="Y510" s="1">
        <v>0</v>
      </c>
      <c r="AA510" s="1">
        <v>0</v>
      </c>
      <c r="AC510" s="1">
        <v>0</v>
      </c>
      <c r="AE510" s="1">
        <v>0</v>
      </c>
      <c r="AG510" s="1">
        <v>1</v>
      </c>
      <c r="AH510" s="1">
        <v>0</v>
      </c>
    </row>
    <row r="511" spans="1:34">
      <c r="A511" s="1" t="s">
        <v>1464</v>
      </c>
      <c r="B511" s="1" t="s">
        <v>1465</v>
      </c>
      <c r="C511" s="1" t="s">
        <v>152</v>
      </c>
      <c r="D511" s="1">
        <v>44</v>
      </c>
      <c r="E511" s="4">
        <v>44548</v>
      </c>
      <c r="F511" s="1" t="s">
        <v>1466</v>
      </c>
      <c r="G511" s="1" t="s">
        <v>72</v>
      </c>
      <c r="H511" s="1" t="s">
        <v>65</v>
      </c>
      <c r="I511" s="1">
        <v>0.8</v>
      </c>
      <c r="J511" s="1" t="s">
        <v>75</v>
      </c>
      <c r="K511" s="1">
        <v>0</v>
      </c>
      <c r="M511" s="1">
        <v>0</v>
      </c>
      <c r="O511" s="1">
        <v>0</v>
      </c>
      <c r="Q511" s="1">
        <v>0</v>
      </c>
      <c r="S511" s="1">
        <v>0</v>
      </c>
      <c r="U511" s="1">
        <v>0</v>
      </c>
      <c r="W511" s="1">
        <v>0</v>
      </c>
      <c r="Y511" s="1">
        <v>0</v>
      </c>
      <c r="AA511" s="1">
        <v>0</v>
      </c>
      <c r="AC511" s="1">
        <v>0</v>
      </c>
      <c r="AE511" s="1">
        <v>0</v>
      </c>
      <c r="AG511" s="1">
        <v>1</v>
      </c>
      <c r="AH511" s="1">
        <v>0</v>
      </c>
    </row>
    <row r="512" spans="1:34">
      <c r="A512" s="1" t="s">
        <v>1467</v>
      </c>
      <c r="B512" s="1" t="s">
        <v>1468</v>
      </c>
      <c r="C512" s="1" t="s">
        <v>212</v>
      </c>
      <c r="D512" s="1">
        <v>3</v>
      </c>
      <c r="E512" s="1">
        <v>44282</v>
      </c>
      <c r="F512" s="1" t="s">
        <v>20332</v>
      </c>
      <c r="G512" s="1" t="s">
        <v>72</v>
      </c>
      <c r="H512" s="1" t="s">
        <v>65</v>
      </c>
      <c r="I512" s="1">
        <v>0.6</v>
      </c>
      <c r="J512" s="1" t="s">
        <v>75</v>
      </c>
      <c r="K512" s="1">
        <v>0</v>
      </c>
      <c r="M512" s="1">
        <v>0</v>
      </c>
      <c r="O512" s="1">
        <v>0</v>
      </c>
      <c r="Q512" s="1">
        <v>0</v>
      </c>
      <c r="S512" s="1">
        <v>0</v>
      </c>
      <c r="U512" s="1">
        <v>0</v>
      </c>
      <c r="W512" s="1">
        <v>0</v>
      </c>
      <c r="Y512" s="1">
        <v>0</v>
      </c>
      <c r="AA512" s="1">
        <v>0</v>
      </c>
      <c r="AC512" s="1">
        <v>0</v>
      </c>
      <c r="AE512" s="1">
        <v>0</v>
      </c>
      <c r="AG512" s="1">
        <v>1</v>
      </c>
      <c r="AH512" s="1">
        <v>0</v>
      </c>
    </row>
    <row r="513" spans="1:34">
      <c r="A513" s="1" t="s">
        <v>1469</v>
      </c>
      <c r="B513" s="1" t="s">
        <v>1470</v>
      </c>
      <c r="C513" s="1" t="s">
        <v>1334</v>
      </c>
      <c r="D513" s="1">
        <v>20</v>
      </c>
      <c r="E513" s="4">
        <v>44711</v>
      </c>
      <c r="F513" s="1" t="s">
        <v>1471</v>
      </c>
      <c r="G513" s="1" t="s">
        <v>80</v>
      </c>
      <c r="H513" s="1" t="s">
        <v>73</v>
      </c>
      <c r="I513" s="1">
        <v>0.5</v>
      </c>
      <c r="J513" s="1" t="s">
        <v>82</v>
      </c>
      <c r="K513" s="1">
        <v>0.65</v>
      </c>
      <c r="L513" s="1" t="s">
        <v>83</v>
      </c>
      <c r="M513" s="1">
        <v>0.78</v>
      </c>
      <c r="N513" s="1" t="s">
        <v>84</v>
      </c>
      <c r="O513" s="1">
        <v>0.8</v>
      </c>
      <c r="P513" s="1" t="s">
        <v>85</v>
      </c>
      <c r="Q513" s="1">
        <v>0</v>
      </c>
      <c r="S513" s="1">
        <v>0</v>
      </c>
      <c r="U513" s="1">
        <v>0</v>
      </c>
      <c r="W513" s="1">
        <v>0</v>
      </c>
      <c r="Y513" s="1">
        <v>0</v>
      </c>
      <c r="AA513" s="1">
        <v>0</v>
      </c>
      <c r="AC513" s="1">
        <v>0</v>
      </c>
      <c r="AE513" s="1">
        <v>0</v>
      </c>
      <c r="AG513" s="1">
        <v>3</v>
      </c>
      <c r="AH513" s="1">
        <v>0</v>
      </c>
    </row>
    <row r="514" spans="1:34">
      <c r="A514" s="1" t="s">
        <v>1472</v>
      </c>
      <c r="B514" s="1" t="s">
        <v>1473</v>
      </c>
      <c r="C514" s="1" t="s">
        <v>365</v>
      </c>
      <c r="D514" s="1">
        <v>7</v>
      </c>
      <c r="E514" s="4">
        <v>44678</v>
      </c>
      <c r="F514" s="1" t="s">
        <v>1474</v>
      </c>
      <c r="G514" s="1" t="s">
        <v>72</v>
      </c>
      <c r="H514" s="1" t="s">
        <v>73</v>
      </c>
      <c r="I514" s="1">
        <v>0</v>
      </c>
      <c r="J514" s="1" t="s">
        <v>81</v>
      </c>
      <c r="K514" s="1">
        <v>0.8</v>
      </c>
      <c r="L514" s="1" t="s">
        <v>75</v>
      </c>
      <c r="M514" s="1">
        <v>0</v>
      </c>
      <c r="O514" s="1">
        <v>0</v>
      </c>
      <c r="Q514" s="1">
        <v>0</v>
      </c>
      <c r="S514" s="1">
        <v>0</v>
      </c>
      <c r="U514" s="1">
        <v>0</v>
      </c>
      <c r="W514" s="1">
        <v>0</v>
      </c>
      <c r="Y514" s="1">
        <v>0</v>
      </c>
      <c r="AA514" s="1">
        <v>0</v>
      </c>
      <c r="AC514" s="1">
        <v>0</v>
      </c>
      <c r="AE514" s="1">
        <v>0</v>
      </c>
      <c r="AG514" s="1">
        <v>2</v>
      </c>
      <c r="AH514" s="1">
        <v>15000</v>
      </c>
    </row>
    <row r="515" spans="1:34">
      <c r="A515" s="1" t="s">
        <v>1475</v>
      </c>
      <c r="B515" s="1" t="s">
        <v>1476</v>
      </c>
      <c r="C515" s="1" t="s">
        <v>126</v>
      </c>
      <c r="H515" s="1" t="s">
        <v>65</v>
      </c>
      <c r="I515" s="1" t="s">
        <v>66</v>
      </c>
      <c r="V515" s="1" t="s">
        <v>67</v>
      </c>
    </row>
    <row r="516" spans="1:34">
      <c r="A516" s="1" t="s">
        <v>1477</v>
      </c>
      <c r="B516" s="1" t="s">
        <v>1478</v>
      </c>
      <c r="C516" s="1" t="s">
        <v>64</v>
      </c>
      <c r="D516" s="1">
        <v>32</v>
      </c>
      <c r="E516" s="4">
        <v>44547</v>
      </c>
      <c r="F516" s="1" t="s">
        <v>1479</v>
      </c>
      <c r="G516" s="1" t="s">
        <v>72</v>
      </c>
      <c r="H516" s="1" t="s">
        <v>73</v>
      </c>
      <c r="I516" s="1">
        <v>0</v>
      </c>
      <c r="J516" s="1" t="s">
        <v>1480</v>
      </c>
      <c r="K516" s="1">
        <v>0.8</v>
      </c>
      <c r="L516" s="1" t="s">
        <v>75</v>
      </c>
      <c r="M516" s="1">
        <v>0</v>
      </c>
      <c r="O516" s="1">
        <v>0</v>
      </c>
      <c r="Q516" s="1">
        <v>0</v>
      </c>
      <c r="S516" s="1">
        <v>0</v>
      </c>
      <c r="U516" s="1">
        <v>0</v>
      </c>
      <c r="W516" s="1">
        <v>0</v>
      </c>
      <c r="Y516" s="1">
        <v>0</v>
      </c>
      <c r="AA516" s="1">
        <v>0</v>
      </c>
      <c r="AC516" s="1">
        <v>0</v>
      </c>
      <c r="AE516" s="1">
        <v>0</v>
      </c>
      <c r="AG516" s="1">
        <v>2</v>
      </c>
      <c r="AH516" s="1">
        <v>7149.99</v>
      </c>
    </row>
    <row r="517" spans="1:34">
      <c r="A517" s="1" t="s">
        <v>1481</v>
      </c>
      <c r="B517" s="1" t="s">
        <v>1482</v>
      </c>
      <c r="C517" s="1" t="s">
        <v>491</v>
      </c>
      <c r="D517" s="1">
        <v>36</v>
      </c>
      <c r="E517" s="1">
        <v>41207</v>
      </c>
      <c r="F517" s="1" t="s">
        <v>20332</v>
      </c>
      <c r="G517" s="1" t="s">
        <v>72</v>
      </c>
      <c r="H517" s="1" t="s">
        <v>65</v>
      </c>
      <c r="I517" s="1">
        <v>0.8</v>
      </c>
      <c r="J517" s="1" t="s">
        <v>75</v>
      </c>
      <c r="K517" s="1">
        <v>0</v>
      </c>
      <c r="M517" s="1">
        <v>0</v>
      </c>
      <c r="O517" s="1">
        <v>0</v>
      </c>
      <c r="Q517" s="1">
        <v>0</v>
      </c>
      <c r="S517" s="1">
        <v>0</v>
      </c>
      <c r="U517" s="1">
        <v>0</v>
      </c>
      <c r="W517" s="1">
        <v>0</v>
      </c>
      <c r="Y517" s="1">
        <v>0</v>
      </c>
      <c r="AA517" s="1">
        <v>0</v>
      </c>
      <c r="AC517" s="1">
        <v>0</v>
      </c>
      <c r="AE517" s="1">
        <v>0</v>
      </c>
      <c r="AG517" s="1">
        <v>1</v>
      </c>
      <c r="AH517" s="1">
        <v>0</v>
      </c>
    </row>
    <row r="518" spans="1:34">
      <c r="A518" s="1" t="s">
        <v>1483</v>
      </c>
      <c r="B518" s="1" t="s">
        <v>1484</v>
      </c>
      <c r="C518" s="1" t="s">
        <v>731</v>
      </c>
      <c r="H518" s="1" t="s">
        <v>65</v>
      </c>
      <c r="I518" s="1" t="s">
        <v>66</v>
      </c>
      <c r="V518" s="1" t="s">
        <v>67</v>
      </c>
    </row>
    <row r="519" spans="1:34">
      <c r="A519" s="1" t="s">
        <v>1485</v>
      </c>
      <c r="B519" s="1" t="s">
        <v>1486</v>
      </c>
      <c r="C519" s="1" t="s">
        <v>310</v>
      </c>
      <c r="H519" s="1" t="s">
        <v>65</v>
      </c>
      <c r="I519" s="1" t="s">
        <v>66</v>
      </c>
      <c r="V519" s="1" t="s">
        <v>67</v>
      </c>
    </row>
    <row r="520" spans="1:34">
      <c r="A520" s="1" t="s">
        <v>1487</v>
      </c>
      <c r="B520" s="1" t="s">
        <v>1488</v>
      </c>
      <c r="C520" s="1" t="s">
        <v>287</v>
      </c>
      <c r="D520" s="1">
        <v>9</v>
      </c>
      <c r="E520" s="4">
        <v>44655</v>
      </c>
      <c r="F520" s="1" t="s">
        <v>1489</v>
      </c>
      <c r="G520" s="1" t="s">
        <v>80</v>
      </c>
      <c r="H520" s="1" t="s">
        <v>73</v>
      </c>
      <c r="I520" s="1">
        <v>0</v>
      </c>
      <c r="J520" s="1" t="s">
        <v>1490</v>
      </c>
      <c r="K520" s="1">
        <v>0.56999999999999995</v>
      </c>
      <c r="L520" s="1" t="s">
        <v>82</v>
      </c>
      <c r="M520" s="1">
        <v>0.6</v>
      </c>
      <c r="N520" s="1" t="s">
        <v>83</v>
      </c>
      <c r="O520" s="1">
        <v>0.75</v>
      </c>
      <c r="P520" s="1" t="s">
        <v>84</v>
      </c>
      <c r="Q520" s="1">
        <v>0.8</v>
      </c>
      <c r="R520" s="1" t="s">
        <v>85</v>
      </c>
      <c r="S520" s="1">
        <v>0</v>
      </c>
      <c r="U520" s="1">
        <v>0</v>
      </c>
      <c r="W520" s="1">
        <v>0</v>
      </c>
      <c r="Y520" s="1">
        <v>0</v>
      </c>
      <c r="AA520" s="1">
        <v>0</v>
      </c>
      <c r="AC520" s="1">
        <v>0</v>
      </c>
      <c r="AE520" s="1">
        <v>0</v>
      </c>
      <c r="AG520" s="1">
        <v>4</v>
      </c>
      <c r="AH520" s="1">
        <v>5000</v>
      </c>
    </row>
    <row r="521" spans="1:34">
      <c r="A521" s="1" t="s">
        <v>1491</v>
      </c>
      <c r="B521" s="1" t="s">
        <v>1492</v>
      </c>
      <c r="C521" s="1" t="s">
        <v>30</v>
      </c>
      <c r="D521" s="1">
        <v>5</v>
      </c>
      <c r="E521" s="4">
        <v>44610</v>
      </c>
      <c r="F521" s="1" t="s">
        <v>1493</v>
      </c>
      <c r="G521" s="1" t="s">
        <v>72</v>
      </c>
      <c r="H521" s="1" t="s">
        <v>65</v>
      </c>
      <c r="I521" s="1">
        <v>0.8</v>
      </c>
      <c r="J521" s="1" t="s">
        <v>75</v>
      </c>
      <c r="K521" s="1">
        <v>0</v>
      </c>
      <c r="M521" s="1">
        <v>0</v>
      </c>
      <c r="O521" s="1">
        <v>0</v>
      </c>
      <c r="Q521" s="1">
        <v>0</v>
      </c>
      <c r="S521" s="1">
        <v>0</v>
      </c>
      <c r="U521" s="1">
        <v>0</v>
      </c>
      <c r="W521" s="1">
        <v>0</v>
      </c>
      <c r="Y521" s="1">
        <v>0</v>
      </c>
      <c r="AA521" s="1">
        <v>0</v>
      </c>
      <c r="AC521" s="1">
        <v>0</v>
      </c>
      <c r="AE521" s="1">
        <v>0</v>
      </c>
      <c r="AG521" s="1">
        <v>1</v>
      </c>
      <c r="AH521" s="1">
        <v>0</v>
      </c>
    </row>
    <row r="522" spans="1:34">
      <c r="A522" s="1" t="s">
        <v>1494</v>
      </c>
      <c r="B522" s="1" t="s">
        <v>1495</v>
      </c>
      <c r="C522" s="1" t="s">
        <v>378</v>
      </c>
      <c r="D522" s="1">
        <v>3</v>
      </c>
      <c r="E522" s="4">
        <v>44650</v>
      </c>
      <c r="F522" s="1" t="s">
        <v>1496</v>
      </c>
      <c r="G522" s="1" t="s">
        <v>80</v>
      </c>
      <c r="H522" s="1" t="s">
        <v>73</v>
      </c>
      <c r="I522" s="1">
        <v>0</v>
      </c>
      <c r="J522" s="1" t="s">
        <v>74</v>
      </c>
      <c r="K522" s="1">
        <v>0.5</v>
      </c>
      <c r="L522" s="1" t="s">
        <v>82</v>
      </c>
      <c r="M522" s="1">
        <v>0.6</v>
      </c>
      <c r="N522" s="1" t="s">
        <v>83</v>
      </c>
      <c r="O522" s="1">
        <v>0.75</v>
      </c>
      <c r="P522" s="1" t="s">
        <v>84</v>
      </c>
      <c r="Q522" s="1">
        <v>0.8</v>
      </c>
      <c r="R522" s="1" t="s">
        <v>85</v>
      </c>
      <c r="S522" s="1">
        <v>0</v>
      </c>
      <c r="U522" s="1">
        <v>0</v>
      </c>
      <c r="W522" s="1">
        <v>0</v>
      </c>
      <c r="Y522" s="1">
        <v>0</v>
      </c>
      <c r="AA522" s="1">
        <v>0</v>
      </c>
      <c r="AC522" s="1">
        <v>0</v>
      </c>
      <c r="AE522" s="1">
        <v>0</v>
      </c>
      <c r="AG522" s="1">
        <v>4</v>
      </c>
      <c r="AH522" s="1">
        <v>10000</v>
      </c>
    </row>
    <row r="523" spans="1:34">
      <c r="A523" s="1" t="s">
        <v>1497</v>
      </c>
      <c r="B523" s="1" t="s">
        <v>1498</v>
      </c>
      <c r="C523" s="1" t="s">
        <v>225</v>
      </c>
      <c r="D523" s="1">
        <v>42</v>
      </c>
      <c r="E523" s="4">
        <v>44550</v>
      </c>
      <c r="F523" s="1" t="s">
        <v>20370</v>
      </c>
      <c r="G523" s="1" t="s">
        <v>1821</v>
      </c>
      <c r="H523" s="1" t="s">
        <v>73</v>
      </c>
      <c r="I523" s="1">
        <v>0</v>
      </c>
      <c r="J523" s="1" t="s">
        <v>20371</v>
      </c>
      <c r="K523" s="1">
        <v>0</v>
      </c>
      <c r="L523" s="1" t="s">
        <v>1499</v>
      </c>
      <c r="M523" s="1">
        <v>0.4</v>
      </c>
      <c r="N523" s="1" t="s">
        <v>75</v>
      </c>
      <c r="O523" s="1">
        <v>0</v>
      </c>
      <c r="Q523" s="1">
        <v>0</v>
      </c>
      <c r="S523" s="1">
        <v>0</v>
      </c>
      <c r="U523" s="1">
        <v>0</v>
      </c>
      <c r="W523" s="1">
        <v>0</v>
      </c>
      <c r="Y523" s="1">
        <v>0</v>
      </c>
      <c r="AA523" s="1">
        <v>0</v>
      </c>
      <c r="AC523" s="1">
        <v>0</v>
      </c>
      <c r="AE523" s="1">
        <v>0</v>
      </c>
      <c r="AG523" s="1">
        <v>5</v>
      </c>
      <c r="AH523" s="1">
        <v>0</v>
      </c>
    </row>
    <row r="524" spans="1:34">
      <c r="A524" s="1" t="s">
        <v>1500</v>
      </c>
      <c r="B524" s="1" t="s">
        <v>1501</v>
      </c>
      <c r="C524" s="1" t="s">
        <v>259</v>
      </c>
      <c r="H524" s="1" t="s">
        <v>65</v>
      </c>
      <c r="I524" s="1" t="s">
        <v>66</v>
      </c>
      <c r="V524" s="1" t="s">
        <v>67</v>
      </c>
    </row>
    <row r="525" spans="1:34">
      <c r="A525" s="1" t="s">
        <v>1502</v>
      </c>
      <c r="B525" s="1" t="s">
        <v>1503</v>
      </c>
      <c r="C525" s="1" t="s">
        <v>98</v>
      </c>
      <c r="D525" s="1">
        <v>112</v>
      </c>
      <c r="E525" s="4">
        <v>44559</v>
      </c>
      <c r="F525" s="1" t="s">
        <v>1504</v>
      </c>
      <c r="G525" s="1" t="s">
        <v>72</v>
      </c>
      <c r="H525" s="1" t="s">
        <v>73</v>
      </c>
      <c r="I525" s="1">
        <v>0</v>
      </c>
      <c r="J525" s="1" t="s">
        <v>74</v>
      </c>
      <c r="K525" s="1">
        <v>0.8</v>
      </c>
      <c r="L525" s="1" t="s">
        <v>75</v>
      </c>
      <c r="M525" s="1">
        <v>0</v>
      </c>
      <c r="O525" s="1">
        <v>0</v>
      </c>
      <c r="Q525" s="1">
        <v>0</v>
      </c>
      <c r="S525" s="1">
        <v>0</v>
      </c>
      <c r="U525" s="1">
        <v>0</v>
      </c>
      <c r="W525" s="1">
        <v>0</v>
      </c>
      <c r="Y525" s="1">
        <v>0</v>
      </c>
      <c r="AA525" s="1">
        <v>0</v>
      </c>
      <c r="AC525" s="1">
        <v>0</v>
      </c>
      <c r="AE525" s="1">
        <v>0</v>
      </c>
      <c r="AG525" s="1">
        <v>2</v>
      </c>
      <c r="AH525" s="1">
        <v>10000</v>
      </c>
    </row>
    <row r="526" spans="1:34">
      <c r="A526" s="1" t="s">
        <v>1505</v>
      </c>
      <c r="B526" s="1" t="s">
        <v>1506</v>
      </c>
      <c r="C526" s="1" t="s">
        <v>65</v>
      </c>
      <c r="D526" s="1">
        <v>2</v>
      </c>
      <c r="E526" s="4">
        <v>44651</v>
      </c>
      <c r="F526" s="1" t="s">
        <v>1507</v>
      </c>
      <c r="G526" s="1" t="s">
        <v>72</v>
      </c>
      <c r="H526" s="1" t="s">
        <v>65</v>
      </c>
      <c r="I526" s="1">
        <v>0.5</v>
      </c>
      <c r="J526" s="1" t="s">
        <v>75</v>
      </c>
      <c r="K526" s="1">
        <v>0</v>
      </c>
      <c r="M526" s="1">
        <v>0</v>
      </c>
      <c r="O526" s="1">
        <v>0</v>
      </c>
      <c r="Q526" s="1">
        <v>0</v>
      </c>
      <c r="S526" s="1">
        <v>0</v>
      </c>
      <c r="U526" s="1">
        <v>0</v>
      </c>
      <c r="W526" s="1">
        <v>0</v>
      </c>
      <c r="Y526" s="1">
        <v>0</v>
      </c>
      <c r="AA526" s="1">
        <v>0</v>
      </c>
      <c r="AC526" s="1">
        <v>0</v>
      </c>
      <c r="AE526" s="1">
        <v>0</v>
      </c>
      <c r="AG526" s="1">
        <v>1</v>
      </c>
      <c r="AH526" s="1">
        <v>0</v>
      </c>
    </row>
    <row r="527" spans="1:34">
      <c r="A527" s="1" t="s">
        <v>1508</v>
      </c>
      <c r="B527" s="1" t="s">
        <v>1509</v>
      </c>
      <c r="C527" s="1" t="s">
        <v>92</v>
      </c>
      <c r="H527" s="1" t="s">
        <v>65</v>
      </c>
      <c r="I527" s="1" t="s">
        <v>66</v>
      </c>
      <c r="V527" s="1" t="s">
        <v>67</v>
      </c>
    </row>
    <row r="528" spans="1:34">
      <c r="A528" s="1" t="s">
        <v>1510</v>
      </c>
      <c r="B528" s="1" t="s">
        <v>1511</v>
      </c>
      <c r="C528" s="1" t="s">
        <v>118</v>
      </c>
      <c r="H528" s="1" t="s">
        <v>65</v>
      </c>
      <c r="I528" s="1" t="s">
        <v>66</v>
      </c>
      <c r="V528" s="1" t="s">
        <v>67</v>
      </c>
    </row>
    <row r="529" spans="1:34">
      <c r="A529" s="1" t="s">
        <v>1512</v>
      </c>
      <c r="B529" s="1" t="s">
        <v>1513</v>
      </c>
      <c r="C529" s="1" t="s">
        <v>636</v>
      </c>
      <c r="D529" s="1">
        <v>8</v>
      </c>
      <c r="E529" s="1">
        <v>44278</v>
      </c>
      <c r="F529" s="1" t="s">
        <v>20332</v>
      </c>
      <c r="G529" s="1" t="s">
        <v>72</v>
      </c>
      <c r="H529" s="1" t="s">
        <v>73</v>
      </c>
      <c r="I529" s="1">
        <v>0</v>
      </c>
      <c r="J529" s="1" t="s">
        <v>20372</v>
      </c>
      <c r="K529" s="1">
        <v>0.8</v>
      </c>
      <c r="L529" s="1" t="s">
        <v>75</v>
      </c>
      <c r="M529" s="1">
        <v>0</v>
      </c>
      <c r="O529" s="1">
        <v>0</v>
      </c>
      <c r="Q529" s="1">
        <v>0</v>
      </c>
      <c r="S529" s="1">
        <v>0</v>
      </c>
      <c r="U529" s="1">
        <v>0</v>
      </c>
      <c r="W529" s="1">
        <v>0</v>
      </c>
      <c r="Y529" s="1">
        <v>0</v>
      </c>
      <c r="AA529" s="1">
        <v>0</v>
      </c>
      <c r="AC529" s="1">
        <v>0</v>
      </c>
      <c r="AE529" s="1">
        <v>0</v>
      </c>
      <c r="AG529" s="1">
        <v>2</v>
      </c>
      <c r="AH529" s="1">
        <v>12650</v>
      </c>
    </row>
    <row r="530" spans="1:34">
      <c r="A530" s="1" t="s">
        <v>1514</v>
      </c>
      <c r="B530" s="1" t="s">
        <v>1515</v>
      </c>
      <c r="C530" s="1" t="s">
        <v>964</v>
      </c>
      <c r="D530" s="1">
        <v>63</v>
      </c>
      <c r="E530" s="1">
        <v>44165</v>
      </c>
      <c r="F530" s="1" t="s">
        <v>20332</v>
      </c>
      <c r="G530" s="1" t="s">
        <v>72</v>
      </c>
      <c r="H530" s="1" t="s">
        <v>65</v>
      </c>
      <c r="I530" s="1">
        <v>0.8</v>
      </c>
      <c r="J530" s="1" t="s">
        <v>75</v>
      </c>
      <c r="K530" s="1">
        <v>0</v>
      </c>
      <c r="M530" s="1">
        <v>0</v>
      </c>
      <c r="O530" s="1">
        <v>0</v>
      </c>
      <c r="Q530" s="1">
        <v>0</v>
      </c>
      <c r="S530" s="1">
        <v>0</v>
      </c>
      <c r="U530" s="1">
        <v>0</v>
      </c>
      <c r="W530" s="1">
        <v>0</v>
      </c>
      <c r="Y530" s="1">
        <v>0</v>
      </c>
      <c r="AA530" s="1">
        <v>0</v>
      </c>
      <c r="AC530" s="1">
        <v>0</v>
      </c>
      <c r="AE530" s="1">
        <v>0</v>
      </c>
      <c r="AG530" s="1">
        <v>1</v>
      </c>
      <c r="AH530" s="1">
        <v>0</v>
      </c>
    </row>
    <row r="531" spans="1:34">
      <c r="A531" s="1" t="s">
        <v>1516</v>
      </c>
      <c r="B531" s="1" t="s">
        <v>1517</v>
      </c>
      <c r="C531" s="1" t="s">
        <v>112</v>
      </c>
      <c r="D531" s="1">
        <v>50</v>
      </c>
      <c r="E531" s="4">
        <v>44558</v>
      </c>
      <c r="F531" s="1" t="s">
        <v>1518</v>
      </c>
      <c r="G531" s="1" t="s">
        <v>72</v>
      </c>
      <c r="H531" s="1" t="s">
        <v>65</v>
      </c>
      <c r="I531" s="1">
        <v>0.75</v>
      </c>
      <c r="J531" s="1" t="s">
        <v>75</v>
      </c>
      <c r="K531" s="1">
        <v>0</v>
      </c>
      <c r="M531" s="1">
        <v>0</v>
      </c>
      <c r="O531" s="1">
        <v>0</v>
      </c>
      <c r="Q531" s="1">
        <v>0</v>
      </c>
      <c r="S531" s="1">
        <v>0</v>
      </c>
      <c r="U531" s="1">
        <v>0</v>
      </c>
      <c r="W531" s="1">
        <v>0</v>
      </c>
      <c r="Y531" s="1">
        <v>0</v>
      </c>
      <c r="AA531" s="1">
        <v>0</v>
      </c>
      <c r="AC531" s="1">
        <v>0</v>
      </c>
      <c r="AE531" s="1">
        <v>0</v>
      </c>
      <c r="AG531" s="1">
        <v>1</v>
      </c>
      <c r="AH531" s="1">
        <v>0</v>
      </c>
    </row>
    <row r="532" spans="1:34">
      <c r="A532" s="1" t="s">
        <v>1519</v>
      </c>
      <c r="B532" s="1" t="s">
        <v>1520</v>
      </c>
      <c r="C532" s="1" t="s">
        <v>152</v>
      </c>
      <c r="D532" s="1">
        <v>7</v>
      </c>
      <c r="E532" s="4">
        <v>44620</v>
      </c>
      <c r="F532" s="1" t="s">
        <v>1521</v>
      </c>
      <c r="G532" s="1" t="s">
        <v>80</v>
      </c>
      <c r="H532" s="1" t="s">
        <v>65</v>
      </c>
      <c r="I532" s="1">
        <v>0.8</v>
      </c>
      <c r="J532" s="1" t="s">
        <v>75</v>
      </c>
      <c r="K532" s="1">
        <v>0</v>
      </c>
      <c r="M532" s="1">
        <v>0</v>
      </c>
      <c r="O532" s="1">
        <v>0</v>
      </c>
      <c r="Q532" s="1">
        <v>0</v>
      </c>
      <c r="S532" s="1">
        <v>0</v>
      </c>
      <c r="U532" s="1">
        <v>0</v>
      </c>
      <c r="W532" s="1">
        <v>0</v>
      </c>
      <c r="Y532" s="1">
        <v>0</v>
      </c>
      <c r="AA532" s="1">
        <v>0</v>
      </c>
      <c r="AC532" s="1">
        <v>0</v>
      </c>
      <c r="AE532" s="1">
        <v>0</v>
      </c>
      <c r="AG532" s="1">
        <v>1</v>
      </c>
      <c r="AH532" s="1">
        <v>0</v>
      </c>
    </row>
    <row r="533" spans="1:34">
      <c r="A533" s="1" t="s">
        <v>1522</v>
      </c>
      <c r="B533" s="1" t="s">
        <v>1523</v>
      </c>
      <c r="C533" s="1" t="s">
        <v>185</v>
      </c>
      <c r="D533" s="1">
        <v>42</v>
      </c>
      <c r="E533" s="1">
        <v>41121</v>
      </c>
      <c r="F533" s="1" t="s">
        <v>20332</v>
      </c>
      <c r="G533" s="1" t="s">
        <v>72</v>
      </c>
      <c r="H533" s="1" t="s">
        <v>73</v>
      </c>
      <c r="I533" s="1">
        <v>0</v>
      </c>
      <c r="J533" s="1" t="s">
        <v>81</v>
      </c>
      <c r="K533" s="1">
        <v>0.8</v>
      </c>
      <c r="L533" s="1" t="s">
        <v>75</v>
      </c>
      <c r="M533" s="1">
        <v>0</v>
      </c>
      <c r="O533" s="1">
        <v>0</v>
      </c>
      <c r="Q533" s="1">
        <v>0</v>
      </c>
      <c r="S533" s="1">
        <v>0</v>
      </c>
      <c r="U533" s="1">
        <v>0</v>
      </c>
      <c r="W533" s="1">
        <v>0</v>
      </c>
      <c r="Y533" s="1">
        <v>0</v>
      </c>
      <c r="AA533" s="1">
        <v>0</v>
      </c>
      <c r="AC533" s="1">
        <v>0</v>
      </c>
      <c r="AE533" s="1">
        <v>0</v>
      </c>
      <c r="AG533" s="1">
        <v>2</v>
      </c>
      <c r="AH533" s="1">
        <v>15000</v>
      </c>
    </row>
    <row r="534" spans="1:34">
      <c r="A534" s="1" t="s">
        <v>1524</v>
      </c>
      <c r="B534" s="1" t="s">
        <v>1525</v>
      </c>
      <c r="C534" s="1" t="s">
        <v>896</v>
      </c>
      <c r="D534" s="1">
        <v>3</v>
      </c>
      <c r="E534" s="1">
        <v>43523</v>
      </c>
      <c r="F534" s="1" t="s">
        <v>20340</v>
      </c>
      <c r="G534" s="1" t="s">
        <v>20341</v>
      </c>
      <c r="H534" s="1" t="s">
        <v>73</v>
      </c>
      <c r="I534" s="1">
        <v>0.5</v>
      </c>
      <c r="J534" s="1" t="s">
        <v>82</v>
      </c>
      <c r="K534" s="1">
        <v>0.7</v>
      </c>
      <c r="L534" s="1" t="s">
        <v>83</v>
      </c>
      <c r="M534" s="1">
        <v>0.8</v>
      </c>
      <c r="N534" s="1" t="s">
        <v>84</v>
      </c>
      <c r="O534" s="1">
        <v>0.8</v>
      </c>
      <c r="P534" s="1" t="s">
        <v>85</v>
      </c>
      <c r="Q534" s="1">
        <v>0</v>
      </c>
      <c r="S534" s="1">
        <v>0</v>
      </c>
      <c r="U534" s="1">
        <v>0</v>
      </c>
      <c r="W534" s="1">
        <v>0</v>
      </c>
      <c r="Y534" s="1">
        <v>0</v>
      </c>
      <c r="AA534" s="1">
        <v>0</v>
      </c>
      <c r="AC534" s="1">
        <v>0</v>
      </c>
      <c r="AE534" s="1">
        <v>0</v>
      </c>
      <c r="AG534" s="1">
        <v>3</v>
      </c>
      <c r="AH534" s="1">
        <v>0</v>
      </c>
    </row>
    <row r="535" spans="1:34">
      <c r="A535" s="1" t="s">
        <v>1526</v>
      </c>
      <c r="B535" s="1" t="s">
        <v>1527</v>
      </c>
      <c r="C535" s="1" t="s">
        <v>212</v>
      </c>
      <c r="D535" s="1">
        <v>58</v>
      </c>
      <c r="E535" s="4">
        <v>44558</v>
      </c>
      <c r="F535" s="1" t="s">
        <v>1528</v>
      </c>
      <c r="G535" s="1" t="s">
        <v>72</v>
      </c>
      <c r="H535" s="1" t="s">
        <v>73</v>
      </c>
      <c r="I535" s="1">
        <v>0</v>
      </c>
      <c r="J535" s="1" t="s">
        <v>74</v>
      </c>
      <c r="K535" s="1">
        <v>0.8</v>
      </c>
      <c r="L535" s="1" t="s">
        <v>75</v>
      </c>
      <c r="M535" s="1">
        <v>0</v>
      </c>
      <c r="O535" s="1">
        <v>0</v>
      </c>
      <c r="Q535" s="1">
        <v>0</v>
      </c>
      <c r="S535" s="1">
        <v>0</v>
      </c>
      <c r="U535" s="1">
        <v>0</v>
      </c>
      <c r="W535" s="1">
        <v>0</v>
      </c>
      <c r="Y535" s="1">
        <v>0</v>
      </c>
      <c r="AA535" s="1">
        <v>0</v>
      </c>
      <c r="AC535" s="1">
        <v>0</v>
      </c>
      <c r="AE535" s="1">
        <v>0</v>
      </c>
      <c r="AG535" s="1">
        <v>2</v>
      </c>
      <c r="AH535" s="1">
        <v>10000</v>
      </c>
    </row>
    <row r="536" spans="1:34">
      <c r="A536" s="1" t="s">
        <v>1529</v>
      </c>
      <c r="B536" s="1" t="s">
        <v>1530</v>
      </c>
      <c r="C536" s="1" t="s">
        <v>826</v>
      </c>
      <c r="D536" s="1">
        <v>14</v>
      </c>
      <c r="E536" s="1">
        <v>41179</v>
      </c>
      <c r="F536" s="1" t="s">
        <v>20332</v>
      </c>
      <c r="G536" s="1" t="s">
        <v>72</v>
      </c>
      <c r="H536" s="1" t="s">
        <v>65</v>
      </c>
      <c r="I536" s="1">
        <v>0.8</v>
      </c>
      <c r="J536" s="1" t="s">
        <v>75</v>
      </c>
      <c r="K536" s="1">
        <v>0</v>
      </c>
      <c r="M536" s="1">
        <v>0</v>
      </c>
      <c r="O536" s="1">
        <v>0</v>
      </c>
      <c r="Q536" s="1">
        <v>0</v>
      </c>
      <c r="S536" s="1">
        <v>0</v>
      </c>
      <c r="U536" s="1">
        <v>0</v>
      </c>
      <c r="W536" s="1">
        <v>0</v>
      </c>
      <c r="Y536" s="1">
        <v>0</v>
      </c>
      <c r="AA536" s="1">
        <v>0</v>
      </c>
      <c r="AC536" s="1">
        <v>0</v>
      </c>
      <c r="AE536" s="1">
        <v>0</v>
      </c>
      <c r="AG536" s="1">
        <v>1</v>
      </c>
      <c r="AH536" s="1">
        <v>0</v>
      </c>
    </row>
    <row r="537" spans="1:34">
      <c r="A537" s="1" t="s">
        <v>1531</v>
      </c>
      <c r="B537" s="1" t="s">
        <v>1532</v>
      </c>
      <c r="C537" s="1" t="s">
        <v>101</v>
      </c>
      <c r="D537" s="1">
        <v>2</v>
      </c>
      <c r="E537" s="1">
        <v>44316</v>
      </c>
      <c r="F537" s="1" t="s">
        <v>20332</v>
      </c>
      <c r="G537" s="1" t="s">
        <v>72</v>
      </c>
      <c r="H537" s="1" t="s">
        <v>65</v>
      </c>
      <c r="I537" s="1">
        <v>0.8</v>
      </c>
      <c r="J537" s="1" t="s">
        <v>75</v>
      </c>
      <c r="K537" s="1">
        <v>0</v>
      </c>
      <c r="M537" s="1">
        <v>0</v>
      </c>
      <c r="O537" s="1">
        <v>0</v>
      </c>
      <c r="Q537" s="1">
        <v>0</v>
      </c>
      <c r="S537" s="1">
        <v>0</v>
      </c>
      <c r="U537" s="1">
        <v>0</v>
      </c>
      <c r="W537" s="1">
        <v>0</v>
      </c>
      <c r="Y537" s="1">
        <v>0</v>
      </c>
      <c r="AA537" s="1">
        <v>0</v>
      </c>
      <c r="AC537" s="1">
        <v>0</v>
      </c>
      <c r="AE537" s="1">
        <v>0</v>
      </c>
      <c r="AG537" s="1">
        <v>1</v>
      </c>
      <c r="AH537" s="1">
        <v>0</v>
      </c>
    </row>
    <row r="538" spans="1:34">
      <c r="A538" s="1" t="s">
        <v>1533</v>
      </c>
      <c r="B538" s="1" t="s">
        <v>1534</v>
      </c>
      <c r="C538" s="1" t="s">
        <v>118</v>
      </c>
      <c r="H538" s="1" t="s">
        <v>65</v>
      </c>
      <c r="I538" s="1" t="s">
        <v>66</v>
      </c>
      <c r="V538" s="1" t="s">
        <v>67</v>
      </c>
    </row>
    <row r="539" spans="1:34">
      <c r="A539" s="1" t="s">
        <v>1535</v>
      </c>
      <c r="B539" s="1" t="s">
        <v>1536</v>
      </c>
      <c r="C539" s="1" t="s">
        <v>291</v>
      </c>
      <c r="D539" s="1">
        <v>111</v>
      </c>
      <c r="E539" s="4">
        <v>44536</v>
      </c>
      <c r="F539" s="1" t="s">
        <v>1537</v>
      </c>
      <c r="G539" s="1" t="s">
        <v>72</v>
      </c>
      <c r="H539" s="1" t="s">
        <v>73</v>
      </c>
      <c r="I539" s="1">
        <v>0</v>
      </c>
      <c r="J539" s="1" t="s">
        <v>397</v>
      </c>
      <c r="K539" s="1">
        <v>0.8</v>
      </c>
      <c r="L539" s="1" t="s">
        <v>75</v>
      </c>
      <c r="M539" s="1">
        <v>0</v>
      </c>
      <c r="O539" s="1">
        <v>0</v>
      </c>
      <c r="Q539" s="1">
        <v>0</v>
      </c>
      <c r="S539" s="1">
        <v>0</v>
      </c>
      <c r="U539" s="1">
        <v>0</v>
      </c>
      <c r="W539" s="1">
        <v>0</v>
      </c>
      <c r="Y539" s="1">
        <v>0</v>
      </c>
      <c r="AA539" s="1">
        <v>0</v>
      </c>
      <c r="AC539" s="1">
        <v>0</v>
      </c>
      <c r="AE539" s="1">
        <v>0</v>
      </c>
      <c r="AG539" s="1">
        <v>2</v>
      </c>
      <c r="AH539" s="1">
        <v>8000</v>
      </c>
    </row>
    <row r="540" spans="1:34">
      <c r="A540" s="1" t="s">
        <v>1538</v>
      </c>
      <c r="B540" s="1" t="s">
        <v>1539</v>
      </c>
      <c r="C540" s="1" t="s">
        <v>736</v>
      </c>
      <c r="D540" s="1">
        <v>38</v>
      </c>
      <c r="E540" s="4">
        <v>44712</v>
      </c>
      <c r="F540" s="1" t="s">
        <v>1540</v>
      </c>
      <c r="G540" s="1" t="s">
        <v>80</v>
      </c>
      <c r="H540" s="1" t="s">
        <v>73</v>
      </c>
      <c r="I540" s="1">
        <v>0</v>
      </c>
      <c r="J540" s="1" t="s">
        <v>187</v>
      </c>
      <c r="K540" s="1">
        <v>0.5</v>
      </c>
      <c r="L540" s="1" t="s">
        <v>82</v>
      </c>
      <c r="M540" s="1">
        <v>0.6</v>
      </c>
      <c r="N540" s="1" t="s">
        <v>83</v>
      </c>
      <c r="O540" s="1">
        <v>0.7</v>
      </c>
      <c r="P540" s="1" t="s">
        <v>84</v>
      </c>
      <c r="Q540" s="1">
        <v>0.8</v>
      </c>
      <c r="R540" s="1" t="s">
        <v>85</v>
      </c>
      <c r="S540" s="1">
        <v>0</v>
      </c>
      <c r="U540" s="1">
        <v>0</v>
      </c>
      <c r="W540" s="1">
        <v>0</v>
      </c>
      <c r="Y540" s="1">
        <v>0</v>
      </c>
      <c r="AA540" s="1">
        <v>0</v>
      </c>
      <c r="AC540" s="1">
        <v>0</v>
      </c>
      <c r="AE540" s="1">
        <v>0</v>
      </c>
      <c r="AG540" s="1">
        <v>4</v>
      </c>
      <c r="AH540" s="1">
        <v>9000</v>
      </c>
    </row>
    <row r="541" spans="1:34">
      <c r="A541" s="1" t="s">
        <v>1541</v>
      </c>
      <c r="B541" s="1" t="s">
        <v>1542</v>
      </c>
      <c r="C541" s="1" t="s">
        <v>423</v>
      </c>
      <c r="D541" s="1">
        <v>50</v>
      </c>
      <c r="E541" s="4">
        <v>44559</v>
      </c>
      <c r="F541" s="1" t="s">
        <v>1543</v>
      </c>
      <c r="G541" s="1" t="s">
        <v>72</v>
      </c>
      <c r="H541" s="1" t="s">
        <v>65</v>
      </c>
      <c r="I541" s="1">
        <v>0.8</v>
      </c>
      <c r="J541" s="1" t="s">
        <v>75</v>
      </c>
      <c r="K541" s="1">
        <v>0</v>
      </c>
      <c r="M541" s="1">
        <v>0</v>
      </c>
      <c r="O541" s="1">
        <v>0</v>
      </c>
      <c r="Q541" s="1">
        <v>0</v>
      </c>
      <c r="S541" s="1">
        <v>0</v>
      </c>
      <c r="U541" s="1">
        <v>0</v>
      </c>
      <c r="W541" s="1">
        <v>0</v>
      </c>
      <c r="Y541" s="1">
        <v>0</v>
      </c>
      <c r="AA541" s="1">
        <v>0</v>
      </c>
      <c r="AC541" s="1">
        <v>0</v>
      </c>
      <c r="AE541" s="1">
        <v>0</v>
      </c>
      <c r="AG541" s="1">
        <v>1</v>
      </c>
      <c r="AH541" s="1">
        <v>0</v>
      </c>
    </row>
    <row r="542" spans="1:34">
      <c r="A542" s="1" t="s">
        <v>1544</v>
      </c>
      <c r="B542" s="1" t="s">
        <v>1545</v>
      </c>
      <c r="C542" s="1" t="s">
        <v>112</v>
      </c>
      <c r="D542" s="1">
        <v>69</v>
      </c>
      <c r="E542" s="4">
        <v>44491</v>
      </c>
      <c r="F542" s="1" t="s">
        <v>1546</v>
      </c>
      <c r="G542" s="1" t="s">
        <v>72</v>
      </c>
      <c r="H542" s="1" t="s">
        <v>65</v>
      </c>
      <c r="I542" s="1">
        <v>0.6</v>
      </c>
      <c r="J542" s="1" t="s">
        <v>75</v>
      </c>
      <c r="K542" s="1">
        <v>0</v>
      </c>
      <c r="M542" s="1">
        <v>0</v>
      </c>
      <c r="O542" s="1">
        <v>0</v>
      </c>
      <c r="Q542" s="1">
        <v>0</v>
      </c>
      <c r="S542" s="1">
        <v>0</v>
      </c>
      <c r="U542" s="1">
        <v>0</v>
      </c>
      <c r="W542" s="1">
        <v>0</v>
      </c>
      <c r="Y542" s="1">
        <v>0</v>
      </c>
      <c r="AA542" s="1">
        <v>0</v>
      </c>
      <c r="AC542" s="1">
        <v>0</v>
      </c>
      <c r="AE542" s="1">
        <v>0</v>
      </c>
      <c r="AG542" s="1">
        <v>1</v>
      </c>
      <c r="AH542" s="1">
        <v>0</v>
      </c>
    </row>
    <row r="543" spans="1:34">
      <c r="A543" s="1" t="s">
        <v>1547</v>
      </c>
      <c r="B543" s="1" t="s">
        <v>1548</v>
      </c>
      <c r="C543" s="1" t="s">
        <v>259</v>
      </c>
      <c r="D543" s="1">
        <v>37</v>
      </c>
      <c r="E543" s="4">
        <v>44560</v>
      </c>
      <c r="F543" s="1" t="s">
        <v>1549</v>
      </c>
      <c r="G543" s="1" t="s">
        <v>80</v>
      </c>
      <c r="H543" s="1" t="s">
        <v>65</v>
      </c>
      <c r="I543" s="1">
        <v>0.8</v>
      </c>
      <c r="J543" s="1" t="s">
        <v>75</v>
      </c>
      <c r="K543" s="1">
        <v>0</v>
      </c>
      <c r="M543" s="1">
        <v>0</v>
      </c>
      <c r="O543" s="1">
        <v>0</v>
      </c>
      <c r="Q543" s="1">
        <v>0</v>
      </c>
      <c r="S543" s="1">
        <v>0</v>
      </c>
      <c r="U543" s="1">
        <v>0</v>
      </c>
      <c r="W543" s="1">
        <v>0</v>
      </c>
      <c r="Y543" s="1">
        <v>0</v>
      </c>
      <c r="AA543" s="1">
        <v>0</v>
      </c>
      <c r="AC543" s="1">
        <v>0</v>
      </c>
      <c r="AE543" s="1">
        <v>0</v>
      </c>
      <c r="AG543" s="1">
        <v>1</v>
      </c>
      <c r="AH543" s="1">
        <v>0</v>
      </c>
    </row>
    <row r="544" spans="1:34">
      <c r="A544" s="1" t="s">
        <v>1550</v>
      </c>
      <c r="B544" s="1" t="s">
        <v>1551</v>
      </c>
      <c r="C544" s="1" t="s">
        <v>129</v>
      </c>
      <c r="D544" s="1">
        <v>4</v>
      </c>
      <c r="E544" s="4">
        <v>44617</v>
      </c>
      <c r="F544" s="1" t="s">
        <v>1552</v>
      </c>
      <c r="G544" s="1" t="s">
        <v>72</v>
      </c>
      <c r="H544" s="1" t="s">
        <v>65</v>
      </c>
      <c r="I544" s="1">
        <v>0.7</v>
      </c>
      <c r="J544" s="1" t="s">
        <v>75</v>
      </c>
      <c r="K544" s="1">
        <v>0</v>
      </c>
      <c r="M544" s="1">
        <v>0</v>
      </c>
      <c r="O544" s="1">
        <v>0</v>
      </c>
      <c r="Q544" s="1">
        <v>0</v>
      </c>
      <c r="S544" s="1">
        <v>0</v>
      </c>
      <c r="U544" s="1">
        <v>0</v>
      </c>
      <c r="W544" s="1">
        <v>0</v>
      </c>
      <c r="Y544" s="1">
        <v>0</v>
      </c>
      <c r="AA544" s="1">
        <v>0</v>
      </c>
      <c r="AC544" s="1">
        <v>0</v>
      </c>
      <c r="AE544" s="1">
        <v>0</v>
      </c>
      <c r="AG544" s="1">
        <v>1</v>
      </c>
      <c r="AH544" s="1">
        <v>0</v>
      </c>
    </row>
    <row r="545" spans="1:34">
      <c r="A545" s="1" t="s">
        <v>1553</v>
      </c>
      <c r="B545" s="1" t="s">
        <v>1554</v>
      </c>
      <c r="C545" s="1" t="s">
        <v>248</v>
      </c>
      <c r="D545" s="1">
        <v>27</v>
      </c>
      <c r="E545" s="1">
        <v>42409</v>
      </c>
      <c r="F545" s="1" t="s">
        <v>20332</v>
      </c>
      <c r="G545" s="1" t="s">
        <v>72</v>
      </c>
      <c r="H545" s="1" t="s">
        <v>73</v>
      </c>
      <c r="I545" s="1">
        <v>0</v>
      </c>
      <c r="J545" s="1" t="s">
        <v>615</v>
      </c>
      <c r="K545" s="1">
        <v>0.8</v>
      </c>
      <c r="L545" s="1" t="s">
        <v>75</v>
      </c>
      <c r="M545" s="1">
        <v>0</v>
      </c>
      <c r="O545" s="1">
        <v>0</v>
      </c>
      <c r="Q545" s="1">
        <v>0</v>
      </c>
      <c r="S545" s="1">
        <v>0</v>
      </c>
      <c r="U545" s="1">
        <v>0</v>
      </c>
      <c r="W545" s="1">
        <v>0</v>
      </c>
      <c r="Y545" s="1">
        <v>0</v>
      </c>
      <c r="AA545" s="1">
        <v>0</v>
      </c>
      <c r="AC545" s="1">
        <v>0</v>
      </c>
      <c r="AE545" s="1">
        <v>0</v>
      </c>
      <c r="AG545" s="1">
        <v>2</v>
      </c>
      <c r="AH545" s="1">
        <v>7999.99</v>
      </c>
    </row>
    <row r="546" spans="1:34">
      <c r="A546" s="1" t="s">
        <v>1555</v>
      </c>
      <c r="B546" s="1" t="s">
        <v>1556</v>
      </c>
      <c r="C546" s="1" t="s">
        <v>903</v>
      </c>
      <c r="D546" s="1">
        <v>39</v>
      </c>
      <c r="E546" s="4">
        <v>44557</v>
      </c>
      <c r="F546" s="1" t="s">
        <v>1557</v>
      </c>
      <c r="G546" s="1" t="s">
        <v>72</v>
      </c>
      <c r="H546" s="1" t="s">
        <v>65</v>
      </c>
      <c r="I546" s="1">
        <v>0.2</v>
      </c>
      <c r="J546" s="1" t="s">
        <v>75</v>
      </c>
      <c r="K546" s="1">
        <v>0</v>
      </c>
      <c r="M546" s="1">
        <v>0</v>
      </c>
      <c r="O546" s="1">
        <v>0</v>
      </c>
      <c r="Q546" s="1">
        <v>0</v>
      </c>
      <c r="S546" s="1">
        <v>0</v>
      </c>
      <c r="U546" s="1">
        <v>0</v>
      </c>
      <c r="W546" s="1">
        <v>0</v>
      </c>
      <c r="Y546" s="1">
        <v>0</v>
      </c>
      <c r="AA546" s="1">
        <v>0</v>
      </c>
      <c r="AC546" s="1">
        <v>0</v>
      </c>
      <c r="AE546" s="1">
        <v>0</v>
      </c>
      <c r="AG546" s="1">
        <v>1</v>
      </c>
      <c r="AH546" s="1">
        <v>0</v>
      </c>
    </row>
    <row r="547" spans="1:34">
      <c r="A547" s="1" t="s">
        <v>1558</v>
      </c>
      <c r="B547" s="1" t="s">
        <v>1559</v>
      </c>
      <c r="C547" s="1" t="s">
        <v>118</v>
      </c>
      <c r="H547" s="1" t="s">
        <v>65</v>
      </c>
      <c r="I547" s="1" t="s">
        <v>66</v>
      </c>
      <c r="V547" s="1" t="s">
        <v>67</v>
      </c>
    </row>
    <row r="548" spans="1:34">
      <c r="A548" s="1" t="s">
        <v>1560</v>
      </c>
      <c r="B548" s="1" t="s">
        <v>1561</v>
      </c>
      <c r="C548" s="1" t="s">
        <v>903</v>
      </c>
      <c r="D548" s="1">
        <v>5</v>
      </c>
      <c r="E548" s="1">
        <v>44223</v>
      </c>
      <c r="F548" s="1" t="s">
        <v>20332</v>
      </c>
      <c r="G548" s="1" t="s">
        <v>72</v>
      </c>
      <c r="H548" s="1" t="s">
        <v>73</v>
      </c>
      <c r="I548" s="1">
        <v>0</v>
      </c>
      <c r="J548" s="1" t="s">
        <v>74</v>
      </c>
      <c r="K548" s="1">
        <v>0.65</v>
      </c>
      <c r="L548" s="1" t="s">
        <v>75</v>
      </c>
      <c r="M548" s="1">
        <v>0</v>
      </c>
      <c r="O548" s="1">
        <v>0</v>
      </c>
      <c r="Q548" s="1">
        <v>0</v>
      </c>
      <c r="S548" s="1">
        <v>0</v>
      </c>
      <c r="U548" s="1">
        <v>0</v>
      </c>
      <c r="W548" s="1">
        <v>0</v>
      </c>
      <c r="Y548" s="1">
        <v>0</v>
      </c>
      <c r="AA548" s="1">
        <v>0</v>
      </c>
      <c r="AC548" s="1">
        <v>0</v>
      </c>
      <c r="AE548" s="1">
        <v>0</v>
      </c>
      <c r="AG548" s="1">
        <v>2</v>
      </c>
      <c r="AH548" s="1">
        <v>10000</v>
      </c>
    </row>
    <row r="549" spans="1:34">
      <c r="A549" s="1" t="s">
        <v>1562</v>
      </c>
      <c r="B549" s="1" t="s">
        <v>1563</v>
      </c>
      <c r="C549" s="1" t="s">
        <v>78</v>
      </c>
      <c r="D549" s="1">
        <v>14</v>
      </c>
      <c r="E549" s="4">
        <v>44711</v>
      </c>
      <c r="F549" s="1" t="s">
        <v>1564</v>
      </c>
      <c r="G549" s="1" t="s">
        <v>80</v>
      </c>
      <c r="H549" s="1" t="s">
        <v>73</v>
      </c>
      <c r="I549" s="1">
        <v>0</v>
      </c>
      <c r="J549" s="1" t="s">
        <v>89</v>
      </c>
      <c r="K549" s="1">
        <v>0.55000000000000004</v>
      </c>
      <c r="L549" s="1" t="s">
        <v>82</v>
      </c>
      <c r="M549" s="1">
        <v>0.65</v>
      </c>
      <c r="N549" s="1" t="s">
        <v>83</v>
      </c>
      <c r="O549" s="1">
        <v>0.75</v>
      </c>
      <c r="P549" s="1" t="s">
        <v>84</v>
      </c>
      <c r="Q549" s="1">
        <v>0.8</v>
      </c>
      <c r="R549" s="1" t="s">
        <v>85</v>
      </c>
      <c r="S549" s="1">
        <v>0</v>
      </c>
      <c r="U549" s="1">
        <v>0</v>
      </c>
      <c r="W549" s="1">
        <v>0</v>
      </c>
      <c r="Y549" s="1">
        <v>0</v>
      </c>
      <c r="AA549" s="1">
        <v>0</v>
      </c>
      <c r="AC549" s="1">
        <v>0</v>
      </c>
      <c r="AE549" s="1">
        <v>0</v>
      </c>
      <c r="AG549" s="1">
        <v>4</v>
      </c>
      <c r="AH549" s="1">
        <v>12000</v>
      </c>
    </row>
    <row r="550" spans="1:34">
      <c r="A550" s="1" t="s">
        <v>1565</v>
      </c>
      <c r="B550" s="1" t="s">
        <v>1566</v>
      </c>
      <c r="C550" s="1" t="s">
        <v>212</v>
      </c>
      <c r="D550" s="1">
        <v>3</v>
      </c>
      <c r="E550" s="4">
        <v>44655</v>
      </c>
      <c r="F550" s="1" t="s">
        <v>1567</v>
      </c>
      <c r="G550" s="1" t="s">
        <v>80</v>
      </c>
      <c r="H550" s="1" t="s">
        <v>73</v>
      </c>
      <c r="I550" s="1">
        <v>0</v>
      </c>
      <c r="J550" s="1" t="s">
        <v>615</v>
      </c>
      <c r="K550" s="1">
        <v>0.45</v>
      </c>
      <c r="L550" s="1" t="s">
        <v>82</v>
      </c>
      <c r="M550" s="1">
        <v>0.55000000000000004</v>
      </c>
      <c r="N550" s="1" t="s">
        <v>83</v>
      </c>
      <c r="O550" s="1">
        <v>0.75</v>
      </c>
      <c r="P550" s="1" t="s">
        <v>84</v>
      </c>
      <c r="Q550" s="1">
        <v>0.76</v>
      </c>
      <c r="R550" s="1" t="s">
        <v>85</v>
      </c>
      <c r="S550" s="1">
        <v>0</v>
      </c>
      <c r="U550" s="1">
        <v>0</v>
      </c>
      <c r="W550" s="1">
        <v>0</v>
      </c>
      <c r="Y550" s="1">
        <v>0</v>
      </c>
      <c r="AA550" s="1">
        <v>0</v>
      </c>
      <c r="AC550" s="1">
        <v>0</v>
      </c>
      <c r="AE550" s="1">
        <v>0</v>
      </c>
      <c r="AG550" s="1">
        <v>4</v>
      </c>
      <c r="AH550" s="1">
        <v>7999.99</v>
      </c>
    </row>
    <row r="551" spans="1:34">
      <c r="A551" s="1" t="s">
        <v>1568</v>
      </c>
      <c r="B551" s="1" t="s">
        <v>1569</v>
      </c>
      <c r="C551" s="1" t="s">
        <v>78</v>
      </c>
      <c r="D551" s="1">
        <v>11</v>
      </c>
      <c r="E551" s="4">
        <v>44655</v>
      </c>
      <c r="F551" s="1" t="s">
        <v>1570</v>
      </c>
      <c r="G551" s="1" t="s">
        <v>80</v>
      </c>
      <c r="H551" s="1" t="s">
        <v>73</v>
      </c>
      <c r="I551" s="1">
        <v>0</v>
      </c>
      <c r="J551" s="1" t="s">
        <v>81</v>
      </c>
      <c r="K551" s="1">
        <v>0.2</v>
      </c>
      <c r="L551" s="1" t="s">
        <v>82</v>
      </c>
      <c r="M551" s="1">
        <v>0.35</v>
      </c>
      <c r="N551" s="1" t="s">
        <v>83</v>
      </c>
      <c r="O551" s="1">
        <v>0.4</v>
      </c>
      <c r="P551" s="1" t="s">
        <v>84</v>
      </c>
      <c r="Q551" s="1">
        <v>0.8</v>
      </c>
      <c r="R551" s="1" t="s">
        <v>85</v>
      </c>
      <c r="S551" s="1">
        <v>0</v>
      </c>
      <c r="U551" s="1">
        <v>0</v>
      </c>
      <c r="W551" s="1">
        <v>0</v>
      </c>
      <c r="Y551" s="1">
        <v>0</v>
      </c>
      <c r="AA551" s="1">
        <v>0</v>
      </c>
      <c r="AC551" s="1">
        <v>0</v>
      </c>
      <c r="AE551" s="1">
        <v>0</v>
      </c>
      <c r="AG551" s="1">
        <v>4</v>
      </c>
      <c r="AH551" s="1">
        <v>15000</v>
      </c>
    </row>
    <row r="552" spans="1:34">
      <c r="A552" s="1" t="s">
        <v>1571</v>
      </c>
      <c r="B552" s="1" t="s">
        <v>1572</v>
      </c>
      <c r="C552" s="1" t="s">
        <v>78</v>
      </c>
      <c r="D552" s="1">
        <v>11</v>
      </c>
      <c r="E552" s="4">
        <v>44642</v>
      </c>
      <c r="F552" s="1" t="s">
        <v>1573</v>
      </c>
      <c r="G552" s="1" t="s">
        <v>72</v>
      </c>
      <c r="H552" s="1" t="s">
        <v>65</v>
      </c>
      <c r="I552" s="1">
        <v>0.3</v>
      </c>
      <c r="J552" s="1" t="s">
        <v>75</v>
      </c>
      <c r="K552" s="1">
        <v>0</v>
      </c>
      <c r="M552" s="1">
        <v>0</v>
      </c>
      <c r="O552" s="1">
        <v>0</v>
      </c>
      <c r="Q552" s="1">
        <v>0</v>
      </c>
      <c r="S552" s="1">
        <v>0</v>
      </c>
      <c r="U552" s="1">
        <v>0</v>
      </c>
      <c r="W552" s="1">
        <v>0</v>
      </c>
      <c r="Y552" s="1">
        <v>0</v>
      </c>
      <c r="AA552" s="1">
        <v>0</v>
      </c>
      <c r="AC552" s="1">
        <v>0</v>
      </c>
      <c r="AE552" s="1">
        <v>0</v>
      </c>
      <c r="AG552" s="1">
        <v>1</v>
      </c>
      <c r="AH552" s="1">
        <v>0</v>
      </c>
    </row>
    <row r="553" spans="1:34">
      <c r="A553" s="1" t="s">
        <v>1574</v>
      </c>
      <c r="B553" s="1" t="s">
        <v>1575</v>
      </c>
      <c r="C553" s="1" t="s">
        <v>199</v>
      </c>
      <c r="D553" s="1">
        <v>11</v>
      </c>
      <c r="E553" s="1">
        <v>44680</v>
      </c>
      <c r="F553" s="1" t="s">
        <v>20373</v>
      </c>
      <c r="G553" s="1" t="s">
        <v>80</v>
      </c>
      <c r="H553" s="1" t="s">
        <v>65</v>
      </c>
      <c r="I553" s="1">
        <v>0.6</v>
      </c>
      <c r="J553" s="1" t="s">
        <v>75</v>
      </c>
      <c r="K553" s="1">
        <v>0</v>
      </c>
      <c r="M553" s="1">
        <v>0</v>
      </c>
      <c r="O553" s="1">
        <v>0</v>
      </c>
      <c r="Q553" s="1">
        <v>0</v>
      </c>
      <c r="S553" s="1">
        <v>0</v>
      </c>
      <c r="U553" s="1">
        <v>0</v>
      </c>
      <c r="W553" s="1">
        <v>0</v>
      </c>
      <c r="Y553" s="1">
        <v>0</v>
      </c>
      <c r="AA553" s="1">
        <v>0</v>
      </c>
      <c r="AC553" s="1">
        <v>0</v>
      </c>
      <c r="AE553" s="1">
        <v>0</v>
      </c>
      <c r="AG553" s="1">
        <v>1</v>
      </c>
      <c r="AH553" s="1">
        <v>0</v>
      </c>
    </row>
    <row r="554" spans="1:34">
      <c r="A554" s="1" t="s">
        <v>1576</v>
      </c>
      <c r="B554" s="1" t="s">
        <v>1577</v>
      </c>
      <c r="C554" s="1" t="s">
        <v>365</v>
      </c>
      <c r="D554" s="1">
        <v>11</v>
      </c>
      <c r="E554" s="4">
        <v>44708</v>
      </c>
      <c r="F554" s="1" t="s">
        <v>1578</v>
      </c>
      <c r="G554" s="1" t="s">
        <v>72</v>
      </c>
      <c r="H554" s="1" t="s">
        <v>73</v>
      </c>
      <c r="I554" s="1">
        <v>0</v>
      </c>
      <c r="J554" s="1" t="s">
        <v>425</v>
      </c>
      <c r="K554" s="1">
        <v>0.7</v>
      </c>
      <c r="L554" s="1" t="s">
        <v>75</v>
      </c>
      <c r="M554" s="1">
        <v>0</v>
      </c>
      <c r="O554" s="1">
        <v>0</v>
      </c>
      <c r="Q554" s="1">
        <v>0</v>
      </c>
      <c r="S554" s="1">
        <v>0</v>
      </c>
      <c r="U554" s="1">
        <v>0</v>
      </c>
      <c r="W554" s="1">
        <v>0</v>
      </c>
      <c r="Y554" s="1">
        <v>0</v>
      </c>
      <c r="AA554" s="1">
        <v>0</v>
      </c>
      <c r="AC554" s="1">
        <v>0</v>
      </c>
      <c r="AE554" s="1">
        <v>0</v>
      </c>
      <c r="AG554" s="1">
        <v>2</v>
      </c>
      <c r="AH554" s="1">
        <v>13000</v>
      </c>
    </row>
    <row r="555" spans="1:34">
      <c r="A555" s="1" t="s">
        <v>1579</v>
      </c>
      <c r="B555" s="1" t="s">
        <v>1580</v>
      </c>
      <c r="C555" s="1" t="s">
        <v>179</v>
      </c>
      <c r="D555" s="1">
        <v>12</v>
      </c>
      <c r="E555" s="4">
        <v>44678</v>
      </c>
      <c r="F555" s="1" t="s">
        <v>1581</v>
      </c>
      <c r="G555" s="1" t="s">
        <v>80</v>
      </c>
      <c r="H555" s="1" t="s">
        <v>73</v>
      </c>
      <c r="I555" s="1">
        <v>0</v>
      </c>
      <c r="J555" s="1" t="s">
        <v>434</v>
      </c>
      <c r="K555" s="1">
        <v>0.6</v>
      </c>
      <c r="L555" s="1" t="s">
        <v>82</v>
      </c>
      <c r="M555" s="1">
        <v>0.7</v>
      </c>
      <c r="N555" s="1" t="s">
        <v>83</v>
      </c>
      <c r="O555" s="1">
        <v>0.75</v>
      </c>
      <c r="P555" s="1" t="s">
        <v>84</v>
      </c>
      <c r="Q555" s="1">
        <v>0.8</v>
      </c>
      <c r="R555" s="1" t="s">
        <v>85</v>
      </c>
      <c r="S555" s="1">
        <v>0</v>
      </c>
      <c r="U555" s="1">
        <v>0</v>
      </c>
      <c r="W555" s="1">
        <v>0</v>
      </c>
      <c r="Y555" s="1">
        <v>0</v>
      </c>
      <c r="AA555" s="1">
        <v>0</v>
      </c>
      <c r="AC555" s="1">
        <v>0</v>
      </c>
      <c r="AE555" s="1">
        <v>0</v>
      </c>
      <c r="AG555" s="1">
        <v>4</v>
      </c>
      <c r="AH555" s="1">
        <v>7500</v>
      </c>
    </row>
    <row r="556" spans="1:34">
      <c r="A556" s="1" t="s">
        <v>1582</v>
      </c>
      <c r="B556" s="1" t="s">
        <v>1583</v>
      </c>
      <c r="C556" s="1" t="s">
        <v>387</v>
      </c>
      <c r="D556" s="1">
        <v>5</v>
      </c>
      <c r="E556" s="4">
        <v>44587</v>
      </c>
      <c r="F556" s="1" t="s">
        <v>1584</v>
      </c>
      <c r="G556" s="1" t="s">
        <v>72</v>
      </c>
      <c r="H556" s="1" t="s">
        <v>65</v>
      </c>
      <c r="I556" s="1">
        <v>0.6</v>
      </c>
      <c r="J556" s="1" t="s">
        <v>75</v>
      </c>
      <c r="K556" s="1">
        <v>0</v>
      </c>
      <c r="M556" s="1">
        <v>0</v>
      </c>
      <c r="O556" s="1">
        <v>0</v>
      </c>
      <c r="Q556" s="1">
        <v>0</v>
      </c>
      <c r="S556" s="1">
        <v>0</v>
      </c>
      <c r="U556" s="1">
        <v>0</v>
      </c>
      <c r="W556" s="1">
        <v>0</v>
      </c>
      <c r="Y556" s="1">
        <v>0</v>
      </c>
      <c r="AA556" s="1">
        <v>0</v>
      </c>
      <c r="AC556" s="1">
        <v>0</v>
      </c>
      <c r="AE556" s="1">
        <v>0</v>
      </c>
      <c r="AG556" s="1">
        <v>1</v>
      </c>
      <c r="AH556" s="1">
        <v>0</v>
      </c>
    </row>
    <row r="557" spans="1:34">
      <c r="A557" s="1" t="s">
        <v>1585</v>
      </c>
      <c r="B557" s="1" t="s">
        <v>1586</v>
      </c>
      <c r="C557" s="1" t="s">
        <v>360</v>
      </c>
      <c r="H557" s="1" t="s">
        <v>65</v>
      </c>
      <c r="I557" s="1" t="s">
        <v>66</v>
      </c>
      <c r="V557" s="1" t="s">
        <v>67</v>
      </c>
    </row>
    <row r="558" spans="1:34">
      <c r="A558" s="1" t="s">
        <v>1587</v>
      </c>
      <c r="B558" s="1" t="s">
        <v>1588</v>
      </c>
      <c r="C558" s="1" t="s">
        <v>346</v>
      </c>
      <c r="D558" s="1">
        <v>12</v>
      </c>
      <c r="E558" s="4">
        <v>44712</v>
      </c>
      <c r="F558" s="1" t="s">
        <v>1589</v>
      </c>
      <c r="G558" s="1" t="s">
        <v>72</v>
      </c>
      <c r="H558" s="1" t="s">
        <v>65</v>
      </c>
      <c r="I558" s="1">
        <v>0.4</v>
      </c>
      <c r="J558" s="1" t="s">
        <v>75</v>
      </c>
      <c r="K558" s="1">
        <v>0</v>
      </c>
      <c r="M558" s="1">
        <v>0</v>
      </c>
      <c r="O558" s="1">
        <v>0</v>
      </c>
      <c r="Q558" s="1">
        <v>0</v>
      </c>
      <c r="S558" s="1">
        <v>0</v>
      </c>
      <c r="U558" s="1">
        <v>0</v>
      </c>
      <c r="W558" s="1">
        <v>0</v>
      </c>
      <c r="Y558" s="1">
        <v>0</v>
      </c>
      <c r="AA558" s="1">
        <v>0</v>
      </c>
      <c r="AC558" s="1">
        <v>0</v>
      </c>
      <c r="AE558" s="1">
        <v>0</v>
      </c>
      <c r="AG558" s="1">
        <v>1</v>
      </c>
      <c r="AH558" s="1">
        <v>0</v>
      </c>
    </row>
    <row r="559" spans="1:34">
      <c r="A559" s="1" t="s">
        <v>1590</v>
      </c>
      <c r="B559" s="1" t="s">
        <v>1591</v>
      </c>
      <c r="C559" s="1" t="s">
        <v>98</v>
      </c>
      <c r="D559" s="1">
        <v>3</v>
      </c>
      <c r="E559" s="4">
        <v>44635</v>
      </c>
      <c r="F559" s="1" t="s">
        <v>1592</v>
      </c>
      <c r="G559" s="1" t="s">
        <v>72</v>
      </c>
      <c r="H559" s="1" t="s">
        <v>73</v>
      </c>
      <c r="I559" s="1">
        <v>0</v>
      </c>
      <c r="J559" s="1" t="s">
        <v>1593</v>
      </c>
      <c r="K559" s="1">
        <v>0.7</v>
      </c>
      <c r="L559" s="1" t="s">
        <v>75</v>
      </c>
      <c r="M559" s="1">
        <v>0</v>
      </c>
      <c r="O559" s="1">
        <v>0</v>
      </c>
      <c r="Q559" s="1">
        <v>0</v>
      </c>
      <c r="S559" s="1">
        <v>0</v>
      </c>
      <c r="U559" s="1">
        <v>0</v>
      </c>
      <c r="W559" s="1">
        <v>0</v>
      </c>
      <c r="Y559" s="1">
        <v>0</v>
      </c>
      <c r="AA559" s="1">
        <v>0</v>
      </c>
      <c r="AC559" s="1">
        <v>0</v>
      </c>
      <c r="AE559" s="1">
        <v>0</v>
      </c>
      <c r="AG559" s="1">
        <v>2</v>
      </c>
      <c r="AH559" s="1">
        <v>17000</v>
      </c>
    </row>
    <row r="560" spans="1:34">
      <c r="A560" s="1" t="s">
        <v>1594</v>
      </c>
      <c r="B560" s="1" t="s">
        <v>1595</v>
      </c>
      <c r="C560" s="1" t="s">
        <v>491</v>
      </c>
      <c r="D560" s="1">
        <v>53</v>
      </c>
      <c r="E560" s="1">
        <v>44314</v>
      </c>
      <c r="F560" s="1" t="s">
        <v>20332</v>
      </c>
      <c r="G560" s="1" t="s">
        <v>72</v>
      </c>
      <c r="H560" s="1" t="s">
        <v>65</v>
      </c>
      <c r="I560" s="1">
        <v>0.5</v>
      </c>
      <c r="J560" s="1" t="s">
        <v>75</v>
      </c>
      <c r="K560" s="1">
        <v>0</v>
      </c>
      <c r="M560" s="1">
        <v>0</v>
      </c>
      <c r="O560" s="1">
        <v>0</v>
      </c>
      <c r="Q560" s="1">
        <v>0</v>
      </c>
      <c r="S560" s="1">
        <v>0</v>
      </c>
      <c r="U560" s="1">
        <v>0</v>
      </c>
      <c r="W560" s="1">
        <v>0</v>
      </c>
      <c r="Y560" s="1">
        <v>0</v>
      </c>
      <c r="AA560" s="1">
        <v>0</v>
      </c>
      <c r="AC560" s="1">
        <v>0</v>
      </c>
      <c r="AE560" s="1">
        <v>0</v>
      </c>
      <c r="AG560" s="1">
        <v>1</v>
      </c>
      <c r="AH560" s="1">
        <v>0</v>
      </c>
    </row>
    <row r="561" spans="1:34">
      <c r="A561" s="1" t="s">
        <v>1596</v>
      </c>
      <c r="B561" s="1" t="s">
        <v>1597</v>
      </c>
      <c r="C561" s="1" t="s">
        <v>98</v>
      </c>
      <c r="D561" s="1">
        <v>39</v>
      </c>
      <c r="E561" s="1">
        <v>44194</v>
      </c>
      <c r="F561" s="1" t="s">
        <v>20332</v>
      </c>
      <c r="G561" s="1" t="s">
        <v>72</v>
      </c>
      <c r="H561" s="1" t="s">
        <v>73</v>
      </c>
      <c r="I561" s="1">
        <v>0</v>
      </c>
      <c r="J561" s="1" t="s">
        <v>1697</v>
      </c>
      <c r="K561" s="1">
        <v>0.4</v>
      </c>
      <c r="L561" s="1" t="s">
        <v>75</v>
      </c>
      <c r="M561" s="1">
        <v>0</v>
      </c>
      <c r="O561" s="1">
        <v>0</v>
      </c>
      <c r="Q561" s="1">
        <v>0</v>
      </c>
      <c r="S561" s="1">
        <v>0</v>
      </c>
      <c r="U561" s="1">
        <v>0</v>
      </c>
      <c r="W561" s="1">
        <v>0</v>
      </c>
      <c r="Y561" s="1">
        <v>0</v>
      </c>
      <c r="AA561" s="1">
        <v>0</v>
      </c>
      <c r="AC561" s="1">
        <v>0</v>
      </c>
      <c r="AE561" s="1">
        <v>0</v>
      </c>
      <c r="AG561" s="1">
        <v>2</v>
      </c>
      <c r="AH561" s="1">
        <v>20000</v>
      </c>
    </row>
    <row r="562" spans="1:34">
      <c r="A562" s="1" t="s">
        <v>1598</v>
      </c>
      <c r="B562" s="1" t="s">
        <v>1599</v>
      </c>
      <c r="C562" s="1" t="s">
        <v>327</v>
      </c>
      <c r="D562" s="1">
        <v>26</v>
      </c>
      <c r="E562" s="4">
        <v>44663</v>
      </c>
      <c r="F562" s="1" t="s">
        <v>1600</v>
      </c>
      <c r="G562" s="1" t="s">
        <v>72</v>
      </c>
      <c r="H562" s="1" t="s">
        <v>65</v>
      </c>
      <c r="I562" s="1">
        <v>0.6</v>
      </c>
      <c r="J562" s="1" t="s">
        <v>75</v>
      </c>
      <c r="K562" s="1">
        <v>0</v>
      </c>
      <c r="M562" s="1">
        <v>0</v>
      </c>
      <c r="O562" s="1">
        <v>0</v>
      </c>
      <c r="Q562" s="1">
        <v>0</v>
      </c>
      <c r="S562" s="1">
        <v>0</v>
      </c>
      <c r="U562" s="1">
        <v>0</v>
      </c>
      <c r="W562" s="1">
        <v>0</v>
      </c>
      <c r="Y562" s="1">
        <v>0</v>
      </c>
      <c r="AA562" s="1">
        <v>0</v>
      </c>
      <c r="AC562" s="1">
        <v>0</v>
      </c>
      <c r="AE562" s="1">
        <v>0</v>
      </c>
      <c r="AG562" s="1">
        <v>1</v>
      </c>
      <c r="AH562" s="1">
        <v>0</v>
      </c>
    </row>
    <row r="563" spans="1:34">
      <c r="A563" s="1" t="s">
        <v>1601</v>
      </c>
      <c r="B563" s="1" t="s">
        <v>1602</v>
      </c>
      <c r="C563" s="1" t="s">
        <v>167</v>
      </c>
      <c r="D563" s="1">
        <v>48</v>
      </c>
      <c r="E563" s="4">
        <v>44735</v>
      </c>
      <c r="F563" s="1" t="s">
        <v>1603</v>
      </c>
      <c r="G563" s="1" t="s">
        <v>72</v>
      </c>
      <c r="H563" s="1" t="s">
        <v>65</v>
      </c>
      <c r="I563" s="1">
        <v>0.8</v>
      </c>
      <c r="J563" s="1" t="s">
        <v>75</v>
      </c>
      <c r="K563" s="1">
        <v>0</v>
      </c>
      <c r="M563" s="1">
        <v>0</v>
      </c>
      <c r="O563" s="1">
        <v>0</v>
      </c>
      <c r="Q563" s="1">
        <v>0</v>
      </c>
      <c r="S563" s="1">
        <v>0</v>
      </c>
      <c r="U563" s="1">
        <v>0</v>
      </c>
      <c r="W563" s="1">
        <v>0</v>
      </c>
      <c r="Y563" s="1">
        <v>0</v>
      </c>
      <c r="AA563" s="1">
        <v>0</v>
      </c>
      <c r="AC563" s="1">
        <v>0</v>
      </c>
      <c r="AE563" s="1">
        <v>0</v>
      </c>
      <c r="AG563" s="1">
        <v>1</v>
      </c>
      <c r="AH563" s="1">
        <v>0</v>
      </c>
    </row>
    <row r="564" spans="1:34">
      <c r="A564" s="1" t="s">
        <v>1604</v>
      </c>
      <c r="B564" s="1" t="s">
        <v>1605</v>
      </c>
      <c r="C564" s="1" t="s">
        <v>152</v>
      </c>
      <c r="D564" s="1">
        <v>11</v>
      </c>
      <c r="E564" s="4">
        <v>44651</v>
      </c>
      <c r="F564" s="1" t="s">
        <v>1606</v>
      </c>
      <c r="G564" s="1" t="s">
        <v>72</v>
      </c>
      <c r="H564" s="1" t="s">
        <v>73</v>
      </c>
      <c r="I564" s="1">
        <v>0</v>
      </c>
      <c r="J564" s="1" t="s">
        <v>89</v>
      </c>
      <c r="K564" s="1">
        <v>0.4</v>
      </c>
      <c r="L564" s="1" t="s">
        <v>75</v>
      </c>
      <c r="M564" s="1">
        <v>0</v>
      </c>
      <c r="O564" s="1">
        <v>0</v>
      </c>
      <c r="Q564" s="1">
        <v>0</v>
      </c>
      <c r="S564" s="1">
        <v>0</v>
      </c>
      <c r="U564" s="1">
        <v>0</v>
      </c>
      <c r="W564" s="1">
        <v>0</v>
      </c>
      <c r="Y564" s="1">
        <v>0</v>
      </c>
      <c r="AA564" s="1">
        <v>0</v>
      </c>
      <c r="AC564" s="1">
        <v>0</v>
      </c>
      <c r="AE564" s="1">
        <v>0</v>
      </c>
      <c r="AG564" s="1">
        <v>2</v>
      </c>
      <c r="AH564" s="1">
        <v>12000</v>
      </c>
    </row>
    <row r="565" spans="1:34">
      <c r="A565" s="1" t="s">
        <v>1607</v>
      </c>
      <c r="B565" s="1" t="s">
        <v>1608</v>
      </c>
      <c r="C565" s="1" t="s">
        <v>306</v>
      </c>
      <c r="D565" s="1">
        <v>92</v>
      </c>
      <c r="E565" s="4">
        <v>44551</v>
      </c>
      <c r="F565" s="1" t="s">
        <v>1609</v>
      </c>
      <c r="G565" s="1" t="s">
        <v>72</v>
      </c>
      <c r="H565" s="1" t="s">
        <v>73</v>
      </c>
      <c r="I565" s="1">
        <v>0</v>
      </c>
      <c r="J565" s="1" t="s">
        <v>81</v>
      </c>
      <c r="K565" s="1">
        <v>0.8</v>
      </c>
      <c r="L565" s="1" t="s">
        <v>75</v>
      </c>
      <c r="M565" s="1">
        <v>0</v>
      </c>
      <c r="O565" s="1">
        <v>0</v>
      </c>
      <c r="Q565" s="1">
        <v>0</v>
      </c>
      <c r="S565" s="1">
        <v>0</v>
      </c>
      <c r="U565" s="1">
        <v>0</v>
      </c>
      <c r="W565" s="1">
        <v>0</v>
      </c>
      <c r="Y565" s="1">
        <v>0</v>
      </c>
      <c r="AA565" s="1">
        <v>0</v>
      </c>
      <c r="AC565" s="1">
        <v>0</v>
      </c>
      <c r="AE565" s="1">
        <v>0</v>
      </c>
      <c r="AG565" s="1">
        <v>2</v>
      </c>
      <c r="AH565" s="1">
        <v>15000</v>
      </c>
    </row>
    <row r="566" spans="1:34">
      <c r="A566" s="1" t="s">
        <v>1610</v>
      </c>
      <c r="B566" s="1" t="s">
        <v>1611</v>
      </c>
      <c r="C566" s="1" t="s">
        <v>167</v>
      </c>
      <c r="D566" s="1">
        <v>22</v>
      </c>
      <c r="E566" s="1">
        <v>44303</v>
      </c>
      <c r="F566" s="1" t="s">
        <v>20332</v>
      </c>
      <c r="G566" s="1" t="s">
        <v>72</v>
      </c>
      <c r="H566" s="1" t="s">
        <v>73</v>
      </c>
      <c r="I566" s="1">
        <v>0</v>
      </c>
      <c r="J566" s="1" t="s">
        <v>4960</v>
      </c>
      <c r="K566" s="1">
        <v>0.8</v>
      </c>
      <c r="L566" s="1" t="s">
        <v>75</v>
      </c>
      <c r="M566" s="1">
        <v>0</v>
      </c>
      <c r="O566" s="1">
        <v>0</v>
      </c>
      <c r="Q566" s="1">
        <v>0</v>
      </c>
      <c r="S566" s="1">
        <v>0</v>
      </c>
      <c r="U566" s="1">
        <v>0</v>
      </c>
      <c r="W566" s="1">
        <v>0</v>
      </c>
      <c r="Y566" s="1">
        <v>0</v>
      </c>
      <c r="AA566" s="1">
        <v>0</v>
      </c>
      <c r="AC566" s="1">
        <v>0</v>
      </c>
      <c r="AE566" s="1">
        <v>0</v>
      </c>
      <c r="AG566" s="1">
        <v>2</v>
      </c>
      <c r="AH566" s="1">
        <v>18000</v>
      </c>
    </row>
    <row r="567" spans="1:34">
      <c r="A567" s="1" t="s">
        <v>1612</v>
      </c>
      <c r="B567" s="1" t="s">
        <v>1613</v>
      </c>
      <c r="C567" s="1" t="s">
        <v>287</v>
      </c>
      <c r="H567" s="1" t="s">
        <v>65</v>
      </c>
      <c r="I567" s="1" t="s">
        <v>66</v>
      </c>
      <c r="V567" s="1" t="s">
        <v>67</v>
      </c>
    </row>
    <row r="568" spans="1:34">
      <c r="A568" s="1" t="s">
        <v>1614</v>
      </c>
      <c r="B568" s="1" t="s">
        <v>1615</v>
      </c>
      <c r="C568" s="1" t="s">
        <v>167</v>
      </c>
      <c r="D568" s="1">
        <v>7</v>
      </c>
      <c r="E568" s="1">
        <v>39174</v>
      </c>
      <c r="F568" s="1" t="s">
        <v>20332</v>
      </c>
      <c r="G568" s="1" t="s">
        <v>72</v>
      </c>
      <c r="H568" s="1" t="s">
        <v>65</v>
      </c>
      <c r="I568" s="1">
        <v>0.4</v>
      </c>
      <c r="J568" s="1" t="s">
        <v>75</v>
      </c>
      <c r="K568" s="1">
        <v>0</v>
      </c>
      <c r="M568" s="1">
        <v>0</v>
      </c>
      <c r="O568" s="1">
        <v>0</v>
      </c>
      <c r="Q568" s="1">
        <v>0</v>
      </c>
      <c r="S568" s="1">
        <v>0</v>
      </c>
      <c r="U568" s="1">
        <v>0</v>
      </c>
      <c r="W568" s="1">
        <v>0</v>
      </c>
      <c r="Y568" s="1">
        <v>0</v>
      </c>
      <c r="AA568" s="1">
        <v>0</v>
      </c>
      <c r="AC568" s="1">
        <v>0</v>
      </c>
      <c r="AE568" s="1">
        <v>0</v>
      </c>
      <c r="AG568" s="1">
        <v>1</v>
      </c>
      <c r="AH568" s="1">
        <v>0</v>
      </c>
    </row>
    <row r="569" spans="1:34">
      <c r="A569" s="1" t="s">
        <v>1616</v>
      </c>
      <c r="B569" s="1" t="s">
        <v>1617</v>
      </c>
      <c r="C569" s="1" t="s">
        <v>867</v>
      </c>
      <c r="D569" s="1">
        <v>40</v>
      </c>
      <c r="E569" s="1">
        <v>44169</v>
      </c>
      <c r="F569" s="1" t="s">
        <v>20340</v>
      </c>
      <c r="G569" s="1" t="s">
        <v>20341</v>
      </c>
      <c r="H569" s="1" t="s">
        <v>73</v>
      </c>
      <c r="I569" s="1">
        <v>0</v>
      </c>
      <c r="J569" s="1" t="s">
        <v>1490</v>
      </c>
      <c r="K569" s="1">
        <v>0.47</v>
      </c>
      <c r="L569" s="1" t="s">
        <v>82</v>
      </c>
      <c r="M569" s="1">
        <v>0.56999999999999995</v>
      </c>
      <c r="N569" s="1" t="s">
        <v>83</v>
      </c>
      <c r="O569" s="1">
        <v>0.67</v>
      </c>
      <c r="P569" s="1" t="s">
        <v>84</v>
      </c>
      <c r="Q569" s="1">
        <v>0.7</v>
      </c>
      <c r="R569" s="1" t="s">
        <v>85</v>
      </c>
      <c r="S569" s="1">
        <v>0</v>
      </c>
      <c r="U569" s="1">
        <v>0</v>
      </c>
      <c r="W569" s="1">
        <v>0</v>
      </c>
      <c r="Y569" s="1">
        <v>0</v>
      </c>
      <c r="AA569" s="1">
        <v>0</v>
      </c>
      <c r="AC569" s="1">
        <v>0</v>
      </c>
      <c r="AE569" s="1">
        <v>0</v>
      </c>
      <c r="AG569" s="1">
        <v>4</v>
      </c>
      <c r="AH569" s="1">
        <v>5000</v>
      </c>
    </row>
    <row r="570" spans="1:34">
      <c r="A570" s="1" t="s">
        <v>1618</v>
      </c>
      <c r="B570" s="1" t="s">
        <v>1619</v>
      </c>
      <c r="C570" s="1" t="s">
        <v>199</v>
      </c>
      <c r="D570" s="1">
        <v>7</v>
      </c>
      <c r="E570" s="4">
        <v>44651</v>
      </c>
      <c r="F570" s="1" t="s">
        <v>1620</v>
      </c>
      <c r="G570" s="1" t="s">
        <v>72</v>
      </c>
      <c r="H570" s="1" t="s">
        <v>65</v>
      </c>
      <c r="I570" s="1">
        <v>0.8</v>
      </c>
      <c r="J570" s="1" t="s">
        <v>75</v>
      </c>
      <c r="K570" s="1">
        <v>0</v>
      </c>
      <c r="M570" s="1">
        <v>0</v>
      </c>
      <c r="O570" s="1">
        <v>0</v>
      </c>
      <c r="Q570" s="1">
        <v>0</v>
      </c>
      <c r="S570" s="1">
        <v>0</v>
      </c>
      <c r="U570" s="1">
        <v>0</v>
      </c>
      <c r="W570" s="1">
        <v>0</v>
      </c>
      <c r="Y570" s="1">
        <v>0</v>
      </c>
      <c r="AA570" s="1">
        <v>0</v>
      </c>
      <c r="AC570" s="1">
        <v>0</v>
      </c>
      <c r="AE570" s="1">
        <v>0</v>
      </c>
      <c r="AG570" s="1">
        <v>1</v>
      </c>
      <c r="AH570" s="1">
        <v>0</v>
      </c>
    </row>
    <row r="571" spans="1:34">
      <c r="A571" s="1" t="s">
        <v>1621</v>
      </c>
      <c r="B571" s="1" t="s">
        <v>1622</v>
      </c>
      <c r="C571" s="1" t="s">
        <v>112</v>
      </c>
      <c r="D571" s="1">
        <v>2</v>
      </c>
      <c r="E571" s="1">
        <v>44644</v>
      </c>
      <c r="F571" s="1" t="s">
        <v>20374</v>
      </c>
      <c r="G571" s="1" t="s">
        <v>72</v>
      </c>
      <c r="H571" s="1" t="s">
        <v>65</v>
      </c>
      <c r="I571" s="1">
        <v>0.7</v>
      </c>
      <c r="J571" s="1" t="s">
        <v>75</v>
      </c>
      <c r="K571" s="1">
        <v>0</v>
      </c>
      <c r="M571" s="1">
        <v>0</v>
      </c>
      <c r="O571" s="1">
        <v>0</v>
      </c>
      <c r="Q571" s="1">
        <v>0</v>
      </c>
      <c r="S571" s="1">
        <v>0</v>
      </c>
      <c r="U571" s="1">
        <v>0</v>
      </c>
      <c r="W571" s="1">
        <v>0</v>
      </c>
      <c r="Y571" s="1">
        <v>0</v>
      </c>
      <c r="AA571" s="1">
        <v>0</v>
      </c>
      <c r="AC571" s="1">
        <v>0</v>
      </c>
      <c r="AE571" s="1">
        <v>0</v>
      </c>
      <c r="AG571" s="1">
        <v>1</v>
      </c>
      <c r="AH571" s="1">
        <v>0</v>
      </c>
    </row>
    <row r="572" spans="1:34">
      <c r="A572" s="1" t="s">
        <v>1623</v>
      </c>
      <c r="B572" s="1" t="s">
        <v>1624</v>
      </c>
      <c r="C572" s="1" t="s">
        <v>1153</v>
      </c>
      <c r="D572" s="1">
        <v>78</v>
      </c>
      <c r="E572" s="4">
        <v>44559</v>
      </c>
      <c r="F572" s="1" t="s">
        <v>1625</v>
      </c>
      <c r="G572" s="1" t="s">
        <v>72</v>
      </c>
      <c r="H572" s="1" t="s">
        <v>73</v>
      </c>
      <c r="I572" s="1">
        <v>0</v>
      </c>
      <c r="J572" s="1" t="s">
        <v>684</v>
      </c>
      <c r="K572" s="1">
        <v>0.8</v>
      </c>
      <c r="L572" s="1" t="s">
        <v>75</v>
      </c>
      <c r="M572" s="1">
        <v>0</v>
      </c>
      <c r="O572" s="1">
        <v>0</v>
      </c>
      <c r="Q572" s="1">
        <v>0</v>
      </c>
      <c r="S572" s="1">
        <v>0</v>
      </c>
      <c r="U572" s="1">
        <v>0</v>
      </c>
      <c r="W572" s="1">
        <v>0</v>
      </c>
      <c r="Y572" s="1">
        <v>0</v>
      </c>
      <c r="AA572" s="1">
        <v>0</v>
      </c>
      <c r="AC572" s="1">
        <v>0</v>
      </c>
      <c r="AE572" s="1">
        <v>0</v>
      </c>
      <c r="AG572" s="1">
        <v>2</v>
      </c>
      <c r="AH572" s="1">
        <v>11000</v>
      </c>
    </row>
    <row r="573" spans="1:34">
      <c r="A573" s="1" t="s">
        <v>1626</v>
      </c>
      <c r="B573" s="1" t="s">
        <v>1627</v>
      </c>
      <c r="C573" s="1" t="s">
        <v>365</v>
      </c>
      <c r="D573" s="1">
        <v>10</v>
      </c>
      <c r="E573" s="4">
        <v>44644</v>
      </c>
      <c r="F573" s="1" t="s">
        <v>1628</v>
      </c>
      <c r="G573" s="1" t="s">
        <v>80</v>
      </c>
      <c r="H573" s="1" t="s">
        <v>73</v>
      </c>
      <c r="I573" s="1">
        <v>0</v>
      </c>
      <c r="J573" s="1" t="s">
        <v>74</v>
      </c>
      <c r="K573" s="1">
        <v>0.4</v>
      </c>
      <c r="L573" s="1" t="s">
        <v>82</v>
      </c>
      <c r="M573" s="1">
        <v>0.5</v>
      </c>
      <c r="N573" s="1" t="s">
        <v>83</v>
      </c>
      <c r="O573" s="1">
        <v>0.77</v>
      </c>
      <c r="P573" s="1" t="s">
        <v>84</v>
      </c>
      <c r="Q573" s="1">
        <v>0.8</v>
      </c>
      <c r="R573" s="1" t="s">
        <v>85</v>
      </c>
      <c r="S573" s="1">
        <v>0</v>
      </c>
      <c r="U573" s="1">
        <v>0</v>
      </c>
      <c r="W573" s="1">
        <v>0</v>
      </c>
      <c r="Y573" s="1">
        <v>0</v>
      </c>
      <c r="AA573" s="1">
        <v>0</v>
      </c>
      <c r="AC573" s="1">
        <v>0</v>
      </c>
      <c r="AE573" s="1">
        <v>0</v>
      </c>
      <c r="AG573" s="1">
        <v>4</v>
      </c>
      <c r="AH573" s="1">
        <v>10000</v>
      </c>
    </row>
    <row r="574" spans="1:34">
      <c r="A574" s="1" t="s">
        <v>1629</v>
      </c>
      <c r="B574" s="1" t="s">
        <v>1630</v>
      </c>
      <c r="C574" s="1" t="s">
        <v>1631</v>
      </c>
      <c r="D574" s="1">
        <v>19</v>
      </c>
      <c r="E574" s="1">
        <v>42490</v>
      </c>
      <c r="F574" s="1" t="s">
        <v>20332</v>
      </c>
      <c r="G574" s="1" t="s">
        <v>72</v>
      </c>
      <c r="H574" s="1" t="s">
        <v>65</v>
      </c>
      <c r="I574" s="1">
        <v>0.6</v>
      </c>
      <c r="J574" s="1" t="s">
        <v>75</v>
      </c>
      <c r="K574" s="1">
        <v>0</v>
      </c>
      <c r="M574" s="1">
        <v>0</v>
      </c>
      <c r="O574" s="1">
        <v>0</v>
      </c>
      <c r="Q574" s="1">
        <v>0</v>
      </c>
      <c r="S574" s="1">
        <v>0</v>
      </c>
      <c r="U574" s="1">
        <v>0</v>
      </c>
      <c r="W574" s="1">
        <v>0</v>
      </c>
      <c r="Y574" s="1">
        <v>0</v>
      </c>
      <c r="AA574" s="1">
        <v>0</v>
      </c>
      <c r="AC574" s="1">
        <v>0</v>
      </c>
      <c r="AE574" s="1">
        <v>0</v>
      </c>
      <c r="AG574" s="1">
        <v>1</v>
      </c>
      <c r="AH574" s="1">
        <v>0</v>
      </c>
    </row>
    <row r="575" spans="1:34">
      <c r="A575" s="1" t="s">
        <v>1632</v>
      </c>
      <c r="B575" s="1" t="s">
        <v>1633</v>
      </c>
      <c r="C575" s="1" t="s">
        <v>64</v>
      </c>
      <c r="D575" s="1">
        <v>4</v>
      </c>
      <c r="E575" s="4">
        <v>44588</v>
      </c>
      <c r="F575" s="1" t="s">
        <v>1634</v>
      </c>
      <c r="G575" s="1" t="s">
        <v>72</v>
      </c>
      <c r="H575" s="1" t="s">
        <v>65</v>
      </c>
      <c r="I575" s="1">
        <v>0.7</v>
      </c>
      <c r="J575" s="1" t="s">
        <v>75</v>
      </c>
      <c r="K575" s="1">
        <v>0</v>
      </c>
      <c r="M575" s="1">
        <v>0</v>
      </c>
      <c r="O575" s="1">
        <v>0</v>
      </c>
      <c r="Q575" s="1">
        <v>0</v>
      </c>
      <c r="S575" s="1">
        <v>0</v>
      </c>
      <c r="U575" s="1">
        <v>0</v>
      </c>
      <c r="W575" s="1">
        <v>0</v>
      </c>
      <c r="Y575" s="1">
        <v>0</v>
      </c>
      <c r="AA575" s="1">
        <v>0</v>
      </c>
      <c r="AC575" s="1">
        <v>0</v>
      </c>
      <c r="AE575" s="1">
        <v>0</v>
      </c>
      <c r="AG575" s="1">
        <v>1</v>
      </c>
      <c r="AH575" s="1">
        <v>0</v>
      </c>
    </row>
    <row r="576" spans="1:34">
      <c r="A576" s="1" t="s">
        <v>1635</v>
      </c>
      <c r="B576" s="1" t="s">
        <v>1636</v>
      </c>
      <c r="C576" s="1" t="s">
        <v>112</v>
      </c>
      <c r="D576" s="1">
        <v>63</v>
      </c>
      <c r="E576" s="1">
        <v>42733</v>
      </c>
      <c r="F576" s="1" t="s">
        <v>20332</v>
      </c>
      <c r="G576" s="1" t="s">
        <v>72</v>
      </c>
      <c r="H576" s="1" t="s">
        <v>65</v>
      </c>
      <c r="I576" s="1">
        <v>0.8</v>
      </c>
      <c r="J576" s="1" t="s">
        <v>75</v>
      </c>
      <c r="K576" s="1">
        <v>0</v>
      </c>
      <c r="M576" s="1">
        <v>0</v>
      </c>
      <c r="O576" s="1">
        <v>0</v>
      </c>
      <c r="Q576" s="1">
        <v>0</v>
      </c>
      <c r="S576" s="1">
        <v>0</v>
      </c>
      <c r="U576" s="1">
        <v>0</v>
      </c>
      <c r="W576" s="1">
        <v>0</v>
      </c>
      <c r="Y576" s="1">
        <v>0</v>
      </c>
      <c r="AA576" s="1">
        <v>0</v>
      </c>
      <c r="AC576" s="1">
        <v>0</v>
      </c>
      <c r="AE576" s="1">
        <v>0</v>
      </c>
      <c r="AG576" s="1">
        <v>1</v>
      </c>
      <c r="AH576" s="1">
        <v>0</v>
      </c>
    </row>
    <row r="577" spans="1:34">
      <c r="A577" s="1" t="s">
        <v>1637</v>
      </c>
      <c r="B577" s="1" t="s">
        <v>1638</v>
      </c>
      <c r="C577" s="1" t="s">
        <v>129</v>
      </c>
      <c r="D577" s="1">
        <v>12</v>
      </c>
      <c r="E577" s="4">
        <v>44620</v>
      </c>
      <c r="F577" s="1" t="s">
        <v>1639</v>
      </c>
      <c r="G577" s="1" t="s">
        <v>72</v>
      </c>
      <c r="H577" s="1" t="s">
        <v>73</v>
      </c>
      <c r="I577" s="1">
        <v>0</v>
      </c>
      <c r="J577" s="1" t="s">
        <v>1640</v>
      </c>
      <c r="K577" s="1">
        <v>0.8</v>
      </c>
      <c r="L577" s="1" t="s">
        <v>75</v>
      </c>
      <c r="M577" s="1">
        <v>0</v>
      </c>
      <c r="O577" s="1">
        <v>0</v>
      </c>
      <c r="Q577" s="1">
        <v>0</v>
      </c>
      <c r="S577" s="1">
        <v>0</v>
      </c>
      <c r="U577" s="1">
        <v>0</v>
      </c>
      <c r="W577" s="1">
        <v>0</v>
      </c>
      <c r="Y577" s="1">
        <v>0</v>
      </c>
      <c r="AA577" s="1">
        <v>0</v>
      </c>
      <c r="AC577" s="1">
        <v>0</v>
      </c>
      <c r="AE577" s="1">
        <v>0</v>
      </c>
      <c r="AG577" s="1">
        <v>2</v>
      </c>
      <c r="AH577" s="1">
        <v>7499.99</v>
      </c>
    </row>
    <row r="578" spans="1:34">
      <c r="A578" s="1" t="s">
        <v>1641</v>
      </c>
      <c r="B578" s="1" t="s">
        <v>1642</v>
      </c>
      <c r="C578" s="1" t="s">
        <v>365</v>
      </c>
      <c r="D578" s="1">
        <v>4</v>
      </c>
      <c r="E578" s="4">
        <v>44679</v>
      </c>
      <c r="F578" s="1" t="s">
        <v>1643</v>
      </c>
      <c r="G578" s="1" t="s">
        <v>80</v>
      </c>
      <c r="H578" s="1" t="s">
        <v>73</v>
      </c>
      <c r="I578" s="1">
        <v>0.45</v>
      </c>
      <c r="J578" s="1" t="s">
        <v>82</v>
      </c>
      <c r="K578" s="1">
        <v>0.55000000000000004</v>
      </c>
      <c r="L578" s="1" t="s">
        <v>83</v>
      </c>
      <c r="M578" s="1">
        <v>0.65</v>
      </c>
      <c r="N578" s="1" t="s">
        <v>84</v>
      </c>
      <c r="O578" s="1">
        <v>0.8</v>
      </c>
      <c r="P578" s="1" t="s">
        <v>85</v>
      </c>
      <c r="Q578" s="1">
        <v>0</v>
      </c>
      <c r="S578" s="1">
        <v>0</v>
      </c>
      <c r="U578" s="1">
        <v>0</v>
      </c>
      <c r="W578" s="1">
        <v>0</v>
      </c>
      <c r="Y578" s="1">
        <v>0</v>
      </c>
      <c r="AA578" s="1">
        <v>0</v>
      </c>
      <c r="AC578" s="1">
        <v>0</v>
      </c>
      <c r="AE578" s="1">
        <v>0</v>
      </c>
      <c r="AG578" s="1">
        <v>3</v>
      </c>
      <c r="AH578" s="1">
        <v>0</v>
      </c>
    </row>
    <row r="579" spans="1:34">
      <c r="A579" s="1" t="s">
        <v>1644</v>
      </c>
      <c r="B579" s="1" t="s">
        <v>1645</v>
      </c>
      <c r="C579" s="1" t="s">
        <v>533</v>
      </c>
      <c r="D579" s="1">
        <v>22</v>
      </c>
      <c r="E579" s="1">
        <v>41604</v>
      </c>
      <c r="F579" s="1" t="s">
        <v>20332</v>
      </c>
      <c r="G579" s="1" t="s">
        <v>72</v>
      </c>
      <c r="H579" s="1" t="s">
        <v>65</v>
      </c>
      <c r="I579" s="1">
        <v>0.8</v>
      </c>
      <c r="J579" s="1" t="s">
        <v>75</v>
      </c>
      <c r="K579" s="1">
        <v>0</v>
      </c>
      <c r="M579" s="1">
        <v>0</v>
      </c>
      <c r="O579" s="1">
        <v>0</v>
      </c>
      <c r="Q579" s="1">
        <v>0</v>
      </c>
      <c r="S579" s="1">
        <v>0</v>
      </c>
      <c r="U579" s="1">
        <v>0</v>
      </c>
      <c r="W579" s="1">
        <v>0</v>
      </c>
      <c r="Y579" s="1">
        <v>0</v>
      </c>
      <c r="AA579" s="1">
        <v>0</v>
      </c>
      <c r="AC579" s="1">
        <v>0</v>
      </c>
      <c r="AE579" s="1">
        <v>0</v>
      </c>
      <c r="AG579" s="1">
        <v>1</v>
      </c>
      <c r="AH579" s="1">
        <v>0</v>
      </c>
    </row>
    <row r="580" spans="1:34">
      <c r="A580" s="1" t="s">
        <v>1646</v>
      </c>
      <c r="B580" s="1" t="s">
        <v>1647</v>
      </c>
      <c r="C580" s="1" t="s">
        <v>146</v>
      </c>
      <c r="D580" s="1">
        <v>24</v>
      </c>
      <c r="E580" s="1">
        <v>41603</v>
      </c>
      <c r="F580" s="1" t="s">
        <v>20332</v>
      </c>
      <c r="G580" s="1" t="s">
        <v>72</v>
      </c>
      <c r="H580" s="1" t="s">
        <v>65</v>
      </c>
      <c r="I580" s="1">
        <v>0.7</v>
      </c>
      <c r="J580" s="1" t="s">
        <v>75</v>
      </c>
      <c r="K580" s="1">
        <v>0</v>
      </c>
      <c r="M580" s="1">
        <v>0</v>
      </c>
      <c r="O580" s="1">
        <v>0</v>
      </c>
      <c r="Q580" s="1">
        <v>0</v>
      </c>
      <c r="S580" s="1">
        <v>0</v>
      </c>
      <c r="U580" s="1">
        <v>0</v>
      </c>
      <c r="W580" s="1">
        <v>0</v>
      </c>
      <c r="Y580" s="1">
        <v>0</v>
      </c>
      <c r="AA580" s="1">
        <v>0</v>
      </c>
      <c r="AC580" s="1">
        <v>0</v>
      </c>
      <c r="AE580" s="1">
        <v>0</v>
      </c>
      <c r="AG580" s="1">
        <v>1</v>
      </c>
      <c r="AH580" s="1">
        <v>0</v>
      </c>
    </row>
    <row r="581" spans="1:34">
      <c r="A581" s="1" t="s">
        <v>1648</v>
      </c>
      <c r="B581" s="1" t="s">
        <v>1649</v>
      </c>
      <c r="C581" s="1" t="s">
        <v>92</v>
      </c>
      <c r="H581" s="1" t="s">
        <v>65</v>
      </c>
      <c r="I581" s="1" t="s">
        <v>66</v>
      </c>
      <c r="V581" s="1" t="s">
        <v>67</v>
      </c>
    </row>
    <row r="582" spans="1:34">
      <c r="A582" s="1" t="s">
        <v>1650</v>
      </c>
      <c r="B582" s="1" t="s">
        <v>1651</v>
      </c>
      <c r="C582" s="1" t="s">
        <v>896</v>
      </c>
      <c r="H582" s="1" t="s">
        <v>65</v>
      </c>
      <c r="I582" s="1" t="s">
        <v>66</v>
      </c>
      <c r="V582" s="1" t="s">
        <v>67</v>
      </c>
    </row>
    <row r="583" spans="1:34">
      <c r="A583" s="1" t="s">
        <v>1652</v>
      </c>
      <c r="B583" s="1" t="s">
        <v>1653</v>
      </c>
      <c r="C583" s="1" t="s">
        <v>810</v>
      </c>
      <c r="D583" s="1">
        <v>6</v>
      </c>
      <c r="E583" s="4">
        <v>44644</v>
      </c>
      <c r="F583" s="1" t="s">
        <v>1654</v>
      </c>
      <c r="G583" s="1" t="s">
        <v>80</v>
      </c>
      <c r="H583" s="1" t="s">
        <v>73</v>
      </c>
      <c r="I583" s="1">
        <v>0</v>
      </c>
      <c r="J583" s="1" t="s">
        <v>74</v>
      </c>
      <c r="K583" s="1">
        <v>0.54</v>
      </c>
      <c r="L583" s="1" t="s">
        <v>82</v>
      </c>
      <c r="M583" s="1">
        <v>0.6</v>
      </c>
      <c r="N583" s="1" t="s">
        <v>83</v>
      </c>
      <c r="O583" s="1">
        <v>0.65</v>
      </c>
      <c r="P583" s="1" t="s">
        <v>84</v>
      </c>
      <c r="Q583" s="1">
        <v>0.8</v>
      </c>
      <c r="R583" s="1" t="s">
        <v>85</v>
      </c>
      <c r="S583" s="1">
        <v>0</v>
      </c>
      <c r="U583" s="1">
        <v>0</v>
      </c>
      <c r="W583" s="1">
        <v>0</v>
      </c>
      <c r="Y583" s="1">
        <v>0</v>
      </c>
      <c r="AA583" s="1">
        <v>0</v>
      </c>
      <c r="AC583" s="1">
        <v>0</v>
      </c>
      <c r="AE583" s="1">
        <v>0</v>
      </c>
      <c r="AG583" s="1">
        <v>4</v>
      </c>
      <c r="AH583" s="1">
        <v>10000</v>
      </c>
    </row>
    <row r="584" spans="1:34">
      <c r="A584" s="1" t="s">
        <v>1655</v>
      </c>
      <c r="B584" s="1" t="s">
        <v>1656</v>
      </c>
      <c r="C584" s="1" t="s">
        <v>287</v>
      </c>
      <c r="D584" s="1">
        <v>9</v>
      </c>
      <c r="E584" s="1">
        <v>44323</v>
      </c>
      <c r="F584" s="1" t="s">
        <v>20332</v>
      </c>
      <c r="G584" s="1" t="s">
        <v>72</v>
      </c>
      <c r="H584" s="1" t="s">
        <v>73</v>
      </c>
      <c r="I584" s="1">
        <v>0</v>
      </c>
      <c r="J584" s="1" t="s">
        <v>222</v>
      </c>
      <c r="K584" s="1">
        <v>0.6</v>
      </c>
      <c r="L584" s="1" t="s">
        <v>75</v>
      </c>
      <c r="M584" s="1">
        <v>0</v>
      </c>
      <c r="O584" s="1">
        <v>0</v>
      </c>
      <c r="Q584" s="1">
        <v>0</v>
      </c>
      <c r="S584" s="1">
        <v>0</v>
      </c>
      <c r="U584" s="1">
        <v>0</v>
      </c>
      <c r="W584" s="1">
        <v>0</v>
      </c>
      <c r="Y584" s="1">
        <v>0</v>
      </c>
      <c r="AA584" s="1">
        <v>0</v>
      </c>
      <c r="AC584" s="1">
        <v>0</v>
      </c>
      <c r="AE584" s="1">
        <v>0</v>
      </c>
      <c r="AG584" s="1">
        <v>2</v>
      </c>
      <c r="AH584" s="1">
        <v>9999.99</v>
      </c>
    </row>
    <row r="585" spans="1:34">
      <c r="A585" s="1" t="s">
        <v>1657</v>
      </c>
      <c r="B585" s="1" t="s">
        <v>1658</v>
      </c>
      <c r="C585" s="1" t="s">
        <v>152</v>
      </c>
      <c r="D585" s="1">
        <v>11</v>
      </c>
      <c r="E585" s="4">
        <v>44636</v>
      </c>
      <c r="F585" s="1" t="s">
        <v>1659</v>
      </c>
      <c r="G585" s="1" t="s">
        <v>80</v>
      </c>
      <c r="H585" s="1" t="s">
        <v>73</v>
      </c>
      <c r="I585" s="1">
        <v>0</v>
      </c>
      <c r="J585" s="1" t="s">
        <v>81</v>
      </c>
      <c r="K585" s="1">
        <v>0.5</v>
      </c>
      <c r="L585" s="1" t="s">
        <v>82</v>
      </c>
      <c r="M585" s="1">
        <v>0.65</v>
      </c>
      <c r="N585" s="1" t="s">
        <v>83</v>
      </c>
      <c r="O585" s="1">
        <v>0.7</v>
      </c>
      <c r="P585" s="1" t="s">
        <v>84</v>
      </c>
      <c r="Q585" s="1">
        <v>0.8</v>
      </c>
      <c r="R585" s="1" t="s">
        <v>85</v>
      </c>
      <c r="S585" s="1">
        <v>0</v>
      </c>
      <c r="U585" s="1">
        <v>0</v>
      </c>
      <c r="W585" s="1">
        <v>0</v>
      </c>
      <c r="Y585" s="1">
        <v>0</v>
      </c>
      <c r="AA585" s="1">
        <v>0</v>
      </c>
      <c r="AC585" s="1">
        <v>0</v>
      </c>
      <c r="AE585" s="1">
        <v>0</v>
      </c>
      <c r="AG585" s="1">
        <v>4</v>
      </c>
      <c r="AH585" s="1">
        <v>15000</v>
      </c>
    </row>
    <row r="586" spans="1:34">
      <c r="A586" s="1" t="s">
        <v>1660</v>
      </c>
      <c r="B586" s="1" t="s">
        <v>1661</v>
      </c>
      <c r="C586" s="1" t="s">
        <v>360</v>
      </c>
      <c r="H586" s="1" t="s">
        <v>65</v>
      </c>
      <c r="I586" s="1" t="s">
        <v>66</v>
      </c>
      <c r="V586" s="1" t="s">
        <v>67</v>
      </c>
    </row>
    <row r="587" spans="1:34">
      <c r="A587" s="1" t="s">
        <v>1662</v>
      </c>
      <c r="B587" s="1" t="s">
        <v>1663</v>
      </c>
      <c r="C587" s="1" t="s">
        <v>30</v>
      </c>
      <c r="D587" s="1">
        <v>52</v>
      </c>
      <c r="E587" s="4">
        <v>44560</v>
      </c>
      <c r="F587" s="1" t="s">
        <v>1664</v>
      </c>
      <c r="G587" s="1" t="s">
        <v>72</v>
      </c>
      <c r="H587" s="1" t="s">
        <v>65</v>
      </c>
      <c r="I587" s="1">
        <v>0.8</v>
      </c>
      <c r="J587" s="1" t="s">
        <v>75</v>
      </c>
      <c r="K587" s="1">
        <v>0</v>
      </c>
      <c r="M587" s="1">
        <v>0</v>
      </c>
      <c r="O587" s="1">
        <v>0</v>
      </c>
      <c r="Q587" s="1">
        <v>0</v>
      </c>
      <c r="S587" s="1">
        <v>0</v>
      </c>
      <c r="U587" s="1">
        <v>0</v>
      </c>
      <c r="W587" s="1">
        <v>0</v>
      </c>
      <c r="Y587" s="1">
        <v>0</v>
      </c>
      <c r="AA587" s="1">
        <v>0</v>
      </c>
      <c r="AC587" s="1">
        <v>0</v>
      </c>
      <c r="AE587" s="1">
        <v>0</v>
      </c>
      <c r="AG587" s="1">
        <v>1</v>
      </c>
      <c r="AH587" s="1">
        <v>0</v>
      </c>
    </row>
    <row r="588" spans="1:34">
      <c r="A588" s="1" t="s">
        <v>1665</v>
      </c>
      <c r="B588" s="1" t="s">
        <v>1666</v>
      </c>
      <c r="C588" s="1" t="s">
        <v>212</v>
      </c>
      <c r="D588" s="1">
        <v>6</v>
      </c>
      <c r="E588" s="4">
        <v>44702</v>
      </c>
      <c r="F588" s="1" t="s">
        <v>1667</v>
      </c>
      <c r="G588" s="1" t="s">
        <v>72</v>
      </c>
      <c r="H588" s="1" t="s">
        <v>65</v>
      </c>
      <c r="I588" s="1">
        <v>0.7</v>
      </c>
      <c r="J588" s="1" t="s">
        <v>75</v>
      </c>
      <c r="K588" s="1">
        <v>0</v>
      </c>
      <c r="M588" s="1">
        <v>0</v>
      </c>
      <c r="O588" s="1">
        <v>0</v>
      </c>
      <c r="Q588" s="1">
        <v>0</v>
      </c>
      <c r="S588" s="1">
        <v>0</v>
      </c>
      <c r="U588" s="1">
        <v>0</v>
      </c>
      <c r="W588" s="1">
        <v>0</v>
      </c>
      <c r="Y588" s="1">
        <v>0</v>
      </c>
      <c r="AA588" s="1">
        <v>0</v>
      </c>
      <c r="AC588" s="1">
        <v>0</v>
      </c>
      <c r="AE588" s="1">
        <v>0</v>
      </c>
      <c r="AG588" s="1">
        <v>1</v>
      </c>
      <c r="AH588" s="1">
        <v>0</v>
      </c>
    </row>
    <row r="589" spans="1:34">
      <c r="A589" s="1" t="s">
        <v>1668</v>
      </c>
      <c r="B589" s="1" t="s">
        <v>1669</v>
      </c>
      <c r="C589" s="1" t="s">
        <v>810</v>
      </c>
      <c r="D589" s="1">
        <v>35</v>
      </c>
      <c r="E589" s="4">
        <v>44560</v>
      </c>
      <c r="F589" s="1" t="s">
        <v>1670</v>
      </c>
      <c r="G589" s="1" t="s">
        <v>72</v>
      </c>
      <c r="H589" s="1" t="s">
        <v>65</v>
      </c>
      <c r="I589" s="1">
        <v>0.65</v>
      </c>
      <c r="J589" s="1" t="s">
        <v>75</v>
      </c>
      <c r="K589" s="1">
        <v>0</v>
      </c>
      <c r="M589" s="1">
        <v>0</v>
      </c>
      <c r="O589" s="1">
        <v>0</v>
      </c>
      <c r="Q589" s="1">
        <v>0</v>
      </c>
      <c r="S589" s="1">
        <v>0</v>
      </c>
      <c r="U589" s="1">
        <v>0</v>
      </c>
      <c r="W589" s="1">
        <v>0</v>
      </c>
      <c r="Y589" s="1">
        <v>0</v>
      </c>
      <c r="AA589" s="1">
        <v>0</v>
      </c>
      <c r="AC589" s="1">
        <v>0</v>
      </c>
      <c r="AE589" s="1">
        <v>0</v>
      </c>
      <c r="AG589" s="1">
        <v>1</v>
      </c>
      <c r="AH589" s="1">
        <v>0</v>
      </c>
    </row>
    <row r="590" spans="1:34">
      <c r="A590" s="1" t="s">
        <v>1671</v>
      </c>
      <c r="B590" s="1" t="s">
        <v>1672</v>
      </c>
      <c r="C590" s="1" t="s">
        <v>259</v>
      </c>
      <c r="D590" s="1">
        <v>8</v>
      </c>
      <c r="E590" s="4">
        <v>44601</v>
      </c>
      <c r="F590" s="1" t="s">
        <v>1673</v>
      </c>
      <c r="G590" s="1" t="s">
        <v>80</v>
      </c>
      <c r="H590" s="1" t="s">
        <v>73</v>
      </c>
      <c r="I590" s="1">
        <v>0</v>
      </c>
      <c r="J590" s="1" t="s">
        <v>74</v>
      </c>
      <c r="K590" s="1">
        <v>0.6</v>
      </c>
      <c r="L590" s="1" t="s">
        <v>82</v>
      </c>
      <c r="M590" s="1">
        <v>0.65</v>
      </c>
      <c r="N590" s="1" t="s">
        <v>83</v>
      </c>
      <c r="O590" s="1">
        <v>0.7</v>
      </c>
      <c r="P590" s="1" t="s">
        <v>84</v>
      </c>
      <c r="Q590" s="1">
        <v>0.8</v>
      </c>
      <c r="R590" s="1" t="s">
        <v>85</v>
      </c>
      <c r="S590" s="1">
        <v>0</v>
      </c>
      <c r="U590" s="1">
        <v>0</v>
      </c>
      <c r="W590" s="1">
        <v>0</v>
      </c>
      <c r="Y590" s="1">
        <v>0</v>
      </c>
      <c r="AA590" s="1">
        <v>0</v>
      </c>
      <c r="AC590" s="1">
        <v>0</v>
      </c>
      <c r="AE590" s="1">
        <v>0</v>
      </c>
      <c r="AG590" s="1">
        <v>4</v>
      </c>
      <c r="AH590" s="1">
        <v>10000</v>
      </c>
    </row>
    <row r="591" spans="1:34">
      <c r="A591" s="1" t="s">
        <v>1674</v>
      </c>
      <c r="B591" s="1" t="s">
        <v>1675</v>
      </c>
      <c r="C591" s="1" t="s">
        <v>112</v>
      </c>
      <c r="D591" s="1">
        <v>59</v>
      </c>
      <c r="E591" s="4">
        <v>44559</v>
      </c>
      <c r="F591" s="1" t="s">
        <v>1676</v>
      </c>
      <c r="G591" s="1" t="s">
        <v>72</v>
      </c>
      <c r="H591" s="1" t="s">
        <v>65</v>
      </c>
      <c r="I591" s="1">
        <v>0.8</v>
      </c>
      <c r="J591" s="1" t="s">
        <v>75</v>
      </c>
      <c r="K591" s="1">
        <v>0</v>
      </c>
      <c r="M591" s="1">
        <v>0</v>
      </c>
      <c r="O591" s="1">
        <v>0</v>
      </c>
      <c r="Q591" s="1">
        <v>0</v>
      </c>
      <c r="S591" s="1">
        <v>0</v>
      </c>
      <c r="U591" s="1">
        <v>0</v>
      </c>
      <c r="W591" s="1">
        <v>0</v>
      </c>
      <c r="Y591" s="1">
        <v>0</v>
      </c>
      <c r="AA591" s="1">
        <v>0</v>
      </c>
      <c r="AC591" s="1">
        <v>0</v>
      </c>
      <c r="AE591" s="1">
        <v>0</v>
      </c>
      <c r="AG591" s="1">
        <v>1</v>
      </c>
      <c r="AH591" s="1">
        <v>0</v>
      </c>
    </row>
    <row r="592" spans="1:34">
      <c r="A592" s="1" t="s">
        <v>1677</v>
      </c>
      <c r="B592" s="1" t="s">
        <v>1678</v>
      </c>
      <c r="C592" s="1" t="s">
        <v>443</v>
      </c>
      <c r="D592" s="1">
        <v>8</v>
      </c>
      <c r="E592" s="4">
        <v>44711</v>
      </c>
      <c r="F592" s="1" t="s">
        <v>1679</v>
      </c>
      <c r="G592" s="1" t="s">
        <v>72</v>
      </c>
      <c r="H592" s="1" t="s">
        <v>65</v>
      </c>
      <c r="I592" s="1">
        <v>0.8</v>
      </c>
      <c r="J592" s="1" t="s">
        <v>75</v>
      </c>
      <c r="K592" s="1">
        <v>0</v>
      </c>
      <c r="M592" s="1">
        <v>0</v>
      </c>
      <c r="O592" s="1">
        <v>0</v>
      </c>
      <c r="Q592" s="1">
        <v>0</v>
      </c>
      <c r="S592" s="1">
        <v>0</v>
      </c>
      <c r="U592" s="1">
        <v>0</v>
      </c>
      <c r="W592" s="1">
        <v>0</v>
      </c>
      <c r="Y592" s="1">
        <v>0</v>
      </c>
      <c r="AA592" s="1">
        <v>0</v>
      </c>
      <c r="AC592" s="1">
        <v>0</v>
      </c>
      <c r="AE592" s="1">
        <v>0</v>
      </c>
      <c r="AG592" s="1">
        <v>1</v>
      </c>
      <c r="AH592" s="1">
        <v>0</v>
      </c>
    </row>
    <row r="593" spans="1:34">
      <c r="A593" s="1" t="s">
        <v>1680</v>
      </c>
      <c r="B593" s="1" t="s">
        <v>1681</v>
      </c>
      <c r="C593" s="1" t="s">
        <v>225</v>
      </c>
      <c r="D593" s="1">
        <v>44</v>
      </c>
      <c r="E593" s="4">
        <v>44560</v>
      </c>
      <c r="F593" s="1" t="s">
        <v>1682</v>
      </c>
      <c r="G593" s="1" t="s">
        <v>72</v>
      </c>
      <c r="H593" s="1" t="s">
        <v>65</v>
      </c>
      <c r="I593" s="1">
        <v>0.7</v>
      </c>
      <c r="J593" s="1" t="s">
        <v>75</v>
      </c>
      <c r="K593" s="1">
        <v>0</v>
      </c>
      <c r="M593" s="1">
        <v>0</v>
      </c>
      <c r="O593" s="1">
        <v>0</v>
      </c>
      <c r="Q593" s="1">
        <v>0</v>
      </c>
      <c r="S593" s="1">
        <v>0</v>
      </c>
      <c r="U593" s="1">
        <v>0</v>
      </c>
      <c r="W593" s="1">
        <v>0</v>
      </c>
      <c r="Y593" s="1">
        <v>0</v>
      </c>
      <c r="AA593" s="1">
        <v>0</v>
      </c>
      <c r="AC593" s="1">
        <v>0</v>
      </c>
      <c r="AE593" s="1">
        <v>0</v>
      </c>
      <c r="AG593" s="1">
        <v>1</v>
      </c>
      <c r="AH593" s="1">
        <v>0</v>
      </c>
    </row>
    <row r="594" spans="1:34">
      <c r="A594" s="1" t="s">
        <v>1683</v>
      </c>
      <c r="B594" s="1" t="s">
        <v>1684</v>
      </c>
      <c r="C594" s="1" t="s">
        <v>199</v>
      </c>
      <c r="D594" s="1">
        <v>3</v>
      </c>
      <c r="E594" s="1">
        <v>44249</v>
      </c>
      <c r="F594" s="1" t="s">
        <v>20332</v>
      </c>
      <c r="G594" s="1" t="s">
        <v>72</v>
      </c>
      <c r="H594" s="1" t="s">
        <v>73</v>
      </c>
      <c r="I594" s="1">
        <v>0</v>
      </c>
      <c r="J594" s="1" t="s">
        <v>81</v>
      </c>
      <c r="K594" s="1">
        <v>0.8</v>
      </c>
      <c r="L594" s="1" t="s">
        <v>75</v>
      </c>
      <c r="M594" s="1">
        <v>0</v>
      </c>
      <c r="O594" s="1">
        <v>0</v>
      </c>
      <c r="Q594" s="1">
        <v>0</v>
      </c>
      <c r="S594" s="1">
        <v>0</v>
      </c>
      <c r="U594" s="1">
        <v>0</v>
      </c>
      <c r="W594" s="1">
        <v>0</v>
      </c>
      <c r="Y594" s="1">
        <v>0</v>
      </c>
      <c r="AA594" s="1">
        <v>0</v>
      </c>
      <c r="AC594" s="1">
        <v>0</v>
      </c>
      <c r="AE594" s="1">
        <v>0</v>
      </c>
      <c r="AG594" s="1">
        <v>2</v>
      </c>
      <c r="AH594" s="1">
        <v>15000</v>
      </c>
    </row>
    <row r="595" spans="1:34">
      <c r="A595" s="1" t="s">
        <v>1685</v>
      </c>
      <c r="B595" s="1" t="s">
        <v>1686</v>
      </c>
      <c r="C595" s="1" t="s">
        <v>840</v>
      </c>
      <c r="D595" s="1">
        <v>14</v>
      </c>
      <c r="E595" s="4">
        <v>44705</v>
      </c>
      <c r="F595" s="1" t="s">
        <v>1687</v>
      </c>
      <c r="G595" s="1" t="s">
        <v>72</v>
      </c>
      <c r="H595" s="1" t="s">
        <v>65</v>
      </c>
      <c r="I595" s="1">
        <v>0.6</v>
      </c>
      <c r="J595" s="1" t="s">
        <v>75</v>
      </c>
      <c r="K595" s="1">
        <v>0</v>
      </c>
      <c r="M595" s="1">
        <v>0</v>
      </c>
      <c r="O595" s="1">
        <v>0</v>
      </c>
      <c r="Q595" s="1">
        <v>0</v>
      </c>
      <c r="S595" s="1">
        <v>0</v>
      </c>
      <c r="U595" s="1">
        <v>0</v>
      </c>
      <c r="W595" s="1">
        <v>0</v>
      </c>
      <c r="Y595" s="1">
        <v>0</v>
      </c>
      <c r="AA595" s="1">
        <v>0</v>
      </c>
      <c r="AC595" s="1">
        <v>0</v>
      </c>
      <c r="AE595" s="1">
        <v>0</v>
      </c>
      <c r="AG595" s="1">
        <v>1</v>
      </c>
      <c r="AH595" s="1">
        <v>0</v>
      </c>
    </row>
    <row r="596" spans="1:34">
      <c r="A596" s="1" t="s">
        <v>1688</v>
      </c>
      <c r="B596" s="1" t="s">
        <v>1689</v>
      </c>
      <c r="C596" s="1" t="s">
        <v>156</v>
      </c>
      <c r="D596" s="1">
        <v>7</v>
      </c>
      <c r="E596" s="4">
        <v>44657</v>
      </c>
      <c r="F596" s="1" t="s">
        <v>1690</v>
      </c>
      <c r="G596" s="1" t="s">
        <v>72</v>
      </c>
      <c r="H596" s="1" t="s">
        <v>65</v>
      </c>
      <c r="I596" s="1">
        <v>0.8</v>
      </c>
      <c r="J596" s="1" t="s">
        <v>75</v>
      </c>
      <c r="K596" s="1">
        <v>0</v>
      </c>
      <c r="M596" s="1">
        <v>0</v>
      </c>
      <c r="O596" s="1">
        <v>0</v>
      </c>
      <c r="Q596" s="1">
        <v>0</v>
      </c>
      <c r="S596" s="1">
        <v>0</v>
      </c>
      <c r="U596" s="1">
        <v>0</v>
      </c>
      <c r="W596" s="1">
        <v>0</v>
      </c>
      <c r="Y596" s="1">
        <v>0</v>
      </c>
      <c r="AA596" s="1">
        <v>0</v>
      </c>
      <c r="AC596" s="1">
        <v>0</v>
      </c>
      <c r="AE596" s="1">
        <v>0</v>
      </c>
      <c r="AG596" s="1">
        <v>1</v>
      </c>
      <c r="AH596" s="1">
        <v>0</v>
      </c>
    </row>
    <row r="597" spans="1:34">
      <c r="A597" s="1" t="s">
        <v>1691</v>
      </c>
      <c r="B597" s="1" t="s">
        <v>1692</v>
      </c>
      <c r="C597" s="1" t="s">
        <v>365</v>
      </c>
      <c r="D597" s="1">
        <v>29</v>
      </c>
      <c r="E597" s="4">
        <v>44665</v>
      </c>
      <c r="F597" s="1" t="s">
        <v>1693</v>
      </c>
      <c r="G597" s="1" t="s">
        <v>72</v>
      </c>
      <c r="H597" s="1" t="s">
        <v>73</v>
      </c>
      <c r="I597" s="1">
        <v>0</v>
      </c>
      <c r="J597" s="1" t="s">
        <v>74</v>
      </c>
      <c r="K597" s="1">
        <v>0.8</v>
      </c>
      <c r="L597" s="1" t="s">
        <v>75</v>
      </c>
      <c r="M597" s="1">
        <v>0</v>
      </c>
      <c r="O597" s="1">
        <v>0</v>
      </c>
      <c r="Q597" s="1">
        <v>0</v>
      </c>
      <c r="S597" s="1">
        <v>0</v>
      </c>
      <c r="U597" s="1">
        <v>0</v>
      </c>
      <c r="W597" s="1">
        <v>0</v>
      </c>
      <c r="Y597" s="1">
        <v>0</v>
      </c>
      <c r="AA597" s="1">
        <v>0</v>
      </c>
      <c r="AC597" s="1">
        <v>0</v>
      </c>
      <c r="AE597" s="1">
        <v>0</v>
      </c>
      <c r="AG597" s="1">
        <v>2</v>
      </c>
      <c r="AH597" s="1">
        <v>10000</v>
      </c>
    </row>
    <row r="598" spans="1:34">
      <c r="A598" s="1" t="s">
        <v>1694</v>
      </c>
      <c r="B598" s="1" t="s">
        <v>1695</v>
      </c>
      <c r="C598" s="1" t="s">
        <v>810</v>
      </c>
      <c r="D598" s="1">
        <v>11</v>
      </c>
      <c r="E598" s="4">
        <v>44659</v>
      </c>
      <c r="F598" s="1" t="s">
        <v>1696</v>
      </c>
      <c r="G598" s="1" t="s">
        <v>72</v>
      </c>
      <c r="H598" s="1" t="s">
        <v>73</v>
      </c>
      <c r="I598" s="1">
        <v>0</v>
      </c>
      <c r="J598" s="1" t="s">
        <v>1697</v>
      </c>
      <c r="K598" s="1">
        <v>0.8</v>
      </c>
      <c r="L598" s="1" t="s">
        <v>75</v>
      </c>
      <c r="M598" s="1">
        <v>0</v>
      </c>
      <c r="O598" s="1">
        <v>0</v>
      </c>
      <c r="Q598" s="1">
        <v>0</v>
      </c>
      <c r="S598" s="1">
        <v>0</v>
      </c>
      <c r="U598" s="1">
        <v>0</v>
      </c>
      <c r="W598" s="1">
        <v>0</v>
      </c>
      <c r="Y598" s="1">
        <v>0</v>
      </c>
      <c r="AA598" s="1">
        <v>0</v>
      </c>
      <c r="AC598" s="1">
        <v>0</v>
      </c>
      <c r="AE598" s="1">
        <v>0</v>
      </c>
      <c r="AG598" s="1">
        <v>2</v>
      </c>
      <c r="AH598" s="1">
        <v>20000</v>
      </c>
    </row>
    <row r="599" spans="1:34">
      <c r="A599" s="1" t="s">
        <v>1698</v>
      </c>
      <c r="B599" s="1" t="s">
        <v>1699</v>
      </c>
      <c r="C599" s="1" t="s">
        <v>101</v>
      </c>
      <c r="D599" s="1">
        <v>3</v>
      </c>
      <c r="E599" s="1">
        <v>43977</v>
      </c>
      <c r="F599" s="1" t="s">
        <v>20332</v>
      </c>
      <c r="G599" s="1" t="s">
        <v>72</v>
      </c>
      <c r="H599" s="1" t="s">
        <v>65</v>
      </c>
      <c r="I599" s="1">
        <v>0.8</v>
      </c>
      <c r="J599" s="1" t="s">
        <v>75</v>
      </c>
      <c r="K599" s="1">
        <v>0</v>
      </c>
      <c r="M599" s="1">
        <v>0</v>
      </c>
      <c r="O599" s="1">
        <v>0</v>
      </c>
      <c r="Q599" s="1">
        <v>0</v>
      </c>
      <c r="S599" s="1">
        <v>0</v>
      </c>
      <c r="U599" s="1">
        <v>0</v>
      </c>
      <c r="W599" s="1">
        <v>0</v>
      </c>
      <c r="Y599" s="1">
        <v>0</v>
      </c>
      <c r="AA599" s="1">
        <v>0</v>
      </c>
      <c r="AC599" s="1">
        <v>0</v>
      </c>
      <c r="AE599" s="1">
        <v>0</v>
      </c>
      <c r="AG599" s="1">
        <v>1</v>
      </c>
      <c r="AH599" s="1">
        <v>0</v>
      </c>
    </row>
    <row r="600" spans="1:34">
      <c r="A600" s="1" t="s">
        <v>1700</v>
      </c>
      <c r="B600" s="1" t="s">
        <v>1701</v>
      </c>
      <c r="C600" s="1" t="s">
        <v>78</v>
      </c>
      <c r="D600" s="1">
        <v>17</v>
      </c>
      <c r="E600" s="4">
        <v>44677</v>
      </c>
      <c r="F600" s="1" t="s">
        <v>1702</v>
      </c>
      <c r="G600" s="1" t="s">
        <v>80</v>
      </c>
      <c r="H600" s="1" t="s">
        <v>73</v>
      </c>
      <c r="I600" s="1">
        <v>0.5</v>
      </c>
      <c r="J600" s="1" t="s">
        <v>82</v>
      </c>
      <c r="K600" s="1">
        <v>0.55000000000000004</v>
      </c>
      <c r="L600" s="1" t="s">
        <v>83</v>
      </c>
      <c r="M600" s="1">
        <v>0.6</v>
      </c>
      <c r="N600" s="1" t="s">
        <v>84</v>
      </c>
      <c r="O600" s="1">
        <v>0.8</v>
      </c>
      <c r="P600" s="1" t="s">
        <v>85</v>
      </c>
      <c r="Q600" s="1">
        <v>0</v>
      </c>
      <c r="S600" s="1">
        <v>0</v>
      </c>
      <c r="U600" s="1">
        <v>0</v>
      </c>
      <c r="W600" s="1">
        <v>0</v>
      </c>
      <c r="Y600" s="1">
        <v>0</v>
      </c>
      <c r="AA600" s="1">
        <v>0</v>
      </c>
      <c r="AC600" s="1">
        <v>0</v>
      </c>
      <c r="AE600" s="1">
        <v>0</v>
      </c>
      <c r="AG600" s="1">
        <v>3</v>
      </c>
      <c r="AH600" s="1">
        <v>0</v>
      </c>
    </row>
    <row r="601" spans="1:34">
      <c r="A601" s="1" t="s">
        <v>1703</v>
      </c>
      <c r="B601" s="1" t="s">
        <v>1704</v>
      </c>
      <c r="C601" s="1" t="s">
        <v>387</v>
      </c>
      <c r="D601" s="1">
        <v>20</v>
      </c>
      <c r="E601" s="1">
        <v>42803</v>
      </c>
      <c r="F601" s="1" t="s">
        <v>20332</v>
      </c>
      <c r="G601" s="1" t="s">
        <v>72</v>
      </c>
      <c r="H601" s="1" t="s">
        <v>65</v>
      </c>
      <c r="I601" s="1">
        <v>0.8</v>
      </c>
      <c r="J601" s="1" t="s">
        <v>75</v>
      </c>
      <c r="K601" s="1">
        <v>0</v>
      </c>
      <c r="M601" s="1">
        <v>0</v>
      </c>
      <c r="O601" s="1">
        <v>0</v>
      </c>
      <c r="Q601" s="1">
        <v>0</v>
      </c>
      <c r="S601" s="1">
        <v>0</v>
      </c>
      <c r="U601" s="1">
        <v>0</v>
      </c>
      <c r="W601" s="1">
        <v>0</v>
      </c>
      <c r="Y601" s="1">
        <v>0</v>
      </c>
      <c r="AA601" s="1">
        <v>0</v>
      </c>
      <c r="AC601" s="1">
        <v>0</v>
      </c>
      <c r="AE601" s="1">
        <v>0</v>
      </c>
      <c r="AG601" s="1">
        <v>1</v>
      </c>
      <c r="AH601" s="1">
        <v>0</v>
      </c>
    </row>
    <row r="602" spans="1:34">
      <c r="A602" s="1" t="s">
        <v>1705</v>
      </c>
      <c r="B602" s="1" t="s">
        <v>1706</v>
      </c>
      <c r="C602" s="1" t="s">
        <v>1707</v>
      </c>
      <c r="D602" s="1">
        <v>35</v>
      </c>
      <c r="E602" s="1">
        <v>44712</v>
      </c>
      <c r="F602" s="1" t="s">
        <v>20375</v>
      </c>
      <c r="G602" s="1" t="s">
        <v>80</v>
      </c>
      <c r="H602" s="1" t="s">
        <v>73</v>
      </c>
      <c r="I602" s="1">
        <v>0</v>
      </c>
      <c r="J602" s="1" t="s">
        <v>74</v>
      </c>
      <c r="K602" s="1">
        <v>0.5</v>
      </c>
      <c r="L602" s="1" t="s">
        <v>82</v>
      </c>
      <c r="M602" s="1">
        <v>0.55000000000000004</v>
      </c>
      <c r="N602" s="1" t="s">
        <v>83</v>
      </c>
      <c r="O602" s="1">
        <v>0.6</v>
      </c>
      <c r="P602" s="1" t="s">
        <v>84</v>
      </c>
      <c r="Q602" s="1">
        <v>0.8</v>
      </c>
      <c r="R602" s="1" t="s">
        <v>85</v>
      </c>
      <c r="S602" s="1">
        <v>0</v>
      </c>
      <c r="U602" s="1">
        <v>0</v>
      </c>
      <c r="W602" s="1">
        <v>0</v>
      </c>
      <c r="Y602" s="1">
        <v>0</v>
      </c>
      <c r="AA602" s="1">
        <v>0</v>
      </c>
      <c r="AC602" s="1">
        <v>0</v>
      </c>
      <c r="AE602" s="1">
        <v>0</v>
      </c>
      <c r="AG602" s="1">
        <v>4</v>
      </c>
      <c r="AH602" s="1">
        <v>10000</v>
      </c>
    </row>
    <row r="603" spans="1:34">
      <c r="A603" s="1" t="s">
        <v>1708</v>
      </c>
      <c r="B603" s="1" t="s">
        <v>1709</v>
      </c>
      <c r="C603" s="1" t="s">
        <v>228</v>
      </c>
      <c r="D603" s="1">
        <v>10</v>
      </c>
      <c r="E603" s="1">
        <v>42508</v>
      </c>
      <c r="F603" s="1" t="s">
        <v>20332</v>
      </c>
      <c r="G603" s="1" t="s">
        <v>72</v>
      </c>
      <c r="H603" s="1" t="s">
        <v>73</v>
      </c>
      <c r="I603" s="1">
        <v>0</v>
      </c>
      <c r="J603" s="1" t="s">
        <v>434</v>
      </c>
      <c r="K603" s="1">
        <v>0.8</v>
      </c>
      <c r="L603" s="1" t="s">
        <v>75</v>
      </c>
      <c r="M603" s="1">
        <v>0</v>
      </c>
      <c r="O603" s="1">
        <v>0</v>
      </c>
      <c r="Q603" s="1">
        <v>0</v>
      </c>
      <c r="S603" s="1">
        <v>0</v>
      </c>
      <c r="U603" s="1">
        <v>0</v>
      </c>
      <c r="W603" s="1">
        <v>0</v>
      </c>
      <c r="Y603" s="1">
        <v>0</v>
      </c>
      <c r="AA603" s="1">
        <v>0</v>
      </c>
      <c r="AC603" s="1">
        <v>0</v>
      </c>
      <c r="AE603" s="1">
        <v>0</v>
      </c>
      <c r="AG603" s="1">
        <v>2</v>
      </c>
      <c r="AH603" s="1">
        <v>7500</v>
      </c>
    </row>
    <row r="604" spans="1:34">
      <c r="A604" s="1" t="s">
        <v>1710</v>
      </c>
      <c r="B604" s="1" t="s">
        <v>1711</v>
      </c>
      <c r="C604" s="1" t="s">
        <v>112</v>
      </c>
      <c r="H604" s="1" t="s">
        <v>65</v>
      </c>
      <c r="I604" s="1" t="s">
        <v>66</v>
      </c>
      <c r="V604" s="1" t="s">
        <v>67</v>
      </c>
    </row>
    <row r="605" spans="1:34">
      <c r="A605" s="1" t="s">
        <v>1712</v>
      </c>
      <c r="B605" s="1" t="s">
        <v>1713</v>
      </c>
      <c r="C605" s="1" t="s">
        <v>98</v>
      </c>
      <c r="D605" s="1">
        <v>10</v>
      </c>
      <c r="E605" s="4">
        <v>44631</v>
      </c>
      <c r="F605" s="1" t="s">
        <v>1714</v>
      </c>
      <c r="G605" s="1" t="s">
        <v>80</v>
      </c>
      <c r="H605" s="1" t="s">
        <v>73</v>
      </c>
      <c r="I605" s="1">
        <v>0.6</v>
      </c>
      <c r="J605" s="1" t="s">
        <v>82</v>
      </c>
      <c r="K605" s="1">
        <v>0.63</v>
      </c>
      <c r="L605" s="1" t="s">
        <v>83</v>
      </c>
      <c r="M605" s="1">
        <v>0.68</v>
      </c>
      <c r="N605" s="1" t="s">
        <v>84</v>
      </c>
      <c r="O605" s="1">
        <v>0.8</v>
      </c>
      <c r="P605" s="1" t="s">
        <v>85</v>
      </c>
      <c r="Q605" s="1">
        <v>0</v>
      </c>
      <c r="S605" s="1">
        <v>0</v>
      </c>
      <c r="U605" s="1">
        <v>0</v>
      </c>
      <c r="W605" s="1">
        <v>0</v>
      </c>
      <c r="Y605" s="1">
        <v>0</v>
      </c>
      <c r="AA605" s="1">
        <v>0</v>
      </c>
      <c r="AC605" s="1">
        <v>0</v>
      </c>
      <c r="AE605" s="1">
        <v>0</v>
      </c>
      <c r="AG605" s="1">
        <v>3</v>
      </c>
      <c r="AH605" s="1">
        <v>0</v>
      </c>
    </row>
    <row r="606" spans="1:34">
      <c r="A606" s="1" t="s">
        <v>1715</v>
      </c>
      <c r="B606" s="1" t="s">
        <v>1716</v>
      </c>
      <c r="C606" s="1" t="s">
        <v>65</v>
      </c>
      <c r="D606" s="1">
        <v>12</v>
      </c>
      <c r="E606" s="4">
        <v>44617</v>
      </c>
      <c r="F606" s="1" t="s">
        <v>1717</v>
      </c>
      <c r="G606" s="1" t="s">
        <v>72</v>
      </c>
      <c r="H606" s="1" t="s">
        <v>73</v>
      </c>
      <c r="I606" s="1">
        <v>0</v>
      </c>
      <c r="J606" s="1" t="s">
        <v>1194</v>
      </c>
      <c r="K606" s="1">
        <v>0.8</v>
      </c>
      <c r="L606" s="1" t="s">
        <v>75</v>
      </c>
      <c r="M606" s="1">
        <v>0</v>
      </c>
      <c r="O606" s="1">
        <v>0</v>
      </c>
      <c r="Q606" s="1">
        <v>0</v>
      </c>
      <c r="S606" s="1">
        <v>0</v>
      </c>
      <c r="U606" s="1">
        <v>0</v>
      </c>
      <c r="W606" s="1">
        <v>0</v>
      </c>
      <c r="Y606" s="1">
        <v>0</v>
      </c>
      <c r="AA606" s="1">
        <v>0</v>
      </c>
      <c r="AC606" s="1">
        <v>0</v>
      </c>
      <c r="AE606" s="1">
        <v>0</v>
      </c>
      <c r="AG606" s="1">
        <v>2</v>
      </c>
      <c r="AH606" s="1">
        <v>12500</v>
      </c>
    </row>
    <row r="607" spans="1:34">
      <c r="A607" s="1" t="s">
        <v>1718</v>
      </c>
      <c r="B607" s="1" t="s">
        <v>1719</v>
      </c>
      <c r="C607" s="1" t="s">
        <v>334</v>
      </c>
      <c r="D607" s="1">
        <v>2</v>
      </c>
      <c r="E607" s="4">
        <v>44680</v>
      </c>
      <c r="F607" s="1" t="s">
        <v>1720</v>
      </c>
      <c r="G607" s="1" t="s">
        <v>72</v>
      </c>
      <c r="H607" s="1" t="s">
        <v>65</v>
      </c>
      <c r="I607" s="1">
        <v>0.8</v>
      </c>
      <c r="J607" s="1" t="s">
        <v>75</v>
      </c>
      <c r="K607" s="1">
        <v>0</v>
      </c>
      <c r="M607" s="1">
        <v>0</v>
      </c>
      <c r="O607" s="1">
        <v>0</v>
      </c>
      <c r="Q607" s="1">
        <v>0</v>
      </c>
      <c r="S607" s="1">
        <v>0</v>
      </c>
      <c r="U607" s="1">
        <v>0</v>
      </c>
      <c r="W607" s="1">
        <v>0</v>
      </c>
      <c r="Y607" s="1">
        <v>0</v>
      </c>
      <c r="AA607" s="1">
        <v>0</v>
      </c>
      <c r="AC607" s="1">
        <v>0</v>
      </c>
      <c r="AE607" s="1">
        <v>0</v>
      </c>
      <c r="AG607" s="1">
        <v>1</v>
      </c>
      <c r="AH607" s="1">
        <v>0</v>
      </c>
    </row>
    <row r="608" spans="1:34">
      <c r="A608" s="1" t="s">
        <v>1721</v>
      </c>
      <c r="B608" s="1" t="s">
        <v>1722</v>
      </c>
      <c r="C608" s="1" t="s">
        <v>129</v>
      </c>
      <c r="D608" s="1">
        <v>7</v>
      </c>
      <c r="E608" s="1">
        <v>43969</v>
      </c>
      <c r="F608" s="1" t="s">
        <v>20332</v>
      </c>
      <c r="G608" s="1" t="s">
        <v>72</v>
      </c>
      <c r="H608" s="1" t="s">
        <v>65</v>
      </c>
      <c r="I608" s="1">
        <v>0.2</v>
      </c>
      <c r="J608" s="1" t="s">
        <v>75</v>
      </c>
      <c r="K608" s="1">
        <v>0</v>
      </c>
      <c r="M608" s="1">
        <v>0</v>
      </c>
      <c r="O608" s="1">
        <v>0</v>
      </c>
      <c r="Q608" s="1">
        <v>0</v>
      </c>
      <c r="S608" s="1">
        <v>0</v>
      </c>
      <c r="U608" s="1">
        <v>0</v>
      </c>
      <c r="W608" s="1">
        <v>0</v>
      </c>
      <c r="Y608" s="1">
        <v>0</v>
      </c>
      <c r="AA608" s="1">
        <v>0</v>
      </c>
      <c r="AC608" s="1">
        <v>0</v>
      </c>
      <c r="AE608" s="1">
        <v>0</v>
      </c>
      <c r="AG608" s="1">
        <v>1</v>
      </c>
      <c r="AH608" s="1">
        <v>0</v>
      </c>
    </row>
    <row r="609" spans="1:34">
      <c r="A609" s="1" t="s">
        <v>1723</v>
      </c>
      <c r="B609" s="1" t="s">
        <v>1724</v>
      </c>
      <c r="C609" s="1" t="s">
        <v>279</v>
      </c>
      <c r="D609" s="1">
        <v>12</v>
      </c>
      <c r="E609" s="4">
        <v>44621</v>
      </c>
      <c r="F609" s="1" t="s">
        <v>1725</v>
      </c>
      <c r="G609" s="1" t="s">
        <v>80</v>
      </c>
      <c r="H609" s="1" t="s">
        <v>73</v>
      </c>
      <c r="I609" s="1">
        <v>0</v>
      </c>
      <c r="J609" s="1" t="s">
        <v>74</v>
      </c>
      <c r="K609" s="1">
        <v>0.72</v>
      </c>
      <c r="L609" s="1" t="s">
        <v>82</v>
      </c>
      <c r="M609" s="1">
        <v>0.73</v>
      </c>
      <c r="N609" s="1" t="s">
        <v>83</v>
      </c>
      <c r="O609" s="1">
        <v>0.78</v>
      </c>
      <c r="P609" s="1" t="s">
        <v>84</v>
      </c>
      <c r="Q609" s="1">
        <v>0.8</v>
      </c>
      <c r="R609" s="1" t="s">
        <v>85</v>
      </c>
      <c r="S609" s="1">
        <v>0</v>
      </c>
      <c r="U609" s="1">
        <v>0</v>
      </c>
      <c r="W609" s="1">
        <v>0</v>
      </c>
      <c r="Y609" s="1">
        <v>0</v>
      </c>
      <c r="AA609" s="1">
        <v>0</v>
      </c>
      <c r="AC609" s="1">
        <v>0</v>
      </c>
      <c r="AE609" s="1">
        <v>0</v>
      </c>
      <c r="AG609" s="1">
        <v>4</v>
      </c>
      <c r="AH609" s="1">
        <v>10000</v>
      </c>
    </row>
    <row r="610" spans="1:34">
      <c r="A610" s="1" t="s">
        <v>1726</v>
      </c>
      <c r="B610" s="1" t="s">
        <v>1727</v>
      </c>
      <c r="C610" s="1" t="s">
        <v>291</v>
      </c>
      <c r="D610" s="1">
        <v>3</v>
      </c>
      <c r="E610" s="4">
        <v>44614</v>
      </c>
      <c r="F610" s="1" t="s">
        <v>1728</v>
      </c>
      <c r="G610" s="1" t="s">
        <v>80</v>
      </c>
      <c r="H610" s="1" t="s">
        <v>73</v>
      </c>
      <c r="I610" s="1">
        <v>0</v>
      </c>
      <c r="J610" s="1" t="s">
        <v>81</v>
      </c>
      <c r="K610" s="1">
        <v>0.55000000000000004</v>
      </c>
      <c r="L610" s="1" t="s">
        <v>82</v>
      </c>
      <c r="M610" s="1">
        <v>0.6</v>
      </c>
      <c r="N610" s="1" t="s">
        <v>83</v>
      </c>
      <c r="O610" s="1">
        <v>0.65</v>
      </c>
      <c r="P610" s="1" t="s">
        <v>84</v>
      </c>
      <c r="Q610" s="1">
        <v>0.8</v>
      </c>
      <c r="R610" s="1" t="s">
        <v>85</v>
      </c>
      <c r="S610" s="1">
        <v>0</v>
      </c>
      <c r="U610" s="1">
        <v>0</v>
      </c>
      <c r="W610" s="1">
        <v>0</v>
      </c>
      <c r="Y610" s="1">
        <v>0</v>
      </c>
      <c r="AA610" s="1">
        <v>0</v>
      </c>
      <c r="AC610" s="1">
        <v>0</v>
      </c>
      <c r="AE610" s="1">
        <v>0</v>
      </c>
      <c r="AG610" s="1">
        <v>4</v>
      </c>
      <c r="AH610" s="1">
        <v>15000</v>
      </c>
    </row>
    <row r="611" spans="1:34">
      <c r="A611" s="1" t="s">
        <v>1729</v>
      </c>
      <c r="B611" s="1" t="s">
        <v>1730</v>
      </c>
      <c r="C611" s="1" t="s">
        <v>613</v>
      </c>
      <c r="D611" s="1">
        <v>2</v>
      </c>
      <c r="E611" s="1">
        <v>44652</v>
      </c>
      <c r="F611" s="1" t="s">
        <v>20376</v>
      </c>
      <c r="G611" s="1" t="s">
        <v>72</v>
      </c>
      <c r="H611" s="1" t="s">
        <v>65</v>
      </c>
      <c r="I611" s="1">
        <v>0.7</v>
      </c>
      <c r="J611" s="1" t="s">
        <v>75</v>
      </c>
      <c r="K611" s="1">
        <v>0</v>
      </c>
      <c r="M611" s="1">
        <v>0</v>
      </c>
      <c r="O611" s="1">
        <v>0</v>
      </c>
      <c r="Q611" s="1">
        <v>0</v>
      </c>
      <c r="S611" s="1">
        <v>0</v>
      </c>
      <c r="U611" s="1">
        <v>0</v>
      </c>
      <c r="W611" s="1">
        <v>0</v>
      </c>
      <c r="Y611" s="1">
        <v>0</v>
      </c>
      <c r="AA611" s="1">
        <v>0</v>
      </c>
      <c r="AC611" s="1">
        <v>0</v>
      </c>
      <c r="AE611" s="1">
        <v>0</v>
      </c>
      <c r="AG611" s="1">
        <v>1</v>
      </c>
      <c r="AH611" s="1">
        <v>0</v>
      </c>
    </row>
    <row r="612" spans="1:34">
      <c r="A612" s="1" t="s">
        <v>1731</v>
      </c>
      <c r="B612" s="1" t="s">
        <v>1732</v>
      </c>
      <c r="C612" s="1" t="s">
        <v>196</v>
      </c>
      <c r="H612" s="1" t="s">
        <v>65</v>
      </c>
      <c r="I612" s="1" t="s">
        <v>66</v>
      </c>
      <c r="V612" s="1" t="s">
        <v>67</v>
      </c>
    </row>
    <row r="613" spans="1:34">
      <c r="A613" s="1" t="s">
        <v>1733</v>
      </c>
      <c r="B613" s="1" t="s">
        <v>1734</v>
      </c>
      <c r="C613" s="1" t="s">
        <v>149</v>
      </c>
      <c r="D613" s="1">
        <v>4</v>
      </c>
      <c r="E613" s="1">
        <v>39583</v>
      </c>
      <c r="F613" s="1" t="s">
        <v>20332</v>
      </c>
      <c r="G613" s="1" t="s">
        <v>72</v>
      </c>
      <c r="H613" s="1" t="s">
        <v>65</v>
      </c>
      <c r="I613" s="1">
        <v>0.8</v>
      </c>
      <c r="J613" s="1" t="s">
        <v>75</v>
      </c>
      <c r="K613" s="1">
        <v>0</v>
      </c>
      <c r="M613" s="1">
        <v>0</v>
      </c>
      <c r="O613" s="1">
        <v>0</v>
      </c>
      <c r="Q613" s="1">
        <v>0</v>
      </c>
      <c r="S613" s="1">
        <v>0</v>
      </c>
      <c r="U613" s="1">
        <v>0</v>
      </c>
      <c r="W613" s="1">
        <v>0</v>
      </c>
      <c r="Y613" s="1">
        <v>0</v>
      </c>
      <c r="AA613" s="1">
        <v>0</v>
      </c>
      <c r="AC613" s="1">
        <v>0</v>
      </c>
      <c r="AE613" s="1">
        <v>0</v>
      </c>
      <c r="AG613" s="1">
        <v>1</v>
      </c>
      <c r="AH613" s="1">
        <v>0</v>
      </c>
    </row>
    <row r="614" spans="1:34">
      <c r="A614" s="1" t="s">
        <v>1735</v>
      </c>
      <c r="B614" s="1" t="s">
        <v>1736</v>
      </c>
      <c r="C614" s="1" t="s">
        <v>146</v>
      </c>
      <c r="H614" s="1" t="s">
        <v>65</v>
      </c>
      <c r="I614" s="1" t="s">
        <v>66</v>
      </c>
      <c r="V614" s="1" t="s">
        <v>67</v>
      </c>
    </row>
    <row r="615" spans="1:34">
      <c r="A615" s="1" t="s">
        <v>1737</v>
      </c>
      <c r="B615" s="1" t="s">
        <v>1738</v>
      </c>
      <c r="C615" s="1" t="s">
        <v>533</v>
      </c>
      <c r="D615" s="1">
        <v>28</v>
      </c>
      <c r="E615" s="1">
        <v>41085</v>
      </c>
      <c r="F615" s="1" t="s">
        <v>20332</v>
      </c>
      <c r="G615" s="1" t="s">
        <v>72</v>
      </c>
      <c r="H615" s="1" t="s">
        <v>65</v>
      </c>
      <c r="I615" s="1">
        <v>0.8</v>
      </c>
      <c r="J615" s="1" t="s">
        <v>75</v>
      </c>
      <c r="K615" s="1">
        <v>0</v>
      </c>
      <c r="M615" s="1">
        <v>0</v>
      </c>
      <c r="O615" s="1">
        <v>0</v>
      </c>
      <c r="Q615" s="1">
        <v>0</v>
      </c>
      <c r="S615" s="1">
        <v>0</v>
      </c>
      <c r="U615" s="1">
        <v>0</v>
      </c>
      <c r="W615" s="1">
        <v>0</v>
      </c>
      <c r="Y615" s="1">
        <v>0</v>
      </c>
      <c r="AA615" s="1">
        <v>0</v>
      </c>
      <c r="AC615" s="1">
        <v>0</v>
      </c>
      <c r="AE615" s="1">
        <v>0</v>
      </c>
      <c r="AG615" s="1">
        <v>1</v>
      </c>
      <c r="AH615" s="1">
        <v>0</v>
      </c>
    </row>
    <row r="616" spans="1:34">
      <c r="A616" s="1" t="s">
        <v>1739</v>
      </c>
      <c r="B616" s="1" t="s">
        <v>1740</v>
      </c>
      <c r="C616" s="1" t="s">
        <v>121</v>
      </c>
      <c r="D616" s="1">
        <v>3</v>
      </c>
      <c r="E616" s="1">
        <v>44664</v>
      </c>
      <c r="F616" s="1" t="s">
        <v>20377</v>
      </c>
      <c r="G616" s="1" t="s">
        <v>72</v>
      </c>
      <c r="H616" s="1" t="s">
        <v>65</v>
      </c>
      <c r="I616" s="1">
        <v>0.8</v>
      </c>
      <c r="J616" s="1" t="s">
        <v>75</v>
      </c>
      <c r="K616" s="1">
        <v>0</v>
      </c>
      <c r="M616" s="1">
        <v>0</v>
      </c>
      <c r="O616" s="1">
        <v>0</v>
      </c>
      <c r="Q616" s="1">
        <v>0</v>
      </c>
      <c r="S616" s="1">
        <v>0</v>
      </c>
      <c r="U616" s="1">
        <v>0</v>
      </c>
      <c r="W616" s="1">
        <v>0</v>
      </c>
      <c r="Y616" s="1">
        <v>0</v>
      </c>
      <c r="AA616" s="1">
        <v>0</v>
      </c>
      <c r="AC616" s="1">
        <v>0</v>
      </c>
      <c r="AE616" s="1">
        <v>0</v>
      </c>
      <c r="AG616" s="1">
        <v>1</v>
      </c>
      <c r="AH616" s="1">
        <v>0</v>
      </c>
    </row>
    <row r="617" spans="1:34">
      <c r="A617" s="1" t="s">
        <v>1741</v>
      </c>
      <c r="B617" s="1" t="s">
        <v>1742</v>
      </c>
      <c r="C617" s="1" t="s">
        <v>135</v>
      </c>
      <c r="D617" s="1">
        <v>72</v>
      </c>
      <c r="E617" s="1">
        <v>41907</v>
      </c>
      <c r="F617" s="1" t="s">
        <v>20332</v>
      </c>
      <c r="G617" s="1" t="s">
        <v>72</v>
      </c>
      <c r="H617" s="1" t="s">
        <v>73</v>
      </c>
      <c r="I617" s="1">
        <v>0</v>
      </c>
      <c r="J617" s="1" t="s">
        <v>222</v>
      </c>
      <c r="K617" s="1">
        <v>0.6</v>
      </c>
      <c r="L617" s="1" t="s">
        <v>75</v>
      </c>
      <c r="M617" s="1">
        <v>0</v>
      </c>
      <c r="O617" s="1">
        <v>0</v>
      </c>
      <c r="Q617" s="1">
        <v>0</v>
      </c>
      <c r="S617" s="1">
        <v>0</v>
      </c>
      <c r="U617" s="1">
        <v>0</v>
      </c>
      <c r="W617" s="1">
        <v>0</v>
      </c>
      <c r="Y617" s="1">
        <v>0</v>
      </c>
      <c r="AA617" s="1">
        <v>0</v>
      </c>
      <c r="AC617" s="1">
        <v>0</v>
      </c>
      <c r="AE617" s="1">
        <v>0</v>
      </c>
      <c r="AG617" s="1">
        <v>2</v>
      </c>
      <c r="AH617" s="1">
        <v>9999.99</v>
      </c>
    </row>
    <row r="618" spans="1:34">
      <c r="A618" s="1" t="s">
        <v>1743</v>
      </c>
      <c r="B618" s="1" t="s">
        <v>1744</v>
      </c>
      <c r="C618" s="1" t="s">
        <v>149</v>
      </c>
      <c r="D618" s="1">
        <v>3</v>
      </c>
      <c r="E618" s="4">
        <v>44637</v>
      </c>
      <c r="F618" s="1" t="s">
        <v>1745</v>
      </c>
      <c r="G618" s="1" t="s">
        <v>72</v>
      </c>
      <c r="H618" s="1" t="s">
        <v>65</v>
      </c>
      <c r="I618" s="1">
        <v>0.8</v>
      </c>
      <c r="J618" s="1" t="s">
        <v>75</v>
      </c>
      <c r="K618" s="1">
        <v>0</v>
      </c>
      <c r="M618" s="1">
        <v>0</v>
      </c>
      <c r="O618" s="1">
        <v>0</v>
      </c>
      <c r="Q618" s="1">
        <v>0</v>
      </c>
      <c r="S618" s="1">
        <v>0</v>
      </c>
      <c r="U618" s="1">
        <v>0</v>
      </c>
      <c r="W618" s="1">
        <v>0</v>
      </c>
      <c r="Y618" s="1">
        <v>0</v>
      </c>
      <c r="AA618" s="1">
        <v>0</v>
      </c>
      <c r="AC618" s="1">
        <v>0</v>
      </c>
      <c r="AE618" s="1">
        <v>0</v>
      </c>
      <c r="AG618" s="1">
        <v>1</v>
      </c>
      <c r="AH618" s="1">
        <v>0</v>
      </c>
    </row>
    <row r="619" spans="1:34">
      <c r="A619" s="1" t="s">
        <v>1746</v>
      </c>
      <c r="B619" s="1" t="s">
        <v>1747</v>
      </c>
      <c r="C619" s="1" t="s">
        <v>302</v>
      </c>
      <c r="D619" s="1">
        <v>47</v>
      </c>
      <c r="E619" s="4">
        <v>44551</v>
      </c>
      <c r="F619" s="1" t="s">
        <v>1748</v>
      </c>
      <c r="G619" s="1" t="s">
        <v>72</v>
      </c>
      <c r="H619" s="1" t="s">
        <v>65</v>
      </c>
      <c r="I619" s="1">
        <v>0.7</v>
      </c>
      <c r="J619" s="1" t="s">
        <v>75</v>
      </c>
      <c r="K619" s="1">
        <v>0</v>
      </c>
      <c r="M619" s="1">
        <v>0</v>
      </c>
      <c r="O619" s="1">
        <v>0</v>
      </c>
      <c r="Q619" s="1">
        <v>0</v>
      </c>
      <c r="S619" s="1">
        <v>0</v>
      </c>
      <c r="U619" s="1">
        <v>0</v>
      </c>
      <c r="W619" s="1">
        <v>0</v>
      </c>
      <c r="Y619" s="1">
        <v>0</v>
      </c>
      <c r="AA619" s="1">
        <v>0</v>
      </c>
      <c r="AC619" s="1">
        <v>0</v>
      </c>
      <c r="AE619" s="1">
        <v>0</v>
      </c>
      <c r="AG619" s="1">
        <v>1</v>
      </c>
      <c r="AH619" s="1">
        <v>0</v>
      </c>
    </row>
    <row r="620" spans="1:34">
      <c r="A620" s="1" t="s">
        <v>1749</v>
      </c>
      <c r="B620" s="1" t="s">
        <v>1750</v>
      </c>
      <c r="C620" s="1" t="s">
        <v>255</v>
      </c>
      <c r="D620" s="1">
        <v>3</v>
      </c>
      <c r="E620" s="4">
        <v>44628</v>
      </c>
      <c r="F620" s="1" t="s">
        <v>1751</v>
      </c>
      <c r="G620" s="1" t="s">
        <v>72</v>
      </c>
      <c r="H620" s="1" t="s">
        <v>65</v>
      </c>
      <c r="I620" s="1">
        <v>0.8</v>
      </c>
      <c r="J620" s="1" t="s">
        <v>75</v>
      </c>
      <c r="K620" s="1">
        <v>0</v>
      </c>
      <c r="M620" s="1">
        <v>0</v>
      </c>
      <c r="O620" s="1">
        <v>0</v>
      </c>
      <c r="Q620" s="1">
        <v>0</v>
      </c>
      <c r="S620" s="1">
        <v>0</v>
      </c>
      <c r="U620" s="1">
        <v>0</v>
      </c>
      <c r="W620" s="1">
        <v>0</v>
      </c>
      <c r="Y620" s="1">
        <v>0</v>
      </c>
      <c r="AA620" s="1">
        <v>0</v>
      </c>
      <c r="AC620" s="1">
        <v>0</v>
      </c>
      <c r="AE620" s="1">
        <v>0</v>
      </c>
      <c r="AG620" s="1">
        <v>1</v>
      </c>
      <c r="AH620" s="1">
        <v>0</v>
      </c>
    </row>
    <row r="621" spans="1:34">
      <c r="A621" s="1" t="s">
        <v>1752</v>
      </c>
      <c r="B621" s="1" t="s">
        <v>1753</v>
      </c>
      <c r="C621" s="1" t="s">
        <v>826</v>
      </c>
      <c r="D621" s="1">
        <v>9</v>
      </c>
      <c r="E621" s="1">
        <v>43553</v>
      </c>
      <c r="F621" s="1" t="s">
        <v>20332</v>
      </c>
      <c r="G621" s="1" t="s">
        <v>72</v>
      </c>
      <c r="H621" s="1" t="s">
        <v>65</v>
      </c>
      <c r="I621" s="1">
        <v>0.8</v>
      </c>
      <c r="J621" s="1" t="s">
        <v>75</v>
      </c>
      <c r="K621" s="1">
        <v>0</v>
      </c>
      <c r="M621" s="1">
        <v>0</v>
      </c>
      <c r="O621" s="1">
        <v>0</v>
      </c>
      <c r="Q621" s="1">
        <v>0</v>
      </c>
      <c r="S621" s="1">
        <v>0</v>
      </c>
      <c r="U621" s="1">
        <v>0</v>
      </c>
      <c r="W621" s="1">
        <v>0</v>
      </c>
      <c r="Y621" s="1">
        <v>0</v>
      </c>
      <c r="AA621" s="1">
        <v>0</v>
      </c>
      <c r="AC621" s="1">
        <v>0</v>
      </c>
      <c r="AE621" s="1">
        <v>0</v>
      </c>
      <c r="AG621" s="1">
        <v>1</v>
      </c>
      <c r="AH621" s="1">
        <v>0</v>
      </c>
    </row>
    <row r="622" spans="1:34">
      <c r="A622" s="1" t="s">
        <v>1754</v>
      </c>
      <c r="B622" s="1" t="s">
        <v>1755</v>
      </c>
      <c r="C622" s="1" t="s">
        <v>1756</v>
      </c>
      <c r="D622" s="1">
        <v>12</v>
      </c>
      <c r="E622" s="1">
        <v>44047</v>
      </c>
      <c r="F622" s="1" t="s">
        <v>20332</v>
      </c>
      <c r="G622" s="1" t="s">
        <v>72</v>
      </c>
      <c r="H622" s="1" t="s">
        <v>73</v>
      </c>
      <c r="I622" s="1">
        <v>0</v>
      </c>
      <c r="J622" s="1" t="s">
        <v>1640</v>
      </c>
      <c r="K622" s="1">
        <v>0.8</v>
      </c>
      <c r="L622" s="1" t="s">
        <v>75</v>
      </c>
      <c r="M622" s="1">
        <v>0</v>
      </c>
      <c r="O622" s="1">
        <v>0</v>
      </c>
      <c r="Q622" s="1">
        <v>0</v>
      </c>
      <c r="S622" s="1">
        <v>0</v>
      </c>
      <c r="U622" s="1">
        <v>0</v>
      </c>
      <c r="W622" s="1">
        <v>0</v>
      </c>
      <c r="Y622" s="1">
        <v>0</v>
      </c>
      <c r="AA622" s="1">
        <v>0</v>
      </c>
      <c r="AC622" s="1">
        <v>0</v>
      </c>
      <c r="AE622" s="1">
        <v>0</v>
      </c>
      <c r="AG622" s="1">
        <v>2</v>
      </c>
      <c r="AH622" s="1">
        <v>7499.99</v>
      </c>
    </row>
    <row r="623" spans="1:34">
      <c r="A623" s="1" t="s">
        <v>1757</v>
      </c>
      <c r="B623" s="1" t="s">
        <v>1758</v>
      </c>
      <c r="C623" s="1" t="s">
        <v>149</v>
      </c>
      <c r="D623" s="1">
        <v>72</v>
      </c>
      <c r="E623" s="1">
        <v>43797</v>
      </c>
      <c r="F623" s="1" t="s">
        <v>20332</v>
      </c>
      <c r="G623" s="1" t="s">
        <v>72</v>
      </c>
      <c r="H623" s="1" t="s">
        <v>65</v>
      </c>
      <c r="I623" s="1">
        <v>0.8</v>
      </c>
      <c r="J623" s="1" t="s">
        <v>75</v>
      </c>
      <c r="K623" s="1">
        <v>0</v>
      </c>
      <c r="M623" s="1">
        <v>0</v>
      </c>
      <c r="O623" s="1">
        <v>0</v>
      </c>
      <c r="Q623" s="1">
        <v>0</v>
      </c>
      <c r="S623" s="1">
        <v>0</v>
      </c>
      <c r="U623" s="1">
        <v>0</v>
      </c>
      <c r="W623" s="1">
        <v>0</v>
      </c>
      <c r="Y623" s="1">
        <v>0</v>
      </c>
      <c r="AA623" s="1">
        <v>0</v>
      </c>
      <c r="AC623" s="1">
        <v>0</v>
      </c>
      <c r="AE623" s="1">
        <v>0</v>
      </c>
      <c r="AG623" s="1">
        <v>1</v>
      </c>
      <c r="AH623" s="1">
        <v>0</v>
      </c>
    </row>
    <row r="624" spans="1:34">
      <c r="A624" s="1" t="s">
        <v>1759</v>
      </c>
      <c r="B624" s="1" t="s">
        <v>1760</v>
      </c>
      <c r="C624" s="1" t="s">
        <v>112</v>
      </c>
      <c r="D624" s="1">
        <v>23</v>
      </c>
      <c r="E624" s="1">
        <v>44194</v>
      </c>
      <c r="F624" s="1" t="s">
        <v>20332</v>
      </c>
      <c r="G624" s="1" t="s">
        <v>72</v>
      </c>
      <c r="H624" s="1" t="s">
        <v>65</v>
      </c>
      <c r="I624" s="1">
        <v>0.7</v>
      </c>
      <c r="J624" s="1" t="s">
        <v>75</v>
      </c>
      <c r="K624" s="1">
        <v>0</v>
      </c>
      <c r="M624" s="1">
        <v>0</v>
      </c>
      <c r="O624" s="1">
        <v>0</v>
      </c>
      <c r="Q624" s="1">
        <v>0</v>
      </c>
      <c r="S624" s="1">
        <v>0</v>
      </c>
      <c r="U624" s="1">
        <v>0</v>
      </c>
      <c r="W624" s="1">
        <v>0</v>
      </c>
      <c r="Y624" s="1">
        <v>0</v>
      </c>
      <c r="AA624" s="1">
        <v>0</v>
      </c>
      <c r="AC624" s="1">
        <v>0</v>
      </c>
      <c r="AE624" s="1">
        <v>0</v>
      </c>
      <c r="AG624" s="1">
        <v>1</v>
      </c>
      <c r="AH624" s="1">
        <v>0</v>
      </c>
    </row>
    <row r="625" spans="1:34">
      <c r="A625" s="1" t="s">
        <v>1761</v>
      </c>
      <c r="B625" s="1" t="s">
        <v>1762</v>
      </c>
      <c r="C625" s="1" t="s">
        <v>896</v>
      </c>
      <c r="H625" s="1" t="s">
        <v>65</v>
      </c>
      <c r="I625" s="1" t="s">
        <v>66</v>
      </c>
      <c r="V625" s="1" t="s">
        <v>67</v>
      </c>
    </row>
    <row r="626" spans="1:34">
      <c r="A626" s="1" t="s">
        <v>1763</v>
      </c>
      <c r="B626" s="1" t="s">
        <v>1764</v>
      </c>
      <c r="C626" s="1" t="s">
        <v>411</v>
      </c>
      <c r="H626" s="1" t="s">
        <v>65</v>
      </c>
      <c r="I626" s="1" t="s">
        <v>66</v>
      </c>
      <c r="V626" s="1" t="s">
        <v>67</v>
      </c>
    </row>
    <row r="627" spans="1:34">
      <c r="A627" s="1" t="s">
        <v>1765</v>
      </c>
      <c r="B627" s="1" t="s">
        <v>1766</v>
      </c>
      <c r="C627" s="1" t="s">
        <v>423</v>
      </c>
      <c r="D627" s="1">
        <v>6</v>
      </c>
      <c r="E627" s="4">
        <v>44636</v>
      </c>
      <c r="F627" s="1" t="s">
        <v>1767</v>
      </c>
      <c r="G627" s="1" t="s">
        <v>80</v>
      </c>
      <c r="H627" s="1" t="s">
        <v>73</v>
      </c>
      <c r="I627" s="1">
        <v>0</v>
      </c>
      <c r="J627" s="1" t="s">
        <v>434</v>
      </c>
      <c r="K627" s="1">
        <v>0.6</v>
      </c>
      <c r="L627" s="1" t="s">
        <v>75</v>
      </c>
      <c r="M627" s="1">
        <v>0</v>
      </c>
      <c r="O627" s="1">
        <v>0</v>
      </c>
      <c r="Q627" s="1">
        <v>0</v>
      </c>
      <c r="S627" s="1">
        <v>0</v>
      </c>
      <c r="U627" s="1">
        <v>0</v>
      </c>
      <c r="W627" s="1">
        <v>0</v>
      </c>
      <c r="Y627" s="1">
        <v>0</v>
      </c>
      <c r="AA627" s="1">
        <v>0</v>
      </c>
      <c r="AC627" s="1">
        <v>0</v>
      </c>
      <c r="AE627" s="1">
        <v>0</v>
      </c>
      <c r="AG627" s="1">
        <v>2</v>
      </c>
      <c r="AH627" s="1">
        <v>7500</v>
      </c>
    </row>
    <row r="628" spans="1:34">
      <c r="A628" s="1" t="s">
        <v>1768</v>
      </c>
      <c r="B628" s="1" t="s">
        <v>1769</v>
      </c>
      <c r="C628" s="1" t="s">
        <v>112</v>
      </c>
      <c r="D628" s="1">
        <v>33</v>
      </c>
      <c r="E628" s="4">
        <v>44551</v>
      </c>
      <c r="F628" s="1" t="s">
        <v>1770</v>
      </c>
      <c r="G628" s="1" t="s">
        <v>72</v>
      </c>
      <c r="H628" s="1" t="s">
        <v>65</v>
      </c>
      <c r="I628" s="1">
        <v>0.8</v>
      </c>
      <c r="J628" s="1" t="s">
        <v>75</v>
      </c>
      <c r="K628" s="1">
        <v>0</v>
      </c>
      <c r="M628" s="1">
        <v>0</v>
      </c>
      <c r="O628" s="1">
        <v>0</v>
      </c>
      <c r="Q628" s="1">
        <v>0</v>
      </c>
      <c r="S628" s="1">
        <v>0</v>
      </c>
      <c r="U628" s="1">
        <v>0</v>
      </c>
      <c r="W628" s="1">
        <v>0</v>
      </c>
      <c r="Y628" s="1">
        <v>0</v>
      </c>
      <c r="AA628" s="1">
        <v>0</v>
      </c>
      <c r="AC628" s="1">
        <v>0</v>
      </c>
      <c r="AE628" s="1">
        <v>0</v>
      </c>
      <c r="AG628" s="1">
        <v>1</v>
      </c>
      <c r="AH628" s="1">
        <v>0</v>
      </c>
    </row>
    <row r="629" spans="1:34">
      <c r="A629" s="1" t="s">
        <v>1771</v>
      </c>
      <c r="B629" s="1" t="s">
        <v>1772</v>
      </c>
      <c r="C629" s="1" t="s">
        <v>235</v>
      </c>
      <c r="D629" s="1">
        <v>28</v>
      </c>
      <c r="E629" s="1">
        <v>44488</v>
      </c>
      <c r="F629" s="1" t="s">
        <v>20332</v>
      </c>
      <c r="G629" s="1" t="s">
        <v>72</v>
      </c>
      <c r="H629" s="1" t="s">
        <v>65</v>
      </c>
      <c r="I629" s="1">
        <v>0.8</v>
      </c>
      <c r="J629" s="1" t="s">
        <v>75</v>
      </c>
      <c r="K629" s="1">
        <v>0</v>
      </c>
      <c r="M629" s="1">
        <v>0</v>
      </c>
      <c r="O629" s="1">
        <v>0</v>
      </c>
      <c r="Q629" s="1">
        <v>0</v>
      </c>
      <c r="S629" s="1">
        <v>0</v>
      </c>
      <c r="U629" s="1">
        <v>0</v>
      </c>
      <c r="W629" s="1">
        <v>0</v>
      </c>
      <c r="Y629" s="1">
        <v>0</v>
      </c>
      <c r="AA629" s="1">
        <v>0</v>
      </c>
      <c r="AC629" s="1">
        <v>0</v>
      </c>
      <c r="AE629" s="1">
        <v>0</v>
      </c>
      <c r="AG629" s="1">
        <v>1</v>
      </c>
      <c r="AH629" s="1">
        <v>0</v>
      </c>
    </row>
    <row r="630" spans="1:34">
      <c r="A630" s="1" t="s">
        <v>1773</v>
      </c>
      <c r="B630" s="1" t="s">
        <v>1774</v>
      </c>
      <c r="C630" s="1" t="s">
        <v>245</v>
      </c>
      <c r="H630" s="1" t="s">
        <v>65</v>
      </c>
      <c r="I630" s="1" t="s">
        <v>66</v>
      </c>
      <c r="V630" s="1" t="s">
        <v>67</v>
      </c>
    </row>
    <row r="631" spans="1:34">
      <c r="A631" s="1" t="s">
        <v>1775</v>
      </c>
      <c r="B631" s="1" t="s">
        <v>1776</v>
      </c>
      <c r="C631" s="1" t="s">
        <v>112</v>
      </c>
      <c r="D631" s="1">
        <v>28</v>
      </c>
      <c r="E631" s="4">
        <v>44548</v>
      </c>
      <c r="F631" s="1" t="s">
        <v>1777</v>
      </c>
      <c r="G631" s="1" t="s">
        <v>80</v>
      </c>
      <c r="H631" s="1" t="s">
        <v>65</v>
      </c>
      <c r="I631" s="1">
        <v>0.7</v>
      </c>
      <c r="J631" s="1" t="s">
        <v>75</v>
      </c>
      <c r="K631" s="1">
        <v>0</v>
      </c>
      <c r="M631" s="1">
        <v>0</v>
      </c>
      <c r="O631" s="1">
        <v>0</v>
      </c>
      <c r="Q631" s="1">
        <v>0</v>
      </c>
      <c r="S631" s="1">
        <v>0</v>
      </c>
      <c r="U631" s="1">
        <v>0</v>
      </c>
      <c r="W631" s="1">
        <v>0</v>
      </c>
      <c r="Y631" s="1">
        <v>0</v>
      </c>
      <c r="AA631" s="1">
        <v>0</v>
      </c>
      <c r="AC631" s="1">
        <v>0</v>
      </c>
      <c r="AE631" s="1">
        <v>0</v>
      </c>
      <c r="AG631" s="1">
        <v>1</v>
      </c>
      <c r="AH631" s="1">
        <v>0</v>
      </c>
    </row>
    <row r="632" spans="1:34">
      <c r="A632" s="1" t="s">
        <v>1778</v>
      </c>
      <c r="B632" s="1" t="s">
        <v>1779</v>
      </c>
      <c r="C632" s="1" t="s">
        <v>346</v>
      </c>
      <c r="D632" s="1">
        <v>22</v>
      </c>
      <c r="E632" s="1">
        <v>40738</v>
      </c>
      <c r="F632" s="1" t="s">
        <v>20332</v>
      </c>
      <c r="G632" s="1" t="s">
        <v>72</v>
      </c>
      <c r="H632" s="1" t="s">
        <v>65</v>
      </c>
      <c r="I632" s="1">
        <v>0.8</v>
      </c>
      <c r="J632" s="1" t="s">
        <v>75</v>
      </c>
      <c r="K632" s="1">
        <v>0</v>
      </c>
      <c r="M632" s="1">
        <v>0</v>
      </c>
      <c r="O632" s="1">
        <v>0</v>
      </c>
      <c r="Q632" s="1">
        <v>0</v>
      </c>
      <c r="S632" s="1">
        <v>0</v>
      </c>
      <c r="U632" s="1">
        <v>0</v>
      </c>
      <c r="W632" s="1">
        <v>0</v>
      </c>
      <c r="Y632" s="1">
        <v>0</v>
      </c>
      <c r="AA632" s="1">
        <v>0</v>
      </c>
      <c r="AC632" s="1">
        <v>0</v>
      </c>
      <c r="AE632" s="1">
        <v>0</v>
      </c>
      <c r="AG632" s="1">
        <v>1</v>
      </c>
      <c r="AH632" s="1">
        <v>0</v>
      </c>
    </row>
    <row r="633" spans="1:34">
      <c r="A633" s="1" t="s">
        <v>1780</v>
      </c>
      <c r="B633" s="1" t="s">
        <v>1781</v>
      </c>
      <c r="C633" s="1" t="s">
        <v>337</v>
      </c>
      <c r="D633" s="1">
        <v>29</v>
      </c>
      <c r="E633" s="4">
        <v>44540</v>
      </c>
      <c r="F633" s="1" t="s">
        <v>1782</v>
      </c>
      <c r="G633" s="1" t="s">
        <v>72</v>
      </c>
      <c r="H633" s="1" t="s">
        <v>65</v>
      </c>
      <c r="I633" s="1">
        <v>0.6</v>
      </c>
      <c r="J633" s="1" t="s">
        <v>75</v>
      </c>
      <c r="K633" s="1">
        <v>0</v>
      </c>
      <c r="M633" s="1">
        <v>0</v>
      </c>
      <c r="O633" s="1">
        <v>0</v>
      </c>
      <c r="Q633" s="1">
        <v>0</v>
      </c>
      <c r="S633" s="1">
        <v>0</v>
      </c>
      <c r="U633" s="1">
        <v>0</v>
      </c>
      <c r="W633" s="1">
        <v>0</v>
      </c>
      <c r="Y633" s="1">
        <v>0</v>
      </c>
      <c r="AA633" s="1">
        <v>0</v>
      </c>
      <c r="AC633" s="1">
        <v>0</v>
      </c>
      <c r="AE633" s="1">
        <v>0</v>
      </c>
      <c r="AG633" s="1">
        <v>1</v>
      </c>
      <c r="AH633" s="1">
        <v>0</v>
      </c>
    </row>
    <row r="634" spans="1:34">
      <c r="A634" s="1" t="s">
        <v>1783</v>
      </c>
      <c r="B634" s="1" t="s">
        <v>1784</v>
      </c>
      <c r="C634" s="1" t="s">
        <v>826</v>
      </c>
      <c r="D634" s="1">
        <v>9</v>
      </c>
      <c r="E634" s="4">
        <v>44649</v>
      </c>
      <c r="F634" s="1" t="s">
        <v>1785</v>
      </c>
      <c r="G634" s="1" t="s">
        <v>80</v>
      </c>
      <c r="H634" s="1" t="s">
        <v>73</v>
      </c>
      <c r="I634" s="1">
        <v>0</v>
      </c>
      <c r="J634" s="1" t="s">
        <v>1640</v>
      </c>
      <c r="K634" s="1">
        <v>0.4</v>
      </c>
      <c r="L634" s="1" t="s">
        <v>82</v>
      </c>
      <c r="M634" s="1">
        <v>0.5</v>
      </c>
      <c r="N634" s="1" t="s">
        <v>83</v>
      </c>
      <c r="O634" s="1">
        <v>0.55000000000000004</v>
      </c>
      <c r="P634" s="1" t="s">
        <v>84</v>
      </c>
      <c r="Q634" s="1">
        <v>0.65</v>
      </c>
      <c r="R634" s="1" t="s">
        <v>85</v>
      </c>
      <c r="S634" s="1">
        <v>0</v>
      </c>
      <c r="U634" s="1">
        <v>0</v>
      </c>
      <c r="W634" s="1">
        <v>0</v>
      </c>
      <c r="Y634" s="1">
        <v>0</v>
      </c>
      <c r="AA634" s="1">
        <v>0</v>
      </c>
      <c r="AC634" s="1">
        <v>0</v>
      </c>
      <c r="AE634" s="1">
        <v>0</v>
      </c>
      <c r="AG634" s="1">
        <v>4</v>
      </c>
      <c r="AH634" s="1">
        <v>7499.99</v>
      </c>
    </row>
    <row r="635" spans="1:34">
      <c r="A635" s="1" t="s">
        <v>1786</v>
      </c>
      <c r="B635" s="1" t="s">
        <v>1787</v>
      </c>
      <c r="C635" s="1" t="s">
        <v>212</v>
      </c>
      <c r="D635" s="1">
        <v>21</v>
      </c>
      <c r="E635" s="1">
        <v>44039</v>
      </c>
      <c r="F635" s="1" t="s">
        <v>20332</v>
      </c>
      <c r="G635" s="1" t="s">
        <v>72</v>
      </c>
      <c r="H635" s="1" t="s">
        <v>65</v>
      </c>
      <c r="I635" s="1">
        <v>0.8</v>
      </c>
      <c r="J635" s="1" t="s">
        <v>75</v>
      </c>
      <c r="K635" s="1">
        <v>0</v>
      </c>
      <c r="M635" s="1">
        <v>0</v>
      </c>
      <c r="O635" s="1">
        <v>0</v>
      </c>
      <c r="Q635" s="1">
        <v>0</v>
      </c>
      <c r="S635" s="1">
        <v>0</v>
      </c>
      <c r="U635" s="1">
        <v>0</v>
      </c>
      <c r="W635" s="1">
        <v>0</v>
      </c>
      <c r="Y635" s="1">
        <v>0</v>
      </c>
      <c r="AA635" s="1">
        <v>0</v>
      </c>
      <c r="AC635" s="1">
        <v>0</v>
      </c>
      <c r="AE635" s="1">
        <v>0</v>
      </c>
      <c r="AG635" s="1">
        <v>1</v>
      </c>
      <c r="AH635" s="1">
        <v>0</v>
      </c>
    </row>
    <row r="636" spans="1:34">
      <c r="A636" s="1" t="s">
        <v>1788</v>
      </c>
      <c r="B636" s="1" t="s">
        <v>1789</v>
      </c>
      <c r="C636" s="1" t="s">
        <v>411</v>
      </c>
      <c r="D636" s="1">
        <v>56</v>
      </c>
      <c r="E636" s="4">
        <v>44672</v>
      </c>
      <c r="F636" s="1" t="s">
        <v>1790</v>
      </c>
      <c r="G636" s="1" t="s">
        <v>72</v>
      </c>
      <c r="H636" s="1" t="s">
        <v>73</v>
      </c>
      <c r="I636" s="1">
        <v>0</v>
      </c>
      <c r="J636" s="1" t="s">
        <v>74</v>
      </c>
      <c r="K636" s="1">
        <v>0.2</v>
      </c>
      <c r="L636" s="1" t="s">
        <v>75</v>
      </c>
      <c r="M636" s="1">
        <v>0</v>
      </c>
      <c r="O636" s="1">
        <v>0</v>
      </c>
      <c r="Q636" s="1">
        <v>0</v>
      </c>
      <c r="S636" s="1">
        <v>0</v>
      </c>
      <c r="U636" s="1">
        <v>0</v>
      </c>
      <c r="W636" s="1">
        <v>0</v>
      </c>
      <c r="Y636" s="1">
        <v>0</v>
      </c>
      <c r="AA636" s="1">
        <v>0</v>
      </c>
      <c r="AC636" s="1">
        <v>0</v>
      </c>
      <c r="AE636" s="1">
        <v>0</v>
      </c>
      <c r="AG636" s="1">
        <v>2</v>
      </c>
      <c r="AH636" s="1">
        <v>10000</v>
      </c>
    </row>
    <row r="637" spans="1:34">
      <c r="A637" s="1" t="s">
        <v>1791</v>
      </c>
      <c r="B637" s="1" t="s">
        <v>1792</v>
      </c>
      <c r="C637" s="1" t="s">
        <v>30</v>
      </c>
      <c r="D637" s="1">
        <v>123</v>
      </c>
      <c r="E637" s="1">
        <v>42002</v>
      </c>
      <c r="F637" s="1" t="s">
        <v>20332</v>
      </c>
      <c r="G637" s="1" t="s">
        <v>72</v>
      </c>
      <c r="H637" s="1" t="s">
        <v>73</v>
      </c>
      <c r="I637" s="1">
        <v>0</v>
      </c>
      <c r="J637" s="1" t="s">
        <v>222</v>
      </c>
      <c r="K637" s="1">
        <v>0.8</v>
      </c>
      <c r="L637" s="1" t="s">
        <v>75</v>
      </c>
      <c r="M637" s="1">
        <v>0</v>
      </c>
      <c r="O637" s="1">
        <v>0</v>
      </c>
      <c r="Q637" s="1">
        <v>0</v>
      </c>
      <c r="S637" s="1">
        <v>0</v>
      </c>
      <c r="U637" s="1">
        <v>0</v>
      </c>
      <c r="W637" s="1">
        <v>0</v>
      </c>
      <c r="Y637" s="1">
        <v>0</v>
      </c>
      <c r="AA637" s="1">
        <v>0</v>
      </c>
      <c r="AC637" s="1">
        <v>0</v>
      </c>
      <c r="AE637" s="1">
        <v>0</v>
      </c>
      <c r="AG637" s="1">
        <v>2</v>
      </c>
      <c r="AH637" s="1">
        <v>9999.99</v>
      </c>
    </row>
    <row r="638" spans="1:34">
      <c r="A638" s="1" t="s">
        <v>1793</v>
      </c>
      <c r="B638" s="1" t="s">
        <v>1794</v>
      </c>
      <c r="C638" s="1" t="s">
        <v>245</v>
      </c>
      <c r="H638" s="1" t="s">
        <v>65</v>
      </c>
      <c r="I638" s="1" t="s">
        <v>66</v>
      </c>
      <c r="V638" s="1" t="s">
        <v>67</v>
      </c>
    </row>
    <row r="639" spans="1:34">
      <c r="A639" s="1" t="s">
        <v>1795</v>
      </c>
      <c r="B639" s="1" t="s">
        <v>1796</v>
      </c>
      <c r="C639" s="1" t="s">
        <v>423</v>
      </c>
      <c r="D639" s="1">
        <v>5</v>
      </c>
      <c r="E639" s="4">
        <v>44645</v>
      </c>
      <c r="F639" s="1" t="s">
        <v>1797</v>
      </c>
      <c r="G639" s="1" t="s">
        <v>72</v>
      </c>
      <c r="H639" s="1" t="s">
        <v>65</v>
      </c>
      <c r="I639" s="1">
        <v>0.2</v>
      </c>
      <c r="J639" s="1" t="s">
        <v>75</v>
      </c>
      <c r="K639" s="1">
        <v>0</v>
      </c>
      <c r="M639" s="1">
        <v>0</v>
      </c>
      <c r="O639" s="1">
        <v>0</v>
      </c>
      <c r="Q639" s="1">
        <v>0</v>
      </c>
      <c r="S639" s="1">
        <v>0</v>
      </c>
      <c r="U639" s="1">
        <v>0</v>
      </c>
      <c r="W639" s="1">
        <v>0</v>
      </c>
      <c r="Y639" s="1">
        <v>0</v>
      </c>
      <c r="AA639" s="1">
        <v>0</v>
      </c>
      <c r="AC639" s="1">
        <v>0</v>
      </c>
      <c r="AE639" s="1">
        <v>0</v>
      </c>
      <c r="AG639" s="1">
        <v>1</v>
      </c>
      <c r="AH639" s="1">
        <v>0</v>
      </c>
    </row>
    <row r="640" spans="1:34">
      <c r="A640" s="1" t="s">
        <v>1798</v>
      </c>
      <c r="B640" s="1" t="s">
        <v>1799</v>
      </c>
      <c r="C640" s="1" t="s">
        <v>365</v>
      </c>
      <c r="D640" s="1">
        <v>8</v>
      </c>
      <c r="E640" s="1">
        <v>44282</v>
      </c>
      <c r="F640" s="1" t="s">
        <v>20340</v>
      </c>
      <c r="G640" s="1" t="s">
        <v>20341</v>
      </c>
      <c r="H640" s="1" t="s">
        <v>73</v>
      </c>
      <c r="I640" s="1">
        <v>0.6</v>
      </c>
      <c r="J640" s="1" t="s">
        <v>82</v>
      </c>
      <c r="K640" s="1">
        <v>0.6</v>
      </c>
      <c r="L640" s="1" t="s">
        <v>83</v>
      </c>
      <c r="M640" s="1">
        <v>0.6</v>
      </c>
      <c r="N640" s="1" t="s">
        <v>84</v>
      </c>
      <c r="O640" s="1">
        <v>0.8</v>
      </c>
      <c r="P640" s="1" t="s">
        <v>85</v>
      </c>
      <c r="Q640" s="1">
        <v>0</v>
      </c>
      <c r="S640" s="1">
        <v>0</v>
      </c>
      <c r="U640" s="1">
        <v>0</v>
      </c>
      <c r="W640" s="1">
        <v>0</v>
      </c>
      <c r="Y640" s="1">
        <v>0</v>
      </c>
      <c r="AA640" s="1">
        <v>0</v>
      </c>
      <c r="AC640" s="1">
        <v>0</v>
      </c>
      <c r="AE640" s="1">
        <v>0</v>
      </c>
      <c r="AG640" s="1">
        <v>3</v>
      </c>
      <c r="AH640" s="1">
        <v>0</v>
      </c>
    </row>
    <row r="641" spans="1:34">
      <c r="A641" s="1" t="s">
        <v>1800</v>
      </c>
      <c r="B641" s="1" t="s">
        <v>1801</v>
      </c>
      <c r="C641" s="1" t="s">
        <v>199</v>
      </c>
      <c r="D641" s="1">
        <v>15</v>
      </c>
      <c r="E641" s="4">
        <v>44706</v>
      </c>
      <c r="F641" s="1" t="s">
        <v>1802</v>
      </c>
      <c r="G641" s="1" t="s">
        <v>72</v>
      </c>
      <c r="H641" s="1" t="s">
        <v>73</v>
      </c>
      <c r="I641" s="1">
        <v>0</v>
      </c>
      <c r="J641" s="1" t="s">
        <v>425</v>
      </c>
      <c r="K641" s="1">
        <v>0.8</v>
      </c>
      <c r="L641" s="1" t="s">
        <v>75</v>
      </c>
      <c r="M641" s="1">
        <v>0</v>
      </c>
      <c r="O641" s="1">
        <v>0</v>
      </c>
      <c r="Q641" s="1">
        <v>0</v>
      </c>
      <c r="S641" s="1">
        <v>0</v>
      </c>
      <c r="U641" s="1">
        <v>0</v>
      </c>
      <c r="W641" s="1">
        <v>0</v>
      </c>
      <c r="Y641" s="1">
        <v>0</v>
      </c>
      <c r="AA641" s="1">
        <v>0</v>
      </c>
      <c r="AC641" s="1">
        <v>0</v>
      </c>
      <c r="AE641" s="1">
        <v>0</v>
      </c>
      <c r="AG641" s="1">
        <v>2</v>
      </c>
      <c r="AH641" s="1">
        <v>13000</v>
      </c>
    </row>
    <row r="642" spans="1:34">
      <c r="A642" s="1" t="s">
        <v>1803</v>
      </c>
      <c r="B642" s="1" t="s">
        <v>1804</v>
      </c>
      <c r="C642" s="1" t="s">
        <v>212</v>
      </c>
      <c r="D642" s="1">
        <v>37</v>
      </c>
      <c r="E642" s="4">
        <v>44657</v>
      </c>
      <c r="F642" s="1" t="s">
        <v>1805</v>
      </c>
      <c r="G642" s="1" t="s">
        <v>72</v>
      </c>
      <c r="H642" s="1" t="s">
        <v>65</v>
      </c>
      <c r="I642" s="1">
        <v>0.8</v>
      </c>
      <c r="J642" s="1" t="s">
        <v>75</v>
      </c>
      <c r="K642" s="1">
        <v>0</v>
      </c>
      <c r="M642" s="1">
        <v>0</v>
      </c>
      <c r="O642" s="1">
        <v>0</v>
      </c>
      <c r="Q642" s="1">
        <v>0</v>
      </c>
      <c r="S642" s="1">
        <v>0</v>
      </c>
      <c r="U642" s="1">
        <v>0</v>
      </c>
      <c r="W642" s="1">
        <v>0</v>
      </c>
      <c r="Y642" s="1">
        <v>0</v>
      </c>
      <c r="AA642" s="1">
        <v>0</v>
      </c>
      <c r="AC642" s="1">
        <v>0</v>
      </c>
      <c r="AE642" s="1">
        <v>0</v>
      </c>
      <c r="AG642" s="1">
        <v>1</v>
      </c>
      <c r="AH642" s="1">
        <v>0</v>
      </c>
    </row>
    <row r="643" spans="1:34">
      <c r="A643" s="1" t="s">
        <v>1806</v>
      </c>
      <c r="B643" s="1" t="s">
        <v>1807</v>
      </c>
      <c r="C643" s="1" t="s">
        <v>218</v>
      </c>
      <c r="D643" s="1">
        <v>15</v>
      </c>
      <c r="E643" s="4">
        <v>44712</v>
      </c>
      <c r="F643" s="1" t="s">
        <v>1808</v>
      </c>
      <c r="G643" s="1" t="s">
        <v>72</v>
      </c>
      <c r="H643" s="1" t="s">
        <v>73</v>
      </c>
      <c r="I643" s="1">
        <v>0</v>
      </c>
      <c r="J643" s="1" t="s">
        <v>1267</v>
      </c>
      <c r="K643" s="1">
        <v>0.8</v>
      </c>
      <c r="L643" s="1" t="s">
        <v>75</v>
      </c>
      <c r="M643" s="1">
        <v>0</v>
      </c>
      <c r="O643" s="1">
        <v>0</v>
      </c>
      <c r="Q643" s="1">
        <v>0</v>
      </c>
      <c r="S643" s="1">
        <v>0</v>
      </c>
      <c r="U643" s="1">
        <v>0</v>
      </c>
      <c r="W643" s="1">
        <v>0</v>
      </c>
      <c r="Y643" s="1">
        <v>0</v>
      </c>
      <c r="AA643" s="1">
        <v>0</v>
      </c>
      <c r="AC643" s="1">
        <v>0</v>
      </c>
      <c r="AE643" s="1">
        <v>0</v>
      </c>
      <c r="AG643" s="1">
        <v>2</v>
      </c>
      <c r="AH643" s="1">
        <v>6000</v>
      </c>
    </row>
    <row r="644" spans="1:34">
      <c r="A644" s="1" t="s">
        <v>1809</v>
      </c>
      <c r="B644" s="1" t="s">
        <v>1810</v>
      </c>
      <c r="C644" s="1" t="s">
        <v>378</v>
      </c>
      <c r="D644" s="1">
        <v>10</v>
      </c>
      <c r="E644" s="4">
        <v>44651</v>
      </c>
      <c r="F644" s="1" t="s">
        <v>1811</v>
      </c>
      <c r="G644" s="1" t="s">
        <v>80</v>
      </c>
      <c r="H644" s="1" t="s">
        <v>73</v>
      </c>
      <c r="I644" s="1">
        <v>0</v>
      </c>
      <c r="J644" s="1" t="s">
        <v>81</v>
      </c>
      <c r="K644" s="1">
        <v>0.5</v>
      </c>
      <c r="L644" s="1" t="s">
        <v>82</v>
      </c>
      <c r="M644" s="1">
        <v>0.65</v>
      </c>
      <c r="N644" s="1" t="s">
        <v>83</v>
      </c>
      <c r="O644" s="1">
        <v>0.78</v>
      </c>
      <c r="P644" s="1" t="s">
        <v>84</v>
      </c>
      <c r="Q644" s="1">
        <v>0.8</v>
      </c>
      <c r="R644" s="1" t="s">
        <v>85</v>
      </c>
      <c r="S644" s="1">
        <v>0</v>
      </c>
      <c r="U644" s="1">
        <v>0</v>
      </c>
      <c r="W644" s="1">
        <v>0</v>
      </c>
      <c r="Y644" s="1">
        <v>0</v>
      </c>
      <c r="AA644" s="1">
        <v>0</v>
      </c>
      <c r="AC644" s="1">
        <v>0</v>
      </c>
      <c r="AE644" s="1">
        <v>0</v>
      </c>
      <c r="AG644" s="1">
        <v>4</v>
      </c>
      <c r="AH644" s="1">
        <v>15000</v>
      </c>
    </row>
    <row r="645" spans="1:34">
      <c r="A645" s="1" t="s">
        <v>1812</v>
      </c>
      <c r="B645" s="1" t="s">
        <v>1813</v>
      </c>
      <c r="C645" s="1" t="s">
        <v>112</v>
      </c>
      <c r="D645" s="1">
        <v>21</v>
      </c>
      <c r="E645" s="1">
        <v>44187</v>
      </c>
      <c r="F645" s="1" t="s">
        <v>20332</v>
      </c>
      <c r="G645" s="1" t="s">
        <v>72</v>
      </c>
      <c r="H645" s="1" t="s">
        <v>65</v>
      </c>
      <c r="I645" s="1">
        <v>0.8</v>
      </c>
      <c r="J645" s="1" t="s">
        <v>75</v>
      </c>
      <c r="K645" s="1">
        <v>0</v>
      </c>
      <c r="M645" s="1">
        <v>0</v>
      </c>
      <c r="O645" s="1">
        <v>0</v>
      </c>
      <c r="Q645" s="1">
        <v>0</v>
      </c>
      <c r="S645" s="1">
        <v>0</v>
      </c>
      <c r="U645" s="1">
        <v>0</v>
      </c>
      <c r="W645" s="1">
        <v>0</v>
      </c>
      <c r="Y645" s="1">
        <v>0</v>
      </c>
      <c r="AA645" s="1">
        <v>0</v>
      </c>
      <c r="AC645" s="1">
        <v>0</v>
      </c>
      <c r="AE645" s="1">
        <v>0</v>
      </c>
      <c r="AG645" s="1">
        <v>1</v>
      </c>
      <c r="AH645" s="1">
        <v>0</v>
      </c>
    </row>
    <row r="646" spans="1:34">
      <c r="A646" s="1" t="s">
        <v>1814</v>
      </c>
      <c r="B646" s="1" t="s">
        <v>1815</v>
      </c>
      <c r="C646" s="1" t="s">
        <v>152</v>
      </c>
      <c r="D646" s="1">
        <v>28</v>
      </c>
      <c r="E646" s="1">
        <v>43434</v>
      </c>
      <c r="F646" s="1" t="s">
        <v>20340</v>
      </c>
      <c r="G646" s="1" t="s">
        <v>20341</v>
      </c>
      <c r="H646" s="1" t="s">
        <v>73</v>
      </c>
      <c r="I646" s="1">
        <v>0</v>
      </c>
      <c r="J646" s="1" t="s">
        <v>74</v>
      </c>
      <c r="K646" s="1">
        <v>0.3</v>
      </c>
      <c r="L646" s="1" t="s">
        <v>82</v>
      </c>
      <c r="M646" s="1">
        <v>0.5</v>
      </c>
      <c r="N646" s="1" t="s">
        <v>83</v>
      </c>
      <c r="O646" s="1">
        <v>0.7</v>
      </c>
      <c r="P646" s="1" t="s">
        <v>84</v>
      </c>
      <c r="Q646" s="1">
        <v>0.75</v>
      </c>
      <c r="R646" s="1" t="s">
        <v>85</v>
      </c>
      <c r="S646" s="1">
        <v>0</v>
      </c>
      <c r="U646" s="1">
        <v>0</v>
      </c>
      <c r="W646" s="1">
        <v>0</v>
      </c>
      <c r="Y646" s="1">
        <v>0</v>
      </c>
      <c r="AA646" s="1">
        <v>0</v>
      </c>
      <c r="AC646" s="1">
        <v>0</v>
      </c>
      <c r="AE646" s="1">
        <v>0</v>
      </c>
      <c r="AG646" s="1">
        <v>4</v>
      </c>
      <c r="AH646" s="1">
        <v>10000</v>
      </c>
    </row>
    <row r="647" spans="1:34">
      <c r="A647" s="1" t="s">
        <v>1816</v>
      </c>
      <c r="B647" s="1" t="s">
        <v>1817</v>
      </c>
      <c r="C647" s="1" t="s">
        <v>115</v>
      </c>
      <c r="D647" s="1">
        <v>4</v>
      </c>
      <c r="E647" s="1">
        <v>43188</v>
      </c>
      <c r="F647" s="1" t="s">
        <v>20332</v>
      </c>
      <c r="G647" s="1" t="s">
        <v>72</v>
      </c>
      <c r="H647" s="1" t="s">
        <v>65</v>
      </c>
      <c r="I647" s="1">
        <v>0.8</v>
      </c>
      <c r="J647" s="1" t="s">
        <v>75</v>
      </c>
      <c r="K647" s="1">
        <v>0</v>
      </c>
      <c r="M647" s="1">
        <v>0</v>
      </c>
      <c r="O647" s="1">
        <v>0</v>
      </c>
      <c r="Q647" s="1">
        <v>0</v>
      </c>
      <c r="S647" s="1">
        <v>0</v>
      </c>
      <c r="U647" s="1">
        <v>0</v>
      </c>
      <c r="W647" s="1">
        <v>0</v>
      </c>
      <c r="Y647" s="1">
        <v>0</v>
      </c>
      <c r="AA647" s="1">
        <v>0</v>
      </c>
      <c r="AC647" s="1">
        <v>0</v>
      </c>
      <c r="AE647" s="1">
        <v>0</v>
      </c>
      <c r="AG647" s="1">
        <v>1</v>
      </c>
      <c r="AH647" s="1">
        <v>0</v>
      </c>
    </row>
    <row r="648" spans="1:34">
      <c r="A648" s="1" t="s">
        <v>1818</v>
      </c>
      <c r="B648" s="1" t="s">
        <v>1819</v>
      </c>
      <c r="C648" s="1" t="s">
        <v>291</v>
      </c>
      <c r="D648" s="1">
        <v>14</v>
      </c>
      <c r="E648" s="4">
        <v>44645</v>
      </c>
      <c r="F648" s="1" t="s">
        <v>1820</v>
      </c>
      <c r="G648" s="1" t="s">
        <v>1821</v>
      </c>
      <c r="H648" s="1" t="s">
        <v>73</v>
      </c>
      <c r="I648" s="1">
        <v>0</v>
      </c>
      <c r="J648" s="1" t="s">
        <v>81</v>
      </c>
      <c r="K648" s="1">
        <v>0.5</v>
      </c>
      <c r="L648" s="1" t="s">
        <v>82</v>
      </c>
      <c r="M648" s="1">
        <v>0.65</v>
      </c>
      <c r="N648" s="1" t="s">
        <v>83</v>
      </c>
      <c r="O648" s="1">
        <v>0.78</v>
      </c>
      <c r="P648" s="1" t="s">
        <v>84</v>
      </c>
      <c r="Q648" s="1">
        <v>0.8</v>
      </c>
      <c r="R648" s="1" t="s">
        <v>85</v>
      </c>
      <c r="S648" s="1">
        <v>0</v>
      </c>
      <c r="U648" s="1">
        <v>0</v>
      </c>
      <c r="W648" s="1">
        <v>0</v>
      </c>
      <c r="Y648" s="1">
        <v>0</v>
      </c>
      <c r="AA648" s="1">
        <v>0</v>
      </c>
      <c r="AC648" s="1">
        <v>0</v>
      </c>
      <c r="AE648" s="1">
        <v>0</v>
      </c>
      <c r="AG648" s="1">
        <v>4</v>
      </c>
      <c r="AH648" s="1">
        <v>15000</v>
      </c>
    </row>
    <row r="649" spans="1:34">
      <c r="A649" s="1" t="s">
        <v>1822</v>
      </c>
      <c r="B649" s="1" t="s">
        <v>1823</v>
      </c>
      <c r="C649" s="1" t="s">
        <v>98</v>
      </c>
      <c r="D649" s="1">
        <v>11</v>
      </c>
      <c r="E649" s="1">
        <v>44273</v>
      </c>
      <c r="F649" s="1" t="s">
        <v>20332</v>
      </c>
      <c r="G649" s="1" t="s">
        <v>72</v>
      </c>
      <c r="H649" s="1" t="s">
        <v>73</v>
      </c>
      <c r="I649" s="1">
        <v>0</v>
      </c>
      <c r="J649" s="1" t="s">
        <v>434</v>
      </c>
      <c r="K649" s="1">
        <v>0.5</v>
      </c>
      <c r="L649" s="1" t="s">
        <v>75</v>
      </c>
      <c r="M649" s="1">
        <v>0</v>
      </c>
      <c r="O649" s="1">
        <v>0</v>
      </c>
      <c r="Q649" s="1">
        <v>0</v>
      </c>
      <c r="S649" s="1">
        <v>0</v>
      </c>
      <c r="U649" s="1">
        <v>0</v>
      </c>
      <c r="W649" s="1">
        <v>0</v>
      </c>
      <c r="Y649" s="1">
        <v>0</v>
      </c>
      <c r="AA649" s="1">
        <v>0</v>
      </c>
      <c r="AC649" s="1">
        <v>0</v>
      </c>
      <c r="AE649" s="1">
        <v>0</v>
      </c>
      <c r="AG649" s="1">
        <v>2</v>
      </c>
      <c r="AH649" s="1">
        <v>7500</v>
      </c>
    </row>
    <row r="650" spans="1:34">
      <c r="A650" s="1" t="s">
        <v>1824</v>
      </c>
      <c r="B650" s="1" t="s">
        <v>1825</v>
      </c>
      <c r="C650" s="1" t="s">
        <v>112</v>
      </c>
      <c r="D650" s="1">
        <v>11</v>
      </c>
      <c r="E650" s="4">
        <v>44627</v>
      </c>
      <c r="F650" s="1" t="s">
        <v>1826</v>
      </c>
      <c r="G650" s="1" t="s">
        <v>80</v>
      </c>
      <c r="H650" s="1" t="s">
        <v>65</v>
      </c>
      <c r="I650" s="1">
        <v>0.8</v>
      </c>
      <c r="J650" s="1" t="s">
        <v>75</v>
      </c>
      <c r="K650" s="1">
        <v>0</v>
      </c>
      <c r="M650" s="1">
        <v>0</v>
      </c>
      <c r="O650" s="1">
        <v>0</v>
      </c>
      <c r="Q650" s="1">
        <v>0</v>
      </c>
      <c r="S650" s="1">
        <v>0</v>
      </c>
      <c r="U650" s="1">
        <v>0</v>
      </c>
      <c r="W650" s="1">
        <v>0</v>
      </c>
      <c r="Y650" s="1">
        <v>0</v>
      </c>
      <c r="AA650" s="1">
        <v>0</v>
      </c>
      <c r="AC650" s="1">
        <v>0</v>
      </c>
      <c r="AE650" s="1">
        <v>0</v>
      </c>
      <c r="AG650" s="1">
        <v>1</v>
      </c>
      <c r="AH650" s="1">
        <v>0</v>
      </c>
    </row>
    <row r="651" spans="1:34">
      <c r="A651" s="1" t="s">
        <v>1827</v>
      </c>
      <c r="B651" s="1" t="s">
        <v>1828</v>
      </c>
      <c r="C651" s="1" t="s">
        <v>1337</v>
      </c>
      <c r="D651" s="1">
        <v>24</v>
      </c>
      <c r="E651" s="4">
        <v>44705</v>
      </c>
      <c r="F651" s="1" t="s">
        <v>1829</v>
      </c>
      <c r="G651" s="1" t="s">
        <v>80</v>
      </c>
      <c r="H651" s="1" t="s">
        <v>73</v>
      </c>
      <c r="I651" s="1">
        <v>0</v>
      </c>
      <c r="J651" s="1" t="s">
        <v>74</v>
      </c>
      <c r="K651" s="1">
        <v>0.5</v>
      </c>
      <c r="L651" s="1" t="s">
        <v>82</v>
      </c>
      <c r="M651" s="1">
        <v>0.55000000000000004</v>
      </c>
      <c r="N651" s="1" t="s">
        <v>83</v>
      </c>
      <c r="O651" s="1">
        <v>0.6</v>
      </c>
      <c r="P651" s="1" t="s">
        <v>84</v>
      </c>
      <c r="Q651" s="1">
        <v>0.78</v>
      </c>
      <c r="R651" s="1" t="s">
        <v>85</v>
      </c>
      <c r="S651" s="1">
        <v>0</v>
      </c>
      <c r="U651" s="1">
        <v>0</v>
      </c>
      <c r="W651" s="1">
        <v>0</v>
      </c>
      <c r="Y651" s="1">
        <v>0</v>
      </c>
      <c r="AA651" s="1">
        <v>0</v>
      </c>
      <c r="AC651" s="1">
        <v>0</v>
      </c>
      <c r="AE651" s="1">
        <v>0</v>
      </c>
      <c r="AG651" s="1">
        <v>4</v>
      </c>
      <c r="AH651" s="1">
        <v>10000</v>
      </c>
    </row>
    <row r="652" spans="1:34">
      <c r="A652" s="1" t="s">
        <v>1830</v>
      </c>
      <c r="B652" s="1" t="s">
        <v>1831</v>
      </c>
      <c r="C652" s="1" t="s">
        <v>327</v>
      </c>
      <c r="D652" s="1">
        <v>5</v>
      </c>
      <c r="E652" s="1">
        <v>44279</v>
      </c>
      <c r="F652" s="1" t="s">
        <v>20340</v>
      </c>
      <c r="G652" s="1" t="s">
        <v>20341</v>
      </c>
      <c r="H652" s="1" t="s">
        <v>73</v>
      </c>
      <c r="I652" s="1">
        <v>0.55000000000000004</v>
      </c>
      <c r="J652" s="1" t="s">
        <v>82</v>
      </c>
      <c r="K652" s="1">
        <v>0.6</v>
      </c>
      <c r="L652" s="1" t="s">
        <v>83</v>
      </c>
      <c r="M652" s="1">
        <v>0.65</v>
      </c>
      <c r="N652" s="1" t="s">
        <v>84</v>
      </c>
      <c r="O652" s="1">
        <v>0.7</v>
      </c>
      <c r="P652" s="1" t="s">
        <v>85</v>
      </c>
      <c r="Q652" s="1">
        <v>0</v>
      </c>
      <c r="S652" s="1">
        <v>0</v>
      </c>
      <c r="U652" s="1">
        <v>0</v>
      </c>
      <c r="W652" s="1">
        <v>0</v>
      </c>
      <c r="Y652" s="1">
        <v>0</v>
      </c>
      <c r="AA652" s="1">
        <v>0</v>
      </c>
      <c r="AC652" s="1">
        <v>0</v>
      </c>
      <c r="AE652" s="1">
        <v>0</v>
      </c>
      <c r="AG652" s="1">
        <v>3</v>
      </c>
      <c r="AH652" s="1">
        <v>0</v>
      </c>
    </row>
    <row r="653" spans="1:34">
      <c r="A653" s="1" t="s">
        <v>1832</v>
      </c>
      <c r="B653" s="1" t="s">
        <v>1833</v>
      </c>
      <c r="C653" s="1" t="s">
        <v>70</v>
      </c>
      <c r="D653" s="1">
        <v>7</v>
      </c>
      <c r="E653" s="4">
        <v>44712</v>
      </c>
      <c r="F653" s="1" t="s">
        <v>1834</v>
      </c>
      <c r="G653" s="1" t="s">
        <v>80</v>
      </c>
      <c r="H653" s="1" t="s">
        <v>73</v>
      </c>
      <c r="I653" s="1">
        <v>0</v>
      </c>
      <c r="J653" s="1" t="s">
        <v>74</v>
      </c>
      <c r="K653" s="1">
        <v>0.5</v>
      </c>
      <c r="L653" s="1" t="s">
        <v>75</v>
      </c>
      <c r="M653" s="1">
        <v>0</v>
      </c>
      <c r="O653" s="1">
        <v>0</v>
      </c>
      <c r="Q653" s="1">
        <v>0</v>
      </c>
      <c r="S653" s="1">
        <v>0</v>
      </c>
      <c r="U653" s="1">
        <v>0</v>
      </c>
      <c r="W653" s="1">
        <v>0</v>
      </c>
      <c r="Y653" s="1">
        <v>0</v>
      </c>
      <c r="AA653" s="1">
        <v>0</v>
      </c>
      <c r="AC653" s="1">
        <v>0</v>
      </c>
      <c r="AE653" s="1">
        <v>0</v>
      </c>
      <c r="AG653" s="1">
        <v>2</v>
      </c>
      <c r="AH653" s="1">
        <v>10000</v>
      </c>
    </row>
    <row r="654" spans="1:34">
      <c r="A654" s="1" t="s">
        <v>1835</v>
      </c>
      <c r="B654" s="1" t="s">
        <v>1836</v>
      </c>
      <c r="C654" s="1" t="s">
        <v>255</v>
      </c>
      <c r="D654" s="1">
        <v>5</v>
      </c>
      <c r="E654" s="4">
        <v>44651</v>
      </c>
      <c r="F654" s="1" t="s">
        <v>1837</v>
      </c>
      <c r="G654" s="1" t="s">
        <v>72</v>
      </c>
      <c r="H654" s="1" t="s">
        <v>65</v>
      </c>
      <c r="I654" s="1">
        <v>0.5</v>
      </c>
      <c r="J654" s="1" t="s">
        <v>75</v>
      </c>
      <c r="K654" s="1">
        <v>0</v>
      </c>
      <c r="M654" s="1">
        <v>0</v>
      </c>
      <c r="O654" s="1">
        <v>0</v>
      </c>
      <c r="Q654" s="1">
        <v>0</v>
      </c>
      <c r="S654" s="1">
        <v>0</v>
      </c>
      <c r="U654" s="1">
        <v>0</v>
      </c>
      <c r="W654" s="1">
        <v>0</v>
      </c>
      <c r="Y654" s="1">
        <v>0</v>
      </c>
      <c r="AA654" s="1">
        <v>0</v>
      </c>
      <c r="AC654" s="1">
        <v>0</v>
      </c>
      <c r="AE654" s="1">
        <v>0</v>
      </c>
      <c r="AG654" s="1">
        <v>1</v>
      </c>
      <c r="AH654" s="1">
        <v>0</v>
      </c>
    </row>
    <row r="655" spans="1:34">
      <c r="A655" s="1" t="s">
        <v>1838</v>
      </c>
      <c r="B655" s="1" t="s">
        <v>1839</v>
      </c>
      <c r="C655" s="1" t="s">
        <v>199</v>
      </c>
      <c r="D655" s="1">
        <v>13</v>
      </c>
      <c r="E655" s="1">
        <v>42128</v>
      </c>
      <c r="F655" s="1" t="s">
        <v>20332</v>
      </c>
      <c r="G655" s="1" t="s">
        <v>72</v>
      </c>
      <c r="H655" s="1" t="s">
        <v>65</v>
      </c>
      <c r="I655" s="1">
        <v>0.4</v>
      </c>
      <c r="J655" s="1" t="s">
        <v>75</v>
      </c>
      <c r="K655" s="1">
        <v>0</v>
      </c>
      <c r="M655" s="1">
        <v>0</v>
      </c>
      <c r="O655" s="1">
        <v>0</v>
      </c>
      <c r="Q655" s="1">
        <v>0</v>
      </c>
      <c r="S655" s="1">
        <v>0</v>
      </c>
      <c r="U655" s="1">
        <v>0</v>
      </c>
      <c r="W655" s="1">
        <v>0</v>
      </c>
      <c r="Y655" s="1">
        <v>0</v>
      </c>
      <c r="AA655" s="1">
        <v>0</v>
      </c>
      <c r="AC655" s="1">
        <v>0</v>
      </c>
      <c r="AE655" s="1">
        <v>0</v>
      </c>
      <c r="AG655" s="1">
        <v>1</v>
      </c>
      <c r="AH655" s="1">
        <v>0</v>
      </c>
    </row>
    <row r="656" spans="1:34">
      <c r="A656" s="1" t="s">
        <v>1840</v>
      </c>
      <c r="B656" s="1" t="s">
        <v>1841</v>
      </c>
      <c r="C656" s="1" t="s">
        <v>212</v>
      </c>
      <c r="D656" s="1">
        <v>16</v>
      </c>
      <c r="E656" s="1">
        <v>41058</v>
      </c>
      <c r="F656" s="1" t="s">
        <v>20332</v>
      </c>
      <c r="G656" s="1" t="s">
        <v>72</v>
      </c>
      <c r="H656" s="1" t="s">
        <v>65</v>
      </c>
      <c r="I656" s="1">
        <v>0.8</v>
      </c>
      <c r="J656" s="1" t="s">
        <v>75</v>
      </c>
      <c r="K656" s="1">
        <v>0</v>
      </c>
      <c r="M656" s="1">
        <v>0</v>
      </c>
      <c r="O656" s="1">
        <v>0</v>
      </c>
      <c r="Q656" s="1">
        <v>0</v>
      </c>
      <c r="S656" s="1">
        <v>0</v>
      </c>
      <c r="U656" s="1">
        <v>0</v>
      </c>
      <c r="W656" s="1">
        <v>0</v>
      </c>
      <c r="Y656" s="1">
        <v>0</v>
      </c>
      <c r="AA656" s="1">
        <v>0</v>
      </c>
      <c r="AC656" s="1">
        <v>0</v>
      </c>
      <c r="AE656" s="1">
        <v>0</v>
      </c>
      <c r="AG656" s="1">
        <v>1</v>
      </c>
      <c r="AH656" s="1">
        <v>0</v>
      </c>
    </row>
    <row r="657" spans="1:34">
      <c r="A657" s="1" t="s">
        <v>1842</v>
      </c>
      <c r="B657" s="1" t="s">
        <v>1843</v>
      </c>
      <c r="C657" s="1" t="s">
        <v>152</v>
      </c>
      <c r="D657" s="1">
        <v>2</v>
      </c>
      <c r="E657" s="4">
        <v>44601</v>
      </c>
      <c r="F657" s="1" t="s">
        <v>1844</v>
      </c>
      <c r="G657" s="1" t="s">
        <v>80</v>
      </c>
      <c r="H657" s="1" t="s">
        <v>73</v>
      </c>
      <c r="I657" s="1">
        <v>0</v>
      </c>
      <c r="J657" s="1" t="s">
        <v>74</v>
      </c>
      <c r="K657" s="1">
        <v>0.4</v>
      </c>
      <c r="L657" s="1" t="s">
        <v>82</v>
      </c>
      <c r="M657" s="1">
        <v>0.5</v>
      </c>
      <c r="N657" s="1" t="s">
        <v>83</v>
      </c>
      <c r="O657" s="1">
        <v>0.6</v>
      </c>
      <c r="P657" s="1" t="s">
        <v>84</v>
      </c>
      <c r="Q657" s="1">
        <v>0.8</v>
      </c>
      <c r="R657" s="1" t="s">
        <v>85</v>
      </c>
      <c r="S657" s="1">
        <v>0</v>
      </c>
      <c r="U657" s="1">
        <v>0</v>
      </c>
      <c r="W657" s="1">
        <v>0</v>
      </c>
      <c r="Y657" s="1">
        <v>0</v>
      </c>
      <c r="AA657" s="1">
        <v>0</v>
      </c>
      <c r="AC657" s="1">
        <v>0</v>
      </c>
      <c r="AE657" s="1">
        <v>0</v>
      </c>
      <c r="AG657" s="1">
        <v>4</v>
      </c>
      <c r="AH657" s="1">
        <v>10000</v>
      </c>
    </row>
    <row r="658" spans="1:34">
      <c r="A658" s="1" t="s">
        <v>1845</v>
      </c>
      <c r="B658" s="1" t="s">
        <v>1846</v>
      </c>
      <c r="C658" s="1" t="s">
        <v>152</v>
      </c>
      <c r="D658" s="1">
        <v>5</v>
      </c>
      <c r="E658" s="4">
        <v>44641</v>
      </c>
      <c r="F658" s="1" t="s">
        <v>1847</v>
      </c>
      <c r="G658" s="1" t="s">
        <v>72</v>
      </c>
      <c r="H658" s="1" t="s">
        <v>73</v>
      </c>
      <c r="I658" s="1">
        <v>0</v>
      </c>
      <c r="J658" s="1" t="s">
        <v>89</v>
      </c>
      <c r="K658" s="1">
        <v>0.45</v>
      </c>
      <c r="L658" s="1" t="s">
        <v>75</v>
      </c>
      <c r="M658" s="1">
        <v>0</v>
      </c>
      <c r="O658" s="1">
        <v>0</v>
      </c>
      <c r="Q658" s="1">
        <v>0</v>
      </c>
      <c r="S658" s="1">
        <v>0</v>
      </c>
      <c r="U658" s="1">
        <v>0</v>
      </c>
      <c r="W658" s="1">
        <v>0</v>
      </c>
      <c r="Y658" s="1">
        <v>0</v>
      </c>
      <c r="AA658" s="1">
        <v>0</v>
      </c>
      <c r="AC658" s="1">
        <v>0</v>
      </c>
      <c r="AE658" s="1">
        <v>0</v>
      </c>
      <c r="AG658" s="1">
        <v>2</v>
      </c>
      <c r="AH658" s="1">
        <v>12000</v>
      </c>
    </row>
    <row r="659" spans="1:34">
      <c r="A659" s="1" t="s">
        <v>1848</v>
      </c>
      <c r="B659" s="1" t="s">
        <v>1849</v>
      </c>
      <c r="C659" s="1" t="s">
        <v>291</v>
      </c>
      <c r="D659" s="1">
        <v>14</v>
      </c>
      <c r="E659" s="4">
        <v>44643</v>
      </c>
      <c r="F659" s="1" t="s">
        <v>1850</v>
      </c>
      <c r="G659" s="1" t="s">
        <v>72</v>
      </c>
      <c r="H659" s="1" t="s">
        <v>73</v>
      </c>
      <c r="I659" s="1">
        <v>0</v>
      </c>
      <c r="J659" s="1" t="s">
        <v>690</v>
      </c>
      <c r="K659" s="1">
        <v>0.7</v>
      </c>
      <c r="L659" s="1" t="s">
        <v>75</v>
      </c>
      <c r="M659" s="1">
        <v>0</v>
      </c>
      <c r="O659" s="1">
        <v>0</v>
      </c>
      <c r="Q659" s="1">
        <v>0</v>
      </c>
      <c r="S659" s="1">
        <v>0</v>
      </c>
      <c r="U659" s="1">
        <v>0</v>
      </c>
      <c r="W659" s="1">
        <v>0</v>
      </c>
      <c r="Y659" s="1">
        <v>0</v>
      </c>
      <c r="AA659" s="1">
        <v>0</v>
      </c>
      <c r="AC659" s="1">
        <v>0</v>
      </c>
      <c r="AE659" s="1">
        <v>0</v>
      </c>
      <c r="AG659" s="1">
        <v>2</v>
      </c>
      <c r="AH659" s="1">
        <v>11999.99</v>
      </c>
    </row>
    <row r="660" spans="1:34">
      <c r="A660" s="1" t="s">
        <v>1851</v>
      </c>
      <c r="B660" s="1" t="s">
        <v>1852</v>
      </c>
      <c r="C660" s="1" t="s">
        <v>287</v>
      </c>
      <c r="D660" s="1">
        <v>3</v>
      </c>
      <c r="E660" s="1">
        <v>44251</v>
      </c>
      <c r="F660" s="1" t="s">
        <v>20332</v>
      </c>
      <c r="G660" s="1" t="s">
        <v>72</v>
      </c>
      <c r="H660" s="1" t="s">
        <v>73</v>
      </c>
      <c r="I660" s="1">
        <v>0</v>
      </c>
      <c r="J660" s="1" t="s">
        <v>89</v>
      </c>
      <c r="K660" s="1">
        <v>0.6</v>
      </c>
      <c r="L660" s="1" t="s">
        <v>75</v>
      </c>
      <c r="M660" s="1">
        <v>0</v>
      </c>
      <c r="O660" s="1">
        <v>0</v>
      </c>
      <c r="Q660" s="1">
        <v>0</v>
      </c>
      <c r="S660" s="1">
        <v>0</v>
      </c>
      <c r="U660" s="1">
        <v>0</v>
      </c>
      <c r="W660" s="1">
        <v>0</v>
      </c>
      <c r="Y660" s="1">
        <v>0</v>
      </c>
      <c r="AA660" s="1">
        <v>0</v>
      </c>
      <c r="AC660" s="1">
        <v>0</v>
      </c>
      <c r="AE660" s="1">
        <v>0</v>
      </c>
      <c r="AG660" s="1">
        <v>2</v>
      </c>
      <c r="AH660" s="1">
        <v>12000</v>
      </c>
    </row>
    <row r="661" spans="1:34">
      <c r="A661" s="1" t="s">
        <v>1853</v>
      </c>
      <c r="B661" s="1" t="s">
        <v>1854</v>
      </c>
      <c r="C661" s="1" t="s">
        <v>98</v>
      </c>
      <c r="D661" s="1">
        <v>3</v>
      </c>
      <c r="E661" s="4">
        <v>44648</v>
      </c>
      <c r="F661" s="1" t="s">
        <v>1855</v>
      </c>
      <c r="G661" s="1" t="s">
        <v>80</v>
      </c>
      <c r="H661" s="1" t="s">
        <v>73</v>
      </c>
      <c r="I661" s="1">
        <v>0</v>
      </c>
      <c r="J661" s="1" t="s">
        <v>425</v>
      </c>
      <c r="K661" s="1">
        <v>0.65</v>
      </c>
      <c r="L661" s="1" t="s">
        <v>82</v>
      </c>
      <c r="M661" s="1">
        <v>0.7</v>
      </c>
      <c r="N661" s="1" t="s">
        <v>83</v>
      </c>
      <c r="O661" s="1">
        <v>0.75</v>
      </c>
      <c r="P661" s="1" t="s">
        <v>84</v>
      </c>
      <c r="Q661" s="1">
        <v>0.8</v>
      </c>
      <c r="R661" s="1" t="s">
        <v>85</v>
      </c>
      <c r="S661" s="1">
        <v>0</v>
      </c>
      <c r="U661" s="1">
        <v>0</v>
      </c>
      <c r="W661" s="1">
        <v>0</v>
      </c>
      <c r="Y661" s="1">
        <v>0</v>
      </c>
      <c r="AA661" s="1">
        <v>0</v>
      </c>
      <c r="AC661" s="1">
        <v>0</v>
      </c>
      <c r="AE661" s="1">
        <v>0</v>
      </c>
      <c r="AG661" s="1">
        <v>4</v>
      </c>
      <c r="AH661" s="1">
        <v>13000</v>
      </c>
    </row>
    <row r="662" spans="1:34">
      <c r="A662" s="1" t="s">
        <v>1856</v>
      </c>
      <c r="B662" s="1" t="s">
        <v>1857</v>
      </c>
      <c r="C662" s="1" t="s">
        <v>360</v>
      </c>
      <c r="H662" s="1" t="s">
        <v>65</v>
      </c>
      <c r="I662" s="1" t="s">
        <v>66</v>
      </c>
      <c r="V662" s="1" t="s">
        <v>67</v>
      </c>
    </row>
    <row r="663" spans="1:34">
      <c r="A663" s="1" t="s">
        <v>1858</v>
      </c>
      <c r="B663" s="1" t="s">
        <v>1859</v>
      </c>
      <c r="C663" s="1" t="s">
        <v>238</v>
      </c>
      <c r="D663" s="1">
        <v>3</v>
      </c>
      <c r="E663" s="1">
        <v>43512</v>
      </c>
      <c r="F663" s="1" t="s">
        <v>20332</v>
      </c>
      <c r="G663" s="1" t="s">
        <v>72</v>
      </c>
      <c r="H663" s="1" t="s">
        <v>65</v>
      </c>
      <c r="I663" s="1">
        <v>0.7</v>
      </c>
      <c r="J663" s="1" t="s">
        <v>75</v>
      </c>
      <c r="K663" s="1">
        <v>0</v>
      </c>
      <c r="M663" s="1">
        <v>0</v>
      </c>
      <c r="O663" s="1">
        <v>0</v>
      </c>
      <c r="Q663" s="1">
        <v>0</v>
      </c>
      <c r="S663" s="1">
        <v>0</v>
      </c>
      <c r="U663" s="1">
        <v>0</v>
      </c>
      <c r="W663" s="1">
        <v>0</v>
      </c>
      <c r="Y663" s="1">
        <v>0</v>
      </c>
      <c r="AA663" s="1">
        <v>0</v>
      </c>
      <c r="AC663" s="1">
        <v>0</v>
      </c>
      <c r="AE663" s="1">
        <v>0</v>
      </c>
      <c r="AG663" s="1">
        <v>1</v>
      </c>
      <c r="AH663" s="1">
        <v>0</v>
      </c>
    </row>
    <row r="664" spans="1:34">
      <c r="A664" s="1" t="s">
        <v>1860</v>
      </c>
      <c r="B664" s="1" t="s">
        <v>1861</v>
      </c>
      <c r="C664" s="1" t="s">
        <v>287</v>
      </c>
      <c r="D664" s="1">
        <v>43</v>
      </c>
      <c r="E664" s="4">
        <v>44559</v>
      </c>
      <c r="F664" s="1" t="s">
        <v>1862</v>
      </c>
      <c r="G664" s="1" t="s">
        <v>72</v>
      </c>
      <c r="H664" s="1" t="s">
        <v>65</v>
      </c>
      <c r="I664" s="1">
        <v>0.78</v>
      </c>
      <c r="J664" s="1" t="s">
        <v>75</v>
      </c>
      <c r="K664" s="1">
        <v>0</v>
      </c>
      <c r="M664" s="1">
        <v>0</v>
      </c>
      <c r="O664" s="1">
        <v>0</v>
      </c>
      <c r="Q664" s="1">
        <v>0</v>
      </c>
      <c r="S664" s="1">
        <v>0</v>
      </c>
      <c r="U664" s="1">
        <v>0</v>
      </c>
      <c r="W664" s="1">
        <v>0</v>
      </c>
      <c r="Y664" s="1">
        <v>0</v>
      </c>
      <c r="AA664" s="1">
        <v>0</v>
      </c>
      <c r="AC664" s="1">
        <v>0</v>
      </c>
      <c r="AE664" s="1">
        <v>0</v>
      </c>
      <c r="AG664" s="1">
        <v>1</v>
      </c>
      <c r="AH664" s="1">
        <v>0</v>
      </c>
    </row>
    <row r="665" spans="1:34">
      <c r="A665" s="1" t="s">
        <v>1863</v>
      </c>
      <c r="B665" s="1" t="s">
        <v>1864</v>
      </c>
      <c r="C665" s="1" t="s">
        <v>287</v>
      </c>
      <c r="D665" s="1">
        <v>3</v>
      </c>
      <c r="E665" s="4">
        <v>44587</v>
      </c>
      <c r="F665" s="1" t="s">
        <v>1865</v>
      </c>
      <c r="G665" s="1" t="s">
        <v>72</v>
      </c>
      <c r="H665" s="1" t="s">
        <v>73</v>
      </c>
      <c r="I665" s="1">
        <v>0</v>
      </c>
      <c r="J665" s="1" t="s">
        <v>81</v>
      </c>
      <c r="K665" s="1">
        <v>0.8</v>
      </c>
      <c r="L665" s="1" t="s">
        <v>75</v>
      </c>
      <c r="M665" s="1">
        <v>0</v>
      </c>
      <c r="O665" s="1">
        <v>0</v>
      </c>
      <c r="Q665" s="1">
        <v>0</v>
      </c>
      <c r="S665" s="1">
        <v>0</v>
      </c>
      <c r="U665" s="1">
        <v>0</v>
      </c>
      <c r="W665" s="1">
        <v>0</v>
      </c>
      <c r="Y665" s="1">
        <v>0</v>
      </c>
      <c r="AA665" s="1">
        <v>0</v>
      </c>
      <c r="AC665" s="1">
        <v>0</v>
      </c>
      <c r="AE665" s="1">
        <v>0</v>
      </c>
      <c r="AG665" s="1">
        <v>2</v>
      </c>
      <c r="AH665" s="1">
        <v>15000</v>
      </c>
    </row>
    <row r="666" spans="1:34">
      <c r="A666" s="1" t="s">
        <v>1866</v>
      </c>
      <c r="B666" s="1" t="s">
        <v>1867</v>
      </c>
      <c r="C666" s="1" t="s">
        <v>245</v>
      </c>
      <c r="H666" s="1" t="s">
        <v>65</v>
      </c>
      <c r="I666" s="1" t="s">
        <v>66</v>
      </c>
      <c r="V666" s="1" t="s">
        <v>67</v>
      </c>
    </row>
    <row r="667" spans="1:34">
      <c r="A667" s="1" t="s">
        <v>1868</v>
      </c>
      <c r="B667" s="1" t="s">
        <v>1869</v>
      </c>
      <c r="C667" s="1" t="s">
        <v>238</v>
      </c>
      <c r="D667" s="1">
        <v>43</v>
      </c>
      <c r="E667" s="4">
        <v>44559</v>
      </c>
      <c r="F667" s="1" t="s">
        <v>1870</v>
      </c>
      <c r="G667" s="1" t="s">
        <v>72</v>
      </c>
      <c r="H667" s="1" t="s">
        <v>65</v>
      </c>
      <c r="I667" s="1">
        <v>0.6</v>
      </c>
      <c r="J667" s="1" t="s">
        <v>75</v>
      </c>
      <c r="K667" s="1">
        <v>0</v>
      </c>
      <c r="M667" s="1">
        <v>0</v>
      </c>
      <c r="O667" s="1">
        <v>0</v>
      </c>
      <c r="Q667" s="1">
        <v>0</v>
      </c>
      <c r="S667" s="1">
        <v>0</v>
      </c>
      <c r="U667" s="1">
        <v>0</v>
      </c>
      <c r="W667" s="1">
        <v>0</v>
      </c>
      <c r="Y667" s="1">
        <v>0</v>
      </c>
      <c r="AA667" s="1">
        <v>0</v>
      </c>
      <c r="AC667" s="1">
        <v>0</v>
      </c>
      <c r="AE667" s="1">
        <v>0</v>
      </c>
      <c r="AG667" s="1">
        <v>1</v>
      </c>
      <c r="AH667" s="1">
        <v>0</v>
      </c>
    </row>
    <row r="668" spans="1:34">
      <c r="A668" s="1" t="s">
        <v>1871</v>
      </c>
      <c r="B668" s="1" t="s">
        <v>1872</v>
      </c>
      <c r="C668" s="1" t="s">
        <v>1153</v>
      </c>
      <c r="D668" s="1">
        <v>20</v>
      </c>
      <c r="E668" s="1">
        <v>44712</v>
      </c>
      <c r="F668" s="1" t="s">
        <v>20378</v>
      </c>
      <c r="G668" s="1" t="s">
        <v>72</v>
      </c>
      <c r="H668" s="1" t="s">
        <v>65</v>
      </c>
      <c r="I668" s="1">
        <v>0.8</v>
      </c>
      <c r="J668" s="1" t="s">
        <v>75</v>
      </c>
      <c r="K668" s="1">
        <v>0</v>
      </c>
      <c r="M668" s="1">
        <v>0</v>
      </c>
      <c r="O668" s="1">
        <v>0</v>
      </c>
      <c r="Q668" s="1">
        <v>0</v>
      </c>
      <c r="S668" s="1">
        <v>0</v>
      </c>
      <c r="U668" s="1">
        <v>0</v>
      </c>
      <c r="W668" s="1">
        <v>0</v>
      </c>
      <c r="Y668" s="1">
        <v>0</v>
      </c>
      <c r="AA668" s="1">
        <v>0</v>
      </c>
      <c r="AC668" s="1">
        <v>0</v>
      </c>
      <c r="AE668" s="1">
        <v>0</v>
      </c>
      <c r="AG668" s="1">
        <v>1</v>
      </c>
      <c r="AH668" s="1">
        <v>0</v>
      </c>
    </row>
    <row r="669" spans="1:34">
      <c r="A669" s="1" t="s">
        <v>1873</v>
      </c>
      <c r="B669" s="1" t="s">
        <v>1874</v>
      </c>
      <c r="C669" s="1" t="s">
        <v>810</v>
      </c>
      <c r="D669" s="1">
        <v>3</v>
      </c>
      <c r="E669" s="4">
        <v>44630</v>
      </c>
      <c r="F669" s="1" t="s">
        <v>1875</v>
      </c>
      <c r="G669" s="1" t="s">
        <v>72</v>
      </c>
      <c r="H669" s="1" t="s">
        <v>65</v>
      </c>
      <c r="I669" s="1">
        <v>0.5</v>
      </c>
      <c r="J669" s="1" t="s">
        <v>75</v>
      </c>
      <c r="K669" s="1">
        <v>0</v>
      </c>
      <c r="M669" s="1">
        <v>0</v>
      </c>
      <c r="O669" s="1">
        <v>0</v>
      </c>
      <c r="Q669" s="1">
        <v>0</v>
      </c>
      <c r="S669" s="1">
        <v>0</v>
      </c>
      <c r="U669" s="1">
        <v>0</v>
      </c>
      <c r="W669" s="1">
        <v>0</v>
      </c>
      <c r="Y669" s="1">
        <v>0</v>
      </c>
      <c r="AA669" s="1">
        <v>0</v>
      </c>
      <c r="AC669" s="1">
        <v>0</v>
      </c>
      <c r="AE669" s="1">
        <v>0</v>
      </c>
      <c r="AG669" s="1">
        <v>1</v>
      </c>
      <c r="AH669" s="1">
        <v>0</v>
      </c>
    </row>
    <row r="670" spans="1:34">
      <c r="A670" s="1" t="s">
        <v>1876</v>
      </c>
      <c r="B670" s="1" t="s">
        <v>1877</v>
      </c>
      <c r="C670" s="1" t="s">
        <v>1153</v>
      </c>
      <c r="D670" s="1">
        <v>15</v>
      </c>
      <c r="E670" s="4">
        <v>44670</v>
      </c>
      <c r="F670" s="1" t="s">
        <v>1878</v>
      </c>
      <c r="G670" s="1" t="s">
        <v>72</v>
      </c>
      <c r="H670" s="1" t="s">
        <v>65</v>
      </c>
      <c r="I670" s="1">
        <v>0.8</v>
      </c>
      <c r="J670" s="1" t="s">
        <v>75</v>
      </c>
      <c r="K670" s="1">
        <v>0</v>
      </c>
      <c r="M670" s="1">
        <v>0</v>
      </c>
      <c r="O670" s="1">
        <v>0</v>
      </c>
      <c r="Q670" s="1">
        <v>0</v>
      </c>
      <c r="S670" s="1">
        <v>0</v>
      </c>
      <c r="U670" s="1">
        <v>0</v>
      </c>
      <c r="W670" s="1">
        <v>0</v>
      </c>
      <c r="Y670" s="1">
        <v>0</v>
      </c>
      <c r="AA670" s="1">
        <v>0</v>
      </c>
      <c r="AC670" s="1">
        <v>0</v>
      </c>
      <c r="AE670" s="1">
        <v>0</v>
      </c>
      <c r="AG670" s="1">
        <v>1</v>
      </c>
      <c r="AH670" s="1">
        <v>0</v>
      </c>
    </row>
    <row r="671" spans="1:34">
      <c r="A671" s="1" t="s">
        <v>1879</v>
      </c>
      <c r="B671" s="1" t="s">
        <v>1880</v>
      </c>
      <c r="C671" s="1" t="s">
        <v>680</v>
      </c>
      <c r="D671" s="1">
        <v>8</v>
      </c>
      <c r="E671" s="1">
        <v>44294</v>
      </c>
      <c r="F671" s="1" t="s">
        <v>20332</v>
      </c>
      <c r="G671" s="1" t="s">
        <v>72</v>
      </c>
      <c r="H671" s="1" t="s">
        <v>65</v>
      </c>
      <c r="I671" s="1">
        <v>0.8</v>
      </c>
      <c r="J671" s="1" t="s">
        <v>75</v>
      </c>
      <c r="K671" s="1">
        <v>0</v>
      </c>
      <c r="M671" s="1">
        <v>0</v>
      </c>
      <c r="O671" s="1">
        <v>0</v>
      </c>
      <c r="Q671" s="1">
        <v>0</v>
      </c>
      <c r="S671" s="1">
        <v>0</v>
      </c>
      <c r="U671" s="1">
        <v>0</v>
      </c>
      <c r="W671" s="1">
        <v>0</v>
      </c>
      <c r="Y671" s="1">
        <v>0</v>
      </c>
      <c r="AA671" s="1">
        <v>0</v>
      </c>
      <c r="AC671" s="1">
        <v>0</v>
      </c>
      <c r="AE671" s="1">
        <v>0</v>
      </c>
      <c r="AG671" s="1">
        <v>1</v>
      </c>
      <c r="AH671" s="1">
        <v>0</v>
      </c>
    </row>
    <row r="672" spans="1:34">
      <c r="A672" s="1" t="s">
        <v>1881</v>
      </c>
      <c r="B672" s="1" t="s">
        <v>1882</v>
      </c>
      <c r="C672" s="1" t="s">
        <v>225</v>
      </c>
      <c r="D672" s="1">
        <v>2</v>
      </c>
      <c r="E672" s="4">
        <v>44635</v>
      </c>
      <c r="F672" s="1" t="s">
        <v>1883</v>
      </c>
      <c r="G672" s="1" t="s">
        <v>72</v>
      </c>
      <c r="H672" s="1" t="s">
        <v>65</v>
      </c>
      <c r="I672" s="1">
        <v>0.7</v>
      </c>
      <c r="J672" s="1" t="s">
        <v>75</v>
      </c>
      <c r="K672" s="1">
        <v>0</v>
      </c>
      <c r="M672" s="1">
        <v>0</v>
      </c>
      <c r="O672" s="1">
        <v>0</v>
      </c>
      <c r="Q672" s="1">
        <v>0</v>
      </c>
      <c r="S672" s="1">
        <v>0</v>
      </c>
      <c r="U672" s="1">
        <v>0</v>
      </c>
      <c r="W672" s="1">
        <v>0</v>
      </c>
      <c r="Y672" s="1">
        <v>0</v>
      </c>
      <c r="AA672" s="1">
        <v>0</v>
      </c>
      <c r="AC672" s="1">
        <v>0</v>
      </c>
      <c r="AE672" s="1">
        <v>0</v>
      </c>
      <c r="AG672" s="1">
        <v>1</v>
      </c>
      <c r="AH672" s="1">
        <v>0</v>
      </c>
    </row>
    <row r="673" spans="1:34">
      <c r="A673" s="1" t="s">
        <v>1884</v>
      </c>
      <c r="B673" s="1" t="s">
        <v>1885</v>
      </c>
      <c r="C673" s="1" t="s">
        <v>135</v>
      </c>
      <c r="D673" s="1">
        <v>20</v>
      </c>
      <c r="E673" s="1">
        <v>43553</v>
      </c>
      <c r="F673" s="1" t="s">
        <v>20332</v>
      </c>
      <c r="G673" s="1" t="s">
        <v>72</v>
      </c>
      <c r="H673" s="1" t="s">
        <v>73</v>
      </c>
      <c r="I673" s="1">
        <v>0</v>
      </c>
      <c r="J673" s="1" t="s">
        <v>961</v>
      </c>
      <c r="K673" s="1">
        <v>0.75</v>
      </c>
      <c r="L673" s="1" t="s">
        <v>75</v>
      </c>
      <c r="M673" s="1">
        <v>0</v>
      </c>
      <c r="O673" s="1">
        <v>0</v>
      </c>
      <c r="Q673" s="1">
        <v>0</v>
      </c>
      <c r="S673" s="1">
        <v>0</v>
      </c>
      <c r="U673" s="1">
        <v>0</v>
      </c>
      <c r="W673" s="1">
        <v>0</v>
      </c>
      <c r="Y673" s="1">
        <v>0</v>
      </c>
      <c r="AA673" s="1">
        <v>0</v>
      </c>
      <c r="AC673" s="1">
        <v>0</v>
      </c>
      <c r="AE673" s="1">
        <v>0</v>
      </c>
      <c r="AG673" s="1">
        <v>2</v>
      </c>
      <c r="AH673" s="1">
        <v>10500</v>
      </c>
    </row>
    <row r="674" spans="1:34">
      <c r="A674" s="1" t="s">
        <v>1886</v>
      </c>
      <c r="B674" s="1" t="s">
        <v>1887</v>
      </c>
      <c r="C674" s="1" t="s">
        <v>149</v>
      </c>
      <c r="D674" s="1">
        <v>30</v>
      </c>
      <c r="E674" s="1">
        <v>42803</v>
      </c>
      <c r="F674" s="1" t="s">
        <v>20332</v>
      </c>
      <c r="G674" s="1" t="s">
        <v>72</v>
      </c>
      <c r="H674" s="1" t="s">
        <v>65</v>
      </c>
      <c r="I674" s="1">
        <v>0.8</v>
      </c>
      <c r="J674" s="1" t="s">
        <v>75</v>
      </c>
      <c r="K674" s="1">
        <v>0</v>
      </c>
      <c r="M674" s="1">
        <v>0</v>
      </c>
      <c r="O674" s="1">
        <v>0</v>
      </c>
      <c r="Q674" s="1">
        <v>0</v>
      </c>
      <c r="S674" s="1">
        <v>0</v>
      </c>
      <c r="U674" s="1">
        <v>0</v>
      </c>
      <c r="W674" s="1">
        <v>0</v>
      </c>
      <c r="Y674" s="1">
        <v>0</v>
      </c>
      <c r="AA674" s="1">
        <v>0</v>
      </c>
      <c r="AC674" s="1">
        <v>0</v>
      </c>
      <c r="AE674" s="1">
        <v>0</v>
      </c>
      <c r="AG674" s="1">
        <v>1</v>
      </c>
      <c r="AH674" s="1">
        <v>0</v>
      </c>
    </row>
    <row r="675" spans="1:34">
      <c r="A675" s="1" t="s">
        <v>1888</v>
      </c>
      <c r="B675" s="1" t="s">
        <v>1889</v>
      </c>
      <c r="C675" s="1" t="s">
        <v>235</v>
      </c>
      <c r="D675" s="1">
        <v>5</v>
      </c>
      <c r="E675" s="4">
        <v>44607</v>
      </c>
      <c r="F675" s="1" t="s">
        <v>1890</v>
      </c>
      <c r="G675" s="1" t="s">
        <v>80</v>
      </c>
      <c r="H675" s="1" t="s">
        <v>73</v>
      </c>
      <c r="I675" s="1">
        <v>0</v>
      </c>
      <c r="J675" s="1" t="s">
        <v>562</v>
      </c>
      <c r="K675" s="1">
        <v>0.5</v>
      </c>
      <c r="L675" s="1" t="s">
        <v>75</v>
      </c>
      <c r="M675" s="1">
        <v>0</v>
      </c>
      <c r="O675" s="1">
        <v>0</v>
      </c>
      <c r="Q675" s="1">
        <v>0</v>
      </c>
      <c r="S675" s="1">
        <v>0</v>
      </c>
      <c r="U675" s="1">
        <v>0</v>
      </c>
      <c r="W675" s="1">
        <v>0</v>
      </c>
      <c r="Y675" s="1">
        <v>0</v>
      </c>
      <c r="AA675" s="1">
        <v>0</v>
      </c>
      <c r="AC675" s="1">
        <v>0</v>
      </c>
      <c r="AE675" s="1">
        <v>0</v>
      </c>
      <c r="AG675" s="1">
        <v>2</v>
      </c>
      <c r="AH675" s="1">
        <v>8500</v>
      </c>
    </row>
    <row r="676" spans="1:34">
      <c r="A676" s="1" t="s">
        <v>1891</v>
      </c>
      <c r="B676" s="1" t="s">
        <v>1892</v>
      </c>
      <c r="C676" s="1" t="s">
        <v>65</v>
      </c>
      <c r="D676" s="1">
        <v>40</v>
      </c>
      <c r="E676" s="4">
        <v>44552</v>
      </c>
      <c r="F676" s="1" t="s">
        <v>1893</v>
      </c>
      <c r="G676" s="1" t="s">
        <v>72</v>
      </c>
      <c r="H676" s="1" t="s">
        <v>73</v>
      </c>
      <c r="I676" s="1">
        <v>0</v>
      </c>
      <c r="J676" s="1" t="s">
        <v>74</v>
      </c>
      <c r="K676" s="1">
        <v>0.4</v>
      </c>
      <c r="L676" s="1" t="s">
        <v>75</v>
      </c>
      <c r="M676" s="1">
        <v>0</v>
      </c>
      <c r="O676" s="1">
        <v>0</v>
      </c>
      <c r="Q676" s="1">
        <v>0</v>
      </c>
      <c r="S676" s="1">
        <v>0</v>
      </c>
      <c r="U676" s="1">
        <v>0</v>
      </c>
      <c r="W676" s="1">
        <v>0</v>
      </c>
      <c r="Y676" s="1">
        <v>0</v>
      </c>
      <c r="AA676" s="1">
        <v>0</v>
      </c>
      <c r="AC676" s="1">
        <v>0</v>
      </c>
      <c r="AE676" s="1">
        <v>0</v>
      </c>
      <c r="AG676" s="1">
        <v>2</v>
      </c>
      <c r="AH676" s="1">
        <v>10000</v>
      </c>
    </row>
    <row r="677" spans="1:34">
      <c r="A677" s="1" t="s">
        <v>1894</v>
      </c>
      <c r="B677" s="1" t="s">
        <v>1895</v>
      </c>
      <c r="C677" s="1" t="s">
        <v>287</v>
      </c>
      <c r="D677" s="1">
        <v>4</v>
      </c>
      <c r="E677" s="4">
        <v>44613</v>
      </c>
      <c r="F677" s="1" t="s">
        <v>1896</v>
      </c>
      <c r="G677" s="1" t="s">
        <v>72</v>
      </c>
      <c r="H677" s="1" t="s">
        <v>73</v>
      </c>
      <c r="I677" s="1">
        <v>0</v>
      </c>
      <c r="J677" s="1" t="s">
        <v>1897</v>
      </c>
      <c r="K677" s="1">
        <v>0.8</v>
      </c>
      <c r="L677" s="1" t="s">
        <v>75</v>
      </c>
      <c r="M677" s="1">
        <v>0</v>
      </c>
      <c r="O677" s="1">
        <v>0</v>
      </c>
      <c r="Q677" s="1">
        <v>0</v>
      </c>
      <c r="S677" s="1">
        <v>0</v>
      </c>
      <c r="U677" s="1">
        <v>0</v>
      </c>
      <c r="W677" s="1">
        <v>0</v>
      </c>
      <c r="Y677" s="1">
        <v>0</v>
      </c>
      <c r="AA677" s="1">
        <v>0</v>
      </c>
      <c r="AC677" s="1">
        <v>0</v>
      </c>
      <c r="AE677" s="1">
        <v>0</v>
      </c>
      <c r="AG677" s="1">
        <v>2</v>
      </c>
      <c r="AH677" s="1">
        <v>11500</v>
      </c>
    </row>
    <row r="678" spans="1:34">
      <c r="A678" s="1" t="s">
        <v>1898</v>
      </c>
      <c r="B678" s="1" t="s">
        <v>1899</v>
      </c>
      <c r="C678" s="1" t="s">
        <v>212</v>
      </c>
      <c r="D678" s="1">
        <v>5</v>
      </c>
      <c r="E678" s="1">
        <v>43537</v>
      </c>
      <c r="F678" s="1" t="s">
        <v>20332</v>
      </c>
      <c r="G678" s="1" t="s">
        <v>72</v>
      </c>
      <c r="H678" s="1" t="s">
        <v>65</v>
      </c>
      <c r="I678" s="1">
        <v>0.7</v>
      </c>
      <c r="J678" s="1" t="s">
        <v>75</v>
      </c>
      <c r="K678" s="1">
        <v>0</v>
      </c>
      <c r="M678" s="1">
        <v>0</v>
      </c>
      <c r="O678" s="1">
        <v>0</v>
      </c>
      <c r="Q678" s="1">
        <v>0</v>
      </c>
      <c r="S678" s="1">
        <v>0</v>
      </c>
      <c r="U678" s="1">
        <v>0</v>
      </c>
      <c r="W678" s="1">
        <v>0</v>
      </c>
      <c r="Y678" s="1">
        <v>0</v>
      </c>
      <c r="AA678" s="1">
        <v>0</v>
      </c>
      <c r="AC678" s="1">
        <v>0</v>
      </c>
      <c r="AE678" s="1">
        <v>0</v>
      </c>
      <c r="AG678" s="1">
        <v>1</v>
      </c>
      <c r="AH678" s="1">
        <v>0</v>
      </c>
    </row>
    <row r="679" spans="1:34">
      <c r="A679" s="1" t="s">
        <v>1900</v>
      </c>
      <c r="B679" s="1" t="s">
        <v>1901</v>
      </c>
      <c r="C679" s="1" t="s">
        <v>369</v>
      </c>
      <c r="D679" s="1">
        <v>59</v>
      </c>
      <c r="E679" s="4">
        <v>44518</v>
      </c>
      <c r="F679" s="1" t="s">
        <v>1902</v>
      </c>
      <c r="G679" s="1" t="s">
        <v>72</v>
      </c>
      <c r="H679" s="1" t="s">
        <v>73</v>
      </c>
      <c r="I679" s="1">
        <v>0</v>
      </c>
      <c r="J679" s="1" t="s">
        <v>74</v>
      </c>
      <c r="K679" s="1">
        <v>0.8</v>
      </c>
      <c r="L679" s="1" t="s">
        <v>75</v>
      </c>
      <c r="M679" s="1">
        <v>0</v>
      </c>
      <c r="O679" s="1">
        <v>0</v>
      </c>
      <c r="Q679" s="1">
        <v>0</v>
      </c>
      <c r="S679" s="1">
        <v>0</v>
      </c>
      <c r="U679" s="1">
        <v>0</v>
      </c>
      <c r="W679" s="1">
        <v>0</v>
      </c>
      <c r="Y679" s="1">
        <v>0</v>
      </c>
      <c r="AA679" s="1">
        <v>0</v>
      </c>
      <c r="AC679" s="1">
        <v>0</v>
      </c>
      <c r="AE679" s="1">
        <v>0</v>
      </c>
      <c r="AG679" s="1">
        <v>2</v>
      </c>
      <c r="AH679" s="1">
        <v>10000</v>
      </c>
    </row>
    <row r="680" spans="1:34">
      <c r="A680" s="1" t="s">
        <v>1903</v>
      </c>
      <c r="B680" s="1" t="s">
        <v>1904</v>
      </c>
      <c r="C680" s="1" t="s">
        <v>411</v>
      </c>
      <c r="D680" s="1">
        <v>4</v>
      </c>
      <c r="E680" s="4">
        <v>44659</v>
      </c>
      <c r="F680" s="1" t="s">
        <v>1905</v>
      </c>
      <c r="G680" s="1" t="s">
        <v>72</v>
      </c>
      <c r="H680" s="1" t="s">
        <v>65</v>
      </c>
      <c r="I680" s="1">
        <v>0.4</v>
      </c>
      <c r="J680" s="1" t="s">
        <v>75</v>
      </c>
      <c r="K680" s="1">
        <v>0</v>
      </c>
      <c r="M680" s="1">
        <v>0</v>
      </c>
      <c r="O680" s="1">
        <v>0</v>
      </c>
      <c r="Q680" s="1">
        <v>0</v>
      </c>
      <c r="S680" s="1">
        <v>0</v>
      </c>
      <c r="U680" s="1">
        <v>0</v>
      </c>
      <c r="W680" s="1">
        <v>0</v>
      </c>
      <c r="Y680" s="1">
        <v>0</v>
      </c>
      <c r="AA680" s="1">
        <v>0</v>
      </c>
      <c r="AC680" s="1">
        <v>0</v>
      </c>
      <c r="AE680" s="1">
        <v>0</v>
      </c>
      <c r="AG680" s="1">
        <v>1</v>
      </c>
      <c r="AH680" s="1">
        <v>0</v>
      </c>
    </row>
    <row r="681" spans="1:34">
      <c r="A681" s="1" t="s">
        <v>1906</v>
      </c>
      <c r="B681" s="1" t="s">
        <v>1907</v>
      </c>
      <c r="C681" s="1" t="s">
        <v>291</v>
      </c>
      <c r="D681" s="1">
        <v>20</v>
      </c>
      <c r="E681" s="4">
        <v>44663</v>
      </c>
      <c r="F681" s="1" t="s">
        <v>1908</v>
      </c>
      <c r="G681" s="1" t="s">
        <v>80</v>
      </c>
      <c r="H681" s="1" t="s">
        <v>73</v>
      </c>
      <c r="I681" s="1">
        <v>0</v>
      </c>
      <c r="J681" s="1" t="s">
        <v>74</v>
      </c>
      <c r="K681" s="1">
        <v>0.69</v>
      </c>
      <c r="L681" s="1" t="s">
        <v>82</v>
      </c>
      <c r="M681" s="1">
        <v>0.71</v>
      </c>
      <c r="N681" s="1" t="s">
        <v>83</v>
      </c>
      <c r="O681" s="1">
        <v>0.72</v>
      </c>
      <c r="P681" s="1" t="s">
        <v>84</v>
      </c>
      <c r="Q681" s="1">
        <v>0.75</v>
      </c>
      <c r="R681" s="1" t="s">
        <v>85</v>
      </c>
      <c r="S681" s="1">
        <v>0</v>
      </c>
      <c r="U681" s="1">
        <v>0</v>
      </c>
      <c r="W681" s="1">
        <v>0</v>
      </c>
      <c r="Y681" s="1">
        <v>0</v>
      </c>
      <c r="AA681" s="1">
        <v>0</v>
      </c>
      <c r="AC681" s="1">
        <v>0</v>
      </c>
      <c r="AE681" s="1">
        <v>0</v>
      </c>
      <c r="AG681" s="1">
        <v>4</v>
      </c>
      <c r="AH681" s="1">
        <v>10000</v>
      </c>
    </row>
    <row r="682" spans="1:34">
      <c r="A682" s="1" t="s">
        <v>1909</v>
      </c>
      <c r="B682" s="1" t="s">
        <v>1910</v>
      </c>
      <c r="C682" s="1" t="s">
        <v>460</v>
      </c>
      <c r="D682" s="1">
        <v>24</v>
      </c>
      <c r="E682" s="4">
        <v>44712</v>
      </c>
      <c r="F682" s="1" t="s">
        <v>1911</v>
      </c>
      <c r="G682" s="1" t="s">
        <v>80</v>
      </c>
      <c r="H682" s="1" t="s">
        <v>73</v>
      </c>
      <c r="I682" s="1">
        <v>0</v>
      </c>
      <c r="J682" s="1" t="s">
        <v>961</v>
      </c>
      <c r="K682" s="1">
        <v>0.72</v>
      </c>
      <c r="L682" s="1" t="s">
        <v>82</v>
      </c>
      <c r="M682" s="1">
        <v>0.77</v>
      </c>
      <c r="N682" s="1" t="s">
        <v>83</v>
      </c>
      <c r="O682" s="1">
        <v>0.78</v>
      </c>
      <c r="P682" s="1" t="s">
        <v>84</v>
      </c>
      <c r="Q682" s="1">
        <v>0.8</v>
      </c>
      <c r="R682" s="1" t="s">
        <v>85</v>
      </c>
      <c r="S682" s="1">
        <v>0</v>
      </c>
      <c r="U682" s="1">
        <v>0</v>
      </c>
      <c r="W682" s="1">
        <v>0</v>
      </c>
      <c r="Y682" s="1">
        <v>0</v>
      </c>
      <c r="AA682" s="1">
        <v>0</v>
      </c>
      <c r="AC682" s="1">
        <v>0</v>
      </c>
      <c r="AE682" s="1">
        <v>0</v>
      </c>
      <c r="AG682" s="1">
        <v>4</v>
      </c>
      <c r="AH682" s="1">
        <v>10500</v>
      </c>
    </row>
    <row r="683" spans="1:34">
      <c r="A683" s="1" t="s">
        <v>1912</v>
      </c>
      <c r="B683" s="1" t="s">
        <v>1913</v>
      </c>
      <c r="C683" s="1" t="s">
        <v>752</v>
      </c>
      <c r="D683" s="1">
        <v>52</v>
      </c>
      <c r="E683" s="1">
        <v>41486</v>
      </c>
      <c r="F683" s="1" t="s">
        <v>20332</v>
      </c>
      <c r="G683" s="1" t="s">
        <v>72</v>
      </c>
      <c r="H683" s="1" t="s">
        <v>73</v>
      </c>
      <c r="I683" s="1">
        <v>0</v>
      </c>
      <c r="J683" s="1" t="s">
        <v>74</v>
      </c>
      <c r="K683" s="1">
        <v>0.8</v>
      </c>
      <c r="L683" s="1" t="s">
        <v>75</v>
      </c>
      <c r="M683" s="1">
        <v>0</v>
      </c>
      <c r="O683" s="1">
        <v>0</v>
      </c>
      <c r="Q683" s="1">
        <v>0</v>
      </c>
      <c r="S683" s="1">
        <v>0</v>
      </c>
      <c r="U683" s="1">
        <v>0</v>
      </c>
      <c r="W683" s="1">
        <v>0</v>
      </c>
      <c r="Y683" s="1">
        <v>0</v>
      </c>
      <c r="AA683" s="1">
        <v>0</v>
      </c>
      <c r="AC683" s="1">
        <v>0</v>
      </c>
      <c r="AE683" s="1">
        <v>0</v>
      </c>
      <c r="AG683" s="1">
        <v>2</v>
      </c>
      <c r="AH683" s="1">
        <v>10000</v>
      </c>
    </row>
    <row r="684" spans="1:34">
      <c r="A684" s="1" t="s">
        <v>1914</v>
      </c>
      <c r="B684" s="1" t="s">
        <v>1915</v>
      </c>
      <c r="C684" s="1" t="s">
        <v>1916</v>
      </c>
      <c r="H684" s="1" t="s">
        <v>65</v>
      </c>
      <c r="I684" s="1" t="s">
        <v>66</v>
      </c>
      <c r="V684" s="1" t="s">
        <v>67</v>
      </c>
    </row>
    <row r="685" spans="1:34">
      <c r="A685" s="1" t="s">
        <v>1917</v>
      </c>
      <c r="B685" s="1" t="s">
        <v>1918</v>
      </c>
      <c r="C685" s="1" t="s">
        <v>259</v>
      </c>
      <c r="D685" s="1">
        <v>42</v>
      </c>
      <c r="E685" s="1">
        <v>44544</v>
      </c>
      <c r="F685" s="1" t="s">
        <v>20379</v>
      </c>
      <c r="G685" s="1" t="s">
        <v>80</v>
      </c>
      <c r="H685" s="1" t="s">
        <v>65</v>
      </c>
      <c r="I685" s="1">
        <v>0.6</v>
      </c>
      <c r="J685" s="1" t="s">
        <v>75</v>
      </c>
      <c r="K685" s="1">
        <v>0</v>
      </c>
      <c r="M685" s="1">
        <v>0</v>
      </c>
      <c r="O685" s="1">
        <v>0</v>
      </c>
      <c r="Q685" s="1">
        <v>0</v>
      </c>
      <c r="S685" s="1">
        <v>0</v>
      </c>
      <c r="U685" s="1">
        <v>0</v>
      </c>
      <c r="W685" s="1">
        <v>0</v>
      </c>
      <c r="Y685" s="1">
        <v>0</v>
      </c>
      <c r="AA685" s="1">
        <v>0</v>
      </c>
      <c r="AC685" s="1">
        <v>0</v>
      </c>
      <c r="AE685" s="1">
        <v>0</v>
      </c>
      <c r="AG685" s="1">
        <v>1</v>
      </c>
      <c r="AH685" s="1">
        <v>0</v>
      </c>
    </row>
    <row r="686" spans="1:34">
      <c r="A686" s="1" t="s">
        <v>1919</v>
      </c>
      <c r="B686" s="1" t="s">
        <v>1920</v>
      </c>
      <c r="C686" s="1" t="s">
        <v>108</v>
      </c>
      <c r="H686" s="1" t="s">
        <v>65</v>
      </c>
      <c r="I686" s="1" t="s">
        <v>66</v>
      </c>
      <c r="V686" s="1" t="s">
        <v>67</v>
      </c>
    </row>
    <row r="687" spans="1:34">
      <c r="A687" s="1" t="s">
        <v>1921</v>
      </c>
      <c r="B687" s="1" t="s">
        <v>1922</v>
      </c>
      <c r="C687" s="1" t="s">
        <v>327</v>
      </c>
      <c r="D687" s="1">
        <v>2</v>
      </c>
      <c r="E687" s="4">
        <v>44658</v>
      </c>
      <c r="F687" s="1" t="s">
        <v>1923</v>
      </c>
      <c r="G687" s="1" t="s">
        <v>80</v>
      </c>
      <c r="H687" s="1" t="s">
        <v>73</v>
      </c>
      <c r="I687" s="1">
        <v>0</v>
      </c>
      <c r="J687" s="1" t="s">
        <v>690</v>
      </c>
      <c r="K687" s="1">
        <v>0.3</v>
      </c>
      <c r="L687" s="1" t="s">
        <v>82</v>
      </c>
      <c r="M687" s="1">
        <v>0.45</v>
      </c>
      <c r="N687" s="1" t="s">
        <v>83</v>
      </c>
      <c r="O687" s="1">
        <v>0.65</v>
      </c>
      <c r="P687" s="1" t="s">
        <v>84</v>
      </c>
      <c r="Q687" s="1">
        <v>0.8</v>
      </c>
      <c r="R687" s="1" t="s">
        <v>85</v>
      </c>
      <c r="S687" s="1">
        <v>0</v>
      </c>
      <c r="U687" s="1">
        <v>0</v>
      </c>
      <c r="W687" s="1">
        <v>0</v>
      </c>
      <c r="Y687" s="1">
        <v>0</v>
      </c>
      <c r="AA687" s="1">
        <v>0</v>
      </c>
      <c r="AC687" s="1">
        <v>0</v>
      </c>
      <c r="AE687" s="1">
        <v>0</v>
      </c>
      <c r="AG687" s="1">
        <v>4</v>
      </c>
      <c r="AH687" s="1">
        <v>11999.99</v>
      </c>
    </row>
    <row r="688" spans="1:34">
      <c r="A688" s="1" t="s">
        <v>1924</v>
      </c>
      <c r="B688" s="1" t="s">
        <v>1925</v>
      </c>
      <c r="C688" s="1" t="s">
        <v>92</v>
      </c>
      <c r="H688" s="1" t="s">
        <v>65</v>
      </c>
      <c r="I688" s="1" t="s">
        <v>66</v>
      </c>
      <c r="V688" s="1" t="s">
        <v>67</v>
      </c>
    </row>
    <row r="689" spans="1:34">
      <c r="A689" s="1" t="s">
        <v>1926</v>
      </c>
      <c r="B689" s="1" t="s">
        <v>1927</v>
      </c>
      <c r="C689" s="1" t="s">
        <v>167</v>
      </c>
      <c r="D689" s="1">
        <v>7</v>
      </c>
      <c r="E689" s="4">
        <v>44627</v>
      </c>
      <c r="F689" s="1" t="s">
        <v>1928</v>
      </c>
      <c r="G689" s="1" t="s">
        <v>72</v>
      </c>
      <c r="H689" s="1" t="s">
        <v>65</v>
      </c>
      <c r="I689" s="1">
        <v>0.8</v>
      </c>
      <c r="J689" s="1" t="s">
        <v>75</v>
      </c>
      <c r="K689" s="1">
        <v>0</v>
      </c>
      <c r="M689" s="1">
        <v>0</v>
      </c>
      <c r="O689" s="1">
        <v>0</v>
      </c>
      <c r="Q689" s="1">
        <v>0</v>
      </c>
      <c r="S689" s="1">
        <v>0</v>
      </c>
      <c r="U689" s="1">
        <v>0</v>
      </c>
      <c r="W689" s="1">
        <v>0</v>
      </c>
      <c r="Y689" s="1">
        <v>0</v>
      </c>
      <c r="AA689" s="1">
        <v>0</v>
      </c>
      <c r="AC689" s="1">
        <v>0</v>
      </c>
      <c r="AE689" s="1">
        <v>0</v>
      </c>
      <c r="AG689" s="1">
        <v>1</v>
      </c>
      <c r="AH689" s="1">
        <v>0</v>
      </c>
    </row>
    <row r="690" spans="1:34">
      <c r="A690" s="1" t="s">
        <v>1929</v>
      </c>
      <c r="B690" s="1" t="s">
        <v>1930</v>
      </c>
      <c r="C690" s="1" t="s">
        <v>337</v>
      </c>
      <c r="D690" s="1">
        <v>88</v>
      </c>
      <c r="E690" s="4">
        <v>44551</v>
      </c>
      <c r="F690" s="1" t="s">
        <v>1931</v>
      </c>
      <c r="G690" s="1" t="s">
        <v>72</v>
      </c>
      <c r="H690" s="1" t="s">
        <v>65</v>
      </c>
      <c r="I690" s="1">
        <v>0.8</v>
      </c>
      <c r="J690" s="1" t="s">
        <v>75</v>
      </c>
      <c r="K690" s="1">
        <v>0</v>
      </c>
      <c r="M690" s="1">
        <v>0</v>
      </c>
      <c r="O690" s="1">
        <v>0</v>
      </c>
      <c r="Q690" s="1">
        <v>0</v>
      </c>
      <c r="S690" s="1">
        <v>0</v>
      </c>
      <c r="U690" s="1">
        <v>0</v>
      </c>
      <c r="W690" s="1">
        <v>0</v>
      </c>
      <c r="Y690" s="1">
        <v>0</v>
      </c>
      <c r="AA690" s="1">
        <v>0</v>
      </c>
      <c r="AC690" s="1">
        <v>0</v>
      </c>
      <c r="AE690" s="1">
        <v>0</v>
      </c>
      <c r="AG690" s="1">
        <v>1</v>
      </c>
      <c r="AH690" s="1">
        <v>0</v>
      </c>
    </row>
    <row r="691" spans="1:34">
      <c r="A691" s="1" t="s">
        <v>1932</v>
      </c>
      <c r="B691" s="1" t="s">
        <v>1933</v>
      </c>
      <c r="C691" s="1" t="s">
        <v>152</v>
      </c>
      <c r="D691" s="1">
        <v>10</v>
      </c>
      <c r="E691" s="1">
        <v>43974</v>
      </c>
      <c r="F691" s="1" t="s">
        <v>20332</v>
      </c>
      <c r="G691" s="1" t="s">
        <v>1003</v>
      </c>
      <c r="H691" s="1" t="s">
        <v>65</v>
      </c>
      <c r="I691" s="1">
        <v>0</v>
      </c>
      <c r="J691" s="1" t="s">
        <v>75</v>
      </c>
      <c r="K691" s="1">
        <v>0</v>
      </c>
      <c r="M691" s="1">
        <v>0</v>
      </c>
      <c r="O691" s="1">
        <v>0</v>
      </c>
      <c r="Q691" s="1">
        <v>0</v>
      </c>
      <c r="S691" s="1">
        <v>0</v>
      </c>
      <c r="U691" s="1">
        <v>0</v>
      </c>
      <c r="W691" s="1">
        <v>0</v>
      </c>
      <c r="Y691" s="1">
        <v>0</v>
      </c>
      <c r="AA691" s="1">
        <v>0</v>
      </c>
      <c r="AC691" s="1">
        <v>0</v>
      </c>
      <c r="AE691" s="1">
        <v>0</v>
      </c>
      <c r="AG691" s="1">
        <v>1</v>
      </c>
      <c r="AH691" s="1">
        <v>0</v>
      </c>
    </row>
    <row r="692" spans="1:34">
      <c r="A692" s="1" t="s">
        <v>1934</v>
      </c>
      <c r="B692" s="1" t="s">
        <v>1935</v>
      </c>
      <c r="C692" s="1" t="s">
        <v>360</v>
      </c>
      <c r="H692" s="1" t="s">
        <v>65</v>
      </c>
      <c r="I692" s="1" t="s">
        <v>66</v>
      </c>
      <c r="V692" s="1" t="s">
        <v>67</v>
      </c>
    </row>
    <row r="693" spans="1:34">
      <c r="A693" s="1" t="s">
        <v>1936</v>
      </c>
      <c r="B693" s="1" t="s">
        <v>1937</v>
      </c>
      <c r="C693" s="1" t="s">
        <v>1331</v>
      </c>
      <c r="D693" s="1">
        <v>6</v>
      </c>
      <c r="E693" s="4">
        <v>44614</v>
      </c>
      <c r="F693" s="1" t="s">
        <v>1938</v>
      </c>
      <c r="G693" s="1" t="s">
        <v>72</v>
      </c>
      <c r="H693" s="1" t="s">
        <v>73</v>
      </c>
      <c r="I693" s="1">
        <v>0</v>
      </c>
      <c r="J693" s="1" t="s">
        <v>1939</v>
      </c>
      <c r="K693" s="1">
        <v>0.8</v>
      </c>
      <c r="L693" s="1" t="s">
        <v>75</v>
      </c>
      <c r="M693" s="1">
        <v>0</v>
      </c>
      <c r="O693" s="1">
        <v>0</v>
      </c>
      <c r="Q693" s="1">
        <v>0</v>
      </c>
      <c r="S693" s="1">
        <v>0</v>
      </c>
      <c r="U693" s="1">
        <v>0</v>
      </c>
      <c r="W693" s="1">
        <v>0</v>
      </c>
      <c r="Y693" s="1">
        <v>0</v>
      </c>
      <c r="AA693" s="1">
        <v>0</v>
      </c>
      <c r="AC693" s="1">
        <v>0</v>
      </c>
      <c r="AE693" s="1">
        <v>0</v>
      </c>
      <c r="AG693" s="1">
        <v>5</v>
      </c>
      <c r="AH693" s="1">
        <v>0</v>
      </c>
    </row>
    <row r="694" spans="1:34">
      <c r="A694" s="1" t="s">
        <v>1940</v>
      </c>
      <c r="B694" s="1" t="s">
        <v>1941</v>
      </c>
      <c r="C694" s="1" t="s">
        <v>423</v>
      </c>
      <c r="D694" s="1">
        <v>2</v>
      </c>
      <c r="E694" s="4">
        <v>44602</v>
      </c>
      <c r="F694" s="1" t="s">
        <v>1942</v>
      </c>
      <c r="G694" s="1" t="s">
        <v>72</v>
      </c>
      <c r="H694" s="1" t="s">
        <v>73</v>
      </c>
      <c r="I694" s="1">
        <v>0</v>
      </c>
      <c r="J694" s="1" t="s">
        <v>397</v>
      </c>
      <c r="K694" s="1">
        <v>0.6</v>
      </c>
      <c r="L694" s="1" t="s">
        <v>75</v>
      </c>
      <c r="M694" s="1">
        <v>0</v>
      </c>
      <c r="O694" s="1">
        <v>0</v>
      </c>
      <c r="Q694" s="1">
        <v>0</v>
      </c>
      <c r="S694" s="1">
        <v>0</v>
      </c>
      <c r="U694" s="1">
        <v>0</v>
      </c>
      <c r="W694" s="1">
        <v>0</v>
      </c>
      <c r="Y694" s="1">
        <v>0</v>
      </c>
      <c r="AA694" s="1">
        <v>0</v>
      </c>
      <c r="AC694" s="1">
        <v>0</v>
      </c>
      <c r="AE694" s="1">
        <v>0</v>
      </c>
      <c r="AG694" s="1">
        <v>2</v>
      </c>
      <c r="AH694" s="1">
        <v>8000</v>
      </c>
    </row>
    <row r="695" spans="1:34">
      <c r="A695" s="1" t="s">
        <v>1943</v>
      </c>
      <c r="B695" s="1" t="s">
        <v>1944</v>
      </c>
      <c r="C695" s="1" t="s">
        <v>98</v>
      </c>
      <c r="D695" s="1">
        <v>25</v>
      </c>
      <c r="E695" s="4">
        <v>44679</v>
      </c>
      <c r="F695" s="1" t="s">
        <v>1945</v>
      </c>
      <c r="G695" s="1" t="s">
        <v>80</v>
      </c>
      <c r="H695" s="1" t="s">
        <v>73</v>
      </c>
      <c r="I695" s="1">
        <v>0.55000000000000004</v>
      </c>
      <c r="J695" s="1" t="s">
        <v>82</v>
      </c>
      <c r="K695" s="1">
        <v>0.68</v>
      </c>
      <c r="L695" s="1" t="s">
        <v>83</v>
      </c>
      <c r="M695" s="1">
        <v>0.72</v>
      </c>
      <c r="N695" s="1" t="s">
        <v>84</v>
      </c>
      <c r="O695" s="1">
        <v>0.78</v>
      </c>
      <c r="P695" s="1" t="s">
        <v>85</v>
      </c>
      <c r="Q695" s="1">
        <v>0</v>
      </c>
      <c r="S695" s="1">
        <v>0</v>
      </c>
      <c r="U695" s="1">
        <v>0</v>
      </c>
      <c r="W695" s="1">
        <v>0</v>
      </c>
      <c r="Y695" s="1">
        <v>0</v>
      </c>
      <c r="AA695" s="1">
        <v>0</v>
      </c>
      <c r="AC695" s="1">
        <v>0</v>
      </c>
      <c r="AE695" s="1">
        <v>0</v>
      </c>
      <c r="AG695" s="1">
        <v>3</v>
      </c>
      <c r="AH695" s="1">
        <v>0</v>
      </c>
    </row>
    <row r="696" spans="1:34">
      <c r="A696" s="1" t="s">
        <v>1946</v>
      </c>
      <c r="B696" s="1" t="s">
        <v>1947</v>
      </c>
      <c r="C696" s="1" t="s">
        <v>185</v>
      </c>
      <c r="D696" s="1">
        <v>8</v>
      </c>
      <c r="E696" s="1">
        <v>43992</v>
      </c>
      <c r="F696" s="1" t="s">
        <v>20332</v>
      </c>
      <c r="G696" s="1" t="s">
        <v>72</v>
      </c>
      <c r="H696" s="1" t="s">
        <v>65</v>
      </c>
      <c r="I696" s="1">
        <v>0.4</v>
      </c>
      <c r="J696" s="1" t="s">
        <v>75</v>
      </c>
      <c r="K696" s="1">
        <v>0</v>
      </c>
      <c r="M696" s="1">
        <v>0</v>
      </c>
      <c r="O696" s="1">
        <v>0</v>
      </c>
      <c r="Q696" s="1">
        <v>0</v>
      </c>
      <c r="S696" s="1">
        <v>0</v>
      </c>
      <c r="U696" s="1">
        <v>0</v>
      </c>
      <c r="W696" s="1">
        <v>0</v>
      </c>
      <c r="Y696" s="1">
        <v>0</v>
      </c>
      <c r="AA696" s="1">
        <v>0</v>
      </c>
      <c r="AC696" s="1">
        <v>0</v>
      </c>
      <c r="AE696" s="1">
        <v>0</v>
      </c>
      <c r="AG696" s="1">
        <v>1</v>
      </c>
      <c r="AH696" s="1">
        <v>0</v>
      </c>
    </row>
    <row r="697" spans="1:34">
      <c r="A697" s="1" t="s">
        <v>1948</v>
      </c>
      <c r="B697" s="1" t="s">
        <v>1949</v>
      </c>
      <c r="C697" s="1" t="s">
        <v>337</v>
      </c>
      <c r="D697" s="1">
        <v>3</v>
      </c>
      <c r="E697" s="1">
        <v>44264</v>
      </c>
      <c r="F697" s="1" t="s">
        <v>20332</v>
      </c>
      <c r="G697" s="1" t="s">
        <v>72</v>
      </c>
      <c r="H697" s="1" t="s">
        <v>65</v>
      </c>
      <c r="I697" s="1">
        <v>0.8</v>
      </c>
      <c r="J697" s="1" t="s">
        <v>75</v>
      </c>
      <c r="K697" s="1">
        <v>0</v>
      </c>
      <c r="M697" s="1">
        <v>0</v>
      </c>
      <c r="O697" s="1">
        <v>0</v>
      </c>
      <c r="Q697" s="1">
        <v>0</v>
      </c>
      <c r="S697" s="1">
        <v>0</v>
      </c>
      <c r="U697" s="1">
        <v>0</v>
      </c>
      <c r="W697" s="1">
        <v>0</v>
      </c>
      <c r="Y697" s="1">
        <v>0</v>
      </c>
      <c r="AA697" s="1">
        <v>0</v>
      </c>
      <c r="AC697" s="1">
        <v>0</v>
      </c>
      <c r="AE697" s="1">
        <v>0</v>
      </c>
      <c r="AG697" s="1">
        <v>1</v>
      </c>
      <c r="AH697" s="1">
        <v>0</v>
      </c>
    </row>
    <row r="698" spans="1:34">
      <c r="A698" s="1" t="s">
        <v>1950</v>
      </c>
      <c r="B698" s="1" t="s">
        <v>1951</v>
      </c>
      <c r="C698" s="1" t="s">
        <v>310</v>
      </c>
      <c r="H698" s="1" t="s">
        <v>65</v>
      </c>
      <c r="I698" s="1" t="s">
        <v>66</v>
      </c>
      <c r="V698" s="1" t="s">
        <v>67</v>
      </c>
    </row>
    <row r="699" spans="1:34">
      <c r="A699" s="1" t="s">
        <v>1952</v>
      </c>
      <c r="B699" s="1" t="s">
        <v>1953</v>
      </c>
      <c r="C699" s="1" t="s">
        <v>152</v>
      </c>
      <c r="D699" s="1">
        <v>5</v>
      </c>
      <c r="E699" s="4">
        <v>44610</v>
      </c>
      <c r="F699" s="1" t="s">
        <v>1954</v>
      </c>
      <c r="G699" s="1" t="s">
        <v>72</v>
      </c>
      <c r="H699" s="1" t="s">
        <v>65</v>
      </c>
      <c r="I699" s="1">
        <v>0.3</v>
      </c>
      <c r="J699" s="1" t="s">
        <v>75</v>
      </c>
      <c r="K699" s="1">
        <v>0</v>
      </c>
      <c r="M699" s="1">
        <v>0</v>
      </c>
      <c r="O699" s="1">
        <v>0</v>
      </c>
      <c r="Q699" s="1">
        <v>0</v>
      </c>
      <c r="S699" s="1">
        <v>0</v>
      </c>
      <c r="U699" s="1">
        <v>0</v>
      </c>
      <c r="W699" s="1">
        <v>0</v>
      </c>
      <c r="Y699" s="1">
        <v>0</v>
      </c>
      <c r="AA699" s="1">
        <v>0</v>
      </c>
      <c r="AC699" s="1">
        <v>0</v>
      </c>
      <c r="AE699" s="1">
        <v>0</v>
      </c>
      <c r="AG699" s="1">
        <v>1</v>
      </c>
      <c r="AH699" s="1">
        <v>0</v>
      </c>
    </row>
    <row r="700" spans="1:34">
      <c r="A700" s="1" t="s">
        <v>1955</v>
      </c>
      <c r="B700" s="1" t="s">
        <v>1956</v>
      </c>
      <c r="C700" s="1" t="s">
        <v>896</v>
      </c>
      <c r="H700" s="1" t="s">
        <v>65</v>
      </c>
      <c r="I700" s="1" t="s">
        <v>66</v>
      </c>
      <c r="V700" s="1" t="s">
        <v>67</v>
      </c>
    </row>
    <row r="701" spans="1:34">
      <c r="A701" s="1" t="s">
        <v>1957</v>
      </c>
      <c r="B701" s="1" t="s">
        <v>1958</v>
      </c>
      <c r="C701" s="1" t="s">
        <v>322</v>
      </c>
      <c r="D701" s="1">
        <v>14</v>
      </c>
      <c r="E701" s="1">
        <v>41108</v>
      </c>
      <c r="F701" s="1" t="s">
        <v>20332</v>
      </c>
      <c r="G701" s="1" t="s">
        <v>72</v>
      </c>
      <c r="H701" s="1" t="s">
        <v>65</v>
      </c>
      <c r="I701" s="1">
        <v>0.8</v>
      </c>
      <c r="J701" s="1" t="s">
        <v>75</v>
      </c>
      <c r="K701" s="1">
        <v>0</v>
      </c>
      <c r="M701" s="1">
        <v>0</v>
      </c>
      <c r="O701" s="1">
        <v>0</v>
      </c>
      <c r="Q701" s="1">
        <v>0</v>
      </c>
      <c r="S701" s="1">
        <v>0</v>
      </c>
      <c r="U701" s="1">
        <v>0</v>
      </c>
      <c r="W701" s="1">
        <v>0</v>
      </c>
      <c r="Y701" s="1">
        <v>0</v>
      </c>
      <c r="AA701" s="1">
        <v>0</v>
      </c>
      <c r="AC701" s="1">
        <v>0</v>
      </c>
      <c r="AE701" s="1">
        <v>0</v>
      </c>
      <c r="AG701" s="1">
        <v>1</v>
      </c>
      <c r="AH701" s="1">
        <v>0</v>
      </c>
    </row>
    <row r="702" spans="1:34">
      <c r="A702" s="1" t="s">
        <v>1959</v>
      </c>
      <c r="B702" s="1" t="s">
        <v>1960</v>
      </c>
      <c r="C702" s="1" t="s">
        <v>533</v>
      </c>
      <c r="D702" s="1">
        <v>25</v>
      </c>
      <c r="E702" s="1">
        <v>41089</v>
      </c>
      <c r="F702" s="1" t="s">
        <v>20332</v>
      </c>
      <c r="G702" s="1" t="s">
        <v>72</v>
      </c>
      <c r="H702" s="1" t="s">
        <v>65</v>
      </c>
      <c r="I702" s="1">
        <v>0.8</v>
      </c>
      <c r="J702" s="1" t="s">
        <v>75</v>
      </c>
      <c r="K702" s="1">
        <v>0</v>
      </c>
      <c r="M702" s="1">
        <v>0</v>
      </c>
      <c r="O702" s="1">
        <v>0</v>
      </c>
      <c r="Q702" s="1">
        <v>0</v>
      </c>
      <c r="S702" s="1">
        <v>0</v>
      </c>
      <c r="U702" s="1">
        <v>0</v>
      </c>
      <c r="W702" s="1">
        <v>0</v>
      </c>
      <c r="Y702" s="1">
        <v>0</v>
      </c>
      <c r="AA702" s="1">
        <v>0</v>
      </c>
      <c r="AC702" s="1">
        <v>0</v>
      </c>
      <c r="AE702" s="1">
        <v>0</v>
      </c>
      <c r="AG702" s="1">
        <v>1</v>
      </c>
      <c r="AH702" s="1">
        <v>0</v>
      </c>
    </row>
    <row r="703" spans="1:34">
      <c r="A703" s="1" t="s">
        <v>1961</v>
      </c>
      <c r="B703" s="1" t="s">
        <v>1962</v>
      </c>
      <c r="C703" s="1" t="s">
        <v>736</v>
      </c>
      <c r="D703" s="1">
        <v>32</v>
      </c>
      <c r="E703" s="4">
        <v>44662</v>
      </c>
      <c r="F703" s="1" t="s">
        <v>1963</v>
      </c>
      <c r="G703" s="1" t="s">
        <v>72</v>
      </c>
      <c r="H703" s="1" t="s">
        <v>65</v>
      </c>
      <c r="I703" s="1">
        <v>0.8</v>
      </c>
      <c r="J703" s="1" t="s">
        <v>75</v>
      </c>
      <c r="K703" s="1">
        <v>0</v>
      </c>
      <c r="M703" s="1">
        <v>0</v>
      </c>
      <c r="O703" s="1">
        <v>0</v>
      </c>
      <c r="Q703" s="1">
        <v>0</v>
      </c>
      <c r="S703" s="1">
        <v>0</v>
      </c>
      <c r="U703" s="1">
        <v>0</v>
      </c>
      <c r="W703" s="1">
        <v>0</v>
      </c>
      <c r="Y703" s="1">
        <v>0</v>
      </c>
      <c r="AA703" s="1">
        <v>0</v>
      </c>
      <c r="AC703" s="1">
        <v>0</v>
      </c>
      <c r="AE703" s="1">
        <v>0</v>
      </c>
      <c r="AG703" s="1">
        <v>1</v>
      </c>
      <c r="AH703" s="1">
        <v>0</v>
      </c>
    </row>
    <row r="704" spans="1:34">
      <c r="A704" s="1" t="s">
        <v>1964</v>
      </c>
      <c r="B704" s="1" t="s">
        <v>1965</v>
      </c>
      <c r="C704" s="1" t="s">
        <v>118</v>
      </c>
      <c r="D704" s="1">
        <v>2</v>
      </c>
      <c r="E704" s="1">
        <v>43854</v>
      </c>
      <c r="F704" s="1" t="s">
        <v>20332</v>
      </c>
      <c r="G704" s="1" t="s">
        <v>1003</v>
      </c>
      <c r="H704" s="1" t="s">
        <v>65</v>
      </c>
      <c r="I704" s="1">
        <v>0</v>
      </c>
      <c r="J704" s="1" t="s">
        <v>75</v>
      </c>
      <c r="K704" s="1">
        <v>0</v>
      </c>
      <c r="M704" s="1">
        <v>0</v>
      </c>
      <c r="O704" s="1">
        <v>0</v>
      </c>
      <c r="Q704" s="1">
        <v>0</v>
      </c>
      <c r="S704" s="1">
        <v>0</v>
      </c>
      <c r="U704" s="1">
        <v>0</v>
      </c>
      <c r="W704" s="1">
        <v>0</v>
      </c>
      <c r="Y704" s="1">
        <v>0</v>
      </c>
      <c r="AA704" s="1">
        <v>0</v>
      </c>
      <c r="AC704" s="1">
        <v>0</v>
      </c>
      <c r="AE704" s="1">
        <v>0</v>
      </c>
      <c r="AG704" s="1">
        <v>1</v>
      </c>
      <c r="AH704" s="1">
        <v>0</v>
      </c>
    </row>
    <row r="705" spans="1:34">
      <c r="A705" s="1" t="s">
        <v>1966</v>
      </c>
      <c r="B705" s="1" t="s">
        <v>1967</v>
      </c>
      <c r="C705" s="1" t="s">
        <v>387</v>
      </c>
      <c r="D705" s="1">
        <v>20</v>
      </c>
      <c r="E705" s="4">
        <v>44711</v>
      </c>
      <c r="F705" s="1" t="s">
        <v>1968</v>
      </c>
      <c r="G705" s="1" t="s">
        <v>72</v>
      </c>
      <c r="H705" s="1" t="s">
        <v>65</v>
      </c>
      <c r="I705" s="1">
        <v>0.8</v>
      </c>
      <c r="J705" s="1" t="s">
        <v>75</v>
      </c>
      <c r="K705" s="1">
        <v>0</v>
      </c>
      <c r="M705" s="1">
        <v>0</v>
      </c>
      <c r="O705" s="1">
        <v>0</v>
      </c>
      <c r="Q705" s="1">
        <v>0</v>
      </c>
      <c r="S705" s="1">
        <v>0</v>
      </c>
      <c r="U705" s="1">
        <v>0</v>
      </c>
      <c r="W705" s="1">
        <v>0</v>
      </c>
      <c r="Y705" s="1">
        <v>0</v>
      </c>
      <c r="AA705" s="1">
        <v>0</v>
      </c>
      <c r="AC705" s="1">
        <v>0</v>
      </c>
      <c r="AE705" s="1">
        <v>0</v>
      </c>
      <c r="AG705" s="1">
        <v>1</v>
      </c>
      <c r="AH705" s="1">
        <v>0</v>
      </c>
    </row>
    <row r="706" spans="1:34">
      <c r="A706" s="1" t="s">
        <v>1969</v>
      </c>
      <c r="B706" s="1" t="s">
        <v>1970</v>
      </c>
      <c r="C706" s="1" t="s">
        <v>149</v>
      </c>
      <c r="D706" s="1">
        <v>11</v>
      </c>
      <c r="E706" s="4">
        <v>44453</v>
      </c>
      <c r="F706" s="1" t="s">
        <v>1971</v>
      </c>
      <c r="G706" s="1" t="s">
        <v>72</v>
      </c>
      <c r="H706" s="1" t="s">
        <v>65</v>
      </c>
      <c r="I706" s="1">
        <v>0.8</v>
      </c>
      <c r="J706" s="1" t="s">
        <v>75</v>
      </c>
      <c r="K706" s="1">
        <v>0</v>
      </c>
      <c r="M706" s="1">
        <v>0</v>
      </c>
      <c r="O706" s="1">
        <v>0</v>
      </c>
      <c r="Q706" s="1">
        <v>0</v>
      </c>
      <c r="S706" s="1">
        <v>0</v>
      </c>
      <c r="U706" s="1">
        <v>0</v>
      </c>
      <c r="W706" s="1">
        <v>0</v>
      </c>
      <c r="Y706" s="1">
        <v>0</v>
      </c>
      <c r="AA706" s="1">
        <v>0</v>
      </c>
      <c r="AC706" s="1">
        <v>0</v>
      </c>
      <c r="AE706" s="1">
        <v>0</v>
      </c>
      <c r="AG706" s="1">
        <v>1</v>
      </c>
      <c r="AH706" s="1">
        <v>0</v>
      </c>
    </row>
    <row r="707" spans="1:34">
      <c r="A707" s="1" t="s">
        <v>1972</v>
      </c>
      <c r="B707" s="1" t="s">
        <v>1973</v>
      </c>
      <c r="C707" s="1" t="s">
        <v>199</v>
      </c>
      <c r="D707" s="1">
        <v>7</v>
      </c>
      <c r="E707" s="1">
        <v>44634</v>
      </c>
      <c r="F707" s="1" t="s">
        <v>20380</v>
      </c>
      <c r="G707" s="1" t="s">
        <v>72</v>
      </c>
      <c r="H707" s="1" t="s">
        <v>65</v>
      </c>
      <c r="I707" s="1">
        <v>0.3</v>
      </c>
      <c r="J707" s="1" t="s">
        <v>75</v>
      </c>
      <c r="K707" s="1">
        <v>0</v>
      </c>
      <c r="M707" s="1">
        <v>0</v>
      </c>
      <c r="O707" s="1">
        <v>0</v>
      </c>
      <c r="Q707" s="1">
        <v>0</v>
      </c>
      <c r="S707" s="1">
        <v>0</v>
      </c>
      <c r="U707" s="1">
        <v>0</v>
      </c>
      <c r="W707" s="1">
        <v>0</v>
      </c>
      <c r="Y707" s="1">
        <v>0</v>
      </c>
      <c r="AA707" s="1">
        <v>0</v>
      </c>
      <c r="AC707" s="1">
        <v>0</v>
      </c>
      <c r="AE707" s="1">
        <v>0</v>
      </c>
      <c r="AG707" s="1">
        <v>1</v>
      </c>
      <c r="AH707" s="1">
        <v>0</v>
      </c>
    </row>
    <row r="708" spans="1:34">
      <c r="A708" s="1" t="s">
        <v>1974</v>
      </c>
      <c r="B708" s="1" t="s">
        <v>1975</v>
      </c>
      <c r="C708" s="1" t="s">
        <v>287</v>
      </c>
      <c r="D708" s="1">
        <v>3</v>
      </c>
      <c r="E708" s="4">
        <v>44608</v>
      </c>
      <c r="F708" s="1" t="s">
        <v>1976</v>
      </c>
      <c r="G708" s="1" t="s">
        <v>72</v>
      </c>
      <c r="H708" s="1" t="s">
        <v>73</v>
      </c>
      <c r="I708" s="1">
        <v>0</v>
      </c>
      <c r="J708" s="1" t="s">
        <v>397</v>
      </c>
      <c r="K708" s="1">
        <v>0.65</v>
      </c>
      <c r="L708" s="1" t="s">
        <v>75</v>
      </c>
      <c r="M708" s="1">
        <v>0</v>
      </c>
      <c r="O708" s="1">
        <v>0</v>
      </c>
      <c r="Q708" s="1">
        <v>0</v>
      </c>
      <c r="S708" s="1">
        <v>0</v>
      </c>
      <c r="U708" s="1">
        <v>0</v>
      </c>
      <c r="W708" s="1">
        <v>0</v>
      </c>
      <c r="Y708" s="1">
        <v>0</v>
      </c>
      <c r="AA708" s="1">
        <v>0</v>
      </c>
      <c r="AC708" s="1">
        <v>0</v>
      </c>
      <c r="AE708" s="1">
        <v>0</v>
      </c>
      <c r="AG708" s="1">
        <v>2</v>
      </c>
      <c r="AH708" s="1">
        <v>8000</v>
      </c>
    </row>
    <row r="709" spans="1:34">
      <c r="A709" s="1" t="s">
        <v>1977</v>
      </c>
      <c r="B709" s="1" t="s">
        <v>1978</v>
      </c>
      <c r="C709" s="1" t="s">
        <v>185</v>
      </c>
      <c r="D709" s="1">
        <v>10</v>
      </c>
      <c r="E709" s="4">
        <v>44741</v>
      </c>
      <c r="F709" s="1" t="s">
        <v>1979</v>
      </c>
      <c r="G709" s="1" t="s">
        <v>80</v>
      </c>
      <c r="H709" s="1" t="s">
        <v>73</v>
      </c>
      <c r="I709" s="1">
        <v>0</v>
      </c>
      <c r="J709" s="1" t="s">
        <v>1267</v>
      </c>
      <c r="K709" s="1">
        <v>0.4</v>
      </c>
      <c r="L709" s="1" t="s">
        <v>82</v>
      </c>
      <c r="M709" s="1">
        <v>0.5</v>
      </c>
      <c r="N709" s="1" t="s">
        <v>83</v>
      </c>
      <c r="O709" s="1">
        <v>0.7</v>
      </c>
      <c r="P709" s="1" t="s">
        <v>84</v>
      </c>
      <c r="Q709" s="1">
        <v>0.8</v>
      </c>
      <c r="R709" s="1" t="s">
        <v>85</v>
      </c>
      <c r="S709" s="1">
        <v>0</v>
      </c>
      <c r="U709" s="1">
        <v>0</v>
      </c>
      <c r="W709" s="1">
        <v>0</v>
      </c>
      <c r="Y709" s="1">
        <v>0</v>
      </c>
      <c r="AA709" s="1">
        <v>0</v>
      </c>
      <c r="AC709" s="1">
        <v>0</v>
      </c>
      <c r="AE709" s="1">
        <v>0</v>
      </c>
      <c r="AG709" s="1">
        <v>4</v>
      </c>
      <c r="AH709" s="1">
        <v>6000</v>
      </c>
    </row>
    <row r="710" spans="1:34">
      <c r="A710" s="1" t="s">
        <v>1980</v>
      </c>
      <c r="B710" s="1" t="s">
        <v>1981</v>
      </c>
      <c r="C710" s="1" t="s">
        <v>185</v>
      </c>
      <c r="D710" s="1">
        <v>86</v>
      </c>
      <c r="E710" s="1">
        <v>42214</v>
      </c>
      <c r="F710" s="1" t="s">
        <v>20332</v>
      </c>
      <c r="G710" s="1" t="s">
        <v>72</v>
      </c>
      <c r="H710" s="1" t="s">
        <v>73</v>
      </c>
      <c r="I710" s="1">
        <v>0</v>
      </c>
      <c r="J710" s="1" t="s">
        <v>425</v>
      </c>
      <c r="K710" s="1">
        <v>0.7</v>
      </c>
      <c r="L710" s="1" t="s">
        <v>75</v>
      </c>
      <c r="M710" s="1">
        <v>0</v>
      </c>
      <c r="O710" s="1">
        <v>0</v>
      </c>
      <c r="Q710" s="1">
        <v>0</v>
      </c>
      <c r="S710" s="1">
        <v>0</v>
      </c>
      <c r="U710" s="1">
        <v>0</v>
      </c>
      <c r="W710" s="1">
        <v>0</v>
      </c>
      <c r="Y710" s="1">
        <v>0</v>
      </c>
      <c r="AA710" s="1">
        <v>0</v>
      </c>
      <c r="AC710" s="1">
        <v>0</v>
      </c>
      <c r="AE710" s="1">
        <v>0</v>
      </c>
      <c r="AG710" s="1">
        <v>2</v>
      </c>
      <c r="AH710" s="1">
        <v>13000</v>
      </c>
    </row>
    <row r="711" spans="1:34">
      <c r="A711" s="1" t="s">
        <v>1982</v>
      </c>
      <c r="B711" s="1" t="s">
        <v>1983</v>
      </c>
      <c r="C711" s="1" t="s">
        <v>185</v>
      </c>
      <c r="D711" s="1">
        <v>7</v>
      </c>
      <c r="E711" s="1">
        <v>41074</v>
      </c>
      <c r="F711" s="1" t="s">
        <v>20332</v>
      </c>
      <c r="G711" s="1" t="s">
        <v>72</v>
      </c>
      <c r="H711" s="1" t="s">
        <v>73</v>
      </c>
      <c r="I711" s="1">
        <v>0</v>
      </c>
      <c r="J711" s="1" t="s">
        <v>20381</v>
      </c>
      <c r="K711" s="1">
        <v>0.8</v>
      </c>
      <c r="L711" s="1" t="s">
        <v>75</v>
      </c>
      <c r="M711" s="1">
        <v>0</v>
      </c>
      <c r="O711" s="1">
        <v>0</v>
      </c>
      <c r="Q711" s="1">
        <v>0</v>
      </c>
      <c r="S711" s="1">
        <v>0</v>
      </c>
      <c r="U711" s="1">
        <v>0</v>
      </c>
      <c r="W711" s="1">
        <v>0</v>
      </c>
      <c r="Y711" s="1">
        <v>0</v>
      </c>
      <c r="AA711" s="1">
        <v>0</v>
      </c>
      <c r="AC711" s="1">
        <v>0</v>
      </c>
      <c r="AE711" s="1">
        <v>0</v>
      </c>
      <c r="AG711" s="1">
        <v>2</v>
      </c>
      <c r="AH711" s="1">
        <v>10522.68</v>
      </c>
    </row>
    <row r="712" spans="1:34">
      <c r="A712" s="1" t="s">
        <v>1984</v>
      </c>
      <c r="B712" s="1" t="s">
        <v>1985</v>
      </c>
      <c r="C712" s="1" t="s">
        <v>896</v>
      </c>
      <c r="H712" s="1" t="s">
        <v>65</v>
      </c>
      <c r="I712" s="1" t="s">
        <v>66</v>
      </c>
      <c r="V712" s="1" t="s">
        <v>67</v>
      </c>
    </row>
    <row r="713" spans="1:34">
      <c r="A713" s="1" t="s">
        <v>1986</v>
      </c>
      <c r="B713" s="1" t="s">
        <v>1987</v>
      </c>
      <c r="C713" s="1" t="s">
        <v>297</v>
      </c>
      <c r="D713" s="1">
        <v>18</v>
      </c>
      <c r="E713" s="1">
        <v>44315</v>
      </c>
      <c r="F713" s="1" t="s">
        <v>20340</v>
      </c>
      <c r="G713" s="1" t="s">
        <v>20341</v>
      </c>
      <c r="H713" s="1" t="s">
        <v>73</v>
      </c>
      <c r="I713" s="1">
        <v>0.49</v>
      </c>
      <c r="J713" s="1" t="s">
        <v>82</v>
      </c>
      <c r="K713" s="1">
        <v>0.5</v>
      </c>
      <c r="L713" s="1" t="s">
        <v>83</v>
      </c>
      <c r="M713" s="1">
        <v>0.6</v>
      </c>
      <c r="N713" s="1" t="s">
        <v>84</v>
      </c>
      <c r="O713" s="1">
        <v>0.7</v>
      </c>
      <c r="P713" s="1" t="s">
        <v>85</v>
      </c>
      <c r="Q713" s="1">
        <v>0</v>
      </c>
      <c r="S713" s="1">
        <v>0</v>
      </c>
      <c r="U713" s="1">
        <v>0</v>
      </c>
      <c r="W713" s="1">
        <v>0</v>
      </c>
      <c r="Y713" s="1">
        <v>0</v>
      </c>
      <c r="AA713" s="1">
        <v>0</v>
      </c>
      <c r="AC713" s="1">
        <v>0</v>
      </c>
      <c r="AE713" s="1">
        <v>0</v>
      </c>
      <c r="AG713" s="1">
        <v>3</v>
      </c>
      <c r="AH713" s="1">
        <v>0</v>
      </c>
    </row>
    <row r="714" spans="1:34">
      <c r="A714" s="1" t="s">
        <v>1988</v>
      </c>
      <c r="B714" s="1" t="s">
        <v>1989</v>
      </c>
      <c r="C714" s="1" t="s">
        <v>235</v>
      </c>
      <c r="D714" s="1">
        <v>6</v>
      </c>
      <c r="E714" s="4">
        <v>44670</v>
      </c>
      <c r="F714" s="1" t="s">
        <v>1990</v>
      </c>
      <c r="G714" s="1" t="s">
        <v>72</v>
      </c>
      <c r="H714" s="1" t="s">
        <v>73</v>
      </c>
      <c r="I714" s="1">
        <v>0</v>
      </c>
      <c r="J714" s="1" t="s">
        <v>615</v>
      </c>
      <c r="K714" s="1">
        <v>0.65</v>
      </c>
      <c r="L714" s="1" t="s">
        <v>75</v>
      </c>
      <c r="M714" s="1">
        <v>0</v>
      </c>
      <c r="O714" s="1">
        <v>0</v>
      </c>
      <c r="Q714" s="1">
        <v>0</v>
      </c>
      <c r="S714" s="1">
        <v>0</v>
      </c>
      <c r="U714" s="1">
        <v>0</v>
      </c>
      <c r="W714" s="1">
        <v>0</v>
      </c>
      <c r="Y714" s="1">
        <v>0</v>
      </c>
      <c r="AA714" s="1">
        <v>0</v>
      </c>
      <c r="AC714" s="1">
        <v>0</v>
      </c>
      <c r="AE714" s="1">
        <v>0</v>
      </c>
      <c r="AG714" s="1">
        <v>2</v>
      </c>
      <c r="AH714" s="1">
        <v>7999.99</v>
      </c>
    </row>
    <row r="715" spans="1:34">
      <c r="A715" s="1" t="s">
        <v>1991</v>
      </c>
      <c r="B715" s="1" t="s">
        <v>1992</v>
      </c>
      <c r="C715" s="1" t="s">
        <v>423</v>
      </c>
      <c r="D715" s="1">
        <v>9</v>
      </c>
      <c r="E715" s="1">
        <v>42823</v>
      </c>
      <c r="F715" s="1" t="s">
        <v>20332</v>
      </c>
      <c r="G715" s="1" t="s">
        <v>72</v>
      </c>
      <c r="H715" s="1" t="s">
        <v>65</v>
      </c>
      <c r="I715" s="1">
        <v>0.3</v>
      </c>
      <c r="J715" s="1" t="s">
        <v>75</v>
      </c>
      <c r="K715" s="1">
        <v>0</v>
      </c>
      <c r="M715" s="1">
        <v>0</v>
      </c>
      <c r="O715" s="1">
        <v>0</v>
      </c>
      <c r="Q715" s="1">
        <v>0</v>
      </c>
      <c r="S715" s="1">
        <v>0</v>
      </c>
      <c r="U715" s="1">
        <v>0</v>
      </c>
      <c r="W715" s="1">
        <v>0</v>
      </c>
      <c r="Y715" s="1">
        <v>0</v>
      </c>
      <c r="AA715" s="1">
        <v>0</v>
      </c>
      <c r="AC715" s="1">
        <v>0</v>
      </c>
      <c r="AE715" s="1">
        <v>0</v>
      </c>
      <c r="AG715" s="1">
        <v>1</v>
      </c>
      <c r="AH715" s="1">
        <v>0</v>
      </c>
    </row>
    <row r="716" spans="1:34">
      <c r="A716" s="1" t="s">
        <v>1993</v>
      </c>
      <c r="B716" s="1" t="s">
        <v>1994</v>
      </c>
      <c r="C716" s="1" t="s">
        <v>360</v>
      </c>
      <c r="H716" s="1" t="s">
        <v>65</v>
      </c>
      <c r="I716" s="1" t="s">
        <v>66</v>
      </c>
      <c r="V716" s="1" t="s">
        <v>67</v>
      </c>
    </row>
    <row r="717" spans="1:34">
      <c r="A717" s="1" t="s">
        <v>1995</v>
      </c>
      <c r="B717" s="1" t="s">
        <v>1996</v>
      </c>
      <c r="C717" s="1" t="s">
        <v>212</v>
      </c>
      <c r="H717" s="1" t="s">
        <v>65</v>
      </c>
      <c r="I717" s="1" t="s">
        <v>66</v>
      </c>
      <c r="V717" s="1" t="s">
        <v>67</v>
      </c>
    </row>
    <row r="718" spans="1:34">
      <c r="A718" s="1" t="s">
        <v>1997</v>
      </c>
      <c r="B718" s="1" t="s">
        <v>1998</v>
      </c>
      <c r="C718" s="1" t="s">
        <v>423</v>
      </c>
      <c r="D718" s="1">
        <v>30</v>
      </c>
      <c r="E718" s="4">
        <v>44525</v>
      </c>
      <c r="F718" s="1" t="s">
        <v>1999</v>
      </c>
      <c r="G718" s="1" t="s">
        <v>72</v>
      </c>
      <c r="H718" s="1" t="s">
        <v>65</v>
      </c>
      <c r="I718" s="1">
        <v>0.6</v>
      </c>
      <c r="J718" s="1" t="s">
        <v>75</v>
      </c>
      <c r="K718" s="1">
        <v>0</v>
      </c>
      <c r="M718" s="1">
        <v>0</v>
      </c>
      <c r="O718" s="1">
        <v>0</v>
      </c>
      <c r="Q718" s="1">
        <v>0</v>
      </c>
      <c r="S718" s="1">
        <v>0</v>
      </c>
      <c r="U718" s="1">
        <v>0</v>
      </c>
      <c r="W718" s="1">
        <v>0</v>
      </c>
      <c r="Y718" s="1">
        <v>0</v>
      </c>
      <c r="AA718" s="1">
        <v>0</v>
      </c>
      <c r="AC718" s="1">
        <v>0</v>
      </c>
      <c r="AE718" s="1">
        <v>0</v>
      </c>
      <c r="AG718" s="1">
        <v>1</v>
      </c>
      <c r="AH718" s="1">
        <v>0</v>
      </c>
    </row>
    <row r="719" spans="1:34">
      <c r="A719" s="1" t="s">
        <v>2000</v>
      </c>
      <c r="B719" s="1" t="s">
        <v>2001</v>
      </c>
      <c r="C719" s="1" t="s">
        <v>423</v>
      </c>
      <c r="D719" s="1">
        <v>4</v>
      </c>
      <c r="E719" s="4">
        <v>44683</v>
      </c>
      <c r="F719" s="1" t="s">
        <v>2002</v>
      </c>
      <c r="G719" s="1" t="s">
        <v>80</v>
      </c>
      <c r="H719" s="1" t="s">
        <v>73</v>
      </c>
      <c r="I719" s="1">
        <v>0</v>
      </c>
      <c r="J719" s="1" t="s">
        <v>74</v>
      </c>
      <c r="K719" s="1">
        <v>0.3</v>
      </c>
      <c r="L719" s="1" t="s">
        <v>82</v>
      </c>
      <c r="M719" s="1">
        <v>0.45</v>
      </c>
      <c r="N719" s="1" t="s">
        <v>83</v>
      </c>
      <c r="O719" s="1">
        <v>0.55000000000000004</v>
      </c>
      <c r="P719" s="1" t="s">
        <v>84</v>
      </c>
      <c r="Q719" s="1">
        <v>0.8</v>
      </c>
      <c r="R719" s="1" t="s">
        <v>85</v>
      </c>
      <c r="S719" s="1">
        <v>0</v>
      </c>
      <c r="U719" s="1">
        <v>0</v>
      </c>
      <c r="W719" s="1">
        <v>0</v>
      </c>
      <c r="Y719" s="1">
        <v>0</v>
      </c>
      <c r="AA719" s="1">
        <v>0</v>
      </c>
      <c r="AC719" s="1">
        <v>0</v>
      </c>
      <c r="AE719" s="1">
        <v>0</v>
      </c>
      <c r="AG719" s="1">
        <v>4</v>
      </c>
      <c r="AH719" s="1">
        <v>10000</v>
      </c>
    </row>
    <row r="720" spans="1:34">
      <c r="A720" s="1" t="s">
        <v>2003</v>
      </c>
      <c r="B720" s="1" t="s">
        <v>2004</v>
      </c>
      <c r="C720" s="1" t="s">
        <v>64</v>
      </c>
      <c r="D720" s="1">
        <v>12</v>
      </c>
      <c r="E720" s="4">
        <v>44683</v>
      </c>
      <c r="F720" s="1" t="s">
        <v>2005</v>
      </c>
      <c r="G720" s="1" t="s">
        <v>72</v>
      </c>
      <c r="H720" s="1" t="s">
        <v>73</v>
      </c>
      <c r="I720" s="1">
        <v>0</v>
      </c>
      <c r="J720" s="1" t="s">
        <v>74</v>
      </c>
      <c r="K720" s="1">
        <v>0.6</v>
      </c>
      <c r="L720" s="1" t="s">
        <v>75</v>
      </c>
      <c r="M720" s="1">
        <v>0</v>
      </c>
      <c r="O720" s="1">
        <v>0</v>
      </c>
      <c r="Q720" s="1">
        <v>0</v>
      </c>
      <c r="S720" s="1">
        <v>0</v>
      </c>
      <c r="U720" s="1">
        <v>0</v>
      </c>
      <c r="W720" s="1">
        <v>0</v>
      </c>
      <c r="Y720" s="1">
        <v>0</v>
      </c>
      <c r="AA720" s="1">
        <v>0</v>
      </c>
      <c r="AC720" s="1">
        <v>0</v>
      </c>
      <c r="AE720" s="1">
        <v>0</v>
      </c>
      <c r="AG720" s="1">
        <v>2</v>
      </c>
      <c r="AH720" s="1">
        <v>10000</v>
      </c>
    </row>
    <row r="721" spans="1:34">
      <c r="A721" s="1" t="s">
        <v>2006</v>
      </c>
      <c r="B721" s="1" t="s">
        <v>2007</v>
      </c>
      <c r="C721" s="1" t="s">
        <v>238</v>
      </c>
      <c r="D721" s="1">
        <v>6</v>
      </c>
      <c r="E721" s="4">
        <v>44596</v>
      </c>
      <c r="F721" s="1" t="s">
        <v>2008</v>
      </c>
      <c r="G721" s="1" t="s">
        <v>72</v>
      </c>
      <c r="H721" s="1" t="s">
        <v>65</v>
      </c>
      <c r="I721" s="1">
        <v>0.8</v>
      </c>
      <c r="J721" s="1" t="s">
        <v>75</v>
      </c>
      <c r="K721" s="1">
        <v>0</v>
      </c>
      <c r="M721" s="1">
        <v>0</v>
      </c>
      <c r="O721" s="1">
        <v>0</v>
      </c>
      <c r="Q721" s="1">
        <v>0</v>
      </c>
      <c r="S721" s="1">
        <v>0</v>
      </c>
      <c r="U721" s="1">
        <v>0</v>
      </c>
      <c r="W721" s="1">
        <v>0</v>
      </c>
      <c r="Y721" s="1">
        <v>0</v>
      </c>
      <c r="AA721" s="1">
        <v>0</v>
      </c>
      <c r="AC721" s="1">
        <v>0</v>
      </c>
      <c r="AE721" s="1">
        <v>0</v>
      </c>
      <c r="AG721" s="1">
        <v>1</v>
      </c>
      <c r="AH721" s="1">
        <v>0</v>
      </c>
    </row>
    <row r="722" spans="1:34">
      <c r="A722" s="1" t="s">
        <v>2009</v>
      </c>
      <c r="B722" s="1" t="s">
        <v>2010</v>
      </c>
      <c r="C722" s="1" t="s">
        <v>259</v>
      </c>
      <c r="D722" s="1">
        <v>9</v>
      </c>
      <c r="E722" s="1">
        <v>43487</v>
      </c>
      <c r="F722" s="1" t="s">
        <v>20332</v>
      </c>
      <c r="G722" s="1" t="s">
        <v>72</v>
      </c>
      <c r="H722" s="1" t="s">
        <v>65</v>
      </c>
      <c r="I722" s="1">
        <v>0.5</v>
      </c>
      <c r="J722" s="1" t="s">
        <v>75</v>
      </c>
      <c r="K722" s="1">
        <v>0</v>
      </c>
      <c r="M722" s="1">
        <v>0</v>
      </c>
      <c r="O722" s="1">
        <v>0</v>
      </c>
      <c r="Q722" s="1">
        <v>0</v>
      </c>
      <c r="S722" s="1">
        <v>0</v>
      </c>
      <c r="U722" s="1">
        <v>0</v>
      </c>
      <c r="W722" s="1">
        <v>0</v>
      </c>
      <c r="Y722" s="1">
        <v>0</v>
      </c>
      <c r="AA722" s="1">
        <v>0</v>
      </c>
      <c r="AC722" s="1">
        <v>0</v>
      </c>
      <c r="AE722" s="1">
        <v>0</v>
      </c>
      <c r="AG722" s="1">
        <v>1</v>
      </c>
      <c r="AH722" s="1">
        <v>0</v>
      </c>
    </row>
    <row r="723" spans="1:34">
      <c r="A723" s="1" t="s">
        <v>2011</v>
      </c>
      <c r="B723" s="1" t="s">
        <v>2012</v>
      </c>
      <c r="C723" s="1" t="s">
        <v>65</v>
      </c>
      <c r="H723" s="1" t="s">
        <v>65</v>
      </c>
      <c r="I723" s="1" t="s">
        <v>66</v>
      </c>
      <c r="V723" s="1" t="s">
        <v>67</v>
      </c>
    </row>
    <row r="724" spans="1:34">
      <c r="A724" s="1" t="s">
        <v>2013</v>
      </c>
      <c r="B724" s="1" t="s">
        <v>2014</v>
      </c>
      <c r="C724" s="1" t="s">
        <v>149</v>
      </c>
      <c r="D724" s="1">
        <v>12</v>
      </c>
      <c r="E724" s="4">
        <v>44711</v>
      </c>
      <c r="F724" s="1" t="s">
        <v>2015</v>
      </c>
      <c r="G724" s="1" t="s">
        <v>80</v>
      </c>
      <c r="H724" s="1" t="s">
        <v>73</v>
      </c>
      <c r="I724" s="1">
        <v>0</v>
      </c>
      <c r="J724" s="1" t="s">
        <v>74</v>
      </c>
      <c r="K724" s="1">
        <v>0.1</v>
      </c>
      <c r="L724" s="1" t="s">
        <v>82</v>
      </c>
      <c r="M724" s="1">
        <v>0.65</v>
      </c>
      <c r="N724" s="1" t="s">
        <v>83</v>
      </c>
      <c r="O724" s="1">
        <v>0.75</v>
      </c>
      <c r="P724" s="1" t="s">
        <v>84</v>
      </c>
      <c r="Q724" s="1">
        <v>0.78</v>
      </c>
      <c r="R724" s="1" t="s">
        <v>85</v>
      </c>
      <c r="S724" s="1">
        <v>0</v>
      </c>
      <c r="U724" s="1">
        <v>0</v>
      </c>
      <c r="W724" s="1">
        <v>0</v>
      </c>
      <c r="Y724" s="1">
        <v>0</v>
      </c>
      <c r="AA724" s="1">
        <v>0</v>
      </c>
      <c r="AC724" s="1">
        <v>0</v>
      </c>
      <c r="AE724" s="1">
        <v>0</v>
      </c>
      <c r="AG724" s="1">
        <v>4</v>
      </c>
      <c r="AH724" s="1">
        <v>10000</v>
      </c>
    </row>
    <row r="725" spans="1:34">
      <c r="A725" s="1" t="s">
        <v>2016</v>
      </c>
      <c r="B725" s="1" t="s">
        <v>2017</v>
      </c>
      <c r="C725" s="1" t="s">
        <v>369</v>
      </c>
      <c r="D725" s="1">
        <v>6</v>
      </c>
      <c r="E725" s="1">
        <v>43552</v>
      </c>
      <c r="F725" s="1" t="s">
        <v>20332</v>
      </c>
      <c r="G725" s="1" t="s">
        <v>72</v>
      </c>
      <c r="H725" s="1" t="s">
        <v>65</v>
      </c>
      <c r="I725" s="1">
        <v>0.6</v>
      </c>
      <c r="J725" s="1" t="s">
        <v>75</v>
      </c>
      <c r="K725" s="1">
        <v>0</v>
      </c>
      <c r="M725" s="1">
        <v>0</v>
      </c>
      <c r="O725" s="1">
        <v>0</v>
      </c>
      <c r="Q725" s="1">
        <v>0</v>
      </c>
      <c r="S725" s="1">
        <v>0</v>
      </c>
      <c r="U725" s="1">
        <v>0</v>
      </c>
      <c r="W725" s="1">
        <v>0</v>
      </c>
      <c r="Y725" s="1">
        <v>0</v>
      </c>
      <c r="AA725" s="1">
        <v>0</v>
      </c>
      <c r="AC725" s="1">
        <v>0</v>
      </c>
      <c r="AE725" s="1">
        <v>0</v>
      </c>
      <c r="AG725" s="1">
        <v>1</v>
      </c>
      <c r="AH725" s="1">
        <v>0</v>
      </c>
    </row>
    <row r="726" spans="1:34">
      <c r="A726" s="1" t="s">
        <v>2018</v>
      </c>
      <c r="B726" s="1" t="s">
        <v>2019</v>
      </c>
      <c r="C726" s="1" t="s">
        <v>360</v>
      </c>
      <c r="H726" s="1" t="s">
        <v>65</v>
      </c>
      <c r="I726" s="1" t="s">
        <v>66</v>
      </c>
      <c r="V726" s="1" t="s">
        <v>67</v>
      </c>
    </row>
    <row r="727" spans="1:34">
      <c r="A727" s="1" t="s">
        <v>2020</v>
      </c>
      <c r="B727" s="1" t="s">
        <v>2021</v>
      </c>
      <c r="C727" s="1" t="s">
        <v>287</v>
      </c>
      <c r="D727" s="1">
        <v>37</v>
      </c>
      <c r="E727" s="4">
        <v>44560</v>
      </c>
      <c r="F727" s="1" t="s">
        <v>2022</v>
      </c>
      <c r="G727" s="1" t="s">
        <v>72</v>
      </c>
      <c r="H727" s="1" t="s">
        <v>65</v>
      </c>
      <c r="I727" s="1">
        <v>0.7</v>
      </c>
      <c r="J727" s="1" t="s">
        <v>75</v>
      </c>
      <c r="K727" s="1">
        <v>0</v>
      </c>
      <c r="M727" s="1">
        <v>0</v>
      </c>
      <c r="O727" s="1">
        <v>0</v>
      </c>
      <c r="Q727" s="1">
        <v>0</v>
      </c>
      <c r="S727" s="1">
        <v>0</v>
      </c>
      <c r="U727" s="1">
        <v>0</v>
      </c>
      <c r="W727" s="1">
        <v>0</v>
      </c>
      <c r="Y727" s="1">
        <v>0</v>
      </c>
      <c r="AA727" s="1">
        <v>0</v>
      </c>
      <c r="AC727" s="1">
        <v>0</v>
      </c>
      <c r="AE727" s="1">
        <v>0</v>
      </c>
      <c r="AG727" s="1">
        <v>1</v>
      </c>
      <c r="AH727" s="1">
        <v>0</v>
      </c>
    </row>
    <row r="728" spans="1:34">
      <c r="A728" s="1" t="s">
        <v>2023</v>
      </c>
      <c r="B728" s="1" t="s">
        <v>2024</v>
      </c>
      <c r="C728" s="1" t="s">
        <v>70</v>
      </c>
      <c r="D728" s="1">
        <v>5</v>
      </c>
      <c r="E728" s="4">
        <v>44638</v>
      </c>
      <c r="F728" s="1" t="s">
        <v>2025</v>
      </c>
      <c r="G728" s="1" t="s">
        <v>80</v>
      </c>
      <c r="H728" s="1" t="s">
        <v>73</v>
      </c>
      <c r="I728" s="1">
        <v>0</v>
      </c>
      <c r="J728" s="1" t="s">
        <v>74</v>
      </c>
      <c r="K728" s="1">
        <v>0.7</v>
      </c>
      <c r="L728" s="1" t="s">
        <v>82</v>
      </c>
      <c r="M728" s="1">
        <v>0.72</v>
      </c>
      <c r="N728" s="1" t="s">
        <v>83</v>
      </c>
      <c r="O728" s="1">
        <v>0.75</v>
      </c>
      <c r="P728" s="1" t="s">
        <v>84</v>
      </c>
      <c r="Q728" s="1">
        <v>0.8</v>
      </c>
      <c r="R728" s="1" t="s">
        <v>85</v>
      </c>
      <c r="S728" s="1">
        <v>0</v>
      </c>
      <c r="U728" s="1">
        <v>0</v>
      </c>
      <c r="W728" s="1">
        <v>0</v>
      </c>
      <c r="Y728" s="1">
        <v>0</v>
      </c>
      <c r="AA728" s="1">
        <v>0</v>
      </c>
      <c r="AC728" s="1">
        <v>0</v>
      </c>
      <c r="AE728" s="1">
        <v>0</v>
      </c>
      <c r="AG728" s="1">
        <v>4</v>
      </c>
      <c r="AH728" s="1">
        <v>10000</v>
      </c>
    </row>
    <row r="729" spans="1:34">
      <c r="A729" s="1" t="s">
        <v>2026</v>
      </c>
      <c r="B729" s="1" t="s">
        <v>2027</v>
      </c>
      <c r="C729" s="1" t="s">
        <v>98</v>
      </c>
      <c r="D729" s="1">
        <v>12</v>
      </c>
      <c r="E729" s="4">
        <v>44679</v>
      </c>
      <c r="F729" s="1" t="s">
        <v>2028</v>
      </c>
      <c r="G729" s="1" t="s">
        <v>72</v>
      </c>
      <c r="H729" s="1" t="s">
        <v>65</v>
      </c>
      <c r="I729" s="1">
        <v>0.7</v>
      </c>
      <c r="J729" s="1" t="s">
        <v>75</v>
      </c>
      <c r="K729" s="1">
        <v>0</v>
      </c>
      <c r="M729" s="1">
        <v>0</v>
      </c>
      <c r="O729" s="1">
        <v>0</v>
      </c>
      <c r="Q729" s="1">
        <v>0</v>
      </c>
      <c r="S729" s="1">
        <v>0</v>
      </c>
      <c r="U729" s="1">
        <v>0</v>
      </c>
      <c r="W729" s="1">
        <v>0</v>
      </c>
      <c r="Y729" s="1">
        <v>0</v>
      </c>
      <c r="AA729" s="1">
        <v>0</v>
      </c>
      <c r="AC729" s="1">
        <v>0</v>
      </c>
      <c r="AE729" s="1">
        <v>0</v>
      </c>
      <c r="AG729" s="1">
        <v>1</v>
      </c>
      <c r="AH729" s="1">
        <v>0</v>
      </c>
    </row>
    <row r="730" spans="1:34">
      <c r="A730" s="1" t="s">
        <v>2029</v>
      </c>
      <c r="B730" s="1" t="s">
        <v>2030</v>
      </c>
      <c r="C730" s="1" t="s">
        <v>964</v>
      </c>
      <c r="D730" s="1">
        <v>6</v>
      </c>
      <c r="E730" s="4">
        <v>44648</v>
      </c>
      <c r="F730" s="1" t="s">
        <v>2031</v>
      </c>
      <c r="G730" s="1" t="s">
        <v>72</v>
      </c>
      <c r="H730" s="1" t="s">
        <v>65</v>
      </c>
      <c r="I730" s="1">
        <v>0.8</v>
      </c>
      <c r="J730" s="1" t="s">
        <v>75</v>
      </c>
      <c r="K730" s="1">
        <v>0</v>
      </c>
      <c r="M730" s="1">
        <v>0</v>
      </c>
      <c r="O730" s="1">
        <v>0</v>
      </c>
      <c r="Q730" s="1">
        <v>0</v>
      </c>
      <c r="S730" s="1">
        <v>0</v>
      </c>
      <c r="U730" s="1">
        <v>0</v>
      </c>
      <c r="W730" s="1">
        <v>0</v>
      </c>
      <c r="Y730" s="1">
        <v>0</v>
      </c>
      <c r="AA730" s="1">
        <v>0</v>
      </c>
      <c r="AC730" s="1">
        <v>0</v>
      </c>
      <c r="AE730" s="1">
        <v>0</v>
      </c>
      <c r="AG730" s="1">
        <v>1</v>
      </c>
      <c r="AH730" s="1">
        <v>0</v>
      </c>
    </row>
    <row r="731" spans="1:34">
      <c r="A731" s="1" t="s">
        <v>2032</v>
      </c>
      <c r="B731" s="1" t="s">
        <v>2033</v>
      </c>
      <c r="C731" s="1" t="s">
        <v>810</v>
      </c>
      <c r="H731" s="1" t="s">
        <v>65</v>
      </c>
      <c r="I731" s="1" t="s">
        <v>66</v>
      </c>
      <c r="V731" s="1" t="s">
        <v>67</v>
      </c>
    </row>
    <row r="732" spans="1:34">
      <c r="A732" s="1" t="s">
        <v>2034</v>
      </c>
      <c r="B732" s="1" t="s">
        <v>2035</v>
      </c>
      <c r="C732" s="1" t="s">
        <v>65</v>
      </c>
      <c r="D732" s="1">
        <v>23</v>
      </c>
      <c r="E732" s="1">
        <v>40980</v>
      </c>
      <c r="F732" s="1" t="s">
        <v>20332</v>
      </c>
      <c r="G732" s="1" t="s">
        <v>72</v>
      </c>
      <c r="H732" s="1" t="s">
        <v>65</v>
      </c>
      <c r="I732" s="1">
        <v>0.6</v>
      </c>
      <c r="J732" s="1" t="s">
        <v>75</v>
      </c>
      <c r="K732" s="1">
        <v>0</v>
      </c>
      <c r="M732" s="1">
        <v>0</v>
      </c>
      <c r="O732" s="1">
        <v>0</v>
      </c>
      <c r="Q732" s="1">
        <v>0</v>
      </c>
      <c r="S732" s="1">
        <v>0</v>
      </c>
      <c r="U732" s="1">
        <v>0</v>
      </c>
      <c r="W732" s="1">
        <v>0</v>
      </c>
      <c r="Y732" s="1">
        <v>0</v>
      </c>
      <c r="AA732" s="1">
        <v>0</v>
      </c>
      <c r="AC732" s="1">
        <v>0</v>
      </c>
      <c r="AE732" s="1">
        <v>0</v>
      </c>
      <c r="AG732" s="1">
        <v>1</v>
      </c>
      <c r="AH732" s="1">
        <v>0</v>
      </c>
    </row>
    <row r="733" spans="1:34">
      <c r="A733" s="1" t="s">
        <v>2036</v>
      </c>
      <c r="B733" s="1" t="s">
        <v>2037</v>
      </c>
      <c r="C733" s="1" t="s">
        <v>193</v>
      </c>
      <c r="D733" s="1">
        <v>12</v>
      </c>
      <c r="E733" s="1">
        <v>43434</v>
      </c>
      <c r="F733" s="1" t="s">
        <v>20332</v>
      </c>
      <c r="G733" s="1" t="s">
        <v>72</v>
      </c>
      <c r="H733" s="1" t="s">
        <v>65</v>
      </c>
      <c r="I733" s="1">
        <v>0.8</v>
      </c>
      <c r="J733" s="1" t="s">
        <v>75</v>
      </c>
      <c r="K733" s="1">
        <v>0</v>
      </c>
      <c r="M733" s="1">
        <v>0</v>
      </c>
      <c r="O733" s="1">
        <v>0</v>
      </c>
      <c r="Q733" s="1">
        <v>0</v>
      </c>
      <c r="S733" s="1">
        <v>0</v>
      </c>
      <c r="U733" s="1">
        <v>0</v>
      </c>
      <c r="W733" s="1">
        <v>0</v>
      </c>
      <c r="Y733" s="1">
        <v>0</v>
      </c>
      <c r="AA733" s="1">
        <v>0</v>
      </c>
      <c r="AC733" s="1">
        <v>0</v>
      </c>
      <c r="AE733" s="1">
        <v>0</v>
      </c>
      <c r="AG733" s="1">
        <v>1</v>
      </c>
      <c r="AH733" s="1">
        <v>0</v>
      </c>
    </row>
    <row r="734" spans="1:34">
      <c r="A734" s="1" t="s">
        <v>2038</v>
      </c>
      <c r="B734" s="1" t="s">
        <v>2039</v>
      </c>
      <c r="C734" s="1" t="s">
        <v>378</v>
      </c>
      <c r="D734" s="1">
        <v>5</v>
      </c>
      <c r="E734" s="4">
        <v>44620</v>
      </c>
      <c r="F734" s="1" t="s">
        <v>2040</v>
      </c>
      <c r="G734" s="1" t="s">
        <v>80</v>
      </c>
      <c r="H734" s="1" t="s">
        <v>73</v>
      </c>
      <c r="I734" s="1">
        <v>0</v>
      </c>
      <c r="J734" s="1" t="s">
        <v>74</v>
      </c>
      <c r="K734" s="1">
        <v>0.8</v>
      </c>
      <c r="L734" s="1" t="s">
        <v>75</v>
      </c>
      <c r="M734" s="1">
        <v>0</v>
      </c>
      <c r="O734" s="1">
        <v>0</v>
      </c>
      <c r="Q734" s="1">
        <v>0</v>
      </c>
      <c r="S734" s="1">
        <v>0</v>
      </c>
      <c r="U734" s="1">
        <v>0</v>
      </c>
      <c r="W734" s="1">
        <v>0</v>
      </c>
      <c r="Y734" s="1">
        <v>0</v>
      </c>
      <c r="AA734" s="1">
        <v>0</v>
      </c>
      <c r="AC734" s="1">
        <v>0</v>
      </c>
      <c r="AE734" s="1">
        <v>0</v>
      </c>
      <c r="AG734" s="1">
        <v>2</v>
      </c>
      <c r="AH734" s="1">
        <v>10000</v>
      </c>
    </row>
    <row r="735" spans="1:34">
      <c r="A735" s="1" t="s">
        <v>2041</v>
      </c>
      <c r="B735" s="1" t="s">
        <v>2042</v>
      </c>
      <c r="C735" s="1" t="s">
        <v>680</v>
      </c>
      <c r="D735" s="1">
        <v>9</v>
      </c>
      <c r="E735" s="1">
        <v>41096</v>
      </c>
      <c r="F735" s="1" t="s">
        <v>20332</v>
      </c>
      <c r="G735" s="1" t="s">
        <v>72</v>
      </c>
      <c r="H735" s="1" t="s">
        <v>65</v>
      </c>
      <c r="I735" s="1">
        <v>0.8</v>
      </c>
      <c r="J735" s="1" t="s">
        <v>75</v>
      </c>
      <c r="K735" s="1">
        <v>0</v>
      </c>
      <c r="M735" s="1">
        <v>0</v>
      </c>
      <c r="O735" s="1">
        <v>0</v>
      </c>
      <c r="Q735" s="1">
        <v>0</v>
      </c>
      <c r="S735" s="1">
        <v>0</v>
      </c>
      <c r="U735" s="1">
        <v>0</v>
      </c>
      <c r="W735" s="1">
        <v>0</v>
      </c>
      <c r="Y735" s="1">
        <v>0</v>
      </c>
      <c r="AA735" s="1">
        <v>0</v>
      </c>
      <c r="AC735" s="1">
        <v>0</v>
      </c>
      <c r="AE735" s="1">
        <v>0</v>
      </c>
      <c r="AG735" s="1">
        <v>1</v>
      </c>
      <c r="AH735" s="1">
        <v>0</v>
      </c>
    </row>
    <row r="736" spans="1:34">
      <c r="A736" s="1" t="s">
        <v>2043</v>
      </c>
      <c r="B736" s="1" t="s">
        <v>2044</v>
      </c>
      <c r="C736" s="1" t="s">
        <v>212</v>
      </c>
      <c r="D736" s="1">
        <v>8</v>
      </c>
      <c r="E736" s="1">
        <v>44265</v>
      </c>
      <c r="F736" s="1" t="s">
        <v>20332</v>
      </c>
      <c r="G736" s="1" t="s">
        <v>72</v>
      </c>
      <c r="H736" s="1" t="s">
        <v>65</v>
      </c>
      <c r="I736" s="1">
        <v>0.6</v>
      </c>
      <c r="J736" s="1" t="s">
        <v>75</v>
      </c>
      <c r="K736" s="1">
        <v>0</v>
      </c>
      <c r="M736" s="1">
        <v>0</v>
      </c>
      <c r="O736" s="1">
        <v>0</v>
      </c>
      <c r="Q736" s="1">
        <v>0</v>
      </c>
      <c r="S736" s="1">
        <v>0</v>
      </c>
      <c r="U736" s="1">
        <v>0</v>
      </c>
      <c r="W736" s="1">
        <v>0</v>
      </c>
      <c r="Y736" s="1">
        <v>0</v>
      </c>
      <c r="AA736" s="1">
        <v>0</v>
      </c>
      <c r="AC736" s="1">
        <v>0</v>
      </c>
      <c r="AE736" s="1">
        <v>0</v>
      </c>
      <c r="AG736" s="1">
        <v>1</v>
      </c>
      <c r="AH736" s="1">
        <v>0</v>
      </c>
    </row>
    <row r="737" spans="1:34">
      <c r="A737" s="1" t="s">
        <v>2045</v>
      </c>
      <c r="B737" s="1" t="s">
        <v>2046</v>
      </c>
      <c r="C737" s="1" t="s">
        <v>98</v>
      </c>
      <c r="D737" s="1">
        <v>78</v>
      </c>
      <c r="E737" s="4">
        <v>44551</v>
      </c>
      <c r="F737" s="1" t="s">
        <v>2047</v>
      </c>
      <c r="G737" s="1" t="s">
        <v>72</v>
      </c>
      <c r="H737" s="1" t="s">
        <v>73</v>
      </c>
      <c r="I737" s="1">
        <v>0</v>
      </c>
      <c r="J737" s="1" t="s">
        <v>74</v>
      </c>
      <c r="K737" s="1">
        <v>0.8</v>
      </c>
      <c r="L737" s="1" t="s">
        <v>75</v>
      </c>
      <c r="M737" s="1">
        <v>0</v>
      </c>
      <c r="O737" s="1">
        <v>0</v>
      </c>
      <c r="Q737" s="1">
        <v>0</v>
      </c>
      <c r="S737" s="1">
        <v>0</v>
      </c>
      <c r="U737" s="1">
        <v>0</v>
      </c>
      <c r="W737" s="1">
        <v>0</v>
      </c>
      <c r="Y737" s="1">
        <v>0</v>
      </c>
      <c r="AA737" s="1">
        <v>0</v>
      </c>
      <c r="AC737" s="1">
        <v>0</v>
      </c>
      <c r="AE737" s="1">
        <v>0</v>
      </c>
      <c r="AG737" s="1">
        <v>2</v>
      </c>
      <c r="AH737" s="1">
        <v>10000</v>
      </c>
    </row>
    <row r="738" spans="1:34">
      <c r="A738" s="1" t="s">
        <v>2048</v>
      </c>
      <c r="B738" s="1" t="s">
        <v>2049</v>
      </c>
      <c r="C738" s="1" t="s">
        <v>259</v>
      </c>
      <c r="D738" s="1">
        <v>21</v>
      </c>
      <c r="E738" s="4">
        <v>44707</v>
      </c>
      <c r="F738" s="1" t="s">
        <v>2050</v>
      </c>
      <c r="G738" s="1" t="s">
        <v>80</v>
      </c>
      <c r="H738" s="1" t="s">
        <v>73</v>
      </c>
      <c r="I738" s="1">
        <v>0.5</v>
      </c>
      <c r="J738" s="1" t="s">
        <v>82</v>
      </c>
      <c r="K738" s="1">
        <v>0.65</v>
      </c>
      <c r="L738" s="1" t="s">
        <v>83</v>
      </c>
      <c r="M738" s="1">
        <v>0.75</v>
      </c>
      <c r="N738" s="1" t="s">
        <v>84</v>
      </c>
      <c r="O738" s="1">
        <v>0.79</v>
      </c>
      <c r="P738" s="1" t="s">
        <v>85</v>
      </c>
      <c r="Q738" s="1">
        <v>0</v>
      </c>
      <c r="S738" s="1">
        <v>0</v>
      </c>
      <c r="U738" s="1">
        <v>0</v>
      </c>
      <c r="W738" s="1">
        <v>0</v>
      </c>
      <c r="Y738" s="1">
        <v>0</v>
      </c>
      <c r="AA738" s="1">
        <v>0</v>
      </c>
      <c r="AC738" s="1">
        <v>0</v>
      </c>
      <c r="AE738" s="1">
        <v>0</v>
      </c>
      <c r="AG738" s="1">
        <v>3</v>
      </c>
      <c r="AH738" s="1">
        <v>0</v>
      </c>
    </row>
    <row r="739" spans="1:34">
      <c r="A739" s="1" t="s">
        <v>2051</v>
      </c>
      <c r="B739" s="1" t="s">
        <v>2052</v>
      </c>
      <c r="C739" s="1" t="s">
        <v>115</v>
      </c>
      <c r="D739" s="1">
        <v>7</v>
      </c>
      <c r="E739" s="4">
        <v>44699</v>
      </c>
      <c r="F739" s="1" t="s">
        <v>2053</v>
      </c>
      <c r="G739" s="1" t="s">
        <v>72</v>
      </c>
      <c r="H739" s="1" t="s">
        <v>65</v>
      </c>
      <c r="I739" s="1">
        <v>0.8</v>
      </c>
      <c r="J739" s="1" t="s">
        <v>75</v>
      </c>
      <c r="K739" s="1">
        <v>0</v>
      </c>
      <c r="M739" s="1">
        <v>0</v>
      </c>
      <c r="O739" s="1">
        <v>0</v>
      </c>
      <c r="Q739" s="1">
        <v>0</v>
      </c>
      <c r="S739" s="1">
        <v>0</v>
      </c>
      <c r="U739" s="1">
        <v>0</v>
      </c>
      <c r="W739" s="1">
        <v>0</v>
      </c>
      <c r="Y739" s="1">
        <v>0</v>
      </c>
      <c r="AA739" s="1">
        <v>0</v>
      </c>
      <c r="AC739" s="1">
        <v>0</v>
      </c>
      <c r="AE739" s="1">
        <v>0</v>
      </c>
      <c r="AG739" s="1">
        <v>1</v>
      </c>
      <c r="AH739" s="1">
        <v>0</v>
      </c>
    </row>
    <row r="740" spans="1:34">
      <c r="A740" s="1" t="s">
        <v>2054</v>
      </c>
      <c r="B740" s="1" t="s">
        <v>2055</v>
      </c>
      <c r="C740" s="1" t="s">
        <v>826</v>
      </c>
      <c r="D740" s="1" t="s">
        <v>20382</v>
      </c>
      <c r="E740" s="1">
        <v>42726</v>
      </c>
      <c r="F740" s="1" t="s">
        <v>20332</v>
      </c>
      <c r="G740" s="1" t="s">
        <v>72</v>
      </c>
      <c r="H740" s="1" t="s">
        <v>73</v>
      </c>
      <c r="I740" s="1">
        <v>0</v>
      </c>
      <c r="J740" s="1" t="s">
        <v>81</v>
      </c>
      <c r="K740" s="1">
        <v>0.8</v>
      </c>
      <c r="L740" s="1" t="s">
        <v>75</v>
      </c>
      <c r="M740" s="1">
        <v>0</v>
      </c>
      <c r="O740" s="1">
        <v>0</v>
      </c>
      <c r="Q740" s="1">
        <v>0</v>
      </c>
      <c r="S740" s="1">
        <v>0</v>
      </c>
      <c r="U740" s="1">
        <v>0</v>
      </c>
      <c r="W740" s="1">
        <v>0</v>
      </c>
      <c r="Y740" s="1">
        <v>0</v>
      </c>
      <c r="AA740" s="1">
        <v>0</v>
      </c>
      <c r="AC740" s="1">
        <v>0</v>
      </c>
      <c r="AE740" s="1">
        <v>0</v>
      </c>
      <c r="AG740" s="1">
        <v>2</v>
      </c>
      <c r="AH740" s="1">
        <v>15000</v>
      </c>
    </row>
    <row r="741" spans="1:34">
      <c r="A741" s="1" t="s">
        <v>2056</v>
      </c>
      <c r="B741" s="1" t="s">
        <v>2057</v>
      </c>
      <c r="C741" s="1" t="s">
        <v>95</v>
      </c>
      <c r="D741" s="1">
        <v>25</v>
      </c>
      <c r="E741" s="1">
        <v>44757</v>
      </c>
      <c r="F741" s="1" t="s">
        <v>20383</v>
      </c>
      <c r="G741" s="1" t="s">
        <v>694</v>
      </c>
      <c r="H741" s="1" t="s">
        <v>65</v>
      </c>
      <c r="I741" s="1">
        <v>0.8</v>
      </c>
      <c r="J741" s="1" t="s">
        <v>75</v>
      </c>
      <c r="K741" s="1">
        <v>0</v>
      </c>
      <c r="M741" s="1">
        <v>0</v>
      </c>
      <c r="O741" s="1">
        <v>0</v>
      </c>
      <c r="Q741" s="1">
        <v>0</v>
      </c>
      <c r="S741" s="1">
        <v>0</v>
      </c>
      <c r="U741" s="1">
        <v>0</v>
      </c>
      <c r="W741" s="1">
        <v>0</v>
      </c>
      <c r="Y741" s="1">
        <v>0</v>
      </c>
      <c r="AA741" s="1">
        <v>0</v>
      </c>
      <c r="AC741" s="1">
        <v>0</v>
      </c>
      <c r="AE741" s="1">
        <v>0</v>
      </c>
      <c r="AG741" s="1">
        <v>1</v>
      </c>
      <c r="AH741" s="1">
        <v>0</v>
      </c>
    </row>
    <row r="742" spans="1:34">
      <c r="A742" s="1" t="s">
        <v>2058</v>
      </c>
      <c r="B742" s="1" t="s">
        <v>2059</v>
      </c>
      <c r="C742" s="1" t="s">
        <v>533</v>
      </c>
      <c r="D742" s="1">
        <v>17</v>
      </c>
      <c r="E742" s="1">
        <v>43279</v>
      </c>
      <c r="F742" s="1" t="s">
        <v>20332</v>
      </c>
      <c r="G742" s="1" t="s">
        <v>72</v>
      </c>
      <c r="H742" s="1" t="s">
        <v>65</v>
      </c>
      <c r="I742" s="1">
        <v>0.8</v>
      </c>
      <c r="J742" s="1" t="s">
        <v>75</v>
      </c>
      <c r="K742" s="1">
        <v>0</v>
      </c>
      <c r="M742" s="1">
        <v>0</v>
      </c>
      <c r="O742" s="1">
        <v>0</v>
      </c>
      <c r="Q742" s="1">
        <v>0</v>
      </c>
      <c r="S742" s="1">
        <v>0</v>
      </c>
      <c r="U742" s="1">
        <v>0</v>
      </c>
      <c r="W742" s="1">
        <v>0</v>
      </c>
      <c r="Y742" s="1">
        <v>0</v>
      </c>
      <c r="AA742" s="1">
        <v>0</v>
      </c>
      <c r="AC742" s="1">
        <v>0</v>
      </c>
      <c r="AE742" s="1">
        <v>0</v>
      </c>
      <c r="AG742" s="1">
        <v>1</v>
      </c>
      <c r="AH742" s="1">
        <v>0</v>
      </c>
    </row>
    <row r="743" spans="1:34">
      <c r="A743" s="1" t="s">
        <v>2060</v>
      </c>
      <c r="B743" s="1" t="s">
        <v>2061</v>
      </c>
      <c r="C743" s="1" t="s">
        <v>840</v>
      </c>
      <c r="D743" s="1">
        <v>22</v>
      </c>
      <c r="E743" s="1">
        <v>44098</v>
      </c>
      <c r="F743" s="1" t="s">
        <v>20332</v>
      </c>
      <c r="G743" s="1" t="s">
        <v>72</v>
      </c>
      <c r="H743" s="1" t="s">
        <v>73</v>
      </c>
      <c r="I743" s="1">
        <v>0</v>
      </c>
      <c r="J743" s="1" t="s">
        <v>397</v>
      </c>
      <c r="K743" s="1">
        <v>0.8</v>
      </c>
      <c r="L743" s="1" t="s">
        <v>75</v>
      </c>
      <c r="M743" s="1">
        <v>0</v>
      </c>
      <c r="O743" s="1">
        <v>0</v>
      </c>
      <c r="Q743" s="1">
        <v>0</v>
      </c>
      <c r="S743" s="1">
        <v>0</v>
      </c>
      <c r="U743" s="1">
        <v>0</v>
      </c>
      <c r="W743" s="1">
        <v>0</v>
      </c>
      <c r="Y743" s="1">
        <v>0</v>
      </c>
      <c r="AA743" s="1">
        <v>0</v>
      </c>
      <c r="AC743" s="1">
        <v>0</v>
      </c>
      <c r="AE743" s="1">
        <v>0</v>
      </c>
      <c r="AG743" s="1">
        <v>2</v>
      </c>
      <c r="AH743" s="1">
        <v>8000</v>
      </c>
    </row>
    <row r="744" spans="1:34">
      <c r="A744" s="1" t="s">
        <v>2062</v>
      </c>
      <c r="B744" s="1" t="s">
        <v>2063</v>
      </c>
      <c r="C744" s="1" t="s">
        <v>896</v>
      </c>
      <c r="H744" s="1" t="s">
        <v>65</v>
      </c>
      <c r="I744" s="1" t="s">
        <v>66</v>
      </c>
      <c r="V744" s="1" t="s">
        <v>67</v>
      </c>
    </row>
    <row r="745" spans="1:34">
      <c r="A745" s="1" t="s">
        <v>2064</v>
      </c>
      <c r="B745" s="1" t="s">
        <v>2065</v>
      </c>
      <c r="C745" s="1" t="s">
        <v>167</v>
      </c>
      <c r="D745" s="1">
        <v>8</v>
      </c>
      <c r="E745" s="4">
        <v>44649</v>
      </c>
      <c r="F745" s="1" t="s">
        <v>2066</v>
      </c>
      <c r="G745" s="1" t="s">
        <v>72</v>
      </c>
      <c r="H745" s="1" t="s">
        <v>65</v>
      </c>
      <c r="I745" s="1">
        <v>0.6</v>
      </c>
      <c r="J745" s="1" t="s">
        <v>75</v>
      </c>
      <c r="K745" s="1">
        <v>0</v>
      </c>
      <c r="M745" s="1">
        <v>0</v>
      </c>
      <c r="O745" s="1">
        <v>0</v>
      </c>
      <c r="Q745" s="1">
        <v>0</v>
      </c>
      <c r="S745" s="1">
        <v>0</v>
      </c>
      <c r="U745" s="1">
        <v>0</v>
      </c>
      <c r="W745" s="1">
        <v>0</v>
      </c>
      <c r="Y745" s="1">
        <v>0</v>
      </c>
      <c r="AA745" s="1">
        <v>0</v>
      </c>
      <c r="AC745" s="1">
        <v>0</v>
      </c>
      <c r="AE745" s="1">
        <v>0</v>
      </c>
      <c r="AG745" s="1">
        <v>1</v>
      </c>
      <c r="AH745" s="1">
        <v>0</v>
      </c>
    </row>
    <row r="746" spans="1:34">
      <c r="A746" s="1" t="s">
        <v>2067</v>
      </c>
      <c r="B746" s="1" t="s">
        <v>2068</v>
      </c>
      <c r="C746" s="1" t="s">
        <v>212</v>
      </c>
      <c r="D746" s="1">
        <v>13</v>
      </c>
      <c r="E746" s="4">
        <v>44694</v>
      </c>
      <c r="F746" s="1" t="s">
        <v>2069</v>
      </c>
      <c r="G746" s="1" t="s">
        <v>72</v>
      </c>
      <c r="H746" s="1" t="s">
        <v>65</v>
      </c>
      <c r="I746" s="1">
        <v>0.8</v>
      </c>
      <c r="J746" s="1" t="s">
        <v>75</v>
      </c>
      <c r="K746" s="1">
        <v>0</v>
      </c>
      <c r="M746" s="1">
        <v>0</v>
      </c>
      <c r="O746" s="1">
        <v>0</v>
      </c>
      <c r="Q746" s="1">
        <v>0</v>
      </c>
      <c r="S746" s="1">
        <v>0</v>
      </c>
      <c r="U746" s="1">
        <v>0</v>
      </c>
      <c r="W746" s="1">
        <v>0</v>
      </c>
      <c r="Y746" s="1">
        <v>0</v>
      </c>
      <c r="AA746" s="1">
        <v>0</v>
      </c>
      <c r="AC746" s="1">
        <v>0</v>
      </c>
      <c r="AE746" s="1">
        <v>0</v>
      </c>
      <c r="AG746" s="1">
        <v>1</v>
      </c>
      <c r="AH746" s="1">
        <v>0</v>
      </c>
    </row>
    <row r="747" spans="1:34">
      <c r="A747" s="1" t="s">
        <v>2070</v>
      </c>
      <c r="B747" s="1" t="s">
        <v>2071</v>
      </c>
      <c r="C747" s="1" t="s">
        <v>126</v>
      </c>
      <c r="D747" s="1">
        <v>100</v>
      </c>
      <c r="E747" s="1">
        <v>42670</v>
      </c>
      <c r="F747" s="1" t="s">
        <v>20332</v>
      </c>
      <c r="G747" s="1" t="s">
        <v>1003</v>
      </c>
      <c r="H747" s="1" t="s">
        <v>65</v>
      </c>
      <c r="I747" s="1">
        <v>0</v>
      </c>
      <c r="J747" s="1" t="s">
        <v>75</v>
      </c>
      <c r="K747" s="1">
        <v>0</v>
      </c>
      <c r="M747" s="1">
        <v>0</v>
      </c>
      <c r="O747" s="1">
        <v>0</v>
      </c>
      <c r="Q747" s="1">
        <v>0</v>
      </c>
      <c r="S747" s="1">
        <v>0</v>
      </c>
      <c r="U747" s="1">
        <v>0</v>
      </c>
      <c r="W747" s="1">
        <v>0</v>
      </c>
      <c r="Y747" s="1">
        <v>0</v>
      </c>
      <c r="AA747" s="1">
        <v>0</v>
      </c>
      <c r="AC747" s="1">
        <v>0</v>
      </c>
      <c r="AE747" s="1">
        <v>0</v>
      </c>
      <c r="AG747" s="1">
        <v>1</v>
      </c>
      <c r="AH747" s="1">
        <v>0</v>
      </c>
    </row>
    <row r="748" spans="1:34">
      <c r="A748" s="1" t="s">
        <v>2072</v>
      </c>
      <c r="B748" s="1" t="s">
        <v>2073</v>
      </c>
      <c r="C748" s="1" t="s">
        <v>65</v>
      </c>
      <c r="D748" s="1">
        <v>4</v>
      </c>
      <c r="E748" s="1">
        <v>44307</v>
      </c>
      <c r="F748" s="1" t="s">
        <v>20332</v>
      </c>
      <c r="G748" s="1" t="s">
        <v>72</v>
      </c>
      <c r="H748" s="1" t="s">
        <v>65</v>
      </c>
      <c r="I748" s="1">
        <v>0.4</v>
      </c>
      <c r="J748" s="1" t="s">
        <v>75</v>
      </c>
      <c r="K748" s="1">
        <v>0</v>
      </c>
      <c r="M748" s="1">
        <v>0</v>
      </c>
      <c r="O748" s="1">
        <v>0</v>
      </c>
      <c r="Q748" s="1">
        <v>0</v>
      </c>
      <c r="S748" s="1">
        <v>0</v>
      </c>
      <c r="U748" s="1">
        <v>0</v>
      </c>
      <c r="W748" s="1">
        <v>0</v>
      </c>
      <c r="Y748" s="1">
        <v>0</v>
      </c>
      <c r="AA748" s="1">
        <v>0</v>
      </c>
      <c r="AC748" s="1">
        <v>0</v>
      </c>
      <c r="AE748" s="1">
        <v>0</v>
      </c>
      <c r="AG748" s="1">
        <v>1</v>
      </c>
      <c r="AH748" s="1">
        <v>0</v>
      </c>
    </row>
    <row r="749" spans="1:34">
      <c r="A749" s="1" t="s">
        <v>2074</v>
      </c>
      <c r="B749" s="1" t="s">
        <v>2075</v>
      </c>
      <c r="C749" s="1" t="s">
        <v>306</v>
      </c>
      <c r="D749" s="1">
        <v>4</v>
      </c>
      <c r="E749" s="4">
        <v>44641</v>
      </c>
      <c r="F749" s="1" t="s">
        <v>2076</v>
      </c>
      <c r="G749" s="1" t="s">
        <v>80</v>
      </c>
      <c r="H749" s="1" t="s">
        <v>73</v>
      </c>
      <c r="I749" s="1">
        <v>0</v>
      </c>
      <c r="J749" s="1" t="s">
        <v>89</v>
      </c>
      <c r="K749" s="1">
        <v>0.6</v>
      </c>
      <c r="L749" s="1" t="s">
        <v>82</v>
      </c>
      <c r="M749" s="1">
        <v>0.68</v>
      </c>
      <c r="N749" s="1" t="s">
        <v>83</v>
      </c>
      <c r="O749" s="1">
        <v>0.75</v>
      </c>
      <c r="P749" s="1" t="s">
        <v>84</v>
      </c>
      <c r="Q749" s="1">
        <v>0.79</v>
      </c>
      <c r="R749" s="1" t="s">
        <v>85</v>
      </c>
      <c r="S749" s="1">
        <v>0</v>
      </c>
      <c r="U749" s="1">
        <v>0</v>
      </c>
      <c r="W749" s="1">
        <v>0</v>
      </c>
      <c r="Y749" s="1">
        <v>0</v>
      </c>
      <c r="AA749" s="1">
        <v>0</v>
      </c>
      <c r="AC749" s="1">
        <v>0</v>
      </c>
      <c r="AE749" s="1">
        <v>0</v>
      </c>
      <c r="AG749" s="1">
        <v>4</v>
      </c>
      <c r="AH749" s="1">
        <v>12000</v>
      </c>
    </row>
    <row r="750" spans="1:34">
      <c r="A750" s="1" t="s">
        <v>2077</v>
      </c>
      <c r="B750" s="1" t="s">
        <v>2078</v>
      </c>
      <c r="C750" s="1" t="s">
        <v>167</v>
      </c>
      <c r="D750" s="1">
        <v>16</v>
      </c>
      <c r="E750" s="1">
        <v>41886</v>
      </c>
      <c r="F750" s="1" t="s">
        <v>20332</v>
      </c>
      <c r="G750" s="1" t="s">
        <v>72</v>
      </c>
      <c r="H750" s="1" t="s">
        <v>65</v>
      </c>
      <c r="I750" s="1">
        <v>0.8</v>
      </c>
      <c r="J750" s="1" t="s">
        <v>75</v>
      </c>
      <c r="K750" s="1">
        <v>0</v>
      </c>
      <c r="M750" s="1">
        <v>0</v>
      </c>
      <c r="O750" s="1">
        <v>0</v>
      </c>
      <c r="Q750" s="1">
        <v>0</v>
      </c>
      <c r="S750" s="1">
        <v>0</v>
      </c>
      <c r="U750" s="1">
        <v>0</v>
      </c>
      <c r="W750" s="1">
        <v>0</v>
      </c>
      <c r="Y750" s="1">
        <v>0</v>
      </c>
      <c r="AA750" s="1">
        <v>0</v>
      </c>
      <c r="AC750" s="1">
        <v>0</v>
      </c>
      <c r="AE750" s="1">
        <v>0</v>
      </c>
      <c r="AG750" s="1">
        <v>1</v>
      </c>
      <c r="AH750" s="1">
        <v>0</v>
      </c>
    </row>
    <row r="751" spans="1:34">
      <c r="A751" s="1" t="s">
        <v>2079</v>
      </c>
      <c r="B751" s="1" t="s">
        <v>2080</v>
      </c>
      <c r="C751" s="1" t="s">
        <v>620</v>
      </c>
      <c r="D751" s="1">
        <v>18</v>
      </c>
      <c r="E751" s="4">
        <v>44712</v>
      </c>
      <c r="F751" s="1" t="s">
        <v>2081</v>
      </c>
      <c r="G751" s="1" t="s">
        <v>72</v>
      </c>
      <c r="H751" s="1" t="s">
        <v>65</v>
      </c>
      <c r="I751" s="1">
        <v>0.8</v>
      </c>
      <c r="J751" s="1" t="s">
        <v>75</v>
      </c>
      <c r="K751" s="1">
        <v>0</v>
      </c>
      <c r="M751" s="1">
        <v>0</v>
      </c>
      <c r="O751" s="1">
        <v>0</v>
      </c>
      <c r="Q751" s="1">
        <v>0</v>
      </c>
      <c r="S751" s="1">
        <v>0</v>
      </c>
      <c r="U751" s="1">
        <v>0</v>
      </c>
      <c r="W751" s="1">
        <v>0</v>
      </c>
      <c r="Y751" s="1">
        <v>0</v>
      </c>
      <c r="AA751" s="1">
        <v>0</v>
      </c>
      <c r="AC751" s="1">
        <v>0</v>
      </c>
      <c r="AE751" s="1">
        <v>0</v>
      </c>
      <c r="AG751" s="1">
        <v>1</v>
      </c>
      <c r="AH751" s="1">
        <v>0</v>
      </c>
    </row>
    <row r="752" spans="1:34">
      <c r="A752" s="1" t="s">
        <v>2082</v>
      </c>
      <c r="B752" s="1" t="s">
        <v>2083</v>
      </c>
      <c r="C752" s="1" t="s">
        <v>190</v>
      </c>
      <c r="D752" s="1" t="s">
        <v>20384</v>
      </c>
      <c r="E752" s="1">
        <v>38838</v>
      </c>
      <c r="F752" s="1" t="s">
        <v>20332</v>
      </c>
      <c r="G752" s="1" t="s">
        <v>72</v>
      </c>
      <c r="H752" s="1" t="s">
        <v>65</v>
      </c>
      <c r="I752" s="1">
        <v>0.5</v>
      </c>
      <c r="J752" s="1" t="s">
        <v>75</v>
      </c>
      <c r="K752" s="1">
        <v>0</v>
      </c>
      <c r="M752" s="1">
        <v>0</v>
      </c>
      <c r="O752" s="1">
        <v>0</v>
      </c>
      <c r="Q752" s="1">
        <v>0</v>
      </c>
      <c r="S752" s="1">
        <v>0</v>
      </c>
      <c r="U752" s="1">
        <v>0</v>
      </c>
      <c r="W752" s="1">
        <v>0</v>
      </c>
      <c r="Y752" s="1">
        <v>0</v>
      </c>
      <c r="AA752" s="1">
        <v>0</v>
      </c>
      <c r="AC752" s="1">
        <v>0</v>
      </c>
      <c r="AE752" s="1">
        <v>0</v>
      </c>
      <c r="AG752" s="1">
        <v>1</v>
      </c>
      <c r="AH752" s="1">
        <v>0</v>
      </c>
    </row>
    <row r="753" spans="1:34">
      <c r="A753" s="1" t="s">
        <v>2084</v>
      </c>
      <c r="B753" s="1" t="s">
        <v>2085</v>
      </c>
      <c r="C753" s="1" t="s">
        <v>533</v>
      </c>
      <c r="H753" s="1" t="s">
        <v>65</v>
      </c>
      <c r="I753" s="1" t="s">
        <v>66</v>
      </c>
      <c r="V753" s="1" t="s">
        <v>67</v>
      </c>
    </row>
    <row r="754" spans="1:34">
      <c r="A754" s="1" t="s">
        <v>2086</v>
      </c>
      <c r="B754" s="1" t="s">
        <v>2087</v>
      </c>
      <c r="C754" s="1" t="s">
        <v>1631</v>
      </c>
      <c r="D754" s="1">
        <v>10</v>
      </c>
      <c r="E754" s="4">
        <v>44663</v>
      </c>
      <c r="F754" s="1" t="s">
        <v>2088</v>
      </c>
      <c r="G754" s="1" t="s">
        <v>72</v>
      </c>
      <c r="H754" s="1" t="s">
        <v>73</v>
      </c>
      <c r="I754" s="1">
        <v>0</v>
      </c>
      <c r="J754" s="1" t="s">
        <v>397</v>
      </c>
      <c r="K754" s="1">
        <v>0.4</v>
      </c>
      <c r="L754" s="1" t="s">
        <v>75</v>
      </c>
      <c r="M754" s="1">
        <v>0</v>
      </c>
      <c r="O754" s="1">
        <v>0</v>
      </c>
      <c r="Q754" s="1">
        <v>0</v>
      </c>
      <c r="S754" s="1">
        <v>0</v>
      </c>
      <c r="U754" s="1">
        <v>0</v>
      </c>
      <c r="W754" s="1">
        <v>0</v>
      </c>
      <c r="Y754" s="1">
        <v>0</v>
      </c>
      <c r="AA754" s="1">
        <v>0</v>
      </c>
      <c r="AC754" s="1">
        <v>0</v>
      </c>
      <c r="AE754" s="1">
        <v>0</v>
      </c>
      <c r="AG754" s="1">
        <v>2</v>
      </c>
      <c r="AH754" s="1">
        <v>8000</v>
      </c>
    </row>
    <row r="755" spans="1:34">
      <c r="A755" s="1" t="s">
        <v>2089</v>
      </c>
      <c r="B755" s="1" t="s">
        <v>2090</v>
      </c>
      <c r="C755" s="1" t="s">
        <v>92</v>
      </c>
      <c r="H755" s="1" t="s">
        <v>65</v>
      </c>
      <c r="I755" s="1" t="s">
        <v>66</v>
      </c>
      <c r="V755" s="1" t="s">
        <v>67</v>
      </c>
    </row>
    <row r="756" spans="1:34">
      <c r="A756" s="1" t="s">
        <v>2091</v>
      </c>
      <c r="B756" s="1" t="s">
        <v>2092</v>
      </c>
      <c r="C756" s="1" t="s">
        <v>680</v>
      </c>
      <c r="H756" s="1" t="s">
        <v>65</v>
      </c>
      <c r="I756" s="1" t="s">
        <v>66</v>
      </c>
      <c r="V756" s="1" t="s">
        <v>67</v>
      </c>
    </row>
    <row r="757" spans="1:34">
      <c r="A757" s="1" t="s">
        <v>2093</v>
      </c>
      <c r="B757" s="1" t="s">
        <v>2094</v>
      </c>
      <c r="C757" s="1" t="s">
        <v>212</v>
      </c>
      <c r="D757" s="1">
        <v>10</v>
      </c>
      <c r="E757" s="4">
        <v>44641</v>
      </c>
      <c r="F757" s="1" t="s">
        <v>2095</v>
      </c>
      <c r="G757" s="1" t="s">
        <v>72</v>
      </c>
      <c r="H757" s="1" t="s">
        <v>65</v>
      </c>
      <c r="I757" s="1">
        <v>0.8</v>
      </c>
      <c r="J757" s="1" t="s">
        <v>75</v>
      </c>
      <c r="K757" s="1">
        <v>0</v>
      </c>
      <c r="M757" s="1">
        <v>0</v>
      </c>
      <c r="O757" s="1">
        <v>0</v>
      </c>
      <c r="Q757" s="1">
        <v>0</v>
      </c>
      <c r="S757" s="1">
        <v>0</v>
      </c>
      <c r="U757" s="1">
        <v>0</v>
      </c>
      <c r="W757" s="1">
        <v>0</v>
      </c>
      <c r="Y757" s="1">
        <v>0</v>
      </c>
      <c r="AA757" s="1">
        <v>0</v>
      </c>
      <c r="AC757" s="1">
        <v>0</v>
      </c>
      <c r="AE757" s="1">
        <v>0</v>
      </c>
      <c r="AG757" s="1">
        <v>1</v>
      </c>
      <c r="AH757" s="1">
        <v>0</v>
      </c>
    </row>
    <row r="758" spans="1:34">
      <c r="A758" s="1" t="s">
        <v>2096</v>
      </c>
      <c r="B758" s="1" t="s">
        <v>2097</v>
      </c>
      <c r="C758" s="1" t="s">
        <v>212</v>
      </c>
      <c r="D758" s="1">
        <v>19</v>
      </c>
      <c r="E758" s="4">
        <v>44700</v>
      </c>
      <c r="F758" s="1" t="s">
        <v>2098</v>
      </c>
      <c r="G758" s="1" t="s">
        <v>72</v>
      </c>
      <c r="H758" s="1" t="s">
        <v>73</v>
      </c>
      <c r="I758" s="1">
        <v>0</v>
      </c>
      <c r="J758" s="1" t="s">
        <v>187</v>
      </c>
      <c r="K758" s="1">
        <v>0.8</v>
      </c>
      <c r="L758" s="1" t="s">
        <v>75</v>
      </c>
      <c r="M758" s="1">
        <v>0</v>
      </c>
      <c r="O758" s="1">
        <v>0</v>
      </c>
      <c r="Q758" s="1">
        <v>0</v>
      </c>
      <c r="S758" s="1">
        <v>0</v>
      </c>
      <c r="U758" s="1">
        <v>0</v>
      </c>
      <c r="W758" s="1">
        <v>0</v>
      </c>
      <c r="Y758" s="1">
        <v>0</v>
      </c>
      <c r="AA758" s="1">
        <v>0</v>
      </c>
      <c r="AC758" s="1">
        <v>0</v>
      </c>
      <c r="AE758" s="1">
        <v>0</v>
      </c>
      <c r="AG758" s="1">
        <v>2</v>
      </c>
      <c r="AH758" s="1">
        <v>9000</v>
      </c>
    </row>
    <row r="759" spans="1:34">
      <c r="A759" s="1" t="s">
        <v>2099</v>
      </c>
      <c r="B759" s="1" t="s">
        <v>2100</v>
      </c>
      <c r="C759" s="1" t="s">
        <v>225</v>
      </c>
      <c r="D759" s="1">
        <v>1</v>
      </c>
      <c r="E759" s="4">
        <v>44634</v>
      </c>
      <c r="F759" s="1" t="s">
        <v>2101</v>
      </c>
      <c r="G759" s="1" t="s">
        <v>72</v>
      </c>
      <c r="H759" s="1" t="s">
        <v>73</v>
      </c>
      <c r="I759" s="1">
        <v>0</v>
      </c>
      <c r="J759" s="1" t="s">
        <v>562</v>
      </c>
      <c r="K759" s="1">
        <v>0.73</v>
      </c>
      <c r="L759" s="1" t="s">
        <v>75</v>
      </c>
      <c r="M759" s="1">
        <v>0</v>
      </c>
      <c r="O759" s="1">
        <v>0</v>
      </c>
      <c r="Q759" s="1">
        <v>0</v>
      </c>
      <c r="S759" s="1">
        <v>0</v>
      </c>
      <c r="U759" s="1">
        <v>0</v>
      </c>
      <c r="W759" s="1">
        <v>0</v>
      </c>
      <c r="Y759" s="1">
        <v>0</v>
      </c>
      <c r="AA759" s="1">
        <v>0</v>
      </c>
      <c r="AC759" s="1">
        <v>0</v>
      </c>
      <c r="AE759" s="1">
        <v>0</v>
      </c>
      <c r="AG759" s="1">
        <v>2</v>
      </c>
      <c r="AH759" s="1">
        <v>8500</v>
      </c>
    </row>
    <row r="760" spans="1:34">
      <c r="A760" s="1" t="s">
        <v>2102</v>
      </c>
      <c r="B760" s="1" t="s">
        <v>2103</v>
      </c>
      <c r="C760" s="1" t="s">
        <v>981</v>
      </c>
      <c r="D760" s="1">
        <v>105</v>
      </c>
      <c r="E760" s="4">
        <v>44546</v>
      </c>
      <c r="F760" s="1" t="s">
        <v>2104</v>
      </c>
      <c r="G760" s="1" t="s">
        <v>72</v>
      </c>
      <c r="H760" s="1" t="s">
        <v>65</v>
      </c>
      <c r="I760" s="1">
        <v>0.8</v>
      </c>
      <c r="J760" s="1" t="s">
        <v>75</v>
      </c>
      <c r="K760" s="1">
        <v>0</v>
      </c>
      <c r="M760" s="1">
        <v>0</v>
      </c>
      <c r="O760" s="1">
        <v>0</v>
      </c>
      <c r="Q760" s="1">
        <v>0</v>
      </c>
      <c r="S760" s="1">
        <v>0</v>
      </c>
      <c r="U760" s="1">
        <v>0</v>
      </c>
      <c r="W760" s="1">
        <v>0</v>
      </c>
      <c r="Y760" s="1">
        <v>0</v>
      </c>
      <c r="AA760" s="1">
        <v>0</v>
      </c>
      <c r="AC760" s="1">
        <v>0</v>
      </c>
      <c r="AE760" s="1">
        <v>0</v>
      </c>
      <c r="AG760" s="1">
        <v>1</v>
      </c>
      <c r="AH760" s="1">
        <v>0</v>
      </c>
    </row>
    <row r="761" spans="1:34">
      <c r="A761" s="1" t="s">
        <v>2105</v>
      </c>
      <c r="B761" s="1" t="s">
        <v>2106</v>
      </c>
      <c r="C761" s="1" t="s">
        <v>360</v>
      </c>
      <c r="H761" s="1" t="s">
        <v>65</v>
      </c>
      <c r="I761" s="1" t="s">
        <v>66</v>
      </c>
      <c r="V761" s="1" t="s">
        <v>67</v>
      </c>
    </row>
    <row r="762" spans="1:34">
      <c r="A762" s="1" t="s">
        <v>2107</v>
      </c>
      <c r="B762" s="1" t="s">
        <v>2108</v>
      </c>
      <c r="C762" s="1" t="s">
        <v>346</v>
      </c>
      <c r="D762" s="1">
        <v>31</v>
      </c>
      <c r="E762" s="1">
        <v>39811</v>
      </c>
      <c r="F762" s="1" t="s">
        <v>20332</v>
      </c>
      <c r="G762" s="1" t="s">
        <v>72</v>
      </c>
      <c r="H762" s="1" t="s">
        <v>65</v>
      </c>
      <c r="I762" s="1">
        <v>0.8</v>
      </c>
      <c r="J762" s="1" t="s">
        <v>75</v>
      </c>
      <c r="K762" s="1">
        <v>0</v>
      </c>
      <c r="M762" s="1">
        <v>0</v>
      </c>
      <c r="O762" s="1">
        <v>0</v>
      </c>
      <c r="Q762" s="1">
        <v>0</v>
      </c>
      <c r="S762" s="1">
        <v>0</v>
      </c>
      <c r="U762" s="1">
        <v>0</v>
      </c>
      <c r="W762" s="1">
        <v>0</v>
      </c>
      <c r="Y762" s="1">
        <v>0</v>
      </c>
      <c r="AA762" s="1">
        <v>0</v>
      </c>
      <c r="AC762" s="1">
        <v>0</v>
      </c>
      <c r="AE762" s="1">
        <v>0</v>
      </c>
      <c r="AG762" s="1">
        <v>1</v>
      </c>
      <c r="AH762" s="1">
        <v>0</v>
      </c>
    </row>
    <row r="763" spans="1:34">
      <c r="A763" s="1" t="s">
        <v>2109</v>
      </c>
      <c r="B763" s="1" t="s">
        <v>2110</v>
      </c>
      <c r="C763" s="1" t="s">
        <v>193</v>
      </c>
      <c r="H763" s="1" t="s">
        <v>65</v>
      </c>
      <c r="I763" s="1" t="s">
        <v>66</v>
      </c>
      <c r="V763" s="1" t="s">
        <v>67</v>
      </c>
    </row>
    <row r="764" spans="1:34">
      <c r="A764" s="1" t="s">
        <v>2111</v>
      </c>
      <c r="B764" s="1" t="s">
        <v>2112</v>
      </c>
      <c r="C764" s="1" t="s">
        <v>163</v>
      </c>
      <c r="D764" s="1">
        <v>3</v>
      </c>
      <c r="E764" s="4">
        <v>44644</v>
      </c>
      <c r="F764" s="1" t="s">
        <v>2113</v>
      </c>
      <c r="G764" s="1" t="s">
        <v>72</v>
      </c>
      <c r="H764" s="1" t="s">
        <v>73</v>
      </c>
      <c r="I764" s="1">
        <v>0</v>
      </c>
      <c r="J764" s="1" t="s">
        <v>397</v>
      </c>
      <c r="K764" s="1">
        <v>0.75</v>
      </c>
      <c r="L764" s="1" t="s">
        <v>75</v>
      </c>
      <c r="M764" s="1">
        <v>0</v>
      </c>
      <c r="O764" s="1">
        <v>0</v>
      </c>
      <c r="Q764" s="1">
        <v>0</v>
      </c>
      <c r="S764" s="1">
        <v>0</v>
      </c>
      <c r="U764" s="1">
        <v>0</v>
      </c>
      <c r="W764" s="1">
        <v>0</v>
      </c>
      <c r="Y764" s="1">
        <v>0</v>
      </c>
      <c r="AA764" s="1">
        <v>0</v>
      </c>
      <c r="AC764" s="1">
        <v>0</v>
      </c>
      <c r="AE764" s="1">
        <v>0</v>
      </c>
      <c r="AG764" s="1">
        <v>2</v>
      </c>
      <c r="AH764" s="1">
        <v>8000</v>
      </c>
    </row>
    <row r="765" spans="1:34">
      <c r="A765" s="1" t="s">
        <v>2114</v>
      </c>
      <c r="B765" s="1" t="s">
        <v>2115</v>
      </c>
      <c r="C765" s="1" t="s">
        <v>149</v>
      </c>
      <c r="D765" s="1">
        <v>8</v>
      </c>
      <c r="E765" s="1">
        <v>39141</v>
      </c>
      <c r="F765" s="1" t="s">
        <v>20332</v>
      </c>
      <c r="G765" s="1" t="s">
        <v>72</v>
      </c>
      <c r="H765" s="1" t="s">
        <v>65</v>
      </c>
      <c r="I765" s="1">
        <v>0.8</v>
      </c>
      <c r="J765" s="1" t="s">
        <v>75</v>
      </c>
      <c r="K765" s="1">
        <v>0</v>
      </c>
      <c r="M765" s="1">
        <v>0</v>
      </c>
      <c r="O765" s="1">
        <v>0</v>
      </c>
      <c r="Q765" s="1">
        <v>0</v>
      </c>
      <c r="S765" s="1">
        <v>0</v>
      </c>
      <c r="U765" s="1">
        <v>0</v>
      </c>
      <c r="W765" s="1">
        <v>0</v>
      </c>
      <c r="Y765" s="1">
        <v>0</v>
      </c>
      <c r="AA765" s="1">
        <v>0</v>
      </c>
      <c r="AC765" s="1">
        <v>0</v>
      </c>
      <c r="AE765" s="1">
        <v>0</v>
      </c>
      <c r="AG765" s="1">
        <v>1</v>
      </c>
      <c r="AH765" s="1">
        <v>0</v>
      </c>
    </row>
    <row r="766" spans="1:34">
      <c r="A766" s="1" t="s">
        <v>2116</v>
      </c>
      <c r="B766" s="1" t="s">
        <v>2117</v>
      </c>
      <c r="C766" s="1" t="s">
        <v>322</v>
      </c>
      <c r="D766" s="1">
        <v>6</v>
      </c>
      <c r="E766" s="1">
        <v>44711</v>
      </c>
      <c r="F766" s="1" t="s">
        <v>20385</v>
      </c>
      <c r="G766" s="1" t="s">
        <v>72</v>
      </c>
      <c r="H766" s="1" t="s">
        <v>65</v>
      </c>
      <c r="I766" s="1">
        <v>0.8</v>
      </c>
      <c r="J766" s="1" t="s">
        <v>75</v>
      </c>
      <c r="K766" s="1">
        <v>0</v>
      </c>
      <c r="M766" s="1">
        <v>0</v>
      </c>
      <c r="O766" s="1">
        <v>0</v>
      </c>
      <c r="Q766" s="1">
        <v>0</v>
      </c>
      <c r="S766" s="1">
        <v>0</v>
      </c>
      <c r="U766" s="1">
        <v>0</v>
      </c>
      <c r="W766" s="1">
        <v>0</v>
      </c>
      <c r="Y766" s="1">
        <v>0</v>
      </c>
      <c r="AA766" s="1">
        <v>0</v>
      </c>
      <c r="AC766" s="1">
        <v>0</v>
      </c>
      <c r="AE766" s="1">
        <v>0</v>
      </c>
      <c r="AG766" s="1">
        <v>1</v>
      </c>
      <c r="AH766" s="1">
        <v>0</v>
      </c>
    </row>
    <row r="767" spans="1:34">
      <c r="A767" s="1" t="s">
        <v>2118</v>
      </c>
      <c r="B767" s="1" t="s">
        <v>2119</v>
      </c>
      <c r="C767" s="1" t="s">
        <v>245</v>
      </c>
      <c r="H767" s="1" t="s">
        <v>65</v>
      </c>
      <c r="I767" s="1" t="s">
        <v>66</v>
      </c>
      <c r="V767" s="1" t="s">
        <v>67</v>
      </c>
    </row>
    <row r="768" spans="1:34">
      <c r="A768" s="1" t="s">
        <v>2120</v>
      </c>
      <c r="B768" s="1" t="s">
        <v>2121</v>
      </c>
      <c r="C768" s="1" t="s">
        <v>245</v>
      </c>
      <c r="H768" s="1" t="s">
        <v>65</v>
      </c>
      <c r="I768" s="1" t="s">
        <v>66</v>
      </c>
      <c r="V768" s="1" t="s">
        <v>67</v>
      </c>
    </row>
    <row r="769" spans="1:34">
      <c r="A769" s="1" t="s">
        <v>2122</v>
      </c>
      <c r="B769" s="1" t="s">
        <v>2123</v>
      </c>
      <c r="C769" s="1" t="s">
        <v>245</v>
      </c>
      <c r="H769" s="1" t="s">
        <v>65</v>
      </c>
      <c r="I769" s="1" t="s">
        <v>66</v>
      </c>
      <c r="V769" s="1" t="s">
        <v>67</v>
      </c>
    </row>
    <row r="770" spans="1:34">
      <c r="A770" s="1" t="s">
        <v>2124</v>
      </c>
      <c r="B770" s="1" t="s">
        <v>2125</v>
      </c>
      <c r="C770" s="1" t="s">
        <v>112</v>
      </c>
      <c r="D770" s="1">
        <v>1</v>
      </c>
      <c r="E770" s="1">
        <v>44600</v>
      </c>
      <c r="F770" s="1" t="s">
        <v>20386</v>
      </c>
      <c r="G770" s="1" t="s">
        <v>72</v>
      </c>
      <c r="H770" s="1" t="s">
        <v>65</v>
      </c>
      <c r="I770" s="1">
        <v>0.6</v>
      </c>
      <c r="J770" s="1" t="s">
        <v>75</v>
      </c>
      <c r="K770" s="1">
        <v>0</v>
      </c>
      <c r="M770" s="1">
        <v>0</v>
      </c>
      <c r="O770" s="1">
        <v>0</v>
      </c>
      <c r="Q770" s="1">
        <v>0</v>
      </c>
      <c r="S770" s="1">
        <v>0</v>
      </c>
      <c r="U770" s="1">
        <v>0</v>
      </c>
      <c r="W770" s="1">
        <v>0</v>
      </c>
      <c r="Y770" s="1">
        <v>0</v>
      </c>
      <c r="AA770" s="1">
        <v>0</v>
      </c>
      <c r="AC770" s="1">
        <v>0</v>
      </c>
      <c r="AE770" s="1">
        <v>0</v>
      </c>
      <c r="AG770" s="1">
        <v>1</v>
      </c>
      <c r="AH770" s="1">
        <v>0</v>
      </c>
    </row>
    <row r="771" spans="1:34">
      <c r="A771" s="1" t="s">
        <v>2126</v>
      </c>
      <c r="B771" s="1" t="s">
        <v>2127</v>
      </c>
      <c r="C771" s="1" t="s">
        <v>121</v>
      </c>
      <c r="D771" s="1">
        <v>14</v>
      </c>
      <c r="E771" s="4">
        <v>44712</v>
      </c>
      <c r="F771" s="1" t="s">
        <v>2128</v>
      </c>
      <c r="G771" s="1" t="s">
        <v>72</v>
      </c>
      <c r="H771" s="1" t="s">
        <v>65</v>
      </c>
      <c r="I771" s="1">
        <v>0.6</v>
      </c>
      <c r="J771" s="1" t="s">
        <v>75</v>
      </c>
      <c r="K771" s="1">
        <v>0</v>
      </c>
      <c r="M771" s="1">
        <v>0</v>
      </c>
      <c r="O771" s="1">
        <v>0</v>
      </c>
      <c r="Q771" s="1">
        <v>0</v>
      </c>
      <c r="S771" s="1">
        <v>0</v>
      </c>
      <c r="U771" s="1">
        <v>0</v>
      </c>
      <c r="W771" s="1">
        <v>0</v>
      </c>
      <c r="Y771" s="1">
        <v>0</v>
      </c>
      <c r="AA771" s="1">
        <v>0</v>
      </c>
      <c r="AC771" s="1">
        <v>0</v>
      </c>
      <c r="AE771" s="1">
        <v>0</v>
      </c>
      <c r="AG771" s="1">
        <v>1</v>
      </c>
      <c r="AH771" s="1">
        <v>0</v>
      </c>
    </row>
    <row r="772" spans="1:34">
      <c r="A772" s="1" t="s">
        <v>2129</v>
      </c>
      <c r="B772" s="1" t="s">
        <v>2130</v>
      </c>
      <c r="C772" s="1" t="s">
        <v>279</v>
      </c>
      <c r="H772" s="1" t="s">
        <v>65</v>
      </c>
      <c r="I772" s="1" t="s">
        <v>66</v>
      </c>
      <c r="V772" s="1" t="s">
        <v>67</v>
      </c>
    </row>
    <row r="773" spans="1:34">
      <c r="A773" s="1" t="s">
        <v>2131</v>
      </c>
      <c r="B773" s="1" t="s">
        <v>2132</v>
      </c>
      <c r="C773" s="1" t="s">
        <v>327</v>
      </c>
      <c r="D773" s="1">
        <v>59</v>
      </c>
      <c r="E773" s="4">
        <v>44558</v>
      </c>
      <c r="F773" s="1" t="s">
        <v>2133</v>
      </c>
      <c r="G773" s="1" t="s">
        <v>72</v>
      </c>
      <c r="H773" s="1" t="s">
        <v>65</v>
      </c>
      <c r="I773" s="1">
        <v>0.1</v>
      </c>
      <c r="J773" s="1" t="s">
        <v>75</v>
      </c>
      <c r="K773" s="1">
        <v>0</v>
      </c>
      <c r="M773" s="1">
        <v>0</v>
      </c>
      <c r="O773" s="1">
        <v>0</v>
      </c>
      <c r="Q773" s="1">
        <v>0</v>
      </c>
      <c r="S773" s="1">
        <v>0</v>
      </c>
      <c r="U773" s="1">
        <v>0</v>
      </c>
      <c r="W773" s="1">
        <v>0</v>
      </c>
      <c r="Y773" s="1">
        <v>0</v>
      </c>
      <c r="AA773" s="1">
        <v>0</v>
      </c>
      <c r="AC773" s="1">
        <v>0</v>
      </c>
      <c r="AE773" s="1">
        <v>0</v>
      </c>
      <c r="AG773" s="1">
        <v>1</v>
      </c>
      <c r="AH773" s="1">
        <v>0</v>
      </c>
    </row>
    <row r="774" spans="1:34">
      <c r="A774" s="1" t="s">
        <v>2134</v>
      </c>
      <c r="B774" s="1" t="s">
        <v>2135</v>
      </c>
      <c r="C774" s="1" t="s">
        <v>350</v>
      </c>
      <c r="D774" s="1">
        <v>41</v>
      </c>
      <c r="E774" s="4">
        <v>44546</v>
      </c>
      <c r="F774" s="1" t="s">
        <v>2136</v>
      </c>
      <c r="G774" s="1" t="s">
        <v>72</v>
      </c>
      <c r="H774" s="1" t="s">
        <v>73</v>
      </c>
      <c r="I774" s="1">
        <v>0</v>
      </c>
      <c r="J774" s="1" t="s">
        <v>1640</v>
      </c>
      <c r="K774" s="1">
        <v>0.6</v>
      </c>
      <c r="L774" s="1" t="s">
        <v>75</v>
      </c>
      <c r="M774" s="1">
        <v>0</v>
      </c>
      <c r="O774" s="1">
        <v>0</v>
      </c>
      <c r="Q774" s="1">
        <v>0</v>
      </c>
      <c r="S774" s="1">
        <v>0</v>
      </c>
      <c r="U774" s="1">
        <v>0</v>
      </c>
      <c r="W774" s="1">
        <v>0</v>
      </c>
      <c r="Y774" s="1">
        <v>0</v>
      </c>
      <c r="AA774" s="1">
        <v>0</v>
      </c>
      <c r="AC774" s="1">
        <v>0</v>
      </c>
      <c r="AE774" s="1">
        <v>0</v>
      </c>
      <c r="AG774" s="1">
        <v>2</v>
      </c>
      <c r="AH774" s="1">
        <v>7499.99</v>
      </c>
    </row>
    <row r="775" spans="1:34">
      <c r="A775" s="1" t="s">
        <v>2137</v>
      </c>
      <c r="B775" s="1" t="s">
        <v>2138</v>
      </c>
      <c r="C775" s="1" t="s">
        <v>163</v>
      </c>
      <c r="D775" s="1">
        <v>14</v>
      </c>
      <c r="E775" s="1">
        <v>42487</v>
      </c>
      <c r="F775" s="1" t="s">
        <v>20332</v>
      </c>
      <c r="G775" s="1" t="s">
        <v>72</v>
      </c>
      <c r="H775" s="1" t="s">
        <v>73</v>
      </c>
      <c r="I775" s="1">
        <v>0</v>
      </c>
      <c r="J775" s="1" t="s">
        <v>74</v>
      </c>
      <c r="K775" s="1">
        <v>0.35</v>
      </c>
      <c r="L775" s="1" t="s">
        <v>75</v>
      </c>
      <c r="M775" s="1">
        <v>0</v>
      </c>
      <c r="O775" s="1">
        <v>0</v>
      </c>
      <c r="Q775" s="1">
        <v>0</v>
      </c>
      <c r="S775" s="1">
        <v>0</v>
      </c>
      <c r="U775" s="1">
        <v>0</v>
      </c>
      <c r="W775" s="1">
        <v>0</v>
      </c>
      <c r="Y775" s="1">
        <v>0</v>
      </c>
      <c r="AA775" s="1">
        <v>0</v>
      </c>
      <c r="AC775" s="1">
        <v>0</v>
      </c>
      <c r="AE775" s="1">
        <v>0</v>
      </c>
      <c r="AG775" s="1">
        <v>2</v>
      </c>
      <c r="AH775" s="1">
        <v>10000</v>
      </c>
    </row>
    <row r="776" spans="1:34">
      <c r="A776" s="1" t="s">
        <v>2139</v>
      </c>
      <c r="B776" s="1" t="s">
        <v>2140</v>
      </c>
      <c r="C776" s="1" t="s">
        <v>30</v>
      </c>
      <c r="D776" s="1">
        <v>45</v>
      </c>
      <c r="E776" s="4">
        <v>44561</v>
      </c>
      <c r="F776" s="1" t="s">
        <v>2141</v>
      </c>
      <c r="G776" s="1" t="s">
        <v>72</v>
      </c>
      <c r="H776" s="1" t="s">
        <v>73</v>
      </c>
      <c r="I776" s="1">
        <v>0</v>
      </c>
      <c r="J776" s="1" t="s">
        <v>397</v>
      </c>
      <c r="K776" s="1">
        <v>0.8</v>
      </c>
      <c r="L776" s="1" t="s">
        <v>75</v>
      </c>
      <c r="M776" s="1">
        <v>0</v>
      </c>
      <c r="O776" s="1">
        <v>0</v>
      </c>
      <c r="Q776" s="1">
        <v>0</v>
      </c>
      <c r="S776" s="1">
        <v>0</v>
      </c>
      <c r="U776" s="1">
        <v>0</v>
      </c>
      <c r="W776" s="1">
        <v>0</v>
      </c>
      <c r="Y776" s="1">
        <v>0</v>
      </c>
      <c r="AA776" s="1">
        <v>0</v>
      </c>
      <c r="AC776" s="1">
        <v>0</v>
      </c>
      <c r="AE776" s="1">
        <v>0</v>
      </c>
      <c r="AG776" s="1">
        <v>2</v>
      </c>
      <c r="AH776" s="1">
        <v>8000</v>
      </c>
    </row>
    <row r="777" spans="1:34">
      <c r="A777" s="1" t="s">
        <v>2142</v>
      </c>
      <c r="B777" s="1" t="s">
        <v>2143</v>
      </c>
      <c r="C777" s="1" t="s">
        <v>460</v>
      </c>
      <c r="D777" s="1">
        <v>46</v>
      </c>
      <c r="E777" s="1">
        <v>43820</v>
      </c>
      <c r="F777" s="1" t="s">
        <v>20332</v>
      </c>
      <c r="G777" s="1" t="s">
        <v>72</v>
      </c>
      <c r="H777" s="1" t="s">
        <v>73</v>
      </c>
      <c r="I777" s="1">
        <v>0</v>
      </c>
      <c r="J777" s="1" t="s">
        <v>74</v>
      </c>
      <c r="K777" s="1">
        <v>0.8</v>
      </c>
      <c r="L777" s="1" t="s">
        <v>75</v>
      </c>
      <c r="M777" s="1">
        <v>0</v>
      </c>
      <c r="O777" s="1">
        <v>0</v>
      </c>
      <c r="Q777" s="1">
        <v>0</v>
      </c>
      <c r="S777" s="1">
        <v>0</v>
      </c>
      <c r="U777" s="1">
        <v>0</v>
      </c>
      <c r="W777" s="1">
        <v>0</v>
      </c>
      <c r="Y777" s="1">
        <v>0</v>
      </c>
      <c r="AA777" s="1">
        <v>0</v>
      </c>
      <c r="AC777" s="1">
        <v>0</v>
      </c>
      <c r="AE777" s="1">
        <v>0</v>
      </c>
      <c r="AG777" s="1">
        <v>2</v>
      </c>
      <c r="AH777" s="1">
        <v>10000</v>
      </c>
    </row>
    <row r="778" spans="1:34">
      <c r="A778" s="1" t="s">
        <v>2144</v>
      </c>
      <c r="B778" s="1" t="s">
        <v>2145</v>
      </c>
      <c r="C778" s="1" t="s">
        <v>365</v>
      </c>
      <c r="D778" s="1">
        <v>3</v>
      </c>
      <c r="E778" s="4">
        <v>44649</v>
      </c>
      <c r="F778" s="1" t="s">
        <v>2146</v>
      </c>
      <c r="G778" s="1" t="s">
        <v>80</v>
      </c>
      <c r="H778" s="1" t="s">
        <v>73</v>
      </c>
      <c r="I778" s="1">
        <v>0</v>
      </c>
      <c r="J778" s="1" t="s">
        <v>74</v>
      </c>
      <c r="K778" s="1">
        <v>0.8</v>
      </c>
      <c r="L778" s="1" t="s">
        <v>75</v>
      </c>
      <c r="M778" s="1">
        <v>0</v>
      </c>
      <c r="O778" s="1">
        <v>0</v>
      </c>
      <c r="Q778" s="1">
        <v>0</v>
      </c>
      <c r="S778" s="1">
        <v>0</v>
      </c>
      <c r="U778" s="1">
        <v>0</v>
      </c>
      <c r="W778" s="1">
        <v>0</v>
      </c>
      <c r="Y778" s="1">
        <v>0</v>
      </c>
      <c r="AA778" s="1">
        <v>0</v>
      </c>
      <c r="AC778" s="1">
        <v>0</v>
      </c>
      <c r="AE778" s="1">
        <v>0</v>
      </c>
      <c r="AG778" s="1">
        <v>2</v>
      </c>
      <c r="AH778" s="1">
        <v>10000</v>
      </c>
    </row>
    <row r="779" spans="1:34">
      <c r="A779" s="1" t="s">
        <v>2147</v>
      </c>
      <c r="B779" s="1" t="s">
        <v>2148</v>
      </c>
      <c r="C779" s="1" t="s">
        <v>259</v>
      </c>
      <c r="D779" s="1">
        <v>4</v>
      </c>
      <c r="E779" s="4">
        <v>44620</v>
      </c>
      <c r="F779" s="1" t="s">
        <v>2149</v>
      </c>
      <c r="G779" s="1" t="s">
        <v>80</v>
      </c>
      <c r="H779" s="1" t="s">
        <v>73</v>
      </c>
      <c r="I779" s="1">
        <v>0</v>
      </c>
      <c r="J779" s="1" t="s">
        <v>968</v>
      </c>
      <c r="K779" s="1">
        <v>0.8</v>
      </c>
      <c r="L779" s="1" t="s">
        <v>75</v>
      </c>
      <c r="M779" s="1">
        <v>0</v>
      </c>
      <c r="O779" s="1">
        <v>0</v>
      </c>
      <c r="Q779" s="1">
        <v>0</v>
      </c>
      <c r="S779" s="1">
        <v>0</v>
      </c>
      <c r="U779" s="1">
        <v>0</v>
      </c>
      <c r="W779" s="1">
        <v>0</v>
      </c>
      <c r="Y779" s="1">
        <v>0</v>
      </c>
      <c r="AA779" s="1">
        <v>0</v>
      </c>
      <c r="AC779" s="1">
        <v>0</v>
      </c>
      <c r="AE779" s="1">
        <v>0</v>
      </c>
      <c r="AG779" s="1">
        <v>2</v>
      </c>
      <c r="AH779" s="1">
        <v>16999.990000000002</v>
      </c>
    </row>
    <row r="780" spans="1:34">
      <c r="A780" s="1" t="s">
        <v>2150</v>
      </c>
      <c r="B780" s="1" t="s">
        <v>2151</v>
      </c>
      <c r="C780" s="1" t="s">
        <v>533</v>
      </c>
      <c r="D780" s="1">
        <v>10</v>
      </c>
      <c r="E780" s="1">
        <v>39531</v>
      </c>
      <c r="F780" s="1" t="s">
        <v>20332</v>
      </c>
      <c r="G780" s="1" t="s">
        <v>72</v>
      </c>
      <c r="H780" s="1" t="s">
        <v>65</v>
      </c>
      <c r="I780" s="1">
        <v>0.8</v>
      </c>
      <c r="J780" s="1" t="s">
        <v>75</v>
      </c>
      <c r="K780" s="1">
        <v>0</v>
      </c>
      <c r="M780" s="1">
        <v>0</v>
      </c>
      <c r="O780" s="1">
        <v>0</v>
      </c>
      <c r="Q780" s="1">
        <v>0</v>
      </c>
      <c r="S780" s="1">
        <v>0</v>
      </c>
      <c r="U780" s="1">
        <v>0</v>
      </c>
      <c r="W780" s="1">
        <v>0</v>
      </c>
      <c r="Y780" s="1">
        <v>0</v>
      </c>
      <c r="AA780" s="1">
        <v>0</v>
      </c>
      <c r="AC780" s="1">
        <v>0</v>
      </c>
      <c r="AE780" s="1">
        <v>0</v>
      </c>
      <c r="AG780" s="1">
        <v>1</v>
      </c>
      <c r="AH780" s="1">
        <v>0</v>
      </c>
    </row>
    <row r="781" spans="1:34">
      <c r="A781" s="1" t="s">
        <v>2152</v>
      </c>
      <c r="B781" s="1" t="s">
        <v>2153</v>
      </c>
      <c r="C781" s="1" t="s">
        <v>680</v>
      </c>
      <c r="D781" s="1">
        <v>8</v>
      </c>
      <c r="E781" s="4">
        <v>44711</v>
      </c>
      <c r="F781" s="1" t="s">
        <v>2154</v>
      </c>
      <c r="G781" s="1" t="s">
        <v>80</v>
      </c>
      <c r="H781" s="1" t="s">
        <v>73</v>
      </c>
      <c r="I781" s="1">
        <v>0</v>
      </c>
      <c r="J781" s="1" t="s">
        <v>74</v>
      </c>
      <c r="K781" s="1">
        <v>0.6</v>
      </c>
      <c r="L781" s="1" t="s">
        <v>75</v>
      </c>
      <c r="M781" s="1">
        <v>0</v>
      </c>
      <c r="O781" s="1">
        <v>0</v>
      </c>
      <c r="Q781" s="1">
        <v>0</v>
      </c>
      <c r="S781" s="1">
        <v>0</v>
      </c>
      <c r="U781" s="1">
        <v>0</v>
      </c>
      <c r="W781" s="1">
        <v>0</v>
      </c>
      <c r="Y781" s="1">
        <v>0</v>
      </c>
      <c r="AA781" s="1">
        <v>0</v>
      </c>
      <c r="AC781" s="1">
        <v>0</v>
      </c>
      <c r="AE781" s="1">
        <v>0</v>
      </c>
      <c r="AG781" s="1">
        <v>2</v>
      </c>
      <c r="AH781" s="1">
        <v>10000</v>
      </c>
    </row>
    <row r="782" spans="1:34">
      <c r="A782" s="1" t="s">
        <v>2155</v>
      </c>
      <c r="B782" s="1" t="s">
        <v>2156</v>
      </c>
      <c r="C782" s="1" t="s">
        <v>350</v>
      </c>
      <c r="D782" s="1">
        <v>2</v>
      </c>
      <c r="E782" s="1">
        <v>43546</v>
      </c>
      <c r="F782" s="1" t="s">
        <v>20332</v>
      </c>
      <c r="G782" s="1" t="s">
        <v>72</v>
      </c>
      <c r="H782" s="1" t="s">
        <v>65</v>
      </c>
      <c r="I782" s="1">
        <v>0.8</v>
      </c>
      <c r="J782" s="1" t="s">
        <v>75</v>
      </c>
      <c r="K782" s="1">
        <v>0</v>
      </c>
      <c r="M782" s="1">
        <v>0</v>
      </c>
      <c r="O782" s="1">
        <v>0</v>
      </c>
      <c r="Q782" s="1">
        <v>0</v>
      </c>
      <c r="S782" s="1">
        <v>0</v>
      </c>
      <c r="U782" s="1">
        <v>0</v>
      </c>
      <c r="W782" s="1">
        <v>0</v>
      </c>
      <c r="Y782" s="1">
        <v>0</v>
      </c>
      <c r="AA782" s="1">
        <v>0</v>
      </c>
      <c r="AC782" s="1">
        <v>0</v>
      </c>
      <c r="AE782" s="1">
        <v>0</v>
      </c>
      <c r="AG782" s="1">
        <v>1</v>
      </c>
      <c r="AH782" s="1">
        <v>0</v>
      </c>
    </row>
    <row r="783" spans="1:34">
      <c r="A783" s="1" t="s">
        <v>2157</v>
      </c>
      <c r="B783" s="1" t="s">
        <v>2158</v>
      </c>
      <c r="C783" s="1" t="s">
        <v>70</v>
      </c>
      <c r="D783" s="1">
        <v>10</v>
      </c>
      <c r="E783" s="4">
        <v>44664</v>
      </c>
      <c r="F783" s="1" t="s">
        <v>2159</v>
      </c>
      <c r="G783" s="1" t="s">
        <v>72</v>
      </c>
      <c r="H783" s="1" t="s">
        <v>65</v>
      </c>
      <c r="I783" s="1">
        <v>0.68</v>
      </c>
      <c r="J783" s="1" t="s">
        <v>75</v>
      </c>
      <c r="K783" s="1">
        <v>0</v>
      </c>
      <c r="M783" s="1">
        <v>0</v>
      </c>
      <c r="O783" s="1">
        <v>0</v>
      </c>
      <c r="Q783" s="1">
        <v>0</v>
      </c>
      <c r="S783" s="1">
        <v>0</v>
      </c>
      <c r="U783" s="1">
        <v>0</v>
      </c>
      <c r="W783" s="1">
        <v>0</v>
      </c>
      <c r="Y783" s="1">
        <v>0</v>
      </c>
      <c r="AA783" s="1">
        <v>0</v>
      </c>
      <c r="AC783" s="1">
        <v>0</v>
      </c>
      <c r="AE783" s="1">
        <v>0</v>
      </c>
      <c r="AG783" s="1">
        <v>1</v>
      </c>
      <c r="AH783" s="1">
        <v>0</v>
      </c>
    </row>
    <row r="784" spans="1:34">
      <c r="A784" s="1" t="s">
        <v>2160</v>
      </c>
      <c r="B784" s="1" t="s">
        <v>2161</v>
      </c>
      <c r="C784" s="1" t="s">
        <v>121</v>
      </c>
      <c r="D784" s="1">
        <v>12</v>
      </c>
      <c r="E784" s="1">
        <v>43983</v>
      </c>
      <c r="F784" s="1" t="s">
        <v>20332</v>
      </c>
      <c r="G784" s="1" t="s">
        <v>72</v>
      </c>
      <c r="H784" s="1" t="s">
        <v>65</v>
      </c>
      <c r="I784" s="1">
        <v>0.8</v>
      </c>
      <c r="J784" s="1" t="s">
        <v>75</v>
      </c>
      <c r="K784" s="1">
        <v>0</v>
      </c>
      <c r="M784" s="1">
        <v>0</v>
      </c>
      <c r="O784" s="1">
        <v>0</v>
      </c>
      <c r="Q784" s="1">
        <v>0</v>
      </c>
      <c r="S784" s="1">
        <v>0</v>
      </c>
      <c r="U784" s="1">
        <v>0</v>
      </c>
      <c r="W784" s="1">
        <v>0</v>
      </c>
      <c r="Y784" s="1">
        <v>0</v>
      </c>
      <c r="AA784" s="1">
        <v>0</v>
      </c>
      <c r="AC784" s="1">
        <v>0</v>
      </c>
      <c r="AE784" s="1">
        <v>0</v>
      </c>
      <c r="AG784" s="1">
        <v>1</v>
      </c>
      <c r="AH784" s="1">
        <v>0</v>
      </c>
    </row>
    <row r="785" spans="1:34">
      <c r="A785" s="1" t="s">
        <v>2162</v>
      </c>
      <c r="B785" s="1" t="s">
        <v>2163</v>
      </c>
      <c r="C785" s="1" t="s">
        <v>199</v>
      </c>
      <c r="D785" s="1">
        <v>9</v>
      </c>
      <c r="E785" s="1">
        <v>44643</v>
      </c>
      <c r="F785" s="1" t="s">
        <v>20387</v>
      </c>
      <c r="G785" s="1" t="s">
        <v>72</v>
      </c>
      <c r="H785" s="1" t="s">
        <v>65</v>
      </c>
      <c r="I785" s="1">
        <v>0.8</v>
      </c>
      <c r="J785" s="1" t="s">
        <v>75</v>
      </c>
      <c r="K785" s="1">
        <v>0</v>
      </c>
      <c r="M785" s="1">
        <v>0</v>
      </c>
      <c r="O785" s="1">
        <v>0</v>
      </c>
      <c r="Q785" s="1">
        <v>0</v>
      </c>
      <c r="S785" s="1">
        <v>0</v>
      </c>
      <c r="U785" s="1">
        <v>0</v>
      </c>
      <c r="W785" s="1">
        <v>0</v>
      </c>
      <c r="Y785" s="1">
        <v>0</v>
      </c>
      <c r="AA785" s="1">
        <v>0</v>
      </c>
      <c r="AC785" s="1">
        <v>0</v>
      </c>
      <c r="AE785" s="1">
        <v>0</v>
      </c>
      <c r="AG785" s="1">
        <v>1</v>
      </c>
      <c r="AH785" s="1">
        <v>0</v>
      </c>
    </row>
    <row r="786" spans="1:34">
      <c r="A786" s="1" t="s">
        <v>2164</v>
      </c>
      <c r="B786" s="1" t="s">
        <v>2165</v>
      </c>
      <c r="C786" s="1" t="s">
        <v>378</v>
      </c>
      <c r="D786" s="1">
        <v>5</v>
      </c>
      <c r="E786" s="1">
        <v>43131</v>
      </c>
      <c r="F786" s="1" t="s">
        <v>20332</v>
      </c>
      <c r="G786" s="1" t="s">
        <v>72</v>
      </c>
      <c r="H786" s="1" t="s">
        <v>65</v>
      </c>
      <c r="I786" s="1">
        <v>0.8</v>
      </c>
      <c r="J786" s="1" t="s">
        <v>75</v>
      </c>
      <c r="K786" s="1">
        <v>0</v>
      </c>
      <c r="M786" s="1">
        <v>0</v>
      </c>
      <c r="O786" s="1">
        <v>0</v>
      </c>
      <c r="Q786" s="1">
        <v>0</v>
      </c>
      <c r="S786" s="1">
        <v>0</v>
      </c>
      <c r="U786" s="1">
        <v>0</v>
      </c>
      <c r="W786" s="1">
        <v>0</v>
      </c>
      <c r="Y786" s="1">
        <v>0</v>
      </c>
      <c r="AA786" s="1">
        <v>0</v>
      </c>
      <c r="AC786" s="1">
        <v>0</v>
      </c>
      <c r="AE786" s="1">
        <v>0</v>
      </c>
      <c r="AG786" s="1">
        <v>1</v>
      </c>
      <c r="AH786" s="1">
        <v>0</v>
      </c>
    </row>
    <row r="787" spans="1:34">
      <c r="A787" s="1" t="s">
        <v>2166</v>
      </c>
      <c r="B787" s="1" t="s">
        <v>2167</v>
      </c>
      <c r="C787" s="1" t="s">
        <v>1337</v>
      </c>
      <c r="D787" s="1">
        <v>4</v>
      </c>
      <c r="E787" s="1">
        <v>41696</v>
      </c>
      <c r="F787" s="1" t="s">
        <v>20332</v>
      </c>
      <c r="G787" s="1" t="s">
        <v>72</v>
      </c>
      <c r="H787" s="1" t="s">
        <v>65</v>
      </c>
      <c r="I787" s="1">
        <v>0.4</v>
      </c>
      <c r="J787" s="1" t="s">
        <v>75</v>
      </c>
      <c r="K787" s="1">
        <v>0</v>
      </c>
      <c r="M787" s="1">
        <v>0</v>
      </c>
      <c r="O787" s="1">
        <v>0</v>
      </c>
      <c r="Q787" s="1">
        <v>0</v>
      </c>
      <c r="S787" s="1">
        <v>0</v>
      </c>
      <c r="U787" s="1">
        <v>0</v>
      </c>
      <c r="W787" s="1">
        <v>0</v>
      </c>
      <c r="Y787" s="1">
        <v>0</v>
      </c>
      <c r="AA787" s="1">
        <v>0</v>
      </c>
      <c r="AC787" s="1">
        <v>0</v>
      </c>
      <c r="AE787" s="1">
        <v>0</v>
      </c>
      <c r="AG787" s="1">
        <v>1</v>
      </c>
      <c r="AH787" s="1">
        <v>0</v>
      </c>
    </row>
    <row r="788" spans="1:34">
      <c r="A788" s="1" t="s">
        <v>2168</v>
      </c>
      <c r="B788" s="1" t="s">
        <v>2169</v>
      </c>
      <c r="C788" s="1" t="s">
        <v>443</v>
      </c>
      <c r="D788" s="1">
        <v>39</v>
      </c>
      <c r="E788" s="1">
        <v>44914</v>
      </c>
      <c r="F788" s="1" t="s">
        <v>20388</v>
      </c>
      <c r="G788" s="1" t="s">
        <v>80</v>
      </c>
      <c r="H788" s="1" t="s">
        <v>73</v>
      </c>
      <c r="I788" s="1">
        <v>0</v>
      </c>
      <c r="J788" s="1" t="s">
        <v>1640</v>
      </c>
      <c r="K788" s="1">
        <v>0.8</v>
      </c>
      <c r="L788" s="1" t="s">
        <v>75</v>
      </c>
      <c r="M788" s="1">
        <v>0</v>
      </c>
      <c r="O788" s="1">
        <v>0</v>
      </c>
      <c r="Q788" s="1">
        <v>0</v>
      </c>
      <c r="S788" s="1">
        <v>0</v>
      </c>
      <c r="U788" s="1">
        <v>0</v>
      </c>
      <c r="W788" s="1">
        <v>0</v>
      </c>
      <c r="Y788" s="1">
        <v>0</v>
      </c>
      <c r="AA788" s="1">
        <v>0</v>
      </c>
      <c r="AC788" s="1">
        <v>0</v>
      </c>
      <c r="AE788" s="1">
        <v>0</v>
      </c>
      <c r="AG788" s="1">
        <v>2</v>
      </c>
      <c r="AH788" s="1">
        <v>7499.99</v>
      </c>
    </row>
    <row r="789" spans="1:34">
      <c r="A789" s="1" t="s">
        <v>2170</v>
      </c>
      <c r="B789" s="1" t="s">
        <v>2171</v>
      </c>
      <c r="C789" s="1" t="s">
        <v>259</v>
      </c>
      <c r="D789" s="1">
        <v>5</v>
      </c>
      <c r="E789" s="4">
        <v>44596</v>
      </c>
      <c r="F789" s="1" t="s">
        <v>2172</v>
      </c>
      <c r="G789" s="1" t="s">
        <v>80</v>
      </c>
      <c r="H789" s="1" t="s">
        <v>73</v>
      </c>
      <c r="I789" s="1">
        <v>0.2</v>
      </c>
      <c r="J789" s="1" t="s">
        <v>82</v>
      </c>
      <c r="K789" s="1">
        <v>0.3</v>
      </c>
      <c r="L789" s="1" t="s">
        <v>83</v>
      </c>
      <c r="M789" s="1">
        <v>0.5</v>
      </c>
      <c r="N789" s="1" t="s">
        <v>84</v>
      </c>
      <c r="O789" s="1">
        <v>0.8</v>
      </c>
      <c r="P789" s="1" t="s">
        <v>85</v>
      </c>
      <c r="Q789" s="1">
        <v>0</v>
      </c>
      <c r="S789" s="1">
        <v>0</v>
      </c>
      <c r="U789" s="1">
        <v>0</v>
      </c>
      <c r="W789" s="1">
        <v>0</v>
      </c>
      <c r="Y789" s="1">
        <v>0</v>
      </c>
      <c r="AA789" s="1">
        <v>0</v>
      </c>
      <c r="AC789" s="1">
        <v>0</v>
      </c>
      <c r="AE789" s="1">
        <v>0</v>
      </c>
      <c r="AG789" s="1">
        <v>3</v>
      </c>
      <c r="AH789" s="1">
        <v>0</v>
      </c>
    </row>
    <row r="790" spans="1:34">
      <c r="A790" s="1" t="s">
        <v>2173</v>
      </c>
      <c r="B790" s="1" t="s">
        <v>2174</v>
      </c>
      <c r="C790" s="1" t="s">
        <v>378</v>
      </c>
      <c r="D790" s="1">
        <v>23</v>
      </c>
      <c r="E790" s="1">
        <v>42112</v>
      </c>
      <c r="F790" s="1" t="s">
        <v>20332</v>
      </c>
      <c r="G790" s="1" t="s">
        <v>72</v>
      </c>
      <c r="H790" s="1" t="s">
        <v>65</v>
      </c>
      <c r="I790" s="1">
        <v>0.6</v>
      </c>
      <c r="J790" s="1" t="s">
        <v>75</v>
      </c>
      <c r="K790" s="1">
        <v>0</v>
      </c>
      <c r="M790" s="1">
        <v>0</v>
      </c>
      <c r="O790" s="1">
        <v>0</v>
      </c>
      <c r="Q790" s="1">
        <v>0</v>
      </c>
      <c r="S790" s="1">
        <v>0</v>
      </c>
      <c r="U790" s="1">
        <v>0</v>
      </c>
      <c r="W790" s="1">
        <v>0</v>
      </c>
      <c r="Y790" s="1">
        <v>0</v>
      </c>
      <c r="AA790" s="1">
        <v>0</v>
      </c>
      <c r="AC790" s="1">
        <v>0</v>
      </c>
      <c r="AE790" s="1">
        <v>0</v>
      </c>
      <c r="AG790" s="1">
        <v>1</v>
      </c>
      <c r="AH790" s="1">
        <v>0</v>
      </c>
    </row>
    <row r="791" spans="1:34">
      <c r="A791" s="1" t="s">
        <v>2175</v>
      </c>
      <c r="B791" s="1" t="s">
        <v>2176</v>
      </c>
      <c r="C791" s="1" t="s">
        <v>360</v>
      </c>
      <c r="H791" s="1" t="s">
        <v>65</v>
      </c>
      <c r="I791" s="1" t="s">
        <v>66</v>
      </c>
      <c r="V791" s="1" t="s">
        <v>67</v>
      </c>
    </row>
    <row r="792" spans="1:34">
      <c r="A792" s="1" t="s">
        <v>2177</v>
      </c>
      <c r="B792" s="1" t="s">
        <v>2178</v>
      </c>
      <c r="C792" s="1" t="s">
        <v>636</v>
      </c>
      <c r="D792" s="1">
        <v>54</v>
      </c>
      <c r="E792" s="1">
        <v>43465</v>
      </c>
      <c r="F792" s="1" t="s">
        <v>20332</v>
      </c>
      <c r="G792" s="1" t="s">
        <v>72</v>
      </c>
      <c r="H792" s="1" t="s">
        <v>65</v>
      </c>
      <c r="I792" s="1">
        <v>0.8</v>
      </c>
      <c r="J792" s="1" t="s">
        <v>75</v>
      </c>
      <c r="K792" s="1">
        <v>0</v>
      </c>
      <c r="M792" s="1">
        <v>0</v>
      </c>
      <c r="O792" s="1">
        <v>0</v>
      </c>
      <c r="Q792" s="1">
        <v>0</v>
      </c>
      <c r="S792" s="1">
        <v>0</v>
      </c>
      <c r="U792" s="1">
        <v>0</v>
      </c>
      <c r="W792" s="1">
        <v>0</v>
      </c>
      <c r="Y792" s="1">
        <v>0</v>
      </c>
      <c r="AA792" s="1">
        <v>0</v>
      </c>
      <c r="AC792" s="1">
        <v>0</v>
      </c>
      <c r="AE792" s="1">
        <v>0</v>
      </c>
      <c r="AG792" s="1">
        <v>1</v>
      </c>
      <c r="AH792" s="1">
        <v>0</v>
      </c>
    </row>
    <row r="793" spans="1:34">
      <c r="A793" s="1" t="s">
        <v>2179</v>
      </c>
      <c r="B793" s="1" t="s">
        <v>2180</v>
      </c>
      <c r="C793" s="1" t="s">
        <v>121</v>
      </c>
      <c r="D793" s="1">
        <v>25</v>
      </c>
      <c r="E793" s="4">
        <v>44463</v>
      </c>
      <c r="F793" s="1" t="s">
        <v>2181</v>
      </c>
      <c r="G793" s="1" t="s">
        <v>80</v>
      </c>
      <c r="H793" s="1" t="s">
        <v>73</v>
      </c>
      <c r="I793" s="1">
        <v>0</v>
      </c>
      <c r="J793" s="1" t="s">
        <v>434</v>
      </c>
      <c r="K793" s="1">
        <v>0.8</v>
      </c>
      <c r="L793" s="1" t="s">
        <v>75</v>
      </c>
      <c r="M793" s="1">
        <v>0</v>
      </c>
      <c r="O793" s="1">
        <v>0</v>
      </c>
      <c r="Q793" s="1">
        <v>0</v>
      </c>
      <c r="S793" s="1">
        <v>0</v>
      </c>
      <c r="U793" s="1">
        <v>0</v>
      </c>
      <c r="W793" s="1">
        <v>0</v>
      </c>
      <c r="Y793" s="1">
        <v>0</v>
      </c>
      <c r="AA793" s="1">
        <v>0</v>
      </c>
      <c r="AC793" s="1">
        <v>0</v>
      </c>
      <c r="AE793" s="1">
        <v>0</v>
      </c>
      <c r="AG793" s="1">
        <v>2</v>
      </c>
      <c r="AH793" s="1">
        <v>7500</v>
      </c>
    </row>
    <row r="794" spans="1:34">
      <c r="A794" s="1" t="s">
        <v>2182</v>
      </c>
      <c r="B794" s="1" t="s">
        <v>2183</v>
      </c>
      <c r="C794" s="1" t="s">
        <v>369</v>
      </c>
      <c r="D794" s="1">
        <v>41</v>
      </c>
      <c r="E794" s="4">
        <v>44550</v>
      </c>
      <c r="F794" s="1" t="s">
        <v>2184</v>
      </c>
      <c r="G794" s="1" t="s">
        <v>72</v>
      </c>
      <c r="H794" s="1" t="s">
        <v>65</v>
      </c>
      <c r="I794" s="1">
        <v>0.37</v>
      </c>
      <c r="J794" s="1" t="s">
        <v>75</v>
      </c>
      <c r="K794" s="1">
        <v>0</v>
      </c>
      <c r="M794" s="1">
        <v>0</v>
      </c>
      <c r="O794" s="1">
        <v>0</v>
      </c>
      <c r="Q794" s="1">
        <v>0</v>
      </c>
      <c r="S794" s="1">
        <v>0</v>
      </c>
      <c r="U794" s="1">
        <v>0</v>
      </c>
      <c r="W794" s="1">
        <v>0</v>
      </c>
      <c r="Y794" s="1">
        <v>0</v>
      </c>
      <c r="AA794" s="1">
        <v>0</v>
      </c>
      <c r="AC794" s="1">
        <v>0</v>
      </c>
      <c r="AE794" s="1">
        <v>0</v>
      </c>
      <c r="AG794" s="1">
        <v>1</v>
      </c>
      <c r="AH794" s="1">
        <v>0</v>
      </c>
    </row>
    <row r="795" spans="1:34">
      <c r="A795" s="1" t="s">
        <v>2185</v>
      </c>
      <c r="B795" s="1" t="s">
        <v>2186</v>
      </c>
      <c r="C795" s="1" t="s">
        <v>212</v>
      </c>
      <c r="D795" s="1">
        <v>19</v>
      </c>
      <c r="E795" s="4">
        <v>44712</v>
      </c>
      <c r="F795" s="1" t="s">
        <v>2187</v>
      </c>
      <c r="G795" s="1" t="s">
        <v>80</v>
      </c>
      <c r="H795" s="1" t="s">
        <v>73</v>
      </c>
      <c r="I795" s="1">
        <v>0</v>
      </c>
      <c r="J795" s="1" t="s">
        <v>2188</v>
      </c>
      <c r="K795" s="1">
        <v>0.2</v>
      </c>
      <c r="L795" s="1" t="s">
        <v>82</v>
      </c>
      <c r="M795" s="1">
        <v>0.4</v>
      </c>
      <c r="N795" s="1" t="s">
        <v>83</v>
      </c>
      <c r="O795" s="1">
        <v>0.7</v>
      </c>
      <c r="P795" s="1" t="s">
        <v>84</v>
      </c>
      <c r="Q795" s="1">
        <v>0.8</v>
      </c>
      <c r="R795" s="1" t="s">
        <v>85</v>
      </c>
      <c r="S795" s="1">
        <v>0</v>
      </c>
      <c r="U795" s="1">
        <v>0</v>
      </c>
      <c r="W795" s="1">
        <v>0</v>
      </c>
      <c r="Y795" s="1">
        <v>0</v>
      </c>
      <c r="AA795" s="1">
        <v>0</v>
      </c>
      <c r="AC795" s="1">
        <v>0</v>
      </c>
      <c r="AE795" s="1">
        <v>0</v>
      </c>
      <c r="AG795" s="1">
        <v>4</v>
      </c>
      <c r="AH795" s="1">
        <v>8145</v>
      </c>
    </row>
    <row r="796" spans="1:34">
      <c r="A796" s="1" t="s">
        <v>2189</v>
      </c>
      <c r="B796" s="1" t="s">
        <v>2190</v>
      </c>
      <c r="C796" s="1" t="s">
        <v>159</v>
      </c>
      <c r="D796" s="1">
        <v>19</v>
      </c>
      <c r="E796" s="4">
        <v>44712</v>
      </c>
      <c r="F796" s="1" t="s">
        <v>2191</v>
      </c>
      <c r="G796" s="1" t="s">
        <v>80</v>
      </c>
      <c r="H796" s="1" t="s">
        <v>73</v>
      </c>
      <c r="I796" s="1">
        <v>0</v>
      </c>
      <c r="J796" s="1" t="s">
        <v>74</v>
      </c>
      <c r="K796" s="1">
        <v>0.65</v>
      </c>
      <c r="L796" s="1" t="s">
        <v>75</v>
      </c>
      <c r="M796" s="1">
        <v>0</v>
      </c>
      <c r="O796" s="1">
        <v>0</v>
      </c>
      <c r="Q796" s="1">
        <v>0</v>
      </c>
      <c r="S796" s="1">
        <v>0</v>
      </c>
      <c r="U796" s="1">
        <v>0</v>
      </c>
      <c r="W796" s="1">
        <v>0</v>
      </c>
      <c r="Y796" s="1">
        <v>0</v>
      </c>
      <c r="AA796" s="1">
        <v>0</v>
      </c>
      <c r="AC796" s="1">
        <v>0</v>
      </c>
      <c r="AE796" s="1">
        <v>0</v>
      </c>
      <c r="AG796" s="1">
        <v>2</v>
      </c>
      <c r="AH796" s="1">
        <v>10000</v>
      </c>
    </row>
    <row r="797" spans="1:34">
      <c r="A797" s="1" t="s">
        <v>2192</v>
      </c>
      <c r="B797" s="1" t="s">
        <v>2193</v>
      </c>
      <c r="C797" s="1" t="s">
        <v>365</v>
      </c>
      <c r="D797" s="1">
        <v>3</v>
      </c>
      <c r="E797" s="4">
        <v>44649</v>
      </c>
      <c r="F797" s="1" t="s">
        <v>2194</v>
      </c>
      <c r="G797" s="1" t="s">
        <v>72</v>
      </c>
      <c r="H797" s="1" t="s">
        <v>73</v>
      </c>
      <c r="I797" s="1">
        <v>0</v>
      </c>
      <c r="J797" s="1" t="s">
        <v>74</v>
      </c>
      <c r="K797" s="1">
        <v>0.75</v>
      </c>
      <c r="L797" s="1" t="s">
        <v>75</v>
      </c>
      <c r="M797" s="1">
        <v>0</v>
      </c>
      <c r="O797" s="1">
        <v>0</v>
      </c>
      <c r="Q797" s="1">
        <v>0</v>
      </c>
      <c r="S797" s="1">
        <v>0</v>
      </c>
      <c r="U797" s="1">
        <v>0</v>
      </c>
      <c r="W797" s="1">
        <v>0</v>
      </c>
      <c r="Y797" s="1">
        <v>0</v>
      </c>
      <c r="AA797" s="1">
        <v>0</v>
      </c>
      <c r="AC797" s="1">
        <v>0</v>
      </c>
      <c r="AE797" s="1">
        <v>0</v>
      </c>
      <c r="AG797" s="1">
        <v>2</v>
      </c>
      <c r="AH797" s="1">
        <v>10000</v>
      </c>
    </row>
    <row r="798" spans="1:34">
      <c r="A798" s="1" t="s">
        <v>2195</v>
      </c>
      <c r="B798" s="1" t="s">
        <v>2196</v>
      </c>
      <c r="C798" s="1" t="s">
        <v>259</v>
      </c>
      <c r="D798" s="1">
        <v>152</v>
      </c>
      <c r="E798" s="1">
        <v>43781</v>
      </c>
      <c r="F798" s="1" t="s">
        <v>20332</v>
      </c>
      <c r="G798" s="1" t="s">
        <v>72</v>
      </c>
      <c r="H798" s="1" t="s">
        <v>65</v>
      </c>
      <c r="I798" s="1">
        <v>0.7</v>
      </c>
      <c r="J798" s="1" t="s">
        <v>75</v>
      </c>
      <c r="K798" s="1">
        <v>0</v>
      </c>
      <c r="M798" s="1">
        <v>0</v>
      </c>
      <c r="O798" s="1">
        <v>0</v>
      </c>
      <c r="Q798" s="1">
        <v>0</v>
      </c>
      <c r="S798" s="1">
        <v>0</v>
      </c>
      <c r="U798" s="1">
        <v>0</v>
      </c>
      <c r="W798" s="1">
        <v>0</v>
      </c>
      <c r="Y798" s="1">
        <v>0</v>
      </c>
      <c r="AA798" s="1">
        <v>0</v>
      </c>
      <c r="AC798" s="1">
        <v>0</v>
      </c>
      <c r="AE798" s="1">
        <v>0</v>
      </c>
      <c r="AG798" s="1">
        <v>1</v>
      </c>
      <c r="AH798" s="1">
        <v>0</v>
      </c>
    </row>
    <row r="799" spans="1:34">
      <c r="A799" s="1" t="s">
        <v>2197</v>
      </c>
      <c r="B799" s="1" t="s">
        <v>2198</v>
      </c>
      <c r="C799" s="1" t="s">
        <v>65</v>
      </c>
      <c r="D799" s="1">
        <v>11</v>
      </c>
      <c r="E799" s="1">
        <v>41488</v>
      </c>
      <c r="F799" s="1" t="s">
        <v>20332</v>
      </c>
      <c r="G799" s="1" t="s">
        <v>72</v>
      </c>
      <c r="H799" s="1" t="s">
        <v>65</v>
      </c>
      <c r="I799" s="1">
        <v>0.6</v>
      </c>
      <c r="J799" s="1" t="s">
        <v>75</v>
      </c>
      <c r="K799" s="1">
        <v>0</v>
      </c>
      <c r="M799" s="1">
        <v>0</v>
      </c>
      <c r="O799" s="1">
        <v>0</v>
      </c>
      <c r="Q799" s="1">
        <v>0</v>
      </c>
      <c r="S799" s="1">
        <v>0</v>
      </c>
      <c r="U799" s="1">
        <v>0</v>
      </c>
      <c r="W799" s="1">
        <v>0</v>
      </c>
      <c r="Y799" s="1">
        <v>0</v>
      </c>
      <c r="AA799" s="1">
        <v>0</v>
      </c>
      <c r="AC799" s="1">
        <v>0</v>
      </c>
      <c r="AE799" s="1">
        <v>0</v>
      </c>
      <c r="AG799" s="1">
        <v>1</v>
      </c>
      <c r="AH799" s="1">
        <v>0</v>
      </c>
    </row>
    <row r="800" spans="1:34">
      <c r="A800" s="1" t="s">
        <v>2199</v>
      </c>
      <c r="B800" s="1" t="s">
        <v>2200</v>
      </c>
      <c r="C800" s="1" t="s">
        <v>70</v>
      </c>
      <c r="D800" s="1">
        <v>4</v>
      </c>
      <c r="E800" s="4">
        <v>44643</v>
      </c>
      <c r="F800" s="1" t="s">
        <v>2201</v>
      </c>
      <c r="G800" s="1" t="s">
        <v>72</v>
      </c>
      <c r="H800" s="1" t="s">
        <v>65</v>
      </c>
      <c r="I800" s="1">
        <v>0.4</v>
      </c>
      <c r="J800" s="1" t="s">
        <v>75</v>
      </c>
      <c r="K800" s="1">
        <v>0</v>
      </c>
      <c r="M800" s="1">
        <v>0</v>
      </c>
      <c r="O800" s="1">
        <v>0</v>
      </c>
      <c r="Q800" s="1">
        <v>0</v>
      </c>
      <c r="S800" s="1">
        <v>0</v>
      </c>
      <c r="U800" s="1">
        <v>0</v>
      </c>
      <c r="W800" s="1">
        <v>0</v>
      </c>
      <c r="Y800" s="1">
        <v>0</v>
      </c>
      <c r="AA800" s="1">
        <v>0</v>
      </c>
      <c r="AC800" s="1">
        <v>0</v>
      </c>
      <c r="AE800" s="1">
        <v>0</v>
      </c>
      <c r="AG800" s="1">
        <v>1</v>
      </c>
      <c r="AH800" s="1">
        <v>0</v>
      </c>
    </row>
    <row r="801" spans="1:34">
      <c r="A801" s="1" t="s">
        <v>2202</v>
      </c>
      <c r="B801" s="1" t="s">
        <v>2203</v>
      </c>
      <c r="C801" s="1" t="s">
        <v>112</v>
      </c>
      <c r="D801" s="1">
        <v>1</v>
      </c>
      <c r="E801" s="4">
        <v>44641</v>
      </c>
      <c r="F801" s="1" t="s">
        <v>2204</v>
      </c>
      <c r="G801" s="1" t="s">
        <v>72</v>
      </c>
      <c r="H801" s="1" t="s">
        <v>65</v>
      </c>
      <c r="I801" s="1">
        <v>0.7</v>
      </c>
      <c r="J801" s="1" t="s">
        <v>75</v>
      </c>
      <c r="K801" s="1">
        <v>0</v>
      </c>
      <c r="M801" s="1">
        <v>0</v>
      </c>
      <c r="O801" s="1">
        <v>0</v>
      </c>
      <c r="Q801" s="1">
        <v>0</v>
      </c>
      <c r="S801" s="1">
        <v>0</v>
      </c>
      <c r="U801" s="1">
        <v>0</v>
      </c>
      <c r="W801" s="1">
        <v>0</v>
      </c>
      <c r="Y801" s="1">
        <v>0</v>
      </c>
      <c r="AA801" s="1">
        <v>0</v>
      </c>
      <c r="AC801" s="1">
        <v>0</v>
      </c>
      <c r="AE801" s="1">
        <v>0</v>
      </c>
      <c r="AG801" s="1">
        <v>1</v>
      </c>
      <c r="AH801" s="1">
        <v>0</v>
      </c>
    </row>
    <row r="802" spans="1:34">
      <c r="A802" s="1" t="s">
        <v>2205</v>
      </c>
      <c r="B802" s="1" t="s">
        <v>2206</v>
      </c>
      <c r="C802" s="1" t="s">
        <v>65</v>
      </c>
      <c r="D802" s="1">
        <v>44</v>
      </c>
      <c r="E802" s="4">
        <v>44557</v>
      </c>
      <c r="F802" s="1" t="s">
        <v>2207</v>
      </c>
      <c r="G802" s="1" t="s">
        <v>72</v>
      </c>
      <c r="H802" s="1" t="s">
        <v>73</v>
      </c>
      <c r="I802" s="1">
        <v>0</v>
      </c>
      <c r="J802" s="1" t="s">
        <v>425</v>
      </c>
      <c r="K802" s="1">
        <v>0.8</v>
      </c>
      <c r="L802" s="1" t="s">
        <v>75</v>
      </c>
      <c r="M802" s="1">
        <v>0</v>
      </c>
      <c r="O802" s="1">
        <v>0</v>
      </c>
      <c r="Q802" s="1">
        <v>0</v>
      </c>
      <c r="S802" s="1">
        <v>0</v>
      </c>
      <c r="U802" s="1">
        <v>0</v>
      </c>
      <c r="W802" s="1">
        <v>0</v>
      </c>
      <c r="Y802" s="1">
        <v>0</v>
      </c>
      <c r="AA802" s="1">
        <v>0</v>
      </c>
      <c r="AC802" s="1">
        <v>0</v>
      </c>
      <c r="AE802" s="1">
        <v>0</v>
      </c>
      <c r="AG802" s="1">
        <v>2</v>
      </c>
      <c r="AH802" s="1">
        <v>13000</v>
      </c>
    </row>
    <row r="803" spans="1:34">
      <c r="A803" s="1" t="s">
        <v>2208</v>
      </c>
      <c r="B803" s="1" t="s">
        <v>2209</v>
      </c>
      <c r="C803" s="1" t="s">
        <v>350</v>
      </c>
      <c r="D803" s="1">
        <v>3</v>
      </c>
      <c r="E803" s="4">
        <v>44641</v>
      </c>
      <c r="F803" s="1" t="s">
        <v>2210</v>
      </c>
      <c r="G803" s="1" t="s">
        <v>72</v>
      </c>
      <c r="H803" s="1" t="s">
        <v>65</v>
      </c>
      <c r="I803" s="1">
        <v>0.8</v>
      </c>
      <c r="J803" s="1" t="s">
        <v>75</v>
      </c>
      <c r="K803" s="1">
        <v>0</v>
      </c>
      <c r="M803" s="1">
        <v>0</v>
      </c>
      <c r="O803" s="1">
        <v>0</v>
      </c>
      <c r="Q803" s="1">
        <v>0</v>
      </c>
      <c r="S803" s="1">
        <v>0</v>
      </c>
      <c r="U803" s="1">
        <v>0</v>
      </c>
      <c r="W803" s="1">
        <v>0</v>
      </c>
      <c r="Y803" s="1">
        <v>0</v>
      </c>
      <c r="AA803" s="1">
        <v>0</v>
      </c>
      <c r="AC803" s="1">
        <v>0</v>
      </c>
      <c r="AE803" s="1">
        <v>0</v>
      </c>
      <c r="AG803" s="1">
        <v>1</v>
      </c>
      <c r="AH803" s="1">
        <v>0</v>
      </c>
    </row>
    <row r="804" spans="1:34">
      <c r="A804" s="1" t="s">
        <v>2211</v>
      </c>
      <c r="B804" s="1" t="s">
        <v>2212</v>
      </c>
      <c r="C804" s="1" t="s">
        <v>259</v>
      </c>
      <c r="D804" s="1">
        <v>5</v>
      </c>
      <c r="E804" s="1">
        <v>44582</v>
      </c>
      <c r="F804" s="1" t="s">
        <v>20389</v>
      </c>
      <c r="G804" s="1" t="s">
        <v>72</v>
      </c>
      <c r="H804" s="1" t="s">
        <v>65</v>
      </c>
      <c r="I804" s="1">
        <v>0.6</v>
      </c>
      <c r="J804" s="1" t="s">
        <v>75</v>
      </c>
      <c r="K804" s="1">
        <v>0</v>
      </c>
      <c r="M804" s="1">
        <v>0</v>
      </c>
      <c r="O804" s="1">
        <v>0</v>
      </c>
      <c r="Q804" s="1">
        <v>0</v>
      </c>
      <c r="S804" s="1">
        <v>0</v>
      </c>
      <c r="U804" s="1">
        <v>0</v>
      </c>
      <c r="W804" s="1">
        <v>0</v>
      </c>
      <c r="Y804" s="1">
        <v>0</v>
      </c>
      <c r="AA804" s="1">
        <v>0</v>
      </c>
      <c r="AC804" s="1">
        <v>0</v>
      </c>
      <c r="AE804" s="1">
        <v>0</v>
      </c>
      <c r="AG804" s="1">
        <v>1</v>
      </c>
      <c r="AH804" s="1">
        <v>0</v>
      </c>
    </row>
    <row r="805" spans="1:34">
      <c r="A805" s="1" t="s">
        <v>2213</v>
      </c>
      <c r="B805" s="1" t="s">
        <v>2214</v>
      </c>
      <c r="C805" s="1" t="s">
        <v>259</v>
      </c>
      <c r="D805" s="1">
        <v>3</v>
      </c>
      <c r="E805" s="4">
        <v>44595</v>
      </c>
      <c r="F805" s="1" t="s">
        <v>2215</v>
      </c>
      <c r="G805" s="1" t="s">
        <v>80</v>
      </c>
      <c r="H805" s="1" t="s">
        <v>73</v>
      </c>
      <c r="I805" s="1">
        <v>0</v>
      </c>
      <c r="J805" s="1" t="s">
        <v>434</v>
      </c>
      <c r="K805" s="1">
        <v>0.48</v>
      </c>
      <c r="L805" s="1" t="s">
        <v>82</v>
      </c>
      <c r="M805" s="1">
        <v>0.66</v>
      </c>
      <c r="N805" s="1" t="s">
        <v>83</v>
      </c>
      <c r="O805" s="1">
        <v>0.76</v>
      </c>
      <c r="P805" s="1" t="s">
        <v>84</v>
      </c>
      <c r="Q805" s="1">
        <v>0.8</v>
      </c>
      <c r="R805" s="1" t="s">
        <v>85</v>
      </c>
      <c r="S805" s="1">
        <v>0</v>
      </c>
      <c r="U805" s="1">
        <v>0</v>
      </c>
      <c r="W805" s="1">
        <v>0</v>
      </c>
      <c r="Y805" s="1">
        <v>0</v>
      </c>
      <c r="AA805" s="1">
        <v>0</v>
      </c>
      <c r="AC805" s="1">
        <v>0</v>
      </c>
      <c r="AE805" s="1">
        <v>0</v>
      </c>
      <c r="AG805" s="1">
        <v>4</v>
      </c>
      <c r="AH805" s="1">
        <v>7500</v>
      </c>
    </row>
    <row r="806" spans="1:34">
      <c r="A806" s="1" t="s">
        <v>2216</v>
      </c>
      <c r="B806" s="1" t="s">
        <v>2217</v>
      </c>
      <c r="C806" s="1" t="s">
        <v>238</v>
      </c>
      <c r="D806" s="1">
        <v>4</v>
      </c>
      <c r="E806" s="4">
        <v>44617</v>
      </c>
      <c r="F806" s="1" t="s">
        <v>2218</v>
      </c>
      <c r="G806" s="1" t="s">
        <v>80</v>
      </c>
      <c r="H806" s="1" t="s">
        <v>73</v>
      </c>
      <c r="I806" s="1">
        <v>0.74</v>
      </c>
      <c r="J806" s="1" t="s">
        <v>82</v>
      </c>
      <c r="K806" s="1">
        <v>0.75</v>
      </c>
      <c r="L806" s="1" t="s">
        <v>83</v>
      </c>
      <c r="M806" s="1">
        <v>0.76</v>
      </c>
      <c r="N806" s="1" t="s">
        <v>84</v>
      </c>
      <c r="O806" s="1">
        <v>0.8</v>
      </c>
      <c r="P806" s="1" t="s">
        <v>85</v>
      </c>
      <c r="Q806" s="1">
        <v>0</v>
      </c>
      <c r="S806" s="1">
        <v>0</v>
      </c>
      <c r="U806" s="1">
        <v>0</v>
      </c>
      <c r="W806" s="1">
        <v>0</v>
      </c>
      <c r="Y806" s="1">
        <v>0</v>
      </c>
      <c r="AA806" s="1">
        <v>0</v>
      </c>
      <c r="AC806" s="1">
        <v>0</v>
      </c>
      <c r="AE806" s="1">
        <v>0</v>
      </c>
      <c r="AG806" s="1">
        <v>3</v>
      </c>
      <c r="AH806" s="1">
        <v>0</v>
      </c>
    </row>
    <row r="807" spans="1:34">
      <c r="A807" s="1" t="s">
        <v>2219</v>
      </c>
      <c r="B807" s="1" t="s">
        <v>2220</v>
      </c>
      <c r="C807" s="1" t="s">
        <v>156</v>
      </c>
      <c r="D807" s="1">
        <v>19</v>
      </c>
      <c r="E807" s="1">
        <v>41114</v>
      </c>
      <c r="F807" s="1" t="s">
        <v>20332</v>
      </c>
      <c r="G807" s="1" t="s">
        <v>72</v>
      </c>
      <c r="H807" s="1" t="s">
        <v>73</v>
      </c>
      <c r="I807" s="1">
        <v>0</v>
      </c>
      <c r="J807" s="1" t="s">
        <v>397</v>
      </c>
      <c r="K807" s="1">
        <v>0.8</v>
      </c>
      <c r="L807" s="1" t="s">
        <v>75</v>
      </c>
      <c r="M807" s="1">
        <v>0</v>
      </c>
      <c r="O807" s="1">
        <v>0</v>
      </c>
      <c r="Q807" s="1">
        <v>0</v>
      </c>
      <c r="S807" s="1">
        <v>0</v>
      </c>
      <c r="U807" s="1">
        <v>0</v>
      </c>
      <c r="W807" s="1">
        <v>0</v>
      </c>
      <c r="Y807" s="1">
        <v>0</v>
      </c>
      <c r="AA807" s="1">
        <v>0</v>
      </c>
      <c r="AC807" s="1">
        <v>0</v>
      </c>
      <c r="AE807" s="1">
        <v>0</v>
      </c>
      <c r="AG807" s="1">
        <v>2</v>
      </c>
      <c r="AH807" s="1">
        <v>8000</v>
      </c>
    </row>
    <row r="808" spans="1:34">
      <c r="A808" s="1" t="s">
        <v>2221</v>
      </c>
      <c r="B808" s="1" t="s">
        <v>2222</v>
      </c>
      <c r="C808" s="1" t="s">
        <v>365</v>
      </c>
      <c r="D808" s="1">
        <v>35</v>
      </c>
      <c r="E808" s="4">
        <v>44545</v>
      </c>
      <c r="F808" s="1" t="s">
        <v>2223</v>
      </c>
      <c r="G808" s="1" t="s">
        <v>72</v>
      </c>
      <c r="H808" s="1" t="s">
        <v>65</v>
      </c>
      <c r="I808" s="1">
        <v>0.7</v>
      </c>
      <c r="J808" s="1" t="s">
        <v>75</v>
      </c>
      <c r="K808" s="1">
        <v>0</v>
      </c>
      <c r="M808" s="1">
        <v>0</v>
      </c>
      <c r="O808" s="1">
        <v>0</v>
      </c>
      <c r="Q808" s="1">
        <v>0</v>
      </c>
      <c r="S808" s="1">
        <v>0</v>
      </c>
      <c r="U808" s="1">
        <v>0</v>
      </c>
      <c r="W808" s="1">
        <v>0</v>
      </c>
      <c r="Y808" s="1">
        <v>0</v>
      </c>
      <c r="AA808" s="1">
        <v>0</v>
      </c>
      <c r="AC808" s="1">
        <v>0</v>
      </c>
      <c r="AE808" s="1">
        <v>0</v>
      </c>
      <c r="AG808" s="1">
        <v>1</v>
      </c>
      <c r="AH808" s="1">
        <v>0</v>
      </c>
    </row>
    <row r="809" spans="1:34">
      <c r="A809" s="1" t="s">
        <v>2224</v>
      </c>
      <c r="B809" s="1" t="s">
        <v>2225</v>
      </c>
      <c r="C809" s="1" t="s">
        <v>199</v>
      </c>
      <c r="D809" s="1">
        <v>3</v>
      </c>
      <c r="E809" s="1">
        <v>44285</v>
      </c>
      <c r="F809" s="1" t="s">
        <v>20332</v>
      </c>
      <c r="G809" s="1" t="s">
        <v>72</v>
      </c>
      <c r="H809" s="1" t="s">
        <v>65</v>
      </c>
      <c r="I809" s="1">
        <v>0.8</v>
      </c>
      <c r="J809" s="1" t="s">
        <v>75</v>
      </c>
      <c r="K809" s="1">
        <v>0</v>
      </c>
      <c r="M809" s="1">
        <v>0</v>
      </c>
      <c r="O809" s="1">
        <v>0</v>
      </c>
      <c r="Q809" s="1">
        <v>0</v>
      </c>
      <c r="S809" s="1">
        <v>0</v>
      </c>
      <c r="U809" s="1">
        <v>0</v>
      </c>
      <c r="W809" s="1">
        <v>0</v>
      </c>
      <c r="Y809" s="1">
        <v>0</v>
      </c>
      <c r="AA809" s="1">
        <v>0</v>
      </c>
      <c r="AC809" s="1">
        <v>0</v>
      </c>
      <c r="AE809" s="1">
        <v>0</v>
      </c>
      <c r="AG809" s="1">
        <v>1</v>
      </c>
      <c r="AH809" s="1">
        <v>0</v>
      </c>
    </row>
    <row r="810" spans="1:34">
      <c r="A810" s="1" t="s">
        <v>2226</v>
      </c>
      <c r="B810" s="1" t="s">
        <v>2227</v>
      </c>
      <c r="C810" s="1" t="s">
        <v>365</v>
      </c>
      <c r="D810" s="1">
        <v>4</v>
      </c>
      <c r="E810" s="1">
        <v>44279</v>
      </c>
      <c r="F810" s="1" t="s">
        <v>20332</v>
      </c>
      <c r="G810" s="1" t="s">
        <v>72</v>
      </c>
      <c r="H810" s="1" t="s">
        <v>65</v>
      </c>
      <c r="I810" s="1">
        <v>0.3</v>
      </c>
      <c r="J810" s="1" t="s">
        <v>75</v>
      </c>
      <c r="K810" s="1">
        <v>0</v>
      </c>
      <c r="M810" s="1">
        <v>0</v>
      </c>
      <c r="O810" s="1">
        <v>0</v>
      </c>
      <c r="Q810" s="1">
        <v>0</v>
      </c>
      <c r="S810" s="1">
        <v>0</v>
      </c>
      <c r="U810" s="1">
        <v>0</v>
      </c>
      <c r="W810" s="1">
        <v>0</v>
      </c>
      <c r="Y810" s="1">
        <v>0</v>
      </c>
      <c r="AA810" s="1">
        <v>0</v>
      </c>
      <c r="AC810" s="1">
        <v>0</v>
      </c>
      <c r="AE810" s="1">
        <v>0</v>
      </c>
      <c r="AG810" s="1">
        <v>1</v>
      </c>
      <c r="AH810" s="1">
        <v>0</v>
      </c>
    </row>
    <row r="811" spans="1:34">
      <c r="A811" s="1" t="s">
        <v>2228</v>
      </c>
      <c r="B811" s="1" t="s">
        <v>2229</v>
      </c>
      <c r="C811" s="1" t="s">
        <v>64</v>
      </c>
      <c r="D811" s="1">
        <v>16</v>
      </c>
      <c r="E811" s="1">
        <v>43554</v>
      </c>
      <c r="F811" s="1" t="s">
        <v>20332</v>
      </c>
      <c r="G811" s="1" t="s">
        <v>72</v>
      </c>
      <c r="H811" s="1" t="s">
        <v>73</v>
      </c>
      <c r="I811" s="1">
        <v>0</v>
      </c>
      <c r="J811" s="1" t="s">
        <v>81</v>
      </c>
      <c r="K811" s="1">
        <v>0.8</v>
      </c>
      <c r="L811" s="1" t="s">
        <v>75</v>
      </c>
      <c r="M811" s="1">
        <v>0</v>
      </c>
      <c r="O811" s="1">
        <v>0</v>
      </c>
      <c r="Q811" s="1">
        <v>0</v>
      </c>
      <c r="S811" s="1">
        <v>0</v>
      </c>
      <c r="U811" s="1">
        <v>0</v>
      </c>
      <c r="W811" s="1">
        <v>0</v>
      </c>
      <c r="Y811" s="1">
        <v>0</v>
      </c>
      <c r="AA811" s="1">
        <v>0</v>
      </c>
      <c r="AC811" s="1">
        <v>0</v>
      </c>
      <c r="AE811" s="1">
        <v>0</v>
      </c>
      <c r="AG811" s="1">
        <v>2</v>
      </c>
      <c r="AH811" s="1">
        <v>15000</v>
      </c>
    </row>
    <row r="812" spans="1:34">
      <c r="A812" s="1" t="s">
        <v>2230</v>
      </c>
      <c r="B812" s="1" t="s">
        <v>2231</v>
      </c>
      <c r="C812" s="1" t="s">
        <v>112</v>
      </c>
      <c r="D812" s="1">
        <v>42</v>
      </c>
      <c r="E812" s="4">
        <v>44552</v>
      </c>
      <c r="F812" s="1" t="s">
        <v>2232</v>
      </c>
      <c r="G812" s="1" t="s">
        <v>72</v>
      </c>
      <c r="H812" s="1" t="s">
        <v>73</v>
      </c>
      <c r="I812" s="1">
        <v>0</v>
      </c>
      <c r="J812" s="1" t="s">
        <v>684</v>
      </c>
      <c r="K812" s="1">
        <v>0.7</v>
      </c>
      <c r="L812" s="1" t="s">
        <v>75</v>
      </c>
      <c r="M812" s="1">
        <v>0</v>
      </c>
      <c r="O812" s="1">
        <v>0</v>
      </c>
      <c r="Q812" s="1">
        <v>0</v>
      </c>
      <c r="S812" s="1">
        <v>0</v>
      </c>
      <c r="U812" s="1">
        <v>0</v>
      </c>
      <c r="W812" s="1">
        <v>0</v>
      </c>
      <c r="Y812" s="1">
        <v>0</v>
      </c>
      <c r="AA812" s="1">
        <v>0</v>
      </c>
      <c r="AC812" s="1">
        <v>0</v>
      </c>
      <c r="AE812" s="1">
        <v>0</v>
      </c>
      <c r="AG812" s="1">
        <v>2</v>
      </c>
      <c r="AH812" s="1">
        <v>11000</v>
      </c>
    </row>
    <row r="813" spans="1:34">
      <c r="A813" s="1" t="s">
        <v>2233</v>
      </c>
      <c r="B813" s="1" t="s">
        <v>2234</v>
      </c>
      <c r="C813" s="1" t="s">
        <v>30</v>
      </c>
      <c r="D813" s="1">
        <v>57</v>
      </c>
      <c r="E813" s="1">
        <v>42215</v>
      </c>
      <c r="F813" s="1" t="s">
        <v>20332</v>
      </c>
      <c r="G813" s="1" t="s">
        <v>72</v>
      </c>
      <c r="H813" s="1" t="s">
        <v>73</v>
      </c>
      <c r="I813" s="1">
        <v>0</v>
      </c>
      <c r="J813" s="1" t="s">
        <v>89</v>
      </c>
      <c r="K813" s="1">
        <v>0.8</v>
      </c>
      <c r="L813" s="1" t="s">
        <v>75</v>
      </c>
      <c r="M813" s="1">
        <v>0</v>
      </c>
      <c r="O813" s="1">
        <v>0</v>
      </c>
      <c r="Q813" s="1">
        <v>0</v>
      </c>
      <c r="S813" s="1">
        <v>0</v>
      </c>
      <c r="U813" s="1">
        <v>0</v>
      </c>
      <c r="W813" s="1">
        <v>0</v>
      </c>
      <c r="Y813" s="1">
        <v>0</v>
      </c>
      <c r="AA813" s="1">
        <v>0</v>
      </c>
      <c r="AC813" s="1">
        <v>0</v>
      </c>
      <c r="AE813" s="1">
        <v>0</v>
      </c>
      <c r="AG813" s="1">
        <v>2</v>
      </c>
      <c r="AH813" s="1">
        <v>12000</v>
      </c>
    </row>
    <row r="814" spans="1:34">
      <c r="A814" s="1" t="s">
        <v>2235</v>
      </c>
      <c r="B814" s="1" t="s">
        <v>2236</v>
      </c>
      <c r="C814" s="1" t="s">
        <v>152</v>
      </c>
      <c r="D814" s="1">
        <v>7</v>
      </c>
      <c r="E814" s="4">
        <v>44609</v>
      </c>
      <c r="F814" s="1" t="s">
        <v>2237</v>
      </c>
      <c r="G814" s="1" t="s">
        <v>80</v>
      </c>
      <c r="H814" s="1" t="s">
        <v>73</v>
      </c>
      <c r="I814" s="1">
        <v>0</v>
      </c>
      <c r="J814" s="1" t="s">
        <v>2238</v>
      </c>
      <c r="K814" s="1">
        <v>0.64</v>
      </c>
      <c r="L814" s="1" t="s">
        <v>82</v>
      </c>
      <c r="M814" s="1">
        <v>0.65</v>
      </c>
      <c r="N814" s="1" t="s">
        <v>83</v>
      </c>
      <c r="O814" s="1">
        <v>0.66</v>
      </c>
      <c r="P814" s="1" t="s">
        <v>84</v>
      </c>
      <c r="Q814" s="1">
        <v>0.8</v>
      </c>
      <c r="R814" s="1" t="s">
        <v>85</v>
      </c>
      <c r="S814" s="1">
        <v>0</v>
      </c>
      <c r="U814" s="1">
        <v>0</v>
      </c>
      <c r="W814" s="1">
        <v>0</v>
      </c>
      <c r="Y814" s="1">
        <v>0</v>
      </c>
      <c r="AA814" s="1">
        <v>0</v>
      </c>
      <c r="AC814" s="1">
        <v>0</v>
      </c>
      <c r="AE814" s="1">
        <v>0</v>
      </c>
      <c r="AG814" s="1">
        <v>4</v>
      </c>
      <c r="AH814" s="1">
        <v>10100</v>
      </c>
    </row>
    <row r="815" spans="1:34">
      <c r="A815" s="1" t="s">
        <v>2239</v>
      </c>
      <c r="B815" s="1" t="s">
        <v>2240</v>
      </c>
      <c r="C815" s="1" t="s">
        <v>1334</v>
      </c>
      <c r="D815" s="1">
        <v>12</v>
      </c>
      <c r="E815" s="1">
        <v>43885</v>
      </c>
      <c r="F815" s="1" t="s">
        <v>20332</v>
      </c>
      <c r="G815" s="1" t="s">
        <v>72</v>
      </c>
      <c r="H815" s="1" t="s">
        <v>65</v>
      </c>
      <c r="I815" s="1">
        <v>0.8</v>
      </c>
      <c r="J815" s="1" t="s">
        <v>75</v>
      </c>
      <c r="K815" s="1">
        <v>0</v>
      </c>
      <c r="M815" s="1">
        <v>0</v>
      </c>
      <c r="O815" s="1">
        <v>0</v>
      </c>
      <c r="Q815" s="1">
        <v>0</v>
      </c>
      <c r="S815" s="1">
        <v>0</v>
      </c>
      <c r="U815" s="1">
        <v>0</v>
      </c>
      <c r="W815" s="1">
        <v>0</v>
      </c>
      <c r="Y815" s="1">
        <v>0</v>
      </c>
      <c r="AA815" s="1">
        <v>0</v>
      </c>
      <c r="AC815" s="1">
        <v>0</v>
      </c>
      <c r="AE815" s="1">
        <v>0</v>
      </c>
      <c r="AG815" s="1">
        <v>1</v>
      </c>
      <c r="AH815" s="1">
        <v>0</v>
      </c>
    </row>
    <row r="816" spans="1:34">
      <c r="A816" s="1" t="s">
        <v>2241</v>
      </c>
      <c r="B816" s="1" t="s">
        <v>2242</v>
      </c>
      <c r="C816" s="1" t="s">
        <v>199</v>
      </c>
      <c r="D816" s="1">
        <v>7</v>
      </c>
      <c r="E816" s="4">
        <v>44648</v>
      </c>
      <c r="F816" s="1" t="s">
        <v>2243</v>
      </c>
      <c r="G816" s="1" t="s">
        <v>72</v>
      </c>
      <c r="H816" s="1" t="s">
        <v>65</v>
      </c>
      <c r="I816" s="1">
        <v>0.8</v>
      </c>
      <c r="J816" s="1" t="s">
        <v>75</v>
      </c>
      <c r="K816" s="1">
        <v>0</v>
      </c>
      <c r="M816" s="1">
        <v>0</v>
      </c>
      <c r="O816" s="1">
        <v>0</v>
      </c>
      <c r="Q816" s="1">
        <v>0</v>
      </c>
      <c r="S816" s="1">
        <v>0</v>
      </c>
      <c r="U816" s="1">
        <v>0</v>
      </c>
      <c r="W816" s="1">
        <v>0</v>
      </c>
      <c r="Y816" s="1">
        <v>0</v>
      </c>
      <c r="AA816" s="1">
        <v>0</v>
      </c>
      <c r="AC816" s="1">
        <v>0</v>
      </c>
      <c r="AE816" s="1">
        <v>0</v>
      </c>
      <c r="AG816" s="1">
        <v>1</v>
      </c>
      <c r="AH816" s="1">
        <v>0</v>
      </c>
    </row>
    <row r="817" spans="1:34">
      <c r="A817" s="1" t="s">
        <v>2244</v>
      </c>
      <c r="B817" s="1" t="s">
        <v>2245</v>
      </c>
      <c r="C817" s="1" t="s">
        <v>365</v>
      </c>
      <c r="D817" s="1">
        <v>4</v>
      </c>
      <c r="E817" s="1">
        <v>44263</v>
      </c>
      <c r="F817" s="1" t="s">
        <v>20332</v>
      </c>
      <c r="G817" s="1" t="s">
        <v>72</v>
      </c>
      <c r="H817" s="1" t="s">
        <v>65</v>
      </c>
      <c r="I817" s="1">
        <v>0.5</v>
      </c>
      <c r="J817" s="1" t="s">
        <v>75</v>
      </c>
      <c r="K817" s="1">
        <v>0</v>
      </c>
      <c r="M817" s="1">
        <v>0</v>
      </c>
      <c r="O817" s="1">
        <v>0</v>
      </c>
      <c r="Q817" s="1">
        <v>0</v>
      </c>
      <c r="S817" s="1">
        <v>0</v>
      </c>
      <c r="U817" s="1">
        <v>0</v>
      </c>
      <c r="W817" s="1">
        <v>0</v>
      </c>
      <c r="Y817" s="1">
        <v>0</v>
      </c>
      <c r="AA817" s="1">
        <v>0</v>
      </c>
      <c r="AC817" s="1">
        <v>0</v>
      </c>
      <c r="AE817" s="1">
        <v>0</v>
      </c>
      <c r="AG817" s="1">
        <v>1</v>
      </c>
      <c r="AH817" s="1">
        <v>0</v>
      </c>
    </row>
    <row r="818" spans="1:34">
      <c r="A818" s="1" t="s">
        <v>2246</v>
      </c>
      <c r="B818" s="1" t="s">
        <v>2247</v>
      </c>
      <c r="C818" s="1" t="s">
        <v>152</v>
      </c>
      <c r="D818" s="1">
        <v>6</v>
      </c>
      <c r="E818" s="4">
        <v>44644</v>
      </c>
      <c r="F818" s="1" t="s">
        <v>20390</v>
      </c>
      <c r="G818" s="1" t="s">
        <v>80</v>
      </c>
      <c r="H818" s="1" t="s">
        <v>73</v>
      </c>
      <c r="I818" s="1">
        <v>0</v>
      </c>
      <c r="J818" s="1" t="s">
        <v>74</v>
      </c>
      <c r="K818" s="1">
        <v>0.64</v>
      </c>
      <c r="L818" s="1" t="s">
        <v>82</v>
      </c>
      <c r="M818" s="1">
        <v>0.77</v>
      </c>
      <c r="N818" s="1" t="s">
        <v>83</v>
      </c>
      <c r="O818" s="1">
        <v>0.78</v>
      </c>
      <c r="P818" s="1" t="s">
        <v>84</v>
      </c>
      <c r="Q818" s="1">
        <v>0.8</v>
      </c>
      <c r="R818" s="1" t="s">
        <v>85</v>
      </c>
      <c r="S818" s="1">
        <v>0</v>
      </c>
      <c r="U818" s="1">
        <v>0</v>
      </c>
      <c r="W818" s="1">
        <v>0</v>
      </c>
      <c r="Y818" s="1">
        <v>0</v>
      </c>
      <c r="AA818" s="1">
        <v>0</v>
      </c>
      <c r="AC818" s="1">
        <v>0</v>
      </c>
      <c r="AE818" s="1">
        <v>0</v>
      </c>
      <c r="AG818" s="1">
        <v>4</v>
      </c>
      <c r="AH818" s="1">
        <v>10000</v>
      </c>
    </row>
    <row r="819" spans="1:34">
      <c r="A819" s="1" t="s">
        <v>2248</v>
      </c>
      <c r="B819" s="1" t="s">
        <v>2249</v>
      </c>
      <c r="C819" s="1" t="s">
        <v>369</v>
      </c>
      <c r="D819" s="1">
        <v>47</v>
      </c>
      <c r="E819" s="4">
        <v>44526</v>
      </c>
      <c r="F819" s="1" t="s">
        <v>2250</v>
      </c>
      <c r="G819" s="1" t="s">
        <v>72</v>
      </c>
      <c r="H819" s="1" t="s">
        <v>73</v>
      </c>
      <c r="I819" s="1">
        <v>0</v>
      </c>
      <c r="J819" s="1" t="s">
        <v>81</v>
      </c>
      <c r="K819" s="1">
        <v>0.78</v>
      </c>
      <c r="L819" s="1" t="s">
        <v>75</v>
      </c>
      <c r="M819" s="1">
        <v>0</v>
      </c>
      <c r="O819" s="1">
        <v>0</v>
      </c>
      <c r="Q819" s="1">
        <v>0</v>
      </c>
      <c r="S819" s="1">
        <v>0</v>
      </c>
      <c r="U819" s="1">
        <v>0</v>
      </c>
      <c r="W819" s="1">
        <v>0</v>
      </c>
      <c r="Y819" s="1">
        <v>0</v>
      </c>
      <c r="AA819" s="1">
        <v>0</v>
      </c>
      <c r="AC819" s="1">
        <v>0</v>
      </c>
      <c r="AE819" s="1">
        <v>0</v>
      </c>
      <c r="AG819" s="1">
        <v>2</v>
      </c>
      <c r="AH819" s="1">
        <v>15000</v>
      </c>
    </row>
    <row r="820" spans="1:34">
      <c r="A820" s="1" t="s">
        <v>2251</v>
      </c>
      <c r="B820" s="1" t="s">
        <v>2252</v>
      </c>
      <c r="C820" s="1" t="s">
        <v>30</v>
      </c>
      <c r="D820" s="1">
        <v>103</v>
      </c>
      <c r="E820" s="1">
        <v>40896</v>
      </c>
      <c r="F820" s="1" t="s">
        <v>20332</v>
      </c>
      <c r="G820" s="1" t="s">
        <v>72</v>
      </c>
      <c r="H820" s="1" t="s">
        <v>65</v>
      </c>
      <c r="I820" s="1">
        <v>0.8</v>
      </c>
      <c r="J820" s="1" t="s">
        <v>75</v>
      </c>
      <c r="K820" s="1">
        <v>0</v>
      </c>
      <c r="M820" s="1">
        <v>0</v>
      </c>
      <c r="O820" s="1">
        <v>0</v>
      </c>
      <c r="Q820" s="1">
        <v>0</v>
      </c>
      <c r="S820" s="1">
        <v>0</v>
      </c>
      <c r="U820" s="1">
        <v>0</v>
      </c>
      <c r="W820" s="1">
        <v>0</v>
      </c>
      <c r="Y820" s="1">
        <v>0</v>
      </c>
      <c r="AA820" s="1">
        <v>0</v>
      </c>
      <c r="AC820" s="1">
        <v>0</v>
      </c>
      <c r="AE820" s="1">
        <v>0</v>
      </c>
      <c r="AG820" s="1">
        <v>1</v>
      </c>
      <c r="AH820" s="1">
        <v>0</v>
      </c>
    </row>
    <row r="821" spans="1:34">
      <c r="A821" s="1" t="s">
        <v>2253</v>
      </c>
      <c r="B821" s="1" t="s">
        <v>2254</v>
      </c>
      <c r="C821" s="1" t="s">
        <v>65</v>
      </c>
      <c r="D821" s="1">
        <v>20</v>
      </c>
      <c r="E821" s="4">
        <v>44677</v>
      </c>
      <c r="F821" s="1" t="s">
        <v>2255</v>
      </c>
      <c r="G821" s="1" t="s">
        <v>80</v>
      </c>
      <c r="H821" s="1" t="s">
        <v>73</v>
      </c>
      <c r="I821" s="1">
        <v>0.52</v>
      </c>
      <c r="J821" s="1" t="s">
        <v>82</v>
      </c>
      <c r="K821" s="1">
        <v>0.6</v>
      </c>
      <c r="L821" s="1" t="s">
        <v>83</v>
      </c>
      <c r="M821" s="1">
        <v>0.7</v>
      </c>
      <c r="N821" s="1" t="s">
        <v>84</v>
      </c>
      <c r="O821" s="1">
        <v>0.78</v>
      </c>
      <c r="P821" s="1" t="s">
        <v>85</v>
      </c>
      <c r="Q821" s="1">
        <v>0</v>
      </c>
      <c r="S821" s="1">
        <v>0</v>
      </c>
      <c r="U821" s="1">
        <v>0</v>
      </c>
      <c r="W821" s="1">
        <v>0</v>
      </c>
      <c r="Y821" s="1">
        <v>0</v>
      </c>
      <c r="AA821" s="1">
        <v>0</v>
      </c>
      <c r="AC821" s="1">
        <v>0</v>
      </c>
      <c r="AE821" s="1">
        <v>0</v>
      </c>
      <c r="AG821" s="1">
        <v>3</v>
      </c>
      <c r="AH821" s="1">
        <v>0</v>
      </c>
    </row>
    <row r="822" spans="1:34">
      <c r="A822" s="1" t="s">
        <v>2256</v>
      </c>
      <c r="B822" s="1" t="s">
        <v>2257</v>
      </c>
      <c r="C822" s="1" t="s">
        <v>826</v>
      </c>
      <c r="D822" s="1">
        <v>4</v>
      </c>
      <c r="E822" s="4">
        <v>44670</v>
      </c>
      <c r="F822" s="1" t="s">
        <v>2258</v>
      </c>
      <c r="G822" s="1" t="s">
        <v>72</v>
      </c>
      <c r="H822" s="1" t="s">
        <v>65</v>
      </c>
      <c r="I822" s="1">
        <v>0.75</v>
      </c>
      <c r="J822" s="1" t="s">
        <v>75</v>
      </c>
      <c r="K822" s="1">
        <v>0</v>
      </c>
      <c r="M822" s="1">
        <v>0</v>
      </c>
      <c r="O822" s="1">
        <v>0</v>
      </c>
      <c r="Q822" s="1">
        <v>0</v>
      </c>
      <c r="S822" s="1">
        <v>0</v>
      </c>
      <c r="U822" s="1">
        <v>0</v>
      </c>
      <c r="W822" s="1">
        <v>0</v>
      </c>
      <c r="Y822" s="1">
        <v>0</v>
      </c>
      <c r="AA822" s="1">
        <v>0</v>
      </c>
      <c r="AC822" s="1">
        <v>0</v>
      </c>
      <c r="AE822" s="1">
        <v>0</v>
      </c>
      <c r="AG822" s="1">
        <v>1</v>
      </c>
      <c r="AH822" s="1">
        <v>0</v>
      </c>
    </row>
    <row r="823" spans="1:34">
      <c r="A823" s="1" t="s">
        <v>2259</v>
      </c>
      <c r="B823" s="1" t="s">
        <v>2260</v>
      </c>
      <c r="C823" s="1" t="s">
        <v>369</v>
      </c>
      <c r="D823" s="1">
        <v>6</v>
      </c>
      <c r="E823" s="1">
        <v>43552</v>
      </c>
      <c r="F823" s="1" t="s">
        <v>20340</v>
      </c>
      <c r="G823" s="1" t="s">
        <v>20341</v>
      </c>
      <c r="H823" s="1" t="s">
        <v>73</v>
      </c>
      <c r="I823" s="1">
        <v>0.4</v>
      </c>
      <c r="J823" s="1" t="s">
        <v>82</v>
      </c>
      <c r="K823" s="1">
        <v>0.42</v>
      </c>
      <c r="L823" s="1" t="s">
        <v>83</v>
      </c>
      <c r="M823" s="1">
        <v>0.78</v>
      </c>
      <c r="N823" s="1" t="s">
        <v>84</v>
      </c>
      <c r="O823" s="1">
        <v>0.79</v>
      </c>
      <c r="P823" s="1" t="s">
        <v>85</v>
      </c>
      <c r="Q823" s="1">
        <v>0</v>
      </c>
      <c r="S823" s="1">
        <v>0</v>
      </c>
      <c r="U823" s="1">
        <v>0</v>
      </c>
      <c r="W823" s="1">
        <v>0</v>
      </c>
      <c r="Y823" s="1">
        <v>0</v>
      </c>
      <c r="AA823" s="1">
        <v>0</v>
      </c>
      <c r="AC823" s="1">
        <v>0</v>
      </c>
      <c r="AE823" s="1">
        <v>0</v>
      </c>
      <c r="AG823" s="1">
        <v>3</v>
      </c>
      <c r="AH823" s="1">
        <v>0</v>
      </c>
    </row>
    <row r="824" spans="1:34">
      <c r="A824" s="1" t="s">
        <v>2261</v>
      </c>
      <c r="B824" s="1" t="s">
        <v>2262</v>
      </c>
      <c r="C824" s="1" t="s">
        <v>378</v>
      </c>
      <c r="D824" s="1">
        <v>3</v>
      </c>
      <c r="E824" s="1">
        <v>43936</v>
      </c>
      <c r="F824" s="1" t="s">
        <v>20332</v>
      </c>
      <c r="G824" s="1" t="s">
        <v>72</v>
      </c>
      <c r="H824" s="1" t="s">
        <v>65</v>
      </c>
      <c r="I824" s="1">
        <v>0.8</v>
      </c>
      <c r="J824" s="1" t="s">
        <v>75</v>
      </c>
      <c r="K824" s="1">
        <v>0</v>
      </c>
      <c r="M824" s="1">
        <v>0</v>
      </c>
      <c r="O824" s="1">
        <v>0</v>
      </c>
      <c r="Q824" s="1">
        <v>0</v>
      </c>
      <c r="S824" s="1">
        <v>0</v>
      </c>
      <c r="U824" s="1">
        <v>0</v>
      </c>
      <c r="W824" s="1">
        <v>0</v>
      </c>
      <c r="Y824" s="1">
        <v>0</v>
      </c>
      <c r="AA824" s="1">
        <v>0</v>
      </c>
      <c r="AC824" s="1">
        <v>0</v>
      </c>
      <c r="AE824" s="1">
        <v>0</v>
      </c>
      <c r="AG824" s="1">
        <v>1</v>
      </c>
      <c r="AH824" s="1">
        <v>0</v>
      </c>
    </row>
    <row r="825" spans="1:34">
      <c r="A825" s="1" t="s">
        <v>2263</v>
      </c>
      <c r="B825" s="1" t="s">
        <v>2264</v>
      </c>
      <c r="C825" s="1" t="s">
        <v>411</v>
      </c>
      <c r="D825" s="1">
        <v>23</v>
      </c>
      <c r="E825" s="4">
        <v>44704</v>
      </c>
      <c r="F825" s="1" t="s">
        <v>2265</v>
      </c>
      <c r="G825" s="1" t="s">
        <v>72</v>
      </c>
      <c r="H825" s="1" t="s">
        <v>65</v>
      </c>
      <c r="I825" s="1">
        <v>0.5</v>
      </c>
      <c r="J825" s="1" t="s">
        <v>75</v>
      </c>
      <c r="K825" s="1">
        <v>0</v>
      </c>
      <c r="M825" s="1">
        <v>0</v>
      </c>
      <c r="O825" s="1">
        <v>0</v>
      </c>
      <c r="Q825" s="1">
        <v>0</v>
      </c>
      <c r="S825" s="1">
        <v>0</v>
      </c>
      <c r="U825" s="1">
        <v>0</v>
      </c>
      <c r="W825" s="1">
        <v>0</v>
      </c>
      <c r="Y825" s="1">
        <v>0</v>
      </c>
      <c r="AA825" s="1">
        <v>0</v>
      </c>
      <c r="AC825" s="1">
        <v>0</v>
      </c>
      <c r="AE825" s="1">
        <v>0</v>
      </c>
      <c r="AG825" s="1">
        <v>1</v>
      </c>
      <c r="AH825" s="1">
        <v>0</v>
      </c>
    </row>
    <row r="826" spans="1:34">
      <c r="A826" s="1" t="s">
        <v>2266</v>
      </c>
      <c r="B826" s="1" t="s">
        <v>2267</v>
      </c>
      <c r="C826" s="1" t="s">
        <v>365</v>
      </c>
      <c r="D826" s="1">
        <v>37</v>
      </c>
      <c r="E826" s="4">
        <v>44553</v>
      </c>
      <c r="F826" s="1" t="s">
        <v>2268</v>
      </c>
      <c r="G826" s="1" t="s">
        <v>72</v>
      </c>
      <c r="H826" s="1" t="s">
        <v>73</v>
      </c>
      <c r="I826" s="1">
        <v>0</v>
      </c>
      <c r="J826" s="1" t="s">
        <v>81</v>
      </c>
      <c r="K826" s="1">
        <v>0.8</v>
      </c>
      <c r="L826" s="1" t="s">
        <v>75</v>
      </c>
      <c r="M826" s="1">
        <v>0</v>
      </c>
      <c r="O826" s="1">
        <v>0</v>
      </c>
      <c r="Q826" s="1">
        <v>0</v>
      </c>
      <c r="S826" s="1">
        <v>0</v>
      </c>
      <c r="U826" s="1">
        <v>0</v>
      </c>
      <c r="W826" s="1">
        <v>0</v>
      </c>
      <c r="Y826" s="1">
        <v>0</v>
      </c>
      <c r="AA826" s="1">
        <v>0</v>
      </c>
      <c r="AC826" s="1">
        <v>0</v>
      </c>
      <c r="AE826" s="1">
        <v>0</v>
      </c>
      <c r="AG826" s="1">
        <v>2</v>
      </c>
      <c r="AH826" s="1">
        <v>15000</v>
      </c>
    </row>
    <row r="827" spans="1:34">
      <c r="A827" s="1" t="s">
        <v>2269</v>
      </c>
      <c r="B827" s="1" t="s">
        <v>2270</v>
      </c>
      <c r="C827" s="1" t="s">
        <v>152</v>
      </c>
      <c r="D827" s="1">
        <v>8</v>
      </c>
      <c r="E827" s="1">
        <v>43551</v>
      </c>
      <c r="F827" s="1" t="s">
        <v>20332</v>
      </c>
      <c r="G827" s="1" t="s">
        <v>72</v>
      </c>
      <c r="H827" s="1" t="s">
        <v>65</v>
      </c>
      <c r="I827" s="1">
        <v>0.8</v>
      </c>
      <c r="J827" s="1" t="s">
        <v>75</v>
      </c>
      <c r="K827" s="1">
        <v>0</v>
      </c>
      <c r="M827" s="1">
        <v>0</v>
      </c>
      <c r="O827" s="1">
        <v>0</v>
      </c>
      <c r="Q827" s="1">
        <v>0</v>
      </c>
      <c r="S827" s="1">
        <v>0</v>
      </c>
      <c r="U827" s="1">
        <v>0</v>
      </c>
      <c r="W827" s="1">
        <v>0</v>
      </c>
      <c r="Y827" s="1">
        <v>0</v>
      </c>
      <c r="AA827" s="1">
        <v>0</v>
      </c>
      <c r="AC827" s="1">
        <v>0</v>
      </c>
      <c r="AE827" s="1">
        <v>0</v>
      </c>
      <c r="AG827" s="1">
        <v>1</v>
      </c>
      <c r="AH827" s="1">
        <v>0</v>
      </c>
    </row>
    <row r="828" spans="1:34">
      <c r="A828" s="1" t="s">
        <v>2271</v>
      </c>
      <c r="B828" s="1" t="s">
        <v>2272</v>
      </c>
      <c r="C828" s="1" t="s">
        <v>92</v>
      </c>
      <c r="H828" s="1" t="s">
        <v>65</v>
      </c>
      <c r="I828" s="1" t="s">
        <v>66</v>
      </c>
      <c r="V828" s="1" t="s">
        <v>67</v>
      </c>
    </row>
    <row r="829" spans="1:34">
      <c r="A829" s="1" t="s">
        <v>2273</v>
      </c>
      <c r="B829" s="1" t="s">
        <v>2274</v>
      </c>
      <c r="C829" s="1" t="s">
        <v>896</v>
      </c>
      <c r="H829" s="1" t="s">
        <v>65</v>
      </c>
      <c r="I829" s="1" t="s">
        <v>66</v>
      </c>
      <c r="V829" s="1" t="s">
        <v>67</v>
      </c>
    </row>
    <row r="830" spans="1:34">
      <c r="A830" s="1" t="s">
        <v>2275</v>
      </c>
      <c r="B830" s="1" t="s">
        <v>2276</v>
      </c>
      <c r="C830" s="1" t="s">
        <v>620</v>
      </c>
      <c r="H830" s="1" t="s">
        <v>65</v>
      </c>
      <c r="I830" s="1" t="s">
        <v>66</v>
      </c>
      <c r="V830" s="1" t="s">
        <v>67</v>
      </c>
    </row>
    <row r="831" spans="1:34">
      <c r="A831" s="1" t="s">
        <v>2277</v>
      </c>
      <c r="B831" s="1" t="s">
        <v>2278</v>
      </c>
      <c r="C831" s="1" t="s">
        <v>337</v>
      </c>
      <c r="D831" s="1">
        <v>4</v>
      </c>
      <c r="E831" s="4">
        <v>44614</v>
      </c>
      <c r="F831" s="1" t="s">
        <v>2279</v>
      </c>
      <c r="G831" s="1" t="s">
        <v>72</v>
      </c>
      <c r="H831" s="1" t="s">
        <v>65</v>
      </c>
      <c r="I831" s="1">
        <v>0.7</v>
      </c>
      <c r="J831" s="1" t="s">
        <v>75</v>
      </c>
      <c r="K831" s="1">
        <v>0</v>
      </c>
      <c r="M831" s="1">
        <v>0</v>
      </c>
      <c r="O831" s="1">
        <v>0</v>
      </c>
      <c r="Q831" s="1">
        <v>0</v>
      </c>
      <c r="S831" s="1">
        <v>0</v>
      </c>
      <c r="U831" s="1">
        <v>0</v>
      </c>
      <c r="W831" s="1">
        <v>0</v>
      </c>
      <c r="Y831" s="1">
        <v>0</v>
      </c>
      <c r="AA831" s="1">
        <v>0</v>
      </c>
      <c r="AC831" s="1">
        <v>0</v>
      </c>
      <c r="AE831" s="1">
        <v>0</v>
      </c>
      <c r="AG831" s="1">
        <v>1</v>
      </c>
      <c r="AH831" s="1">
        <v>0</v>
      </c>
    </row>
    <row r="832" spans="1:34">
      <c r="A832" s="1" t="s">
        <v>2280</v>
      </c>
      <c r="B832" s="1" t="s">
        <v>2281</v>
      </c>
      <c r="C832" s="1" t="s">
        <v>626</v>
      </c>
      <c r="D832" s="1">
        <v>3</v>
      </c>
      <c r="E832" s="4">
        <v>44620</v>
      </c>
      <c r="F832" s="1" t="s">
        <v>2282</v>
      </c>
      <c r="G832" s="1" t="s">
        <v>80</v>
      </c>
      <c r="H832" s="1" t="s">
        <v>73</v>
      </c>
      <c r="I832" s="1">
        <v>0.4</v>
      </c>
      <c r="J832" s="1" t="s">
        <v>82</v>
      </c>
      <c r="K832" s="1">
        <v>0.5</v>
      </c>
      <c r="L832" s="1" t="s">
        <v>83</v>
      </c>
      <c r="M832" s="1">
        <v>0.6</v>
      </c>
      <c r="N832" s="1" t="s">
        <v>84</v>
      </c>
      <c r="O832" s="1">
        <v>0.7</v>
      </c>
      <c r="P832" s="1" t="s">
        <v>85</v>
      </c>
      <c r="Q832" s="1">
        <v>0</v>
      </c>
      <c r="S832" s="1">
        <v>0</v>
      </c>
      <c r="U832" s="1">
        <v>0</v>
      </c>
      <c r="W832" s="1">
        <v>0</v>
      </c>
      <c r="Y832" s="1">
        <v>0</v>
      </c>
      <c r="AA832" s="1">
        <v>0</v>
      </c>
      <c r="AC832" s="1">
        <v>0</v>
      </c>
      <c r="AE832" s="1">
        <v>0</v>
      </c>
      <c r="AG832" s="1">
        <v>3</v>
      </c>
      <c r="AH832" s="1">
        <v>0</v>
      </c>
    </row>
    <row r="833" spans="1:34">
      <c r="A833" s="1" t="s">
        <v>2283</v>
      </c>
      <c r="B833" s="1" t="s">
        <v>2284</v>
      </c>
      <c r="C833" s="1" t="s">
        <v>896</v>
      </c>
      <c r="H833" s="1" t="s">
        <v>65</v>
      </c>
      <c r="I833" s="1" t="s">
        <v>66</v>
      </c>
      <c r="V833" s="1" t="s">
        <v>67</v>
      </c>
    </row>
    <row r="834" spans="1:34">
      <c r="A834" s="1" t="s">
        <v>2285</v>
      </c>
      <c r="B834" s="1" t="s">
        <v>2286</v>
      </c>
      <c r="C834" s="1" t="s">
        <v>245</v>
      </c>
      <c r="H834" s="1" t="s">
        <v>65</v>
      </c>
      <c r="I834" s="1" t="s">
        <v>66</v>
      </c>
      <c r="V834" s="1" t="s">
        <v>67</v>
      </c>
    </row>
    <row r="835" spans="1:34">
      <c r="A835" s="1" t="s">
        <v>2287</v>
      </c>
      <c r="B835" s="1" t="s">
        <v>2288</v>
      </c>
      <c r="C835" s="1" t="s">
        <v>245</v>
      </c>
      <c r="H835" s="1" t="s">
        <v>65</v>
      </c>
      <c r="I835" s="1" t="s">
        <v>66</v>
      </c>
      <c r="V835" s="1" t="s">
        <v>67</v>
      </c>
    </row>
    <row r="836" spans="1:34">
      <c r="A836" s="1" t="s">
        <v>2289</v>
      </c>
      <c r="B836" s="1" t="s">
        <v>2290</v>
      </c>
      <c r="C836" s="1" t="s">
        <v>964</v>
      </c>
      <c r="D836" s="1">
        <v>6</v>
      </c>
      <c r="E836" s="4">
        <v>44657</v>
      </c>
      <c r="F836" s="1" t="s">
        <v>2291</v>
      </c>
      <c r="G836" s="1" t="s">
        <v>80</v>
      </c>
      <c r="H836" s="1" t="s">
        <v>65</v>
      </c>
      <c r="I836" s="1">
        <v>0.5</v>
      </c>
      <c r="J836" s="1" t="s">
        <v>75</v>
      </c>
      <c r="K836" s="1">
        <v>0</v>
      </c>
      <c r="M836" s="1">
        <v>0</v>
      </c>
      <c r="O836" s="1">
        <v>0</v>
      </c>
      <c r="Q836" s="1">
        <v>0</v>
      </c>
      <c r="S836" s="1">
        <v>0</v>
      </c>
      <c r="U836" s="1">
        <v>0</v>
      </c>
      <c r="W836" s="1">
        <v>0</v>
      </c>
      <c r="Y836" s="1">
        <v>0</v>
      </c>
      <c r="AA836" s="1">
        <v>0</v>
      </c>
      <c r="AC836" s="1">
        <v>0</v>
      </c>
      <c r="AE836" s="1">
        <v>0</v>
      </c>
      <c r="AG836" s="1">
        <v>1</v>
      </c>
      <c r="AH836" s="1">
        <v>0</v>
      </c>
    </row>
    <row r="837" spans="1:34">
      <c r="A837" s="1" t="s">
        <v>2292</v>
      </c>
      <c r="B837" s="1" t="s">
        <v>2293</v>
      </c>
      <c r="C837" s="1" t="s">
        <v>92</v>
      </c>
      <c r="D837" s="1">
        <v>62</v>
      </c>
      <c r="E837" s="1">
        <v>41911</v>
      </c>
      <c r="F837" s="1" t="s">
        <v>20332</v>
      </c>
      <c r="G837" s="1" t="s">
        <v>72</v>
      </c>
      <c r="H837" s="1" t="s">
        <v>65</v>
      </c>
      <c r="I837" s="1">
        <v>0.8</v>
      </c>
      <c r="J837" s="1" t="s">
        <v>75</v>
      </c>
      <c r="K837" s="1">
        <v>0</v>
      </c>
      <c r="M837" s="1">
        <v>0</v>
      </c>
      <c r="O837" s="1">
        <v>0</v>
      </c>
      <c r="Q837" s="1">
        <v>0</v>
      </c>
      <c r="S837" s="1">
        <v>0</v>
      </c>
      <c r="U837" s="1">
        <v>0</v>
      </c>
      <c r="W837" s="1">
        <v>0</v>
      </c>
      <c r="Y837" s="1">
        <v>0</v>
      </c>
      <c r="AA837" s="1">
        <v>0</v>
      </c>
      <c r="AC837" s="1">
        <v>0</v>
      </c>
      <c r="AE837" s="1">
        <v>0</v>
      </c>
      <c r="AG837" s="1">
        <v>1</v>
      </c>
      <c r="AH837" s="1">
        <v>0</v>
      </c>
    </row>
    <row r="838" spans="1:34">
      <c r="A838" s="1" t="s">
        <v>2294</v>
      </c>
      <c r="B838" s="1" t="s">
        <v>2295</v>
      </c>
      <c r="C838" s="1" t="s">
        <v>218</v>
      </c>
      <c r="D838" s="1">
        <v>6</v>
      </c>
      <c r="E838" s="1">
        <v>44286</v>
      </c>
      <c r="F838" s="1" t="s">
        <v>20332</v>
      </c>
      <c r="G838" s="1" t="s">
        <v>72</v>
      </c>
      <c r="H838" s="1" t="s">
        <v>73</v>
      </c>
      <c r="I838" s="1">
        <v>0</v>
      </c>
      <c r="J838" s="1" t="s">
        <v>397</v>
      </c>
      <c r="K838" s="1">
        <v>0.8</v>
      </c>
      <c r="L838" s="1" t="s">
        <v>75</v>
      </c>
      <c r="M838" s="1">
        <v>0</v>
      </c>
      <c r="O838" s="1">
        <v>0</v>
      </c>
      <c r="Q838" s="1">
        <v>0</v>
      </c>
      <c r="S838" s="1">
        <v>0</v>
      </c>
      <c r="U838" s="1">
        <v>0</v>
      </c>
      <c r="W838" s="1">
        <v>0</v>
      </c>
      <c r="Y838" s="1">
        <v>0</v>
      </c>
      <c r="AA838" s="1">
        <v>0</v>
      </c>
      <c r="AC838" s="1">
        <v>0</v>
      </c>
      <c r="AE838" s="1">
        <v>0</v>
      </c>
      <c r="AG838" s="1">
        <v>2</v>
      </c>
      <c r="AH838" s="1">
        <v>8000</v>
      </c>
    </row>
    <row r="839" spans="1:34">
      <c r="A839" s="1" t="s">
        <v>2296</v>
      </c>
      <c r="B839" s="1" t="s">
        <v>2297</v>
      </c>
      <c r="C839" s="1" t="s">
        <v>225</v>
      </c>
      <c r="D839" s="1">
        <v>9</v>
      </c>
      <c r="E839" s="4">
        <v>44641</v>
      </c>
      <c r="F839" s="1" t="s">
        <v>2298</v>
      </c>
      <c r="G839" s="1" t="s">
        <v>72</v>
      </c>
      <c r="H839" s="1" t="s">
        <v>73</v>
      </c>
      <c r="I839" s="1">
        <v>0</v>
      </c>
      <c r="J839" s="1" t="s">
        <v>89</v>
      </c>
      <c r="K839" s="1">
        <v>0.65</v>
      </c>
      <c r="L839" s="1" t="s">
        <v>75</v>
      </c>
      <c r="M839" s="1">
        <v>0</v>
      </c>
      <c r="O839" s="1">
        <v>0</v>
      </c>
      <c r="Q839" s="1">
        <v>0</v>
      </c>
      <c r="S839" s="1">
        <v>0</v>
      </c>
      <c r="U839" s="1">
        <v>0</v>
      </c>
      <c r="W839" s="1">
        <v>0</v>
      </c>
      <c r="Y839" s="1">
        <v>0</v>
      </c>
      <c r="AA839" s="1">
        <v>0</v>
      </c>
      <c r="AC839" s="1">
        <v>0</v>
      </c>
      <c r="AE839" s="1">
        <v>0</v>
      </c>
      <c r="AG839" s="1">
        <v>2</v>
      </c>
      <c r="AH839" s="1">
        <v>12000</v>
      </c>
    </row>
    <row r="840" spans="1:34">
      <c r="A840" s="1" t="s">
        <v>2299</v>
      </c>
      <c r="B840" s="1" t="s">
        <v>2300</v>
      </c>
      <c r="C840" s="1" t="s">
        <v>199</v>
      </c>
      <c r="D840" s="1">
        <v>10</v>
      </c>
      <c r="E840" s="1">
        <v>44712</v>
      </c>
      <c r="F840" s="1" t="s">
        <v>20391</v>
      </c>
      <c r="G840" s="1" t="s">
        <v>80</v>
      </c>
      <c r="H840" s="1" t="s">
        <v>73</v>
      </c>
      <c r="I840" s="1">
        <v>0</v>
      </c>
      <c r="J840" s="1" t="s">
        <v>74</v>
      </c>
      <c r="K840" s="1">
        <v>0.45</v>
      </c>
      <c r="L840" s="1" t="s">
        <v>82</v>
      </c>
      <c r="M840" s="1">
        <v>0.7</v>
      </c>
      <c r="N840" s="1" t="s">
        <v>83</v>
      </c>
      <c r="O840" s="1">
        <v>0.75</v>
      </c>
      <c r="P840" s="1" t="s">
        <v>84</v>
      </c>
      <c r="Q840" s="1">
        <v>0.8</v>
      </c>
      <c r="R840" s="1" t="s">
        <v>85</v>
      </c>
      <c r="S840" s="1">
        <v>0</v>
      </c>
      <c r="U840" s="1">
        <v>0</v>
      </c>
      <c r="W840" s="1">
        <v>0</v>
      </c>
      <c r="Y840" s="1">
        <v>0</v>
      </c>
      <c r="AA840" s="1">
        <v>0</v>
      </c>
      <c r="AC840" s="1">
        <v>0</v>
      </c>
      <c r="AE840" s="1">
        <v>0</v>
      </c>
      <c r="AG840" s="1">
        <v>4</v>
      </c>
      <c r="AH840" s="1">
        <v>10000</v>
      </c>
    </row>
    <row r="841" spans="1:34">
      <c r="A841" s="1" t="s">
        <v>2301</v>
      </c>
      <c r="B841" s="1" t="s">
        <v>2302</v>
      </c>
      <c r="C841" s="1" t="s">
        <v>225</v>
      </c>
      <c r="D841" s="1">
        <v>4</v>
      </c>
      <c r="E841" s="4">
        <v>44680</v>
      </c>
      <c r="F841" s="1" t="s">
        <v>2303</v>
      </c>
      <c r="G841" s="1" t="s">
        <v>80</v>
      </c>
      <c r="H841" s="1" t="s">
        <v>73</v>
      </c>
      <c r="I841" s="1">
        <v>0</v>
      </c>
      <c r="J841" s="1" t="s">
        <v>2304</v>
      </c>
      <c r="K841" s="1">
        <v>0</v>
      </c>
      <c r="L841" s="1" t="s">
        <v>2305</v>
      </c>
      <c r="M841" s="1">
        <v>0.6</v>
      </c>
      <c r="N841" s="1" t="s">
        <v>75</v>
      </c>
      <c r="O841" s="1">
        <v>0</v>
      </c>
      <c r="Q841" s="1">
        <v>0</v>
      </c>
      <c r="S841" s="1">
        <v>0</v>
      </c>
      <c r="U841" s="1">
        <v>0</v>
      </c>
      <c r="W841" s="1">
        <v>0</v>
      </c>
      <c r="Y841" s="1">
        <v>0</v>
      </c>
      <c r="AA841" s="1">
        <v>0</v>
      </c>
      <c r="AC841" s="1">
        <v>0</v>
      </c>
      <c r="AE841" s="1">
        <v>0</v>
      </c>
      <c r="AG841" s="1">
        <v>5</v>
      </c>
      <c r="AH841" s="1">
        <v>0</v>
      </c>
    </row>
    <row r="842" spans="1:34">
      <c r="A842" s="1" t="s">
        <v>2306</v>
      </c>
      <c r="B842" s="1" t="s">
        <v>2307</v>
      </c>
      <c r="C842" s="1" t="s">
        <v>259</v>
      </c>
      <c r="D842" s="1">
        <v>61</v>
      </c>
      <c r="E842" s="4">
        <v>44559</v>
      </c>
      <c r="F842" s="1" t="s">
        <v>2308</v>
      </c>
      <c r="G842" s="1" t="s">
        <v>72</v>
      </c>
      <c r="H842" s="1" t="s">
        <v>65</v>
      </c>
      <c r="I842" s="1">
        <v>0.7</v>
      </c>
      <c r="J842" s="1" t="s">
        <v>75</v>
      </c>
      <c r="K842" s="1">
        <v>0</v>
      </c>
      <c r="M842" s="1">
        <v>0</v>
      </c>
      <c r="O842" s="1">
        <v>0</v>
      </c>
      <c r="Q842" s="1">
        <v>0</v>
      </c>
      <c r="S842" s="1">
        <v>0</v>
      </c>
      <c r="U842" s="1">
        <v>0</v>
      </c>
      <c r="W842" s="1">
        <v>0</v>
      </c>
      <c r="Y842" s="1">
        <v>0</v>
      </c>
      <c r="AA842" s="1">
        <v>0</v>
      </c>
      <c r="AC842" s="1">
        <v>0</v>
      </c>
      <c r="AE842" s="1">
        <v>0</v>
      </c>
      <c r="AG842" s="1">
        <v>1</v>
      </c>
      <c r="AH842" s="1">
        <v>0</v>
      </c>
    </row>
    <row r="843" spans="1:34">
      <c r="A843" s="1" t="s">
        <v>2309</v>
      </c>
      <c r="B843" s="1" t="s">
        <v>2310</v>
      </c>
      <c r="C843" s="1" t="s">
        <v>132</v>
      </c>
      <c r="D843" s="1">
        <v>13</v>
      </c>
      <c r="E843" s="4">
        <v>44663</v>
      </c>
      <c r="F843" s="1" t="s">
        <v>2311</v>
      </c>
      <c r="G843" s="1" t="s">
        <v>72</v>
      </c>
      <c r="H843" s="1" t="s">
        <v>65</v>
      </c>
      <c r="I843" s="1">
        <v>0.8</v>
      </c>
      <c r="J843" s="1" t="s">
        <v>75</v>
      </c>
      <c r="K843" s="1">
        <v>0</v>
      </c>
      <c r="M843" s="1">
        <v>0</v>
      </c>
      <c r="O843" s="1">
        <v>0</v>
      </c>
      <c r="Q843" s="1">
        <v>0</v>
      </c>
      <c r="S843" s="1">
        <v>0</v>
      </c>
      <c r="U843" s="1">
        <v>0</v>
      </c>
      <c r="W843" s="1">
        <v>0</v>
      </c>
      <c r="Y843" s="1">
        <v>0</v>
      </c>
      <c r="AA843" s="1">
        <v>0</v>
      </c>
      <c r="AC843" s="1">
        <v>0</v>
      </c>
      <c r="AE843" s="1">
        <v>0</v>
      </c>
      <c r="AG843" s="1">
        <v>1</v>
      </c>
      <c r="AH843" s="1">
        <v>0</v>
      </c>
    </row>
    <row r="844" spans="1:34">
      <c r="A844" s="1" t="s">
        <v>2312</v>
      </c>
      <c r="B844" s="1" t="s">
        <v>2313</v>
      </c>
      <c r="C844" s="1" t="s">
        <v>132</v>
      </c>
      <c r="D844" s="1">
        <v>43</v>
      </c>
      <c r="E844" s="1">
        <v>41876</v>
      </c>
      <c r="F844" s="1" t="s">
        <v>20332</v>
      </c>
      <c r="G844" s="1" t="s">
        <v>72</v>
      </c>
      <c r="H844" s="1" t="s">
        <v>65</v>
      </c>
      <c r="I844" s="1">
        <v>0.8</v>
      </c>
      <c r="J844" s="1" t="s">
        <v>75</v>
      </c>
      <c r="K844" s="1">
        <v>0</v>
      </c>
      <c r="M844" s="1">
        <v>0</v>
      </c>
      <c r="O844" s="1">
        <v>0</v>
      </c>
      <c r="Q844" s="1">
        <v>0</v>
      </c>
      <c r="S844" s="1">
        <v>0</v>
      </c>
      <c r="U844" s="1">
        <v>0</v>
      </c>
      <c r="W844" s="1">
        <v>0</v>
      </c>
      <c r="Y844" s="1">
        <v>0</v>
      </c>
      <c r="AA844" s="1">
        <v>0</v>
      </c>
      <c r="AC844" s="1">
        <v>0</v>
      </c>
      <c r="AE844" s="1">
        <v>0</v>
      </c>
      <c r="AG844" s="1">
        <v>1</v>
      </c>
      <c r="AH844" s="1">
        <v>0</v>
      </c>
    </row>
    <row r="845" spans="1:34">
      <c r="A845" s="1" t="s">
        <v>2314</v>
      </c>
      <c r="B845" s="1" t="s">
        <v>2315</v>
      </c>
      <c r="C845" s="1" t="s">
        <v>112</v>
      </c>
      <c r="D845" s="1">
        <v>33</v>
      </c>
      <c r="E845" s="4">
        <v>44548</v>
      </c>
      <c r="F845" s="1" t="s">
        <v>2316</v>
      </c>
      <c r="G845" s="1" t="s">
        <v>72</v>
      </c>
      <c r="H845" s="1" t="s">
        <v>65</v>
      </c>
      <c r="I845" s="1">
        <v>0.7</v>
      </c>
      <c r="J845" s="1" t="s">
        <v>75</v>
      </c>
      <c r="K845" s="1">
        <v>0</v>
      </c>
      <c r="M845" s="1">
        <v>0</v>
      </c>
      <c r="O845" s="1">
        <v>0</v>
      </c>
      <c r="Q845" s="1">
        <v>0</v>
      </c>
      <c r="S845" s="1">
        <v>0</v>
      </c>
      <c r="U845" s="1">
        <v>0</v>
      </c>
      <c r="W845" s="1">
        <v>0</v>
      </c>
      <c r="Y845" s="1">
        <v>0</v>
      </c>
      <c r="AA845" s="1">
        <v>0</v>
      </c>
      <c r="AC845" s="1">
        <v>0</v>
      </c>
      <c r="AE845" s="1">
        <v>0</v>
      </c>
      <c r="AG845" s="1">
        <v>1</v>
      </c>
      <c r="AH845" s="1">
        <v>0</v>
      </c>
    </row>
    <row r="846" spans="1:34">
      <c r="A846" s="1" t="s">
        <v>2317</v>
      </c>
      <c r="B846" s="1" t="s">
        <v>2318</v>
      </c>
      <c r="C846" s="1" t="s">
        <v>199</v>
      </c>
      <c r="D846" s="1">
        <v>5</v>
      </c>
      <c r="E846" s="1">
        <v>44312</v>
      </c>
      <c r="F846" s="1" t="s">
        <v>20332</v>
      </c>
      <c r="G846" s="1" t="s">
        <v>72</v>
      </c>
      <c r="H846" s="1" t="s">
        <v>73</v>
      </c>
      <c r="I846" s="1">
        <v>0</v>
      </c>
      <c r="J846" s="1" t="s">
        <v>74</v>
      </c>
      <c r="K846" s="1">
        <v>0.7</v>
      </c>
      <c r="L846" s="1" t="s">
        <v>75</v>
      </c>
      <c r="M846" s="1">
        <v>0</v>
      </c>
      <c r="O846" s="1">
        <v>0</v>
      </c>
      <c r="Q846" s="1">
        <v>0</v>
      </c>
      <c r="S846" s="1">
        <v>0</v>
      </c>
      <c r="U846" s="1">
        <v>0</v>
      </c>
      <c r="W846" s="1">
        <v>0</v>
      </c>
      <c r="Y846" s="1">
        <v>0</v>
      </c>
      <c r="AA846" s="1">
        <v>0</v>
      </c>
      <c r="AC846" s="1">
        <v>0</v>
      </c>
      <c r="AE846" s="1">
        <v>0</v>
      </c>
      <c r="AG846" s="1">
        <v>2</v>
      </c>
      <c r="AH846" s="1">
        <v>10000</v>
      </c>
    </row>
    <row r="847" spans="1:34">
      <c r="A847" s="1" t="s">
        <v>2319</v>
      </c>
      <c r="B847" s="1" t="s">
        <v>2320</v>
      </c>
      <c r="C847" s="1" t="s">
        <v>78</v>
      </c>
      <c r="D847" s="1">
        <v>9</v>
      </c>
      <c r="E847" s="4">
        <v>44635</v>
      </c>
      <c r="F847" s="1" t="s">
        <v>2321</v>
      </c>
      <c r="G847" s="1" t="s">
        <v>72</v>
      </c>
      <c r="H847" s="1" t="s">
        <v>73</v>
      </c>
      <c r="I847" s="1">
        <v>0</v>
      </c>
      <c r="J847" s="1" t="s">
        <v>1194</v>
      </c>
      <c r="K847" s="1">
        <v>0.68</v>
      </c>
      <c r="L847" s="1" t="s">
        <v>75</v>
      </c>
      <c r="M847" s="1">
        <v>0</v>
      </c>
      <c r="O847" s="1">
        <v>0</v>
      </c>
      <c r="Q847" s="1">
        <v>0</v>
      </c>
      <c r="S847" s="1">
        <v>0</v>
      </c>
      <c r="U847" s="1">
        <v>0</v>
      </c>
      <c r="W847" s="1">
        <v>0</v>
      </c>
      <c r="Y847" s="1">
        <v>0</v>
      </c>
      <c r="AA847" s="1">
        <v>0</v>
      </c>
      <c r="AC847" s="1">
        <v>0</v>
      </c>
      <c r="AE847" s="1">
        <v>0</v>
      </c>
      <c r="AG847" s="1">
        <v>2</v>
      </c>
      <c r="AH847" s="1">
        <v>12500</v>
      </c>
    </row>
    <row r="848" spans="1:34">
      <c r="A848" s="1" t="s">
        <v>2322</v>
      </c>
      <c r="B848" s="1" t="s">
        <v>2323</v>
      </c>
      <c r="C848" s="1" t="s">
        <v>365</v>
      </c>
      <c r="D848" s="1">
        <v>2</v>
      </c>
      <c r="E848" s="4">
        <v>44650</v>
      </c>
      <c r="F848" s="1" t="s">
        <v>2324</v>
      </c>
      <c r="G848" s="1" t="s">
        <v>80</v>
      </c>
      <c r="H848" s="1" t="s">
        <v>73</v>
      </c>
      <c r="I848" s="1">
        <v>0</v>
      </c>
      <c r="J848" s="1" t="s">
        <v>89</v>
      </c>
      <c r="K848" s="1">
        <v>0.4</v>
      </c>
      <c r="L848" s="1" t="s">
        <v>82</v>
      </c>
      <c r="M848" s="1">
        <v>0.45</v>
      </c>
      <c r="N848" s="1" t="s">
        <v>83</v>
      </c>
      <c r="O848" s="1">
        <v>0.55000000000000004</v>
      </c>
      <c r="P848" s="1" t="s">
        <v>84</v>
      </c>
      <c r="Q848" s="1">
        <v>0.8</v>
      </c>
      <c r="R848" s="1" t="s">
        <v>85</v>
      </c>
      <c r="S848" s="1">
        <v>0</v>
      </c>
      <c r="U848" s="1">
        <v>0</v>
      </c>
      <c r="W848" s="1">
        <v>0</v>
      </c>
      <c r="Y848" s="1">
        <v>0</v>
      </c>
      <c r="AA848" s="1">
        <v>0</v>
      </c>
      <c r="AC848" s="1">
        <v>0</v>
      </c>
      <c r="AE848" s="1">
        <v>0</v>
      </c>
      <c r="AG848" s="1">
        <v>4</v>
      </c>
      <c r="AH848" s="1">
        <v>12000</v>
      </c>
    </row>
    <row r="849" spans="1:34">
      <c r="A849" s="1" t="s">
        <v>2325</v>
      </c>
      <c r="B849" s="1" t="s">
        <v>2326</v>
      </c>
      <c r="C849" s="1" t="s">
        <v>212</v>
      </c>
      <c r="D849" s="1">
        <v>2</v>
      </c>
      <c r="E849" s="4">
        <v>44644</v>
      </c>
      <c r="F849" s="1" t="s">
        <v>2327</v>
      </c>
      <c r="G849" s="1" t="s">
        <v>72</v>
      </c>
      <c r="H849" s="1" t="s">
        <v>73</v>
      </c>
      <c r="I849" s="1">
        <v>0</v>
      </c>
      <c r="J849" s="1" t="s">
        <v>74</v>
      </c>
      <c r="K849" s="1">
        <v>0.5</v>
      </c>
      <c r="L849" s="1" t="s">
        <v>75</v>
      </c>
      <c r="M849" s="1">
        <v>0</v>
      </c>
      <c r="O849" s="1">
        <v>0</v>
      </c>
      <c r="Q849" s="1">
        <v>0</v>
      </c>
      <c r="S849" s="1">
        <v>0</v>
      </c>
      <c r="U849" s="1">
        <v>0</v>
      </c>
      <c r="W849" s="1">
        <v>0</v>
      </c>
      <c r="Y849" s="1">
        <v>0</v>
      </c>
      <c r="AA849" s="1">
        <v>0</v>
      </c>
      <c r="AC849" s="1">
        <v>0</v>
      </c>
      <c r="AE849" s="1">
        <v>0</v>
      </c>
      <c r="AG849" s="1">
        <v>2</v>
      </c>
      <c r="AH849" s="1">
        <v>10000</v>
      </c>
    </row>
    <row r="850" spans="1:34">
      <c r="A850" s="1" t="s">
        <v>2328</v>
      </c>
      <c r="B850" s="1" t="s">
        <v>2329</v>
      </c>
      <c r="C850" s="1" t="s">
        <v>112</v>
      </c>
      <c r="D850" s="1">
        <v>25</v>
      </c>
      <c r="E850" s="4">
        <v>44558</v>
      </c>
      <c r="F850" s="1" t="s">
        <v>2330</v>
      </c>
      <c r="G850" s="1" t="s">
        <v>72</v>
      </c>
      <c r="H850" s="1" t="s">
        <v>65</v>
      </c>
      <c r="I850" s="1">
        <v>0.7</v>
      </c>
      <c r="J850" s="1" t="s">
        <v>75</v>
      </c>
      <c r="K850" s="1">
        <v>0</v>
      </c>
      <c r="M850" s="1">
        <v>0</v>
      </c>
      <c r="O850" s="1">
        <v>0</v>
      </c>
      <c r="Q850" s="1">
        <v>0</v>
      </c>
      <c r="S850" s="1">
        <v>0</v>
      </c>
      <c r="U850" s="1">
        <v>0</v>
      </c>
      <c r="W850" s="1">
        <v>0</v>
      </c>
      <c r="Y850" s="1">
        <v>0</v>
      </c>
      <c r="AA850" s="1">
        <v>0</v>
      </c>
      <c r="AC850" s="1">
        <v>0</v>
      </c>
      <c r="AE850" s="1">
        <v>0</v>
      </c>
      <c r="AG850" s="1">
        <v>1</v>
      </c>
      <c r="AH850" s="1">
        <v>0</v>
      </c>
    </row>
    <row r="851" spans="1:34">
      <c r="A851" s="1" t="s">
        <v>2331</v>
      </c>
      <c r="B851" s="1" t="s">
        <v>2332</v>
      </c>
      <c r="C851" s="1" t="s">
        <v>443</v>
      </c>
      <c r="D851" s="1">
        <v>8</v>
      </c>
      <c r="E851" s="1">
        <v>44342</v>
      </c>
      <c r="F851" s="1" t="s">
        <v>20332</v>
      </c>
      <c r="G851" s="1" t="s">
        <v>72</v>
      </c>
      <c r="H851" s="1" t="s">
        <v>65</v>
      </c>
      <c r="I851" s="1">
        <v>0.8</v>
      </c>
      <c r="J851" s="1" t="s">
        <v>75</v>
      </c>
      <c r="K851" s="1">
        <v>0</v>
      </c>
      <c r="M851" s="1">
        <v>0</v>
      </c>
      <c r="O851" s="1">
        <v>0</v>
      </c>
      <c r="Q851" s="1">
        <v>0</v>
      </c>
      <c r="S851" s="1">
        <v>0</v>
      </c>
      <c r="U851" s="1">
        <v>0</v>
      </c>
      <c r="W851" s="1">
        <v>0</v>
      </c>
      <c r="Y851" s="1">
        <v>0</v>
      </c>
      <c r="AA851" s="1">
        <v>0</v>
      </c>
      <c r="AC851" s="1">
        <v>0</v>
      </c>
      <c r="AE851" s="1">
        <v>0</v>
      </c>
      <c r="AG851" s="1">
        <v>1</v>
      </c>
      <c r="AH851" s="1">
        <v>0</v>
      </c>
    </row>
    <row r="852" spans="1:34">
      <c r="A852" s="1" t="s">
        <v>2333</v>
      </c>
      <c r="B852" s="1" t="s">
        <v>2334</v>
      </c>
      <c r="C852" s="1" t="s">
        <v>506</v>
      </c>
      <c r="D852" s="1">
        <v>7</v>
      </c>
      <c r="E852" s="4">
        <v>44711</v>
      </c>
      <c r="F852" s="1" t="s">
        <v>2335</v>
      </c>
      <c r="G852" s="1" t="s">
        <v>72</v>
      </c>
      <c r="H852" s="1" t="s">
        <v>73</v>
      </c>
      <c r="I852" s="1">
        <v>0</v>
      </c>
      <c r="J852" s="1" t="s">
        <v>2336</v>
      </c>
      <c r="K852" s="1">
        <v>0.8</v>
      </c>
      <c r="L852" s="1" t="s">
        <v>75</v>
      </c>
      <c r="M852" s="1">
        <v>0</v>
      </c>
      <c r="O852" s="1">
        <v>0</v>
      </c>
      <c r="Q852" s="1">
        <v>0</v>
      </c>
      <c r="S852" s="1">
        <v>0</v>
      </c>
      <c r="U852" s="1">
        <v>0</v>
      </c>
      <c r="W852" s="1">
        <v>0</v>
      </c>
      <c r="Y852" s="1">
        <v>0</v>
      </c>
      <c r="AA852" s="1">
        <v>0</v>
      </c>
      <c r="AC852" s="1">
        <v>0</v>
      </c>
      <c r="AE852" s="1">
        <v>0</v>
      </c>
      <c r="AG852" s="1">
        <v>5</v>
      </c>
      <c r="AH852" s="1">
        <v>0</v>
      </c>
    </row>
    <row r="853" spans="1:34">
      <c r="A853" s="1" t="s">
        <v>2337</v>
      </c>
      <c r="B853" s="1" t="s">
        <v>2338</v>
      </c>
      <c r="C853" s="1" t="s">
        <v>212</v>
      </c>
      <c r="D853" s="1">
        <v>8</v>
      </c>
      <c r="E853" s="4">
        <v>44638</v>
      </c>
      <c r="F853" s="1" t="s">
        <v>2339</v>
      </c>
      <c r="G853" s="1" t="s">
        <v>80</v>
      </c>
      <c r="H853" s="1" t="s">
        <v>73</v>
      </c>
      <c r="I853" s="1">
        <v>0</v>
      </c>
      <c r="J853" s="1" t="s">
        <v>74</v>
      </c>
      <c r="K853" s="1">
        <v>0.5</v>
      </c>
      <c r="L853" s="1" t="s">
        <v>82</v>
      </c>
      <c r="M853" s="1">
        <v>0.55000000000000004</v>
      </c>
      <c r="N853" s="1" t="s">
        <v>83</v>
      </c>
      <c r="O853" s="1">
        <v>0.6</v>
      </c>
      <c r="P853" s="1" t="s">
        <v>84</v>
      </c>
      <c r="Q853" s="1">
        <v>0.7</v>
      </c>
      <c r="R853" s="1" t="s">
        <v>85</v>
      </c>
      <c r="S853" s="1">
        <v>0</v>
      </c>
      <c r="U853" s="1">
        <v>0</v>
      </c>
      <c r="W853" s="1">
        <v>0</v>
      </c>
      <c r="Y853" s="1">
        <v>0</v>
      </c>
      <c r="AA853" s="1">
        <v>0</v>
      </c>
      <c r="AC853" s="1">
        <v>0</v>
      </c>
      <c r="AE853" s="1">
        <v>0</v>
      </c>
      <c r="AG853" s="1">
        <v>4</v>
      </c>
      <c r="AH853" s="1">
        <v>10000</v>
      </c>
    </row>
    <row r="854" spans="1:34">
      <c r="A854" s="1" t="s">
        <v>2340</v>
      </c>
      <c r="B854" s="1" t="s">
        <v>2341</v>
      </c>
      <c r="C854" s="1" t="s">
        <v>152</v>
      </c>
      <c r="D854" s="1">
        <v>3</v>
      </c>
      <c r="E854" s="4">
        <v>44616</v>
      </c>
      <c r="F854" s="1" t="s">
        <v>2342</v>
      </c>
      <c r="G854" s="1" t="s">
        <v>80</v>
      </c>
      <c r="H854" s="1" t="s">
        <v>73</v>
      </c>
      <c r="I854" s="1">
        <v>0</v>
      </c>
      <c r="J854" s="1" t="s">
        <v>81</v>
      </c>
      <c r="K854" s="1">
        <v>0.2</v>
      </c>
      <c r="L854" s="1" t="s">
        <v>82</v>
      </c>
      <c r="M854" s="1">
        <v>0.6</v>
      </c>
      <c r="N854" s="1" t="s">
        <v>83</v>
      </c>
      <c r="O854" s="1">
        <v>0.7</v>
      </c>
      <c r="P854" s="1" t="s">
        <v>84</v>
      </c>
      <c r="Q854" s="1">
        <v>0.8</v>
      </c>
      <c r="R854" s="1" t="s">
        <v>85</v>
      </c>
      <c r="S854" s="1">
        <v>0</v>
      </c>
      <c r="U854" s="1">
        <v>0</v>
      </c>
      <c r="W854" s="1">
        <v>0</v>
      </c>
      <c r="Y854" s="1">
        <v>0</v>
      </c>
      <c r="AA854" s="1">
        <v>0</v>
      </c>
      <c r="AC854" s="1">
        <v>0</v>
      </c>
      <c r="AE854" s="1">
        <v>0</v>
      </c>
      <c r="AG854" s="1">
        <v>4</v>
      </c>
      <c r="AH854" s="1">
        <v>15000</v>
      </c>
    </row>
    <row r="855" spans="1:34">
      <c r="A855" s="1" t="s">
        <v>2343</v>
      </c>
      <c r="B855" s="1" t="s">
        <v>2344</v>
      </c>
      <c r="C855" s="1" t="s">
        <v>245</v>
      </c>
      <c r="H855" s="1" t="s">
        <v>65</v>
      </c>
      <c r="I855" s="1" t="s">
        <v>66</v>
      </c>
      <c r="V855" s="1" t="s">
        <v>67</v>
      </c>
    </row>
    <row r="856" spans="1:34">
      <c r="A856" s="1" t="s">
        <v>2345</v>
      </c>
      <c r="B856" s="1" t="s">
        <v>2346</v>
      </c>
      <c r="C856" s="1" t="s">
        <v>235</v>
      </c>
      <c r="D856" s="1">
        <v>3</v>
      </c>
      <c r="E856" s="4">
        <v>44701</v>
      </c>
      <c r="F856" s="1" t="s">
        <v>2347</v>
      </c>
      <c r="G856" s="1" t="s">
        <v>72</v>
      </c>
      <c r="H856" s="1" t="s">
        <v>65</v>
      </c>
      <c r="I856" s="1">
        <v>0.5</v>
      </c>
      <c r="J856" s="1" t="s">
        <v>75</v>
      </c>
      <c r="K856" s="1">
        <v>0</v>
      </c>
      <c r="M856" s="1">
        <v>0</v>
      </c>
      <c r="O856" s="1">
        <v>0</v>
      </c>
      <c r="Q856" s="1">
        <v>0</v>
      </c>
      <c r="S856" s="1">
        <v>0</v>
      </c>
      <c r="U856" s="1">
        <v>0</v>
      </c>
      <c r="W856" s="1">
        <v>0</v>
      </c>
      <c r="Y856" s="1">
        <v>0</v>
      </c>
      <c r="AA856" s="1">
        <v>0</v>
      </c>
      <c r="AC856" s="1">
        <v>0</v>
      </c>
      <c r="AE856" s="1">
        <v>0</v>
      </c>
      <c r="AG856" s="1">
        <v>1</v>
      </c>
      <c r="AH856" s="1">
        <v>0</v>
      </c>
    </row>
    <row r="857" spans="1:34">
      <c r="A857" s="1" t="s">
        <v>2348</v>
      </c>
      <c r="B857" s="1" t="s">
        <v>2349</v>
      </c>
      <c r="C857" s="1" t="s">
        <v>235</v>
      </c>
      <c r="D857" s="1">
        <v>6</v>
      </c>
      <c r="E857" s="1">
        <v>44308</v>
      </c>
      <c r="F857" s="1" t="s">
        <v>20332</v>
      </c>
      <c r="G857" s="1" t="s">
        <v>72</v>
      </c>
      <c r="H857" s="1" t="s">
        <v>65</v>
      </c>
      <c r="I857" s="1">
        <v>0.8</v>
      </c>
      <c r="J857" s="1" t="s">
        <v>75</v>
      </c>
      <c r="K857" s="1">
        <v>0</v>
      </c>
      <c r="M857" s="1">
        <v>0</v>
      </c>
      <c r="O857" s="1">
        <v>0</v>
      </c>
      <c r="Q857" s="1">
        <v>0</v>
      </c>
      <c r="S857" s="1">
        <v>0</v>
      </c>
      <c r="U857" s="1">
        <v>0</v>
      </c>
      <c r="W857" s="1">
        <v>0</v>
      </c>
      <c r="Y857" s="1">
        <v>0</v>
      </c>
      <c r="AA857" s="1">
        <v>0</v>
      </c>
      <c r="AC857" s="1">
        <v>0</v>
      </c>
      <c r="AE857" s="1">
        <v>0</v>
      </c>
      <c r="AG857" s="1">
        <v>1</v>
      </c>
      <c r="AH857" s="1">
        <v>0</v>
      </c>
    </row>
    <row r="858" spans="1:34">
      <c r="A858" s="1" t="s">
        <v>2350</v>
      </c>
      <c r="B858" s="1" t="s">
        <v>2351</v>
      </c>
      <c r="C858" s="1" t="s">
        <v>235</v>
      </c>
      <c r="D858" s="1">
        <v>77</v>
      </c>
      <c r="E858" s="4">
        <v>44550</v>
      </c>
      <c r="F858" s="1" t="s">
        <v>2352</v>
      </c>
      <c r="G858" s="1" t="s">
        <v>72</v>
      </c>
      <c r="H858" s="1" t="s">
        <v>65</v>
      </c>
      <c r="I858" s="1">
        <v>0.8</v>
      </c>
      <c r="J858" s="1" t="s">
        <v>75</v>
      </c>
      <c r="K858" s="1">
        <v>0</v>
      </c>
      <c r="M858" s="1">
        <v>0</v>
      </c>
      <c r="O858" s="1">
        <v>0</v>
      </c>
      <c r="Q858" s="1">
        <v>0</v>
      </c>
      <c r="S858" s="1">
        <v>0</v>
      </c>
      <c r="U858" s="1">
        <v>0</v>
      </c>
      <c r="W858" s="1">
        <v>0</v>
      </c>
      <c r="Y858" s="1">
        <v>0</v>
      </c>
      <c r="AA858" s="1">
        <v>0</v>
      </c>
      <c r="AC858" s="1">
        <v>0</v>
      </c>
      <c r="AE858" s="1">
        <v>0</v>
      </c>
      <c r="AG858" s="1">
        <v>1</v>
      </c>
      <c r="AH858" s="1">
        <v>0</v>
      </c>
    </row>
    <row r="859" spans="1:34">
      <c r="A859" s="1" t="s">
        <v>2353</v>
      </c>
      <c r="B859" s="1" t="s">
        <v>2354</v>
      </c>
      <c r="C859" s="1" t="s">
        <v>152</v>
      </c>
      <c r="D859" s="1">
        <v>26</v>
      </c>
      <c r="E859" s="4">
        <v>44560</v>
      </c>
      <c r="F859" s="1" t="s">
        <v>2355</v>
      </c>
      <c r="G859" s="1" t="s">
        <v>72</v>
      </c>
      <c r="H859" s="1" t="s">
        <v>65</v>
      </c>
      <c r="I859" s="1">
        <v>0.6</v>
      </c>
      <c r="J859" s="1" t="s">
        <v>75</v>
      </c>
      <c r="K859" s="1">
        <v>0</v>
      </c>
      <c r="M859" s="1">
        <v>0</v>
      </c>
      <c r="O859" s="1">
        <v>0</v>
      </c>
      <c r="Q859" s="1">
        <v>0</v>
      </c>
      <c r="S859" s="1">
        <v>0</v>
      </c>
      <c r="U859" s="1">
        <v>0</v>
      </c>
      <c r="W859" s="1">
        <v>0</v>
      </c>
      <c r="Y859" s="1">
        <v>0</v>
      </c>
      <c r="AA859" s="1">
        <v>0</v>
      </c>
      <c r="AC859" s="1">
        <v>0</v>
      </c>
      <c r="AE859" s="1">
        <v>0</v>
      </c>
      <c r="AG859" s="1">
        <v>1</v>
      </c>
      <c r="AH859" s="1">
        <v>0</v>
      </c>
    </row>
    <row r="860" spans="1:34">
      <c r="A860" s="1" t="s">
        <v>2356</v>
      </c>
      <c r="B860" s="1" t="s">
        <v>2357</v>
      </c>
      <c r="C860" s="1" t="s">
        <v>112</v>
      </c>
      <c r="D860" s="1">
        <v>65</v>
      </c>
      <c r="E860" s="1">
        <v>44196</v>
      </c>
      <c r="F860" s="1" t="s">
        <v>20332</v>
      </c>
      <c r="G860" s="1" t="s">
        <v>72</v>
      </c>
      <c r="H860" s="1" t="s">
        <v>73</v>
      </c>
      <c r="I860" s="1">
        <v>0</v>
      </c>
      <c r="J860" s="1" t="s">
        <v>397</v>
      </c>
      <c r="K860" s="1">
        <v>0.6</v>
      </c>
      <c r="L860" s="1" t="s">
        <v>75</v>
      </c>
      <c r="M860" s="1">
        <v>0</v>
      </c>
      <c r="O860" s="1">
        <v>0</v>
      </c>
      <c r="Q860" s="1">
        <v>0</v>
      </c>
      <c r="S860" s="1">
        <v>0</v>
      </c>
      <c r="U860" s="1">
        <v>0</v>
      </c>
      <c r="W860" s="1">
        <v>0</v>
      </c>
      <c r="Y860" s="1">
        <v>0</v>
      </c>
      <c r="AA860" s="1">
        <v>0</v>
      </c>
      <c r="AC860" s="1">
        <v>0</v>
      </c>
      <c r="AE860" s="1">
        <v>0</v>
      </c>
      <c r="AG860" s="1">
        <v>2</v>
      </c>
      <c r="AH860" s="1">
        <v>8000</v>
      </c>
    </row>
    <row r="861" spans="1:34">
      <c r="A861" s="1" t="s">
        <v>2358</v>
      </c>
      <c r="B861" s="1" t="s">
        <v>2359</v>
      </c>
      <c r="C861" s="1" t="s">
        <v>152</v>
      </c>
      <c r="D861" s="1">
        <v>14</v>
      </c>
      <c r="E861" s="4">
        <v>44672</v>
      </c>
      <c r="F861" s="1" t="s">
        <v>2360</v>
      </c>
      <c r="G861" s="1" t="s">
        <v>80</v>
      </c>
      <c r="H861" s="1" t="s">
        <v>73</v>
      </c>
      <c r="I861" s="1">
        <v>0.55000000000000004</v>
      </c>
      <c r="J861" s="1" t="s">
        <v>82</v>
      </c>
      <c r="K861" s="1">
        <v>0.65</v>
      </c>
      <c r="L861" s="1" t="s">
        <v>83</v>
      </c>
      <c r="M861" s="1">
        <v>0.75</v>
      </c>
      <c r="N861" s="1" t="s">
        <v>84</v>
      </c>
      <c r="O861" s="1">
        <v>0.8</v>
      </c>
      <c r="P861" s="1" t="s">
        <v>85</v>
      </c>
      <c r="Q861" s="1">
        <v>0</v>
      </c>
      <c r="S861" s="1">
        <v>0</v>
      </c>
      <c r="U861" s="1">
        <v>0</v>
      </c>
      <c r="W861" s="1">
        <v>0</v>
      </c>
      <c r="Y861" s="1">
        <v>0</v>
      </c>
      <c r="AA861" s="1">
        <v>0</v>
      </c>
      <c r="AC861" s="1">
        <v>0</v>
      </c>
      <c r="AE861" s="1">
        <v>0</v>
      </c>
      <c r="AG861" s="1">
        <v>3</v>
      </c>
      <c r="AH861" s="1">
        <v>0</v>
      </c>
    </row>
    <row r="862" spans="1:34">
      <c r="A862" s="1" t="s">
        <v>2361</v>
      </c>
      <c r="B862" s="1" t="s">
        <v>2362</v>
      </c>
      <c r="C862" s="1" t="s">
        <v>108</v>
      </c>
      <c r="D862" s="1">
        <v>2</v>
      </c>
      <c r="E862" s="1">
        <v>43941</v>
      </c>
      <c r="F862" s="1" t="s">
        <v>20332</v>
      </c>
      <c r="G862" s="1" t="s">
        <v>72</v>
      </c>
      <c r="H862" s="1" t="s">
        <v>65</v>
      </c>
      <c r="I862" s="1">
        <v>0.6</v>
      </c>
      <c r="J862" s="1" t="s">
        <v>75</v>
      </c>
      <c r="K862" s="1">
        <v>0</v>
      </c>
      <c r="M862" s="1">
        <v>0</v>
      </c>
      <c r="O862" s="1">
        <v>0</v>
      </c>
      <c r="Q862" s="1">
        <v>0</v>
      </c>
      <c r="S862" s="1">
        <v>0</v>
      </c>
      <c r="U862" s="1">
        <v>0</v>
      </c>
      <c r="W862" s="1">
        <v>0</v>
      </c>
      <c r="Y862" s="1">
        <v>0</v>
      </c>
      <c r="AA862" s="1">
        <v>0</v>
      </c>
      <c r="AC862" s="1">
        <v>0</v>
      </c>
      <c r="AE862" s="1">
        <v>0</v>
      </c>
      <c r="AG862" s="1">
        <v>1</v>
      </c>
      <c r="AH862" s="1">
        <v>0</v>
      </c>
    </row>
    <row r="863" spans="1:34">
      <c r="A863" s="1" t="s">
        <v>2363</v>
      </c>
      <c r="B863" s="1" t="s">
        <v>2364</v>
      </c>
      <c r="C863" s="1" t="s">
        <v>291</v>
      </c>
      <c r="D863" s="1">
        <v>14</v>
      </c>
      <c r="E863" s="4">
        <v>44658</v>
      </c>
      <c r="F863" s="1" t="s">
        <v>2365</v>
      </c>
      <c r="G863" s="1" t="s">
        <v>72</v>
      </c>
      <c r="H863" s="1" t="s">
        <v>73</v>
      </c>
      <c r="I863" s="1">
        <v>0</v>
      </c>
      <c r="J863" s="1" t="s">
        <v>1267</v>
      </c>
      <c r="K863" s="1">
        <v>0.8</v>
      </c>
      <c r="L863" s="1" t="s">
        <v>75</v>
      </c>
      <c r="M863" s="1">
        <v>0</v>
      </c>
      <c r="O863" s="1">
        <v>0</v>
      </c>
      <c r="Q863" s="1">
        <v>0</v>
      </c>
      <c r="S863" s="1">
        <v>0</v>
      </c>
      <c r="U863" s="1">
        <v>0</v>
      </c>
      <c r="W863" s="1">
        <v>0</v>
      </c>
      <c r="Y863" s="1">
        <v>0</v>
      </c>
      <c r="AA863" s="1">
        <v>0</v>
      </c>
      <c r="AC863" s="1">
        <v>0</v>
      </c>
      <c r="AE863" s="1">
        <v>0</v>
      </c>
      <c r="AG863" s="1">
        <v>2</v>
      </c>
      <c r="AH863" s="1">
        <v>6000</v>
      </c>
    </row>
    <row r="864" spans="1:34">
      <c r="A864" s="1" t="s">
        <v>2366</v>
      </c>
      <c r="B864" s="1" t="s">
        <v>2367</v>
      </c>
      <c r="C864" s="1" t="s">
        <v>64</v>
      </c>
      <c r="D864" s="1">
        <v>42</v>
      </c>
      <c r="E864" s="4">
        <v>44540</v>
      </c>
      <c r="F864" s="1" t="s">
        <v>2368</v>
      </c>
      <c r="G864" s="1" t="s">
        <v>80</v>
      </c>
      <c r="H864" s="1" t="s">
        <v>73</v>
      </c>
      <c r="I864" s="1">
        <v>0</v>
      </c>
      <c r="J864" s="1" t="s">
        <v>1194</v>
      </c>
      <c r="K864" s="1">
        <v>0.6</v>
      </c>
      <c r="L864" s="1" t="s">
        <v>75</v>
      </c>
      <c r="M864" s="1">
        <v>0</v>
      </c>
      <c r="O864" s="1">
        <v>0</v>
      </c>
      <c r="Q864" s="1">
        <v>0</v>
      </c>
      <c r="S864" s="1">
        <v>0</v>
      </c>
      <c r="U864" s="1">
        <v>0</v>
      </c>
      <c r="W864" s="1">
        <v>0</v>
      </c>
      <c r="Y864" s="1">
        <v>0</v>
      </c>
      <c r="AA864" s="1">
        <v>0</v>
      </c>
      <c r="AC864" s="1">
        <v>0</v>
      </c>
      <c r="AE864" s="1">
        <v>0</v>
      </c>
      <c r="AG864" s="1">
        <v>2</v>
      </c>
      <c r="AH864" s="1">
        <v>12500</v>
      </c>
    </row>
    <row r="865" spans="1:34">
      <c r="A865" s="1" t="s">
        <v>2369</v>
      </c>
      <c r="B865" s="1" t="s">
        <v>2370</v>
      </c>
      <c r="C865" s="1" t="s">
        <v>225</v>
      </c>
      <c r="D865" s="1">
        <v>19</v>
      </c>
      <c r="E865" s="1">
        <v>40998</v>
      </c>
      <c r="F865" s="1" t="s">
        <v>20332</v>
      </c>
      <c r="G865" s="1" t="s">
        <v>72</v>
      </c>
      <c r="H865" s="1" t="s">
        <v>73</v>
      </c>
      <c r="I865" s="1">
        <v>0</v>
      </c>
      <c r="J865" s="1" t="s">
        <v>20392</v>
      </c>
      <c r="K865" s="1">
        <v>0.8</v>
      </c>
      <c r="L865" s="1" t="s">
        <v>75</v>
      </c>
      <c r="M865" s="1">
        <v>0</v>
      </c>
      <c r="O865" s="1">
        <v>0</v>
      </c>
      <c r="Q865" s="1">
        <v>0</v>
      </c>
      <c r="S865" s="1">
        <v>0</v>
      </c>
      <c r="U865" s="1">
        <v>0</v>
      </c>
      <c r="W865" s="1">
        <v>0</v>
      </c>
      <c r="Y865" s="1">
        <v>0</v>
      </c>
      <c r="AA865" s="1">
        <v>0</v>
      </c>
      <c r="AC865" s="1">
        <v>0</v>
      </c>
      <c r="AE865" s="1">
        <v>0</v>
      </c>
      <c r="AG865" s="1">
        <v>5</v>
      </c>
      <c r="AH865" s="1">
        <v>0</v>
      </c>
    </row>
    <row r="866" spans="1:34">
      <c r="A866" s="1" t="s">
        <v>2371</v>
      </c>
      <c r="B866" s="1" t="s">
        <v>2372</v>
      </c>
      <c r="C866" s="1" t="s">
        <v>199</v>
      </c>
      <c r="D866" s="1">
        <v>5</v>
      </c>
      <c r="E866" s="4">
        <v>44632</v>
      </c>
      <c r="F866" s="1" t="s">
        <v>2373</v>
      </c>
      <c r="G866" s="1" t="s">
        <v>72</v>
      </c>
      <c r="H866" s="1" t="s">
        <v>65</v>
      </c>
      <c r="I866" s="1">
        <v>0.8</v>
      </c>
      <c r="J866" s="1" t="s">
        <v>75</v>
      </c>
      <c r="K866" s="1">
        <v>0</v>
      </c>
      <c r="M866" s="1">
        <v>0</v>
      </c>
      <c r="O866" s="1">
        <v>0</v>
      </c>
      <c r="Q866" s="1">
        <v>0</v>
      </c>
      <c r="S866" s="1">
        <v>0</v>
      </c>
      <c r="U866" s="1">
        <v>0</v>
      </c>
      <c r="W866" s="1">
        <v>0</v>
      </c>
      <c r="Y866" s="1">
        <v>0</v>
      </c>
      <c r="AA866" s="1">
        <v>0</v>
      </c>
      <c r="AC866" s="1">
        <v>0</v>
      </c>
      <c r="AE866" s="1">
        <v>0</v>
      </c>
      <c r="AG866" s="1">
        <v>1</v>
      </c>
      <c r="AH866" s="1">
        <v>0</v>
      </c>
    </row>
    <row r="867" spans="1:34">
      <c r="A867" s="1" t="s">
        <v>2374</v>
      </c>
      <c r="B867" s="1" t="s">
        <v>2375</v>
      </c>
      <c r="C867" s="1" t="s">
        <v>159</v>
      </c>
      <c r="D867" s="1">
        <v>1</v>
      </c>
      <c r="E867" s="4">
        <v>44648</v>
      </c>
      <c r="F867" s="1" t="s">
        <v>2376</v>
      </c>
      <c r="G867" s="1" t="s">
        <v>80</v>
      </c>
      <c r="H867" s="1" t="s">
        <v>73</v>
      </c>
      <c r="I867" s="1">
        <v>0</v>
      </c>
      <c r="J867" s="1" t="s">
        <v>81</v>
      </c>
      <c r="K867" s="1">
        <v>0.7</v>
      </c>
      <c r="L867" s="1" t="s">
        <v>82</v>
      </c>
      <c r="M867" s="1">
        <v>0.71</v>
      </c>
      <c r="N867" s="1" t="s">
        <v>83</v>
      </c>
      <c r="O867" s="1">
        <v>0.72</v>
      </c>
      <c r="P867" s="1" t="s">
        <v>84</v>
      </c>
      <c r="Q867" s="1">
        <v>0.8</v>
      </c>
      <c r="R867" s="1" t="s">
        <v>85</v>
      </c>
      <c r="S867" s="1">
        <v>0</v>
      </c>
      <c r="U867" s="1">
        <v>0</v>
      </c>
      <c r="W867" s="1">
        <v>0</v>
      </c>
      <c r="Y867" s="1">
        <v>0</v>
      </c>
      <c r="AA867" s="1">
        <v>0</v>
      </c>
      <c r="AC867" s="1">
        <v>0</v>
      </c>
      <c r="AE867" s="1">
        <v>0</v>
      </c>
      <c r="AG867" s="1">
        <v>4</v>
      </c>
      <c r="AH867" s="1">
        <v>15000</v>
      </c>
    </row>
    <row r="868" spans="1:34">
      <c r="A868" s="1" t="s">
        <v>2377</v>
      </c>
      <c r="B868" s="1" t="s">
        <v>2378</v>
      </c>
      <c r="C868" s="1" t="s">
        <v>112</v>
      </c>
      <c r="D868" s="1">
        <v>22</v>
      </c>
      <c r="E868" s="4">
        <v>44677</v>
      </c>
      <c r="F868" s="1" t="s">
        <v>2379</v>
      </c>
      <c r="G868" s="1" t="s">
        <v>80</v>
      </c>
      <c r="H868" s="1" t="s">
        <v>73</v>
      </c>
      <c r="I868" s="1">
        <v>0</v>
      </c>
      <c r="J868" s="1" t="s">
        <v>2380</v>
      </c>
      <c r="K868" s="1">
        <v>0.69</v>
      </c>
      <c r="L868" s="1" t="s">
        <v>82</v>
      </c>
      <c r="M868" s="1">
        <v>0.7</v>
      </c>
      <c r="N868" s="1" t="s">
        <v>83</v>
      </c>
      <c r="O868" s="1">
        <v>0.75</v>
      </c>
      <c r="P868" s="1" t="s">
        <v>84</v>
      </c>
      <c r="Q868" s="1">
        <v>0.79</v>
      </c>
      <c r="R868" s="1" t="s">
        <v>85</v>
      </c>
      <c r="S868" s="1">
        <v>0</v>
      </c>
      <c r="U868" s="1">
        <v>0</v>
      </c>
      <c r="W868" s="1">
        <v>0</v>
      </c>
      <c r="Y868" s="1">
        <v>0</v>
      </c>
      <c r="AA868" s="1">
        <v>0</v>
      </c>
      <c r="AC868" s="1">
        <v>0</v>
      </c>
      <c r="AE868" s="1">
        <v>0</v>
      </c>
      <c r="AG868" s="1">
        <v>4</v>
      </c>
      <c r="AH868" s="1">
        <v>10400</v>
      </c>
    </row>
    <row r="869" spans="1:34">
      <c r="A869" s="1" t="s">
        <v>2381</v>
      </c>
      <c r="B869" s="1" t="s">
        <v>2382</v>
      </c>
      <c r="C869" s="1" t="s">
        <v>212</v>
      </c>
      <c r="D869" s="1">
        <v>1</v>
      </c>
      <c r="E869" s="1">
        <v>44252</v>
      </c>
      <c r="F869" s="1" t="s">
        <v>20332</v>
      </c>
      <c r="G869" s="1" t="s">
        <v>72</v>
      </c>
      <c r="H869" s="1" t="s">
        <v>65</v>
      </c>
      <c r="I869" s="1">
        <v>0.8</v>
      </c>
      <c r="J869" s="1" t="s">
        <v>75</v>
      </c>
      <c r="K869" s="1">
        <v>0</v>
      </c>
      <c r="M869" s="1">
        <v>0</v>
      </c>
      <c r="O869" s="1">
        <v>0</v>
      </c>
      <c r="Q869" s="1">
        <v>0</v>
      </c>
      <c r="S869" s="1">
        <v>0</v>
      </c>
      <c r="U869" s="1">
        <v>0</v>
      </c>
      <c r="W869" s="1">
        <v>0</v>
      </c>
      <c r="Y869" s="1">
        <v>0</v>
      </c>
      <c r="AA869" s="1">
        <v>0</v>
      </c>
      <c r="AC869" s="1">
        <v>0</v>
      </c>
      <c r="AE869" s="1">
        <v>0</v>
      </c>
      <c r="AG869" s="1">
        <v>1</v>
      </c>
      <c r="AH869" s="1">
        <v>0</v>
      </c>
    </row>
    <row r="870" spans="1:34">
      <c r="A870" s="1" t="s">
        <v>2383</v>
      </c>
      <c r="B870" s="1" t="s">
        <v>2384</v>
      </c>
      <c r="C870" s="1" t="s">
        <v>228</v>
      </c>
      <c r="D870" s="1">
        <v>11</v>
      </c>
      <c r="E870" s="4">
        <v>44711</v>
      </c>
      <c r="F870" s="1" t="s">
        <v>2385</v>
      </c>
      <c r="G870" s="1" t="s">
        <v>72</v>
      </c>
      <c r="H870" s="1" t="s">
        <v>65</v>
      </c>
      <c r="I870" s="1">
        <v>0.8</v>
      </c>
      <c r="J870" s="1" t="s">
        <v>75</v>
      </c>
      <c r="K870" s="1">
        <v>0</v>
      </c>
      <c r="M870" s="1">
        <v>0</v>
      </c>
      <c r="O870" s="1">
        <v>0</v>
      </c>
      <c r="Q870" s="1">
        <v>0</v>
      </c>
      <c r="S870" s="1">
        <v>0</v>
      </c>
      <c r="U870" s="1">
        <v>0</v>
      </c>
      <c r="W870" s="1">
        <v>0</v>
      </c>
      <c r="Y870" s="1">
        <v>0</v>
      </c>
      <c r="AA870" s="1">
        <v>0</v>
      </c>
      <c r="AC870" s="1">
        <v>0</v>
      </c>
      <c r="AE870" s="1">
        <v>0</v>
      </c>
      <c r="AG870" s="1">
        <v>1</v>
      </c>
      <c r="AH870" s="1">
        <v>0</v>
      </c>
    </row>
    <row r="871" spans="1:34">
      <c r="A871" s="1" t="s">
        <v>2386</v>
      </c>
      <c r="B871" s="1" t="s">
        <v>2387</v>
      </c>
      <c r="C871" s="1" t="s">
        <v>129</v>
      </c>
      <c r="D871" s="1">
        <v>4</v>
      </c>
      <c r="E871" s="1">
        <v>44718</v>
      </c>
      <c r="F871" s="1" t="s">
        <v>20393</v>
      </c>
      <c r="G871" s="1" t="s">
        <v>72</v>
      </c>
      <c r="H871" s="1" t="s">
        <v>65</v>
      </c>
      <c r="I871" s="1">
        <v>0.8</v>
      </c>
      <c r="J871" s="1" t="s">
        <v>75</v>
      </c>
      <c r="K871" s="1">
        <v>0</v>
      </c>
      <c r="M871" s="1">
        <v>0</v>
      </c>
      <c r="O871" s="1">
        <v>0</v>
      </c>
      <c r="Q871" s="1">
        <v>0</v>
      </c>
      <c r="S871" s="1">
        <v>0</v>
      </c>
      <c r="U871" s="1">
        <v>0</v>
      </c>
      <c r="W871" s="1">
        <v>0</v>
      </c>
      <c r="Y871" s="1">
        <v>0</v>
      </c>
      <c r="AA871" s="1">
        <v>0</v>
      </c>
      <c r="AC871" s="1">
        <v>0</v>
      </c>
      <c r="AE871" s="1">
        <v>0</v>
      </c>
      <c r="AG871" s="1">
        <v>1</v>
      </c>
      <c r="AH871" s="1">
        <v>0</v>
      </c>
    </row>
    <row r="872" spans="1:34">
      <c r="A872" s="1" t="s">
        <v>2388</v>
      </c>
      <c r="B872" s="1" t="s">
        <v>2389</v>
      </c>
      <c r="C872" s="1" t="s">
        <v>126</v>
      </c>
      <c r="H872" s="1" t="s">
        <v>65</v>
      </c>
      <c r="I872" s="1" t="s">
        <v>66</v>
      </c>
      <c r="V872" s="1" t="s">
        <v>67</v>
      </c>
    </row>
    <row r="873" spans="1:34">
      <c r="A873" s="1" t="s">
        <v>2390</v>
      </c>
      <c r="B873" s="1" t="s">
        <v>2391</v>
      </c>
      <c r="C873" s="1" t="s">
        <v>365</v>
      </c>
      <c r="D873" s="1">
        <v>10</v>
      </c>
      <c r="E873" s="1">
        <v>44712</v>
      </c>
      <c r="F873" s="1" t="s">
        <v>20394</v>
      </c>
      <c r="G873" s="1" t="s">
        <v>72</v>
      </c>
      <c r="H873" s="1" t="s">
        <v>65</v>
      </c>
      <c r="I873" s="1">
        <v>0.7</v>
      </c>
      <c r="J873" s="1" t="s">
        <v>75</v>
      </c>
      <c r="K873" s="1">
        <v>0</v>
      </c>
      <c r="M873" s="1">
        <v>0</v>
      </c>
      <c r="O873" s="1">
        <v>0</v>
      </c>
      <c r="Q873" s="1">
        <v>0</v>
      </c>
      <c r="S873" s="1">
        <v>0</v>
      </c>
      <c r="U873" s="1">
        <v>0</v>
      </c>
      <c r="W873" s="1">
        <v>0</v>
      </c>
      <c r="Y873" s="1">
        <v>0</v>
      </c>
      <c r="AA873" s="1">
        <v>0</v>
      </c>
      <c r="AC873" s="1">
        <v>0</v>
      </c>
      <c r="AE873" s="1">
        <v>0</v>
      </c>
      <c r="AG873" s="1">
        <v>1</v>
      </c>
      <c r="AH873" s="1">
        <v>0</v>
      </c>
    </row>
    <row r="874" spans="1:34">
      <c r="A874" s="1" t="s">
        <v>2392</v>
      </c>
      <c r="B874" s="1" t="s">
        <v>2393</v>
      </c>
      <c r="C874" s="1" t="s">
        <v>235</v>
      </c>
      <c r="D874" s="1">
        <v>7</v>
      </c>
      <c r="E874" s="1">
        <v>41088</v>
      </c>
      <c r="F874" s="1" t="s">
        <v>20332</v>
      </c>
      <c r="G874" s="1" t="s">
        <v>72</v>
      </c>
      <c r="H874" s="1" t="s">
        <v>65</v>
      </c>
      <c r="I874" s="1">
        <v>0.8</v>
      </c>
      <c r="J874" s="1" t="s">
        <v>75</v>
      </c>
      <c r="K874" s="1">
        <v>0</v>
      </c>
      <c r="M874" s="1">
        <v>0</v>
      </c>
      <c r="O874" s="1">
        <v>0</v>
      </c>
      <c r="Q874" s="1">
        <v>0</v>
      </c>
      <c r="S874" s="1">
        <v>0</v>
      </c>
      <c r="U874" s="1">
        <v>0</v>
      </c>
      <c r="W874" s="1">
        <v>0</v>
      </c>
      <c r="Y874" s="1">
        <v>0</v>
      </c>
      <c r="AA874" s="1">
        <v>0</v>
      </c>
      <c r="AC874" s="1">
        <v>0</v>
      </c>
      <c r="AE874" s="1">
        <v>0</v>
      </c>
      <c r="AG874" s="1">
        <v>1</v>
      </c>
      <c r="AH874" s="1">
        <v>0</v>
      </c>
    </row>
    <row r="875" spans="1:34">
      <c r="A875" s="1" t="s">
        <v>2394</v>
      </c>
      <c r="B875" s="1" t="s">
        <v>2395</v>
      </c>
      <c r="C875" s="1" t="s">
        <v>152</v>
      </c>
      <c r="D875" s="1">
        <v>26</v>
      </c>
      <c r="E875" s="4">
        <v>44557</v>
      </c>
      <c r="F875" s="1" t="s">
        <v>2396</v>
      </c>
      <c r="G875" s="1" t="s">
        <v>72</v>
      </c>
      <c r="H875" s="1" t="s">
        <v>73</v>
      </c>
      <c r="I875" s="1">
        <v>0</v>
      </c>
      <c r="J875" s="1" t="s">
        <v>2397</v>
      </c>
      <c r="K875" s="1">
        <v>0.6</v>
      </c>
      <c r="L875" s="1" t="s">
        <v>75</v>
      </c>
      <c r="M875" s="1">
        <v>0</v>
      </c>
      <c r="O875" s="1">
        <v>0</v>
      </c>
      <c r="Q875" s="1">
        <v>0</v>
      </c>
      <c r="S875" s="1">
        <v>0</v>
      </c>
      <c r="U875" s="1">
        <v>0</v>
      </c>
      <c r="W875" s="1">
        <v>0</v>
      </c>
      <c r="Y875" s="1">
        <v>0</v>
      </c>
      <c r="AA875" s="1">
        <v>0</v>
      </c>
      <c r="AC875" s="1">
        <v>0</v>
      </c>
      <c r="AE875" s="1">
        <v>0</v>
      </c>
      <c r="AG875" s="1">
        <v>5</v>
      </c>
      <c r="AH875" s="1">
        <v>0</v>
      </c>
    </row>
    <row r="876" spans="1:34">
      <c r="A876" s="1" t="s">
        <v>2398</v>
      </c>
      <c r="B876" s="1" t="s">
        <v>2399</v>
      </c>
      <c r="C876" s="1" t="s">
        <v>259</v>
      </c>
      <c r="D876" s="1">
        <v>8</v>
      </c>
      <c r="E876" s="4">
        <v>44671</v>
      </c>
      <c r="F876" s="1" t="s">
        <v>2400</v>
      </c>
      <c r="G876" s="1" t="s">
        <v>72</v>
      </c>
      <c r="H876" s="1" t="s">
        <v>73</v>
      </c>
      <c r="I876" s="1">
        <v>0</v>
      </c>
      <c r="J876" s="1" t="s">
        <v>222</v>
      </c>
      <c r="K876" s="1">
        <v>0.8</v>
      </c>
      <c r="L876" s="1" t="s">
        <v>75</v>
      </c>
      <c r="M876" s="1">
        <v>0</v>
      </c>
      <c r="O876" s="1">
        <v>0</v>
      </c>
      <c r="Q876" s="1">
        <v>0</v>
      </c>
      <c r="S876" s="1">
        <v>0</v>
      </c>
      <c r="U876" s="1">
        <v>0</v>
      </c>
      <c r="W876" s="1">
        <v>0</v>
      </c>
      <c r="Y876" s="1">
        <v>0</v>
      </c>
      <c r="AA876" s="1">
        <v>0</v>
      </c>
      <c r="AC876" s="1">
        <v>0</v>
      </c>
      <c r="AE876" s="1">
        <v>0</v>
      </c>
      <c r="AG876" s="1">
        <v>2</v>
      </c>
      <c r="AH876" s="1">
        <v>9999.99</v>
      </c>
    </row>
    <row r="877" spans="1:34">
      <c r="A877" s="1" t="s">
        <v>2401</v>
      </c>
      <c r="B877" s="1" t="s">
        <v>2402</v>
      </c>
      <c r="C877" s="1" t="s">
        <v>212</v>
      </c>
      <c r="D877" s="1">
        <v>4</v>
      </c>
      <c r="E877" s="1">
        <v>43537</v>
      </c>
      <c r="F877" s="1" t="s">
        <v>20332</v>
      </c>
      <c r="G877" s="1" t="s">
        <v>1003</v>
      </c>
      <c r="H877" s="1" t="s">
        <v>65</v>
      </c>
      <c r="I877" s="1">
        <v>0</v>
      </c>
      <c r="J877" s="1" t="s">
        <v>75</v>
      </c>
      <c r="K877" s="1">
        <v>0</v>
      </c>
      <c r="M877" s="1">
        <v>0</v>
      </c>
      <c r="O877" s="1">
        <v>0</v>
      </c>
      <c r="Q877" s="1">
        <v>0</v>
      </c>
      <c r="S877" s="1">
        <v>0</v>
      </c>
      <c r="U877" s="1">
        <v>0</v>
      </c>
      <c r="W877" s="1">
        <v>0</v>
      </c>
      <c r="Y877" s="1">
        <v>0</v>
      </c>
      <c r="AA877" s="1">
        <v>0</v>
      </c>
      <c r="AC877" s="1">
        <v>0</v>
      </c>
      <c r="AE877" s="1">
        <v>0</v>
      </c>
      <c r="AG877" s="1">
        <v>1</v>
      </c>
      <c r="AH877" s="1">
        <v>0</v>
      </c>
    </row>
    <row r="878" spans="1:34">
      <c r="A878" s="1" t="s">
        <v>2403</v>
      </c>
      <c r="B878" s="1" t="s">
        <v>2404</v>
      </c>
      <c r="C878" s="1" t="s">
        <v>152</v>
      </c>
      <c r="H878" s="1" t="s">
        <v>65</v>
      </c>
      <c r="I878" s="1" t="s">
        <v>66</v>
      </c>
      <c r="V878" s="1" t="s">
        <v>67</v>
      </c>
    </row>
    <row r="879" spans="1:34">
      <c r="A879" s="1" t="s">
        <v>2405</v>
      </c>
      <c r="B879" s="1" t="s">
        <v>2406</v>
      </c>
      <c r="C879" s="1" t="s">
        <v>287</v>
      </c>
      <c r="D879" s="1">
        <v>6</v>
      </c>
      <c r="E879" s="1">
        <v>43158</v>
      </c>
      <c r="F879" s="1" t="s">
        <v>20332</v>
      </c>
      <c r="G879" s="1" t="s">
        <v>72</v>
      </c>
      <c r="H879" s="1" t="s">
        <v>73</v>
      </c>
      <c r="I879" s="1">
        <v>0</v>
      </c>
      <c r="J879" s="1" t="s">
        <v>74</v>
      </c>
      <c r="K879" s="1">
        <v>0.7</v>
      </c>
      <c r="L879" s="1" t="s">
        <v>75</v>
      </c>
      <c r="M879" s="1">
        <v>0</v>
      </c>
      <c r="O879" s="1">
        <v>0</v>
      </c>
      <c r="Q879" s="1">
        <v>0</v>
      </c>
      <c r="S879" s="1">
        <v>0</v>
      </c>
      <c r="U879" s="1">
        <v>0</v>
      </c>
      <c r="W879" s="1">
        <v>0</v>
      </c>
      <c r="Y879" s="1">
        <v>0</v>
      </c>
      <c r="AA879" s="1">
        <v>0</v>
      </c>
      <c r="AC879" s="1">
        <v>0</v>
      </c>
      <c r="AE879" s="1">
        <v>0</v>
      </c>
      <c r="AG879" s="1">
        <v>2</v>
      </c>
      <c r="AH879" s="1">
        <v>10000</v>
      </c>
    </row>
    <row r="880" spans="1:34">
      <c r="A880" s="1" t="s">
        <v>2407</v>
      </c>
      <c r="B880" s="1" t="s">
        <v>2408</v>
      </c>
      <c r="C880" s="1" t="s">
        <v>626</v>
      </c>
      <c r="D880" s="1">
        <v>69</v>
      </c>
      <c r="E880" s="4">
        <v>44559</v>
      </c>
      <c r="F880" s="1" t="s">
        <v>2409</v>
      </c>
      <c r="G880" s="1" t="s">
        <v>72</v>
      </c>
      <c r="H880" s="1" t="s">
        <v>65</v>
      </c>
      <c r="I880" s="1">
        <v>0.8</v>
      </c>
      <c r="J880" s="1" t="s">
        <v>75</v>
      </c>
      <c r="K880" s="1">
        <v>0</v>
      </c>
      <c r="M880" s="1">
        <v>0</v>
      </c>
      <c r="O880" s="1">
        <v>0</v>
      </c>
      <c r="Q880" s="1">
        <v>0</v>
      </c>
      <c r="S880" s="1">
        <v>0</v>
      </c>
      <c r="U880" s="1">
        <v>0</v>
      </c>
      <c r="W880" s="1">
        <v>0</v>
      </c>
      <c r="Y880" s="1">
        <v>0</v>
      </c>
      <c r="AA880" s="1">
        <v>0</v>
      </c>
      <c r="AC880" s="1">
        <v>0</v>
      </c>
      <c r="AE880" s="1">
        <v>0</v>
      </c>
      <c r="AG880" s="1">
        <v>1</v>
      </c>
      <c r="AH880" s="1">
        <v>0</v>
      </c>
    </row>
    <row r="881" spans="1:34">
      <c r="A881" s="1" t="s">
        <v>2410</v>
      </c>
      <c r="B881" s="1" t="s">
        <v>2411</v>
      </c>
      <c r="C881" s="1" t="s">
        <v>163</v>
      </c>
      <c r="D881" s="1">
        <v>9</v>
      </c>
      <c r="E881" s="4">
        <v>44655</v>
      </c>
      <c r="F881" s="1" t="s">
        <v>2412</v>
      </c>
      <c r="G881" s="1" t="s">
        <v>72</v>
      </c>
      <c r="H881" s="1" t="s">
        <v>73</v>
      </c>
      <c r="I881" s="1">
        <v>0</v>
      </c>
      <c r="J881" s="1" t="s">
        <v>1291</v>
      </c>
      <c r="K881" s="1">
        <v>0.7</v>
      </c>
      <c r="L881" s="1" t="s">
        <v>75</v>
      </c>
      <c r="M881" s="1">
        <v>0</v>
      </c>
      <c r="O881" s="1">
        <v>0</v>
      </c>
      <c r="Q881" s="1">
        <v>0</v>
      </c>
      <c r="S881" s="1">
        <v>0</v>
      </c>
      <c r="U881" s="1">
        <v>0</v>
      </c>
      <c r="W881" s="1">
        <v>0</v>
      </c>
      <c r="Y881" s="1">
        <v>0</v>
      </c>
      <c r="AA881" s="1">
        <v>0</v>
      </c>
      <c r="AC881" s="1">
        <v>0</v>
      </c>
      <c r="AE881" s="1">
        <v>0</v>
      </c>
      <c r="AG881" s="1">
        <v>2</v>
      </c>
      <c r="AH881" s="1">
        <v>12999.99</v>
      </c>
    </row>
    <row r="882" spans="1:34">
      <c r="A882" s="1" t="s">
        <v>2413</v>
      </c>
      <c r="B882" s="1" t="s">
        <v>2414</v>
      </c>
      <c r="C882" s="1" t="s">
        <v>287</v>
      </c>
      <c r="D882" s="1">
        <v>9</v>
      </c>
      <c r="E882" s="4">
        <v>44655</v>
      </c>
      <c r="F882" s="1" t="s">
        <v>2415</v>
      </c>
      <c r="G882" s="1" t="s">
        <v>80</v>
      </c>
      <c r="H882" s="1" t="s">
        <v>73</v>
      </c>
      <c r="I882" s="1">
        <v>0</v>
      </c>
      <c r="J882" s="1" t="s">
        <v>1490</v>
      </c>
      <c r="K882" s="1">
        <v>0.56999999999999995</v>
      </c>
      <c r="L882" s="1" t="s">
        <v>82</v>
      </c>
      <c r="M882" s="1">
        <v>0.6</v>
      </c>
      <c r="N882" s="1" t="s">
        <v>83</v>
      </c>
      <c r="O882" s="1">
        <v>0.75</v>
      </c>
      <c r="P882" s="1" t="s">
        <v>84</v>
      </c>
      <c r="Q882" s="1">
        <v>0.8</v>
      </c>
      <c r="R882" s="1" t="s">
        <v>85</v>
      </c>
      <c r="S882" s="1">
        <v>0</v>
      </c>
      <c r="U882" s="1">
        <v>0</v>
      </c>
      <c r="W882" s="1">
        <v>0</v>
      </c>
      <c r="Y882" s="1">
        <v>0</v>
      </c>
      <c r="AA882" s="1">
        <v>0</v>
      </c>
      <c r="AC882" s="1">
        <v>0</v>
      </c>
      <c r="AE882" s="1">
        <v>0</v>
      </c>
      <c r="AG882" s="1">
        <v>4</v>
      </c>
      <c r="AH882" s="1">
        <v>5000</v>
      </c>
    </row>
    <row r="883" spans="1:34">
      <c r="A883" s="1" t="s">
        <v>2416</v>
      </c>
      <c r="B883" s="1" t="s">
        <v>2417</v>
      </c>
      <c r="C883" s="1" t="s">
        <v>306</v>
      </c>
      <c r="D883" s="1">
        <v>8</v>
      </c>
      <c r="E883" s="4">
        <v>44648</v>
      </c>
      <c r="F883" s="1" t="s">
        <v>2418</v>
      </c>
      <c r="G883" s="1" t="s">
        <v>80</v>
      </c>
      <c r="H883" s="1" t="s">
        <v>73</v>
      </c>
      <c r="I883" s="1">
        <v>0.65</v>
      </c>
      <c r="J883" s="1" t="s">
        <v>82</v>
      </c>
      <c r="K883" s="1">
        <v>0.68</v>
      </c>
      <c r="L883" s="1" t="s">
        <v>83</v>
      </c>
      <c r="M883" s="1">
        <v>0.78</v>
      </c>
      <c r="N883" s="1" t="s">
        <v>84</v>
      </c>
      <c r="O883" s="1">
        <v>0.8</v>
      </c>
      <c r="P883" s="1" t="s">
        <v>85</v>
      </c>
      <c r="Q883" s="1">
        <v>0</v>
      </c>
      <c r="S883" s="1">
        <v>0</v>
      </c>
      <c r="U883" s="1">
        <v>0</v>
      </c>
      <c r="W883" s="1">
        <v>0</v>
      </c>
      <c r="Y883" s="1">
        <v>0</v>
      </c>
      <c r="AA883" s="1">
        <v>0</v>
      </c>
      <c r="AC883" s="1">
        <v>0</v>
      </c>
      <c r="AE883" s="1">
        <v>0</v>
      </c>
      <c r="AG883" s="1">
        <v>3</v>
      </c>
      <c r="AH883" s="1">
        <v>0</v>
      </c>
    </row>
    <row r="884" spans="1:34">
      <c r="A884" s="1" t="s">
        <v>2419</v>
      </c>
      <c r="B884" s="1" t="s">
        <v>2420</v>
      </c>
      <c r="C884" s="1" t="s">
        <v>423</v>
      </c>
      <c r="D884" s="1">
        <v>2</v>
      </c>
      <c r="E884" s="4">
        <v>44679</v>
      </c>
      <c r="F884" s="1" t="s">
        <v>2421</v>
      </c>
      <c r="G884" s="1" t="s">
        <v>72</v>
      </c>
      <c r="H884" s="1" t="s">
        <v>65</v>
      </c>
      <c r="I884" s="1">
        <v>0.7</v>
      </c>
      <c r="J884" s="1" t="s">
        <v>75</v>
      </c>
      <c r="K884" s="1">
        <v>0</v>
      </c>
      <c r="M884" s="1">
        <v>0</v>
      </c>
      <c r="O884" s="1">
        <v>0</v>
      </c>
      <c r="Q884" s="1">
        <v>0</v>
      </c>
      <c r="S884" s="1">
        <v>0</v>
      </c>
      <c r="U884" s="1">
        <v>0</v>
      </c>
      <c r="W884" s="1">
        <v>0</v>
      </c>
      <c r="Y884" s="1">
        <v>0</v>
      </c>
      <c r="AA884" s="1">
        <v>0</v>
      </c>
      <c r="AC884" s="1">
        <v>0</v>
      </c>
      <c r="AE884" s="1">
        <v>0</v>
      </c>
      <c r="AG884" s="1">
        <v>1</v>
      </c>
      <c r="AH884" s="1">
        <v>0</v>
      </c>
    </row>
    <row r="885" spans="1:34">
      <c r="A885" s="1" t="s">
        <v>2422</v>
      </c>
      <c r="B885" s="1" t="s">
        <v>2423</v>
      </c>
      <c r="C885" s="1" t="s">
        <v>212</v>
      </c>
      <c r="D885" s="1">
        <v>46</v>
      </c>
      <c r="E885" s="4">
        <v>44550</v>
      </c>
      <c r="F885" s="1" t="s">
        <v>2424</v>
      </c>
      <c r="G885" s="1" t="s">
        <v>72</v>
      </c>
      <c r="H885" s="1" t="s">
        <v>73</v>
      </c>
      <c r="I885" s="1">
        <v>0</v>
      </c>
      <c r="J885" s="1" t="s">
        <v>74</v>
      </c>
      <c r="K885" s="1">
        <v>0.8</v>
      </c>
      <c r="L885" s="1" t="s">
        <v>75</v>
      </c>
      <c r="M885" s="1">
        <v>0</v>
      </c>
      <c r="O885" s="1">
        <v>0</v>
      </c>
      <c r="Q885" s="1">
        <v>0</v>
      </c>
      <c r="S885" s="1">
        <v>0</v>
      </c>
      <c r="U885" s="1">
        <v>0</v>
      </c>
      <c r="W885" s="1">
        <v>0</v>
      </c>
      <c r="Y885" s="1">
        <v>0</v>
      </c>
      <c r="AA885" s="1">
        <v>0</v>
      </c>
      <c r="AC885" s="1">
        <v>0</v>
      </c>
      <c r="AE885" s="1">
        <v>0</v>
      </c>
      <c r="AG885" s="1">
        <v>2</v>
      </c>
      <c r="AH885" s="1">
        <v>10000</v>
      </c>
    </row>
    <row r="886" spans="1:34">
      <c r="A886" s="1" t="s">
        <v>2425</v>
      </c>
      <c r="B886" s="1" t="s">
        <v>2426</v>
      </c>
      <c r="C886" s="1" t="s">
        <v>212</v>
      </c>
      <c r="D886" s="1">
        <v>47</v>
      </c>
      <c r="E886" s="4">
        <v>44552</v>
      </c>
      <c r="F886" s="1" t="s">
        <v>2427</v>
      </c>
      <c r="G886" s="1" t="s">
        <v>72</v>
      </c>
      <c r="H886" s="1" t="s">
        <v>65</v>
      </c>
      <c r="I886" s="1">
        <v>0.8</v>
      </c>
      <c r="J886" s="1" t="s">
        <v>75</v>
      </c>
      <c r="K886" s="1">
        <v>0</v>
      </c>
      <c r="M886" s="1">
        <v>0</v>
      </c>
      <c r="O886" s="1">
        <v>0</v>
      </c>
      <c r="Q886" s="1">
        <v>0</v>
      </c>
      <c r="S886" s="1">
        <v>0</v>
      </c>
      <c r="U886" s="1">
        <v>0</v>
      </c>
      <c r="W886" s="1">
        <v>0</v>
      </c>
      <c r="Y886" s="1">
        <v>0</v>
      </c>
      <c r="AA886" s="1">
        <v>0</v>
      </c>
      <c r="AC886" s="1">
        <v>0</v>
      </c>
      <c r="AE886" s="1">
        <v>0</v>
      </c>
      <c r="AG886" s="1">
        <v>1</v>
      </c>
      <c r="AH886" s="1">
        <v>0</v>
      </c>
    </row>
    <row r="887" spans="1:34">
      <c r="A887" s="1" t="s">
        <v>2428</v>
      </c>
      <c r="B887" s="1" t="s">
        <v>2429</v>
      </c>
      <c r="C887" s="1" t="s">
        <v>70</v>
      </c>
      <c r="D887" s="1">
        <v>12</v>
      </c>
      <c r="E887" s="4">
        <v>44672</v>
      </c>
      <c r="F887" s="1" t="s">
        <v>2430</v>
      </c>
      <c r="G887" s="1" t="s">
        <v>72</v>
      </c>
      <c r="H887" s="1" t="s">
        <v>73</v>
      </c>
      <c r="I887" s="1">
        <v>0</v>
      </c>
      <c r="J887" s="1" t="s">
        <v>615</v>
      </c>
      <c r="K887" s="1">
        <v>0.8</v>
      </c>
      <c r="L887" s="1" t="s">
        <v>75</v>
      </c>
      <c r="M887" s="1">
        <v>0</v>
      </c>
      <c r="O887" s="1">
        <v>0</v>
      </c>
      <c r="Q887" s="1">
        <v>0</v>
      </c>
      <c r="S887" s="1">
        <v>0</v>
      </c>
      <c r="U887" s="1">
        <v>0</v>
      </c>
      <c r="W887" s="1">
        <v>0</v>
      </c>
      <c r="Y887" s="1">
        <v>0</v>
      </c>
      <c r="AA887" s="1">
        <v>0</v>
      </c>
      <c r="AC887" s="1">
        <v>0</v>
      </c>
      <c r="AE887" s="1">
        <v>0</v>
      </c>
      <c r="AG887" s="1">
        <v>2</v>
      </c>
      <c r="AH887" s="1">
        <v>7999.99</v>
      </c>
    </row>
    <row r="888" spans="1:34">
      <c r="A888" s="1" t="s">
        <v>2431</v>
      </c>
      <c r="B888" s="1" t="s">
        <v>2432</v>
      </c>
      <c r="C888" s="1" t="s">
        <v>365</v>
      </c>
      <c r="D888" s="1">
        <v>12</v>
      </c>
      <c r="E888" s="4">
        <v>44606</v>
      </c>
      <c r="F888" s="1" t="s">
        <v>2433</v>
      </c>
      <c r="G888" s="1" t="s">
        <v>72</v>
      </c>
      <c r="H888" s="1" t="s">
        <v>65</v>
      </c>
      <c r="I888" s="1">
        <v>0.8</v>
      </c>
      <c r="J888" s="1" t="s">
        <v>75</v>
      </c>
      <c r="K888" s="1">
        <v>0</v>
      </c>
      <c r="M888" s="1">
        <v>0</v>
      </c>
      <c r="O888" s="1">
        <v>0</v>
      </c>
      <c r="Q888" s="1">
        <v>0</v>
      </c>
      <c r="S888" s="1">
        <v>0</v>
      </c>
      <c r="U888" s="1">
        <v>0</v>
      </c>
      <c r="W888" s="1">
        <v>0</v>
      </c>
      <c r="Y888" s="1">
        <v>0</v>
      </c>
      <c r="AA888" s="1">
        <v>0</v>
      </c>
      <c r="AC888" s="1">
        <v>0</v>
      </c>
      <c r="AE888" s="1">
        <v>0</v>
      </c>
      <c r="AG888" s="1">
        <v>1</v>
      </c>
      <c r="AH888" s="1">
        <v>0</v>
      </c>
    </row>
    <row r="889" spans="1:34">
      <c r="A889" s="1" t="s">
        <v>2434</v>
      </c>
      <c r="B889" s="1" t="s">
        <v>2435</v>
      </c>
      <c r="C889" s="1" t="s">
        <v>306</v>
      </c>
      <c r="D889" s="1">
        <v>53</v>
      </c>
      <c r="E889" s="4">
        <v>44769</v>
      </c>
      <c r="F889" s="1" t="s">
        <v>2436</v>
      </c>
      <c r="G889" s="1" t="s">
        <v>80</v>
      </c>
      <c r="H889" s="1" t="s">
        <v>73</v>
      </c>
      <c r="I889" s="1">
        <v>0.3</v>
      </c>
      <c r="J889" s="1" t="s">
        <v>82</v>
      </c>
      <c r="K889" s="1">
        <v>0.5</v>
      </c>
      <c r="L889" s="1" t="s">
        <v>83</v>
      </c>
      <c r="M889" s="1">
        <v>0.8</v>
      </c>
      <c r="N889" s="1" t="s">
        <v>84</v>
      </c>
      <c r="O889" s="1">
        <v>0.8</v>
      </c>
      <c r="P889" s="1" t="s">
        <v>85</v>
      </c>
      <c r="Q889" s="1">
        <v>0</v>
      </c>
      <c r="S889" s="1">
        <v>0</v>
      </c>
      <c r="U889" s="1">
        <v>0</v>
      </c>
      <c r="W889" s="1">
        <v>0</v>
      </c>
      <c r="Y889" s="1">
        <v>0</v>
      </c>
      <c r="AA889" s="1">
        <v>0</v>
      </c>
      <c r="AC889" s="1">
        <v>0</v>
      </c>
      <c r="AE889" s="1">
        <v>0</v>
      </c>
      <c r="AG889" s="1">
        <v>3</v>
      </c>
      <c r="AH889" s="1">
        <v>0</v>
      </c>
    </row>
    <row r="890" spans="1:34">
      <c r="A890" s="1" t="s">
        <v>2437</v>
      </c>
      <c r="B890" s="1" t="s">
        <v>2438</v>
      </c>
      <c r="C890" s="1" t="s">
        <v>423</v>
      </c>
      <c r="D890" s="1">
        <v>15</v>
      </c>
      <c r="E890" s="4">
        <v>44711</v>
      </c>
      <c r="F890" s="1" t="s">
        <v>2439</v>
      </c>
      <c r="G890" s="1" t="s">
        <v>72</v>
      </c>
      <c r="H890" s="1" t="s">
        <v>65</v>
      </c>
      <c r="I890" s="1">
        <v>0.75</v>
      </c>
      <c r="J890" s="1" t="s">
        <v>75</v>
      </c>
      <c r="K890" s="1">
        <v>0</v>
      </c>
      <c r="M890" s="1">
        <v>0</v>
      </c>
      <c r="O890" s="1">
        <v>0</v>
      </c>
      <c r="Q890" s="1">
        <v>0</v>
      </c>
      <c r="S890" s="1">
        <v>0</v>
      </c>
      <c r="U890" s="1">
        <v>0</v>
      </c>
      <c r="W890" s="1">
        <v>0</v>
      </c>
      <c r="Y890" s="1">
        <v>0</v>
      </c>
      <c r="AA890" s="1">
        <v>0</v>
      </c>
      <c r="AC890" s="1">
        <v>0</v>
      </c>
      <c r="AE890" s="1">
        <v>0</v>
      </c>
      <c r="AG890" s="1">
        <v>1</v>
      </c>
      <c r="AH890" s="1">
        <v>0</v>
      </c>
    </row>
    <row r="891" spans="1:34">
      <c r="A891" s="1" t="s">
        <v>2440</v>
      </c>
      <c r="B891" s="1" t="s">
        <v>2441</v>
      </c>
      <c r="C891" s="1" t="s">
        <v>126</v>
      </c>
      <c r="H891" s="1" t="s">
        <v>65</v>
      </c>
      <c r="I891" s="1" t="s">
        <v>66</v>
      </c>
      <c r="V891" s="1" t="s">
        <v>67</v>
      </c>
    </row>
    <row r="892" spans="1:34">
      <c r="A892" s="1" t="s">
        <v>2442</v>
      </c>
      <c r="B892" s="1" t="s">
        <v>2443</v>
      </c>
      <c r="C892" s="1" t="s">
        <v>152</v>
      </c>
      <c r="D892" s="1">
        <v>25</v>
      </c>
      <c r="E892" s="1">
        <v>41850</v>
      </c>
      <c r="F892" s="1" t="s">
        <v>20332</v>
      </c>
      <c r="G892" s="1" t="s">
        <v>72</v>
      </c>
      <c r="H892" s="1" t="s">
        <v>73</v>
      </c>
      <c r="I892" s="1">
        <v>0</v>
      </c>
      <c r="J892" s="1" t="s">
        <v>20395</v>
      </c>
      <c r="K892" s="1">
        <v>0.8</v>
      </c>
      <c r="L892" s="1" t="s">
        <v>75</v>
      </c>
      <c r="M892" s="1">
        <v>0</v>
      </c>
      <c r="O892" s="1">
        <v>0</v>
      </c>
      <c r="Q892" s="1">
        <v>0</v>
      </c>
      <c r="S892" s="1">
        <v>0</v>
      </c>
      <c r="U892" s="1">
        <v>0</v>
      </c>
      <c r="W892" s="1">
        <v>0</v>
      </c>
      <c r="Y892" s="1">
        <v>0</v>
      </c>
      <c r="AA892" s="1">
        <v>0</v>
      </c>
      <c r="AC892" s="1">
        <v>0</v>
      </c>
      <c r="AE892" s="1">
        <v>0</v>
      </c>
      <c r="AG892" s="1">
        <v>5</v>
      </c>
      <c r="AH892" s="1">
        <v>0</v>
      </c>
    </row>
    <row r="893" spans="1:34">
      <c r="A893" s="1" t="s">
        <v>2444</v>
      </c>
      <c r="B893" s="1" t="s">
        <v>2445</v>
      </c>
      <c r="C893" s="1" t="s">
        <v>287</v>
      </c>
      <c r="D893" s="1">
        <v>11</v>
      </c>
      <c r="E893" s="4">
        <v>44679</v>
      </c>
      <c r="F893" s="1" t="s">
        <v>2446</v>
      </c>
      <c r="G893" s="1" t="s">
        <v>72</v>
      </c>
      <c r="H893" s="1" t="s">
        <v>73</v>
      </c>
      <c r="I893" s="1">
        <v>0</v>
      </c>
      <c r="J893" s="1" t="s">
        <v>615</v>
      </c>
      <c r="K893" s="1">
        <v>0.8</v>
      </c>
      <c r="L893" s="1" t="s">
        <v>75</v>
      </c>
      <c r="M893" s="1">
        <v>0</v>
      </c>
      <c r="O893" s="1">
        <v>0</v>
      </c>
      <c r="Q893" s="1">
        <v>0</v>
      </c>
      <c r="S893" s="1">
        <v>0</v>
      </c>
      <c r="U893" s="1">
        <v>0</v>
      </c>
      <c r="W893" s="1">
        <v>0</v>
      </c>
      <c r="Y893" s="1">
        <v>0</v>
      </c>
      <c r="AA893" s="1">
        <v>0</v>
      </c>
      <c r="AC893" s="1">
        <v>0</v>
      </c>
      <c r="AE893" s="1">
        <v>0</v>
      </c>
      <c r="AG893" s="1">
        <v>2</v>
      </c>
      <c r="AH893" s="1">
        <v>7999.99</v>
      </c>
    </row>
    <row r="894" spans="1:34">
      <c r="A894" s="1" t="s">
        <v>2447</v>
      </c>
      <c r="B894" s="1" t="s">
        <v>2448</v>
      </c>
      <c r="C894" s="1" t="s">
        <v>225</v>
      </c>
      <c r="D894" s="1">
        <v>3</v>
      </c>
      <c r="E894" s="4">
        <v>44600</v>
      </c>
      <c r="F894" s="1" t="s">
        <v>2449</v>
      </c>
      <c r="G894" s="1" t="s">
        <v>72</v>
      </c>
      <c r="H894" s="1" t="s">
        <v>65</v>
      </c>
      <c r="I894" s="1">
        <v>0.8</v>
      </c>
      <c r="J894" s="1" t="s">
        <v>75</v>
      </c>
      <c r="K894" s="1">
        <v>0</v>
      </c>
      <c r="M894" s="1">
        <v>0</v>
      </c>
      <c r="O894" s="1">
        <v>0</v>
      </c>
      <c r="Q894" s="1">
        <v>0</v>
      </c>
      <c r="S894" s="1">
        <v>0</v>
      </c>
      <c r="U894" s="1">
        <v>0</v>
      </c>
      <c r="W894" s="1">
        <v>0</v>
      </c>
      <c r="Y894" s="1">
        <v>0</v>
      </c>
      <c r="AA894" s="1">
        <v>0</v>
      </c>
      <c r="AC894" s="1">
        <v>0</v>
      </c>
      <c r="AE894" s="1">
        <v>0</v>
      </c>
      <c r="AG894" s="1">
        <v>1</v>
      </c>
      <c r="AH894" s="1">
        <v>0</v>
      </c>
    </row>
    <row r="895" spans="1:34">
      <c r="A895" s="1" t="s">
        <v>2450</v>
      </c>
      <c r="B895" s="1" t="s">
        <v>2451</v>
      </c>
      <c r="C895" s="1" t="s">
        <v>360</v>
      </c>
      <c r="H895" s="1" t="s">
        <v>65</v>
      </c>
      <c r="I895" s="1" t="s">
        <v>66</v>
      </c>
      <c r="V895" s="1" t="s">
        <v>67</v>
      </c>
    </row>
    <row r="896" spans="1:34">
      <c r="A896" s="1" t="s">
        <v>2452</v>
      </c>
      <c r="B896" s="1" t="s">
        <v>2453</v>
      </c>
      <c r="C896" s="1" t="s">
        <v>225</v>
      </c>
      <c r="D896" s="1">
        <v>24</v>
      </c>
      <c r="E896" s="1">
        <v>40716</v>
      </c>
      <c r="F896" s="1" t="s">
        <v>20332</v>
      </c>
      <c r="G896" s="1" t="s">
        <v>72</v>
      </c>
      <c r="H896" s="1" t="s">
        <v>65</v>
      </c>
      <c r="I896" s="1">
        <v>0.2</v>
      </c>
      <c r="J896" s="1" t="s">
        <v>75</v>
      </c>
      <c r="K896" s="1">
        <v>0</v>
      </c>
      <c r="M896" s="1">
        <v>0</v>
      </c>
      <c r="O896" s="1">
        <v>0</v>
      </c>
      <c r="Q896" s="1">
        <v>0</v>
      </c>
      <c r="S896" s="1">
        <v>0</v>
      </c>
      <c r="U896" s="1">
        <v>0</v>
      </c>
      <c r="W896" s="1">
        <v>0</v>
      </c>
      <c r="Y896" s="1">
        <v>0</v>
      </c>
      <c r="AA896" s="1">
        <v>0</v>
      </c>
      <c r="AC896" s="1">
        <v>0</v>
      </c>
      <c r="AE896" s="1">
        <v>0</v>
      </c>
      <c r="AG896" s="1">
        <v>1</v>
      </c>
      <c r="AH896" s="1">
        <v>0</v>
      </c>
    </row>
    <row r="897" spans="1:34">
      <c r="A897" s="1" t="s">
        <v>2454</v>
      </c>
      <c r="B897" s="1" t="s">
        <v>2455</v>
      </c>
      <c r="C897" s="1" t="s">
        <v>460</v>
      </c>
      <c r="D897" s="1">
        <v>11</v>
      </c>
      <c r="E897" s="4">
        <v>44711</v>
      </c>
      <c r="F897" s="1" t="s">
        <v>2456</v>
      </c>
      <c r="G897" s="1" t="s">
        <v>80</v>
      </c>
      <c r="H897" s="1" t="s">
        <v>73</v>
      </c>
      <c r="I897" s="1">
        <v>0</v>
      </c>
      <c r="J897" s="1" t="s">
        <v>74</v>
      </c>
      <c r="K897" s="1">
        <v>0.68</v>
      </c>
      <c r="L897" s="1" t="s">
        <v>82</v>
      </c>
      <c r="M897" s="1">
        <v>0.7</v>
      </c>
      <c r="N897" s="1" t="s">
        <v>83</v>
      </c>
      <c r="O897" s="1">
        <v>0.75</v>
      </c>
      <c r="P897" s="1" t="s">
        <v>84</v>
      </c>
      <c r="Q897" s="1">
        <v>0.8</v>
      </c>
      <c r="R897" s="1" t="s">
        <v>85</v>
      </c>
      <c r="S897" s="1">
        <v>0</v>
      </c>
      <c r="U897" s="1">
        <v>0</v>
      </c>
      <c r="W897" s="1">
        <v>0</v>
      </c>
      <c r="Y897" s="1">
        <v>0</v>
      </c>
      <c r="AA897" s="1">
        <v>0</v>
      </c>
      <c r="AC897" s="1">
        <v>0</v>
      </c>
      <c r="AE897" s="1">
        <v>0</v>
      </c>
      <c r="AG897" s="1">
        <v>4</v>
      </c>
      <c r="AH897" s="1">
        <v>10000</v>
      </c>
    </row>
    <row r="898" spans="1:34">
      <c r="A898" s="1" t="s">
        <v>2457</v>
      </c>
      <c r="B898" s="1" t="s">
        <v>2458</v>
      </c>
      <c r="C898" s="1" t="s">
        <v>152</v>
      </c>
      <c r="D898" s="1">
        <v>22</v>
      </c>
      <c r="E898" s="1">
        <v>43522</v>
      </c>
      <c r="F898" s="1" t="s">
        <v>20332</v>
      </c>
      <c r="G898" s="1" t="s">
        <v>72</v>
      </c>
      <c r="H898" s="1" t="s">
        <v>73</v>
      </c>
      <c r="I898" s="1">
        <v>0</v>
      </c>
      <c r="J898" s="1" t="s">
        <v>425</v>
      </c>
      <c r="K898" s="1">
        <v>0.8</v>
      </c>
      <c r="L898" s="1" t="s">
        <v>75</v>
      </c>
      <c r="M898" s="1">
        <v>0</v>
      </c>
      <c r="O898" s="1">
        <v>0</v>
      </c>
      <c r="Q898" s="1">
        <v>0</v>
      </c>
      <c r="S898" s="1">
        <v>0</v>
      </c>
      <c r="U898" s="1">
        <v>0</v>
      </c>
      <c r="W898" s="1">
        <v>0</v>
      </c>
      <c r="Y898" s="1">
        <v>0</v>
      </c>
      <c r="AA898" s="1">
        <v>0</v>
      </c>
      <c r="AC898" s="1">
        <v>0</v>
      </c>
      <c r="AE898" s="1">
        <v>0</v>
      </c>
      <c r="AG898" s="1">
        <v>2</v>
      </c>
      <c r="AH898" s="1">
        <v>13000</v>
      </c>
    </row>
    <row r="899" spans="1:34">
      <c r="A899" s="1" t="s">
        <v>2459</v>
      </c>
      <c r="B899" s="1" t="s">
        <v>2460</v>
      </c>
      <c r="C899" s="1" t="s">
        <v>360</v>
      </c>
      <c r="H899" s="1" t="s">
        <v>65</v>
      </c>
      <c r="I899" s="1" t="s">
        <v>66</v>
      </c>
      <c r="V899" s="1" t="s">
        <v>67</v>
      </c>
    </row>
    <row r="900" spans="1:34">
      <c r="A900" s="1" t="s">
        <v>2461</v>
      </c>
      <c r="B900" s="1" t="s">
        <v>2462</v>
      </c>
      <c r="C900" s="1" t="s">
        <v>365</v>
      </c>
      <c r="D900" s="1">
        <v>11</v>
      </c>
      <c r="E900" s="4">
        <v>44711</v>
      </c>
      <c r="F900" s="1" t="s">
        <v>2463</v>
      </c>
      <c r="G900" s="1" t="s">
        <v>80</v>
      </c>
      <c r="H900" s="1" t="s">
        <v>73</v>
      </c>
      <c r="I900" s="1">
        <v>0</v>
      </c>
      <c r="J900" s="1" t="s">
        <v>74</v>
      </c>
      <c r="K900" s="1">
        <v>0.4</v>
      </c>
      <c r="L900" s="1" t="s">
        <v>82</v>
      </c>
      <c r="M900" s="1">
        <v>0.6</v>
      </c>
      <c r="N900" s="1" t="s">
        <v>83</v>
      </c>
      <c r="O900" s="1">
        <v>0.7</v>
      </c>
      <c r="P900" s="1" t="s">
        <v>84</v>
      </c>
      <c r="Q900" s="1">
        <v>0.8</v>
      </c>
      <c r="R900" s="1" t="s">
        <v>85</v>
      </c>
      <c r="S900" s="1">
        <v>0</v>
      </c>
      <c r="U900" s="1">
        <v>0</v>
      </c>
      <c r="W900" s="1">
        <v>0</v>
      </c>
      <c r="Y900" s="1">
        <v>0</v>
      </c>
      <c r="AA900" s="1">
        <v>0</v>
      </c>
      <c r="AC900" s="1">
        <v>0</v>
      </c>
      <c r="AE900" s="1">
        <v>0</v>
      </c>
      <c r="AG900" s="1">
        <v>4</v>
      </c>
      <c r="AH900" s="1">
        <v>10000</v>
      </c>
    </row>
    <row r="901" spans="1:34">
      <c r="A901" s="1" t="s">
        <v>2464</v>
      </c>
      <c r="B901" s="1" t="s">
        <v>2465</v>
      </c>
      <c r="C901" s="1" t="s">
        <v>126</v>
      </c>
      <c r="D901" s="1">
        <v>15</v>
      </c>
      <c r="E901" s="4">
        <v>44648</v>
      </c>
      <c r="F901" s="1" t="s">
        <v>2466</v>
      </c>
      <c r="G901" s="1" t="s">
        <v>80</v>
      </c>
      <c r="H901" s="1" t="s">
        <v>73</v>
      </c>
      <c r="I901" s="1">
        <v>0</v>
      </c>
      <c r="J901" s="1" t="s">
        <v>2467</v>
      </c>
      <c r="K901" s="1">
        <v>0.1</v>
      </c>
      <c r="L901" s="1" t="s">
        <v>82</v>
      </c>
      <c r="M901" s="1">
        <v>0.2</v>
      </c>
      <c r="N901" s="1" t="s">
        <v>83</v>
      </c>
      <c r="O901" s="1">
        <v>0.25</v>
      </c>
      <c r="P901" s="1" t="s">
        <v>84</v>
      </c>
      <c r="Q901" s="1">
        <v>0.46</v>
      </c>
      <c r="R901" s="1" t="s">
        <v>85</v>
      </c>
      <c r="S901" s="1">
        <v>0</v>
      </c>
      <c r="U901" s="1">
        <v>0</v>
      </c>
      <c r="W901" s="1">
        <v>0</v>
      </c>
      <c r="Y901" s="1">
        <v>0</v>
      </c>
      <c r="AA901" s="1">
        <v>0</v>
      </c>
      <c r="AC901" s="1">
        <v>0</v>
      </c>
      <c r="AE901" s="1">
        <v>0</v>
      </c>
      <c r="AG901" s="1">
        <v>4</v>
      </c>
      <c r="AH901" s="1">
        <v>35000</v>
      </c>
    </row>
    <row r="902" spans="1:34">
      <c r="A902" s="1" t="s">
        <v>2468</v>
      </c>
      <c r="B902" s="1" t="s">
        <v>2469</v>
      </c>
      <c r="C902" s="1" t="s">
        <v>306</v>
      </c>
      <c r="D902" s="1">
        <v>4</v>
      </c>
      <c r="E902" s="1">
        <v>44251</v>
      </c>
      <c r="F902" s="1" t="s">
        <v>20332</v>
      </c>
      <c r="G902" s="1" t="s">
        <v>72</v>
      </c>
      <c r="H902" s="1" t="s">
        <v>73</v>
      </c>
      <c r="I902" s="1">
        <v>0</v>
      </c>
      <c r="J902" s="1" t="s">
        <v>74</v>
      </c>
      <c r="K902" s="1">
        <v>0.6</v>
      </c>
      <c r="L902" s="1" t="s">
        <v>75</v>
      </c>
      <c r="M902" s="1">
        <v>0</v>
      </c>
      <c r="O902" s="1">
        <v>0</v>
      </c>
      <c r="Q902" s="1">
        <v>0</v>
      </c>
      <c r="S902" s="1">
        <v>0</v>
      </c>
      <c r="U902" s="1">
        <v>0</v>
      </c>
      <c r="W902" s="1">
        <v>0</v>
      </c>
      <c r="Y902" s="1">
        <v>0</v>
      </c>
      <c r="AA902" s="1">
        <v>0</v>
      </c>
      <c r="AC902" s="1">
        <v>0</v>
      </c>
      <c r="AE902" s="1">
        <v>0</v>
      </c>
      <c r="AG902" s="1">
        <v>2</v>
      </c>
      <c r="AH902" s="1">
        <v>10000</v>
      </c>
    </row>
    <row r="903" spans="1:34">
      <c r="A903" s="1" t="s">
        <v>2470</v>
      </c>
      <c r="B903" s="1" t="s">
        <v>2471</v>
      </c>
      <c r="C903" s="1" t="s">
        <v>98</v>
      </c>
      <c r="D903" s="1">
        <v>7</v>
      </c>
      <c r="E903" s="1">
        <v>44252</v>
      </c>
      <c r="F903" s="1" t="s">
        <v>20332</v>
      </c>
      <c r="G903" s="1" t="s">
        <v>72</v>
      </c>
      <c r="H903" s="1" t="s">
        <v>73</v>
      </c>
      <c r="I903" s="1">
        <v>0</v>
      </c>
      <c r="J903" s="1" t="s">
        <v>749</v>
      </c>
      <c r="K903" s="1">
        <v>0.8</v>
      </c>
      <c r="L903" s="1" t="s">
        <v>75</v>
      </c>
      <c r="M903" s="1">
        <v>0</v>
      </c>
      <c r="O903" s="1">
        <v>0</v>
      </c>
      <c r="Q903" s="1">
        <v>0</v>
      </c>
      <c r="S903" s="1">
        <v>0</v>
      </c>
      <c r="U903" s="1">
        <v>0</v>
      </c>
      <c r="W903" s="1">
        <v>0</v>
      </c>
      <c r="Y903" s="1">
        <v>0</v>
      </c>
      <c r="AA903" s="1">
        <v>0</v>
      </c>
      <c r="AC903" s="1">
        <v>0</v>
      </c>
      <c r="AE903" s="1">
        <v>0</v>
      </c>
      <c r="AG903" s="1">
        <v>2</v>
      </c>
      <c r="AH903" s="1">
        <v>10499.99</v>
      </c>
    </row>
    <row r="904" spans="1:34">
      <c r="A904" s="1" t="s">
        <v>2472</v>
      </c>
      <c r="B904" s="1" t="s">
        <v>2473</v>
      </c>
      <c r="C904" s="1" t="s">
        <v>287</v>
      </c>
      <c r="D904" s="1">
        <v>6</v>
      </c>
      <c r="E904" s="1">
        <v>39116</v>
      </c>
      <c r="F904" s="1" t="s">
        <v>20332</v>
      </c>
      <c r="G904" s="1" t="s">
        <v>72</v>
      </c>
      <c r="H904" s="1" t="s">
        <v>65</v>
      </c>
      <c r="I904" s="1">
        <v>0.5</v>
      </c>
      <c r="J904" s="1" t="s">
        <v>75</v>
      </c>
      <c r="K904" s="1">
        <v>0</v>
      </c>
      <c r="M904" s="1">
        <v>0</v>
      </c>
      <c r="O904" s="1">
        <v>0</v>
      </c>
      <c r="Q904" s="1">
        <v>0</v>
      </c>
      <c r="S904" s="1">
        <v>0</v>
      </c>
      <c r="U904" s="1">
        <v>0</v>
      </c>
      <c r="W904" s="1">
        <v>0</v>
      </c>
      <c r="Y904" s="1">
        <v>0</v>
      </c>
      <c r="AA904" s="1">
        <v>0</v>
      </c>
      <c r="AC904" s="1">
        <v>0</v>
      </c>
      <c r="AE904" s="1">
        <v>0</v>
      </c>
      <c r="AG904" s="1">
        <v>1</v>
      </c>
      <c r="AH904" s="1">
        <v>0</v>
      </c>
    </row>
    <row r="905" spans="1:34">
      <c r="A905" s="1" t="s">
        <v>2474</v>
      </c>
      <c r="B905" s="1" t="s">
        <v>2475</v>
      </c>
      <c r="C905" s="1" t="s">
        <v>112</v>
      </c>
      <c r="D905" s="1">
        <v>6</v>
      </c>
      <c r="E905" s="1">
        <v>44312</v>
      </c>
      <c r="F905" s="1" t="s">
        <v>20332</v>
      </c>
      <c r="G905" s="1" t="s">
        <v>72</v>
      </c>
      <c r="H905" s="1" t="s">
        <v>65</v>
      </c>
      <c r="I905" s="1">
        <v>0.8</v>
      </c>
      <c r="J905" s="1" t="s">
        <v>75</v>
      </c>
      <c r="K905" s="1">
        <v>0</v>
      </c>
      <c r="M905" s="1">
        <v>0</v>
      </c>
      <c r="O905" s="1">
        <v>0</v>
      </c>
      <c r="Q905" s="1">
        <v>0</v>
      </c>
      <c r="S905" s="1">
        <v>0</v>
      </c>
      <c r="U905" s="1">
        <v>0</v>
      </c>
      <c r="W905" s="1">
        <v>0</v>
      </c>
      <c r="Y905" s="1">
        <v>0</v>
      </c>
      <c r="AA905" s="1">
        <v>0</v>
      </c>
      <c r="AC905" s="1">
        <v>0</v>
      </c>
      <c r="AE905" s="1">
        <v>0</v>
      </c>
      <c r="AG905" s="1">
        <v>1</v>
      </c>
      <c r="AH905" s="1">
        <v>0</v>
      </c>
    </row>
    <row r="906" spans="1:34">
      <c r="A906" s="1" t="s">
        <v>2476</v>
      </c>
      <c r="B906" s="1" t="s">
        <v>2477</v>
      </c>
      <c r="C906" s="1" t="s">
        <v>172</v>
      </c>
      <c r="D906" s="1">
        <v>23</v>
      </c>
      <c r="E906" s="1">
        <v>40997</v>
      </c>
      <c r="F906" s="1" t="s">
        <v>20332</v>
      </c>
      <c r="G906" s="1" t="s">
        <v>72</v>
      </c>
      <c r="H906" s="1" t="s">
        <v>73</v>
      </c>
      <c r="I906" s="1">
        <v>0</v>
      </c>
      <c r="J906" s="1" t="s">
        <v>434</v>
      </c>
      <c r="K906" s="1">
        <v>0.8</v>
      </c>
      <c r="L906" s="1" t="s">
        <v>75</v>
      </c>
      <c r="M906" s="1">
        <v>0</v>
      </c>
      <c r="O906" s="1">
        <v>0</v>
      </c>
      <c r="Q906" s="1">
        <v>0</v>
      </c>
      <c r="S906" s="1">
        <v>0</v>
      </c>
      <c r="U906" s="1">
        <v>0</v>
      </c>
      <c r="W906" s="1">
        <v>0</v>
      </c>
      <c r="Y906" s="1">
        <v>0</v>
      </c>
      <c r="AA906" s="1">
        <v>0</v>
      </c>
      <c r="AC906" s="1">
        <v>0</v>
      </c>
      <c r="AE906" s="1">
        <v>0</v>
      </c>
      <c r="AG906" s="1">
        <v>2</v>
      </c>
      <c r="AH906" s="1">
        <v>7500</v>
      </c>
    </row>
    <row r="907" spans="1:34">
      <c r="A907" s="1" t="s">
        <v>2478</v>
      </c>
      <c r="B907" s="1" t="s">
        <v>2479</v>
      </c>
      <c r="C907" s="1" t="s">
        <v>259</v>
      </c>
      <c r="D907" s="1">
        <v>52</v>
      </c>
      <c r="E907" s="4">
        <v>44560</v>
      </c>
      <c r="F907" s="1" t="s">
        <v>2480</v>
      </c>
      <c r="G907" s="1" t="s">
        <v>72</v>
      </c>
      <c r="H907" s="1" t="s">
        <v>73</v>
      </c>
      <c r="I907" s="1">
        <v>0</v>
      </c>
      <c r="J907" s="1" t="s">
        <v>1640</v>
      </c>
      <c r="K907" s="1">
        <v>0.8</v>
      </c>
      <c r="L907" s="1" t="s">
        <v>75</v>
      </c>
      <c r="M907" s="1">
        <v>0</v>
      </c>
      <c r="O907" s="1">
        <v>0</v>
      </c>
      <c r="Q907" s="1">
        <v>0</v>
      </c>
      <c r="S907" s="1">
        <v>0</v>
      </c>
      <c r="U907" s="1">
        <v>0</v>
      </c>
      <c r="W907" s="1">
        <v>0</v>
      </c>
      <c r="Y907" s="1">
        <v>0</v>
      </c>
      <c r="AA907" s="1">
        <v>0</v>
      </c>
      <c r="AC907" s="1">
        <v>0</v>
      </c>
      <c r="AE907" s="1">
        <v>0</v>
      </c>
      <c r="AG907" s="1">
        <v>2</v>
      </c>
      <c r="AH907" s="1">
        <v>7499.99</v>
      </c>
    </row>
    <row r="908" spans="1:34">
      <c r="A908" s="1" t="s">
        <v>2481</v>
      </c>
      <c r="B908" s="1" t="s">
        <v>2482</v>
      </c>
      <c r="C908" s="1" t="s">
        <v>423</v>
      </c>
      <c r="D908" s="1">
        <v>41</v>
      </c>
      <c r="E908" s="4">
        <v>44558</v>
      </c>
      <c r="F908" s="1" t="s">
        <v>2483</v>
      </c>
      <c r="G908" s="1" t="s">
        <v>72</v>
      </c>
      <c r="H908" s="1" t="s">
        <v>65</v>
      </c>
      <c r="I908" s="1">
        <v>0.4</v>
      </c>
      <c r="J908" s="1" t="s">
        <v>75</v>
      </c>
      <c r="K908" s="1">
        <v>0</v>
      </c>
      <c r="M908" s="1">
        <v>0</v>
      </c>
      <c r="O908" s="1">
        <v>0</v>
      </c>
      <c r="Q908" s="1">
        <v>0</v>
      </c>
      <c r="S908" s="1">
        <v>0</v>
      </c>
      <c r="U908" s="1">
        <v>0</v>
      </c>
      <c r="W908" s="1">
        <v>0</v>
      </c>
      <c r="Y908" s="1">
        <v>0</v>
      </c>
      <c r="AA908" s="1">
        <v>0</v>
      </c>
      <c r="AC908" s="1">
        <v>0</v>
      </c>
      <c r="AE908" s="1">
        <v>0</v>
      </c>
      <c r="AG908" s="1">
        <v>1</v>
      </c>
      <c r="AH908" s="1">
        <v>0</v>
      </c>
    </row>
    <row r="909" spans="1:34">
      <c r="A909" s="1" t="s">
        <v>2484</v>
      </c>
      <c r="B909" s="1" t="s">
        <v>2485</v>
      </c>
      <c r="C909" s="1" t="s">
        <v>101</v>
      </c>
      <c r="D909" s="1">
        <v>17</v>
      </c>
      <c r="E909" s="4">
        <v>44704</v>
      </c>
      <c r="F909" s="1" t="s">
        <v>2486</v>
      </c>
      <c r="G909" s="1" t="s">
        <v>80</v>
      </c>
      <c r="H909" s="1" t="s">
        <v>73</v>
      </c>
      <c r="I909" s="1">
        <v>0.4</v>
      </c>
      <c r="J909" s="1" t="s">
        <v>82</v>
      </c>
      <c r="K909" s="1">
        <v>0.5</v>
      </c>
      <c r="L909" s="1" t="s">
        <v>83</v>
      </c>
      <c r="M909" s="1">
        <v>0.6</v>
      </c>
      <c r="N909" s="1" t="s">
        <v>84</v>
      </c>
      <c r="O909" s="1">
        <v>0.8</v>
      </c>
      <c r="P909" s="1" t="s">
        <v>85</v>
      </c>
      <c r="Q909" s="1">
        <v>0</v>
      </c>
      <c r="S909" s="1">
        <v>0</v>
      </c>
      <c r="U909" s="1">
        <v>0</v>
      </c>
      <c r="W909" s="1">
        <v>0</v>
      </c>
      <c r="Y909" s="1">
        <v>0</v>
      </c>
      <c r="AA909" s="1">
        <v>0</v>
      </c>
      <c r="AC909" s="1">
        <v>0</v>
      </c>
      <c r="AE909" s="1">
        <v>0</v>
      </c>
      <c r="AG909" s="1">
        <v>3</v>
      </c>
      <c r="AH909" s="1">
        <v>0</v>
      </c>
    </row>
    <row r="910" spans="1:34">
      <c r="A910" s="1" t="s">
        <v>2487</v>
      </c>
      <c r="B910" s="1" t="s">
        <v>2488</v>
      </c>
      <c r="C910" s="1" t="s">
        <v>112</v>
      </c>
      <c r="D910" s="1">
        <v>2</v>
      </c>
      <c r="E910" s="4">
        <v>44660</v>
      </c>
      <c r="F910" s="1" t="s">
        <v>2489</v>
      </c>
      <c r="G910" s="1" t="s">
        <v>72</v>
      </c>
      <c r="H910" s="1" t="s">
        <v>65</v>
      </c>
      <c r="I910" s="1">
        <v>0.3</v>
      </c>
      <c r="J910" s="1" t="s">
        <v>75</v>
      </c>
      <c r="K910" s="1">
        <v>0</v>
      </c>
      <c r="M910" s="1">
        <v>0</v>
      </c>
      <c r="O910" s="1">
        <v>0</v>
      </c>
      <c r="Q910" s="1">
        <v>0</v>
      </c>
      <c r="S910" s="1">
        <v>0</v>
      </c>
      <c r="U910" s="1">
        <v>0</v>
      </c>
      <c r="W910" s="1">
        <v>0</v>
      </c>
      <c r="Y910" s="1">
        <v>0</v>
      </c>
      <c r="AA910" s="1">
        <v>0</v>
      </c>
      <c r="AC910" s="1">
        <v>0</v>
      </c>
      <c r="AE910" s="1">
        <v>0</v>
      </c>
      <c r="AG910" s="1">
        <v>1</v>
      </c>
      <c r="AH910" s="1">
        <v>0</v>
      </c>
    </row>
    <row r="911" spans="1:34">
      <c r="A911" s="1" t="s">
        <v>2490</v>
      </c>
      <c r="B911" s="1" t="s">
        <v>2491</v>
      </c>
      <c r="C911" s="1" t="s">
        <v>65</v>
      </c>
      <c r="D911" s="1">
        <v>42</v>
      </c>
      <c r="E911" s="4">
        <v>44551</v>
      </c>
      <c r="F911" s="1" t="s">
        <v>2492</v>
      </c>
      <c r="G911" s="1" t="s">
        <v>72</v>
      </c>
      <c r="H911" s="1" t="s">
        <v>65</v>
      </c>
      <c r="I911" s="1">
        <v>0.8</v>
      </c>
      <c r="J911" s="1" t="s">
        <v>75</v>
      </c>
      <c r="K911" s="1">
        <v>0</v>
      </c>
      <c r="M911" s="1">
        <v>0</v>
      </c>
      <c r="O911" s="1">
        <v>0</v>
      </c>
      <c r="Q911" s="1">
        <v>0</v>
      </c>
      <c r="S911" s="1">
        <v>0</v>
      </c>
      <c r="U911" s="1">
        <v>0</v>
      </c>
      <c r="W911" s="1">
        <v>0</v>
      </c>
      <c r="Y911" s="1">
        <v>0</v>
      </c>
      <c r="AA911" s="1">
        <v>0</v>
      </c>
      <c r="AC911" s="1">
        <v>0</v>
      </c>
      <c r="AE911" s="1">
        <v>0</v>
      </c>
      <c r="AG911" s="1">
        <v>1</v>
      </c>
      <c r="AH911" s="1">
        <v>0</v>
      </c>
    </row>
    <row r="912" spans="1:34">
      <c r="A912" s="1" t="s">
        <v>2493</v>
      </c>
      <c r="B912" s="1" t="s">
        <v>2494</v>
      </c>
      <c r="C912" s="1" t="s">
        <v>212</v>
      </c>
      <c r="D912" s="1">
        <v>8</v>
      </c>
      <c r="E912" s="1">
        <v>44301</v>
      </c>
      <c r="F912" s="1" t="s">
        <v>20332</v>
      </c>
      <c r="G912" s="1" t="s">
        <v>72</v>
      </c>
      <c r="H912" s="1" t="s">
        <v>65</v>
      </c>
      <c r="I912" s="1">
        <v>0.6</v>
      </c>
      <c r="J912" s="1" t="s">
        <v>75</v>
      </c>
      <c r="K912" s="1">
        <v>0</v>
      </c>
      <c r="M912" s="1">
        <v>0</v>
      </c>
      <c r="O912" s="1">
        <v>0</v>
      </c>
      <c r="Q912" s="1">
        <v>0</v>
      </c>
      <c r="S912" s="1">
        <v>0</v>
      </c>
      <c r="U912" s="1">
        <v>0</v>
      </c>
      <c r="W912" s="1">
        <v>0</v>
      </c>
      <c r="Y912" s="1">
        <v>0</v>
      </c>
      <c r="AA912" s="1">
        <v>0</v>
      </c>
      <c r="AC912" s="1">
        <v>0</v>
      </c>
      <c r="AE912" s="1">
        <v>0</v>
      </c>
      <c r="AG912" s="1">
        <v>1</v>
      </c>
      <c r="AH912" s="1">
        <v>0</v>
      </c>
    </row>
    <row r="913" spans="1:34">
      <c r="A913" s="1" t="s">
        <v>2495</v>
      </c>
      <c r="B913" s="1" t="s">
        <v>2496</v>
      </c>
      <c r="C913" s="1" t="s">
        <v>199</v>
      </c>
      <c r="D913" s="1">
        <v>3</v>
      </c>
      <c r="E913" s="4">
        <v>44709</v>
      </c>
      <c r="F913" s="1" t="s">
        <v>2497</v>
      </c>
      <c r="G913" s="1" t="s">
        <v>72</v>
      </c>
      <c r="H913" s="1" t="s">
        <v>73</v>
      </c>
      <c r="I913" s="1">
        <v>0</v>
      </c>
      <c r="J913" s="1" t="s">
        <v>74</v>
      </c>
      <c r="K913" s="1">
        <v>0.3</v>
      </c>
      <c r="L913" s="1" t="s">
        <v>75</v>
      </c>
      <c r="M913" s="1">
        <v>0</v>
      </c>
      <c r="O913" s="1">
        <v>0</v>
      </c>
      <c r="Q913" s="1">
        <v>0</v>
      </c>
      <c r="S913" s="1">
        <v>0</v>
      </c>
      <c r="U913" s="1">
        <v>0</v>
      </c>
      <c r="W913" s="1">
        <v>0</v>
      </c>
      <c r="Y913" s="1">
        <v>0</v>
      </c>
      <c r="AA913" s="1">
        <v>0</v>
      </c>
      <c r="AC913" s="1">
        <v>0</v>
      </c>
      <c r="AE913" s="1">
        <v>0</v>
      </c>
      <c r="AG913" s="1">
        <v>2</v>
      </c>
      <c r="AH913" s="1">
        <v>10000</v>
      </c>
    </row>
    <row r="914" spans="1:34">
      <c r="A914" s="1" t="s">
        <v>2498</v>
      </c>
      <c r="B914" s="1" t="s">
        <v>2499</v>
      </c>
      <c r="C914" s="1" t="s">
        <v>2500</v>
      </c>
      <c r="D914" s="1">
        <v>75</v>
      </c>
      <c r="E914" s="1">
        <v>44389</v>
      </c>
      <c r="F914" s="1" t="s">
        <v>20332</v>
      </c>
      <c r="G914" s="1" t="s">
        <v>72</v>
      </c>
      <c r="H914" s="1" t="s">
        <v>73</v>
      </c>
      <c r="I914" s="1">
        <v>0</v>
      </c>
      <c r="J914" s="1" t="s">
        <v>74</v>
      </c>
      <c r="K914" s="1">
        <v>0.8</v>
      </c>
      <c r="L914" s="1" t="s">
        <v>75</v>
      </c>
      <c r="M914" s="1">
        <v>0</v>
      </c>
      <c r="O914" s="1">
        <v>0</v>
      </c>
      <c r="Q914" s="1">
        <v>0</v>
      </c>
      <c r="S914" s="1">
        <v>0</v>
      </c>
      <c r="U914" s="1">
        <v>0</v>
      </c>
      <c r="W914" s="1">
        <v>0</v>
      </c>
      <c r="Y914" s="1">
        <v>0</v>
      </c>
      <c r="AA914" s="1">
        <v>0</v>
      </c>
      <c r="AC914" s="1">
        <v>0</v>
      </c>
      <c r="AE914" s="1">
        <v>0</v>
      </c>
      <c r="AG914" s="1">
        <v>2</v>
      </c>
      <c r="AH914" s="1">
        <v>10000</v>
      </c>
    </row>
    <row r="915" spans="1:34">
      <c r="A915" s="1" t="s">
        <v>2501</v>
      </c>
      <c r="B915" s="1" t="s">
        <v>2502</v>
      </c>
      <c r="C915" s="1" t="s">
        <v>101</v>
      </c>
      <c r="D915" s="1">
        <v>31</v>
      </c>
      <c r="E915" s="4">
        <v>44704</v>
      </c>
      <c r="F915" s="1" t="s">
        <v>2503</v>
      </c>
      <c r="G915" s="1" t="s">
        <v>72</v>
      </c>
      <c r="H915" s="1" t="s">
        <v>65</v>
      </c>
      <c r="I915" s="1">
        <v>0.1</v>
      </c>
      <c r="J915" s="1" t="s">
        <v>75</v>
      </c>
      <c r="K915" s="1">
        <v>0</v>
      </c>
      <c r="M915" s="1">
        <v>0</v>
      </c>
      <c r="O915" s="1">
        <v>0</v>
      </c>
      <c r="Q915" s="1">
        <v>0</v>
      </c>
      <c r="S915" s="1">
        <v>0</v>
      </c>
      <c r="U915" s="1">
        <v>0</v>
      </c>
      <c r="W915" s="1">
        <v>0</v>
      </c>
      <c r="Y915" s="1">
        <v>0</v>
      </c>
      <c r="AA915" s="1">
        <v>0</v>
      </c>
      <c r="AC915" s="1">
        <v>0</v>
      </c>
      <c r="AE915" s="1">
        <v>0</v>
      </c>
      <c r="AG915" s="1">
        <v>1</v>
      </c>
      <c r="AH915" s="1">
        <v>0</v>
      </c>
    </row>
    <row r="916" spans="1:34">
      <c r="A916" s="1" t="s">
        <v>2504</v>
      </c>
      <c r="B916" s="1" t="s">
        <v>2505</v>
      </c>
      <c r="C916" s="1" t="s">
        <v>287</v>
      </c>
      <c r="D916" s="1">
        <v>2</v>
      </c>
      <c r="E916" s="1">
        <v>44630</v>
      </c>
      <c r="F916" s="1" t="s">
        <v>20396</v>
      </c>
      <c r="G916" s="1" t="s">
        <v>72</v>
      </c>
      <c r="H916" s="1" t="s">
        <v>73</v>
      </c>
      <c r="I916" s="1">
        <v>0</v>
      </c>
      <c r="J916" s="1" t="s">
        <v>222</v>
      </c>
      <c r="K916" s="1">
        <v>0.5</v>
      </c>
      <c r="L916" s="1" t="s">
        <v>75</v>
      </c>
      <c r="M916" s="1">
        <v>0</v>
      </c>
      <c r="O916" s="1">
        <v>0</v>
      </c>
      <c r="Q916" s="1">
        <v>0</v>
      </c>
      <c r="S916" s="1">
        <v>0</v>
      </c>
      <c r="U916" s="1">
        <v>0</v>
      </c>
      <c r="W916" s="1">
        <v>0</v>
      </c>
      <c r="Y916" s="1">
        <v>0</v>
      </c>
      <c r="AA916" s="1">
        <v>0</v>
      </c>
      <c r="AC916" s="1">
        <v>0</v>
      </c>
      <c r="AE916" s="1">
        <v>0</v>
      </c>
      <c r="AG916" s="1">
        <v>2</v>
      </c>
      <c r="AH916" s="1">
        <v>9999.99</v>
      </c>
    </row>
    <row r="917" spans="1:34">
      <c r="A917" s="1" t="s">
        <v>2506</v>
      </c>
      <c r="B917" s="1" t="s">
        <v>2507</v>
      </c>
      <c r="C917" s="1" t="s">
        <v>65</v>
      </c>
      <c r="D917" s="1">
        <v>17</v>
      </c>
      <c r="E917" s="1">
        <v>41599</v>
      </c>
      <c r="F917" s="1" t="s">
        <v>20332</v>
      </c>
      <c r="G917" s="1" t="s">
        <v>72</v>
      </c>
      <c r="H917" s="1" t="s">
        <v>73</v>
      </c>
      <c r="I917" s="1">
        <v>0</v>
      </c>
      <c r="J917" s="1" t="s">
        <v>187</v>
      </c>
      <c r="K917" s="1">
        <v>0.8</v>
      </c>
      <c r="L917" s="1" t="s">
        <v>75</v>
      </c>
      <c r="M917" s="1">
        <v>0</v>
      </c>
      <c r="O917" s="1">
        <v>0</v>
      </c>
      <c r="Q917" s="1">
        <v>0</v>
      </c>
      <c r="S917" s="1">
        <v>0</v>
      </c>
      <c r="U917" s="1">
        <v>0</v>
      </c>
      <c r="W917" s="1">
        <v>0</v>
      </c>
      <c r="Y917" s="1">
        <v>0</v>
      </c>
      <c r="AA917" s="1">
        <v>0</v>
      </c>
      <c r="AC917" s="1">
        <v>0</v>
      </c>
      <c r="AE917" s="1">
        <v>0</v>
      </c>
      <c r="AG917" s="1">
        <v>2</v>
      </c>
      <c r="AH917" s="1">
        <v>9000</v>
      </c>
    </row>
    <row r="918" spans="1:34">
      <c r="A918" s="1" t="s">
        <v>2508</v>
      </c>
      <c r="B918" s="1" t="s">
        <v>2509</v>
      </c>
      <c r="C918" s="1" t="s">
        <v>152</v>
      </c>
      <c r="D918" s="1">
        <v>22</v>
      </c>
      <c r="E918" s="4">
        <v>44550</v>
      </c>
      <c r="F918" s="1" t="s">
        <v>2510</v>
      </c>
      <c r="G918" s="1" t="s">
        <v>72</v>
      </c>
      <c r="H918" s="1" t="s">
        <v>73</v>
      </c>
      <c r="I918" s="1">
        <v>0</v>
      </c>
      <c r="J918" s="1" t="s">
        <v>684</v>
      </c>
      <c r="K918" s="1">
        <v>0.4</v>
      </c>
      <c r="L918" s="1" t="s">
        <v>75</v>
      </c>
      <c r="M918" s="1">
        <v>0</v>
      </c>
      <c r="O918" s="1">
        <v>0</v>
      </c>
      <c r="Q918" s="1">
        <v>0</v>
      </c>
      <c r="S918" s="1">
        <v>0</v>
      </c>
      <c r="U918" s="1">
        <v>0</v>
      </c>
      <c r="W918" s="1">
        <v>0</v>
      </c>
      <c r="Y918" s="1">
        <v>0</v>
      </c>
      <c r="AA918" s="1">
        <v>0</v>
      </c>
      <c r="AC918" s="1">
        <v>0</v>
      </c>
      <c r="AE918" s="1">
        <v>0</v>
      </c>
      <c r="AG918" s="1">
        <v>2</v>
      </c>
      <c r="AH918" s="1">
        <v>11000</v>
      </c>
    </row>
    <row r="919" spans="1:34">
      <c r="A919" s="1" t="s">
        <v>2511</v>
      </c>
      <c r="B919" s="1" t="s">
        <v>2512</v>
      </c>
      <c r="C919" s="1" t="s">
        <v>291</v>
      </c>
      <c r="D919" s="1">
        <v>4</v>
      </c>
      <c r="E919" s="4">
        <v>44634</v>
      </c>
      <c r="F919" s="1" t="s">
        <v>2513</v>
      </c>
      <c r="G919" s="1" t="s">
        <v>72</v>
      </c>
      <c r="H919" s="1" t="s">
        <v>73</v>
      </c>
      <c r="I919" s="1">
        <v>0</v>
      </c>
      <c r="J919" s="1" t="s">
        <v>1194</v>
      </c>
      <c r="K919" s="1">
        <v>0.8</v>
      </c>
      <c r="L919" s="1" t="s">
        <v>75</v>
      </c>
      <c r="M919" s="1">
        <v>0</v>
      </c>
      <c r="O919" s="1">
        <v>0</v>
      </c>
      <c r="Q919" s="1">
        <v>0</v>
      </c>
      <c r="S919" s="1">
        <v>0</v>
      </c>
      <c r="U919" s="1">
        <v>0</v>
      </c>
      <c r="W919" s="1">
        <v>0</v>
      </c>
      <c r="Y919" s="1">
        <v>0</v>
      </c>
      <c r="AA919" s="1">
        <v>0</v>
      </c>
      <c r="AC919" s="1">
        <v>0</v>
      </c>
      <c r="AE919" s="1">
        <v>0</v>
      </c>
      <c r="AG919" s="1">
        <v>2</v>
      </c>
      <c r="AH919" s="1">
        <v>12500</v>
      </c>
    </row>
    <row r="920" spans="1:34">
      <c r="A920" s="1" t="s">
        <v>2514</v>
      </c>
      <c r="B920" s="1" t="s">
        <v>2515</v>
      </c>
      <c r="C920" s="1" t="s">
        <v>522</v>
      </c>
      <c r="D920" s="1">
        <v>5</v>
      </c>
      <c r="E920" s="1">
        <v>43157</v>
      </c>
      <c r="F920" s="1" t="s">
        <v>20332</v>
      </c>
      <c r="G920" s="1" t="s">
        <v>72</v>
      </c>
      <c r="H920" s="1" t="s">
        <v>73</v>
      </c>
      <c r="I920" s="1">
        <v>0</v>
      </c>
      <c r="J920" s="1" t="s">
        <v>1267</v>
      </c>
      <c r="K920" s="1">
        <v>0.8</v>
      </c>
      <c r="L920" s="1" t="s">
        <v>75</v>
      </c>
      <c r="M920" s="1">
        <v>0</v>
      </c>
      <c r="O920" s="1">
        <v>0</v>
      </c>
      <c r="Q920" s="1">
        <v>0</v>
      </c>
      <c r="S920" s="1">
        <v>0</v>
      </c>
      <c r="U920" s="1">
        <v>0</v>
      </c>
      <c r="W920" s="1">
        <v>0</v>
      </c>
      <c r="Y920" s="1">
        <v>0</v>
      </c>
      <c r="AA920" s="1">
        <v>0</v>
      </c>
      <c r="AC920" s="1">
        <v>0</v>
      </c>
      <c r="AE920" s="1">
        <v>0</v>
      </c>
      <c r="AG920" s="1">
        <v>2</v>
      </c>
      <c r="AH920" s="1">
        <v>6000</v>
      </c>
    </row>
    <row r="921" spans="1:34">
      <c r="A921" s="1" t="s">
        <v>2516</v>
      </c>
      <c r="B921" s="1" t="s">
        <v>2517</v>
      </c>
      <c r="C921" s="1" t="s">
        <v>287</v>
      </c>
      <c r="D921" s="1">
        <v>41</v>
      </c>
      <c r="E921" s="4">
        <v>44548</v>
      </c>
      <c r="F921" s="1" t="s">
        <v>2518</v>
      </c>
      <c r="G921" s="1" t="s">
        <v>72</v>
      </c>
      <c r="H921" s="1" t="s">
        <v>65</v>
      </c>
      <c r="I921" s="1">
        <v>0.5</v>
      </c>
      <c r="J921" s="1" t="s">
        <v>75</v>
      </c>
      <c r="K921" s="1">
        <v>0</v>
      </c>
      <c r="M921" s="1">
        <v>0</v>
      </c>
      <c r="O921" s="1">
        <v>0</v>
      </c>
      <c r="Q921" s="1">
        <v>0</v>
      </c>
      <c r="S921" s="1">
        <v>0</v>
      </c>
      <c r="U921" s="1">
        <v>0</v>
      </c>
      <c r="W921" s="1">
        <v>0</v>
      </c>
      <c r="Y921" s="1">
        <v>0</v>
      </c>
      <c r="AA921" s="1">
        <v>0</v>
      </c>
      <c r="AC921" s="1">
        <v>0</v>
      </c>
      <c r="AE921" s="1">
        <v>0</v>
      </c>
      <c r="AG921" s="1">
        <v>1</v>
      </c>
      <c r="AH921" s="1">
        <v>0</v>
      </c>
    </row>
    <row r="922" spans="1:34">
      <c r="A922" s="1" t="s">
        <v>2519</v>
      </c>
      <c r="B922" s="1" t="s">
        <v>2520</v>
      </c>
      <c r="C922" s="1" t="s">
        <v>310</v>
      </c>
      <c r="H922" s="1" t="s">
        <v>65</v>
      </c>
      <c r="I922" s="1" t="s">
        <v>66</v>
      </c>
      <c r="V922" s="1" t="s">
        <v>67</v>
      </c>
    </row>
    <row r="923" spans="1:34">
      <c r="A923" s="1" t="s">
        <v>2521</v>
      </c>
      <c r="B923" s="1" t="s">
        <v>2522</v>
      </c>
      <c r="C923" s="1" t="s">
        <v>95</v>
      </c>
      <c r="D923" s="1">
        <v>7</v>
      </c>
      <c r="E923" s="1">
        <v>43994</v>
      </c>
      <c r="F923" s="1" t="s">
        <v>20332</v>
      </c>
      <c r="G923" s="1" t="s">
        <v>72</v>
      </c>
      <c r="H923" s="1" t="s">
        <v>65</v>
      </c>
      <c r="I923" s="1">
        <v>0.5</v>
      </c>
      <c r="J923" s="1" t="s">
        <v>75</v>
      </c>
      <c r="K923" s="1">
        <v>0</v>
      </c>
      <c r="M923" s="1">
        <v>0</v>
      </c>
      <c r="O923" s="1">
        <v>0</v>
      </c>
      <c r="Q923" s="1">
        <v>0</v>
      </c>
      <c r="S923" s="1">
        <v>0</v>
      </c>
      <c r="U923" s="1">
        <v>0</v>
      </c>
      <c r="W923" s="1">
        <v>0</v>
      </c>
      <c r="Y923" s="1">
        <v>0</v>
      </c>
      <c r="AA923" s="1">
        <v>0</v>
      </c>
      <c r="AC923" s="1">
        <v>0</v>
      </c>
      <c r="AE923" s="1">
        <v>0</v>
      </c>
      <c r="AG923" s="1">
        <v>1</v>
      </c>
      <c r="AH923" s="1">
        <v>0</v>
      </c>
    </row>
    <row r="924" spans="1:34">
      <c r="A924" s="1" t="s">
        <v>2523</v>
      </c>
      <c r="B924" s="1" t="s">
        <v>2524</v>
      </c>
      <c r="C924" s="1" t="s">
        <v>78</v>
      </c>
      <c r="D924" s="1">
        <v>6</v>
      </c>
      <c r="E924" s="4">
        <v>44622</v>
      </c>
      <c r="F924" s="1" t="s">
        <v>2525</v>
      </c>
      <c r="G924" s="1" t="s">
        <v>72</v>
      </c>
      <c r="H924" s="1" t="s">
        <v>73</v>
      </c>
      <c r="I924" s="1">
        <v>0</v>
      </c>
      <c r="J924" s="1" t="s">
        <v>81</v>
      </c>
      <c r="K924" s="1">
        <v>0.8</v>
      </c>
      <c r="L924" s="1" t="s">
        <v>75</v>
      </c>
      <c r="M924" s="1">
        <v>0</v>
      </c>
      <c r="O924" s="1">
        <v>0</v>
      </c>
      <c r="Q924" s="1">
        <v>0</v>
      </c>
      <c r="S924" s="1">
        <v>0</v>
      </c>
      <c r="U924" s="1">
        <v>0</v>
      </c>
      <c r="W924" s="1">
        <v>0</v>
      </c>
      <c r="Y924" s="1">
        <v>0</v>
      </c>
      <c r="AA924" s="1">
        <v>0</v>
      </c>
      <c r="AC924" s="1">
        <v>0</v>
      </c>
      <c r="AE924" s="1">
        <v>0</v>
      </c>
      <c r="AG924" s="1">
        <v>2</v>
      </c>
      <c r="AH924" s="1">
        <v>15000</v>
      </c>
    </row>
    <row r="925" spans="1:34">
      <c r="A925" s="1" t="s">
        <v>2526</v>
      </c>
      <c r="B925" s="1" t="s">
        <v>2527</v>
      </c>
      <c r="C925" s="1" t="s">
        <v>146</v>
      </c>
      <c r="D925" s="1">
        <v>4</v>
      </c>
      <c r="E925" s="1">
        <v>40995</v>
      </c>
      <c r="F925" s="1" t="s">
        <v>20332</v>
      </c>
      <c r="G925" s="1" t="s">
        <v>72</v>
      </c>
      <c r="H925" s="1" t="s">
        <v>65</v>
      </c>
      <c r="I925" s="1">
        <v>0.5</v>
      </c>
      <c r="J925" s="1" t="s">
        <v>75</v>
      </c>
      <c r="K925" s="1">
        <v>0</v>
      </c>
      <c r="M925" s="1">
        <v>0</v>
      </c>
      <c r="O925" s="1">
        <v>0</v>
      </c>
      <c r="Q925" s="1">
        <v>0</v>
      </c>
      <c r="S925" s="1">
        <v>0</v>
      </c>
      <c r="U925" s="1">
        <v>0</v>
      </c>
      <c r="W925" s="1">
        <v>0</v>
      </c>
      <c r="Y925" s="1">
        <v>0</v>
      </c>
      <c r="AA925" s="1">
        <v>0</v>
      </c>
      <c r="AC925" s="1">
        <v>0</v>
      </c>
      <c r="AE925" s="1">
        <v>0</v>
      </c>
      <c r="AG925" s="1">
        <v>1</v>
      </c>
      <c r="AH925" s="1">
        <v>0</v>
      </c>
    </row>
    <row r="926" spans="1:34">
      <c r="A926" s="1" t="s">
        <v>2528</v>
      </c>
      <c r="B926" s="1" t="s">
        <v>2529</v>
      </c>
      <c r="C926" s="1" t="s">
        <v>306</v>
      </c>
      <c r="D926" s="1">
        <v>13</v>
      </c>
      <c r="E926" s="1">
        <v>41089</v>
      </c>
      <c r="F926" s="1" t="s">
        <v>20332</v>
      </c>
      <c r="G926" s="1" t="s">
        <v>72</v>
      </c>
      <c r="H926" s="1" t="s">
        <v>65</v>
      </c>
      <c r="I926" s="1">
        <v>0.8</v>
      </c>
      <c r="J926" s="1" t="s">
        <v>75</v>
      </c>
      <c r="K926" s="1">
        <v>0</v>
      </c>
      <c r="M926" s="1">
        <v>0</v>
      </c>
      <c r="O926" s="1">
        <v>0</v>
      </c>
      <c r="Q926" s="1">
        <v>0</v>
      </c>
      <c r="S926" s="1">
        <v>0</v>
      </c>
      <c r="U926" s="1">
        <v>0</v>
      </c>
      <c r="W926" s="1">
        <v>0</v>
      </c>
      <c r="Y926" s="1">
        <v>0</v>
      </c>
      <c r="AA926" s="1">
        <v>0</v>
      </c>
      <c r="AC926" s="1">
        <v>0</v>
      </c>
      <c r="AE926" s="1">
        <v>0</v>
      </c>
      <c r="AG926" s="1">
        <v>1</v>
      </c>
      <c r="AH926" s="1">
        <v>0</v>
      </c>
    </row>
    <row r="927" spans="1:34">
      <c r="A927" s="1" t="s">
        <v>2530</v>
      </c>
      <c r="B927" s="1" t="s">
        <v>2531</v>
      </c>
      <c r="C927" s="1" t="s">
        <v>172</v>
      </c>
      <c r="D927" s="1">
        <v>8</v>
      </c>
      <c r="E927" s="4">
        <v>44707</v>
      </c>
      <c r="F927" s="1" t="s">
        <v>2532</v>
      </c>
      <c r="G927" s="1" t="s">
        <v>80</v>
      </c>
      <c r="H927" s="1" t="s">
        <v>65</v>
      </c>
      <c r="I927" s="1">
        <v>0.5</v>
      </c>
      <c r="J927" s="1" t="s">
        <v>75</v>
      </c>
      <c r="K927" s="1">
        <v>0</v>
      </c>
      <c r="M927" s="1">
        <v>0</v>
      </c>
      <c r="O927" s="1">
        <v>0</v>
      </c>
      <c r="Q927" s="1">
        <v>0</v>
      </c>
      <c r="S927" s="1">
        <v>0</v>
      </c>
      <c r="U927" s="1">
        <v>0</v>
      </c>
      <c r="W927" s="1">
        <v>0</v>
      </c>
      <c r="Y927" s="1">
        <v>0</v>
      </c>
      <c r="AA927" s="1">
        <v>0</v>
      </c>
      <c r="AC927" s="1">
        <v>0</v>
      </c>
      <c r="AE927" s="1">
        <v>0</v>
      </c>
      <c r="AG927" s="1">
        <v>1</v>
      </c>
      <c r="AH927" s="1">
        <v>0</v>
      </c>
    </row>
    <row r="928" spans="1:34">
      <c r="A928" s="1" t="s">
        <v>2533</v>
      </c>
      <c r="B928" s="1" t="s">
        <v>2534</v>
      </c>
      <c r="C928" s="1" t="s">
        <v>491</v>
      </c>
      <c r="D928" s="1">
        <v>12</v>
      </c>
      <c r="E928" s="1">
        <v>43948</v>
      </c>
      <c r="F928" s="1" t="s">
        <v>20332</v>
      </c>
      <c r="G928" s="1" t="s">
        <v>72</v>
      </c>
      <c r="H928" s="1" t="s">
        <v>65</v>
      </c>
      <c r="I928" s="1">
        <v>0.8</v>
      </c>
      <c r="J928" s="1" t="s">
        <v>75</v>
      </c>
      <c r="K928" s="1">
        <v>0</v>
      </c>
      <c r="M928" s="1">
        <v>0</v>
      </c>
      <c r="O928" s="1">
        <v>0</v>
      </c>
      <c r="Q928" s="1">
        <v>0</v>
      </c>
      <c r="S928" s="1">
        <v>0</v>
      </c>
      <c r="U928" s="1">
        <v>0</v>
      </c>
      <c r="W928" s="1">
        <v>0</v>
      </c>
      <c r="Y928" s="1">
        <v>0</v>
      </c>
      <c r="AA928" s="1">
        <v>0</v>
      </c>
      <c r="AC928" s="1">
        <v>0</v>
      </c>
      <c r="AE928" s="1">
        <v>0</v>
      </c>
      <c r="AG928" s="1">
        <v>1</v>
      </c>
      <c r="AH928" s="1">
        <v>0</v>
      </c>
    </row>
    <row r="929" spans="1:34">
      <c r="A929" s="1" t="s">
        <v>2535</v>
      </c>
      <c r="B929" s="1" t="s">
        <v>2536</v>
      </c>
      <c r="C929" s="1" t="s">
        <v>112</v>
      </c>
      <c r="D929" s="1">
        <v>4</v>
      </c>
      <c r="E929" s="4">
        <v>44692</v>
      </c>
      <c r="F929" s="1" t="s">
        <v>2537</v>
      </c>
      <c r="G929" s="1" t="s">
        <v>72</v>
      </c>
      <c r="H929" s="1" t="s">
        <v>65</v>
      </c>
      <c r="I929" s="1">
        <v>0.4</v>
      </c>
      <c r="J929" s="1" t="s">
        <v>75</v>
      </c>
      <c r="K929" s="1">
        <v>0</v>
      </c>
      <c r="M929" s="1">
        <v>0</v>
      </c>
      <c r="O929" s="1">
        <v>0</v>
      </c>
      <c r="Q929" s="1">
        <v>0</v>
      </c>
      <c r="S929" s="1">
        <v>0</v>
      </c>
      <c r="U929" s="1">
        <v>0</v>
      </c>
      <c r="W929" s="1">
        <v>0</v>
      </c>
      <c r="Y929" s="1">
        <v>0</v>
      </c>
      <c r="AA929" s="1">
        <v>0</v>
      </c>
      <c r="AC929" s="1">
        <v>0</v>
      </c>
      <c r="AE929" s="1">
        <v>0</v>
      </c>
      <c r="AG929" s="1">
        <v>1</v>
      </c>
      <c r="AH929" s="1">
        <v>0</v>
      </c>
    </row>
    <row r="930" spans="1:34">
      <c r="A930" s="1" t="s">
        <v>2538</v>
      </c>
      <c r="B930" s="1" t="s">
        <v>2539</v>
      </c>
      <c r="C930" s="1" t="s">
        <v>365</v>
      </c>
      <c r="D930" s="1">
        <v>16</v>
      </c>
      <c r="E930" s="4">
        <v>44678</v>
      </c>
      <c r="F930" s="1" t="s">
        <v>2540</v>
      </c>
      <c r="G930" s="1" t="s">
        <v>80</v>
      </c>
      <c r="H930" s="1" t="s">
        <v>73</v>
      </c>
      <c r="I930" s="1">
        <v>0</v>
      </c>
      <c r="J930" s="1" t="s">
        <v>89</v>
      </c>
      <c r="K930" s="1">
        <v>0.6</v>
      </c>
      <c r="L930" s="1" t="s">
        <v>82</v>
      </c>
      <c r="M930" s="1">
        <v>0.71</v>
      </c>
      <c r="N930" s="1" t="s">
        <v>83</v>
      </c>
      <c r="O930" s="1">
        <v>0.78</v>
      </c>
      <c r="P930" s="1" t="s">
        <v>84</v>
      </c>
      <c r="Q930" s="1">
        <v>0.8</v>
      </c>
      <c r="R930" s="1" t="s">
        <v>85</v>
      </c>
      <c r="S930" s="1">
        <v>0</v>
      </c>
      <c r="U930" s="1">
        <v>0</v>
      </c>
      <c r="W930" s="1">
        <v>0</v>
      </c>
      <c r="Y930" s="1">
        <v>0</v>
      </c>
      <c r="AA930" s="1">
        <v>0</v>
      </c>
      <c r="AC930" s="1">
        <v>0</v>
      </c>
      <c r="AE930" s="1">
        <v>0</v>
      </c>
      <c r="AG930" s="1">
        <v>4</v>
      </c>
      <c r="AH930" s="1">
        <v>12000</v>
      </c>
    </row>
    <row r="931" spans="1:34">
      <c r="A931" s="1" t="s">
        <v>2541</v>
      </c>
      <c r="B931" s="1" t="s">
        <v>2542</v>
      </c>
      <c r="C931" s="1" t="s">
        <v>135</v>
      </c>
      <c r="D931" s="1">
        <v>71</v>
      </c>
      <c r="E931" s="1">
        <v>41844</v>
      </c>
      <c r="F931" s="1" t="s">
        <v>20332</v>
      </c>
      <c r="G931" s="1" t="s">
        <v>72</v>
      </c>
      <c r="H931" s="1" t="s">
        <v>73</v>
      </c>
      <c r="I931" s="1">
        <v>0</v>
      </c>
      <c r="J931" s="1" t="s">
        <v>89</v>
      </c>
      <c r="K931" s="1">
        <v>0.8</v>
      </c>
      <c r="L931" s="1" t="s">
        <v>75</v>
      </c>
      <c r="M931" s="1">
        <v>0</v>
      </c>
      <c r="O931" s="1">
        <v>0</v>
      </c>
      <c r="Q931" s="1">
        <v>0</v>
      </c>
      <c r="S931" s="1">
        <v>0</v>
      </c>
      <c r="U931" s="1">
        <v>0</v>
      </c>
      <c r="W931" s="1">
        <v>0</v>
      </c>
      <c r="Y931" s="1">
        <v>0</v>
      </c>
      <c r="AA931" s="1">
        <v>0</v>
      </c>
      <c r="AC931" s="1">
        <v>0</v>
      </c>
      <c r="AE931" s="1">
        <v>0</v>
      </c>
      <c r="AG931" s="1">
        <v>2</v>
      </c>
      <c r="AH931" s="1">
        <v>12000</v>
      </c>
    </row>
    <row r="932" spans="1:34">
      <c r="A932" s="1" t="s">
        <v>2543</v>
      </c>
      <c r="B932" s="1" t="s">
        <v>2544</v>
      </c>
      <c r="C932" s="1" t="s">
        <v>126</v>
      </c>
      <c r="D932" s="1">
        <v>10</v>
      </c>
      <c r="E932" s="4">
        <v>44650</v>
      </c>
      <c r="F932" s="1" t="s">
        <v>2545</v>
      </c>
      <c r="G932" s="1" t="s">
        <v>80</v>
      </c>
      <c r="H932" s="1" t="s">
        <v>73</v>
      </c>
      <c r="I932" s="1">
        <v>0</v>
      </c>
      <c r="J932" s="1" t="s">
        <v>1593</v>
      </c>
      <c r="K932" s="1">
        <v>0.25</v>
      </c>
      <c r="L932" s="1" t="s">
        <v>82</v>
      </c>
      <c r="M932" s="1">
        <v>0.35</v>
      </c>
      <c r="N932" s="1" t="s">
        <v>83</v>
      </c>
      <c r="O932" s="1">
        <v>0.45</v>
      </c>
      <c r="P932" s="1" t="s">
        <v>84</v>
      </c>
      <c r="Q932" s="1">
        <v>0.65</v>
      </c>
      <c r="R932" s="1" t="s">
        <v>85</v>
      </c>
      <c r="S932" s="1">
        <v>0</v>
      </c>
      <c r="U932" s="1">
        <v>0</v>
      </c>
      <c r="W932" s="1">
        <v>0</v>
      </c>
      <c r="Y932" s="1">
        <v>0</v>
      </c>
      <c r="AA932" s="1">
        <v>0</v>
      </c>
      <c r="AC932" s="1">
        <v>0</v>
      </c>
      <c r="AE932" s="1">
        <v>0</v>
      </c>
      <c r="AG932" s="1">
        <v>4</v>
      </c>
      <c r="AH932" s="1">
        <v>17000</v>
      </c>
    </row>
    <row r="933" spans="1:34">
      <c r="A933" s="1" t="s">
        <v>2546</v>
      </c>
      <c r="B933" s="1" t="s">
        <v>2547</v>
      </c>
      <c r="C933" s="1" t="s">
        <v>112</v>
      </c>
      <c r="D933" s="1">
        <v>36</v>
      </c>
      <c r="E933" s="1">
        <v>44923</v>
      </c>
      <c r="F933" s="1" t="s">
        <v>20397</v>
      </c>
      <c r="G933" s="1" t="s">
        <v>1079</v>
      </c>
      <c r="H933" s="1" t="s">
        <v>65</v>
      </c>
      <c r="I933" s="1">
        <v>0.5</v>
      </c>
      <c r="J933" s="1" t="s">
        <v>75</v>
      </c>
      <c r="K933" s="1">
        <v>0</v>
      </c>
      <c r="M933" s="1">
        <v>0</v>
      </c>
      <c r="O933" s="1">
        <v>0</v>
      </c>
      <c r="Q933" s="1">
        <v>0</v>
      </c>
      <c r="S933" s="1">
        <v>0</v>
      </c>
      <c r="U933" s="1">
        <v>0</v>
      </c>
      <c r="W933" s="1">
        <v>0</v>
      </c>
      <c r="Y933" s="1">
        <v>0</v>
      </c>
      <c r="AA933" s="1">
        <v>0</v>
      </c>
      <c r="AC933" s="1">
        <v>0</v>
      </c>
      <c r="AE933" s="1">
        <v>0</v>
      </c>
      <c r="AG933" s="1">
        <v>1</v>
      </c>
      <c r="AH933" s="1">
        <v>0</v>
      </c>
    </row>
    <row r="934" spans="1:34">
      <c r="A934" s="1" t="s">
        <v>2548</v>
      </c>
      <c r="B934" s="1" t="s">
        <v>2549</v>
      </c>
      <c r="C934" s="1" t="s">
        <v>259</v>
      </c>
      <c r="D934" s="1">
        <v>3</v>
      </c>
      <c r="E934" s="4">
        <v>44658</v>
      </c>
      <c r="F934" s="1" t="s">
        <v>2550</v>
      </c>
      <c r="G934" s="1" t="s">
        <v>80</v>
      </c>
      <c r="H934" s="1" t="s">
        <v>65</v>
      </c>
      <c r="I934" s="1">
        <v>0.4</v>
      </c>
      <c r="J934" s="1" t="s">
        <v>75</v>
      </c>
      <c r="K934" s="1">
        <v>0</v>
      </c>
      <c r="M934" s="1">
        <v>0</v>
      </c>
      <c r="O934" s="1">
        <v>0</v>
      </c>
      <c r="Q934" s="1">
        <v>0</v>
      </c>
      <c r="S934" s="1">
        <v>0</v>
      </c>
      <c r="U934" s="1">
        <v>0</v>
      </c>
      <c r="W934" s="1">
        <v>0</v>
      </c>
      <c r="Y934" s="1">
        <v>0</v>
      </c>
      <c r="AA934" s="1">
        <v>0</v>
      </c>
      <c r="AC934" s="1">
        <v>0</v>
      </c>
      <c r="AE934" s="1">
        <v>0</v>
      </c>
      <c r="AG934" s="1">
        <v>1</v>
      </c>
      <c r="AH934" s="1">
        <v>0</v>
      </c>
    </row>
    <row r="935" spans="1:34">
      <c r="A935" s="1" t="s">
        <v>2551</v>
      </c>
      <c r="B935" s="1" t="s">
        <v>2552</v>
      </c>
      <c r="C935" s="1" t="s">
        <v>810</v>
      </c>
      <c r="H935" s="1" t="s">
        <v>65</v>
      </c>
      <c r="I935" s="1" t="s">
        <v>66</v>
      </c>
      <c r="V935" s="1" t="s">
        <v>67</v>
      </c>
    </row>
    <row r="936" spans="1:34">
      <c r="A936" s="1" t="s">
        <v>2553</v>
      </c>
      <c r="B936" s="1" t="s">
        <v>2554</v>
      </c>
      <c r="C936" s="1" t="s">
        <v>259</v>
      </c>
      <c r="D936" s="1">
        <v>5</v>
      </c>
      <c r="E936" s="1">
        <v>44643</v>
      </c>
      <c r="F936" s="1" t="s">
        <v>20398</v>
      </c>
      <c r="G936" s="1" t="s">
        <v>72</v>
      </c>
      <c r="H936" s="1" t="s">
        <v>65</v>
      </c>
      <c r="I936" s="1">
        <v>0.8</v>
      </c>
      <c r="J936" s="1" t="s">
        <v>75</v>
      </c>
      <c r="K936" s="1">
        <v>0</v>
      </c>
      <c r="M936" s="1">
        <v>0</v>
      </c>
      <c r="O936" s="1">
        <v>0</v>
      </c>
      <c r="Q936" s="1">
        <v>0</v>
      </c>
      <c r="S936" s="1">
        <v>0</v>
      </c>
      <c r="U936" s="1">
        <v>0</v>
      </c>
      <c r="W936" s="1">
        <v>0</v>
      </c>
      <c r="Y936" s="1">
        <v>0</v>
      </c>
      <c r="AA936" s="1">
        <v>0</v>
      </c>
      <c r="AC936" s="1">
        <v>0</v>
      </c>
      <c r="AE936" s="1">
        <v>0</v>
      </c>
      <c r="AG936" s="1">
        <v>1</v>
      </c>
      <c r="AH936" s="1">
        <v>0</v>
      </c>
    </row>
    <row r="937" spans="1:34">
      <c r="A937" s="1" t="s">
        <v>2555</v>
      </c>
      <c r="B937" s="1" t="s">
        <v>2556</v>
      </c>
      <c r="C937" s="1" t="s">
        <v>291</v>
      </c>
      <c r="D937" s="1">
        <v>22</v>
      </c>
      <c r="E937" s="4">
        <v>44638</v>
      </c>
      <c r="F937" s="1" t="s">
        <v>2557</v>
      </c>
      <c r="G937" s="1" t="s">
        <v>72</v>
      </c>
      <c r="H937" s="1" t="s">
        <v>65</v>
      </c>
      <c r="I937" s="1">
        <v>0.8</v>
      </c>
      <c r="J937" s="1" t="s">
        <v>75</v>
      </c>
      <c r="K937" s="1">
        <v>0</v>
      </c>
      <c r="M937" s="1">
        <v>0</v>
      </c>
      <c r="O937" s="1">
        <v>0</v>
      </c>
      <c r="Q937" s="1">
        <v>0</v>
      </c>
      <c r="S937" s="1">
        <v>0</v>
      </c>
      <c r="U937" s="1">
        <v>0</v>
      </c>
      <c r="W937" s="1">
        <v>0</v>
      </c>
      <c r="Y937" s="1">
        <v>0</v>
      </c>
      <c r="AA937" s="1">
        <v>0</v>
      </c>
      <c r="AC937" s="1">
        <v>0</v>
      </c>
      <c r="AE937" s="1">
        <v>0</v>
      </c>
      <c r="AG937" s="1">
        <v>1</v>
      </c>
      <c r="AH937" s="1">
        <v>0</v>
      </c>
    </row>
    <row r="938" spans="1:34">
      <c r="A938" s="1" t="s">
        <v>2558</v>
      </c>
      <c r="B938" s="1" t="s">
        <v>2559</v>
      </c>
      <c r="C938" s="1" t="s">
        <v>64</v>
      </c>
      <c r="D938" s="1">
        <v>57</v>
      </c>
      <c r="E938" s="4">
        <v>44557</v>
      </c>
      <c r="F938" s="1" t="s">
        <v>2560</v>
      </c>
      <c r="G938" s="1" t="s">
        <v>72</v>
      </c>
      <c r="H938" s="1" t="s">
        <v>73</v>
      </c>
      <c r="I938" s="1">
        <v>0</v>
      </c>
      <c r="J938" s="1" t="s">
        <v>74</v>
      </c>
      <c r="K938" s="1">
        <v>0.8</v>
      </c>
      <c r="L938" s="1" t="s">
        <v>75</v>
      </c>
      <c r="M938" s="1">
        <v>0</v>
      </c>
      <c r="O938" s="1">
        <v>0</v>
      </c>
      <c r="Q938" s="1">
        <v>0</v>
      </c>
      <c r="S938" s="1">
        <v>0</v>
      </c>
      <c r="U938" s="1">
        <v>0</v>
      </c>
      <c r="W938" s="1">
        <v>0</v>
      </c>
      <c r="Y938" s="1">
        <v>0</v>
      </c>
      <c r="AA938" s="1">
        <v>0</v>
      </c>
      <c r="AC938" s="1">
        <v>0</v>
      </c>
      <c r="AE938" s="1">
        <v>0</v>
      </c>
      <c r="AG938" s="1">
        <v>2</v>
      </c>
      <c r="AH938" s="1">
        <v>10000</v>
      </c>
    </row>
    <row r="939" spans="1:34">
      <c r="A939" s="1" t="s">
        <v>2561</v>
      </c>
      <c r="B939" s="1" t="s">
        <v>2562</v>
      </c>
      <c r="C939" s="1" t="s">
        <v>680</v>
      </c>
      <c r="D939" s="1">
        <v>6</v>
      </c>
      <c r="E939" s="4">
        <v>44623</v>
      </c>
      <c r="F939" s="1" t="s">
        <v>2563</v>
      </c>
      <c r="G939" s="1" t="s">
        <v>80</v>
      </c>
      <c r="H939" s="1" t="s">
        <v>65</v>
      </c>
      <c r="I939" s="1">
        <v>0.8</v>
      </c>
      <c r="J939" s="1" t="s">
        <v>75</v>
      </c>
      <c r="K939" s="1">
        <v>0</v>
      </c>
      <c r="M939" s="1">
        <v>0</v>
      </c>
      <c r="O939" s="1">
        <v>0</v>
      </c>
      <c r="Q939" s="1">
        <v>0</v>
      </c>
      <c r="S939" s="1">
        <v>0</v>
      </c>
      <c r="U939" s="1">
        <v>0</v>
      </c>
      <c r="W939" s="1">
        <v>0</v>
      </c>
      <c r="Y939" s="1">
        <v>0</v>
      </c>
      <c r="AA939" s="1">
        <v>0</v>
      </c>
      <c r="AC939" s="1">
        <v>0</v>
      </c>
      <c r="AE939" s="1">
        <v>0</v>
      </c>
      <c r="AG939" s="1">
        <v>1</v>
      </c>
      <c r="AH939" s="1">
        <v>0</v>
      </c>
    </row>
    <row r="940" spans="1:34">
      <c r="A940" s="1" t="s">
        <v>2564</v>
      </c>
      <c r="B940" s="1" t="s">
        <v>2565</v>
      </c>
      <c r="C940" s="1" t="s">
        <v>731</v>
      </c>
      <c r="D940" s="1">
        <v>5</v>
      </c>
      <c r="E940" s="4">
        <v>44603</v>
      </c>
      <c r="F940" s="1" t="s">
        <v>2566</v>
      </c>
      <c r="G940" s="1" t="s">
        <v>80</v>
      </c>
      <c r="H940" s="1" t="s">
        <v>73</v>
      </c>
      <c r="I940" s="1">
        <v>0</v>
      </c>
      <c r="J940" s="1" t="s">
        <v>89</v>
      </c>
      <c r="K940" s="1">
        <v>0.48</v>
      </c>
      <c r="L940" s="1" t="s">
        <v>82</v>
      </c>
      <c r="M940" s="1">
        <v>0.57999999999999996</v>
      </c>
      <c r="N940" s="1" t="s">
        <v>83</v>
      </c>
      <c r="O940" s="1">
        <v>0.68</v>
      </c>
      <c r="P940" s="1" t="s">
        <v>84</v>
      </c>
      <c r="Q940" s="1">
        <v>0.78</v>
      </c>
      <c r="R940" s="1" t="s">
        <v>85</v>
      </c>
      <c r="S940" s="1">
        <v>0</v>
      </c>
      <c r="U940" s="1">
        <v>0</v>
      </c>
      <c r="W940" s="1">
        <v>0</v>
      </c>
      <c r="Y940" s="1">
        <v>0</v>
      </c>
      <c r="AA940" s="1">
        <v>0</v>
      </c>
      <c r="AC940" s="1">
        <v>0</v>
      </c>
      <c r="AE940" s="1">
        <v>0</v>
      </c>
      <c r="AG940" s="1">
        <v>4</v>
      </c>
      <c r="AH940" s="1">
        <v>12000</v>
      </c>
    </row>
    <row r="941" spans="1:34">
      <c r="A941" s="1" t="s">
        <v>2567</v>
      </c>
      <c r="B941" s="1" t="s">
        <v>2568</v>
      </c>
      <c r="C941" s="1" t="s">
        <v>259</v>
      </c>
      <c r="D941" s="1">
        <v>26</v>
      </c>
      <c r="E941" s="4">
        <v>44699</v>
      </c>
      <c r="F941" s="1" t="s">
        <v>2569</v>
      </c>
      <c r="G941" s="1" t="s">
        <v>80</v>
      </c>
      <c r="H941" s="1" t="s">
        <v>73</v>
      </c>
      <c r="I941" s="1">
        <v>0.48</v>
      </c>
      <c r="J941" s="1" t="s">
        <v>82</v>
      </c>
      <c r="K941" s="1">
        <v>0.62</v>
      </c>
      <c r="L941" s="1" t="s">
        <v>83</v>
      </c>
      <c r="M941" s="1">
        <v>0.69</v>
      </c>
      <c r="N941" s="1" t="s">
        <v>84</v>
      </c>
      <c r="O941" s="1">
        <v>0.8</v>
      </c>
      <c r="P941" s="1" t="s">
        <v>85</v>
      </c>
      <c r="Q941" s="1">
        <v>0</v>
      </c>
      <c r="S941" s="1">
        <v>0</v>
      </c>
      <c r="U941" s="1">
        <v>0</v>
      </c>
      <c r="W941" s="1">
        <v>0</v>
      </c>
      <c r="Y941" s="1">
        <v>0</v>
      </c>
      <c r="AA941" s="1">
        <v>0</v>
      </c>
      <c r="AC941" s="1">
        <v>0</v>
      </c>
      <c r="AE941" s="1">
        <v>0</v>
      </c>
      <c r="AG941" s="1">
        <v>3</v>
      </c>
      <c r="AH941" s="1">
        <v>0</v>
      </c>
    </row>
    <row r="942" spans="1:34">
      <c r="A942" s="1" t="s">
        <v>2570</v>
      </c>
      <c r="B942" s="1" t="s">
        <v>2571</v>
      </c>
      <c r="C942" s="1" t="s">
        <v>212</v>
      </c>
      <c r="H942" s="1" t="s">
        <v>65</v>
      </c>
      <c r="I942" s="1" t="s">
        <v>66</v>
      </c>
      <c r="V942" s="1" t="s">
        <v>67</v>
      </c>
    </row>
    <row r="943" spans="1:34">
      <c r="A943" s="1" t="s">
        <v>2572</v>
      </c>
      <c r="B943" s="1" t="s">
        <v>2573</v>
      </c>
      <c r="C943" s="1" t="s">
        <v>423</v>
      </c>
      <c r="D943" s="1">
        <v>5</v>
      </c>
      <c r="E943" s="4">
        <v>44574</v>
      </c>
      <c r="F943" s="1" t="s">
        <v>2574</v>
      </c>
      <c r="G943" s="1" t="s">
        <v>72</v>
      </c>
      <c r="H943" s="1" t="s">
        <v>73</v>
      </c>
      <c r="I943" s="1">
        <v>0</v>
      </c>
      <c r="J943" s="1" t="s">
        <v>81</v>
      </c>
      <c r="K943" s="1">
        <v>0.7</v>
      </c>
      <c r="L943" s="1" t="s">
        <v>75</v>
      </c>
      <c r="M943" s="1">
        <v>0</v>
      </c>
      <c r="O943" s="1">
        <v>0</v>
      </c>
      <c r="Q943" s="1">
        <v>0</v>
      </c>
      <c r="S943" s="1">
        <v>0</v>
      </c>
      <c r="U943" s="1">
        <v>0</v>
      </c>
      <c r="W943" s="1">
        <v>0</v>
      </c>
      <c r="Y943" s="1">
        <v>0</v>
      </c>
      <c r="AA943" s="1">
        <v>0</v>
      </c>
      <c r="AC943" s="1">
        <v>0</v>
      </c>
      <c r="AE943" s="1">
        <v>0</v>
      </c>
      <c r="AG943" s="1">
        <v>2</v>
      </c>
      <c r="AH943" s="1">
        <v>15000</v>
      </c>
    </row>
    <row r="944" spans="1:34">
      <c r="A944" s="1" t="s">
        <v>2575</v>
      </c>
      <c r="B944" s="1" t="s">
        <v>2576</v>
      </c>
      <c r="C944" s="1" t="s">
        <v>287</v>
      </c>
      <c r="D944" s="1">
        <v>8</v>
      </c>
      <c r="E944" s="4">
        <v>44672</v>
      </c>
      <c r="F944" s="1" t="s">
        <v>2577</v>
      </c>
      <c r="G944" s="1" t="s">
        <v>80</v>
      </c>
      <c r="H944" s="1" t="s">
        <v>73</v>
      </c>
      <c r="I944" s="1">
        <v>0</v>
      </c>
      <c r="J944" s="1" t="s">
        <v>425</v>
      </c>
      <c r="K944" s="1">
        <v>0.25</v>
      </c>
      <c r="L944" s="1" t="s">
        <v>82</v>
      </c>
      <c r="M944" s="1">
        <v>0.65</v>
      </c>
      <c r="N944" s="1" t="s">
        <v>83</v>
      </c>
      <c r="O944" s="1">
        <v>0.75</v>
      </c>
      <c r="P944" s="1" t="s">
        <v>84</v>
      </c>
      <c r="Q944" s="1">
        <v>0.8</v>
      </c>
      <c r="R944" s="1" t="s">
        <v>85</v>
      </c>
      <c r="S944" s="1">
        <v>0</v>
      </c>
      <c r="U944" s="1">
        <v>0</v>
      </c>
      <c r="W944" s="1">
        <v>0</v>
      </c>
      <c r="Y944" s="1">
        <v>0</v>
      </c>
      <c r="AA944" s="1">
        <v>0</v>
      </c>
      <c r="AC944" s="1">
        <v>0</v>
      </c>
      <c r="AE944" s="1">
        <v>0</v>
      </c>
      <c r="AG944" s="1">
        <v>4</v>
      </c>
      <c r="AH944" s="1">
        <v>13000</v>
      </c>
    </row>
    <row r="945" spans="1:34">
      <c r="A945" s="1" t="s">
        <v>2578</v>
      </c>
      <c r="B945" s="1" t="s">
        <v>2579</v>
      </c>
      <c r="C945" s="1" t="s">
        <v>126</v>
      </c>
      <c r="H945" s="1" t="s">
        <v>65</v>
      </c>
      <c r="I945" s="1" t="s">
        <v>66</v>
      </c>
      <c r="V945" s="1" t="s">
        <v>67</v>
      </c>
    </row>
    <row r="946" spans="1:34">
      <c r="A946" s="1" t="s">
        <v>2580</v>
      </c>
      <c r="B946" s="1" t="s">
        <v>2581</v>
      </c>
      <c r="C946" s="1" t="s">
        <v>255</v>
      </c>
      <c r="D946" s="1">
        <v>1</v>
      </c>
      <c r="E946" s="4">
        <v>44653</v>
      </c>
      <c r="F946" s="1" t="s">
        <v>2582</v>
      </c>
      <c r="G946" s="1" t="s">
        <v>80</v>
      </c>
      <c r="H946" s="1" t="s">
        <v>65</v>
      </c>
      <c r="I946" s="1">
        <v>0.7</v>
      </c>
      <c r="J946" s="1" t="s">
        <v>75</v>
      </c>
      <c r="K946" s="1">
        <v>0</v>
      </c>
      <c r="M946" s="1">
        <v>0</v>
      </c>
      <c r="O946" s="1">
        <v>0</v>
      </c>
      <c r="Q946" s="1">
        <v>0</v>
      </c>
      <c r="S946" s="1">
        <v>0</v>
      </c>
      <c r="U946" s="1">
        <v>0</v>
      </c>
      <c r="W946" s="1">
        <v>0</v>
      </c>
      <c r="Y946" s="1">
        <v>0</v>
      </c>
      <c r="AA946" s="1">
        <v>0</v>
      </c>
      <c r="AC946" s="1">
        <v>0</v>
      </c>
      <c r="AE946" s="1">
        <v>0</v>
      </c>
      <c r="AG946" s="1">
        <v>1</v>
      </c>
      <c r="AH946" s="1">
        <v>0</v>
      </c>
    </row>
    <row r="947" spans="1:34">
      <c r="A947" s="1" t="s">
        <v>2583</v>
      </c>
      <c r="B947" s="1" t="s">
        <v>2584</v>
      </c>
      <c r="C947" s="1" t="s">
        <v>212</v>
      </c>
      <c r="D947" s="1">
        <v>38</v>
      </c>
      <c r="E947" s="4">
        <v>44546</v>
      </c>
      <c r="F947" s="1" t="s">
        <v>2585</v>
      </c>
      <c r="G947" s="1" t="s">
        <v>72</v>
      </c>
      <c r="H947" s="1" t="s">
        <v>65</v>
      </c>
      <c r="I947" s="1">
        <v>0.6</v>
      </c>
      <c r="J947" s="1" t="s">
        <v>75</v>
      </c>
      <c r="K947" s="1">
        <v>0</v>
      </c>
      <c r="M947" s="1">
        <v>0</v>
      </c>
      <c r="O947" s="1">
        <v>0</v>
      </c>
      <c r="Q947" s="1">
        <v>0</v>
      </c>
      <c r="S947" s="1">
        <v>0</v>
      </c>
      <c r="U947" s="1">
        <v>0</v>
      </c>
      <c r="W947" s="1">
        <v>0</v>
      </c>
      <c r="Y947" s="1">
        <v>0</v>
      </c>
      <c r="AA947" s="1">
        <v>0</v>
      </c>
      <c r="AC947" s="1">
        <v>0</v>
      </c>
      <c r="AE947" s="1">
        <v>0</v>
      </c>
      <c r="AG947" s="1">
        <v>1</v>
      </c>
      <c r="AH947" s="1">
        <v>0</v>
      </c>
    </row>
    <row r="948" spans="1:34">
      <c r="A948" s="1" t="s">
        <v>2586</v>
      </c>
      <c r="B948" s="1" t="s">
        <v>2587</v>
      </c>
      <c r="C948" s="1" t="s">
        <v>259</v>
      </c>
      <c r="D948" s="1">
        <v>17</v>
      </c>
      <c r="E948" s="4">
        <v>44690</v>
      </c>
      <c r="F948" s="1" t="s">
        <v>2588</v>
      </c>
      <c r="G948" s="1" t="s">
        <v>72</v>
      </c>
      <c r="H948" s="1" t="s">
        <v>65</v>
      </c>
      <c r="I948" s="1">
        <v>0.8</v>
      </c>
      <c r="J948" s="1" t="s">
        <v>75</v>
      </c>
      <c r="K948" s="1">
        <v>0</v>
      </c>
      <c r="M948" s="1">
        <v>0</v>
      </c>
      <c r="O948" s="1">
        <v>0</v>
      </c>
      <c r="Q948" s="1">
        <v>0</v>
      </c>
      <c r="S948" s="1">
        <v>0</v>
      </c>
      <c r="U948" s="1">
        <v>0</v>
      </c>
      <c r="W948" s="1">
        <v>0</v>
      </c>
      <c r="Y948" s="1">
        <v>0</v>
      </c>
      <c r="AA948" s="1">
        <v>0</v>
      </c>
      <c r="AC948" s="1">
        <v>0</v>
      </c>
      <c r="AE948" s="1">
        <v>0</v>
      </c>
      <c r="AG948" s="1">
        <v>1</v>
      </c>
      <c r="AH948" s="1">
        <v>0</v>
      </c>
    </row>
    <row r="949" spans="1:34">
      <c r="A949" s="1" t="s">
        <v>2589</v>
      </c>
      <c r="B949" s="1" t="s">
        <v>2590</v>
      </c>
      <c r="C949" s="1" t="s">
        <v>132</v>
      </c>
      <c r="D949" s="1">
        <v>7</v>
      </c>
      <c r="E949" s="4">
        <v>44613</v>
      </c>
      <c r="F949" s="1" t="s">
        <v>2591</v>
      </c>
      <c r="G949" s="1" t="s">
        <v>72</v>
      </c>
      <c r="H949" s="1" t="s">
        <v>73</v>
      </c>
      <c r="I949" s="1">
        <v>0</v>
      </c>
      <c r="J949" s="1" t="s">
        <v>434</v>
      </c>
      <c r="K949" s="1">
        <v>0.8</v>
      </c>
      <c r="L949" s="1" t="s">
        <v>75</v>
      </c>
      <c r="M949" s="1">
        <v>0</v>
      </c>
      <c r="O949" s="1">
        <v>0</v>
      </c>
      <c r="Q949" s="1">
        <v>0</v>
      </c>
      <c r="S949" s="1">
        <v>0</v>
      </c>
      <c r="U949" s="1">
        <v>0</v>
      </c>
      <c r="W949" s="1">
        <v>0</v>
      </c>
      <c r="Y949" s="1">
        <v>0</v>
      </c>
      <c r="AA949" s="1">
        <v>0</v>
      </c>
      <c r="AC949" s="1">
        <v>0</v>
      </c>
      <c r="AE949" s="1">
        <v>0</v>
      </c>
      <c r="AG949" s="1">
        <v>2</v>
      </c>
      <c r="AH949" s="1">
        <v>7500</v>
      </c>
    </row>
    <row r="950" spans="1:34">
      <c r="A950" s="1" t="s">
        <v>2592</v>
      </c>
      <c r="B950" s="1" t="s">
        <v>2593</v>
      </c>
      <c r="C950" s="1" t="s">
        <v>287</v>
      </c>
      <c r="D950" s="1">
        <v>5</v>
      </c>
      <c r="E950" s="4">
        <v>44624</v>
      </c>
      <c r="F950" s="1" t="s">
        <v>2594</v>
      </c>
      <c r="G950" s="1" t="s">
        <v>80</v>
      </c>
      <c r="H950" s="1" t="s">
        <v>73</v>
      </c>
      <c r="I950" s="1">
        <v>0.2</v>
      </c>
      <c r="J950" s="1" t="s">
        <v>82</v>
      </c>
      <c r="K950" s="1">
        <v>0.3</v>
      </c>
      <c r="L950" s="1" t="s">
        <v>83</v>
      </c>
      <c r="M950" s="1">
        <v>0.65</v>
      </c>
      <c r="N950" s="1" t="s">
        <v>84</v>
      </c>
      <c r="O950" s="1">
        <v>0.78</v>
      </c>
      <c r="P950" s="1" t="s">
        <v>85</v>
      </c>
      <c r="Q950" s="1">
        <v>0</v>
      </c>
      <c r="S950" s="1">
        <v>0</v>
      </c>
      <c r="U950" s="1">
        <v>0</v>
      </c>
      <c r="W950" s="1">
        <v>0</v>
      </c>
      <c r="Y950" s="1">
        <v>0</v>
      </c>
      <c r="AA950" s="1">
        <v>0</v>
      </c>
      <c r="AC950" s="1">
        <v>0</v>
      </c>
      <c r="AE950" s="1">
        <v>0</v>
      </c>
      <c r="AG950" s="1">
        <v>3</v>
      </c>
      <c r="AH950" s="1">
        <v>0</v>
      </c>
    </row>
    <row r="951" spans="1:34">
      <c r="A951" s="1" t="s">
        <v>2595</v>
      </c>
      <c r="B951" s="1" t="s">
        <v>2596</v>
      </c>
      <c r="C951" s="1" t="s">
        <v>337</v>
      </c>
      <c r="D951" s="1">
        <v>30</v>
      </c>
      <c r="E951" s="4">
        <v>44551</v>
      </c>
      <c r="F951" s="1" t="s">
        <v>2597</v>
      </c>
      <c r="G951" s="1" t="s">
        <v>80</v>
      </c>
      <c r="H951" s="1" t="s">
        <v>65</v>
      </c>
      <c r="I951" s="1">
        <v>0.8</v>
      </c>
      <c r="J951" s="1" t="s">
        <v>75</v>
      </c>
      <c r="K951" s="1">
        <v>0</v>
      </c>
      <c r="M951" s="1">
        <v>0</v>
      </c>
      <c r="O951" s="1">
        <v>0</v>
      </c>
      <c r="Q951" s="1">
        <v>0</v>
      </c>
      <c r="S951" s="1">
        <v>0</v>
      </c>
      <c r="U951" s="1">
        <v>0</v>
      </c>
      <c r="W951" s="1">
        <v>0</v>
      </c>
      <c r="Y951" s="1">
        <v>0</v>
      </c>
      <c r="AA951" s="1">
        <v>0</v>
      </c>
      <c r="AC951" s="1">
        <v>0</v>
      </c>
      <c r="AE951" s="1">
        <v>0</v>
      </c>
      <c r="AG951" s="1">
        <v>1</v>
      </c>
      <c r="AH951" s="1">
        <v>0</v>
      </c>
    </row>
    <row r="952" spans="1:34">
      <c r="A952" s="1" t="s">
        <v>2598</v>
      </c>
      <c r="B952" s="1" t="s">
        <v>2599</v>
      </c>
      <c r="C952" s="1" t="s">
        <v>310</v>
      </c>
      <c r="H952" s="1" t="s">
        <v>65</v>
      </c>
      <c r="I952" s="1" t="s">
        <v>66</v>
      </c>
      <c r="V952" s="1" t="s">
        <v>67</v>
      </c>
    </row>
    <row r="953" spans="1:34">
      <c r="A953" s="1" t="s">
        <v>2600</v>
      </c>
      <c r="B953" s="1" t="s">
        <v>2601</v>
      </c>
      <c r="C953" s="1" t="s">
        <v>259</v>
      </c>
      <c r="D953" s="1">
        <v>5</v>
      </c>
      <c r="E953" s="4">
        <v>44650</v>
      </c>
      <c r="F953" s="1" t="s">
        <v>2602</v>
      </c>
      <c r="G953" s="1" t="s">
        <v>72</v>
      </c>
      <c r="H953" s="1" t="s">
        <v>65</v>
      </c>
      <c r="I953" s="1">
        <v>0.6</v>
      </c>
      <c r="J953" s="1" t="s">
        <v>75</v>
      </c>
      <c r="K953" s="1">
        <v>0</v>
      </c>
      <c r="M953" s="1">
        <v>0</v>
      </c>
      <c r="O953" s="1">
        <v>0</v>
      </c>
      <c r="Q953" s="1">
        <v>0</v>
      </c>
      <c r="S953" s="1">
        <v>0</v>
      </c>
      <c r="U953" s="1">
        <v>0</v>
      </c>
      <c r="W953" s="1">
        <v>0</v>
      </c>
      <c r="Y953" s="1">
        <v>0</v>
      </c>
      <c r="AA953" s="1">
        <v>0</v>
      </c>
      <c r="AC953" s="1">
        <v>0</v>
      </c>
      <c r="AE953" s="1">
        <v>0</v>
      </c>
      <c r="AG953" s="1">
        <v>1</v>
      </c>
      <c r="AH953" s="1">
        <v>0</v>
      </c>
    </row>
    <row r="954" spans="1:34">
      <c r="A954" s="1" t="s">
        <v>2603</v>
      </c>
      <c r="B954" s="1" t="s">
        <v>2604</v>
      </c>
      <c r="C954" s="1" t="s">
        <v>235</v>
      </c>
      <c r="D954" s="1">
        <v>4</v>
      </c>
      <c r="E954" s="1">
        <v>44086</v>
      </c>
      <c r="F954" s="1" t="s">
        <v>20332</v>
      </c>
      <c r="G954" s="1" t="s">
        <v>72</v>
      </c>
      <c r="H954" s="1" t="s">
        <v>65</v>
      </c>
      <c r="I954" s="1">
        <v>0.8</v>
      </c>
      <c r="J954" s="1" t="s">
        <v>75</v>
      </c>
      <c r="K954" s="1">
        <v>0</v>
      </c>
      <c r="M954" s="1">
        <v>0</v>
      </c>
      <c r="O954" s="1">
        <v>0</v>
      </c>
      <c r="Q954" s="1">
        <v>0</v>
      </c>
      <c r="S954" s="1">
        <v>0</v>
      </c>
      <c r="U954" s="1">
        <v>0</v>
      </c>
      <c r="W954" s="1">
        <v>0</v>
      </c>
      <c r="Y954" s="1">
        <v>0</v>
      </c>
      <c r="AA954" s="1">
        <v>0</v>
      </c>
      <c r="AC954" s="1">
        <v>0</v>
      </c>
      <c r="AE954" s="1">
        <v>0</v>
      </c>
      <c r="AG954" s="1">
        <v>1</v>
      </c>
      <c r="AH954" s="1">
        <v>0</v>
      </c>
    </row>
    <row r="955" spans="1:34">
      <c r="A955" s="1" t="s">
        <v>2605</v>
      </c>
      <c r="B955" s="1" t="s">
        <v>2606</v>
      </c>
      <c r="C955" s="1" t="s">
        <v>98</v>
      </c>
      <c r="D955" s="1">
        <v>5</v>
      </c>
      <c r="E955" s="1">
        <v>44286</v>
      </c>
      <c r="F955" s="1" t="s">
        <v>20332</v>
      </c>
      <c r="G955" s="1" t="s">
        <v>72</v>
      </c>
      <c r="H955" s="1" t="s">
        <v>73</v>
      </c>
      <c r="I955" s="1">
        <v>0</v>
      </c>
      <c r="J955" s="1" t="s">
        <v>1640</v>
      </c>
      <c r="K955" s="1">
        <v>0.8</v>
      </c>
      <c r="L955" s="1" t="s">
        <v>75</v>
      </c>
      <c r="M955" s="1">
        <v>0</v>
      </c>
      <c r="O955" s="1">
        <v>0</v>
      </c>
      <c r="Q955" s="1">
        <v>0</v>
      </c>
      <c r="S955" s="1">
        <v>0</v>
      </c>
      <c r="U955" s="1">
        <v>0</v>
      </c>
      <c r="W955" s="1">
        <v>0</v>
      </c>
      <c r="Y955" s="1">
        <v>0</v>
      </c>
      <c r="AA955" s="1">
        <v>0</v>
      </c>
      <c r="AC955" s="1">
        <v>0</v>
      </c>
      <c r="AE955" s="1">
        <v>0</v>
      </c>
      <c r="AG955" s="1">
        <v>2</v>
      </c>
      <c r="AH955" s="1">
        <v>7499.99</v>
      </c>
    </row>
    <row r="956" spans="1:34">
      <c r="A956" s="1" t="s">
        <v>2607</v>
      </c>
      <c r="B956" s="1" t="s">
        <v>2608</v>
      </c>
      <c r="C956" s="1" t="s">
        <v>255</v>
      </c>
      <c r="D956" s="1">
        <v>10</v>
      </c>
      <c r="E956" s="4">
        <v>44646</v>
      </c>
      <c r="F956" s="1" t="s">
        <v>2609</v>
      </c>
      <c r="G956" s="1" t="s">
        <v>72</v>
      </c>
      <c r="H956" s="1" t="s">
        <v>65</v>
      </c>
      <c r="I956" s="1">
        <v>0.7</v>
      </c>
      <c r="J956" s="1" t="s">
        <v>75</v>
      </c>
      <c r="K956" s="1">
        <v>0</v>
      </c>
      <c r="M956" s="1">
        <v>0</v>
      </c>
      <c r="O956" s="1">
        <v>0</v>
      </c>
      <c r="Q956" s="1">
        <v>0</v>
      </c>
      <c r="S956" s="1">
        <v>0</v>
      </c>
      <c r="U956" s="1">
        <v>0</v>
      </c>
      <c r="W956" s="1">
        <v>0</v>
      </c>
      <c r="Y956" s="1">
        <v>0</v>
      </c>
      <c r="AA956" s="1">
        <v>0</v>
      </c>
      <c r="AC956" s="1">
        <v>0</v>
      </c>
      <c r="AE956" s="1">
        <v>0</v>
      </c>
      <c r="AG956" s="1">
        <v>1</v>
      </c>
      <c r="AH956" s="1">
        <v>0</v>
      </c>
    </row>
    <row r="957" spans="1:34">
      <c r="A957" s="1" t="s">
        <v>2610</v>
      </c>
      <c r="B957" s="1" t="s">
        <v>2611</v>
      </c>
      <c r="C957" s="1" t="s">
        <v>1199</v>
      </c>
      <c r="D957" s="1">
        <v>32</v>
      </c>
      <c r="E957" s="1">
        <v>42275</v>
      </c>
      <c r="F957" s="1" t="s">
        <v>20332</v>
      </c>
      <c r="G957" s="1" t="s">
        <v>72</v>
      </c>
      <c r="H957" s="1" t="s">
        <v>65</v>
      </c>
      <c r="I957" s="1">
        <v>0.6</v>
      </c>
      <c r="J957" s="1" t="s">
        <v>75</v>
      </c>
      <c r="K957" s="1">
        <v>0</v>
      </c>
      <c r="M957" s="1">
        <v>0</v>
      </c>
      <c r="O957" s="1">
        <v>0</v>
      </c>
      <c r="Q957" s="1">
        <v>0</v>
      </c>
      <c r="S957" s="1">
        <v>0</v>
      </c>
      <c r="U957" s="1">
        <v>0</v>
      </c>
      <c r="W957" s="1">
        <v>0</v>
      </c>
      <c r="Y957" s="1">
        <v>0</v>
      </c>
      <c r="AA957" s="1">
        <v>0</v>
      </c>
      <c r="AC957" s="1">
        <v>0</v>
      </c>
      <c r="AE957" s="1">
        <v>0</v>
      </c>
      <c r="AG957" s="1">
        <v>1</v>
      </c>
      <c r="AH957" s="1">
        <v>0</v>
      </c>
    </row>
    <row r="958" spans="1:34">
      <c r="A958" s="1" t="s">
        <v>2612</v>
      </c>
      <c r="B958" s="1" t="s">
        <v>2613</v>
      </c>
      <c r="C958" s="1" t="s">
        <v>620</v>
      </c>
      <c r="D958" s="1">
        <v>24</v>
      </c>
      <c r="E958" s="1">
        <v>44742</v>
      </c>
      <c r="F958" s="1" t="s">
        <v>20399</v>
      </c>
      <c r="G958" s="1" t="s">
        <v>72</v>
      </c>
      <c r="H958" s="1" t="s">
        <v>65</v>
      </c>
      <c r="I958" s="1">
        <v>0.8</v>
      </c>
      <c r="J958" s="1" t="s">
        <v>75</v>
      </c>
      <c r="K958" s="1">
        <v>0</v>
      </c>
      <c r="M958" s="1">
        <v>0</v>
      </c>
      <c r="O958" s="1">
        <v>0</v>
      </c>
      <c r="Q958" s="1">
        <v>0</v>
      </c>
      <c r="S958" s="1">
        <v>0</v>
      </c>
      <c r="U958" s="1">
        <v>0</v>
      </c>
      <c r="W958" s="1">
        <v>0</v>
      </c>
      <c r="Y958" s="1">
        <v>0</v>
      </c>
      <c r="AA958" s="1">
        <v>0</v>
      </c>
      <c r="AC958" s="1">
        <v>0</v>
      </c>
      <c r="AE958" s="1">
        <v>0</v>
      </c>
      <c r="AG958" s="1">
        <v>1</v>
      </c>
      <c r="AH958" s="1">
        <v>0</v>
      </c>
    </row>
    <row r="959" spans="1:34">
      <c r="A959" s="1" t="s">
        <v>2614</v>
      </c>
      <c r="B959" s="1" t="s">
        <v>2615</v>
      </c>
      <c r="C959" s="1" t="s">
        <v>346</v>
      </c>
      <c r="D959" s="1">
        <v>8</v>
      </c>
      <c r="E959" s="1">
        <v>39822</v>
      </c>
      <c r="F959" s="1" t="s">
        <v>20332</v>
      </c>
      <c r="G959" s="1" t="s">
        <v>72</v>
      </c>
      <c r="H959" s="1" t="s">
        <v>65</v>
      </c>
      <c r="I959" s="1">
        <v>0.8</v>
      </c>
      <c r="J959" s="1" t="s">
        <v>75</v>
      </c>
      <c r="K959" s="1">
        <v>0</v>
      </c>
      <c r="M959" s="1">
        <v>0</v>
      </c>
      <c r="O959" s="1">
        <v>0</v>
      </c>
      <c r="Q959" s="1">
        <v>0</v>
      </c>
      <c r="S959" s="1">
        <v>0</v>
      </c>
      <c r="U959" s="1">
        <v>0</v>
      </c>
      <c r="W959" s="1">
        <v>0</v>
      </c>
      <c r="Y959" s="1">
        <v>0</v>
      </c>
      <c r="AA959" s="1">
        <v>0</v>
      </c>
      <c r="AC959" s="1">
        <v>0</v>
      </c>
      <c r="AE959" s="1">
        <v>0</v>
      </c>
      <c r="AG959" s="1">
        <v>1</v>
      </c>
      <c r="AH959" s="1">
        <v>0</v>
      </c>
    </row>
    <row r="960" spans="1:34">
      <c r="A960" s="1" t="s">
        <v>2616</v>
      </c>
      <c r="B960" s="1" t="s">
        <v>2617</v>
      </c>
      <c r="C960" s="1" t="s">
        <v>98</v>
      </c>
      <c r="D960" s="1">
        <v>66</v>
      </c>
      <c r="E960" s="1">
        <v>43817</v>
      </c>
      <c r="F960" s="1" t="s">
        <v>20332</v>
      </c>
      <c r="G960" s="1" t="s">
        <v>72</v>
      </c>
      <c r="H960" s="1" t="s">
        <v>73</v>
      </c>
      <c r="I960" s="1">
        <v>0</v>
      </c>
      <c r="J960" s="1" t="s">
        <v>81</v>
      </c>
      <c r="K960" s="1">
        <v>0.8</v>
      </c>
      <c r="L960" s="1" t="s">
        <v>75</v>
      </c>
      <c r="M960" s="1">
        <v>0</v>
      </c>
      <c r="O960" s="1">
        <v>0</v>
      </c>
      <c r="Q960" s="1">
        <v>0</v>
      </c>
      <c r="S960" s="1">
        <v>0</v>
      </c>
      <c r="U960" s="1">
        <v>0</v>
      </c>
      <c r="W960" s="1">
        <v>0</v>
      </c>
      <c r="Y960" s="1">
        <v>0</v>
      </c>
      <c r="AA960" s="1">
        <v>0</v>
      </c>
      <c r="AC960" s="1">
        <v>0</v>
      </c>
      <c r="AE960" s="1">
        <v>0</v>
      </c>
      <c r="AG960" s="1">
        <v>2</v>
      </c>
      <c r="AH960" s="1">
        <v>15000</v>
      </c>
    </row>
    <row r="961" spans="1:34">
      <c r="A961" s="1" t="s">
        <v>2618</v>
      </c>
      <c r="B961" s="1" t="s">
        <v>2619</v>
      </c>
      <c r="C961" s="1" t="s">
        <v>129</v>
      </c>
      <c r="H961" s="1" t="s">
        <v>65</v>
      </c>
      <c r="I961" s="1" t="s">
        <v>66</v>
      </c>
      <c r="V961" s="1" t="s">
        <v>67</v>
      </c>
    </row>
    <row r="962" spans="1:34">
      <c r="A962" s="1" t="s">
        <v>2620</v>
      </c>
      <c r="B962" s="1" t="s">
        <v>2621</v>
      </c>
      <c r="C962" s="1" t="s">
        <v>752</v>
      </c>
      <c r="D962" s="1">
        <v>10</v>
      </c>
      <c r="E962" s="4">
        <v>44615</v>
      </c>
      <c r="F962" s="1" t="s">
        <v>2622</v>
      </c>
      <c r="G962" s="1" t="s">
        <v>80</v>
      </c>
      <c r="H962" s="1" t="s">
        <v>73</v>
      </c>
      <c r="I962" s="1">
        <v>0</v>
      </c>
      <c r="J962" s="1" t="s">
        <v>222</v>
      </c>
      <c r="K962" s="1">
        <v>0.6</v>
      </c>
      <c r="L962" s="1" t="s">
        <v>82</v>
      </c>
      <c r="M962" s="1">
        <v>0.6</v>
      </c>
      <c r="N962" s="1" t="s">
        <v>83</v>
      </c>
      <c r="O962" s="1">
        <v>0.7</v>
      </c>
      <c r="P962" s="1" t="s">
        <v>84</v>
      </c>
      <c r="Q962" s="1">
        <v>0.8</v>
      </c>
      <c r="R962" s="1" t="s">
        <v>85</v>
      </c>
      <c r="S962" s="1">
        <v>0</v>
      </c>
      <c r="U962" s="1">
        <v>0</v>
      </c>
      <c r="W962" s="1">
        <v>0</v>
      </c>
      <c r="Y962" s="1">
        <v>0</v>
      </c>
      <c r="AA962" s="1">
        <v>0</v>
      </c>
      <c r="AC962" s="1">
        <v>0</v>
      </c>
      <c r="AE962" s="1">
        <v>0</v>
      </c>
      <c r="AG962" s="1">
        <v>4</v>
      </c>
      <c r="AH962" s="1">
        <v>9999.99</v>
      </c>
    </row>
    <row r="963" spans="1:34">
      <c r="A963" s="1" t="s">
        <v>2623</v>
      </c>
      <c r="B963" s="1" t="s">
        <v>2624</v>
      </c>
      <c r="C963" s="1" t="s">
        <v>245</v>
      </c>
      <c r="D963" s="1">
        <v>22</v>
      </c>
      <c r="E963" s="1">
        <v>41473</v>
      </c>
      <c r="F963" s="1" t="s">
        <v>20332</v>
      </c>
      <c r="G963" s="1" t="s">
        <v>1003</v>
      </c>
      <c r="H963" s="1" t="s">
        <v>65</v>
      </c>
      <c r="I963" s="1">
        <v>0</v>
      </c>
      <c r="J963" s="1" t="s">
        <v>75</v>
      </c>
      <c r="K963" s="1">
        <v>0</v>
      </c>
      <c r="M963" s="1">
        <v>0</v>
      </c>
      <c r="O963" s="1">
        <v>0</v>
      </c>
      <c r="Q963" s="1">
        <v>0</v>
      </c>
      <c r="S963" s="1">
        <v>0</v>
      </c>
      <c r="U963" s="1">
        <v>0</v>
      </c>
      <c r="W963" s="1">
        <v>0</v>
      </c>
      <c r="Y963" s="1">
        <v>0</v>
      </c>
      <c r="AA963" s="1">
        <v>0</v>
      </c>
      <c r="AC963" s="1">
        <v>0</v>
      </c>
      <c r="AE963" s="1">
        <v>0</v>
      </c>
      <c r="AG963" s="1">
        <v>1</v>
      </c>
      <c r="AH963" s="1">
        <v>0</v>
      </c>
    </row>
    <row r="964" spans="1:34">
      <c r="A964" s="1" t="s">
        <v>2625</v>
      </c>
      <c r="B964" s="1" t="s">
        <v>2626</v>
      </c>
      <c r="C964" s="1" t="s">
        <v>731</v>
      </c>
      <c r="H964" s="1" t="s">
        <v>65</v>
      </c>
      <c r="I964" s="1" t="s">
        <v>66</v>
      </c>
      <c r="V964" s="1" t="s">
        <v>67</v>
      </c>
    </row>
    <row r="965" spans="1:34">
      <c r="A965" s="1" t="s">
        <v>2627</v>
      </c>
      <c r="B965" s="1" t="s">
        <v>2628</v>
      </c>
      <c r="C965" s="1" t="s">
        <v>245</v>
      </c>
      <c r="D965" s="1">
        <v>121</v>
      </c>
      <c r="E965" s="1">
        <v>38713</v>
      </c>
      <c r="F965" s="1" t="s">
        <v>20332</v>
      </c>
      <c r="G965" s="1" t="s">
        <v>72</v>
      </c>
      <c r="H965" s="1" t="s">
        <v>65</v>
      </c>
      <c r="I965" s="1">
        <v>0.2</v>
      </c>
      <c r="J965" s="1" t="s">
        <v>75</v>
      </c>
      <c r="K965" s="1">
        <v>0</v>
      </c>
      <c r="M965" s="1">
        <v>0</v>
      </c>
      <c r="O965" s="1">
        <v>0</v>
      </c>
      <c r="Q965" s="1">
        <v>0</v>
      </c>
      <c r="S965" s="1">
        <v>0</v>
      </c>
      <c r="U965" s="1">
        <v>0</v>
      </c>
      <c r="W965" s="1">
        <v>0</v>
      </c>
      <c r="Y965" s="1">
        <v>0</v>
      </c>
      <c r="AA965" s="1">
        <v>0</v>
      </c>
      <c r="AC965" s="1">
        <v>0</v>
      </c>
      <c r="AE965" s="1">
        <v>0</v>
      </c>
      <c r="AG965" s="1">
        <v>1</v>
      </c>
      <c r="AH965" s="1">
        <v>0</v>
      </c>
    </row>
    <row r="966" spans="1:34">
      <c r="A966" s="1" t="s">
        <v>2629</v>
      </c>
      <c r="B966" s="1" t="s">
        <v>2630</v>
      </c>
      <c r="C966" s="1" t="s">
        <v>826</v>
      </c>
      <c r="D966" s="1">
        <v>14</v>
      </c>
      <c r="E966" s="1">
        <v>43538</v>
      </c>
      <c r="F966" s="1" t="s">
        <v>20332</v>
      </c>
      <c r="G966" s="1" t="s">
        <v>72</v>
      </c>
      <c r="H966" s="1" t="s">
        <v>73</v>
      </c>
      <c r="I966" s="1">
        <v>0</v>
      </c>
      <c r="J966" s="1" t="s">
        <v>81</v>
      </c>
      <c r="K966" s="1">
        <v>0.8</v>
      </c>
      <c r="L966" s="1" t="s">
        <v>75</v>
      </c>
      <c r="M966" s="1">
        <v>0</v>
      </c>
      <c r="O966" s="1">
        <v>0</v>
      </c>
      <c r="Q966" s="1">
        <v>0</v>
      </c>
      <c r="S966" s="1">
        <v>0</v>
      </c>
      <c r="U966" s="1">
        <v>0</v>
      </c>
      <c r="W966" s="1">
        <v>0</v>
      </c>
      <c r="Y966" s="1">
        <v>0</v>
      </c>
      <c r="AA966" s="1">
        <v>0</v>
      </c>
      <c r="AC966" s="1">
        <v>0</v>
      </c>
      <c r="AE966" s="1">
        <v>0</v>
      </c>
      <c r="AG966" s="1">
        <v>2</v>
      </c>
      <c r="AH966" s="1">
        <v>15000</v>
      </c>
    </row>
    <row r="967" spans="1:34">
      <c r="A967" s="1" t="s">
        <v>2631</v>
      </c>
      <c r="B967" s="1" t="s">
        <v>2632</v>
      </c>
      <c r="C967" s="1" t="s">
        <v>903</v>
      </c>
      <c r="D967" s="1">
        <v>36</v>
      </c>
      <c r="E967" s="1">
        <v>44552</v>
      </c>
      <c r="F967" s="1" t="s">
        <v>20400</v>
      </c>
      <c r="G967" s="1" t="s">
        <v>72</v>
      </c>
      <c r="H967" s="1" t="s">
        <v>65</v>
      </c>
      <c r="I967" s="1">
        <v>0.5</v>
      </c>
      <c r="J967" s="1" t="s">
        <v>75</v>
      </c>
      <c r="K967" s="1">
        <v>0</v>
      </c>
      <c r="M967" s="1">
        <v>0</v>
      </c>
      <c r="O967" s="1">
        <v>0</v>
      </c>
      <c r="Q967" s="1">
        <v>0</v>
      </c>
      <c r="S967" s="1">
        <v>0</v>
      </c>
      <c r="U967" s="1">
        <v>0</v>
      </c>
      <c r="W967" s="1">
        <v>0</v>
      </c>
      <c r="Y967" s="1">
        <v>0</v>
      </c>
      <c r="AA967" s="1">
        <v>0</v>
      </c>
      <c r="AC967" s="1">
        <v>0</v>
      </c>
      <c r="AE967" s="1">
        <v>0</v>
      </c>
      <c r="AG967" s="1">
        <v>1</v>
      </c>
      <c r="AH967" s="1">
        <v>0</v>
      </c>
    </row>
    <row r="968" spans="1:34">
      <c r="A968" s="1" t="s">
        <v>2633</v>
      </c>
      <c r="B968" s="1" t="s">
        <v>2634</v>
      </c>
      <c r="C968" s="1" t="s">
        <v>252</v>
      </c>
      <c r="D968" s="1">
        <v>15</v>
      </c>
      <c r="E968" s="4">
        <v>44706</v>
      </c>
      <c r="F968" s="1" t="s">
        <v>2635</v>
      </c>
      <c r="G968" s="1" t="s">
        <v>72</v>
      </c>
      <c r="H968" s="1" t="s">
        <v>65</v>
      </c>
      <c r="I968" s="1">
        <v>0.8</v>
      </c>
      <c r="J968" s="1" t="s">
        <v>75</v>
      </c>
      <c r="K968" s="1">
        <v>0</v>
      </c>
      <c r="M968" s="1">
        <v>0</v>
      </c>
      <c r="O968" s="1">
        <v>0</v>
      </c>
      <c r="Q968" s="1">
        <v>0</v>
      </c>
      <c r="S968" s="1">
        <v>0</v>
      </c>
      <c r="U968" s="1">
        <v>0</v>
      </c>
      <c r="W968" s="1">
        <v>0</v>
      </c>
      <c r="Y968" s="1">
        <v>0</v>
      </c>
      <c r="AA968" s="1">
        <v>0</v>
      </c>
      <c r="AC968" s="1">
        <v>0</v>
      </c>
      <c r="AE968" s="1">
        <v>0</v>
      </c>
      <c r="AG968" s="1">
        <v>1</v>
      </c>
      <c r="AH968" s="1">
        <v>0</v>
      </c>
    </row>
    <row r="969" spans="1:34">
      <c r="A969" s="1" t="s">
        <v>2636</v>
      </c>
      <c r="B969" s="1" t="s">
        <v>2637</v>
      </c>
      <c r="C969" s="1" t="s">
        <v>411</v>
      </c>
      <c r="H969" s="1" t="s">
        <v>65</v>
      </c>
      <c r="I969" s="1" t="s">
        <v>66</v>
      </c>
      <c r="V969" s="1" t="s">
        <v>67</v>
      </c>
    </row>
    <row r="970" spans="1:34">
      <c r="A970" s="1" t="s">
        <v>2638</v>
      </c>
      <c r="B970" s="1" t="s">
        <v>2639</v>
      </c>
      <c r="C970" s="1" t="s">
        <v>118</v>
      </c>
      <c r="D970" s="1">
        <v>18</v>
      </c>
      <c r="E970" s="4">
        <v>44711</v>
      </c>
      <c r="F970" s="1" t="s">
        <v>2640</v>
      </c>
      <c r="G970" s="1" t="s">
        <v>80</v>
      </c>
      <c r="H970" s="1" t="s">
        <v>73</v>
      </c>
      <c r="I970" s="1">
        <v>0</v>
      </c>
      <c r="J970" s="1" t="s">
        <v>397</v>
      </c>
      <c r="K970" s="1">
        <v>0.4</v>
      </c>
      <c r="L970" s="1" t="s">
        <v>75</v>
      </c>
      <c r="M970" s="1">
        <v>0</v>
      </c>
      <c r="O970" s="1">
        <v>0</v>
      </c>
      <c r="Q970" s="1">
        <v>0</v>
      </c>
      <c r="S970" s="1">
        <v>0</v>
      </c>
      <c r="U970" s="1">
        <v>0</v>
      </c>
      <c r="W970" s="1">
        <v>0</v>
      </c>
      <c r="Y970" s="1">
        <v>0</v>
      </c>
      <c r="AA970" s="1">
        <v>0</v>
      </c>
      <c r="AC970" s="1">
        <v>0</v>
      </c>
      <c r="AE970" s="1">
        <v>0</v>
      </c>
      <c r="AG970" s="1">
        <v>2</v>
      </c>
      <c r="AH970" s="1">
        <v>8000</v>
      </c>
    </row>
    <row r="971" spans="1:34">
      <c r="A971" s="1" t="s">
        <v>2641</v>
      </c>
      <c r="B971" s="1" t="s">
        <v>2642</v>
      </c>
      <c r="C971" s="1" t="s">
        <v>287</v>
      </c>
      <c r="D971" s="1">
        <v>8</v>
      </c>
      <c r="E971" s="1">
        <v>43549</v>
      </c>
      <c r="F971" s="1" t="s">
        <v>20332</v>
      </c>
      <c r="G971" s="1" t="s">
        <v>72</v>
      </c>
      <c r="H971" s="1" t="s">
        <v>73</v>
      </c>
      <c r="I971" s="1">
        <v>0</v>
      </c>
      <c r="J971" s="1" t="s">
        <v>425</v>
      </c>
      <c r="K971" s="1">
        <v>0.8</v>
      </c>
      <c r="L971" s="1" t="s">
        <v>75</v>
      </c>
      <c r="M971" s="1">
        <v>0</v>
      </c>
      <c r="O971" s="1">
        <v>0</v>
      </c>
      <c r="Q971" s="1">
        <v>0</v>
      </c>
      <c r="S971" s="1">
        <v>0</v>
      </c>
      <c r="U971" s="1">
        <v>0</v>
      </c>
      <c r="W971" s="1">
        <v>0</v>
      </c>
      <c r="Y971" s="1">
        <v>0</v>
      </c>
      <c r="AA971" s="1">
        <v>0</v>
      </c>
      <c r="AC971" s="1">
        <v>0</v>
      </c>
      <c r="AE971" s="1">
        <v>0</v>
      </c>
      <c r="AG971" s="1">
        <v>2</v>
      </c>
      <c r="AH971" s="1">
        <v>13000</v>
      </c>
    </row>
    <row r="972" spans="1:34">
      <c r="A972" s="1" t="s">
        <v>2643</v>
      </c>
      <c r="B972" s="1" t="s">
        <v>2644</v>
      </c>
      <c r="C972" s="1" t="s">
        <v>327</v>
      </c>
      <c r="D972" s="1">
        <v>20</v>
      </c>
      <c r="E972" s="1">
        <v>42545</v>
      </c>
      <c r="F972" s="1" t="s">
        <v>20332</v>
      </c>
      <c r="G972" s="1" t="s">
        <v>72</v>
      </c>
      <c r="H972" s="1" t="s">
        <v>73</v>
      </c>
      <c r="I972" s="1">
        <v>0</v>
      </c>
      <c r="J972" s="1" t="s">
        <v>434</v>
      </c>
      <c r="K972" s="1">
        <v>0.65</v>
      </c>
      <c r="L972" s="1" t="s">
        <v>75</v>
      </c>
      <c r="M972" s="1">
        <v>0</v>
      </c>
      <c r="O972" s="1">
        <v>0</v>
      </c>
      <c r="Q972" s="1">
        <v>0</v>
      </c>
      <c r="S972" s="1">
        <v>0</v>
      </c>
      <c r="U972" s="1">
        <v>0</v>
      </c>
      <c r="W972" s="1">
        <v>0</v>
      </c>
      <c r="Y972" s="1">
        <v>0</v>
      </c>
      <c r="AA972" s="1">
        <v>0</v>
      </c>
      <c r="AC972" s="1">
        <v>0</v>
      </c>
      <c r="AE972" s="1">
        <v>0</v>
      </c>
      <c r="AG972" s="1">
        <v>2</v>
      </c>
      <c r="AH972" s="1">
        <v>7500</v>
      </c>
    </row>
    <row r="973" spans="1:34">
      <c r="A973" s="1" t="s">
        <v>2645</v>
      </c>
      <c r="B973" s="1" t="s">
        <v>2646</v>
      </c>
      <c r="C973" s="1" t="s">
        <v>78</v>
      </c>
      <c r="D973" s="1">
        <v>19</v>
      </c>
      <c r="E973" s="4">
        <v>44725</v>
      </c>
      <c r="F973" s="1" t="s">
        <v>2647</v>
      </c>
      <c r="G973" s="1" t="s">
        <v>72</v>
      </c>
      <c r="H973" s="1" t="s">
        <v>65</v>
      </c>
      <c r="I973" s="1">
        <v>0.6</v>
      </c>
      <c r="J973" s="1" t="s">
        <v>75</v>
      </c>
      <c r="K973" s="1">
        <v>0</v>
      </c>
      <c r="M973" s="1">
        <v>0</v>
      </c>
      <c r="O973" s="1">
        <v>0</v>
      </c>
      <c r="Q973" s="1">
        <v>0</v>
      </c>
      <c r="S973" s="1">
        <v>0</v>
      </c>
      <c r="U973" s="1">
        <v>0</v>
      </c>
      <c r="W973" s="1">
        <v>0</v>
      </c>
      <c r="Y973" s="1">
        <v>0</v>
      </c>
      <c r="AA973" s="1">
        <v>0</v>
      </c>
      <c r="AC973" s="1">
        <v>0</v>
      </c>
      <c r="AE973" s="1">
        <v>0</v>
      </c>
      <c r="AG973" s="1">
        <v>1</v>
      </c>
      <c r="AH973" s="1">
        <v>0</v>
      </c>
    </row>
    <row r="974" spans="1:34">
      <c r="A974" s="1" t="s">
        <v>2648</v>
      </c>
      <c r="B974" s="1" t="s">
        <v>2649</v>
      </c>
      <c r="C974" s="1" t="s">
        <v>423</v>
      </c>
      <c r="D974" s="1">
        <v>4</v>
      </c>
      <c r="E974" s="1">
        <v>44615</v>
      </c>
      <c r="F974" s="1" t="s">
        <v>20401</v>
      </c>
      <c r="G974" s="1" t="s">
        <v>745</v>
      </c>
      <c r="H974" s="1" t="s">
        <v>65</v>
      </c>
      <c r="I974" s="1">
        <v>0.1</v>
      </c>
      <c r="J974" s="1" t="s">
        <v>75</v>
      </c>
      <c r="K974" s="1">
        <v>0</v>
      </c>
      <c r="M974" s="1">
        <v>0</v>
      </c>
      <c r="O974" s="1">
        <v>0</v>
      </c>
      <c r="Q974" s="1">
        <v>0</v>
      </c>
      <c r="S974" s="1">
        <v>0</v>
      </c>
      <c r="U974" s="1">
        <v>0</v>
      </c>
      <c r="W974" s="1">
        <v>0</v>
      </c>
      <c r="Y974" s="1">
        <v>0</v>
      </c>
      <c r="AA974" s="1">
        <v>0</v>
      </c>
      <c r="AC974" s="1">
        <v>0</v>
      </c>
      <c r="AE974" s="1">
        <v>0</v>
      </c>
      <c r="AG974" s="1">
        <v>1</v>
      </c>
      <c r="AH974" s="1">
        <v>0</v>
      </c>
    </row>
    <row r="975" spans="1:34">
      <c r="A975" s="1" t="s">
        <v>2650</v>
      </c>
      <c r="B975" s="1" t="s">
        <v>2651</v>
      </c>
      <c r="C975" s="1" t="s">
        <v>245</v>
      </c>
      <c r="H975" s="1" t="s">
        <v>65</v>
      </c>
      <c r="I975" s="1" t="s">
        <v>66</v>
      </c>
      <c r="V975" s="1" t="s">
        <v>67</v>
      </c>
    </row>
    <row r="976" spans="1:34">
      <c r="A976" s="1" t="s">
        <v>2652</v>
      </c>
      <c r="B976" s="1" t="s">
        <v>2653</v>
      </c>
      <c r="C976" s="1" t="s">
        <v>245</v>
      </c>
      <c r="H976" s="1" t="s">
        <v>65</v>
      </c>
      <c r="I976" s="1" t="s">
        <v>66</v>
      </c>
      <c r="V976" s="1" t="s">
        <v>67</v>
      </c>
    </row>
    <row r="977" spans="1:34">
      <c r="A977" s="1" t="s">
        <v>2654</v>
      </c>
      <c r="B977" s="1" t="s">
        <v>2655</v>
      </c>
      <c r="C977" s="1" t="s">
        <v>129</v>
      </c>
      <c r="D977" s="1">
        <v>23</v>
      </c>
      <c r="E977" s="1">
        <v>42167</v>
      </c>
      <c r="F977" s="1" t="s">
        <v>20332</v>
      </c>
      <c r="G977" s="1" t="s">
        <v>72</v>
      </c>
      <c r="H977" s="1" t="s">
        <v>73</v>
      </c>
      <c r="I977" s="1">
        <v>0</v>
      </c>
      <c r="J977" s="1" t="s">
        <v>615</v>
      </c>
      <c r="K977" s="1">
        <v>0.8</v>
      </c>
      <c r="L977" s="1" t="s">
        <v>75</v>
      </c>
      <c r="M977" s="1">
        <v>0</v>
      </c>
      <c r="O977" s="1">
        <v>0</v>
      </c>
      <c r="Q977" s="1">
        <v>0</v>
      </c>
      <c r="S977" s="1">
        <v>0</v>
      </c>
      <c r="U977" s="1">
        <v>0</v>
      </c>
      <c r="W977" s="1">
        <v>0</v>
      </c>
      <c r="Y977" s="1">
        <v>0</v>
      </c>
      <c r="AA977" s="1">
        <v>0</v>
      </c>
      <c r="AC977" s="1">
        <v>0</v>
      </c>
      <c r="AE977" s="1">
        <v>0</v>
      </c>
      <c r="AG977" s="1">
        <v>2</v>
      </c>
      <c r="AH977" s="1">
        <v>7999.99</v>
      </c>
    </row>
    <row r="978" spans="1:34">
      <c r="A978" s="1" t="s">
        <v>2656</v>
      </c>
      <c r="B978" s="1" t="s">
        <v>2657</v>
      </c>
      <c r="C978" s="1" t="s">
        <v>346</v>
      </c>
      <c r="D978" s="1">
        <v>6</v>
      </c>
      <c r="E978" s="1">
        <v>44313</v>
      </c>
      <c r="F978" s="1" t="s">
        <v>20332</v>
      </c>
      <c r="G978" s="1" t="s">
        <v>72</v>
      </c>
      <c r="H978" s="1" t="s">
        <v>73</v>
      </c>
      <c r="I978" s="1">
        <v>0</v>
      </c>
      <c r="J978" s="1" t="s">
        <v>397</v>
      </c>
      <c r="K978" s="1">
        <v>0.6</v>
      </c>
      <c r="L978" s="1" t="s">
        <v>75</v>
      </c>
      <c r="M978" s="1">
        <v>0</v>
      </c>
      <c r="O978" s="1">
        <v>0</v>
      </c>
      <c r="Q978" s="1">
        <v>0</v>
      </c>
      <c r="S978" s="1">
        <v>0</v>
      </c>
      <c r="U978" s="1">
        <v>0</v>
      </c>
      <c r="W978" s="1">
        <v>0</v>
      </c>
      <c r="Y978" s="1">
        <v>0</v>
      </c>
      <c r="AA978" s="1">
        <v>0</v>
      </c>
      <c r="AC978" s="1">
        <v>0</v>
      </c>
      <c r="AE978" s="1">
        <v>0</v>
      </c>
      <c r="AG978" s="1">
        <v>2</v>
      </c>
      <c r="AH978" s="1">
        <v>8000</v>
      </c>
    </row>
    <row r="979" spans="1:34">
      <c r="A979" s="1" t="s">
        <v>2658</v>
      </c>
      <c r="B979" s="1" t="s">
        <v>2659</v>
      </c>
      <c r="C979" s="1" t="s">
        <v>620</v>
      </c>
      <c r="H979" s="1" t="s">
        <v>65</v>
      </c>
      <c r="I979" s="1" t="s">
        <v>66</v>
      </c>
      <c r="V979" s="1" t="s">
        <v>67</v>
      </c>
    </row>
    <row r="980" spans="1:34">
      <c r="A980" s="1" t="s">
        <v>2660</v>
      </c>
      <c r="B980" s="1" t="s">
        <v>2661</v>
      </c>
      <c r="C980" s="1" t="s">
        <v>73</v>
      </c>
      <c r="D980" s="1">
        <v>23</v>
      </c>
      <c r="E980" s="4">
        <v>44712</v>
      </c>
      <c r="F980" s="1" t="s">
        <v>2662</v>
      </c>
      <c r="G980" s="1" t="s">
        <v>72</v>
      </c>
      <c r="H980" s="1" t="s">
        <v>65</v>
      </c>
      <c r="I980" s="1">
        <v>0.8</v>
      </c>
      <c r="J980" s="1" t="s">
        <v>75</v>
      </c>
      <c r="K980" s="1">
        <v>0</v>
      </c>
      <c r="M980" s="1">
        <v>0</v>
      </c>
      <c r="O980" s="1">
        <v>0</v>
      </c>
      <c r="Q980" s="1">
        <v>0</v>
      </c>
      <c r="S980" s="1">
        <v>0</v>
      </c>
      <c r="U980" s="1">
        <v>0</v>
      </c>
      <c r="W980" s="1">
        <v>0</v>
      </c>
      <c r="Y980" s="1">
        <v>0</v>
      </c>
      <c r="AA980" s="1">
        <v>0</v>
      </c>
      <c r="AC980" s="1">
        <v>0</v>
      </c>
      <c r="AE980" s="1">
        <v>0</v>
      </c>
      <c r="AG980" s="1">
        <v>1</v>
      </c>
      <c r="AH980" s="1">
        <v>0</v>
      </c>
    </row>
    <row r="981" spans="1:34">
      <c r="A981" s="1" t="s">
        <v>2663</v>
      </c>
      <c r="B981" s="1" t="s">
        <v>2664</v>
      </c>
      <c r="C981" s="1" t="s">
        <v>149</v>
      </c>
      <c r="D981" s="1">
        <v>9</v>
      </c>
      <c r="E981" s="4">
        <v>44687</v>
      </c>
      <c r="F981" s="1" t="s">
        <v>2665</v>
      </c>
      <c r="G981" s="1" t="s">
        <v>80</v>
      </c>
      <c r="H981" s="1" t="s">
        <v>73</v>
      </c>
      <c r="I981" s="1">
        <v>0</v>
      </c>
      <c r="J981" s="1" t="s">
        <v>2188</v>
      </c>
      <c r="K981" s="1">
        <v>0.7</v>
      </c>
      <c r="L981" s="1" t="s">
        <v>82</v>
      </c>
      <c r="M981" s="1">
        <v>0.77</v>
      </c>
      <c r="N981" s="1" t="s">
        <v>83</v>
      </c>
      <c r="O981" s="1">
        <v>0.78</v>
      </c>
      <c r="P981" s="1" t="s">
        <v>84</v>
      </c>
      <c r="Q981" s="1">
        <v>0.8</v>
      </c>
      <c r="R981" s="1" t="s">
        <v>85</v>
      </c>
      <c r="S981" s="1">
        <v>0</v>
      </c>
      <c r="U981" s="1">
        <v>0</v>
      </c>
      <c r="W981" s="1">
        <v>0</v>
      </c>
      <c r="Y981" s="1">
        <v>0</v>
      </c>
      <c r="AA981" s="1">
        <v>0</v>
      </c>
      <c r="AC981" s="1">
        <v>0</v>
      </c>
      <c r="AE981" s="1">
        <v>0</v>
      </c>
      <c r="AG981" s="1">
        <v>4</v>
      </c>
      <c r="AH981" s="1">
        <v>8145</v>
      </c>
    </row>
    <row r="982" spans="1:34">
      <c r="A982" s="1" t="s">
        <v>2666</v>
      </c>
      <c r="B982" s="1" t="s">
        <v>2667</v>
      </c>
      <c r="C982" s="1" t="s">
        <v>291</v>
      </c>
      <c r="D982" s="1">
        <v>20</v>
      </c>
      <c r="E982" s="4">
        <v>44712</v>
      </c>
      <c r="F982" s="1" t="s">
        <v>2668</v>
      </c>
      <c r="G982" s="1" t="s">
        <v>72</v>
      </c>
      <c r="H982" s="1" t="s">
        <v>65</v>
      </c>
      <c r="I982" s="1">
        <v>0.8</v>
      </c>
      <c r="J982" s="1" t="s">
        <v>75</v>
      </c>
      <c r="K982" s="1">
        <v>0</v>
      </c>
      <c r="M982" s="1">
        <v>0</v>
      </c>
      <c r="O982" s="1">
        <v>0</v>
      </c>
      <c r="Q982" s="1">
        <v>0</v>
      </c>
      <c r="S982" s="1">
        <v>0</v>
      </c>
      <c r="U982" s="1">
        <v>0</v>
      </c>
      <c r="W982" s="1">
        <v>0</v>
      </c>
      <c r="Y982" s="1">
        <v>0</v>
      </c>
      <c r="AA982" s="1">
        <v>0</v>
      </c>
      <c r="AC982" s="1">
        <v>0</v>
      </c>
      <c r="AE982" s="1">
        <v>0</v>
      </c>
      <c r="AG982" s="1">
        <v>1</v>
      </c>
      <c r="AH982" s="1">
        <v>0</v>
      </c>
    </row>
    <row r="983" spans="1:34">
      <c r="A983" s="1" t="s">
        <v>2669</v>
      </c>
      <c r="B983" s="1" t="s">
        <v>2670</v>
      </c>
      <c r="C983" s="1" t="s">
        <v>903</v>
      </c>
      <c r="D983" s="1">
        <v>17</v>
      </c>
      <c r="E983" s="1">
        <v>39878</v>
      </c>
      <c r="F983" s="1" t="s">
        <v>20332</v>
      </c>
      <c r="G983" s="1" t="s">
        <v>72</v>
      </c>
      <c r="H983" s="1" t="s">
        <v>65</v>
      </c>
      <c r="I983" s="1">
        <v>0.5</v>
      </c>
      <c r="J983" s="1" t="s">
        <v>75</v>
      </c>
      <c r="K983" s="1">
        <v>0</v>
      </c>
      <c r="M983" s="1">
        <v>0</v>
      </c>
      <c r="O983" s="1">
        <v>0</v>
      </c>
      <c r="Q983" s="1">
        <v>0</v>
      </c>
      <c r="S983" s="1">
        <v>0</v>
      </c>
      <c r="U983" s="1">
        <v>0</v>
      </c>
      <c r="W983" s="1">
        <v>0</v>
      </c>
      <c r="Y983" s="1">
        <v>0</v>
      </c>
      <c r="AA983" s="1">
        <v>0</v>
      </c>
      <c r="AC983" s="1">
        <v>0</v>
      </c>
      <c r="AE983" s="1">
        <v>0</v>
      </c>
      <c r="AG983" s="1">
        <v>1</v>
      </c>
      <c r="AH983" s="1">
        <v>0</v>
      </c>
    </row>
    <row r="984" spans="1:34">
      <c r="A984" s="1" t="s">
        <v>2671</v>
      </c>
      <c r="B984" s="1" t="s">
        <v>2672</v>
      </c>
      <c r="C984" s="1" t="s">
        <v>297</v>
      </c>
      <c r="H984" s="1" t="s">
        <v>65</v>
      </c>
      <c r="I984" s="1" t="s">
        <v>66</v>
      </c>
      <c r="V984" s="1" t="s">
        <v>67</v>
      </c>
    </row>
    <row r="985" spans="1:34">
      <c r="A985" s="1" t="s">
        <v>2673</v>
      </c>
      <c r="B985" s="1" t="s">
        <v>2674</v>
      </c>
      <c r="C985" s="1" t="s">
        <v>245</v>
      </c>
      <c r="H985" s="1" t="s">
        <v>65</v>
      </c>
      <c r="I985" s="1" t="s">
        <v>66</v>
      </c>
      <c r="V985" s="1" t="s">
        <v>67</v>
      </c>
    </row>
    <row r="986" spans="1:34">
      <c r="A986" s="1" t="s">
        <v>2675</v>
      </c>
      <c r="B986" s="1" t="s">
        <v>2676</v>
      </c>
      <c r="C986" s="1" t="s">
        <v>259</v>
      </c>
      <c r="D986" s="1">
        <v>48</v>
      </c>
      <c r="E986" s="1">
        <v>44182</v>
      </c>
      <c r="F986" s="1" t="s">
        <v>20332</v>
      </c>
      <c r="G986" s="1" t="s">
        <v>72</v>
      </c>
      <c r="H986" s="1" t="s">
        <v>65</v>
      </c>
      <c r="I986" s="1">
        <v>0.7</v>
      </c>
      <c r="J986" s="1" t="s">
        <v>75</v>
      </c>
      <c r="K986" s="1">
        <v>0</v>
      </c>
      <c r="M986" s="1">
        <v>0</v>
      </c>
      <c r="O986" s="1">
        <v>0</v>
      </c>
      <c r="Q986" s="1">
        <v>0</v>
      </c>
      <c r="S986" s="1">
        <v>0</v>
      </c>
      <c r="U986" s="1">
        <v>0</v>
      </c>
      <c r="W986" s="1">
        <v>0</v>
      </c>
      <c r="Y986" s="1">
        <v>0</v>
      </c>
      <c r="AA986" s="1">
        <v>0</v>
      </c>
      <c r="AC986" s="1">
        <v>0</v>
      </c>
      <c r="AE986" s="1">
        <v>0</v>
      </c>
      <c r="AG986" s="1">
        <v>1</v>
      </c>
      <c r="AH986" s="1">
        <v>0</v>
      </c>
    </row>
    <row r="987" spans="1:34">
      <c r="A987" s="1" t="s">
        <v>2677</v>
      </c>
      <c r="B987" s="1" t="s">
        <v>2678</v>
      </c>
      <c r="C987" s="1" t="s">
        <v>259</v>
      </c>
      <c r="D987" s="1">
        <v>5</v>
      </c>
      <c r="E987" s="4">
        <v>44627</v>
      </c>
      <c r="F987" s="1" t="s">
        <v>2679</v>
      </c>
      <c r="G987" s="1" t="s">
        <v>72</v>
      </c>
      <c r="H987" s="1" t="s">
        <v>73</v>
      </c>
      <c r="I987" s="1">
        <v>0</v>
      </c>
      <c r="J987" s="1" t="s">
        <v>222</v>
      </c>
      <c r="K987" s="1">
        <v>0.8</v>
      </c>
      <c r="L987" s="1" t="s">
        <v>75</v>
      </c>
      <c r="M987" s="1">
        <v>0</v>
      </c>
      <c r="O987" s="1">
        <v>0</v>
      </c>
      <c r="Q987" s="1">
        <v>0</v>
      </c>
      <c r="S987" s="1">
        <v>0</v>
      </c>
      <c r="U987" s="1">
        <v>0</v>
      </c>
      <c r="W987" s="1">
        <v>0</v>
      </c>
      <c r="Y987" s="1">
        <v>0</v>
      </c>
      <c r="AA987" s="1">
        <v>0</v>
      </c>
      <c r="AC987" s="1">
        <v>0</v>
      </c>
      <c r="AE987" s="1">
        <v>0</v>
      </c>
      <c r="AG987" s="1">
        <v>2</v>
      </c>
      <c r="AH987" s="1">
        <v>9999.99</v>
      </c>
    </row>
    <row r="988" spans="1:34">
      <c r="A988" s="1" t="s">
        <v>2680</v>
      </c>
      <c r="B988" s="1" t="s">
        <v>2681</v>
      </c>
      <c r="C988" s="1" t="s">
        <v>369</v>
      </c>
      <c r="D988" s="1">
        <v>6</v>
      </c>
      <c r="E988" s="4">
        <v>44615</v>
      </c>
      <c r="F988" s="1" t="s">
        <v>2682</v>
      </c>
      <c r="G988" s="1" t="s">
        <v>72</v>
      </c>
      <c r="H988" s="1" t="s">
        <v>73</v>
      </c>
      <c r="I988" s="1">
        <v>0</v>
      </c>
      <c r="J988" s="1" t="s">
        <v>684</v>
      </c>
      <c r="K988" s="1">
        <v>0.65</v>
      </c>
      <c r="L988" s="1" t="s">
        <v>75</v>
      </c>
      <c r="M988" s="1">
        <v>0</v>
      </c>
      <c r="O988" s="1">
        <v>0</v>
      </c>
      <c r="Q988" s="1">
        <v>0</v>
      </c>
      <c r="S988" s="1">
        <v>0</v>
      </c>
      <c r="U988" s="1">
        <v>0</v>
      </c>
      <c r="W988" s="1">
        <v>0</v>
      </c>
      <c r="Y988" s="1">
        <v>0</v>
      </c>
      <c r="AA988" s="1">
        <v>0</v>
      </c>
      <c r="AC988" s="1">
        <v>0</v>
      </c>
      <c r="AE988" s="1">
        <v>0</v>
      </c>
      <c r="AG988" s="1">
        <v>2</v>
      </c>
      <c r="AH988" s="1">
        <v>11000</v>
      </c>
    </row>
    <row r="989" spans="1:34">
      <c r="A989" s="1" t="s">
        <v>2683</v>
      </c>
      <c r="B989" s="1" t="s">
        <v>2684</v>
      </c>
      <c r="C989" s="1" t="s">
        <v>92</v>
      </c>
      <c r="H989" s="1" t="s">
        <v>65</v>
      </c>
      <c r="I989" s="1" t="s">
        <v>66</v>
      </c>
      <c r="V989" s="1" t="s">
        <v>67</v>
      </c>
    </row>
    <row r="990" spans="1:34">
      <c r="A990" s="1" t="s">
        <v>2685</v>
      </c>
      <c r="B990" s="1" t="s">
        <v>2686</v>
      </c>
      <c r="C990" s="1" t="s">
        <v>964</v>
      </c>
      <c r="D990" s="1">
        <v>7</v>
      </c>
      <c r="E990" s="4">
        <v>44620</v>
      </c>
      <c r="F990" s="1" t="s">
        <v>2687</v>
      </c>
      <c r="G990" s="1" t="s">
        <v>72</v>
      </c>
      <c r="H990" s="1" t="s">
        <v>73</v>
      </c>
      <c r="I990" s="1">
        <v>0</v>
      </c>
      <c r="J990" s="1" t="s">
        <v>1267</v>
      </c>
      <c r="K990" s="1">
        <v>0.8</v>
      </c>
      <c r="L990" s="1" t="s">
        <v>75</v>
      </c>
      <c r="M990" s="1">
        <v>0</v>
      </c>
      <c r="O990" s="1">
        <v>0</v>
      </c>
      <c r="Q990" s="1">
        <v>0</v>
      </c>
      <c r="S990" s="1">
        <v>0</v>
      </c>
      <c r="U990" s="1">
        <v>0</v>
      </c>
      <c r="W990" s="1">
        <v>0</v>
      </c>
      <c r="Y990" s="1">
        <v>0</v>
      </c>
      <c r="AA990" s="1">
        <v>0</v>
      </c>
      <c r="AC990" s="1">
        <v>0</v>
      </c>
      <c r="AE990" s="1">
        <v>0</v>
      </c>
      <c r="AG990" s="1">
        <v>2</v>
      </c>
      <c r="AH990" s="1">
        <v>6000</v>
      </c>
    </row>
    <row r="991" spans="1:34">
      <c r="A991" s="1" t="s">
        <v>2688</v>
      </c>
      <c r="B991" s="1" t="s">
        <v>2689</v>
      </c>
      <c r="C991" s="1" t="s">
        <v>259</v>
      </c>
      <c r="D991" s="1">
        <v>10</v>
      </c>
      <c r="E991" s="4">
        <v>44671</v>
      </c>
      <c r="F991" s="1" t="s">
        <v>2690</v>
      </c>
      <c r="G991" s="1" t="s">
        <v>72</v>
      </c>
      <c r="H991" s="1" t="s">
        <v>65</v>
      </c>
      <c r="I991" s="1">
        <v>0.4</v>
      </c>
      <c r="J991" s="1" t="s">
        <v>75</v>
      </c>
      <c r="K991" s="1">
        <v>0</v>
      </c>
      <c r="M991" s="1">
        <v>0</v>
      </c>
      <c r="O991" s="1">
        <v>0</v>
      </c>
      <c r="Q991" s="1">
        <v>0</v>
      </c>
      <c r="S991" s="1">
        <v>0</v>
      </c>
      <c r="U991" s="1">
        <v>0</v>
      </c>
      <c r="W991" s="1">
        <v>0</v>
      </c>
      <c r="Y991" s="1">
        <v>0</v>
      </c>
      <c r="AA991" s="1">
        <v>0</v>
      </c>
      <c r="AC991" s="1">
        <v>0</v>
      </c>
      <c r="AE991" s="1">
        <v>0</v>
      </c>
      <c r="AG991" s="1">
        <v>1</v>
      </c>
      <c r="AH991" s="1">
        <v>0</v>
      </c>
    </row>
    <row r="992" spans="1:34">
      <c r="A992" s="1" t="s">
        <v>2691</v>
      </c>
      <c r="B992" s="1" t="s">
        <v>2692</v>
      </c>
      <c r="C992" s="1" t="s">
        <v>112</v>
      </c>
      <c r="D992" s="1">
        <v>14</v>
      </c>
      <c r="E992" s="1">
        <v>41430</v>
      </c>
      <c r="F992" s="1" t="s">
        <v>20332</v>
      </c>
      <c r="G992" s="1" t="s">
        <v>72</v>
      </c>
      <c r="H992" s="1" t="s">
        <v>65</v>
      </c>
      <c r="I992" s="1">
        <v>0.7</v>
      </c>
      <c r="J992" s="1" t="s">
        <v>75</v>
      </c>
      <c r="K992" s="1">
        <v>0</v>
      </c>
      <c r="M992" s="1">
        <v>0</v>
      </c>
      <c r="O992" s="1">
        <v>0</v>
      </c>
      <c r="Q992" s="1">
        <v>0</v>
      </c>
      <c r="S992" s="1">
        <v>0</v>
      </c>
      <c r="U992" s="1">
        <v>0</v>
      </c>
      <c r="W992" s="1">
        <v>0</v>
      </c>
      <c r="Y992" s="1">
        <v>0</v>
      </c>
      <c r="AA992" s="1">
        <v>0</v>
      </c>
      <c r="AC992" s="1">
        <v>0</v>
      </c>
      <c r="AE992" s="1">
        <v>0</v>
      </c>
      <c r="AG992" s="1">
        <v>1</v>
      </c>
      <c r="AH992" s="1">
        <v>0</v>
      </c>
    </row>
    <row r="993" spans="1:34">
      <c r="A993" s="1" t="s">
        <v>2693</v>
      </c>
      <c r="B993" s="1" t="s">
        <v>2694</v>
      </c>
      <c r="C993" s="1" t="s">
        <v>98</v>
      </c>
      <c r="D993" s="1">
        <v>3</v>
      </c>
      <c r="E993" s="1">
        <v>44285</v>
      </c>
      <c r="F993" s="1" t="s">
        <v>20332</v>
      </c>
      <c r="G993" s="1" t="s">
        <v>72</v>
      </c>
      <c r="H993" s="1" t="s">
        <v>73</v>
      </c>
      <c r="I993" s="1">
        <v>0</v>
      </c>
      <c r="J993" s="1" t="s">
        <v>89</v>
      </c>
      <c r="K993" s="1">
        <v>0.8</v>
      </c>
      <c r="L993" s="1" t="s">
        <v>75</v>
      </c>
      <c r="M993" s="1">
        <v>0</v>
      </c>
      <c r="O993" s="1">
        <v>0</v>
      </c>
      <c r="Q993" s="1">
        <v>0</v>
      </c>
      <c r="S993" s="1">
        <v>0</v>
      </c>
      <c r="U993" s="1">
        <v>0</v>
      </c>
      <c r="W993" s="1">
        <v>0</v>
      </c>
      <c r="Y993" s="1">
        <v>0</v>
      </c>
      <c r="AA993" s="1">
        <v>0</v>
      </c>
      <c r="AC993" s="1">
        <v>0</v>
      </c>
      <c r="AE993" s="1">
        <v>0</v>
      </c>
      <c r="AG993" s="1">
        <v>2</v>
      </c>
      <c r="AH993" s="1">
        <v>12000</v>
      </c>
    </row>
    <row r="994" spans="1:34">
      <c r="A994" s="1" t="s">
        <v>2695</v>
      </c>
      <c r="B994" s="1" t="s">
        <v>2696</v>
      </c>
      <c r="C994" s="1" t="s">
        <v>1199</v>
      </c>
      <c r="D994" s="1">
        <v>13</v>
      </c>
      <c r="E994" s="1">
        <v>44114</v>
      </c>
      <c r="F994" s="1" t="s">
        <v>20332</v>
      </c>
      <c r="G994" s="1" t="s">
        <v>72</v>
      </c>
      <c r="H994" s="1" t="s">
        <v>65</v>
      </c>
      <c r="I994" s="1">
        <v>0.8</v>
      </c>
      <c r="J994" s="1" t="s">
        <v>75</v>
      </c>
      <c r="K994" s="1">
        <v>0</v>
      </c>
      <c r="M994" s="1">
        <v>0</v>
      </c>
      <c r="O994" s="1">
        <v>0</v>
      </c>
      <c r="Q994" s="1">
        <v>0</v>
      </c>
      <c r="S994" s="1">
        <v>0</v>
      </c>
      <c r="U994" s="1">
        <v>0</v>
      </c>
      <c r="W994" s="1">
        <v>0</v>
      </c>
      <c r="Y994" s="1">
        <v>0</v>
      </c>
      <c r="AA994" s="1">
        <v>0</v>
      </c>
      <c r="AC994" s="1">
        <v>0</v>
      </c>
      <c r="AE994" s="1">
        <v>0</v>
      </c>
      <c r="AG994" s="1">
        <v>1</v>
      </c>
      <c r="AH994" s="1">
        <v>0</v>
      </c>
    </row>
    <row r="995" spans="1:34">
      <c r="A995" s="1" t="s">
        <v>2697</v>
      </c>
      <c r="B995" s="1" t="s">
        <v>2698</v>
      </c>
      <c r="C995" s="1" t="s">
        <v>488</v>
      </c>
      <c r="D995" s="1">
        <v>36</v>
      </c>
      <c r="E995" s="1">
        <v>41134</v>
      </c>
      <c r="F995" s="1" t="s">
        <v>20332</v>
      </c>
      <c r="G995" s="1" t="s">
        <v>72</v>
      </c>
      <c r="H995" s="1" t="s">
        <v>65</v>
      </c>
      <c r="I995" s="1">
        <v>0.8</v>
      </c>
      <c r="J995" s="1" t="s">
        <v>75</v>
      </c>
      <c r="K995" s="1">
        <v>0</v>
      </c>
      <c r="M995" s="1">
        <v>0</v>
      </c>
      <c r="O995" s="1">
        <v>0</v>
      </c>
      <c r="Q995" s="1">
        <v>0</v>
      </c>
      <c r="S995" s="1">
        <v>0</v>
      </c>
      <c r="U995" s="1">
        <v>0</v>
      </c>
      <c r="W995" s="1">
        <v>0</v>
      </c>
      <c r="Y995" s="1">
        <v>0</v>
      </c>
      <c r="AA995" s="1">
        <v>0</v>
      </c>
      <c r="AC995" s="1">
        <v>0</v>
      </c>
      <c r="AE995" s="1">
        <v>0</v>
      </c>
      <c r="AG995" s="1">
        <v>1</v>
      </c>
      <c r="AH995" s="1">
        <v>0</v>
      </c>
    </row>
    <row r="996" spans="1:34">
      <c r="A996" s="1" t="s">
        <v>2699</v>
      </c>
      <c r="B996" s="1" t="s">
        <v>2700</v>
      </c>
      <c r="C996" s="1" t="s">
        <v>291</v>
      </c>
      <c r="D996" s="1">
        <v>16</v>
      </c>
      <c r="E996" s="4">
        <v>44712</v>
      </c>
      <c r="F996" s="1" t="s">
        <v>2701</v>
      </c>
      <c r="G996" s="1" t="s">
        <v>80</v>
      </c>
      <c r="H996" s="1" t="s">
        <v>73</v>
      </c>
      <c r="I996" s="1">
        <v>0</v>
      </c>
      <c r="J996" s="1" t="s">
        <v>74</v>
      </c>
      <c r="K996" s="1">
        <v>0.65</v>
      </c>
      <c r="L996" s="1" t="s">
        <v>82</v>
      </c>
      <c r="M996" s="1">
        <v>0.75</v>
      </c>
      <c r="N996" s="1" t="s">
        <v>83</v>
      </c>
      <c r="O996" s="1">
        <v>0.8</v>
      </c>
      <c r="P996" s="1" t="s">
        <v>84</v>
      </c>
      <c r="Q996" s="1">
        <v>0.8</v>
      </c>
      <c r="R996" s="1" t="s">
        <v>85</v>
      </c>
      <c r="S996" s="1">
        <v>0</v>
      </c>
      <c r="U996" s="1">
        <v>0</v>
      </c>
      <c r="W996" s="1">
        <v>0</v>
      </c>
      <c r="Y996" s="1">
        <v>0</v>
      </c>
      <c r="AA996" s="1">
        <v>0</v>
      </c>
      <c r="AC996" s="1">
        <v>0</v>
      </c>
      <c r="AE996" s="1">
        <v>0</v>
      </c>
      <c r="AG996" s="1">
        <v>4</v>
      </c>
      <c r="AH996" s="1">
        <v>10000</v>
      </c>
    </row>
    <row r="997" spans="1:34">
      <c r="A997" s="1" t="s">
        <v>2702</v>
      </c>
      <c r="B997" s="1" t="s">
        <v>2703</v>
      </c>
      <c r="C997" s="1" t="s">
        <v>98</v>
      </c>
      <c r="D997" s="1">
        <v>40</v>
      </c>
      <c r="E997" s="4">
        <v>44530</v>
      </c>
      <c r="F997" s="1" t="s">
        <v>2704</v>
      </c>
      <c r="G997" s="1" t="s">
        <v>72</v>
      </c>
      <c r="H997" s="1" t="s">
        <v>73</v>
      </c>
      <c r="I997" s="1">
        <v>0</v>
      </c>
      <c r="J997" s="1" t="s">
        <v>425</v>
      </c>
      <c r="K997" s="1">
        <v>0.8</v>
      </c>
      <c r="L997" s="1" t="s">
        <v>75</v>
      </c>
      <c r="M997" s="1">
        <v>0</v>
      </c>
      <c r="O997" s="1">
        <v>0</v>
      </c>
      <c r="Q997" s="1">
        <v>0</v>
      </c>
      <c r="S997" s="1">
        <v>0</v>
      </c>
      <c r="U997" s="1">
        <v>0</v>
      </c>
      <c r="W997" s="1">
        <v>0</v>
      </c>
      <c r="Y997" s="1">
        <v>0</v>
      </c>
      <c r="AA997" s="1">
        <v>0</v>
      </c>
      <c r="AC997" s="1">
        <v>0</v>
      </c>
      <c r="AE997" s="1">
        <v>0</v>
      </c>
      <c r="AG997" s="1">
        <v>2</v>
      </c>
      <c r="AH997" s="1">
        <v>13000</v>
      </c>
    </row>
    <row r="998" spans="1:34">
      <c r="A998" s="1" t="s">
        <v>2705</v>
      </c>
      <c r="B998" s="1" t="s">
        <v>2706</v>
      </c>
      <c r="C998" s="1" t="s">
        <v>30</v>
      </c>
      <c r="D998" s="1">
        <v>7</v>
      </c>
      <c r="E998" s="4">
        <v>44665</v>
      </c>
      <c r="F998" s="1" t="s">
        <v>2707</v>
      </c>
      <c r="G998" s="1" t="s">
        <v>72</v>
      </c>
      <c r="H998" s="1" t="s">
        <v>73</v>
      </c>
      <c r="I998" s="1">
        <v>0</v>
      </c>
      <c r="J998" s="1" t="s">
        <v>89</v>
      </c>
      <c r="K998" s="1">
        <v>0.8</v>
      </c>
      <c r="L998" s="1" t="s">
        <v>75</v>
      </c>
      <c r="M998" s="1">
        <v>0</v>
      </c>
      <c r="O998" s="1">
        <v>0</v>
      </c>
      <c r="Q998" s="1">
        <v>0</v>
      </c>
      <c r="S998" s="1">
        <v>0</v>
      </c>
      <c r="U998" s="1">
        <v>0</v>
      </c>
      <c r="W998" s="1">
        <v>0</v>
      </c>
      <c r="Y998" s="1">
        <v>0</v>
      </c>
      <c r="AA998" s="1">
        <v>0</v>
      </c>
      <c r="AC998" s="1">
        <v>0</v>
      </c>
      <c r="AE998" s="1">
        <v>0</v>
      </c>
      <c r="AG998" s="1">
        <v>2</v>
      </c>
      <c r="AH998" s="1">
        <v>12000</v>
      </c>
    </row>
    <row r="999" spans="1:34">
      <c r="A999" s="1" t="s">
        <v>2708</v>
      </c>
      <c r="B999" s="1" t="s">
        <v>2709</v>
      </c>
      <c r="C999" s="1" t="s">
        <v>95</v>
      </c>
      <c r="D999" s="1">
        <v>1</v>
      </c>
      <c r="E999" s="4">
        <v>44606</v>
      </c>
      <c r="F999" s="1" t="s">
        <v>2710</v>
      </c>
      <c r="G999" s="1" t="s">
        <v>80</v>
      </c>
      <c r="H999" s="1" t="s">
        <v>73</v>
      </c>
      <c r="I999" s="1">
        <v>0.45</v>
      </c>
      <c r="J999" s="1" t="s">
        <v>82</v>
      </c>
      <c r="K999" s="1">
        <v>0.47</v>
      </c>
      <c r="L999" s="1" t="s">
        <v>83</v>
      </c>
      <c r="M999" s="1">
        <v>0.48</v>
      </c>
      <c r="N999" s="1" t="s">
        <v>84</v>
      </c>
      <c r="O999" s="1">
        <v>0.49</v>
      </c>
      <c r="P999" s="1" t="s">
        <v>85</v>
      </c>
      <c r="Q999" s="1">
        <v>0</v>
      </c>
      <c r="S999" s="1">
        <v>0</v>
      </c>
      <c r="U999" s="1">
        <v>0</v>
      </c>
      <c r="W999" s="1">
        <v>0</v>
      </c>
      <c r="Y999" s="1">
        <v>0</v>
      </c>
      <c r="AA999" s="1">
        <v>0</v>
      </c>
      <c r="AC999" s="1">
        <v>0</v>
      </c>
      <c r="AE999" s="1">
        <v>0</v>
      </c>
      <c r="AG999" s="1">
        <v>3</v>
      </c>
      <c r="AH999" s="1">
        <v>0</v>
      </c>
    </row>
    <row r="1000" spans="1:34">
      <c r="A1000" s="1" t="s">
        <v>2711</v>
      </c>
      <c r="B1000" s="1" t="s">
        <v>2712</v>
      </c>
      <c r="C1000" s="1" t="s">
        <v>193</v>
      </c>
      <c r="D1000" s="1">
        <v>14</v>
      </c>
      <c r="E1000" s="4">
        <v>44708</v>
      </c>
      <c r="F1000" s="1" t="s">
        <v>2713</v>
      </c>
      <c r="G1000" s="1" t="s">
        <v>72</v>
      </c>
      <c r="H1000" s="1" t="s">
        <v>73</v>
      </c>
      <c r="I1000" s="1">
        <v>0</v>
      </c>
      <c r="J1000" s="1" t="s">
        <v>615</v>
      </c>
      <c r="K1000" s="1">
        <v>0.6</v>
      </c>
      <c r="L1000" s="1" t="s">
        <v>75</v>
      </c>
      <c r="M1000" s="1">
        <v>0</v>
      </c>
      <c r="O1000" s="1">
        <v>0</v>
      </c>
      <c r="Q1000" s="1">
        <v>0</v>
      </c>
      <c r="S1000" s="1">
        <v>0</v>
      </c>
      <c r="U1000" s="1">
        <v>0</v>
      </c>
      <c r="W1000" s="1">
        <v>0</v>
      </c>
      <c r="Y1000" s="1">
        <v>0</v>
      </c>
      <c r="AA1000" s="1">
        <v>0</v>
      </c>
      <c r="AC1000" s="1">
        <v>0</v>
      </c>
      <c r="AE1000" s="1">
        <v>0</v>
      </c>
      <c r="AG1000" s="1">
        <v>2</v>
      </c>
      <c r="AH1000" s="1">
        <v>7999.99</v>
      </c>
    </row>
    <row r="1001" spans="1:34">
      <c r="A1001" s="1" t="s">
        <v>2714</v>
      </c>
      <c r="B1001" s="1" t="s">
        <v>2715</v>
      </c>
      <c r="C1001" s="1" t="s">
        <v>225</v>
      </c>
      <c r="D1001" s="1">
        <v>6</v>
      </c>
      <c r="E1001" s="4">
        <v>44644</v>
      </c>
      <c r="F1001" s="1" t="s">
        <v>2716</v>
      </c>
      <c r="G1001" s="1" t="s">
        <v>80</v>
      </c>
      <c r="H1001" s="1" t="s">
        <v>73</v>
      </c>
      <c r="I1001" s="1">
        <v>0.5</v>
      </c>
      <c r="J1001" s="1" t="s">
        <v>82</v>
      </c>
      <c r="K1001" s="1">
        <v>0.6</v>
      </c>
      <c r="L1001" s="1" t="s">
        <v>83</v>
      </c>
      <c r="M1001" s="1">
        <v>0.7</v>
      </c>
      <c r="N1001" s="1" t="s">
        <v>84</v>
      </c>
      <c r="O1001" s="1">
        <v>0.8</v>
      </c>
      <c r="P1001" s="1" t="s">
        <v>85</v>
      </c>
      <c r="Q1001" s="1">
        <v>0</v>
      </c>
      <c r="S1001" s="1">
        <v>0</v>
      </c>
      <c r="U1001" s="1">
        <v>0</v>
      </c>
      <c r="W1001" s="1">
        <v>0</v>
      </c>
      <c r="Y1001" s="1">
        <v>0</v>
      </c>
      <c r="AA1001" s="1">
        <v>0</v>
      </c>
      <c r="AC1001" s="1">
        <v>0</v>
      </c>
      <c r="AE1001" s="1">
        <v>0</v>
      </c>
      <c r="AG1001" s="1">
        <v>3</v>
      </c>
      <c r="AH1001" s="1">
        <v>0</v>
      </c>
    </row>
    <row r="1002" spans="1:34">
      <c r="A1002" s="1" t="s">
        <v>2717</v>
      </c>
      <c r="B1002" s="1" t="s">
        <v>2718</v>
      </c>
      <c r="C1002" s="1" t="s">
        <v>259</v>
      </c>
      <c r="D1002" s="1">
        <v>7</v>
      </c>
      <c r="E1002" s="1">
        <v>43978</v>
      </c>
      <c r="F1002" s="1" t="s">
        <v>20332</v>
      </c>
      <c r="G1002" s="1" t="s">
        <v>72</v>
      </c>
      <c r="H1002" s="1" t="s">
        <v>65</v>
      </c>
      <c r="I1002" s="1">
        <v>0.8</v>
      </c>
      <c r="J1002" s="1" t="s">
        <v>75</v>
      </c>
      <c r="K1002" s="1">
        <v>0</v>
      </c>
      <c r="M1002" s="1">
        <v>0</v>
      </c>
      <c r="O1002" s="1">
        <v>0</v>
      </c>
      <c r="Q1002" s="1">
        <v>0</v>
      </c>
      <c r="S1002" s="1">
        <v>0</v>
      </c>
      <c r="U1002" s="1">
        <v>0</v>
      </c>
      <c r="W1002" s="1">
        <v>0</v>
      </c>
      <c r="Y1002" s="1">
        <v>0</v>
      </c>
      <c r="AA1002" s="1">
        <v>0</v>
      </c>
      <c r="AC1002" s="1">
        <v>0</v>
      </c>
      <c r="AE1002" s="1">
        <v>0</v>
      </c>
      <c r="AG1002" s="1">
        <v>1</v>
      </c>
      <c r="AH1002" s="1">
        <v>0</v>
      </c>
    </row>
    <row r="1003" spans="1:34">
      <c r="A1003" s="1" t="s">
        <v>2719</v>
      </c>
      <c r="B1003" s="1" t="s">
        <v>2720</v>
      </c>
      <c r="C1003" s="1" t="s">
        <v>287</v>
      </c>
      <c r="D1003" s="1">
        <v>11</v>
      </c>
      <c r="E1003" s="4">
        <v>44602</v>
      </c>
      <c r="F1003" s="1" t="s">
        <v>2721</v>
      </c>
      <c r="G1003" s="1" t="s">
        <v>72</v>
      </c>
      <c r="H1003" s="1" t="s">
        <v>73</v>
      </c>
      <c r="I1003" s="1">
        <v>0</v>
      </c>
      <c r="J1003" s="1" t="s">
        <v>81</v>
      </c>
      <c r="K1003" s="1">
        <v>0.8</v>
      </c>
      <c r="L1003" s="1" t="s">
        <v>75</v>
      </c>
      <c r="M1003" s="1">
        <v>0</v>
      </c>
      <c r="O1003" s="1">
        <v>0</v>
      </c>
      <c r="Q1003" s="1">
        <v>0</v>
      </c>
      <c r="S1003" s="1">
        <v>0</v>
      </c>
      <c r="U1003" s="1">
        <v>0</v>
      </c>
      <c r="W1003" s="1">
        <v>0</v>
      </c>
      <c r="Y1003" s="1">
        <v>0</v>
      </c>
      <c r="AA1003" s="1">
        <v>0</v>
      </c>
      <c r="AC1003" s="1">
        <v>0</v>
      </c>
      <c r="AE1003" s="1">
        <v>0</v>
      </c>
      <c r="AG1003" s="1">
        <v>2</v>
      </c>
      <c r="AH1003" s="1">
        <v>15000</v>
      </c>
    </row>
    <row r="1004" spans="1:34">
      <c r="A1004" s="1" t="s">
        <v>2722</v>
      </c>
      <c r="B1004" s="1" t="s">
        <v>2723</v>
      </c>
      <c r="C1004" s="1" t="s">
        <v>98</v>
      </c>
      <c r="D1004" s="1">
        <v>30</v>
      </c>
      <c r="E1004" s="4">
        <v>44712</v>
      </c>
      <c r="F1004" s="1" t="s">
        <v>2724</v>
      </c>
      <c r="G1004" s="1" t="s">
        <v>80</v>
      </c>
      <c r="H1004" s="1" t="s">
        <v>73</v>
      </c>
      <c r="I1004" s="1">
        <v>0</v>
      </c>
      <c r="J1004" s="1" t="s">
        <v>81</v>
      </c>
      <c r="K1004" s="1">
        <v>0.65</v>
      </c>
      <c r="L1004" s="1" t="s">
        <v>82</v>
      </c>
      <c r="M1004" s="1">
        <v>0.7</v>
      </c>
      <c r="N1004" s="1" t="s">
        <v>83</v>
      </c>
      <c r="O1004" s="1">
        <v>0.75</v>
      </c>
      <c r="P1004" s="1" t="s">
        <v>84</v>
      </c>
      <c r="Q1004" s="1">
        <v>0.8</v>
      </c>
      <c r="R1004" s="1" t="s">
        <v>85</v>
      </c>
      <c r="S1004" s="1">
        <v>0</v>
      </c>
      <c r="U1004" s="1">
        <v>0</v>
      </c>
      <c r="W1004" s="1">
        <v>0</v>
      </c>
      <c r="Y1004" s="1">
        <v>0</v>
      </c>
      <c r="AA1004" s="1">
        <v>0</v>
      </c>
      <c r="AC1004" s="1">
        <v>0</v>
      </c>
      <c r="AE1004" s="1">
        <v>0</v>
      </c>
      <c r="AG1004" s="1">
        <v>4</v>
      </c>
      <c r="AH1004" s="1">
        <v>15000</v>
      </c>
    </row>
    <row r="1005" spans="1:34">
      <c r="A1005" s="1" t="s">
        <v>2725</v>
      </c>
      <c r="B1005" s="1" t="s">
        <v>2726</v>
      </c>
      <c r="C1005" s="1" t="s">
        <v>190</v>
      </c>
      <c r="D1005" s="1">
        <v>3</v>
      </c>
      <c r="E1005" s="4">
        <v>44624</v>
      </c>
      <c r="F1005" s="1" t="s">
        <v>2727</v>
      </c>
      <c r="G1005" s="1" t="s">
        <v>80</v>
      </c>
      <c r="H1005" s="1" t="s">
        <v>73</v>
      </c>
      <c r="I1005" s="1">
        <v>0</v>
      </c>
      <c r="J1005" s="1" t="s">
        <v>425</v>
      </c>
      <c r="K1005" s="1">
        <v>0.4</v>
      </c>
      <c r="L1005" s="1" t="s">
        <v>82</v>
      </c>
      <c r="M1005" s="1">
        <v>0.5</v>
      </c>
      <c r="N1005" s="1" t="s">
        <v>83</v>
      </c>
      <c r="O1005" s="1">
        <v>0.6</v>
      </c>
      <c r="P1005" s="1" t="s">
        <v>84</v>
      </c>
      <c r="Q1005" s="1">
        <v>0.8</v>
      </c>
      <c r="R1005" s="1" t="s">
        <v>85</v>
      </c>
      <c r="S1005" s="1">
        <v>0</v>
      </c>
      <c r="U1005" s="1">
        <v>0</v>
      </c>
      <c r="W1005" s="1">
        <v>0</v>
      </c>
      <c r="Y1005" s="1">
        <v>0</v>
      </c>
      <c r="AA1005" s="1">
        <v>0</v>
      </c>
      <c r="AC1005" s="1">
        <v>0</v>
      </c>
      <c r="AE1005" s="1">
        <v>0</v>
      </c>
      <c r="AG1005" s="1">
        <v>4</v>
      </c>
      <c r="AH1005" s="1">
        <v>13000</v>
      </c>
    </row>
    <row r="1006" spans="1:34">
      <c r="A1006" s="1" t="s">
        <v>2728</v>
      </c>
      <c r="B1006" s="1" t="s">
        <v>2729</v>
      </c>
      <c r="C1006" s="1" t="s">
        <v>1331</v>
      </c>
      <c r="D1006" s="1">
        <v>11</v>
      </c>
      <c r="E1006" s="1">
        <v>43535</v>
      </c>
      <c r="F1006" s="1" t="s">
        <v>20332</v>
      </c>
      <c r="G1006" s="1" t="s">
        <v>72</v>
      </c>
      <c r="H1006" s="1" t="s">
        <v>73</v>
      </c>
      <c r="I1006" s="1">
        <v>0</v>
      </c>
      <c r="J1006" s="1" t="s">
        <v>20402</v>
      </c>
      <c r="K1006" s="1">
        <v>0</v>
      </c>
      <c r="L1006" s="1" t="s">
        <v>20403</v>
      </c>
      <c r="M1006" s="1">
        <v>0.8</v>
      </c>
      <c r="N1006" s="1" t="s">
        <v>75</v>
      </c>
      <c r="O1006" s="1">
        <v>0</v>
      </c>
      <c r="Q1006" s="1">
        <v>0</v>
      </c>
      <c r="S1006" s="1">
        <v>0</v>
      </c>
      <c r="U1006" s="1">
        <v>0</v>
      </c>
      <c r="W1006" s="1">
        <v>0</v>
      </c>
      <c r="Y1006" s="1">
        <v>0</v>
      </c>
      <c r="AA1006" s="1">
        <v>0</v>
      </c>
      <c r="AC1006" s="1">
        <v>0</v>
      </c>
      <c r="AE1006" s="1">
        <v>0</v>
      </c>
      <c r="AG1006" s="1">
        <v>5</v>
      </c>
      <c r="AH1006" s="1">
        <v>0</v>
      </c>
    </row>
    <row r="1007" spans="1:34">
      <c r="A1007" s="1" t="s">
        <v>2730</v>
      </c>
      <c r="B1007" s="1" t="s">
        <v>2731</v>
      </c>
      <c r="C1007" s="1" t="s">
        <v>225</v>
      </c>
      <c r="D1007" s="1">
        <v>9</v>
      </c>
      <c r="E1007" s="4">
        <v>44644</v>
      </c>
      <c r="F1007" s="1" t="s">
        <v>2732</v>
      </c>
      <c r="G1007" s="1" t="s">
        <v>80</v>
      </c>
      <c r="H1007" s="1" t="s">
        <v>73</v>
      </c>
      <c r="I1007" s="1">
        <v>0.4</v>
      </c>
      <c r="J1007" s="1" t="s">
        <v>82</v>
      </c>
      <c r="K1007" s="1">
        <v>0.6</v>
      </c>
      <c r="L1007" s="1" t="s">
        <v>83</v>
      </c>
      <c r="M1007" s="1">
        <v>0.75</v>
      </c>
      <c r="N1007" s="1" t="s">
        <v>84</v>
      </c>
      <c r="O1007" s="1">
        <v>0.8</v>
      </c>
      <c r="P1007" s="1" t="s">
        <v>85</v>
      </c>
      <c r="Q1007" s="1">
        <v>0</v>
      </c>
      <c r="S1007" s="1">
        <v>0</v>
      </c>
      <c r="U1007" s="1">
        <v>0</v>
      </c>
      <c r="W1007" s="1">
        <v>0</v>
      </c>
      <c r="Y1007" s="1">
        <v>0</v>
      </c>
      <c r="AA1007" s="1">
        <v>0</v>
      </c>
      <c r="AC1007" s="1">
        <v>0</v>
      </c>
      <c r="AE1007" s="1">
        <v>0</v>
      </c>
      <c r="AG1007" s="1">
        <v>3</v>
      </c>
      <c r="AH1007" s="1">
        <v>0</v>
      </c>
    </row>
    <row r="1008" spans="1:34">
      <c r="A1008" s="1" t="s">
        <v>2733</v>
      </c>
      <c r="B1008" s="1" t="s">
        <v>2734</v>
      </c>
      <c r="C1008" s="1" t="s">
        <v>259</v>
      </c>
      <c r="D1008" s="1">
        <v>65</v>
      </c>
      <c r="E1008" s="1">
        <v>44181</v>
      </c>
      <c r="F1008" s="1" t="s">
        <v>20332</v>
      </c>
      <c r="G1008" s="1" t="s">
        <v>72</v>
      </c>
      <c r="H1008" s="1" t="s">
        <v>73</v>
      </c>
      <c r="I1008" s="1">
        <v>0</v>
      </c>
      <c r="J1008" s="1" t="s">
        <v>397</v>
      </c>
      <c r="K1008" s="1">
        <v>0.65</v>
      </c>
      <c r="L1008" s="1" t="s">
        <v>75</v>
      </c>
      <c r="M1008" s="1">
        <v>0</v>
      </c>
      <c r="O1008" s="1">
        <v>0</v>
      </c>
      <c r="Q1008" s="1">
        <v>0</v>
      </c>
      <c r="S1008" s="1">
        <v>0</v>
      </c>
      <c r="U1008" s="1">
        <v>0</v>
      </c>
      <c r="W1008" s="1">
        <v>0</v>
      </c>
      <c r="Y1008" s="1">
        <v>0</v>
      </c>
      <c r="AA1008" s="1">
        <v>0</v>
      </c>
      <c r="AC1008" s="1">
        <v>0</v>
      </c>
      <c r="AE1008" s="1">
        <v>0</v>
      </c>
      <c r="AG1008" s="1">
        <v>2</v>
      </c>
      <c r="AH1008" s="1">
        <v>8000</v>
      </c>
    </row>
    <row r="1009" spans="1:34">
      <c r="A1009" s="1" t="s">
        <v>2735</v>
      </c>
      <c r="B1009" s="1" t="s">
        <v>2736</v>
      </c>
      <c r="C1009" s="1" t="s">
        <v>255</v>
      </c>
      <c r="D1009" s="1">
        <v>2</v>
      </c>
      <c r="E1009" s="4">
        <v>44586</v>
      </c>
      <c r="F1009" s="1" t="s">
        <v>2737</v>
      </c>
      <c r="G1009" s="1" t="s">
        <v>72</v>
      </c>
      <c r="H1009" s="1" t="s">
        <v>73</v>
      </c>
      <c r="I1009" s="1">
        <v>0</v>
      </c>
      <c r="J1009" s="1" t="s">
        <v>910</v>
      </c>
      <c r="K1009" s="1">
        <v>0.7</v>
      </c>
      <c r="L1009" s="1" t="s">
        <v>75</v>
      </c>
      <c r="M1009" s="1">
        <v>0</v>
      </c>
      <c r="O1009" s="1">
        <v>0</v>
      </c>
      <c r="Q1009" s="1">
        <v>0</v>
      </c>
      <c r="S1009" s="1">
        <v>0</v>
      </c>
      <c r="U1009" s="1">
        <v>0</v>
      </c>
      <c r="W1009" s="1">
        <v>0</v>
      </c>
      <c r="Y1009" s="1">
        <v>0</v>
      </c>
      <c r="AA1009" s="1">
        <v>0</v>
      </c>
      <c r="AC1009" s="1">
        <v>0</v>
      </c>
      <c r="AE1009" s="1">
        <v>0</v>
      </c>
      <c r="AG1009" s="1">
        <v>2</v>
      </c>
      <c r="AH1009" s="1">
        <v>6500</v>
      </c>
    </row>
    <row r="1010" spans="1:34">
      <c r="A1010" s="1" t="s">
        <v>2738</v>
      </c>
      <c r="B1010" s="1" t="s">
        <v>2739</v>
      </c>
      <c r="C1010" s="1" t="s">
        <v>327</v>
      </c>
      <c r="D1010" s="1">
        <v>15</v>
      </c>
      <c r="E1010" s="4">
        <v>44711</v>
      </c>
      <c r="F1010" s="1" t="s">
        <v>2740</v>
      </c>
      <c r="G1010" s="1" t="s">
        <v>72</v>
      </c>
      <c r="H1010" s="1" t="s">
        <v>73</v>
      </c>
      <c r="I1010" s="1">
        <v>0</v>
      </c>
      <c r="J1010" s="1" t="s">
        <v>1697</v>
      </c>
      <c r="K1010" s="1">
        <v>0.2</v>
      </c>
      <c r="L1010" s="1" t="s">
        <v>75</v>
      </c>
      <c r="M1010" s="1">
        <v>0</v>
      </c>
      <c r="O1010" s="1">
        <v>0</v>
      </c>
      <c r="Q1010" s="1">
        <v>0</v>
      </c>
      <c r="S1010" s="1">
        <v>0</v>
      </c>
      <c r="U1010" s="1">
        <v>0</v>
      </c>
      <c r="W1010" s="1">
        <v>0</v>
      </c>
      <c r="Y1010" s="1">
        <v>0</v>
      </c>
      <c r="AA1010" s="1">
        <v>0</v>
      </c>
      <c r="AC1010" s="1">
        <v>0</v>
      </c>
      <c r="AE1010" s="1">
        <v>0</v>
      </c>
      <c r="AG1010" s="1">
        <v>2</v>
      </c>
      <c r="AH1010" s="1">
        <v>20000</v>
      </c>
    </row>
    <row r="1011" spans="1:34">
      <c r="A1011" s="1" t="s">
        <v>2741</v>
      </c>
      <c r="B1011" s="1" t="s">
        <v>2742</v>
      </c>
      <c r="C1011" s="1" t="s">
        <v>212</v>
      </c>
      <c r="D1011" s="1">
        <v>5</v>
      </c>
      <c r="E1011" s="4">
        <v>39169</v>
      </c>
      <c r="F1011" s="1" t="s">
        <v>2743</v>
      </c>
      <c r="G1011" s="1" t="s">
        <v>72</v>
      </c>
      <c r="H1011" s="1" t="s">
        <v>65</v>
      </c>
      <c r="I1011" s="1">
        <v>0.5</v>
      </c>
      <c r="J1011" s="1" t="s">
        <v>75</v>
      </c>
      <c r="K1011" s="1">
        <v>0</v>
      </c>
      <c r="M1011" s="1">
        <v>0</v>
      </c>
      <c r="O1011" s="1">
        <v>0</v>
      </c>
      <c r="Q1011" s="1">
        <v>0</v>
      </c>
      <c r="S1011" s="1">
        <v>0</v>
      </c>
      <c r="U1011" s="1">
        <v>0</v>
      </c>
      <c r="W1011" s="1">
        <v>0</v>
      </c>
      <c r="Y1011" s="1">
        <v>0</v>
      </c>
      <c r="AA1011" s="1">
        <v>0</v>
      </c>
      <c r="AC1011" s="1">
        <v>0</v>
      </c>
      <c r="AE1011" s="1">
        <v>0</v>
      </c>
      <c r="AG1011" s="1">
        <v>1</v>
      </c>
      <c r="AH1011" s="1">
        <v>0</v>
      </c>
    </row>
    <row r="1012" spans="1:34">
      <c r="A1012" s="1" t="s">
        <v>2744</v>
      </c>
      <c r="B1012" s="1" t="s">
        <v>2745</v>
      </c>
      <c r="C1012" s="1" t="s">
        <v>199</v>
      </c>
      <c r="D1012" s="1">
        <v>10</v>
      </c>
      <c r="E1012" s="1">
        <v>44722</v>
      </c>
      <c r="F1012" s="1" t="s">
        <v>20404</v>
      </c>
      <c r="G1012" s="1" t="s">
        <v>72</v>
      </c>
      <c r="H1012" s="1" t="s">
        <v>65</v>
      </c>
      <c r="I1012" s="1">
        <v>0.4</v>
      </c>
      <c r="J1012" s="1" t="s">
        <v>75</v>
      </c>
      <c r="K1012" s="1">
        <v>0</v>
      </c>
      <c r="M1012" s="1">
        <v>0</v>
      </c>
      <c r="O1012" s="1">
        <v>0</v>
      </c>
      <c r="Q1012" s="1">
        <v>0</v>
      </c>
      <c r="S1012" s="1">
        <v>0</v>
      </c>
      <c r="U1012" s="1">
        <v>0</v>
      </c>
      <c r="W1012" s="1">
        <v>0</v>
      </c>
      <c r="Y1012" s="1">
        <v>0</v>
      </c>
      <c r="AA1012" s="1">
        <v>0</v>
      </c>
      <c r="AC1012" s="1">
        <v>0</v>
      </c>
      <c r="AE1012" s="1">
        <v>0</v>
      </c>
      <c r="AG1012" s="1">
        <v>1</v>
      </c>
      <c r="AH1012" s="1">
        <v>0</v>
      </c>
    </row>
    <row r="1013" spans="1:34">
      <c r="A1013" s="1" t="s">
        <v>2746</v>
      </c>
      <c r="B1013" s="1" t="s">
        <v>2747</v>
      </c>
      <c r="C1013" s="1" t="s">
        <v>287</v>
      </c>
      <c r="D1013" s="1">
        <v>5</v>
      </c>
      <c r="E1013" s="1">
        <v>44314</v>
      </c>
      <c r="F1013" s="1" t="s">
        <v>20332</v>
      </c>
      <c r="G1013" s="1" t="s">
        <v>72</v>
      </c>
      <c r="H1013" s="1" t="s">
        <v>73</v>
      </c>
      <c r="I1013" s="1">
        <v>0</v>
      </c>
      <c r="J1013" s="1" t="s">
        <v>222</v>
      </c>
      <c r="K1013" s="1">
        <v>0.5</v>
      </c>
      <c r="L1013" s="1" t="s">
        <v>75</v>
      </c>
      <c r="M1013" s="1">
        <v>0</v>
      </c>
      <c r="O1013" s="1">
        <v>0</v>
      </c>
      <c r="Q1013" s="1">
        <v>0</v>
      </c>
      <c r="S1013" s="1">
        <v>0</v>
      </c>
      <c r="U1013" s="1">
        <v>0</v>
      </c>
      <c r="W1013" s="1">
        <v>0</v>
      </c>
      <c r="Y1013" s="1">
        <v>0</v>
      </c>
      <c r="AA1013" s="1">
        <v>0</v>
      </c>
      <c r="AC1013" s="1">
        <v>0</v>
      </c>
      <c r="AE1013" s="1">
        <v>0</v>
      </c>
      <c r="AG1013" s="1">
        <v>2</v>
      </c>
      <c r="AH1013" s="1">
        <v>9999.99</v>
      </c>
    </row>
    <row r="1014" spans="1:34">
      <c r="A1014" s="1" t="s">
        <v>2748</v>
      </c>
      <c r="B1014" s="1" t="s">
        <v>2749</v>
      </c>
      <c r="C1014" s="1" t="s">
        <v>423</v>
      </c>
      <c r="D1014" s="1">
        <v>3</v>
      </c>
      <c r="E1014" s="4">
        <v>44630</v>
      </c>
      <c r="F1014" s="1" t="s">
        <v>2750</v>
      </c>
      <c r="G1014" s="1" t="s">
        <v>80</v>
      </c>
      <c r="H1014" s="1" t="s">
        <v>73</v>
      </c>
      <c r="I1014" s="1">
        <v>0</v>
      </c>
      <c r="J1014" s="1" t="s">
        <v>81</v>
      </c>
      <c r="K1014" s="1">
        <v>0.7</v>
      </c>
      <c r="L1014" s="1" t="s">
        <v>82</v>
      </c>
      <c r="M1014" s="1">
        <v>0.72</v>
      </c>
      <c r="N1014" s="1" t="s">
        <v>83</v>
      </c>
      <c r="O1014" s="1">
        <v>0.74</v>
      </c>
      <c r="P1014" s="1" t="s">
        <v>84</v>
      </c>
      <c r="Q1014" s="1">
        <v>0.8</v>
      </c>
      <c r="R1014" s="1" t="s">
        <v>85</v>
      </c>
      <c r="S1014" s="1">
        <v>0</v>
      </c>
      <c r="U1014" s="1">
        <v>0</v>
      </c>
      <c r="W1014" s="1">
        <v>0</v>
      </c>
      <c r="Y1014" s="1">
        <v>0</v>
      </c>
      <c r="AA1014" s="1">
        <v>0</v>
      </c>
      <c r="AC1014" s="1">
        <v>0</v>
      </c>
      <c r="AE1014" s="1">
        <v>0</v>
      </c>
      <c r="AG1014" s="1">
        <v>4</v>
      </c>
      <c r="AH1014" s="1">
        <v>15000</v>
      </c>
    </row>
    <row r="1015" spans="1:34">
      <c r="A1015" s="1" t="s">
        <v>2751</v>
      </c>
      <c r="B1015" s="1" t="s">
        <v>2752</v>
      </c>
      <c r="C1015" s="1" t="s">
        <v>92</v>
      </c>
      <c r="D1015" s="1">
        <v>5</v>
      </c>
      <c r="E1015" s="4">
        <v>44613</v>
      </c>
      <c r="F1015" s="1" t="s">
        <v>2753</v>
      </c>
      <c r="G1015" s="1" t="s">
        <v>72</v>
      </c>
      <c r="H1015" s="1" t="s">
        <v>73</v>
      </c>
      <c r="I1015" s="1">
        <v>0</v>
      </c>
      <c r="J1015" s="1" t="s">
        <v>397</v>
      </c>
      <c r="K1015" s="1">
        <v>0.4</v>
      </c>
      <c r="L1015" s="1" t="s">
        <v>75</v>
      </c>
      <c r="M1015" s="1">
        <v>0</v>
      </c>
      <c r="O1015" s="1">
        <v>0</v>
      </c>
      <c r="Q1015" s="1">
        <v>0</v>
      </c>
      <c r="S1015" s="1">
        <v>0</v>
      </c>
      <c r="U1015" s="1">
        <v>0</v>
      </c>
      <c r="W1015" s="1">
        <v>0</v>
      </c>
      <c r="Y1015" s="1">
        <v>0</v>
      </c>
      <c r="AA1015" s="1">
        <v>0</v>
      </c>
      <c r="AC1015" s="1">
        <v>0</v>
      </c>
      <c r="AE1015" s="1">
        <v>0</v>
      </c>
      <c r="AG1015" s="1">
        <v>2</v>
      </c>
      <c r="AH1015" s="1">
        <v>8000</v>
      </c>
    </row>
    <row r="1016" spans="1:34">
      <c r="A1016" s="1" t="s">
        <v>2754</v>
      </c>
      <c r="B1016" s="1" t="s">
        <v>2755</v>
      </c>
      <c r="C1016" s="1" t="s">
        <v>533</v>
      </c>
      <c r="D1016" s="1">
        <v>78</v>
      </c>
      <c r="E1016" s="1">
        <v>41912</v>
      </c>
      <c r="F1016" s="1" t="s">
        <v>20332</v>
      </c>
      <c r="G1016" s="1" t="s">
        <v>72</v>
      </c>
      <c r="H1016" s="1" t="s">
        <v>73</v>
      </c>
      <c r="I1016" s="1">
        <v>0</v>
      </c>
      <c r="J1016" s="1" t="s">
        <v>20405</v>
      </c>
      <c r="K1016" s="1">
        <v>0.8</v>
      </c>
      <c r="L1016" s="1" t="s">
        <v>75</v>
      </c>
      <c r="M1016" s="1">
        <v>0</v>
      </c>
      <c r="O1016" s="1">
        <v>0</v>
      </c>
      <c r="Q1016" s="1">
        <v>0</v>
      </c>
      <c r="S1016" s="1">
        <v>0</v>
      </c>
      <c r="U1016" s="1">
        <v>0</v>
      </c>
      <c r="W1016" s="1">
        <v>0</v>
      </c>
      <c r="Y1016" s="1">
        <v>0</v>
      </c>
      <c r="AA1016" s="1">
        <v>0</v>
      </c>
      <c r="AC1016" s="1">
        <v>0</v>
      </c>
      <c r="AE1016" s="1">
        <v>0</v>
      </c>
      <c r="AG1016" s="1">
        <v>2</v>
      </c>
      <c r="AH1016" s="1">
        <v>4800</v>
      </c>
    </row>
    <row r="1017" spans="1:34">
      <c r="A1017" s="1" t="s">
        <v>2756</v>
      </c>
      <c r="B1017" s="1" t="s">
        <v>2757</v>
      </c>
      <c r="C1017" s="1" t="s">
        <v>196</v>
      </c>
      <c r="D1017" s="1">
        <v>17</v>
      </c>
      <c r="E1017" s="4">
        <v>44627</v>
      </c>
      <c r="F1017" s="1" t="s">
        <v>2758</v>
      </c>
      <c r="G1017" s="1" t="s">
        <v>72</v>
      </c>
      <c r="H1017" s="1" t="s">
        <v>65</v>
      </c>
      <c r="I1017" s="1">
        <v>0.5</v>
      </c>
      <c r="J1017" s="1" t="s">
        <v>75</v>
      </c>
      <c r="K1017" s="1">
        <v>0</v>
      </c>
      <c r="M1017" s="1">
        <v>0</v>
      </c>
      <c r="O1017" s="1">
        <v>0</v>
      </c>
      <c r="Q1017" s="1">
        <v>0</v>
      </c>
      <c r="S1017" s="1">
        <v>0</v>
      </c>
      <c r="U1017" s="1">
        <v>0</v>
      </c>
      <c r="W1017" s="1">
        <v>0</v>
      </c>
      <c r="Y1017" s="1">
        <v>0</v>
      </c>
      <c r="AA1017" s="1">
        <v>0</v>
      </c>
      <c r="AC1017" s="1">
        <v>0</v>
      </c>
      <c r="AE1017" s="1">
        <v>0</v>
      </c>
      <c r="AG1017" s="1">
        <v>1</v>
      </c>
      <c r="AH1017" s="1">
        <v>0</v>
      </c>
    </row>
    <row r="1018" spans="1:34">
      <c r="A1018" s="1" t="s">
        <v>2759</v>
      </c>
      <c r="B1018" s="1" t="s">
        <v>2760</v>
      </c>
      <c r="C1018" s="1" t="s">
        <v>1756</v>
      </c>
      <c r="D1018" s="1">
        <v>6</v>
      </c>
      <c r="E1018" s="1">
        <v>44016</v>
      </c>
      <c r="F1018" s="1" t="s">
        <v>20332</v>
      </c>
      <c r="G1018" s="1" t="s">
        <v>72</v>
      </c>
      <c r="H1018" s="1" t="s">
        <v>65</v>
      </c>
      <c r="I1018" s="1">
        <v>0.8</v>
      </c>
      <c r="J1018" s="1" t="s">
        <v>75</v>
      </c>
      <c r="K1018" s="1">
        <v>0</v>
      </c>
      <c r="M1018" s="1">
        <v>0</v>
      </c>
      <c r="O1018" s="1">
        <v>0</v>
      </c>
      <c r="Q1018" s="1">
        <v>0</v>
      </c>
      <c r="S1018" s="1">
        <v>0</v>
      </c>
      <c r="U1018" s="1">
        <v>0</v>
      </c>
      <c r="W1018" s="1">
        <v>0</v>
      </c>
      <c r="Y1018" s="1">
        <v>0</v>
      </c>
      <c r="AA1018" s="1">
        <v>0</v>
      </c>
      <c r="AC1018" s="1">
        <v>0</v>
      </c>
      <c r="AE1018" s="1">
        <v>0</v>
      </c>
      <c r="AG1018" s="1">
        <v>1</v>
      </c>
      <c r="AH1018" s="1">
        <v>0</v>
      </c>
    </row>
    <row r="1019" spans="1:34">
      <c r="A1019" s="1" t="s">
        <v>2761</v>
      </c>
      <c r="B1019" s="1" t="s">
        <v>2762</v>
      </c>
      <c r="C1019" s="1" t="s">
        <v>287</v>
      </c>
      <c r="D1019" s="1">
        <v>6</v>
      </c>
      <c r="E1019" s="4">
        <v>44698</v>
      </c>
      <c r="F1019" s="1" t="s">
        <v>2763</v>
      </c>
      <c r="G1019" s="1" t="s">
        <v>72</v>
      </c>
      <c r="H1019" s="1" t="s">
        <v>65</v>
      </c>
      <c r="I1019" s="1">
        <v>0.4</v>
      </c>
      <c r="J1019" s="1" t="s">
        <v>75</v>
      </c>
      <c r="K1019" s="1">
        <v>0</v>
      </c>
      <c r="M1019" s="1">
        <v>0</v>
      </c>
      <c r="O1019" s="1">
        <v>0</v>
      </c>
      <c r="Q1019" s="1">
        <v>0</v>
      </c>
      <c r="S1019" s="1">
        <v>0</v>
      </c>
      <c r="U1019" s="1">
        <v>0</v>
      </c>
      <c r="W1019" s="1">
        <v>0</v>
      </c>
      <c r="Y1019" s="1">
        <v>0</v>
      </c>
      <c r="AA1019" s="1">
        <v>0</v>
      </c>
      <c r="AC1019" s="1">
        <v>0</v>
      </c>
      <c r="AE1019" s="1">
        <v>0</v>
      </c>
      <c r="AG1019" s="1">
        <v>1</v>
      </c>
      <c r="AH1019" s="1">
        <v>0</v>
      </c>
    </row>
    <row r="1020" spans="1:34">
      <c r="A1020" s="1" t="s">
        <v>2764</v>
      </c>
      <c r="B1020" s="1" t="s">
        <v>2765</v>
      </c>
      <c r="C1020" s="1" t="s">
        <v>460</v>
      </c>
      <c r="D1020" s="1">
        <v>22</v>
      </c>
      <c r="E1020" s="4">
        <v>44712</v>
      </c>
      <c r="F1020" s="1" t="s">
        <v>2766</v>
      </c>
      <c r="G1020" s="1" t="s">
        <v>80</v>
      </c>
      <c r="H1020" s="1" t="s">
        <v>73</v>
      </c>
      <c r="I1020" s="1">
        <v>0</v>
      </c>
      <c r="J1020" s="1" t="s">
        <v>74</v>
      </c>
      <c r="K1020" s="1">
        <v>0.6</v>
      </c>
      <c r="L1020" s="1" t="s">
        <v>82</v>
      </c>
      <c r="M1020" s="1">
        <v>0.65</v>
      </c>
      <c r="N1020" s="1" t="s">
        <v>83</v>
      </c>
      <c r="O1020" s="1">
        <v>0.75</v>
      </c>
      <c r="P1020" s="1" t="s">
        <v>84</v>
      </c>
      <c r="Q1020" s="1">
        <v>0.79</v>
      </c>
      <c r="R1020" s="1" t="s">
        <v>85</v>
      </c>
      <c r="S1020" s="1">
        <v>0</v>
      </c>
      <c r="U1020" s="1">
        <v>0</v>
      </c>
      <c r="W1020" s="1">
        <v>0</v>
      </c>
      <c r="Y1020" s="1">
        <v>0</v>
      </c>
      <c r="AA1020" s="1">
        <v>0</v>
      </c>
      <c r="AC1020" s="1">
        <v>0</v>
      </c>
      <c r="AE1020" s="1">
        <v>0</v>
      </c>
      <c r="AG1020" s="1">
        <v>4</v>
      </c>
      <c r="AH1020" s="1">
        <v>10000</v>
      </c>
    </row>
    <row r="1021" spans="1:34">
      <c r="A1021" s="1" t="s">
        <v>2767</v>
      </c>
      <c r="B1021" s="1" t="s">
        <v>2768</v>
      </c>
      <c r="C1021" s="1" t="s">
        <v>238</v>
      </c>
      <c r="D1021" s="1">
        <v>10</v>
      </c>
      <c r="E1021" s="4">
        <v>44659</v>
      </c>
      <c r="F1021" s="1" t="s">
        <v>2769</v>
      </c>
      <c r="G1021" s="1" t="s">
        <v>72</v>
      </c>
      <c r="H1021" s="1" t="s">
        <v>73</v>
      </c>
      <c r="I1021" s="1">
        <v>0</v>
      </c>
      <c r="J1021" s="1" t="s">
        <v>222</v>
      </c>
      <c r="K1021" s="1">
        <v>0.8</v>
      </c>
      <c r="L1021" s="1" t="s">
        <v>75</v>
      </c>
      <c r="M1021" s="1">
        <v>0</v>
      </c>
      <c r="O1021" s="1">
        <v>0</v>
      </c>
      <c r="Q1021" s="1">
        <v>0</v>
      </c>
      <c r="S1021" s="1">
        <v>0</v>
      </c>
      <c r="U1021" s="1">
        <v>0</v>
      </c>
      <c r="W1021" s="1">
        <v>0</v>
      </c>
      <c r="Y1021" s="1">
        <v>0</v>
      </c>
      <c r="AA1021" s="1">
        <v>0</v>
      </c>
      <c r="AC1021" s="1">
        <v>0</v>
      </c>
      <c r="AE1021" s="1">
        <v>0</v>
      </c>
      <c r="AG1021" s="1">
        <v>2</v>
      </c>
      <c r="AH1021" s="1">
        <v>9999.99</v>
      </c>
    </row>
    <row r="1022" spans="1:34">
      <c r="A1022" s="1" t="s">
        <v>2770</v>
      </c>
      <c r="B1022" s="1" t="s">
        <v>2771</v>
      </c>
      <c r="C1022" s="1" t="s">
        <v>360</v>
      </c>
      <c r="H1022" s="1" t="s">
        <v>65</v>
      </c>
      <c r="I1022" s="1" t="s">
        <v>66</v>
      </c>
      <c r="V1022" s="1" t="s">
        <v>67</v>
      </c>
    </row>
    <row r="1023" spans="1:34">
      <c r="A1023" s="1" t="s">
        <v>2772</v>
      </c>
      <c r="B1023" s="1" t="s">
        <v>2773</v>
      </c>
      <c r="C1023" s="1" t="s">
        <v>64</v>
      </c>
      <c r="D1023" s="1">
        <v>19</v>
      </c>
      <c r="E1023" s="1">
        <v>43535</v>
      </c>
      <c r="F1023" s="1" t="s">
        <v>20332</v>
      </c>
      <c r="G1023" s="1" t="s">
        <v>72</v>
      </c>
      <c r="H1023" s="1" t="s">
        <v>65</v>
      </c>
      <c r="I1023" s="1">
        <v>0.8</v>
      </c>
      <c r="J1023" s="1" t="s">
        <v>75</v>
      </c>
      <c r="K1023" s="1">
        <v>0</v>
      </c>
      <c r="M1023" s="1">
        <v>0</v>
      </c>
      <c r="O1023" s="1">
        <v>0</v>
      </c>
      <c r="Q1023" s="1">
        <v>0</v>
      </c>
      <c r="S1023" s="1">
        <v>0</v>
      </c>
      <c r="U1023" s="1">
        <v>0</v>
      </c>
      <c r="W1023" s="1">
        <v>0</v>
      </c>
      <c r="Y1023" s="1">
        <v>0</v>
      </c>
      <c r="AA1023" s="1">
        <v>0</v>
      </c>
      <c r="AC1023" s="1">
        <v>0</v>
      </c>
      <c r="AE1023" s="1">
        <v>0</v>
      </c>
      <c r="AG1023" s="1">
        <v>1</v>
      </c>
      <c r="AH1023" s="1">
        <v>0</v>
      </c>
    </row>
    <row r="1024" spans="1:34">
      <c r="A1024" s="1" t="s">
        <v>2774</v>
      </c>
      <c r="B1024" s="1" t="s">
        <v>2775</v>
      </c>
      <c r="C1024" s="1" t="s">
        <v>423</v>
      </c>
      <c r="D1024" s="1">
        <v>78</v>
      </c>
      <c r="E1024" s="4">
        <v>44547</v>
      </c>
      <c r="F1024" s="1" t="s">
        <v>2776</v>
      </c>
      <c r="G1024" s="1" t="s">
        <v>72</v>
      </c>
      <c r="H1024" s="1" t="s">
        <v>73</v>
      </c>
      <c r="I1024" s="1">
        <v>0</v>
      </c>
      <c r="J1024" s="1" t="s">
        <v>222</v>
      </c>
      <c r="K1024" s="1">
        <v>0.8</v>
      </c>
      <c r="L1024" s="1" t="s">
        <v>75</v>
      </c>
      <c r="M1024" s="1">
        <v>0</v>
      </c>
      <c r="O1024" s="1">
        <v>0</v>
      </c>
      <c r="Q1024" s="1">
        <v>0</v>
      </c>
      <c r="S1024" s="1">
        <v>0</v>
      </c>
      <c r="U1024" s="1">
        <v>0</v>
      </c>
      <c r="W1024" s="1">
        <v>0</v>
      </c>
      <c r="Y1024" s="1">
        <v>0</v>
      </c>
      <c r="AA1024" s="1">
        <v>0</v>
      </c>
      <c r="AC1024" s="1">
        <v>0</v>
      </c>
      <c r="AE1024" s="1">
        <v>0</v>
      </c>
      <c r="AG1024" s="1">
        <v>2</v>
      </c>
      <c r="AH1024" s="1">
        <v>9999.99</v>
      </c>
    </row>
    <row r="1025" spans="1:34">
      <c r="A1025" s="1" t="s">
        <v>2777</v>
      </c>
      <c r="B1025" s="1" t="s">
        <v>2778</v>
      </c>
      <c r="C1025" s="1" t="s">
        <v>626</v>
      </c>
      <c r="D1025" s="1">
        <v>29</v>
      </c>
      <c r="E1025" s="1">
        <v>42487</v>
      </c>
      <c r="F1025" s="1" t="s">
        <v>20332</v>
      </c>
      <c r="G1025" s="1" t="s">
        <v>72</v>
      </c>
      <c r="H1025" s="1" t="s">
        <v>73</v>
      </c>
      <c r="I1025" s="1">
        <v>0</v>
      </c>
      <c r="J1025" s="1" t="s">
        <v>397</v>
      </c>
      <c r="K1025" s="1">
        <v>0.6</v>
      </c>
      <c r="L1025" s="1" t="s">
        <v>75</v>
      </c>
      <c r="M1025" s="1">
        <v>0</v>
      </c>
      <c r="O1025" s="1">
        <v>0</v>
      </c>
      <c r="Q1025" s="1">
        <v>0</v>
      </c>
      <c r="S1025" s="1">
        <v>0</v>
      </c>
      <c r="U1025" s="1">
        <v>0</v>
      </c>
      <c r="W1025" s="1">
        <v>0</v>
      </c>
      <c r="Y1025" s="1">
        <v>0</v>
      </c>
      <c r="AA1025" s="1">
        <v>0</v>
      </c>
      <c r="AC1025" s="1">
        <v>0</v>
      </c>
      <c r="AE1025" s="1">
        <v>0</v>
      </c>
      <c r="AG1025" s="1">
        <v>2</v>
      </c>
      <c r="AH1025" s="1">
        <v>8000</v>
      </c>
    </row>
    <row r="1026" spans="1:34">
      <c r="A1026" s="1" t="s">
        <v>2779</v>
      </c>
      <c r="B1026" s="1" t="s">
        <v>2780</v>
      </c>
      <c r="C1026" s="1" t="s">
        <v>259</v>
      </c>
      <c r="D1026" s="1">
        <v>2</v>
      </c>
      <c r="E1026" s="4">
        <v>44609</v>
      </c>
      <c r="F1026" s="1" t="s">
        <v>2781</v>
      </c>
      <c r="G1026" s="1" t="s">
        <v>80</v>
      </c>
      <c r="H1026" s="1" t="s">
        <v>73</v>
      </c>
      <c r="I1026" s="1">
        <v>0.25</v>
      </c>
      <c r="J1026" s="1" t="s">
        <v>82</v>
      </c>
      <c r="K1026" s="1">
        <v>0.6</v>
      </c>
      <c r="L1026" s="1" t="s">
        <v>83</v>
      </c>
      <c r="M1026" s="1">
        <v>0.7</v>
      </c>
      <c r="N1026" s="1" t="s">
        <v>84</v>
      </c>
      <c r="O1026" s="1">
        <v>0.8</v>
      </c>
      <c r="P1026" s="1" t="s">
        <v>85</v>
      </c>
      <c r="Q1026" s="1">
        <v>0</v>
      </c>
      <c r="S1026" s="1">
        <v>0</v>
      </c>
      <c r="U1026" s="1">
        <v>0</v>
      </c>
      <c r="W1026" s="1">
        <v>0</v>
      </c>
      <c r="Y1026" s="1">
        <v>0</v>
      </c>
      <c r="AA1026" s="1">
        <v>0</v>
      </c>
      <c r="AC1026" s="1">
        <v>0</v>
      </c>
      <c r="AE1026" s="1">
        <v>0</v>
      </c>
      <c r="AG1026" s="1">
        <v>3</v>
      </c>
      <c r="AH1026" s="1">
        <v>0</v>
      </c>
    </row>
    <row r="1027" spans="1:34">
      <c r="A1027" s="1" t="s">
        <v>2782</v>
      </c>
      <c r="B1027" s="1" t="s">
        <v>2783</v>
      </c>
      <c r="C1027" s="1" t="s">
        <v>129</v>
      </c>
      <c r="D1027" s="1">
        <v>21</v>
      </c>
      <c r="E1027" s="1">
        <v>44712</v>
      </c>
      <c r="F1027" s="1" t="s">
        <v>20406</v>
      </c>
      <c r="G1027" s="1" t="s">
        <v>72</v>
      </c>
      <c r="H1027" s="1" t="s">
        <v>65</v>
      </c>
      <c r="I1027" s="1">
        <v>0.5</v>
      </c>
      <c r="J1027" s="1" t="s">
        <v>75</v>
      </c>
      <c r="K1027" s="1">
        <v>0</v>
      </c>
      <c r="M1027" s="1">
        <v>0</v>
      </c>
      <c r="O1027" s="1">
        <v>0</v>
      </c>
      <c r="Q1027" s="1">
        <v>0</v>
      </c>
      <c r="S1027" s="1">
        <v>0</v>
      </c>
      <c r="U1027" s="1">
        <v>0</v>
      </c>
      <c r="W1027" s="1">
        <v>0</v>
      </c>
      <c r="Y1027" s="1">
        <v>0</v>
      </c>
      <c r="AA1027" s="1">
        <v>0</v>
      </c>
      <c r="AC1027" s="1">
        <v>0</v>
      </c>
      <c r="AE1027" s="1">
        <v>0</v>
      </c>
      <c r="AG1027" s="1">
        <v>1</v>
      </c>
      <c r="AH1027" s="1">
        <v>0</v>
      </c>
    </row>
    <row r="1028" spans="1:34">
      <c r="A1028" s="1" t="s">
        <v>2784</v>
      </c>
      <c r="B1028" s="1" t="s">
        <v>2785</v>
      </c>
      <c r="C1028" s="1" t="s">
        <v>156</v>
      </c>
      <c r="D1028" s="1">
        <v>46</v>
      </c>
      <c r="E1028" s="1">
        <v>41911</v>
      </c>
      <c r="F1028" s="1" t="s">
        <v>20332</v>
      </c>
      <c r="G1028" s="1" t="s">
        <v>72</v>
      </c>
      <c r="H1028" s="1" t="s">
        <v>65</v>
      </c>
      <c r="I1028" s="1">
        <v>0.8</v>
      </c>
      <c r="J1028" s="1" t="s">
        <v>75</v>
      </c>
      <c r="K1028" s="1">
        <v>0</v>
      </c>
      <c r="M1028" s="1">
        <v>0</v>
      </c>
      <c r="O1028" s="1">
        <v>0</v>
      </c>
      <c r="Q1028" s="1">
        <v>0</v>
      </c>
      <c r="S1028" s="1">
        <v>0</v>
      </c>
      <c r="U1028" s="1">
        <v>0</v>
      </c>
      <c r="W1028" s="1">
        <v>0</v>
      </c>
      <c r="Y1028" s="1">
        <v>0</v>
      </c>
      <c r="AA1028" s="1">
        <v>0</v>
      </c>
      <c r="AC1028" s="1">
        <v>0</v>
      </c>
      <c r="AE1028" s="1">
        <v>0</v>
      </c>
      <c r="AG1028" s="1">
        <v>1</v>
      </c>
      <c r="AH1028" s="1">
        <v>0</v>
      </c>
    </row>
    <row r="1029" spans="1:34">
      <c r="A1029" s="1" t="s">
        <v>2786</v>
      </c>
      <c r="B1029" s="1" t="s">
        <v>2787</v>
      </c>
      <c r="C1029" s="1" t="s">
        <v>1149</v>
      </c>
      <c r="D1029" s="1">
        <v>69</v>
      </c>
      <c r="E1029" s="4">
        <v>44711</v>
      </c>
      <c r="F1029" s="1" t="s">
        <v>2788</v>
      </c>
      <c r="G1029" s="1" t="s">
        <v>80</v>
      </c>
      <c r="H1029" s="1" t="s">
        <v>73</v>
      </c>
      <c r="I1029" s="1">
        <v>0</v>
      </c>
      <c r="J1029" s="1" t="s">
        <v>74</v>
      </c>
      <c r="K1029" s="1">
        <v>0.66</v>
      </c>
      <c r="L1029" s="1" t="s">
        <v>82</v>
      </c>
      <c r="M1029" s="1">
        <v>0.72</v>
      </c>
      <c r="N1029" s="1" t="s">
        <v>83</v>
      </c>
      <c r="O1029" s="1">
        <v>0.78</v>
      </c>
      <c r="P1029" s="1" t="s">
        <v>84</v>
      </c>
      <c r="Q1029" s="1">
        <v>0.8</v>
      </c>
      <c r="R1029" s="1" t="s">
        <v>85</v>
      </c>
      <c r="S1029" s="1">
        <v>0</v>
      </c>
      <c r="U1029" s="1">
        <v>0</v>
      </c>
      <c r="W1029" s="1">
        <v>0</v>
      </c>
      <c r="Y1029" s="1">
        <v>0</v>
      </c>
      <c r="AA1029" s="1">
        <v>0</v>
      </c>
      <c r="AC1029" s="1">
        <v>0</v>
      </c>
      <c r="AE1029" s="1">
        <v>0</v>
      </c>
      <c r="AG1029" s="1">
        <v>4</v>
      </c>
      <c r="AH1029" s="1">
        <v>10000</v>
      </c>
    </row>
    <row r="1030" spans="1:34">
      <c r="A1030" s="1" t="s">
        <v>2789</v>
      </c>
      <c r="B1030" s="1" t="s">
        <v>2790</v>
      </c>
      <c r="C1030" s="1" t="s">
        <v>423</v>
      </c>
      <c r="H1030" s="1" t="s">
        <v>65</v>
      </c>
      <c r="I1030" s="1" t="s">
        <v>66</v>
      </c>
      <c r="V1030" s="1" t="s">
        <v>67</v>
      </c>
    </row>
    <row r="1031" spans="1:34">
      <c r="A1031" s="1" t="s">
        <v>2791</v>
      </c>
      <c r="B1031" s="1" t="s">
        <v>2792</v>
      </c>
      <c r="C1031" s="1" t="s">
        <v>108</v>
      </c>
      <c r="D1031" s="1">
        <v>6</v>
      </c>
      <c r="E1031" s="1">
        <v>44315</v>
      </c>
      <c r="F1031" s="1" t="s">
        <v>20332</v>
      </c>
      <c r="G1031" s="1" t="s">
        <v>72</v>
      </c>
      <c r="H1031" s="1" t="s">
        <v>65</v>
      </c>
      <c r="I1031" s="1">
        <v>0.8</v>
      </c>
      <c r="J1031" s="1" t="s">
        <v>75</v>
      </c>
      <c r="K1031" s="1">
        <v>0</v>
      </c>
      <c r="M1031" s="1">
        <v>0</v>
      </c>
      <c r="O1031" s="1">
        <v>0</v>
      </c>
      <c r="Q1031" s="1">
        <v>0</v>
      </c>
      <c r="S1031" s="1">
        <v>0</v>
      </c>
      <c r="U1031" s="1">
        <v>0</v>
      </c>
      <c r="W1031" s="1">
        <v>0</v>
      </c>
      <c r="Y1031" s="1">
        <v>0</v>
      </c>
      <c r="AA1031" s="1">
        <v>0</v>
      </c>
      <c r="AC1031" s="1">
        <v>0</v>
      </c>
      <c r="AE1031" s="1">
        <v>0</v>
      </c>
      <c r="AG1031" s="1">
        <v>1</v>
      </c>
      <c r="AH1031" s="1">
        <v>0</v>
      </c>
    </row>
    <row r="1032" spans="1:34">
      <c r="A1032" s="1" t="s">
        <v>2793</v>
      </c>
      <c r="B1032" s="1" t="s">
        <v>2794</v>
      </c>
      <c r="C1032" s="1" t="s">
        <v>118</v>
      </c>
      <c r="D1032" s="1">
        <v>15</v>
      </c>
      <c r="E1032" s="4">
        <v>44712</v>
      </c>
      <c r="F1032" s="1" t="s">
        <v>2795</v>
      </c>
      <c r="G1032" s="1" t="s">
        <v>80</v>
      </c>
      <c r="H1032" s="1" t="s">
        <v>65</v>
      </c>
      <c r="I1032" s="1">
        <v>0.4</v>
      </c>
      <c r="J1032" s="1" t="s">
        <v>75</v>
      </c>
      <c r="K1032" s="1">
        <v>0</v>
      </c>
      <c r="M1032" s="1">
        <v>0</v>
      </c>
      <c r="O1032" s="1">
        <v>0</v>
      </c>
      <c r="Q1032" s="1">
        <v>0</v>
      </c>
      <c r="S1032" s="1">
        <v>0</v>
      </c>
      <c r="U1032" s="1">
        <v>0</v>
      </c>
      <c r="W1032" s="1">
        <v>0</v>
      </c>
      <c r="Y1032" s="1">
        <v>0</v>
      </c>
      <c r="AA1032" s="1">
        <v>0</v>
      </c>
      <c r="AC1032" s="1">
        <v>0</v>
      </c>
      <c r="AE1032" s="1">
        <v>0</v>
      </c>
      <c r="AG1032" s="1">
        <v>1</v>
      </c>
      <c r="AH1032" s="1">
        <v>0</v>
      </c>
    </row>
    <row r="1033" spans="1:34">
      <c r="A1033" s="1" t="s">
        <v>2796</v>
      </c>
      <c r="B1033" s="1" t="s">
        <v>2797</v>
      </c>
      <c r="C1033" s="1" t="s">
        <v>334</v>
      </c>
      <c r="D1033" s="1">
        <v>12</v>
      </c>
      <c r="E1033" s="4">
        <v>44742</v>
      </c>
      <c r="F1033" s="1" t="s">
        <v>2798</v>
      </c>
      <c r="G1033" s="1" t="s">
        <v>72</v>
      </c>
      <c r="H1033" s="1" t="s">
        <v>65</v>
      </c>
      <c r="I1033" s="1">
        <v>0.8</v>
      </c>
      <c r="J1033" s="1" t="s">
        <v>75</v>
      </c>
      <c r="K1033" s="1">
        <v>0</v>
      </c>
      <c r="M1033" s="1">
        <v>0</v>
      </c>
      <c r="O1033" s="1">
        <v>0</v>
      </c>
      <c r="Q1033" s="1">
        <v>0</v>
      </c>
      <c r="S1033" s="1">
        <v>0</v>
      </c>
      <c r="U1033" s="1">
        <v>0</v>
      </c>
      <c r="W1033" s="1">
        <v>0</v>
      </c>
      <c r="Y1033" s="1">
        <v>0</v>
      </c>
      <c r="AA1033" s="1">
        <v>0</v>
      </c>
      <c r="AC1033" s="1">
        <v>0</v>
      </c>
      <c r="AE1033" s="1">
        <v>0</v>
      </c>
      <c r="AG1033" s="1">
        <v>1</v>
      </c>
      <c r="AH1033" s="1">
        <v>0</v>
      </c>
    </row>
    <row r="1034" spans="1:34">
      <c r="A1034" s="1" t="s">
        <v>2799</v>
      </c>
      <c r="B1034" s="1" t="s">
        <v>2800</v>
      </c>
      <c r="C1034" s="1" t="s">
        <v>334</v>
      </c>
      <c r="D1034" s="1">
        <v>19</v>
      </c>
      <c r="E1034" s="1">
        <v>44706</v>
      </c>
      <c r="F1034" s="1" t="s">
        <v>20407</v>
      </c>
      <c r="G1034" s="1" t="s">
        <v>72</v>
      </c>
      <c r="H1034" s="1" t="s">
        <v>65</v>
      </c>
      <c r="I1034" s="1">
        <v>0.8</v>
      </c>
      <c r="J1034" s="1" t="s">
        <v>75</v>
      </c>
      <c r="K1034" s="1">
        <v>0</v>
      </c>
      <c r="M1034" s="1">
        <v>0</v>
      </c>
      <c r="O1034" s="1">
        <v>0</v>
      </c>
      <c r="Q1034" s="1">
        <v>0</v>
      </c>
      <c r="S1034" s="1">
        <v>0</v>
      </c>
      <c r="U1034" s="1">
        <v>0</v>
      </c>
      <c r="W1034" s="1">
        <v>0</v>
      </c>
      <c r="Y1034" s="1">
        <v>0</v>
      </c>
      <c r="AA1034" s="1">
        <v>0</v>
      </c>
      <c r="AC1034" s="1">
        <v>0</v>
      </c>
      <c r="AE1034" s="1">
        <v>0</v>
      </c>
      <c r="AG1034" s="1">
        <v>1</v>
      </c>
      <c r="AH1034" s="1">
        <v>0</v>
      </c>
    </row>
    <row r="1035" spans="1:34">
      <c r="A1035" s="1" t="s">
        <v>2801</v>
      </c>
      <c r="B1035" s="1" t="s">
        <v>2802</v>
      </c>
      <c r="C1035" s="1" t="s">
        <v>126</v>
      </c>
      <c r="H1035" s="1" t="s">
        <v>65</v>
      </c>
      <c r="I1035" s="1" t="s">
        <v>66</v>
      </c>
      <c r="V1035" s="1" t="s">
        <v>67</v>
      </c>
    </row>
    <row r="1036" spans="1:34">
      <c r="A1036" s="1" t="s">
        <v>2803</v>
      </c>
      <c r="B1036" s="1" t="s">
        <v>2804</v>
      </c>
      <c r="C1036" s="1" t="s">
        <v>152</v>
      </c>
      <c r="D1036" s="1">
        <v>7</v>
      </c>
      <c r="E1036" s="4">
        <v>44634</v>
      </c>
      <c r="F1036" s="1" t="s">
        <v>2805</v>
      </c>
      <c r="G1036" s="1" t="s">
        <v>745</v>
      </c>
      <c r="H1036" s="1" t="s">
        <v>73</v>
      </c>
      <c r="I1036" s="1">
        <v>0</v>
      </c>
      <c r="J1036" s="1" t="s">
        <v>74</v>
      </c>
      <c r="K1036" s="1">
        <v>0.6</v>
      </c>
      <c r="L1036" s="1" t="s">
        <v>82</v>
      </c>
      <c r="M1036" s="1">
        <v>0.75</v>
      </c>
      <c r="N1036" s="1" t="s">
        <v>83</v>
      </c>
      <c r="O1036" s="1">
        <v>0.78</v>
      </c>
      <c r="P1036" s="1" t="s">
        <v>84</v>
      </c>
      <c r="Q1036" s="1">
        <v>0.8</v>
      </c>
      <c r="R1036" s="1" t="s">
        <v>85</v>
      </c>
      <c r="S1036" s="1">
        <v>0</v>
      </c>
      <c r="U1036" s="1">
        <v>0</v>
      </c>
      <c r="W1036" s="1">
        <v>0</v>
      </c>
      <c r="Y1036" s="1">
        <v>0</v>
      </c>
      <c r="AA1036" s="1">
        <v>0</v>
      </c>
      <c r="AC1036" s="1">
        <v>0</v>
      </c>
      <c r="AE1036" s="1">
        <v>0</v>
      </c>
      <c r="AG1036" s="1">
        <v>4</v>
      </c>
      <c r="AH1036" s="1">
        <v>10000</v>
      </c>
    </row>
    <row r="1037" spans="1:34">
      <c r="A1037" s="1" t="s">
        <v>2806</v>
      </c>
      <c r="B1037" s="1" t="s">
        <v>2807</v>
      </c>
      <c r="C1037" s="1" t="s">
        <v>411</v>
      </c>
      <c r="D1037" s="1">
        <v>2</v>
      </c>
      <c r="E1037" s="1">
        <v>43524</v>
      </c>
      <c r="F1037" s="1" t="s">
        <v>20332</v>
      </c>
      <c r="G1037" s="1" t="s">
        <v>72</v>
      </c>
      <c r="H1037" s="1" t="s">
        <v>65</v>
      </c>
      <c r="I1037" s="1">
        <v>0.2</v>
      </c>
      <c r="J1037" s="1" t="s">
        <v>75</v>
      </c>
      <c r="K1037" s="1">
        <v>0</v>
      </c>
      <c r="M1037" s="1">
        <v>0</v>
      </c>
      <c r="O1037" s="1">
        <v>0</v>
      </c>
      <c r="Q1037" s="1">
        <v>0</v>
      </c>
      <c r="S1037" s="1">
        <v>0</v>
      </c>
      <c r="U1037" s="1">
        <v>0</v>
      </c>
      <c r="W1037" s="1">
        <v>0</v>
      </c>
      <c r="Y1037" s="1">
        <v>0</v>
      </c>
      <c r="AA1037" s="1">
        <v>0</v>
      </c>
      <c r="AC1037" s="1">
        <v>0</v>
      </c>
      <c r="AE1037" s="1">
        <v>0</v>
      </c>
      <c r="AG1037" s="1">
        <v>1</v>
      </c>
      <c r="AH1037" s="1">
        <v>0</v>
      </c>
    </row>
    <row r="1038" spans="1:34">
      <c r="A1038" s="1" t="s">
        <v>2808</v>
      </c>
      <c r="B1038" s="1" t="s">
        <v>2809</v>
      </c>
      <c r="C1038" s="1" t="s">
        <v>322</v>
      </c>
      <c r="H1038" s="1" t="s">
        <v>65</v>
      </c>
      <c r="I1038" s="1" t="s">
        <v>66</v>
      </c>
      <c r="V1038" s="1" t="s">
        <v>67</v>
      </c>
    </row>
    <row r="1039" spans="1:34">
      <c r="A1039" s="1" t="s">
        <v>2810</v>
      </c>
      <c r="B1039" s="1" t="s">
        <v>2811</v>
      </c>
      <c r="C1039" s="1" t="s">
        <v>287</v>
      </c>
      <c r="D1039" s="1">
        <v>48</v>
      </c>
      <c r="E1039" s="4">
        <v>44550</v>
      </c>
      <c r="F1039" s="1" t="s">
        <v>2812</v>
      </c>
      <c r="G1039" s="1" t="s">
        <v>72</v>
      </c>
      <c r="H1039" s="1" t="s">
        <v>73</v>
      </c>
      <c r="I1039" s="1">
        <v>0</v>
      </c>
      <c r="J1039" s="1" t="s">
        <v>397</v>
      </c>
      <c r="K1039" s="1">
        <v>0.8</v>
      </c>
      <c r="L1039" s="1" t="s">
        <v>75</v>
      </c>
      <c r="M1039" s="1">
        <v>0</v>
      </c>
      <c r="O1039" s="1">
        <v>0</v>
      </c>
      <c r="Q1039" s="1">
        <v>0</v>
      </c>
      <c r="S1039" s="1">
        <v>0</v>
      </c>
      <c r="U1039" s="1">
        <v>0</v>
      </c>
      <c r="W1039" s="1">
        <v>0</v>
      </c>
      <c r="Y1039" s="1">
        <v>0</v>
      </c>
      <c r="AA1039" s="1">
        <v>0</v>
      </c>
      <c r="AC1039" s="1">
        <v>0</v>
      </c>
      <c r="AE1039" s="1">
        <v>0</v>
      </c>
      <c r="AG1039" s="1">
        <v>2</v>
      </c>
      <c r="AH1039" s="1">
        <v>8000</v>
      </c>
    </row>
    <row r="1040" spans="1:34">
      <c r="A1040" s="1" t="s">
        <v>2813</v>
      </c>
      <c r="B1040" s="1" t="s">
        <v>2814</v>
      </c>
      <c r="C1040" s="1" t="s">
        <v>378</v>
      </c>
      <c r="D1040" s="1">
        <v>69</v>
      </c>
      <c r="E1040" s="4">
        <v>44559</v>
      </c>
      <c r="F1040" s="1" t="s">
        <v>2815</v>
      </c>
      <c r="G1040" s="1" t="s">
        <v>72</v>
      </c>
      <c r="H1040" s="1" t="s">
        <v>73</v>
      </c>
      <c r="I1040" s="1">
        <v>0</v>
      </c>
      <c r="J1040" s="1" t="s">
        <v>74</v>
      </c>
      <c r="K1040" s="1">
        <v>0.8</v>
      </c>
      <c r="L1040" s="1" t="s">
        <v>75</v>
      </c>
      <c r="M1040" s="1">
        <v>0</v>
      </c>
      <c r="O1040" s="1">
        <v>0</v>
      </c>
      <c r="Q1040" s="1">
        <v>0</v>
      </c>
      <c r="S1040" s="1">
        <v>0</v>
      </c>
      <c r="U1040" s="1">
        <v>0</v>
      </c>
      <c r="W1040" s="1">
        <v>0</v>
      </c>
      <c r="Y1040" s="1">
        <v>0</v>
      </c>
      <c r="AA1040" s="1">
        <v>0</v>
      </c>
      <c r="AC1040" s="1">
        <v>0</v>
      </c>
      <c r="AE1040" s="1">
        <v>0</v>
      </c>
      <c r="AG1040" s="1">
        <v>2</v>
      </c>
      <c r="AH1040" s="1">
        <v>10000</v>
      </c>
    </row>
    <row r="1041" spans="1:34">
      <c r="A1041" s="1" t="s">
        <v>2816</v>
      </c>
      <c r="B1041" s="1" t="s">
        <v>2817</v>
      </c>
      <c r="C1041" s="1" t="s">
        <v>132</v>
      </c>
      <c r="D1041" s="1">
        <v>25</v>
      </c>
      <c r="E1041" s="4">
        <v>44699</v>
      </c>
      <c r="F1041" s="1" t="s">
        <v>2818</v>
      </c>
      <c r="G1041" s="1" t="s">
        <v>72</v>
      </c>
      <c r="H1041" s="1" t="s">
        <v>65</v>
      </c>
      <c r="I1041" s="1">
        <v>0.8</v>
      </c>
      <c r="J1041" s="1" t="s">
        <v>75</v>
      </c>
      <c r="K1041" s="1">
        <v>0</v>
      </c>
      <c r="M1041" s="1">
        <v>0</v>
      </c>
      <c r="O1041" s="1">
        <v>0</v>
      </c>
      <c r="Q1041" s="1">
        <v>0</v>
      </c>
      <c r="S1041" s="1">
        <v>0</v>
      </c>
      <c r="U1041" s="1">
        <v>0</v>
      </c>
      <c r="W1041" s="1">
        <v>0</v>
      </c>
      <c r="Y1041" s="1">
        <v>0</v>
      </c>
      <c r="AA1041" s="1">
        <v>0</v>
      </c>
      <c r="AC1041" s="1">
        <v>0</v>
      </c>
      <c r="AE1041" s="1">
        <v>0</v>
      </c>
      <c r="AG1041" s="1">
        <v>1</v>
      </c>
      <c r="AH1041" s="1">
        <v>0</v>
      </c>
    </row>
    <row r="1042" spans="1:34">
      <c r="A1042" s="1" t="s">
        <v>2819</v>
      </c>
      <c r="B1042" s="1" t="s">
        <v>2820</v>
      </c>
      <c r="C1042" s="1" t="s">
        <v>322</v>
      </c>
      <c r="D1042" s="1">
        <v>16</v>
      </c>
      <c r="E1042" s="4">
        <v>44712</v>
      </c>
      <c r="F1042" s="1" t="s">
        <v>2821</v>
      </c>
      <c r="G1042" s="1" t="s">
        <v>72</v>
      </c>
      <c r="H1042" s="1" t="s">
        <v>65</v>
      </c>
      <c r="I1042" s="1">
        <v>0.4</v>
      </c>
      <c r="J1042" s="1" t="s">
        <v>75</v>
      </c>
      <c r="K1042" s="1">
        <v>0</v>
      </c>
      <c r="M1042" s="1">
        <v>0</v>
      </c>
      <c r="O1042" s="1">
        <v>0</v>
      </c>
      <c r="Q1042" s="1">
        <v>0</v>
      </c>
      <c r="S1042" s="1">
        <v>0</v>
      </c>
      <c r="U1042" s="1">
        <v>0</v>
      </c>
      <c r="W1042" s="1">
        <v>0</v>
      </c>
      <c r="Y1042" s="1">
        <v>0</v>
      </c>
      <c r="AA1042" s="1">
        <v>0</v>
      </c>
      <c r="AC1042" s="1">
        <v>0</v>
      </c>
      <c r="AE1042" s="1">
        <v>0</v>
      </c>
      <c r="AG1042" s="1">
        <v>1</v>
      </c>
      <c r="AH1042" s="1">
        <v>0</v>
      </c>
    </row>
    <row r="1043" spans="1:34">
      <c r="A1043" s="1" t="s">
        <v>2822</v>
      </c>
      <c r="B1043" s="1" t="s">
        <v>2823</v>
      </c>
      <c r="C1043" s="1" t="s">
        <v>279</v>
      </c>
      <c r="D1043" s="1">
        <v>6</v>
      </c>
      <c r="E1043" s="4">
        <v>44648</v>
      </c>
      <c r="F1043" s="1" t="s">
        <v>2824</v>
      </c>
      <c r="G1043" s="1" t="s">
        <v>72</v>
      </c>
      <c r="H1043" s="1" t="s">
        <v>65</v>
      </c>
      <c r="I1043" s="1">
        <v>0.8</v>
      </c>
      <c r="J1043" s="1" t="s">
        <v>75</v>
      </c>
      <c r="K1043" s="1">
        <v>0</v>
      </c>
      <c r="M1043" s="1">
        <v>0</v>
      </c>
      <c r="O1043" s="1">
        <v>0</v>
      </c>
      <c r="Q1043" s="1">
        <v>0</v>
      </c>
      <c r="S1043" s="1">
        <v>0</v>
      </c>
      <c r="U1043" s="1">
        <v>0</v>
      </c>
      <c r="W1043" s="1">
        <v>0</v>
      </c>
      <c r="Y1043" s="1">
        <v>0</v>
      </c>
      <c r="AA1043" s="1">
        <v>0</v>
      </c>
      <c r="AC1043" s="1">
        <v>0</v>
      </c>
      <c r="AE1043" s="1">
        <v>0</v>
      </c>
      <c r="AG1043" s="1">
        <v>1</v>
      </c>
      <c r="AH1043" s="1">
        <v>0</v>
      </c>
    </row>
    <row r="1044" spans="1:34">
      <c r="A1044" s="1" t="s">
        <v>2825</v>
      </c>
      <c r="B1044" s="1" t="s">
        <v>2826</v>
      </c>
      <c r="C1044" s="1" t="s">
        <v>255</v>
      </c>
      <c r="D1044" s="1">
        <v>6</v>
      </c>
      <c r="E1044" s="4">
        <v>44664</v>
      </c>
      <c r="F1044" s="1" t="s">
        <v>2827</v>
      </c>
      <c r="G1044" s="1" t="s">
        <v>72</v>
      </c>
      <c r="H1044" s="1" t="s">
        <v>65</v>
      </c>
      <c r="I1044" s="1">
        <v>0.6</v>
      </c>
      <c r="J1044" s="1" t="s">
        <v>75</v>
      </c>
      <c r="K1044" s="1">
        <v>0</v>
      </c>
      <c r="M1044" s="1">
        <v>0</v>
      </c>
      <c r="O1044" s="1">
        <v>0</v>
      </c>
      <c r="Q1044" s="1">
        <v>0</v>
      </c>
      <c r="S1044" s="1">
        <v>0</v>
      </c>
      <c r="U1044" s="1">
        <v>0</v>
      </c>
      <c r="W1044" s="1">
        <v>0</v>
      </c>
      <c r="Y1044" s="1">
        <v>0</v>
      </c>
      <c r="AA1044" s="1">
        <v>0</v>
      </c>
      <c r="AC1044" s="1">
        <v>0</v>
      </c>
      <c r="AE1044" s="1">
        <v>0</v>
      </c>
      <c r="AG1044" s="1">
        <v>1</v>
      </c>
      <c r="AH1044" s="1">
        <v>0</v>
      </c>
    </row>
    <row r="1045" spans="1:34">
      <c r="A1045" s="1" t="s">
        <v>2828</v>
      </c>
      <c r="B1045" s="1" t="s">
        <v>2829</v>
      </c>
      <c r="C1045" s="1" t="s">
        <v>297</v>
      </c>
      <c r="D1045" s="1">
        <v>25</v>
      </c>
      <c r="E1045" s="1">
        <v>41603</v>
      </c>
      <c r="F1045" s="1" t="s">
        <v>20332</v>
      </c>
      <c r="G1045" s="1" t="s">
        <v>72</v>
      </c>
      <c r="H1045" s="1" t="s">
        <v>65</v>
      </c>
      <c r="I1045" s="1">
        <v>0.6</v>
      </c>
      <c r="J1045" s="1" t="s">
        <v>75</v>
      </c>
      <c r="K1045" s="1">
        <v>0</v>
      </c>
      <c r="M1045" s="1">
        <v>0</v>
      </c>
      <c r="O1045" s="1">
        <v>0</v>
      </c>
      <c r="Q1045" s="1">
        <v>0</v>
      </c>
      <c r="S1045" s="1">
        <v>0</v>
      </c>
      <c r="U1045" s="1">
        <v>0</v>
      </c>
      <c r="W1045" s="1">
        <v>0</v>
      </c>
      <c r="Y1045" s="1">
        <v>0</v>
      </c>
      <c r="AA1045" s="1">
        <v>0</v>
      </c>
      <c r="AC1045" s="1">
        <v>0</v>
      </c>
      <c r="AE1045" s="1">
        <v>0</v>
      </c>
      <c r="AG1045" s="1">
        <v>1</v>
      </c>
      <c r="AH1045" s="1">
        <v>0</v>
      </c>
    </row>
    <row r="1046" spans="1:34">
      <c r="A1046" s="1" t="s">
        <v>2830</v>
      </c>
      <c r="B1046" s="1" t="s">
        <v>2831</v>
      </c>
      <c r="C1046" s="1" t="s">
        <v>245</v>
      </c>
      <c r="D1046" s="1">
        <v>3</v>
      </c>
      <c r="E1046" s="1">
        <v>43518</v>
      </c>
      <c r="F1046" s="1" t="s">
        <v>20332</v>
      </c>
      <c r="G1046" s="1" t="s">
        <v>72</v>
      </c>
      <c r="H1046" s="1" t="s">
        <v>65</v>
      </c>
      <c r="I1046" s="1">
        <v>0.5</v>
      </c>
      <c r="J1046" s="1" t="s">
        <v>75</v>
      </c>
      <c r="K1046" s="1">
        <v>0</v>
      </c>
      <c r="M1046" s="1">
        <v>0</v>
      </c>
      <c r="O1046" s="1">
        <v>0</v>
      </c>
      <c r="Q1046" s="1">
        <v>0</v>
      </c>
      <c r="S1046" s="1">
        <v>0</v>
      </c>
      <c r="U1046" s="1">
        <v>0</v>
      </c>
      <c r="W1046" s="1">
        <v>0</v>
      </c>
      <c r="Y1046" s="1">
        <v>0</v>
      </c>
      <c r="AA1046" s="1">
        <v>0</v>
      </c>
      <c r="AC1046" s="1">
        <v>0</v>
      </c>
      <c r="AE1046" s="1">
        <v>0</v>
      </c>
      <c r="AG1046" s="1">
        <v>1</v>
      </c>
      <c r="AH1046" s="1">
        <v>0</v>
      </c>
    </row>
    <row r="1047" spans="1:34">
      <c r="A1047" s="1" t="s">
        <v>2832</v>
      </c>
      <c r="B1047" s="1" t="s">
        <v>2833</v>
      </c>
      <c r="C1047" s="1" t="s">
        <v>235</v>
      </c>
      <c r="D1047" s="1">
        <v>17</v>
      </c>
      <c r="E1047" s="1">
        <v>42214</v>
      </c>
      <c r="F1047" s="1" t="s">
        <v>20332</v>
      </c>
      <c r="G1047" s="1" t="s">
        <v>72</v>
      </c>
      <c r="H1047" s="1" t="s">
        <v>65</v>
      </c>
      <c r="I1047" s="1">
        <v>0.8</v>
      </c>
      <c r="J1047" s="1" t="s">
        <v>75</v>
      </c>
      <c r="K1047" s="1">
        <v>0</v>
      </c>
      <c r="M1047" s="1">
        <v>0</v>
      </c>
      <c r="O1047" s="1">
        <v>0</v>
      </c>
      <c r="Q1047" s="1">
        <v>0</v>
      </c>
      <c r="S1047" s="1">
        <v>0</v>
      </c>
      <c r="U1047" s="1">
        <v>0</v>
      </c>
      <c r="W1047" s="1">
        <v>0</v>
      </c>
      <c r="Y1047" s="1">
        <v>0</v>
      </c>
      <c r="AA1047" s="1">
        <v>0</v>
      </c>
      <c r="AC1047" s="1">
        <v>0</v>
      </c>
      <c r="AE1047" s="1">
        <v>0</v>
      </c>
      <c r="AG1047" s="1">
        <v>1</v>
      </c>
      <c r="AH1047" s="1">
        <v>0</v>
      </c>
    </row>
    <row r="1048" spans="1:34">
      <c r="A1048" s="1" t="s">
        <v>2834</v>
      </c>
      <c r="B1048" s="1" t="s">
        <v>2835</v>
      </c>
      <c r="C1048" s="1" t="s">
        <v>810</v>
      </c>
      <c r="D1048" s="1">
        <v>8</v>
      </c>
      <c r="E1048" s="1">
        <v>42227</v>
      </c>
      <c r="F1048" s="1" t="s">
        <v>20332</v>
      </c>
      <c r="G1048" s="1" t="s">
        <v>72</v>
      </c>
      <c r="H1048" s="1" t="s">
        <v>73</v>
      </c>
      <c r="I1048" s="1">
        <v>0</v>
      </c>
      <c r="J1048" s="1" t="s">
        <v>397</v>
      </c>
      <c r="K1048" s="1">
        <v>0.4</v>
      </c>
      <c r="L1048" s="1" t="s">
        <v>75</v>
      </c>
      <c r="M1048" s="1">
        <v>0</v>
      </c>
      <c r="O1048" s="1">
        <v>0</v>
      </c>
      <c r="Q1048" s="1">
        <v>0</v>
      </c>
      <c r="S1048" s="1">
        <v>0</v>
      </c>
      <c r="U1048" s="1">
        <v>0</v>
      </c>
      <c r="W1048" s="1">
        <v>0</v>
      </c>
      <c r="Y1048" s="1">
        <v>0</v>
      </c>
      <c r="AA1048" s="1">
        <v>0</v>
      </c>
      <c r="AC1048" s="1">
        <v>0</v>
      </c>
      <c r="AE1048" s="1">
        <v>0</v>
      </c>
      <c r="AG1048" s="1">
        <v>2</v>
      </c>
      <c r="AH1048" s="1">
        <v>8000</v>
      </c>
    </row>
    <row r="1049" spans="1:34">
      <c r="A1049" s="1" t="s">
        <v>2836</v>
      </c>
      <c r="B1049" s="1" t="s">
        <v>2837</v>
      </c>
      <c r="C1049" s="1" t="s">
        <v>248</v>
      </c>
      <c r="H1049" s="1" t="s">
        <v>65</v>
      </c>
      <c r="I1049" s="1" t="s">
        <v>66</v>
      </c>
      <c r="V1049" s="1" t="s">
        <v>67</v>
      </c>
    </row>
    <row r="1050" spans="1:34">
      <c r="A1050" s="1" t="s">
        <v>2838</v>
      </c>
      <c r="B1050" s="1" t="s">
        <v>2839</v>
      </c>
      <c r="C1050" s="1" t="s">
        <v>118</v>
      </c>
      <c r="H1050" s="1" t="s">
        <v>65</v>
      </c>
      <c r="I1050" s="1" t="s">
        <v>66</v>
      </c>
      <c r="V1050" s="1" t="s">
        <v>67</v>
      </c>
    </row>
    <row r="1051" spans="1:34">
      <c r="A1051" s="1" t="s">
        <v>2840</v>
      </c>
      <c r="B1051" s="1" t="s">
        <v>2841</v>
      </c>
      <c r="C1051" s="1" t="s">
        <v>903</v>
      </c>
      <c r="D1051" s="1">
        <v>17</v>
      </c>
      <c r="E1051" s="4">
        <v>44695</v>
      </c>
      <c r="F1051" s="1" t="s">
        <v>2842</v>
      </c>
      <c r="G1051" s="1" t="s">
        <v>80</v>
      </c>
      <c r="H1051" s="1" t="s">
        <v>73</v>
      </c>
      <c r="I1051" s="1">
        <v>0</v>
      </c>
      <c r="J1051" s="1" t="s">
        <v>74</v>
      </c>
      <c r="K1051" s="1">
        <v>0.4</v>
      </c>
      <c r="L1051" s="1" t="s">
        <v>82</v>
      </c>
      <c r="M1051" s="1">
        <v>0.5</v>
      </c>
      <c r="N1051" s="1" t="s">
        <v>83</v>
      </c>
      <c r="O1051" s="1">
        <v>0.6</v>
      </c>
      <c r="P1051" s="1" t="s">
        <v>84</v>
      </c>
      <c r="Q1051" s="1">
        <v>0.8</v>
      </c>
      <c r="R1051" s="1" t="s">
        <v>85</v>
      </c>
      <c r="S1051" s="1">
        <v>0</v>
      </c>
      <c r="U1051" s="1">
        <v>0</v>
      </c>
      <c r="W1051" s="1">
        <v>0</v>
      </c>
      <c r="Y1051" s="1">
        <v>0</v>
      </c>
      <c r="AA1051" s="1">
        <v>0</v>
      </c>
      <c r="AC1051" s="1">
        <v>0</v>
      </c>
      <c r="AE1051" s="1">
        <v>0</v>
      </c>
      <c r="AG1051" s="1">
        <v>4</v>
      </c>
      <c r="AH1051" s="1">
        <v>10000</v>
      </c>
    </row>
    <row r="1052" spans="1:34">
      <c r="A1052" s="1" t="s">
        <v>2843</v>
      </c>
      <c r="B1052" s="1" t="s">
        <v>2844</v>
      </c>
      <c r="C1052" s="1" t="s">
        <v>135</v>
      </c>
      <c r="D1052" s="1">
        <v>12</v>
      </c>
      <c r="E1052" s="1">
        <v>44742</v>
      </c>
      <c r="F1052" s="1" t="s">
        <v>20408</v>
      </c>
      <c r="G1052" s="1" t="s">
        <v>694</v>
      </c>
      <c r="H1052" s="1" t="s">
        <v>65</v>
      </c>
      <c r="I1052" s="1">
        <v>0.8</v>
      </c>
      <c r="J1052" s="1" t="s">
        <v>75</v>
      </c>
      <c r="K1052" s="1">
        <v>0</v>
      </c>
      <c r="M1052" s="1">
        <v>0</v>
      </c>
      <c r="O1052" s="1">
        <v>0</v>
      </c>
      <c r="Q1052" s="1">
        <v>0</v>
      </c>
      <c r="S1052" s="1">
        <v>0</v>
      </c>
      <c r="U1052" s="1">
        <v>0</v>
      </c>
      <c r="W1052" s="1">
        <v>0</v>
      </c>
      <c r="Y1052" s="1">
        <v>0</v>
      </c>
      <c r="AA1052" s="1">
        <v>0</v>
      </c>
      <c r="AC1052" s="1">
        <v>0</v>
      </c>
      <c r="AE1052" s="1">
        <v>0</v>
      </c>
      <c r="AG1052" s="1">
        <v>1</v>
      </c>
      <c r="AH1052" s="1">
        <v>0</v>
      </c>
    </row>
    <row r="1053" spans="1:34">
      <c r="A1053" s="1" t="s">
        <v>2845</v>
      </c>
      <c r="B1053" s="1" t="s">
        <v>2846</v>
      </c>
      <c r="C1053" s="1" t="s">
        <v>488</v>
      </c>
      <c r="D1053" s="1">
        <v>29</v>
      </c>
      <c r="E1053" s="4">
        <v>44739</v>
      </c>
      <c r="F1053" s="1" t="s">
        <v>2847</v>
      </c>
      <c r="G1053" s="1" t="s">
        <v>72</v>
      </c>
      <c r="H1053" s="1" t="s">
        <v>65</v>
      </c>
      <c r="I1053" s="1">
        <v>0.8</v>
      </c>
      <c r="J1053" s="1" t="s">
        <v>75</v>
      </c>
      <c r="K1053" s="1">
        <v>0</v>
      </c>
      <c r="M1053" s="1">
        <v>0</v>
      </c>
      <c r="O1053" s="1">
        <v>0</v>
      </c>
      <c r="Q1053" s="1">
        <v>0</v>
      </c>
      <c r="S1053" s="1">
        <v>0</v>
      </c>
      <c r="U1053" s="1">
        <v>0</v>
      </c>
      <c r="W1053" s="1">
        <v>0</v>
      </c>
      <c r="Y1053" s="1">
        <v>0</v>
      </c>
      <c r="AA1053" s="1">
        <v>0</v>
      </c>
      <c r="AC1053" s="1">
        <v>0</v>
      </c>
      <c r="AE1053" s="1">
        <v>0</v>
      </c>
      <c r="AG1053" s="1">
        <v>1</v>
      </c>
      <c r="AH1053" s="1">
        <v>0</v>
      </c>
    </row>
    <row r="1054" spans="1:34">
      <c r="A1054" s="1" t="s">
        <v>2848</v>
      </c>
      <c r="B1054" s="1" t="s">
        <v>2849</v>
      </c>
      <c r="C1054" s="1" t="s">
        <v>365</v>
      </c>
      <c r="D1054" s="1">
        <v>6</v>
      </c>
      <c r="E1054" s="4">
        <v>44657</v>
      </c>
      <c r="F1054" s="1" t="s">
        <v>2850</v>
      </c>
      <c r="G1054" s="1" t="s">
        <v>80</v>
      </c>
      <c r="H1054" s="1" t="s">
        <v>73</v>
      </c>
      <c r="I1054" s="1">
        <v>0.55000000000000004</v>
      </c>
      <c r="J1054" s="1" t="s">
        <v>82</v>
      </c>
      <c r="K1054" s="1">
        <v>0.6</v>
      </c>
      <c r="L1054" s="1" t="s">
        <v>83</v>
      </c>
      <c r="M1054" s="1">
        <v>0.65</v>
      </c>
      <c r="N1054" s="1" t="s">
        <v>84</v>
      </c>
      <c r="O1054" s="1">
        <v>0.75</v>
      </c>
      <c r="P1054" s="1" t="s">
        <v>85</v>
      </c>
      <c r="Q1054" s="1">
        <v>0</v>
      </c>
      <c r="S1054" s="1">
        <v>0</v>
      </c>
      <c r="U1054" s="1">
        <v>0</v>
      </c>
      <c r="W1054" s="1">
        <v>0</v>
      </c>
      <c r="Y1054" s="1">
        <v>0</v>
      </c>
      <c r="AA1054" s="1">
        <v>0</v>
      </c>
      <c r="AC1054" s="1">
        <v>0</v>
      </c>
      <c r="AE1054" s="1">
        <v>0</v>
      </c>
      <c r="AG1054" s="1">
        <v>3</v>
      </c>
      <c r="AH1054" s="1">
        <v>0</v>
      </c>
    </row>
    <row r="1055" spans="1:34">
      <c r="A1055" s="1" t="s">
        <v>2851</v>
      </c>
      <c r="B1055" s="1" t="s">
        <v>2852</v>
      </c>
      <c r="C1055" s="1" t="s">
        <v>167</v>
      </c>
      <c r="D1055" s="1">
        <v>10</v>
      </c>
      <c r="E1055" s="4">
        <v>44711</v>
      </c>
      <c r="F1055" s="1" t="s">
        <v>2853</v>
      </c>
      <c r="G1055" s="1" t="s">
        <v>72</v>
      </c>
      <c r="H1055" s="1" t="s">
        <v>65</v>
      </c>
      <c r="I1055" s="1">
        <v>0.8</v>
      </c>
      <c r="J1055" s="1" t="s">
        <v>75</v>
      </c>
      <c r="K1055" s="1">
        <v>0</v>
      </c>
      <c r="M1055" s="1">
        <v>0</v>
      </c>
      <c r="O1055" s="1">
        <v>0</v>
      </c>
      <c r="Q1055" s="1">
        <v>0</v>
      </c>
      <c r="S1055" s="1">
        <v>0</v>
      </c>
      <c r="U1055" s="1">
        <v>0</v>
      </c>
      <c r="W1055" s="1">
        <v>0</v>
      </c>
      <c r="Y1055" s="1">
        <v>0</v>
      </c>
      <c r="AA1055" s="1">
        <v>0</v>
      </c>
      <c r="AC1055" s="1">
        <v>0</v>
      </c>
      <c r="AE1055" s="1">
        <v>0</v>
      </c>
      <c r="AG1055" s="1">
        <v>1</v>
      </c>
      <c r="AH1055" s="1">
        <v>0</v>
      </c>
    </row>
    <row r="1056" spans="1:34">
      <c r="A1056" s="1" t="s">
        <v>2854</v>
      </c>
      <c r="B1056" s="1" t="s">
        <v>2855</v>
      </c>
      <c r="C1056" s="1" t="s">
        <v>360</v>
      </c>
      <c r="H1056" s="1" t="s">
        <v>65</v>
      </c>
      <c r="I1056" s="1" t="s">
        <v>66</v>
      </c>
      <c r="V1056" s="1" t="s">
        <v>67</v>
      </c>
    </row>
    <row r="1057" spans="1:34">
      <c r="A1057" s="1" t="s">
        <v>2856</v>
      </c>
      <c r="B1057" s="1" t="s">
        <v>2857</v>
      </c>
      <c r="C1057" s="1" t="s">
        <v>1331</v>
      </c>
      <c r="D1057" s="1">
        <v>73</v>
      </c>
      <c r="E1057" s="4">
        <v>44558</v>
      </c>
      <c r="F1057" s="1" t="s">
        <v>2858</v>
      </c>
      <c r="G1057" s="1" t="s">
        <v>72</v>
      </c>
      <c r="H1057" s="1" t="s">
        <v>73</v>
      </c>
      <c r="I1057" s="1">
        <v>0</v>
      </c>
      <c r="J1057" s="1" t="s">
        <v>2859</v>
      </c>
      <c r="K1057" s="1">
        <v>0</v>
      </c>
      <c r="L1057" s="1" t="s">
        <v>2860</v>
      </c>
      <c r="M1057" s="1">
        <v>0</v>
      </c>
      <c r="N1057" s="1" t="s">
        <v>2861</v>
      </c>
      <c r="O1057" s="1">
        <v>0.8</v>
      </c>
      <c r="P1057" s="1" t="s">
        <v>75</v>
      </c>
      <c r="Q1057" s="1">
        <v>0</v>
      </c>
      <c r="S1057" s="1">
        <v>0</v>
      </c>
      <c r="U1057" s="1">
        <v>0</v>
      </c>
      <c r="W1057" s="1">
        <v>0</v>
      </c>
      <c r="Y1057" s="1">
        <v>0</v>
      </c>
      <c r="AA1057" s="1">
        <v>0</v>
      </c>
      <c r="AC1057" s="1">
        <v>0</v>
      </c>
      <c r="AE1057" s="1">
        <v>0</v>
      </c>
      <c r="AG1057" s="1">
        <v>5</v>
      </c>
      <c r="AH1057" s="1">
        <v>0</v>
      </c>
    </row>
    <row r="1058" spans="1:34">
      <c r="A1058" s="1" t="s">
        <v>2862</v>
      </c>
      <c r="B1058" s="1" t="s">
        <v>2863</v>
      </c>
      <c r="C1058" s="1" t="s">
        <v>115</v>
      </c>
      <c r="D1058" s="1">
        <v>9</v>
      </c>
      <c r="E1058" s="4">
        <v>44712</v>
      </c>
      <c r="F1058" s="1" t="s">
        <v>2864</v>
      </c>
      <c r="G1058" s="1" t="s">
        <v>72</v>
      </c>
      <c r="H1058" s="1" t="s">
        <v>73</v>
      </c>
      <c r="I1058" s="1">
        <v>0</v>
      </c>
      <c r="J1058" s="1" t="s">
        <v>74</v>
      </c>
      <c r="K1058" s="1">
        <v>0.2</v>
      </c>
      <c r="L1058" s="1" t="s">
        <v>75</v>
      </c>
      <c r="M1058" s="1">
        <v>0</v>
      </c>
      <c r="O1058" s="1">
        <v>0</v>
      </c>
      <c r="Q1058" s="1">
        <v>0</v>
      </c>
      <c r="S1058" s="1">
        <v>0</v>
      </c>
      <c r="U1058" s="1">
        <v>0</v>
      </c>
      <c r="W1058" s="1">
        <v>0</v>
      </c>
      <c r="Y1058" s="1">
        <v>0</v>
      </c>
      <c r="AA1058" s="1">
        <v>0</v>
      </c>
      <c r="AC1058" s="1">
        <v>0</v>
      </c>
      <c r="AE1058" s="1">
        <v>0</v>
      </c>
      <c r="AG1058" s="1">
        <v>2</v>
      </c>
      <c r="AH1058" s="1">
        <v>10000</v>
      </c>
    </row>
    <row r="1059" spans="1:34">
      <c r="A1059" s="1" t="s">
        <v>2865</v>
      </c>
      <c r="B1059" s="1" t="s">
        <v>2866</v>
      </c>
      <c r="C1059" s="1" t="s">
        <v>1331</v>
      </c>
      <c r="D1059" s="1">
        <v>7</v>
      </c>
      <c r="E1059" s="4">
        <v>44621</v>
      </c>
      <c r="F1059" s="1" t="s">
        <v>20409</v>
      </c>
      <c r="G1059" s="1" t="s">
        <v>1821</v>
      </c>
      <c r="H1059" s="1" t="s">
        <v>73</v>
      </c>
      <c r="I1059" s="1">
        <v>0</v>
      </c>
      <c r="J1059" s="1" t="s">
        <v>2867</v>
      </c>
      <c r="K1059" s="1">
        <v>0.64</v>
      </c>
      <c r="L1059" s="1" t="s">
        <v>82</v>
      </c>
      <c r="M1059" s="1">
        <v>0.68</v>
      </c>
      <c r="N1059" s="1" t="s">
        <v>83</v>
      </c>
      <c r="O1059" s="1">
        <v>0.78</v>
      </c>
      <c r="P1059" s="1" t="s">
        <v>84</v>
      </c>
      <c r="Q1059" s="1">
        <v>0.8</v>
      </c>
      <c r="R1059" s="1" t="s">
        <v>85</v>
      </c>
      <c r="S1059" s="1">
        <v>0</v>
      </c>
      <c r="U1059" s="1">
        <v>0</v>
      </c>
      <c r="W1059" s="1">
        <v>0</v>
      </c>
      <c r="Y1059" s="1">
        <v>0</v>
      </c>
      <c r="AA1059" s="1">
        <v>0</v>
      </c>
      <c r="AC1059" s="1">
        <v>0</v>
      </c>
      <c r="AE1059" s="1">
        <v>0</v>
      </c>
      <c r="AG1059" s="1">
        <v>6</v>
      </c>
      <c r="AH1059" s="1">
        <v>0</v>
      </c>
    </row>
    <row r="1060" spans="1:34">
      <c r="A1060" s="1" t="s">
        <v>2868</v>
      </c>
      <c r="B1060" s="1" t="s">
        <v>2869</v>
      </c>
      <c r="C1060" s="1" t="s">
        <v>212</v>
      </c>
      <c r="D1060" s="1">
        <v>14</v>
      </c>
      <c r="E1060" s="4">
        <v>44623</v>
      </c>
      <c r="F1060" s="1" t="s">
        <v>2870</v>
      </c>
      <c r="G1060" s="1" t="s">
        <v>80</v>
      </c>
      <c r="H1060" s="1" t="s">
        <v>73</v>
      </c>
      <c r="I1060" s="1">
        <v>0</v>
      </c>
      <c r="J1060" s="1" t="s">
        <v>81</v>
      </c>
      <c r="K1060" s="1">
        <v>0.2</v>
      </c>
      <c r="L1060" s="1" t="s">
        <v>82</v>
      </c>
      <c r="M1060" s="1">
        <v>0.35</v>
      </c>
      <c r="N1060" s="1" t="s">
        <v>83</v>
      </c>
      <c r="O1060" s="1">
        <v>0.5</v>
      </c>
      <c r="P1060" s="1" t="s">
        <v>84</v>
      </c>
      <c r="Q1060" s="1">
        <v>0.8</v>
      </c>
      <c r="R1060" s="1" t="s">
        <v>85</v>
      </c>
      <c r="S1060" s="1">
        <v>0</v>
      </c>
      <c r="U1060" s="1">
        <v>0</v>
      </c>
      <c r="W1060" s="1">
        <v>0</v>
      </c>
      <c r="Y1060" s="1">
        <v>0</v>
      </c>
      <c r="AA1060" s="1">
        <v>0</v>
      </c>
      <c r="AC1060" s="1">
        <v>0</v>
      </c>
      <c r="AE1060" s="1">
        <v>0</v>
      </c>
      <c r="AG1060" s="1">
        <v>4</v>
      </c>
      <c r="AH1060" s="1">
        <v>15000</v>
      </c>
    </row>
    <row r="1061" spans="1:34">
      <c r="A1061" s="1" t="s">
        <v>2871</v>
      </c>
      <c r="B1061" s="1" t="s">
        <v>2872</v>
      </c>
      <c r="C1061" s="1" t="s">
        <v>152</v>
      </c>
      <c r="D1061" s="1">
        <v>22</v>
      </c>
      <c r="E1061" s="4">
        <v>44679</v>
      </c>
      <c r="F1061" s="1" t="s">
        <v>2873</v>
      </c>
      <c r="G1061" s="1" t="s">
        <v>80</v>
      </c>
      <c r="H1061" s="1" t="s">
        <v>73</v>
      </c>
      <c r="I1061" s="1">
        <v>0</v>
      </c>
      <c r="J1061" s="1" t="s">
        <v>74</v>
      </c>
      <c r="K1061" s="1">
        <v>0.8</v>
      </c>
      <c r="L1061" s="1" t="s">
        <v>75</v>
      </c>
      <c r="M1061" s="1">
        <v>0</v>
      </c>
      <c r="O1061" s="1">
        <v>0</v>
      </c>
      <c r="Q1061" s="1">
        <v>0</v>
      </c>
      <c r="S1061" s="1">
        <v>0</v>
      </c>
      <c r="U1061" s="1">
        <v>0</v>
      </c>
      <c r="W1061" s="1">
        <v>0</v>
      </c>
      <c r="Y1061" s="1">
        <v>0</v>
      </c>
      <c r="AA1061" s="1">
        <v>0</v>
      </c>
      <c r="AC1061" s="1">
        <v>0</v>
      </c>
      <c r="AE1061" s="1">
        <v>0</v>
      </c>
      <c r="AG1061" s="1">
        <v>2</v>
      </c>
      <c r="AH1061" s="1">
        <v>10000</v>
      </c>
    </row>
    <row r="1062" spans="1:34">
      <c r="A1062" s="1" t="s">
        <v>2874</v>
      </c>
      <c r="B1062" s="1" t="s">
        <v>2875</v>
      </c>
      <c r="C1062" s="1" t="s">
        <v>212</v>
      </c>
      <c r="D1062" s="1">
        <v>5</v>
      </c>
      <c r="E1062" s="1">
        <v>44236</v>
      </c>
      <c r="F1062" s="1" t="s">
        <v>20332</v>
      </c>
      <c r="G1062" s="1" t="s">
        <v>72</v>
      </c>
      <c r="H1062" s="1" t="s">
        <v>65</v>
      </c>
      <c r="I1062" s="1">
        <v>0.8</v>
      </c>
      <c r="J1062" s="1" t="s">
        <v>75</v>
      </c>
      <c r="K1062" s="1">
        <v>0</v>
      </c>
      <c r="M1062" s="1">
        <v>0</v>
      </c>
      <c r="O1062" s="1">
        <v>0</v>
      </c>
      <c r="Q1062" s="1">
        <v>0</v>
      </c>
      <c r="S1062" s="1">
        <v>0</v>
      </c>
      <c r="U1062" s="1">
        <v>0</v>
      </c>
      <c r="W1062" s="1">
        <v>0</v>
      </c>
      <c r="Y1062" s="1">
        <v>0</v>
      </c>
      <c r="AA1062" s="1">
        <v>0</v>
      </c>
      <c r="AC1062" s="1">
        <v>0</v>
      </c>
      <c r="AE1062" s="1">
        <v>0</v>
      </c>
      <c r="AG1062" s="1">
        <v>1</v>
      </c>
      <c r="AH1062" s="1">
        <v>0</v>
      </c>
    </row>
    <row r="1063" spans="1:34">
      <c r="A1063" s="1" t="s">
        <v>2876</v>
      </c>
      <c r="B1063" s="1" t="s">
        <v>2877</v>
      </c>
      <c r="C1063" s="1" t="s">
        <v>78</v>
      </c>
      <c r="D1063" s="1">
        <v>9</v>
      </c>
      <c r="E1063" s="4">
        <v>44645</v>
      </c>
      <c r="F1063" s="1" t="s">
        <v>2878</v>
      </c>
      <c r="G1063" s="1" t="s">
        <v>80</v>
      </c>
      <c r="H1063" s="1" t="s">
        <v>73</v>
      </c>
      <c r="I1063" s="1">
        <v>0</v>
      </c>
      <c r="J1063" s="1" t="s">
        <v>81</v>
      </c>
      <c r="K1063" s="1">
        <v>0.45</v>
      </c>
      <c r="L1063" s="1" t="s">
        <v>82</v>
      </c>
      <c r="M1063" s="1">
        <v>0.65</v>
      </c>
      <c r="N1063" s="1" t="s">
        <v>83</v>
      </c>
      <c r="O1063" s="1">
        <v>0.75</v>
      </c>
      <c r="P1063" s="1" t="s">
        <v>84</v>
      </c>
      <c r="Q1063" s="1">
        <v>0.79</v>
      </c>
      <c r="R1063" s="1" t="s">
        <v>85</v>
      </c>
      <c r="S1063" s="1">
        <v>0</v>
      </c>
      <c r="U1063" s="1">
        <v>0</v>
      </c>
      <c r="W1063" s="1">
        <v>0</v>
      </c>
      <c r="Y1063" s="1">
        <v>0</v>
      </c>
      <c r="AA1063" s="1">
        <v>0</v>
      </c>
      <c r="AC1063" s="1">
        <v>0</v>
      </c>
      <c r="AE1063" s="1">
        <v>0</v>
      </c>
      <c r="AG1063" s="1">
        <v>4</v>
      </c>
      <c r="AH1063" s="1">
        <v>15000</v>
      </c>
    </row>
    <row r="1064" spans="1:34">
      <c r="A1064" s="1" t="s">
        <v>2879</v>
      </c>
      <c r="B1064" s="1" t="s">
        <v>2880</v>
      </c>
      <c r="C1064" s="1" t="s">
        <v>126</v>
      </c>
      <c r="H1064" s="1" t="s">
        <v>65</v>
      </c>
      <c r="I1064" s="1" t="s">
        <v>66</v>
      </c>
      <c r="V1064" s="1" t="s">
        <v>67</v>
      </c>
    </row>
    <row r="1065" spans="1:34">
      <c r="A1065" s="1" t="s">
        <v>2881</v>
      </c>
      <c r="B1065" s="1" t="s">
        <v>2882</v>
      </c>
      <c r="C1065" s="1" t="s">
        <v>840</v>
      </c>
      <c r="D1065" s="1">
        <v>36</v>
      </c>
      <c r="E1065" s="4">
        <v>44560</v>
      </c>
      <c r="F1065" s="1" t="s">
        <v>2883</v>
      </c>
      <c r="G1065" s="1" t="s">
        <v>72</v>
      </c>
      <c r="H1065" s="1" t="s">
        <v>65</v>
      </c>
      <c r="I1065" s="1">
        <v>0.7</v>
      </c>
      <c r="J1065" s="1" t="s">
        <v>75</v>
      </c>
      <c r="K1065" s="1">
        <v>0</v>
      </c>
      <c r="M1065" s="1">
        <v>0</v>
      </c>
      <c r="O1065" s="1">
        <v>0</v>
      </c>
      <c r="Q1065" s="1">
        <v>0</v>
      </c>
      <c r="S1065" s="1">
        <v>0</v>
      </c>
      <c r="U1065" s="1">
        <v>0</v>
      </c>
      <c r="W1065" s="1">
        <v>0</v>
      </c>
      <c r="Y1065" s="1">
        <v>0</v>
      </c>
      <c r="AA1065" s="1">
        <v>0</v>
      </c>
      <c r="AC1065" s="1">
        <v>0</v>
      </c>
      <c r="AE1065" s="1">
        <v>0</v>
      </c>
      <c r="AG1065" s="1">
        <v>1</v>
      </c>
      <c r="AH1065" s="1">
        <v>0</v>
      </c>
    </row>
    <row r="1066" spans="1:34">
      <c r="A1066" s="1" t="s">
        <v>2884</v>
      </c>
      <c r="B1066" s="1" t="s">
        <v>2885</v>
      </c>
      <c r="C1066" s="1" t="s">
        <v>826</v>
      </c>
      <c r="D1066" s="1">
        <v>38</v>
      </c>
      <c r="E1066" s="4">
        <v>44707</v>
      </c>
      <c r="F1066" s="1" t="s">
        <v>2886</v>
      </c>
      <c r="G1066" s="1" t="s">
        <v>80</v>
      </c>
      <c r="H1066" s="1" t="s">
        <v>73</v>
      </c>
      <c r="I1066" s="1">
        <v>0</v>
      </c>
      <c r="J1066" s="1" t="s">
        <v>425</v>
      </c>
      <c r="K1066" s="1">
        <v>0.35</v>
      </c>
      <c r="L1066" s="1" t="s">
        <v>82</v>
      </c>
      <c r="M1066" s="1">
        <v>0.5</v>
      </c>
      <c r="N1066" s="1" t="s">
        <v>83</v>
      </c>
      <c r="O1066" s="1">
        <v>0.7</v>
      </c>
      <c r="P1066" s="1" t="s">
        <v>84</v>
      </c>
      <c r="Q1066" s="1">
        <v>0.8</v>
      </c>
      <c r="R1066" s="1" t="s">
        <v>85</v>
      </c>
      <c r="S1066" s="1">
        <v>0</v>
      </c>
      <c r="U1066" s="1">
        <v>0</v>
      </c>
      <c r="W1066" s="1">
        <v>0</v>
      </c>
      <c r="Y1066" s="1">
        <v>0</v>
      </c>
      <c r="AA1066" s="1">
        <v>0</v>
      </c>
      <c r="AC1066" s="1">
        <v>0</v>
      </c>
      <c r="AE1066" s="1">
        <v>0</v>
      </c>
      <c r="AG1066" s="1">
        <v>4</v>
      </c>
      <c r="AH1066" s="1">
        <v>13000</v>
      </c>
    </row>
    <row r="1067" spans="1:34">
      <c r="A1067" s="1" t="s">
        <v>2887</v>
      </c>
      <c r="B1067" s="1" t="s">
        <v>2888</v>
      </c>
      <c r="C1067" s="1" t="s">
        <v>360</v>
      </c>
      <c r="H1067" s="1" t="s">
        <v>65</v>
      </c>
      <c r="I1067" s="1" t="s">
        <v>66</v>
      </c>
      <c r="V1067" s="1" t="s">
        <v>67</v>
      </c>
    </row>
    <row r="1068" spans="1:34">
      <c r="A1068" s="1" t="s">
        <v>2889</v>
      </c>
      <c r="B1068" s="1" t="s">
        <v>2890</v>
      </c>
      <c r="C1068" s="1" t="s">
        <v>225</v>
      </c>
      <c r="D1068" s="1">
        <v>50</v>
      </c>
      <c r="E1068" s="4">
        <v>44551</v>
      </c>
      <c r="F1068" s="1" t="s">
        <v>2891</v>
      </c>
      <c r="G1068" s="1" t="s">
        <v>72</v>
      </c>
      <c r="H1068" s="1" t="s">
        <v>65</v>
      </c>
      <c r="I1068" s="1">
        <v>0.8</v>
      </c>
      <c r="J1068" s="1" t="s">
        <v>75</v>
      </c>
      <c r="K1068" s="1">
        <v>0</v>
      </c>
      <c r="M1068" s="1">
        <v>0</v>
      </c>
      <c r="O1068" s="1">
        <v>0</v>
      </c>
      <c r="Q1068" s="1">
        <v>0</v>
      </c>
      <c r="S1068" s="1">
        <v>0</v>
      </c>
      <c r="U1068" s="1">
        <v>0</v>
      </c>
      <c r="W1068" s="1">
        <v>0</v>
      </c>
      <c r="Y1068" s="1">
        <v>0</v>
      </c>
      <c r="AA1068" s="1">
        <v>0</v>
      </c>
      <c r="AC1068" s="1">
        <v>0</v>
      </c>
      <c r="AE1068" s="1">
        <v>0</v>
      </c>
      <c r="AG1068" s="1">
        <v>1</v>
      </c>
      <c r="AH1068" s="1">
        <v>0</v>
      </c>
    </row>
    <row r="1069" spans="1:34">
      <c r="A1069" s="1" t="s">
        <v>2892</v>
      </c>
      <c r="B1069" s="1" t="s">
        <v>2893</v>
      </c>
      <c r="C1069" s="1" t="s">
        <v>306</v>
      </c>
      <c r="D1069" s="1">
        <v>118</v>
      </c>
      <c r="E1069" s="1">
        <v>44174</v>
      </c>
      <c r="F1069" s="1" t="s">
        <v>20332</v>
      </c>
      <c r="G1069" s="1" t="s">
        <v>72</v>
      </c>
      <c r="H1069" s="1" t="s">
        <v>65</v>
      </c>
      <c r="I1069" s="1">
        <v>0.6</v>
      </c>
      <c r="J1069" s="1" t="s">
        <v>75</v>
      </c>
      <c r="K1069" s="1">
        <v>0</v>
      </c>
      <c r="M1069" s="1">
        <v>0</v>
      </c>
      <c r="O1069" s="1">
        <v>0</v>
      </c>
      <c r="Q1069" s="1">
        <v>0</v>
      </c>
      <c r="S1069" s="1">
        <v>0</v>
      </c>
      <c r="U1069" s="1">
        <v>0</v>
      </c>
      <c r="W1069" s="1">
        <v>0</v>
      </c>
      <c r="Y1069" s="1">
        <v>0</v>
      </c>
      <c r="AA1069" s="1">
        <v>0</v>
      </c>
      <c r="AC1069" s="1">
        <v>0</v>
      </c>
      <c r="AE1069" s="1">
        <v>0</v>
      </c>
      <c r="AG1069" s="1">
        <v>1</v>
      </c>
      <c r="AH1069" s="1">
        <v>0</v>
      </c>
    </row>
    <row r="1070" spans="1:34">
      <c r="A1070" s="1" t="s">
        <v>2894</v>
      </c>
      <c r="B1070" s="1" t="s">
        <v>2895</v>
      </c>
      <c r="C1070" s="1" t="s">
        <v>360</v>
      </c>
      <c r="H1070" s="1" t="s">
        <v>65</v>
      </c>
      <c r="I1070" s="1" t="s">
        <v>66</v>
      </c>
      <c r="V1070" s="1" t="s">
        <v>67</v>
      </c>
    </row>
    <row r="1071" spans="1:34">
      <c r="A1071" s="1" t="s">
        <v>2896</v>
      </c>
      <c r="B1071" s="1" t="s">
        <v>2897</v>
      </c>
      <c r="C1071" s="1" t="s">
        <v>238</v>
      </c>
      <c r="D1071" s="1">
        <v>3</v>
      </c>
      <c r="E1071" s="4">
        <v>44622</v>
      </c>
      <c r="F1071" s="1" t="s">
        <v>2898</v>
      </c>
      <c r="G1071" s="1" t="s">
        <v>72</v>
      </c>
      <c r="H1071" s="1" t="s">
        <v>65</v>
      </c>
      <c r="I1071" s="1">
        <v>0.8</v>
      </c>
      <c r="J1071" s="1" t="s">
        <v>75</v>
      </c>
      <c r="K1071" s="1">
        <v>0</v>
      </c>
      <c r="M1071" s="1">
        <v>0</v>
      </c>
      <c r="O1071" s="1">
        <v>0</v>
      </c>
      <c r="Q1071" s="1">
        <v>0</v>
      </c>
      <c r="S1071" s="1">
        <v>0</v>
      </c>
      <c r="U1071" s="1">
        <v>0</v>
      </c>
      <c r="W1071" s="1">
        <v>0</v>
      </c>
      <c r="Y1071" s="1">
        <v>0</v>
      </c>
      <c r="AA1071" s="1">
        <v>0</v>
      </c>
      <c r="AC1071" s="1">
        <v>0</v>
      </c>
      <c r="AE1071" s="1">
        <v>0</v>
      </c>
      <c r="AG1071" s="1">
        <v>1</v>
      </c>
      <c r="AH1071" s="1">
        <v>0</v>
      </c>
    </row>
    <row r="1072" spans="1:34">
      <c r="A1072" s="1" t="s">
        <v>2899</v>
      </c>
      <c r="B1072" s="1" t="s">
        <v>2900</v>
      </c>
      <c r="C1072" s="1" t="s">
        <v>1334</v>
      </c>
      <c r="D1072" s="1">
        <v>64</v>
      </c>
      <c r="E1072" s="4">
        <v>44712</v>
      </c>
      <c r="F1072" s="1" t="s">
        <v>2901</v>
      </c>
      <c r="G1072" s="1" t="s">
        <v>72</v>
      </c>
      <c r="H1072" s="1" t="s">
        <v>73</v>
      </c>
      <c r="I1072" s="1">
        <v>0</v>
      </c>
      <c r="J1072" s="1" t="s">
        <v>434</v>
      </c>
      <c r="K1072" s="1">
        <v>0.4</v>
      </c>
      <c r="L1072" s="1" t="s">
        <v>75</v>
      </c>
      <c r="M1072" s="1">
        <v>0</v>
      </c>
      <c r="O1072" s="1">
        <v>0</v>
      </c>
      <c r="Q1072" s="1">
        <v>0</v>
      </c>
      <c r="S1072" s="1">
        <v>0</v>
      </c>
      <c r="U1072" s="1">
        <v>0</v>
      </c>
      <c r="W1072" s="1">
        <v>0</v>
      </c>
      <c r="Y1072" s="1">
        <v>0</v>
      </c>
      <c r="AA1072" s="1">
        <v>0</v>
      </c>
      <c r="AC1072" s="1">
        <v>0</v>
      </c>
      <c r="AE1072" s="1">
        <v>0</v>
      </c>
      <c r="AG1072" s="1">
        <v>2</v>
      </c>
      <c r="AH1072" s="1">
        <v>7500</v>
      </c>
    </row>
    <row r="1073" spans="1:34">
      <c r="A1073" s="1" t="s">
        <v>2902</v>
      </c>
      <c r="B1073" s="1" t="s">
        <v>2903</v>
      </c>
      <c r="C1073" s="1" t="s">
        <v>30</v>
      </c>
      <c r="D1073" s="1">
        <v>5</v>
      </c>
      <c r="E1073" s="4">
        <v>44649</v>
      </c>
      <c r="F1073" s="1" t="s">
        <v>2904</v>
      </c>
      <c r="G1073" s="1" t="s">
        <v>80</v>
      </c>
      <c r="H1073" s="1" t="s">
        <v>65</v>
      </c>
      <c r="I1073" s="1">
        <v>0.5</v>
      </c>
      <c r="J1073" s="1" t="s">
        <v>75</v>
      </c>
      <c r="K1073" s="1">
        <v>0</v>
      </c>
      <c r="M1073" s="1">
        <v>0</v>
      </c>
      <c r="O1073" s="1">
        <v>0</v>
      </c>
      <c r="Q1073" s="1">
        <v>0</v>
      </c>
      <c r="S1073" s="1">
        <v>0</v>
      </c>
      <c r="U1073" s="1">
        <v>0</v>
      </c>
      <c r="W1073" s="1">
        <v>0</v>
      </c>
      <c r="Y1073" s="1">
        <v>0</v>
      </c>
      <c r="AA1073" s="1">
        <v>0</v>
      </c>
      <c r="AC1073" s="1">
        <v>0</v>
      </c>
      <c r="AE1073" s="1">
        <v>0</v>
      </c>
      <c r="AG1073" s="1">
        <v>1</v>
      </c>
      <c r="AH1073" s="1">
        <v>0</v>
      </c>
    </row>
    <row r="1074" spans="1:34">
      <c r="A1074" s="1" t="s">
        <v>2905</v>
      </c>
      <c r="B1074" s="1" t="s">
        <v>2906</v>
      </c>
      <c r="C1074" s="1" t="s">
        <v>378</v>
      </c>
      <c r="D1074" s="1">
        <v>62</v>
      </c>
      <c r="E1074" s="4">
        <v>44559</v>
      </c>
      <c r="F1074" s="1" t="s">
        <v>2907</v>
      </c>
      <c r="G1074" s="1" t="s">
        <v>72</v>
      </c>
      <c r="H1074" s="1" t="s">
        <v>65</v>
      </c>
      <c r="I1074" s="1">
        <v>0.7</v>
      </c>
      <c r="J1074" s="1" t="s">
        <v>75</v>
      </c>
      <c r="K1074" s="1">
        <v>0</v>
      </c>
      <c r="M1074" s="1">
        <v>0</v>
      </c>
      <c r="O1074" s="1">
        <v>0</v>
      </c>
      <c r="Q1074" s="1">
        <v>0</v>
      </c>
      <c r="S1074" s="1">
        <v>0</v>
      </c>
      <c r="U1074" s="1">
        <v>0</v>
      </c>
      <c r="W1074" s="1">
        <v>0</v>
      </c>
      <c r="Y1074" s="1">
        <v>0</v>
      </c>
      <c r="AA1074" s="1">
        <v>0</v>
      </c>
      <c r="AC1074" s="1">
        <v>0</v>
      </c>
      <c r="AE1074" s="1">
        <v>0</v>
      </c>
      <c r="AG1074" s="1">
        <v>1</v>
      </c>
      <c r="AH1074" s="1">
        <v>0</v>
      </c>
    </row>
    <row r="1075" spans="1:34">
      <c r="A1075" s="1" t="s">
        <v>2908</v>
      </c>
      <c r="B1075" s="1" t="s">
        <v>2909</v>
      </c>
      <c r="C1075" s="1" t="s">
        <v>680</v>
      </c>
      <c r="D1075" s="1">
        <v>6</v>
      </c>
      <c r="E1075" s="1">
        <v>44690</v>
      </c>
      <c r="F1075" s="1" t="s">
        <v>20410</v>
      </c>
      <c r="G1075" s="1" t="s">
        <v>72</v>
      </c>
      <c r="H1075" s="1" t="s">
        <v>73</v>
      </c>
      <c r="I1075" s="1">
        <v>0</v>
      </c>
      <c r="J1075" s="1" t="s">
        <v>81</v>
      </c>
      <c r="K1075" s="1">
        <v>0.8</v>
      </c>
      <c r="L1075" s="1" t="s">
        <v>75</v>
      </c>
      <c r="M1075" s="1">
        <v>0</v>
      </c>
      <c r="O1075" s="1">
        <v>0</v>
      </c>
      <c r="Q1075" s="1">
        <v>0</v>
      </c>
      <c r="S1075" s="1">
        <v>0</v>
      </c>
      <c r="U1075" s="1">
        <v>0</v>
      </c>
      <c r="W1075" s="1">
        <v>0</v>
      </c>
      <c r="Y1075" s="1">
        <v>0</v>
      </c>
      <c r="AA1075" s="1">
        <v>0</v>
      </c>
      <c r="AC1075" s="1">
        <v>0</v>
      </c>
      <c r="AE1075" s="1">
        <v>0</v>
      </c>
      <c r="AG1075" s="1">
        <v>2</v>
      </c>
      <c r="AH1075" s="1">
        <v>15000</v>
      </c>
    </row>
    <row r="1076" spans="1:34">
      <c r="A1076" s="1" t="s">
        <v>2910</v>
      </c>
      <c r="B1076" s="1" t="s">
        <v>2911</v>
      </c>
      <c r="C1076" s="1" t="s">
        <v>506</v>
      </c>
      <c r="D1076" s="1">
        <v>10</v>
      </c>
      <c r="E1076" s="1">
        <v>42824</v>
      </c>
      <c r="F1076" s="1" t="s">
        <v>20332</v>
      </c>
      <c r="G1076" s="1" t="s">
        <v>72</v>
      </c>
      <c r="H1076" s="1" t="s">
        <v>73</v>
      </c>
      <c r="I1076" s="1">
        <v>0</v>
      </c>
      <c r="J1076" s="1" t="s">
        <v>74</v>
      </c>
      <c r="K1076" s="1">
        <v>0.8</v>
      </c>
      <c r="L1076" s="1" t="s">
        <v>75</v>
      </c>
      <c r="M1076" s="1">
        <v>0</v>
      </c>
      <c r="O1076" s="1">
        <v>0</v>
      </c>
      <c r="Q1076" s="1">
        <v>0</v>
      </c>
      <c r="S1076" s="1">
        <v>0</v>
      </c>
      <c r="U1076" s="1">
        <v>0</v>
      </c>
      <c r="W1076" s="1">
        <v>0</v>
      </c>
      <c r="Y1076" s="1">
        <v>0</v>
      </c>
      <c r="AA1076" s="1">
        <v>0</v>
      </c>
      <c r="AC1076" s="1">
        <v>0</v>
      </c>
      <c r="AE1076" s="1">
        <v>0</v>
      </c>
      <c r="AG1076" s="1">
        <v>2</v>
      </c>
      <c r="AH1076" s="1">
        <v>10000</v>
      </c>
    </row>
    <row r="1077" spans="1:34">
      <c r="A1077" s="1" t="s">
        <v>2912</v>
      </c>
      <c r="B1077" s="1" t="s">
        <v>2913</v>
      </c>
      <c r="C1077" s="1" t="s">
        <v>322</v>
      </c>
      <c r="D1077" s="1">
        <v>28</v>
      </c>
      <c r="E1077" s="4">
        <v>44733</v>
      </c>
      <c r="F1077" s="1" t="s">
        <v>2914</v>
      </c>
      <c r="G1077" s="1" t="s">
        <v>80</v>
      </c>
      <c r="H1077" s="1" t="s">
        <v>65</v>
      </c>
      <c r="I1077" s="1">
        <v>0.6</v>
      </c>
      <c r="J1077" s="1" t="s">
        <v>75</v>
      </c>
      <c r="K1077" s="1">
        <v>0</v>
      </c>
      <c r="M1077" s="1">
        <v>0</v>
      </c>
      <c r="O1077" s="1">
        <v>0</v>
      </c>
      <c r="Q1077" s="1">
        <v>0</v>
      </c>
      <c r="S1077" s="1">
        <v>0</v>
      </c>
      <c r="U1077" s="1">
        <v>0</v>
      </c>
      <c r="W1077" s="1">
        <v>0</v>
      </c>
      <c r="Y1077" s="1">
        <v>0</v>
      </c>
      <c r="AA1077" s="1">
        <v>0</v>
      </c>
      <c r="AC1077" s="1">
        <v>0</v>
      </c>
      <c r="AE1077" s="1">
        <v>0</v>
      </c>
      <c r="AG1077" s="1">
        <v>1</v>
      </c>
      <c r="AH1077" s="1">
        <v>0</v>
      </c>
    </row>
    <row r="1078" spans="1:34">
      <c r="A1078" s="1" t="s">
        <v>2915</v>
      </c>
      <c r="B1078" s="1" t="s">
        <v>2916</v>
      </c>
      <c r="C1078" s="1" t="s">
        <v>378</v>
      </c>
      <c r="D1078" s="1">
        <v>14</v>
      </c>
      <c r="E1078" s="4">
        <v>44704</v>
      </c>
      <c r="F1078" s="1" t="s">
        <v>2917</v>
      </c>
      <c r="G1078" s="1" t="s">
        <v>80</v>
      </c>
      <c r="H1078" s="1" t="s">
        <v>73</v>
      </c>
      <c r="I1078" s="1">
        <v>0</v>
      </c>
      <c r="J1078" s="1" t="s">
        <v>74</v>
      </c>
      <c r="K1078" s="1">
        <v>0.65</v>
      </c>
      <c r="L1078" s="1" t="s">
        <v>82</v>
      </c>
      <c r="M1078" s="1">
        <v>0.7</v>
      </c>
      <c r="N1078" s="1" t="s">
        <v>83</v>
      </c>
      <c r="O1078" s="1">
        <v>0.75</v>
      </c>
      <c r="P1078" s="1" t="s">
        <v>84</v>
      </c>
      <c r="Q1078" s="1">
        <v>0.8</v>
      </c>
      <c r="R1078" s="1" t="s">
        <v>85</v>
      </c>
      <c r="S1078" s="1">
        <v>0</v>
      </c>
      <c r="U1078" s="1">
        <v>0</v>
      </c>
      <c r="W1078" s="1">
        <v>0</v>
      </c>
      <c r="Y1078" s="1">
        <v>0</v>
      </c>
      <c r="AA1078" s="1">
        <v>0</v>
      </c>
      <c r="AC1078" s="1">
        <v>0</v>
      </c>
      <c r="AE1078" s="1">
        <v>0</v>
      </c>
      <c r="AG1078" s="1">
        <v>4</v>
      </c>
      <c r="AH1078" s="1">
        <v>10000</v>
      </c>
    </row>
    <row r="1079" spans="1:34">
      <c r="A1079" s="1" t="s">
        <v>2918</v>
      </c>
      <c r="B1079" s="1" t="s">
        <v>2919</v>
      </c>
      <c r="C1079" s="1" t="s">
        <v>337</v>
      </c>
      <c r="D1079" s="1">
        <v>1</v>
      </c>
      <c r="E1079" s="4">
        <v>44672</v>
      </c>
      <c r="F1079" s="1" t="s">
        <v>2920</v>
      </c>
      <c r="G1079" s="1" t="s">
        <v>72</v>
      </c>
      <c r="H1079" s="1" t="s">
        <v>65</v>
      </c>
      <c r="I1079" s="1">
        <v>0.6</v>
      </c>
      <c r="J1079" s="1" t="s">
        <v>75</v>
      </c>
      <c r="K1079" s="1">
        <v>0</v>
      </c>
      <c r="M1079" s="1">
        <v>0</v>
      </c>
      <c r="O1079" s="1">
        <v>0</v>
      </c>
      <c r="Q1079" s="1">
        <v>0</v>
      </c>
      <c r="S1079" s="1">
        <v>0</v>
      </c>
      <c r="U1079" s="1">
        <v>0</v>
      </c>
      <c r="W1079" s="1">
        <v>0</v>
      </c>
      <c r="Y1079" s="1">
        <v>0</v>
      </c>
      <c r="AA1079" s="1">
        <v>0</v>
      </c>
      <c r="AC1079" s="1">
        <v>0</v>
      </c>
      <c r="AE1079" s="1">
        <v>0</v>
      </c>
      <c r="AG1079" s="1">
        <v>1</v>
      </c>
      <c r="AH1079" s="1">
        <v>0</v>
      </c>
    </row>
    <row r="1080" spans="1:34">
      <c r="A1080" s="1" t="s">
        <v>2921</v>
      </c>
      <c r="B1080" s="1" t="s">
        <v>2922</v>
      </c>
      <c r="C1080" s="1" t="s">
        <v>255</v>
      </c>
      <c r="D1080" s="1">
        <v>5</v>
      </c>
      <c r="E1080" s="4">
        <v>44635</v>
      </c>
      <c r="F1080" s="1" t="s">
        <v>2923</v>
      </c>
      <c r="G1080" s="1" t="s">
        <v>72</v>
      </c>
      <c r="H1080" s="1" t="s">
        <v>65</v>
      </c>
      <c r="I1080" s="1">
        <v>0.7</v>
      </c>
      <c r="J1080" s="1" t="s">
        <v>75</v>
      </c>
      <c r="K1080" s="1">
        <v>0</v>
      </c>
      <c r="M1080" s="1">
        <v>0</v>
      </c>
      <c r="O1080" s="1">
        <v>0</v>
      </c>
      <c r="Q1080" s="1">
        <v>0</v>
      </c>
      <c r="S1080" s="1">
        <v>0</v>
      </c>
      <c r="U1080" s="1">
        <v>0</v>
      </c>
      <c r="W1080" s="1">
        <v>0</v>
      </c>
      <c r="Y1080" s="1">
        <v>0</v>
      </c>
      <c r="AA1080" s="1">
        <v>0</v>
      </c>
      <c r="AC1080" s="1">
        <v>0</v>
      </c>
      <c r="AE1080" s="1">
        <v>0</v>
      </c>
      <c r="AG1080" s="1">
        <v>1</v>
      </c>
      <c r="AH1080" s="1">
        <v>0</v>
      </c>
    </row>
    <row r="1081" spans="1:34">
      <c r="A1081" s="1" t="s">
        <v>2924</v>
      </c>
      <c r="B1081" s="1" t="s">
        <v>2925</v>
      </c>
      <c r="C1081" s="1" t="s">
        <v>360</v>
      </c>
      <c r="H1081" s="1" t="s">
        <v>65</v>
      </c>
      <c r="I1081" s="1" t="s">
        <v>66</v>
      </c>
      <c r="V1081" s="1" t="s">
        <v>67</v>
      </c>
    </row>
    <row r="1082" spans="1:34">
      <c r="A1082" s="1" t="s">
        <v>2926</v>
      </c>
      <c r="B1082" s="1" t="s">
        <v>2927</v>
      </c>
      <c r="C1082" s="1" t="s">
        <v>78</v>
      </c>
      <c r="D1082" s="1">
        <v>6</v>
      </c>
      <c r="E1082" s="4">
        <v>44651</v>
      </c>
      <c r="F1082" s="1" t="s">
        <v>2928</v>
      </c>
      <c r="G1082" s="1" t="s">
        <v>80</v>
      </c>
      <c r="H1082" s="1" t="s">
        <v>73</v>
      </c>
      <c r="I1082" s="1">
        <v>0</v>
      </c>
      <c r="J1082" s="1" t="s">
        <v>89</v>
      </c>
      <c r="K1082" s="1">
        <v>0.5</v>
      </c>
      <c r="L1082" s="1" t="s">
        <v>82</v>
      </c>
      <c r="M1082" s="1">
        <v>0.53</v>
      </c>
      <c r="N1082" s="1" t="s">
        <v>83</v>
      </c>
      <c r="O1082" s="1">
        <v>0.6</v>
      </c>
      <c r="P1082" s="1" t="s">
        <v>84</v>
      </c>
      <c r="Q1082" s="1">
        <v>0.75</v>
      </c>
      <c r="R1082" s="1" t="s">
        <v>85</v>
      </c>
      <c r="S1082" s="1">
        <v>0</v>
      </c>
      <c r="U1082" s="1">
        <v>0</v>
      </c>
      <c r="W1082" s="1">
        <v>0</v>
      </c>
      <c r="Y1082" s="1">
        <v>0</v>
      </c>
      <c r="AA1082" s="1">
        <v>0</v>
      </c>
      <c r="AC1082" s="1">
        <v>0</v>
      </c>
      <c r="AE1082" s="1">
        <v>0</v>
      </c>
      <c r="AG1082" s="1">
        <v>4</v>
      </c>
      <c r="AH1082" s="1">
        <v>12000</v>
      </c>
    </row>
    <row r="1083" spans="1:34">
      <c r="A1083" s="1" t="s">
        <v>2929</v>
      </c>
      <c r="B1083" s="1" t="s">
        <v>2930</v>
      </c>
      <c r="C1083" s="1" t="s">
        <v>149</v>
      </c>
      <c r="D1083" s="1">
        <v>10</v>
      </c>
      <c r="E1083" s="4">
        <v>44711</v>
      </c>
      <c r="F1083" s="1" t="s">
        <v>2931</v>
      </c>
      <c r="G1083" s="1" t="s">
        <v>745</v>
      </c>
      <c r="H1083" s="1" t="s">
        <v>65</v>
      </c>
      <c r="I1083" s="1">
        <v>0.7</v>
      </c>
      <c r="J1083" s="1" t="s">
        <v>75</v>
      </c>
      <c r="K1083" s="1">
        <v>0</v>
      </c>
      <c r="M1083" s="1">
        <v>0</v>
      </c>
      <c r="O1083" s="1">
        <v>0</v>
      </c>
      <c r="Q1083" s="1">
        <v>0</v>
      </c>
      <c r="S1083" s="1">
        <v>0</v>
      </c>
      <c r="U1083" s="1">
        <v>0</v>
      </c>
      <c r="W1083" s="1">
        <v>0</v>
      </c>
      <c r="Y1083" s="1">
        <v>0</v>
      </c>
      <c r="AA1083" s="1">
        <v>0</v>
      </c>
      <c r="AC1083" s="1">
        <v>0</v>
      </c>
      <c r="AE1083" s="1">
        <v>0</v>
      </c>
      <c r="AG1083" s="1">
        <v>1</v>
      </c>
      <c r="AH1083" s="1">
        <v>0</v>
      </c>
    </row>
    <row r="1084" spans="1:34">
      <c r="A1084" s="1" t="s">
        <v>2932</v>
      </c>
      <c r="B1084" s="1" t="s">
        <v>2933</v>
      </c>
      <c r="C1084" s="1" t="s">
        <v>255</v>
      </c>
      <c r="D1084" s="1">
        <v>9</v>
      </c>
      <c r="E1084" s="1">
        <v>44273</v>
      </c>
      <c r="F1084" s="1" t="s">
        <v>20332</v>
      </c>
      <c r="G1084" s="1" t="s">
        <v>72</v>
      </c>
      <c r="H1084" s="1" t="s">
        <v>65</v>
      </c>
      <c r="I1084" s="1">
        <v>0.5</v>
      </c>
      <c r="J1084" s="1" t="s">
        <v>75</v>
      </c>
      <c r="K1084" s="1">
        <v>0</v>
      </c>
      <c r="M1084" s="1">
        <v>0</v>
      </c>
      <c r="O1084" s="1">
        <v>0</v>
      </c>
      <c r="Q1084" s="1">
        <v>0</v>
      </c>
      <c r="S1084" s="1">
        <v>0</v>
      </c>
      <c r="U1084" s="1">
        <v>0</v>
      </c>
      <c r="W1084" s="1">
        <v>0</v>
      </c>
      <c r="Y1084" s="1">
        <v>0</v>
      </c>
      <c r="AA1084" s="1">
        <v>0</v>
      </c>
      <c r="AC1084" s="1">
        <v>0</v>
      </c>
      <c r="AE1084" s="1">
        <v>0</v>
      </c>
      <c r="AG1084" s="1">
        <v>1</v>
      </c>
      <c r="AH1084" s="1">
        <v>0</v>
      </c>
    </row>
    <row r="1085" spans="1:34">
      <c r="A1085" s="1" t="s">
        <v>2934</v>
      </c>
      <c r="B1085" s="1" t="s">
        <v>2935</v>
      </c>
      <c r="C1085" s="1" t="s">
        <v>149</v>
      </c>
      <c r="D1085" s="1">
        <v>8</v>
      </c>
      <c r="E1085" s="1">
        <v>44314</v>
      </c>
      <c r="F1085" s="1" t="s">
        <v>20332</v>
      </c>
      <c r="G1085" s="1" t="s">
        <v>72</v>
      </c>
      <c r="H1085" s="1" t="s">
        <v>65</v>
      </c>
      <c r="I1085" s="1">
        <v>0.6</v>
      </c>
      <c r="J1085" s="1" t="s">
        <v>75</v>
      </c>
      <c r="K1085" s="1">
        <v>0</v>
      </c>
      <c r="M1085" s="1">
        <v>0</v>
      </c>
      <c r="O1085" s="1">
        <v>0</v>
      </c>
      <c r="Q1085" s="1">
        <v>0</v>
      </c>
      <c r="S1085" s="1">
        <v>0</v>
      </c>
      <c r="U1085" s="1">
        <v>0</v>
      </c>
      <c r="W1085" s="1">
        <v>0</v>
      </c>
      <c r="Y1085" s="1">
        <v>0</v>
      </c>
      <c r="AA1085" s="1">
        <v>0</v>
      </c>
      <c r="AC1085" s="1">
        <v>0</v>
      </c>
      <c r="AE1085" s="1">
        <v>0</v>
      </c>
      <c r="AG1085" s="1">
        <v>1</v>
      </c>
      <c r="AH1085" s="1">
        <v>0</v>
      </c>
    </row>
    <row r="1086" spans="1:34">
      <c r="A1086" s="1" t="s">
        <v>2936</v>
      </c>
      <c r="B1086" s="1" t="s">
        <v>2937</v>
      </c>
      <c r="C1086" s="1" t="s">
        <v>297</v>
      </c>
      <c r="H1086" s="1" t="s">
        <v>65</v>
      </c>
      <c r="I1086" s="1" t="s">
        <v>66</v>
      </c>
      <c r="V1086" s="1" t="s">
        <v>67</v>
      </c>
    </row>
    <row r="1087" spans="1:34">
      <c r="A1087" s="1" t="s">
        <v>2938</v>
      </c>
      <c r="B1087" s="1" t="s">
        <v>2939</v>
      </c>
      <c r="C1087" s="1" t="s">
        <v>135</v>
      </c>
      <c r="D1087" s="1">
        <v>29</v>
      </c>
      <c r="E1087" s="4">
        <v>44755</v>
      </c>
      <c r="F1087" s="1" t="s">
        <v>2940</v>
      </c>
      <c r="G1087" s="1" t="s">
        <v>72</v>
      </c>
      <c r="H1087" s="1" t="s">
        <v>65</v>
      </c>
      <c r="I1087" s="1">
        <v>0.8</v>
      </c>
      <c r="J1087" s="1" t="s">
        <v>75</v>
      </c>
      <c r="K1087" s="1">
        <v>0</v>
      </c>
      <c r="M1087" s="1">
        <v>0</v>
      </c>
      <c r="O1087" s="1">
        <v>0</v>
      </c>
      <c r="Q1087" s="1">
        <v>0</v>
      </c>
      <c r="S1087" s="1">
        <v>0</v>
      </c>
      <c r="U1087" s="1">
        <v>0</v>
      </c>
      <c r="W1087" s="1">
        <v>0</v>
      </c>
      <c r="Y1087" s="1">
        <v>0</v>
      </c>
      <c r="AA1087" s="1">
        <v>0</v>
      </c>
      <c r="AC1087" s="1">
        <v>0</v>
      </c>
      <c r="AE1087" s="1">
        <v>0</v>
      </c>
      <c r="AG1087" s="1">
        <v>1</v>
      </c>
      <c r="AH1087" s="1">
        <v>0</v>
      </c>
    </row>
    <row r="1088" spans="1:34">
      <c r="A1088" s="1" t="s">
        <v>2941</v>
      </c>
      <c r="B1088" s="1" t="s">
        <v>2942</v>
      </c>
      <c r="C1088" s="1" t="s">
        <v>190</v>
      </c>
      <c r="D1088" s="1">
        <v>23</v>
      </c>
      <c r="E1088" s="4">
        <v>44692</v>
      </c>
      <c r="F1088" s="1" t="s">
        <v>2943</v>
      </c>
      <c r="G1088" s="1" t="s">
        <v>80</v>
      </c>
      <c r="H1088" s="1" t="s">
        <v>65</v>
      </c>
      <c r="I1088" s="1">
        <v>0.8</v>
      </c>
      <c r="J1088" s="1" t="s">
        <v>75</v>
      </c>
      <c r="K1088" s="1">
        <v>0</v>
      </c>
      <c r="M1088" s="1">
        <v>0</v>
      </c>
      <c r="O1088" s="1">
        <v>0</v>
      </c>
      <c r="Q1088" s="1">
        <v>0</v>
      </c>
      <c r="S1088" s="1">
        <v>0</v>
      </c>
      <c r="U1088" s="1">
        <v>0</v>
      </c>
      <c r="W1088" s="1">
        <v>0</v>
      </c>
      <c r="Y1088" s="1">
        <v>0</v>
      </c>
      <c r="AA1088" s="1">
        <v>0</v>
      </c>
      <c r="AC1088" s="1">
        <v>0</v>
      </c>
      <c r="AE1088" s="1">
        <v>0</v>
      </c>
      <c r="AG1088" s="1">
        <v>1</v>
      </c>
      <c r="AH1088" s="1">
        <v>0</v>
      </c>
    </row>
    <row r="1089" spans="1:34">
      <c r="A1089" s="1" t="s">
        <v>2944</v>
      </c>
      <c r="B1089" s="1" t="s">
        <v>2945</v>
      </c>
      <c r="C1089" s="1" t="s">
        <v>533</v>
      </c>
      <c r="D1089" s="1">
        <v>6</v>
      </c>
      <c r="E1089" s="1">
        <v>43868</v>
      </c>
      <c r="F1089" s="1" t="s">
        <v>20340</v>
      </c>
      <c r="G1089" s="1" t="s">
        <v>20341</v>
      </c>
      <c r="H1089" s="1" t="s">
        <v>73</v>
      </c>
      <c r="I1089" s="1">
        <v>0</v>
      </c>
      <c r="J1089" s="1" t="s">
        <v>81</v>
      </c>
      <c r="K1089" s="1">
        <v>0.2</v>
      </c>
      <c r="L1089" s="1" t="s">
        <v>82</v>
      </c>
      <c r="M1089" s="1">
        <v>0.4</v>
      </c>
      <c r="N1089" s="1" t="s">
        <v>83</v>
      </c>
      <c r="O1089" s="1">
        <v>0.5</v>
      </c>
      <c r="P1089" s="1" t="s">
        <v>84</v>
      </c>
      <c r="Q1089" s="1">
        <v>0.6</v>
      </c>
      <c r="R1089" s="1" t="s">
        <v>85</v>
      </c>
      <c r="S1089" s="1">
        <v>0</v>
      </c>
      <c r="U1089" s="1">
        <v>0</v>
      </c>
      <c r="W1089" s="1">
        <v>0</v>
      </c>
      <c r="Y1089" s="1">
        <v>0</v>
      </c>
      <c r="AA1089" s="1">
        <v>0</v>
      </c>
      <c r="AC1089" s="1">
        <v>0</v>
      </c>
      <c r="AE1089" s="1">
        <v>0</v>
      </c>
      <c r="AG1089" s="1">
        <v>4</v>
      </c>
      <c r="AH1089" s="1">
        <v>15000</v>
      </c>
    </row>
    <row r="1090" spans="1:34">
      <c r="A1090" s="1" t="s">
        <v>2946</v>
      </c>
      <c r="B1090" s="1" t="s">
        <v>2947</v>
      </c>
      <c r="C1090" s="1" t="s">
        <v>65</v>
      </c>
      <c r="D1090" s="1">
        <v>24</v>
      </c>
      <c r="E1090" s="1">
        <v>41906</v>
      </c>
      <c r="F1090" s="1" t="s">
        <v>20332</v>
      </c>
      <c r="G1090" s="1" t="s">
        <v>72</v>
      </c>
      <c r="H1090" s="1" t="s">
        <v>73</v>
      </c>
      <c r="I1090" s="1">
        <v>0</v>
      </c>
      <c r="J1090" s="1" t="s">
        <v>89</v>
      </c>
      <c r="K1090" s="1">
        <v>0.8</v>
      </c>
      <c r="L1090" s="1" t="s">
        <v>75</v>
      </c>
      <c r="M1090" s="1">
        <v>0</v>
      </c>
      <c r="O1090" s="1">
        <v>0</v>
      </c>
      <c r="Q1090" s="1">
        <v>0</v>
      </c>
      <c r="S1090" s="1">
        <v>0</v>
      </c>
      <c r="U1090" s="1">
        <v>0</v>
      </c>
      <c r="W1090" s="1">
        <v>0</v>
      </c>
      <c r="Y1090" s="1">
        <v>0</v>
      </c>
      <c r="AA1090" s="1">
        <v>0</v>
      </c>
      <c r="AC1090" s="1">
        <v>0</v>
      </c>
      <c r="AE1090" s="1">
        <v>0</v>
      </c>
      <c r="AG1090" s="1">
        <v>2</v>
      </c>
      <c r="AH1090" s="1">
        <v>12000</v>
      </c>
    </row>
    <row r="1091" spans="1:34">
      <c r="A1091" s="1" t="s">
        <v>2948</v>
      </c>
      <c r="B1091" s="1" t="s">
        <v>2949</v>
      </c>
      <c r="C1091" s="1" t="s">
        <v>218</v>
      </c>
      <c r="D1091" s="1">
        <v>2</v>
      </c>
      <c r="E1091" s="4">
        <v>44615</v>
      </c>
      <c r="F1091" s="1" t="s">
        <v>2950</v>
      </c>
      <c r="G1091" s="1" t="s">
        <v>72</v>
      </c>
      <c r="H1091" s="1" t="s">
        <v>65</v>
      </c>
      <c r="I1091" s="1">
        <v>0.8</v>
      </c>
      <c r="J1091" s="1" t="s">
        <v>75</v>
      </c>
      <c r="K1091" s="1">
        <v>0</v>
      </c>
      <c r="M1091" s="1">
        <v>0</v>
      </c>
      <c r="O1091" s="1">
        <v>0</v>
      </c>
      <c r="Q1091" s="1">
        <v>0</v>
      </c>
      <c r="S1091" s="1">
        <v>0</v>
      </c>
      <c r="U1091" s="1">
        <v>0</v>
      </c>
      <c r="W1091" s="1">
        <v>0</v>
      </c>
      <c r="Y1091" s="1">
        <v>0</v>
      </c>
      <c r="AA1091" s="1">
        <v>0</v>
      </c>
      <c r="AC1091" s="1">
        <v>0</v>
      </c>
      <c r="AE1091" s="1">
        <v>0</v>
      </c>
      <c r="AG1091" s="1">
        <v>1</v>
      </c>
      <c r="AH1091" s="1">
        <v>0</v>
      </c>
    </row>
    <row r="1092" spans="1:34">
      <c r="A1092" s="1" t="s">
        <v>2951</v>
      </c>
      <c r="B1092" s="1" t="s">
        <v>2952</v>
      </c>
      <c r="C1092" s="1" t="s">
        <v>306</v>
      </c>
      <c r="D1092" s="1">
        <v>52</v>
      </c>
      <c r="E1092" s="4">
        <v>44560</v>
      </c>
      <c r="F1092" s="1" t="s">
        <v>2953</v>
      </c>
      <c r="G1092" s="1" t="s">
        <v>72</v>
      </c>
      <c r="H1092" s="1" t="s">
        <v>65</v>
      </c>
      <c r="I1092" s="1">
        <v>0.6</v>
      </c>
      <c r="J1092" s="1" t="s">
        <v>75</v>
      </c>
      <c r="K1092" s="1">
        <v>0</v>
      </c>
      <c r="M1092" s="1">
        <v>0</v>
      </c>
      <c r="O1092" s="1">
        <v>0</v>
      </c>
      <c r="Q1092" s="1">
        <v>0</v>
      </c>
      <c r="S1092" s="1">
        <v>0</v>
      </c>
      <c r="U1092" s="1">
        <v>0</v>
      </c>
      <c r="W1092" s="1">
        <v>0</v>
      </c>
      <c r="Y1092" s="1">
        <v>0</v>
      </c>
      <c r="AA1092" s="1">
        <v>0</v>
      </c>
      <c r="AC1092" s="1">
        <v>0</v>
      </c>
      <c r="AE1092" s="1">
        <v>0</v>
      </c>
      <c r="AG1092" s="1">
        <v>1</v>
      </c>
      <c r="AH1092" s="1">
        <v>0</v>
      </c>
    </row>
    <row r="1093" spans="1:34">
      <c r="A1093" s="1" t="s">
        <v>2954</v>
      </c>
      <c r="B1093" s="1" t="s">
        <v>2955</v>
      </c>
      <c r="C1093" s="1" t="s">
        <v>212</v>
      </c>
      <c r="D1093" s="1">
        <v>10</v>
      </c>
      <c r="E1093" s="1">
        <v>39517</v>
      </c>
      <c r="F1093" s="1" t="s">
        <v>20332</v>
      </c>
      <c r="G1093" s="1" t="s">
        <v>72</v>
      </c>
      <c r="H1093" s="1" t="s">
        <v>65</v>
      </c>
      <c r="I1093" s="1">
        <v>0.7</v>
      </c>
      <c r="J1093" s="1" t="s">
        <v>75</v>
      </c>
      <c r="K1093" s="1">
        <v>0</v>
      </c>
      <c r="M1093" s="1">
        <v>0</v>
      </c>
      <c r="O1093" s="1">
        <v>0</v>
      </c>
      <c r="Q1093" s="1">
        <v>0</v>
      </c>
      <c r="S1093" s="1">
        <v>0</v>
      </c>
      <c r="U1093" s="1">
        <v>0</v>
      </c>
      <c r="W1093" s="1">
        <v>0</v>
      </c>
      <c r="Y1093" s="1">
        <v>0</v>
      </c>
      <c r="AA1093" s="1">
        <v>0</v>
      </c>
      <c r="AC1093" s="1">
        <v>0</v>
      </c>
      <c r="AE1093" s="1">
        <v>0</v>
      </c>
      <c r="AG1093" s="1">
        <v>1</v>
      </c>
      <c r="AH1093" s="1">
        <v>0</v>
      </c>
    </row>
    <row r="1094" spans="1:34">
      <c r="A1094" s="1" t="s">
        <v>2956</v>
      </c>
      <c r="B1094" s="1" t="s">
        <v>2957</v>
      </c>
      <c r="C1094" s="1" t="s">
        <v>259</v>
      </c>
      <c r="D1094" s="1">
        <v>55</v>
      </c>
      <c r="E1094" s="4">
        <v>44557</v>
      </c>
      <c r="F1094" s="1" t="s">
        <v>2958</v>
      </c>
      <c r="G1094" s="1" t="s">
        <v>72</v>
      </c>
      <c r="H1094" s="1" t="s">
        <v>65</v>
      </c>
      <c r="I1094" s="1">
        <v>0.8</v>
      </c>
      <c r="J1094" s="1" t="s">
        <v>75</v>
      </c>
      <c r="K1094" s="1">
        <v>0</v>
      </c>
      <c r="M1094" s="1">
        <v>0</v>
      </c>
      <c r="O1094" s="1">
        <v>0</v>
      </c>
      <c r="Q1094" s="1">
        <v>0</v>
      </c>
      <c r="S1094" s="1">
        <v>0</v>
      </c>
      <c r="U1094" s="1">
        <v>0</v>
      </c>
      <c r="W1094" s="1">
        <v>0</v>
      </c>
      <c r="Y1094" s="1">
        <v>0</v>
      </c>
      <c r="AA1094" s="1">
        <v>0</v>
      </c>
      <c r="AC1094" s="1">
        <v>0</v>
      </c>
      <c r="AE1094" s="1">
        <v>0</v>
      </c>
      <c r="AG1094" s="1">
        <v>1</v>
      </c>
      <c r="AH1094" s="1">
        <v>0</v>
      </c>
    </row>
    <row r="1095" spans="1:34">
      <c r="A1095" s="1" t="s">
        <v>2959</v>
      </c>
      <c r="B1095" s="1" t="s">
        <v>2960</v>
      </c>
      <c r="C1095" s="1" t="s">
        <v>152</v>
      </c>
      <c r="D1095" s="1">
        <v>5</v>
      </c>
      <c r="E1095" s="4">
        <v>44620</v>
      </c>
      <c r="F1095" s="1" t="s">
        <v>2961</v>
      </c>
      <c r="G1095" s="1" t="s">
        <v>80</v>
      </c>
      <c r="H1095" s="1" t="s">
        <v>73</v>
      </c>
      <c r="I1095" s="1">
        <v>0</v>
      </c>
      <c r="J1095" s="1" t="s">
        <v>1194</v>
      </c>
      <c r="K1095" s="1">
        <v>0.7</v>
      </c>
      <c r="L1095" s="1" t="s">
        <v>82</v>
      </c>
      <c r="M1095" s="1">
        <v>0.72</v>
      </c>
      <c r="N1095" s="1" t="s">
        <v>83</v>
      </c>
      <c r="O1095" s="1">
        <v>0.75</v>
      </c>
      <c r="P1095" s="1" t="s">
        <v>84</v>
      </c>
      <c r="Q1095" s="1">
        <v>0.8</v>
      </c>
      <c r="R1095" s="1" t="s">
        <v>85</v>
      </c>
      <c r="S1095" s="1">
        <v>0</v>
      </c>
      <c r="U1095" s="1">
        <v>0</v>
      </c>
      <c r="W1095" s="1">
        <v>0</v>
      </c>
      <c r="Y1095" s="1">
        <v>0</v>
      </c>
      <c r="AA1095" s="1">
        <v>0</v>
      </c>
      <c r="AC1095" s="1">
        <v>0</v>
      </c>
      <c r="AE1095" s="1">
        <v>0</v>
      </c>
      <c r="AG1095" s="1">
        <v>4</v>
      </c>
      <c r="AH1095" s="1">
        <v>12500</v>
      </c>
    </row>
    <row r="1096" spans="1:34">
      <c r="A1096" s="1" t="s">
        <v>2962</v>
      </c>
      <c r="B1096" s="1" t="s">
        <v>2963</v>
      </c>
      <c r="C1096" s="1" t="s">
        <v>129</v>
      </c>
      <c r="D1096" s="1">
        <v>8</v>
      </c>
      <c r="E1096" s="1">
        <v>44314</v>
      </c>
      <c r="F1096" s="1" t="s">
        <v>20332</v>
      </c>
      <c r="G1096" s="1" t="s">
        <v>72</v>
      </c>
      <c r="H1096" s="1" t="s">
        <v>65</v>
      </c>
      <c r="I1096" s="1">
        <v>0.8</v>
      </c>
      <c r="J1096" s="1" t="s">
        <v>75</v>
      </c>
      <c r="K1096" s="1">
        <v>0</v>
      </c>
      <c r="M1096" s="1">
        <v>0</v>
      </c>
      <c r="O1096" s="1">
        <v>0</v>
      </c>
      <c r="Q1096" s="1">
        <v>0</v>
      </c>
      <c r="S1096" s="1">
        <v>0</v>
      </c>
      <c r="U1096" s="1">
        <v>0</v>
      </c>
      <c r="W1096" s="1">
        <v>0</v>
      </c>
      <c r="Y1096" s="1">
        <v>0</v>
      </c>
      <c r="AA1096" s="1">
        <v>0</v>
      </c>
      <c r="AC1096" s="1">
        <v>0</v>
      </c>
      <c r="AE1096" s="1">
        <v>0</v>
      </c>
      <c r="AG1096" s="1">
        <v>1</v>
      </c>
      <c r="AH1096" s="1">
        <v>0</v>
      </c>
    </row>
    <row r="1097" spans="1:34">
      <c r="A1097" s="1" t="s">
        <v>2964</v>
      </c>
      <c r="B1097" s="1" t="s">
        <v>2965</v>
      </c>
      <c r="C1097" s="1" t="s">
        <v>163</v>
      </c>
      <c r="D1097" s="1">
        <v>5</v>
      </c>
      <c r="E1097" s="4">
        <v>44603</v>
      </c>
      <c r="F1097" s="1" t="s">
        <v>2966</v>
      </c>
      <c r="G1097" s="1" t="s">
        <v>72</v>
      </c>
      <c r="H1097" s="1" t="s">
        <v>65</v>
      </c>
      <c r="I1097" s="1">
        <v>0.8</v>
      </c>
      <c r="J1097" s="1" t="s">
        <v>75</v>
      </c>
      <c r="K1097" s="1">
        <v>0</v>
      </c>
      <c r="M1097" s="1">
        <v>0</v>
      </c>
      <c r="O1097" s="1">
        <v>0</v>
      </c>
      <c r="Q1097" s="1">
        <v>0</v>
      </c>
      <c r="S1097" s="1">
        <v>0</v>
      </c>
      <c r="U1097" s="1">
        <v>0</v>
      </c>
      <c r="W1097" s="1">
        <v>0</v>
      </c>
      <c r="Y1097" s="1">
        <v>0</v>
      </c>
      <c r="AA1097" s="1">
        <v>0</v>
      </c>
      <c r="AC1097" s="1">
        <v>0</v>
      </c>
      <c r="AE1097" s="1">
        <v>0</v>
      </c>
      <c r="AG1097" s="1">
        <v>1</v>
      </c>
      <c r="AH1097" s="1">
        <v>0</v>
      </c>
    </row>
    <row r="1098" spans="1:34">
      <c r="A1098" s="1" t="s">
        <v>2967</v>
      </c>
      <c r="B1098" s="1" t="s">
        <v>2968</v>
      </c>
      <c r="C1098" s="1" t="s">
        <v>101</v>
      </c>
      <c r="H1098" s="1" t="s">
        <v>65</v>
      </c>
      <c r="I1098" s="1" t="s">
        <v>66</v>
      </c>
      <c r="V1098" s="1" t="s">
        <v>67</v>
      </c>
    </row>
    <row r="1099" spans="1:34">
      <c r="A1099" s="1" t="s">
        <v>2969</v>
      </c>
      <c r="B1099" s="1" t="s">
        <v>2970</v>
      </c>
      <c r="C1099" s="1" t="s">
        <v>306</v>
      </c>
      <c r="D1099" s="1">
        <v>27</v>
      </c>
      <c r="E1099" s="1">
        <v>44194</v>
      </c>
      <c r="F1099" s="1" t="s">
        <v>20332</v>
      </c>
      <c r="G1099" s="1" t="s">
        <v>72</v>
      </c>
      <c r="H1099" s="1" t="s">
        <v>65</v>
      </c>
      <c r="I1099" s="1">
        <v>0.8</v>
      </c>
      <c r="J1099" s="1" t="s">
        <v>75</v>
      </c>
      <c r="K1099" s="1">
        <v>0</v>
      </c>
      <c r="M1099" s="1">
        <v>0</v>
      </c>
      <c r="O1099" s="1">
        <v>0</v>
      </c>
      <c r="Q1099" s="1">
        <v>0</v>
      </c>
      <c r="S1099" s="1">
        <v>0</v>
      </c>
      <c r="U1099" s="1">
        <v>0</v>
      </c>
      <c r="W1099" s="1">
        <v>0</v>
      </c>
      <c r="Y1099" s="1">
        <v>0</v>
      </c>
      <c r="AA1099" s="1">
        <v>0</v>
      </c>
      <c r="AC1099" s="1">
        <v>0</v>
      </c>
      <c r="AE1099" s="1">
        <v>0</v>
      </c>
      <c r="AG1099" s="1">
        <v>1</v>
      </c>
      <c r="AH1099" s="1">
        <v>0</v>
      </c>
    </row>
    <row r="1100" spans="1:34">
      <c r="A1100" s="1" t="s">
        <v>2971</v>
      </c>
      <c r="B1100" s="1" t="s">
        <v>2972</v>
      </c>
      <c r="C1100" s="1" t="s">
        <v>212</v>
      </c>
      <c r="D1100" s="1">
        <v>6</v>
      </c>
      <c r="E1100" s="4">
        <v>44623</v>
      </c>
      <c r="F1100" s="1" t="s">
        <v>2973</v>
      </c>
      <c r="G1100" s="1" t="s">
        <v>80</v>
      </c>
      <c r="H1100" s="1" t="s">
        <v>65</v>
      </c>
      <c r="I1100" s="1">
        <v>0.6</v>
      </c>
      <c r="J1100" s="1" t="s">
        <v>75</v>
      </c>
      <c r="K1100" s="1">
        <v>0</v>
      </c>
      <c r="M1100" s="1">
        <v>0</v>
      </c>
      <c r="O1100" s="1">
        <v>0</v>
      </c>
      <c r="Q1100" s="1">
        <v>0</v>
      </c>
      <c r="S1100" s="1">
        <v>0</v>
      </c>
      <c r="U1100" s="1">
        <v>0</v>
      </c>
      <c r="W1100" s="1">
        <v>0</v>
      </c>
      <c r="Y1100" s="1">
        <v>0</v>
      </c>
      <c r="AA1100" s="1">
        <v>0</v>
      </c>
      <c r="AC1100" s="1">
        <v>0</v>
      </c>
      <c r="AE1100" s="1">
        <v>0</v>
      </c>
      <c r="AG1100" s="1">
        <v>1</v>
      </c>
      <c r="AH1100" s="1">
        <v>0</v>
      </c>
    </row>
    <row r="1101" spans="1:34">
      <c r="A1101" s="1" t="s">
        <v>2974</v>
      </c>
      <c r="B1101" s="1" t="s">
        <v>2975</v>
      </c>
      <c r="C1101" s="1" t="s">
        <v>101</v>
      </c>
      <c r="D1101" s="1">
        <v>13</v>
      </c>
      <c r="E1101" s="1">
        <v>41121</v>
      </c>
      <c r="F1101" s="1" t="s">
        <v>20332</v>
      </c>
      <c r="G1101" s="1" t="s">
        <v>72</v>
      </c>
      <c r="H1101" s="1" t="s">
        <v>65</v>
      </c>
      <c r="I1101" s="1">
        <v>0.2</v>
      </c>
      <c r="J1101" s="1" t="s">
        <v>75</v>
      </c>
      <c r="K1101" s="1">
        <v>0</v>
      </c>
      <c r="M1101" s="1">
        <v>0</v>
      </c>
      <c r="O1101" s="1">
        <v>0</v>
      </c>
      <c r="Q1101" s="1">
        <v>0</v>
      </c>
      <c r="S1101" s="1">
        <v>0</v>
      </c>
      <c r="U1101" s="1">
        <v>0</v>
      </c>
      <c r="W1101" s="1">
        <v>0</v>
      </c>
      <c r="Y1101" s="1">
        <v>0</v>
      </c>
      <c r="AA1101" s="1">
        <v>0</v>
      </c>
      <c r="AC1101" s="1">
        <v>0</v>
      </c>
      <c r="AE1101" s="1">
        <v>0</v>
      </c>
      <c r="AG1101" s="1">
        <v>1</v>
      </c>
      <c r="AH1101" s="1">
        <v>0</v>
      </c>
    </row>
    <row r="1102" spans="1:34">
      <c r="A1102" s="1" t="s">
        <v>2976</v>
      </c>
      <c r="B1102" s="1" t="s">
        <v>2977</v>
      </c>
      <c r="C1102" s="1" t="s">
        <v>346</v>
      </c>
      <c r="D1102" s="1">
        <v>7</v>
      </c>
      <c r="E1102" s="4">
        <v>44671</v>
      </c>
      <c r="F1102" s="1" t="s">
        <v>2978</v>
      </c>
      <c r="G1102" s="1" t="s">
        <v>72</v>
      </c>
      <c r="H1102" s="1" t="s">
        <v>65</v>
      </c>
      <c r="I1102" s="1">
        <v>0.8</v>
      </c>
      <c r="J1102" s="1" t="s">
        <v>75</v>
      </c>
      <c r="K1102" s="1">
        <v>0</v>
      </c>
      <c r="M1102" s="1">
        <v>0</v>
      </c>
      <c r="O1102" s="1">
        <v>0</v>
      </c>
      <c r="Q1102" s="1">
        <v>0</v>
      </c>
      <c r="S1102" s="1">
        <v>0</v>
      </c>
      <c r="U1102" s="1">
        <v>0</v>
      </c>
      <c r="W1102" s="1">
        <v>0</v>
      </c>
      <c r="Y1102" s="1">
        <v>0</v>
      </c>
      <c r="AA1102" s="1">
        <v>0</v>
      </c>
      <c r="AC1102" s="1">
        <v>0</v>
      </c>
      <c r="AE1102" s="1">
        <v>0</v>
      </c>
      <c r="AG1102" s="1">
        <v>1</v>
      </c>
      <c r="AH1102" s="1">
        <v>0</v>
      </c>
    </row>
    <row r="1103" spans="1:34">
      <c r="A1103" s="1" t="s">
        <v>2979</v>
      </c>
      <c r="B1103" s="1" t="s">
        <v>2980</v>
      </c>
      <c r="C1103" s="1" t="s">
        <v>334</v>
      </c>
      <c r="D1103" s="1">
        <v>33</v>
      </c>
      <c r="E1103" s="1">
        <v>44097</v>
      </c>
      <c r="F1103" s="1" t="s">
        <v>20332</v>
      </c>
      <c r="G1103" s="1" t="s">
        <v>72</v>
      </c>
      <c r="H1103" s="1" t="s">
        <v>65</v>
      </c>
      <c r="I1103" s="1">
        <v>0.8</v>
      </c>
      <c r="J1103" s="1" t="s">
        <v>75</v>
      </c>
      <c r="K1103" s="1">
        <v>0</v>
      </c>
      <c r="M1103" s="1">
        <v>0</v>
      </c>
      <c r="O1103" s="1">
        <v>0</v>
      </c>
      <c r="Q1103" s="1">
        <v>0</v>
      </c>
      <c r="S1103" s="1">
        <v>0</v>
      </c>
      <c r="U1103" s="1">
        <v>0</v>
      </c>
      <c r="W1103" s="1">
        <v>0</v>
      </c>
      <c r="Y1103" s="1">
        <v>0</v>
      </c>
      <c r="AA1103" s="1">
        <v>0</v>
      </c>
      <c r="AC1103" s="1">
        <v>0</v>
      </c>
      <c r="AE1103" s="1">
        <v>0</v>
      </c>
      <c r="AG1103" s="1">
        <v>1</v>
      </c>
      <c r="AH1103" s="1">
        <v>0</v>
      </c>
    </row>
    <row r="1104" spans="1:34">
      <c r="A1104" s="1" t="s">
        <v>2981</v>
      </c>
      <c r="B1104" s="1" t="s">
        <v>2982</v>
      </c>
      <c r="C1104" s="1" t="s">
        <v>179</v>
      </c>
      <c r="D1104" s="1">
        <v>5</v>
      </c>
      <c r="E1104" s="4">
        <v>44670</v>
      </c>
      <c r="F1104" s="1" t="s">
        <v>2983</v>
      </c>
      <c r="G1104" s="1" t="s">
        <v>80</v>
      </c>
      <c r="H1104" s="1" t="s">
        <v>65</v>
      </c>
      <c r="I1104" s="1">
        <v>0.8</v>
      </c>
      <c r="J1104" s="1" t="s">
        <v>75</v>
      </c>
      <c r="K1104" s="1">
        <v>0</v>
      </c>
      <c r="M1104" s="1">
        <v>0</v>
      </c>
      <c r="O1104" s="1">
        <v>0</v>
      </c>
      <c r="Q1104" s="1">
        <v>0</v>
      </c>
      <c r="S1104" s="1">
        <v>0</v>
      </c>
      <c r="U1104" s="1">
        <v>0</v>
      </c>
      <c r="W1104" s="1">
        <v>0</v>
      </c>
      <c r="Y1104" s="1">
        <v>0</v>
      </c>
      <c r="AA1104" s="1">
        <v>0</v>
      </c>
      <c r="AC1104" s="1">
        <v>0</v>
      </c>
      <c r="AE1104" s="1">
        <v>0</v>
      </c>
      <c r="AG1104" s="1">
        <v>1</v>
      </c>
      <c r="AH1104" s="1">
        <v>0</v>
      </c>
    </row>
    <row r="1105" spans="1:34">
      <c r="A1105" s="1" t="s">
        <v>2984</v>
      </c>
      <c r="B1105" s="1" t="s">
        <v>2985</v>
      </c>
      <c r="C1105" s="1" t="s">
        <v>365</v>
      </c>
      <c r="D1105" s="1">
        <v>8</v>
      </c>
      <c r="E1105" s="1">
        <v>44037</v>
      </c>
      <c r="F1105" s="1" t="s">
        <v>20332</v>
      </c>
      <c r="G1105" s="1" t="s">
        <v>72</v>
      </c>
      <c r="H1105" s="1" t="s">
        <v>73</v>
      </c>
      <c r="I1105" s="1">
        <v>0</v>
      </c>
      <c r="J1105" s="1" t="s">
        <v>434</v>
      </c>
      <c r="K1105" s="1">
        <v>0.6</v>
      </c>
      <c r="L1105" s="1" t="s">
        <v>75</v>
      </c>
      <c r="M1105" s="1">
        <v>0</v>
      </c>
      <c r="O1105" s="1">
        <v>0</v>
      </c>
      <c r="Q1105" s="1">
        <v>0</v>
      </c>
      <c r="S1105" s="1">
        <v>0</v>
      </c>
      <c r="U1105" s="1">
        <v>0</v>
      </c>
      <c r="W1105" s="1">
        <v>0</v>
      </c>
      <c r="Y1105" s="1">
        <v>0</v>
      </c>
      <c r="AA1105" s="1">
        <v>0</v>
      </c>
      <c r="AC1105" s="1">
        <v>0</v>
      </c>
      <c r="AE1105" s="1">
        <v>0</v>
      </c>
      <c r="AG1105" s="1">
        <v>2</v>
      </c>
      <c r="AH1105" s="1">
        <v>7500</v>
      </c>
    </row>
    <row r="1106" spans="1:34">
      <c r="A1106" s="1" t="s">
        <v>2986</v>
      </c>
      <c r="B1106" s="1" t="s">
        <v>2987</v>
      </c>
      <c r="C1106" s="1" t="s">
        <v>98</v>
      </c>
      <c r="D1106" s="1">
        <v>6</v>
      </c>
      <c r="E1106" s="1">
        <v>40948</v>
      </c>
      <c r="F1106" s="1" t="s">
        <v>20332</v>
      </c>
      <c r="G1106" s="1" t="s">
        <v>72</v>
      </c>
      <c r="H1106" s="1" t="s">
        <v>65</v>
      </c>
      <c r="I1106" s="1">
        <v>0.5</v>
      </c>
      <c r="J1106" s="1" t="s">
        <v>75</v>
      </c>
      <c r="K1106" s="1">
        <v>0</v>
      </c>
      <c r="M1106" s="1">
        <v>0</v>
      </c>
      <c r="O1106" s="1">
        <v>0</v>
      </c>
      <c r="Q1106" s="1">
        <v>0</v>
      </c>
      <c r="S1106" s="1">
        <v>0</v>
      </c>
      <c r="U1106" s="1">
        <v>0</v>
      </c>
      <c r="W1106" s="1">
        <v>0</v>
      </c>
      <c r="Y1106" s="1">
        <v>0</v>
      </c>
      <c r="AA1106" s="1">
        <v>0</v>
      </c>
      <c r="AC1106" s="1">
        <v>0</v>
      </c>
      <c r="AE1106" s="1">
        <v>0</v>
      </c>
      <c r="AG1106" s="1">
        <v>1</v>
      </c>
      <c r="AH1106" s="1">
        <v>0</v>
      </c>
    </row>
    <row r="1107" spans="1:34">
      <c r="A1107" s="1" t="s">
        <v>2988</v>
      </c>
      <c r="B1107" s="1" t="s">
        <v>2989</v>
      </c>
      <c r="C1107" s="1" t="s">
        <v>152</v>
      </c>
      <c r="D1107" s="1">
        <v>44</v>
      </c>
      <c r="E1107" s="4">
        <v>44560</v>
      </c>
      <c r="F1107" s="1" t="s">
        <v>2990</v>
      </c>
      <c r="G1107" s="1" t="s">
        <v>72</v>
      </c>
      <c r="H1107" s="1" t="s">
        <v>65</v>
      </c>
      <c r="I1107" s="1">
        <v>0.5</v>
      </c>
      <c r="J1107" s="1" t="s">
        <v>75</v>
      </c>
      <c r="K1107" s="1">
        <v>0</v>
      </c>
      <c r="M1107" s="1">
        <v>0</v>
      </c>
      <c r="O1107" s="1">
        <v>0</v>
      </c>
      <c r="Q1107" s="1">
        <v>0</v>
      </c>
      <c r="S1107" s="1">
        <v>0</v>
      </c>
      <c r="U1107" s="1">
        <v>0</v>
      </c>
      <c r="W1107" s="1">
        <v>0</v>
      </c>
      <c r="Y1107" s="1">
        <v>0</v>
      </c>
      <c r="AA1107" s="1">
        <v>0</v>
      </c>
      <c r="AC1107" s="1">
        <v>0</v>
      </c>
      <c r="AE1107" s="1">
        <v>0</v>
      </c>
      <c r="AG1107" s="1">
        <v>1</v>
      </c>
      <c r="AH1107" s="1">
        <v>0</v>
      </c>
    </row>
    <row r="1108" spans="1:34">
      <c r="A1108" s="1" t="s">
        <v>2991</v>
      </c>
      <c r="B1108" s="1" t="s">
        <v>2992</v>
      </c>
      <c r="C1108" s="1" t="s">
        <v>132</v>
      </c>
      <c r="D1108" s="1">
        <v>9</v>
      </c>
      <c r="E1108" s="1">
        <v>41235</v>
      </c>
      <c r="F1108" s="1" t="s">
        <v>20332</v>
      </c>
      <c r="G1108" s="1" t="s">
        <v>72</v>
      </c>
      <c r="H1108" s="1" t="s">
        <v>65</v>
      </c>
      <c r="I1108" s="1">
        <v>0.8</v>
      </c>
      <c r="J1108" s="1" t="s">
        <v>75</v>
      </c>
      <c r="K1108" s="1">
        <v>0</v>
      </c>
      <c r="M1108" s="1">
        <v>0</v>
      </c>
      <c r="O1108" s="1">
        <v>0</v>
      </c>
      <c r="Q1108" s="1">
        <v>0</v>
      </c>
      <c r="S1108" s="1">
        <v>0</v>
      </c>
      <c r="U1108" s="1">
        <v>0</v>
      </c>
      <c r="W1108" s="1">
        <v>0</v>
      </c>
      <c r="Y1108" s="1">
        <v>0</v>
      </c>
      <c r="AA1108" s="1">
        <v>0</v>
      </c>
      <c r="AC1108" s="1">
        <v>0</v>
      </c>
      <c r="AE1108" s="1">
        <v>0</v>
      </c>
      <c r="AG1108" s="1">
        <v>1</v>
      </c>
      <c r="AH1108" s="1">
        <v>0</v>
      </c>
    </row>
    <row r="1109" spans="1:34">
      <c r="A1109" s="1" t="s">
        <v>2993</v>
      </c>
      <c r="B1109" s="1" t="s">
        <v>2994</v>
      </c>
      <c r="C1109" s="1" t="s">
        <v>199</v>
      </c>
      <c r="D1109" s="1">
        <v>5</v>
      </c>
      <c r="E1109" s="4">
        <v>44680</v>
      </c>
      <c r="F1109" s="1" t="s">
        <v>2995</v>
      </c>
      <c r="G1109" s="1" t="s">
        <v>72</v>
      </c>
      <c r="H1109" s="1" t="s">
        <v>65</v>
      </c>
      <c r="I1109" s="1">
        <v>0.8</v>
      </c>
      <c r="J1109" s="1" t="s">
        <v>75</v>
      </c>
      <c r="K1109" s="1">
        <v>0</v>
      </c>
      <c r="M1109" s="1">
        <v>0</v>
      </c>
      <c r="O1109" s="1">
        <v>0</v>
      </c>
      <c r="Q1109" s="1">
        <v>0</v>
      </c>
      <c r="S1109" s="1">
        <v>0</v>
      </c>
      <c r="U1109" s="1">
        <v>0</v>
      </c>
      <c r="W1109" s="1">
        <v>0</v>
      </c>
      <c r="Y1109" s="1">
        <v>0</v>
      </c>
      <c r="AA1109" s="1">
        <v>0</v>
      </c>
      <c r="AC1109" s="1">
        <v>0</v>
      </c>
      <c r="AE1109" s="1">
        <v>0</v>
      </c>
      <c r="AG1109" s="1">
        <v>1</v>
      </c>
      <c r="AH1109" s="1">
        <v>0</v>
      </c>
    </row>
    <row r="1110" spans="1:34">
      <c r="A1110" s="1" t="s">
        <v>2996</v>
      </c>
      <c r="B1110" s="1" t="s">
        <v>2997</v>
      </c>
      <c r="C1110" s="1" t="s">
        <v>636</v>
      </c>
      <c r="D1110" s="1">
        <v>31</v>
      </c>
      <c r="E1110" s="4">
        <v>44712</v>
      </c>
      <c r="F1110" s="1" t="s">
        <v>2998</v>
      </c>
      <c r="G1110" s="1" t="s">
        <v>80</v>
      </c>
      <c r="H1110" s="1" t="s">
        <v>73</v>
      </c>
      <c r="I1110" s="1">
        <v>0</v>
      </c>
      <c r="J1110" s="1" t="s">
        <v>81</v>
      </c>
      <c r="K1110" s="1">
        <v>0.2</v>
      </c>
      <c r="L1110" s="1" t="s">
        <v>82</v>
      </c>
      <c r="M1110" s="1">
        <v>0.45</v>
      </c>
      <c r="N1110" s="1" t="s">
        <v>83</v>
      </c>
      <c r="O1110" s="1">
        <v>0.6</v>
      </c>
      <c r="P1110" s="1" t="s">
        <v>84</v>
      </c>
      <c r="Q1110" s="1">
        <v>0.8</v>
      </c>
      <c r="R1110" s="1" t="s">
        <v>85</v>
      </c>
      <c r="S1110" s="1">
        <v>0</v>
      </c>
      <c r="U1110" s="1">
        <v>0</v>
      </c>
      <c r="W1110" s="1">
        <v>0</v>
      </c>
      <c r="Y1110" s="1">
        <v>0</v>
      </c>
      <c r="AA1110" s="1">
        <v>0</v>
      </c>
      <c r="AC1110" s="1">
        <v>0</v>
      </c>
      <c r="AE1110" s="1">
        <v>0</v>
      </c>
      <c r="AG1110" s="1">
        <v>4</v>
      </c>
      <c r="AH1110" s="1">
        <v>15000</v>
      </c>
    </row>
    <row r="1111" spans="1:34">
      <c r="A1111" s="1" t="s">
        <v>2999</v>
      </c>
      <c r="B1111" s="1" t="s">
        <v>3000</v>
      </c>
      <c r="C1111" s="1" t="s">
        <v>337</v>
      </c>
      <c r="D1111" s="1">
        <v>3</v>
      </c>
      <c r="E1111" s="4">
        <v>44646</v>
      </c>
      <c r="F1111" s="1" t="s">
        <v>3001</v>
      </c>
      <c r="G1111" s="1" t="s">
        <v>72</v>
      </c>
      <c r="H1111" s="1" t="s">
        <v>65</v>
      </c>
      <c r="I1111" s="1">
        <v>0.8</v>
      </c>
      <c r="J1111" s="1" t="s">
        <v>75</v>
      </c>
      <c r="K1111" s="1">
        <v>0</v>
      </c>
      <c r="M1111" s="1">
        <v>0</v>
      </c>
      <c r="O1111" s="1">
        <v>0</v>
      </c>
      <c r="Q1111" s="1">
        <v>0</v>
      </c>
      <c r="S1111" s="1">
        <v>0</v>
      </c>
      <c r="U1111" s="1">
        <v>0</v>
      </c>
      <c r="W1111" s="1">
        <v>0</v>
      </c>
      <c r="Y1111" s="1">
        <v>0</v>
      </c>
      <c r="AA1111" s="1">
        <v>0</v>
      </c>
      <c r="AC1111" s="1">
        <v>0</v>
      </c>
      <c r="AE1111" s="1">
        <v>0</v>
      </c>
      <c r="AG1111" s="1">
        <v>1</v>
      </c>
      <c r="AH1111" s="1">
        <v>0</v>
      </c>
    </row>
    <row r="1112" spans="1:34">
      <c r="A1112" s="1" t="s">
        <v>3002</v>
      </c>
      <c r="B1112" s="1" t="s">
        <v>3003</v>
      </c>
      <c r="C1112" s="1" t="s">
        <v>297</v>
      </c>
      <c r="D1112" s="1">
        <v>498</v>
      </c>
      <c r="E1112" s="1">
        <v>38637</v>
      </c>
      <c r="F1112" s="1" t="s">
        <v>20332</v>
      </c>
      <c r="G1112" s="1" t="s">
        <v>72</v>
      </c>
      <c r="H1112" s="1" t="s">
        <v>65</v>
      </c>
      <c r="I1112" s="1">
        <v>0.4</v>
      </c>
      <c r="J1112" s="1" t="s">
        <v>75</v>
      </c>
      <c r="K1112" s="1">
        <v>0</v>
      </c>
      <c r="M1112" s="1">
        <v>0</v>
      </c>
      <c r="O1112" s="1">
        <v>0</v>
      </c>
      <c r="Q1112" s="1">
        <v>0</v>
      </c>
      <c r="S1112" s="1">
        <v>0</v>
      </c>
      <c r="U1112" s="1">
        <v>0</v>
      </c>
      <c r="W1112" s="1">
        <v>0</v>
      </c>
      <c r="Y1112" s="1">
        <v>0</v>
      </c>
      <c r="AA1112" s="1">
        <v>0</v>
      </c>
      <c r="AC1112" s="1">
        <v>0</v>
      </c>
      <c r="AE1112" s="1">
        <v>0</v>
      </c>
      <c r="AG1112" s="1">
        <v>1</v>
      </c>
      <c r="AH1112" s="1">
        <v>0</v>
      </c>
    </row>
    <row r="1113" spans="1:34">
      <c r="A1113" s="1" t="s">
        <v>3004</v>
      </c>
      <c r="B1113" s="1" t="s">
        <v>3005</v>
      </c>
      <c r="C1113" s="1" t="s">
        <v>98</v>
      </c>
      <c r="D1113" s="1">
        <v>19</v>
      </c>
      <c r="E1113" s="4">
        <v>44679</v>
      </c>
      <c r="F1113" s="1" t="s">
        <v>3006</v>
      </c>
      <c r="G1113" s="1" t="s">
        <v>72</v>
      </c>
      <c r="H1113" s="1" t="s">
        <v>65</v>
      </c>
      <c r="I1113" s="1">
        <v>0.6</v>
      </c>
      <c r="J1113" s="1" t="s">
        <v>75</v>
      </c>
      <c r="K1113" s="1">
        <v>0</v>
      </c>
      <c r="M1113" s="1">
        <v>0</v>
      </c>
      <c r="O1113" s="1">
        <v>0</v>
      </c>
      <c r="Q1113" s="1">
        <v>0</v>
      </c>
      <c r="S1113" s="1">
        <v>0</v>
      </c>
      <c r="U1113" s="1">
        <v>0</v>
      </c>
      <c r="W1113" s="1">
        <v>0</v>
      </c>
      <c r="Y1113" s="1">
        <v>0</v>
      </c>
      <c r="AA1113" s="1">
        <v>0</v>
      </c>
      <c r="AC1113" s="1">
        <v>0</v>
      </c>
      <c r="AE1113" s="1">
        <v>0</v>
      </c>
      <c r="AG1113" s="1">
        <v>1</v>
      </c>
      <c r="AH1113" s="1">
        <v>0</v>
      </c>
    </row>
    <row r="1114" spans="1:34">
      <c r="A1114" s="1" t="s">
        <v>3007</v>
      </c>
      <c r="B1114" s="1" t="s">
        <v>3008</v>
      </c>
      <c r="C1114" s="1" t="s">
        <v>259</v>
      </c>
      <c r="D1114" s="1">
        <v>8</v>
      </c>
      <c r="E1114" s="4">
        <v>44592</v>
      </c>
      <c r="F1114" s="1" t="s">
        <v>3009</v>
      </c>
      <c r="G1114" s="1" t="s">
        <v>80</v>
      </c>
      <c r="H1114" s="1" t="s">
        <v>73</v>
      </c>
      <c r="I1114" s="1">
        <v>0.5</v>
      </c>
      <c r="J1114" s="1" t="s">
        <v>82</v>
      </c>
      <c r="K1114" s="1">
        <v>0.6</v>
      </c>
      <c r="L1114" s="1" t="s">
        <v>83</v>
      </c>
      <c r="M1114" s="1">
        <v>0.7</v>
      </c>
      <c r="N1114" s="1" t="s">
        <v>84</v>
      </c>
      <c r="O1114" s="1">
        <v>0.78</v>
      </c>
      <c r="P1114" s="1" t="s">
        <v>85</v>
      </c>
      <c r="Q1114" s="1">
        <v>0</v>
      </c>
      <c r="S1114" s="1">
        <v>0</v>
      </c>
      <c r="U1114" s="1">
        <v>0</v>
      </c>
      <c r="W1114" s="1">
        <v>0</v>
      </c>
      <c r="Y1114" s="1">
        <v>0</v>
      </c>
      <c r="AA1114" s="1">
        <v>0</v>
      </c>
      <c r="AC1114" s="1">
        <v>0</v>
      </c>
      <c r="AE1114" s="1">
        <v>0</v>
      </c>
      <c r="AG1114" s="1">
        <v>3</v>
      </c>
      <c r="AH1114" s="1">
        <v>0</v>
      </c>
    </row>
    <row r="1115" spans="1:34">
      <c r="A1115" s="1" t="s">
        <v>3010</v>
      </c>
      <c r="B1115" s="1" t="s">
        <v>3011</v>
      </c>
      <c r="C1115" s="1" t="s">
        <v>810</v>
      </c>
      <c r="D1115" s="1">
        <v>6</v>
      </c>
      <c r="E1115" s="4">
        <v>44657</v>
      </c>
      <c r="F1115" s="1" t="s">
        <v>3012</v>
      </c>
      <c r="G1115" s="1" t="s">
        <v>80</v>
      </c>
      <c r="H1115" s="1" t="s">
        <v>73</v>
      </c>
      <c r="I1115" s="1">
        <v>0</v>
      </c>
      <c r="J1115" s="1" t="s">
        <v>397</v>
      </c>
      <c r="K1115" s="1">
        <v>0.6</v>
      </c>
      <c r="L1115" s="1" t="s">
        <v>75</v>
      </c>
      <c r="M1115" s="1">
        <v>0</v>
      </c>
      <c r="O1115" s="1">
        <v>0</v>
      </c>
      <c r="Q1115" s="1">
        <v>0</v>
      </c>
      <c r="S1115" s="1">
        <v>0</v>
      </c>
      <c r="U1115" s="1">
        <v>0</v>
      </c>
      <c r="W1115" s="1">
        <v>0</v>
      </c>
      <c r="Y1115" s="1">
        <v>0</v>
      </c>
      <c r="AA1115" s="1">
        <v>0</v>
      </c>
      <c r="AC1115" s="1">
        <v>0</v>
      </c>
      <c r="AE1115" s="1">
        <v>0</v>
      </c>
      <c r="AG1115" s="1">
        <v>2</v>
      </c>
      <c r="AH1115" s="1">
        <v>8000</v>
      </c>
    </row>
    <row r="1116" spans="1:34">
      <c r="A1116" s="1" t="s">
        <v>3013</v>
      </c>
      <c r="B1116" s="1" t="s">
        <v>3014</v>
      </c>
      <c r="C1116" s="1" t="s">
        <v>337</v>
      </c>
      <c r="D1116" s="1">
        <v>24</v>
      </c>
      <c r="E1116" s="4">
        <v>44557</v>
      </c>
      <c r="F1116" s="1" t="s">
        <v>3015</v>
      </c>
      <c r="G1116" s="1" t="s">
        <v>72</v>
      </c>
      <c r="H1116" s="1" t="s">
        <v>65</v>
      </c>
      <c r="I1116" s="1">
        <v>0.7</v>
      </c>
      <c r="J1116" s="1" t="s">
        <v>75</v>
      </c>
      <c r="K1116" s="1">
        <v>0</v>
      </c>
      <c r="M1116" s="1">
        <v>0</v>
      </c>
      <c r="O1116" s="1">
        <v>0</v>
      </c>
      <c r="Q1116" s="1">
        <v>0</v>
      </c>
      <c r="S1116" s="1">
        <v>0</v>
      </c>
      <c r="U1116" s="1">
        <v>0</v>
      </c>
      <c r="W1116" s="1">
        <v>0</v>
      </c>
      <c r="Y1116" s="1">
        <v>0</v>
      </c>
      <c r="AA1116" s="1">
        <v>0</v>
      </c>
      <c r="AC1116" s="1">
        <v>0</v>
      </c>
      <c r="AE1116" s="1">
        <v>0</v>
      </c>
      <c r="AG1116" s="1">
        <v>1</v>
      </c>
      <c r="AH1116" s="1">
        <v>0</v>
      </c>
    </row>
    <row r="1117" spans="1:34">
      <c r="A1117" s="1" t="s">
        <v>3016</v>
      </c>
      <c r="B1117" s="1" t="s">
        <v>3017</v>
      </c>
      <c r="C1117" s="1" t="s">
        <v>196</v>
      </c>
      <c r="D1117" s="1">
        <v>3</v>
      </c>
      <c r="E1117" s="1">
        <v>44660</v>
      </c>
      <c r="F1117" s="1" t="s">
        <v>20411</v>
      </c>
      <c r="G1117" s="1" t="s">
        <v>72</v>
      </c>
      <c r="H1117" s="1" t="s">
        <v>73</v>
      </c>
      <c r="I1117" s="1">
        <v>0</v>
      </c>
      <c r="J1117" s="1" t="s">
        <v>615</v>
      </c>
      <c r="K1117" s="1">
        <v>0.5</v>
      </c>
      <c r="L1117" s="1" t="s">
        <v>75</v>
      </c>
      <c r="M1117" s="1">
        <v>0</v>
      </c>
      <c r="O1117" s="1">
        <v>0</v>
      </c>
      <c r="Q1117" s="1">
        <v>0</v>
      </c>
      <c r="S1117" s="1">
        <v>0</v>
      </c>
      <c r="U1117" s="1">
        <v>0</v>
      </c>
      <c r="W1117" s="1">
        <v>0</v>
      </c>
      <c r="Y1117" s="1">
        <v>0</v>
      </c>
      <c r="AA1117" s="1">
        <v>0</v>
      </c>
      <c r="AC1117" s="1">
        <v>0</v>
      </c>
      <c r="AE1117" s="1">
        <v>0</v>
      </c>
      <c r="AG1117" s="1">
        <v>2</v>
      </c>
      <c r="AH1117" s="1">
        <v>7999.99</v>
      </c>
    </row>
    <row r="1118" spans="1:34">
      <c r="A1118" s="1" t="s">
        <v>3018</v>
      </c>
      <c r="B1118" s="1" t="s">
        <v>3019</v>
      </c>
      <c r="C1118" s="1" t="s">
        <v>112</v>
      </c>
      <c r="D1118" s="1">
        <v>13</v>
      </c>
      <c r="E1118" s="1">
        <v>42149</v>
      </c>
      <c r="F1118" s="1" t="s">
        <v>20332</v>
      </c>
      <c r="G1118" s="1" t="s">
        <v>72</v>
      </c>
      <c r="H1118" s="1" t="s">
        <v>65</v>
      </c>
      <c r="I1118" s="1">
        <v>0.7</v>
      </c>
      <c r="J1118" s="1" t="s">
        <v>75</v>
      </c>
      <c r="K1118" s="1">
        <v>0</v>
      </c>
      <c r="M1118" s="1">
        <v>0</v>
      </c>
      <c r="O1118" s="1">
        <v>0</v>
      </c>
      <c r="Q1118" s="1">
        <v>0</v>
      </c>
      <c r="S1118" s="1">
        <v>0</v>
      </c>
      <c r="U1118" s="1">
        <v>0</v>
      </c>
      <c r="W1118" s="1">
        <v>0</v>
      </c>
      <c r="Y1118" s="1">
        <v>0</v>
      </c>
      <c r="AA1118" s="1">
        <v>0</v>
      </c>
      <c r="AC1118" s="1">
        <v>0</v>
      </c>
      <c r="AE1118" s="1">
        <v>0</v>
      </c>
      <c r="AG1118" s="1">
        <v>1</v>
      </c>
      <c r="AH1118" s="1">
        <v>0</v>
      </c>
    </row>
    <row r="1119" spans="1:34">
      <c r="A1119" s="1" t="s">
        <v>3020</v>
      </c>
      <c r="B1119" s="1" t="s">
        <v>3021</v>
      </c>
      <c r="C1119" s="1" t="s">
        <v>302</v>
      </c>
      <c r="D1119" s="1">
        <v>4</v>
      </c>
      <c r="E1119" s="4">
        <v>44637</v>
      </c>
      <c r="F1119" s="1" t="s">
        <v>3022</v>
      </c>
      <c r="G1119" s="1" t="s">
        <v>80</v>
      </c>
      <c r="H1119" s="1" t="s">
        <v>73</v>
      </c>
      <c r="I1119" s="1">
        <v>0</v>
      </c>
      <c r="J1119" s="1" t="s">
        <v>222</v>
      </c>
      <c r="K1119" s="1">
        <v>0.55000000000000004</v>
      </c>
      <c r="L1119" s="1" t="s">
        <v>82</v>
      </c>
      <c r="M1119" s="1">
        <v>0.65</v>
      </c>
      <c r="N1119" s="1" t="s">
        <v>83</v>
      </c>
      <c r="O1119" s="1">
        <v>0.75</v>
      </c>
      <c r="P1119" s="1" t="s">
        <v>84</v>
      </c>
      <c r="Q1119" s="1">
        <v>0.8</v>
      </c>
      <c r="R1119" s="1" t="s">
        <v>85</v>
      </c>
      <c r="S1119" s="1">
        <v>0</v>
      </c>
      <c r="U1119" s="1">
        <v>0</v>
      </c>
      <c r="W1119" s="1">
        <v>0</v>
      </c>
      <c r="Y1119" s="1">
        <v>0</v>
      </c>
      <c r="AA1119" s="1">
        <v>0</v>
      </c>
      <c r="AC1119" s="1">
        <v>0</v>
      </c>
      <c r="AE1119" s="1">
        <v>0</v>
      </c>
      <c r="AG1119" s="1">
        <v>4</v>
      </c>
      <c r="AH1119" s="1">
        <v>9999.99</v>
      </c>
    </row>
    <row r="1120" spans="1:34">
      <c r="A1120" s="1" t="s">
        <v>3023</v>
      </c>
      <c r="B1120" s="1" t="s">
        <v>3024</v>
      </c>
      <c r="C1120" s="1" t="s">
        <v>255</v>
      </c>
      <c r="D1120" s="1">
        <v>4</v>
      </c>
      <c r="E1120" s="4">
        <v>44624</v>
      </c>
      <c r="F1120" s="1" t="s">
        <v>3025</v>
      </c>
      <c r="G1120" s="1" t="s">
        <v>72</v>
      </c>
      <c r="H1120" s="1" t="s">
        <v>73</v>
      </c>
      <c r="I1120" s="1">
        <v>0</v>
      </c>
      <c r="J1120" s="1" t="s">
        <v>651</v>
      </c>
      <c r="K1120" s="1">
        <v>0.2</v>
      </c>
      <c r="L1120" s="1" t="s">
        <v>75</v>
      </c>
      <c r="M1120" s="1">
        <v>0</v>
      </c>
      <c r="O1120" s="1">
        <v>0</v>
      </c>
      <c r="Q1120" s="1">
        <v>0</v>
      </c>
      <c r="S1120" s="1">
        <v>0</v>
      </c>
      <c r="U1120" s="1">
        <v>0</v>
      </c>
      <c r="W1120" s="1">
        <v>0</v>
      </c>
      <c r="Y1120" s="1">
        <v>0</v>
      </c>
      <c r="AA1120" s="1">
        <v>0</v>
      </c>
      <c r="AC1120" s="1">
        <v>0</v>
      </c>
      <c r="AE1120" s="1">
        <v>0</v>
      </c>
      <c r="AG1120" s="1">
        <v>2</v>
      </c>
      <c r="AH1120" s="1">
        <v>14999.99</v>
      </c>
    </row>
    <row r="1121" spans="1:34">
      <c r="A1121" s="1" t="s">
        <v>3026</v>
      </c>
      <c r="B1121" s="1" t="s">
        <v>3027</v>
      </c>
      <c r="C1121" s="1" t="s">
        <v>302</v>
      </c>
      <c r="D1121" s="1">
        <v>16</v>
      </c>
      <c r="E1121" s="4">
        <v>44649</v>
      </c>
      <c r="F1121" s="1" t="s">
        <v>3028</v>
      </c>
      <c r="G1121" s="1" t="s">
        <v>72</v>
      </c>
      <c r="H1121" s="1" t="s">
        <v>73</v>
      </c>
      <c r="I1121" s="1">
        <v>0</v>
      </c>
      <c r="J1121" s="1" t="s">
        <v>222</v>
      </c>
      <c r="K1121" s="1">
        <v>0.8</v>
      </c>
      <c r="L1121" s="1" t="s">
        <v>75</v>
      </c>
      <c r="M1121" s="1">
        <v>0</v>
      </c>
      <c r="O1121" s="1">
        <v>0</v>
      </c>
      <c r="Q1121" s="1">
        <v>0</v>
      </c>
      <c r="S1121" s="1">
        <v>0</v>
      </c>
      <c r="U1121" s="1">
        <v>0</v>
      </c>
      <c r="W1121" s="1">
        <v>0</v>
      </c>
      <c r="Y1121" s="1">
        <v>0</v>
      </c>
      <c r="AA1121" s="1">
        <v>0</v>
      </c>
      <c r="AC1121" s="1">
        <v>0</v>
      </c>
      <c r="AE1121" s="1">
        <v>0</v>
      </c>
      <c r="AG1121" s="1">
        <v>2</v>
      </c>
      <c r="AH1121" s="1">
        <v>9999.99</v>
      </c>
    </row>
    <row r="1122" spans="1:34">
      <c r="A1122" s="1" t="s">
        <v>3029</v>
      </c>
      <c r="B1122" s="1" t="s">
        <v>3030</v>
      </c>
      <c r="C1122" s="1" t="s">
        <v>212</v>
      </c>
      <c r="D1122" s="1">
        <v>4</v>
      </c>
      <c r="E1122" s="4">
        <v>44670</v>
      </c>
      <c r="F1122" s="1" t="s">
        <v>3031</v>
      </c>
      <c r="G1122" s="1" t="s">
        <v>72</v>
      </c>
      <c r="H1122" s="1" t="s">
        <v>65</v>
      </c>
      <c r="I1122" s="1">
        <v>0.8</v>
      </c>
      <c r="J1122" s="1" t="s">
        <v>75</v>
      </c>
      <c r="K1122" s="1">
        <v>0</v>
      </c>
      <c r="M1122" s="1">
        <v>0</v>
      </c>
      <c r="O1122" s="1">
        <v>0</v>
      </c>
      <c r="Q1122" s="1">
        <v>0</v>
      </c>
      <c r="S1122" s="1">
        <v>0</v>
      </c>
      <c r="U1122" s="1">
        <v>0</v>
      </c>
      <c r="W1122" s="1">
        <v>0</v>
      </c>
      <c r="Y1122" s="1">
        <v>0</v>
      </c>
      <c r="AA1122" s="1">
        <v>0</v>
      </c>
      <c r="AC1122" s="1">
        <v>0</v>
      </c>
      <c r="AE1122" s="1">
        <v>0</v>
      </c>
      <c r="AG1122" s="1">
        <v>1</v>
      </c>
      <c r="AH1122" s="1">
        <v>0</v>
      </c>
    </row>
    <row r="1123" spans="1:34">
      <c r="A1123" s="1" t="s">
        <v>3032</v>
      </c>
      <c r="B1123" s="1" t="s">
        <v>3033</v>
      </c>
      <c r="C1123" s="1" t="s">
        <v>228</v>
      </c>
      <c r="D1123" s="1">
        <v>14</v>
      </c>
      <c r="E1123" s="1">
        <v>42490</v>
      </c>
      <c r="F1123" s="1" t="s">
        <v>20332</v>
      </c>
      <c r="G1123" s="1" t="s">
        <v>72</v>
      </c>
      <c r="H1123" s="1" t="s">
        <v>65</v>
      </c>
      <c r="I1123" s="1">
        <v>0.8</v>
      </c>
      <c r="J1123" s="1" t="s">
        <v>75</v>
      </c>
      <c r="K1123" s="1">
        <v>0</v>
      </c>
      <c r="M1123" s="1">
        <v>0</v>
      </c>
      <c r="O1123" s="1">
        <v>0</v>
      </c>
      <c r="Q1123" s="1">
        <v>0</v>
      </c>
      <c r="S1123" s="1">
        <v>0</v>
      </c>
      <c r="U1123" s="1">
        <v>0</v>
      </c>
      <c r="W1123" s="1">
        <v>0</v>
      </c>
      <c r="Y1123" s="1">
        <v>0</v>
      </c>
      <c r="AA1123" s="1">
        <v>0</v>
      </c>
      <c r="AC1123" s="1">
        <v>0</v>
      </c>
      <c r="AE1123" s="1">
        <v>0</v>
      </c>
      <c r="AG1123" s="1">
        <v>1</v>
      </c>
      <c r="AH1123" s="1">
        <v>0</v>
      </c>
    </row>
    <row r="1124" spans="1:34">
      <c r="A1124" s="1" t="s">
        <v>3034</v>
      </c>
      <c r="B1124" s="1" t="s">
        <v>3035</v>
      </c>
      <c r="C1124" s="1" t="s">
        <v>65</v>
      </c>
      <c r="D1124" s="1">
        <v>39</v>
      </c>
      <c r="E1124" s="4">
        <v>44551</v>
      </c>
      <c r="F1124" s="1" t="s">
        <v>3036</v>
      </c>
      <c r="G1124" s="1" t="s">
        <v>72</v>
      </c>
      <c r="H1124" s="1" t="s">
        <v>73</v>
      </c>
      <c r="I1124" s="1">
        <v>0</v>
      </c>
      <c r="J1124" s="1" t="s">
        <v>74</v>
      </c>
      <c r="K1124" s="1">
        <v>0.6</v>
      </c>
      <c r="L1124" s="1" t="s">
        <v>75</v>
      </c>
      <c r="M1124" s="1">
        <v>0</v>
      </c>
      <c r="O1124" s="1">
        <v>0</v>
      </c>
      <c r="Q1124" s="1">
        <v>0</v>
      </c>
      <c r="S1124" s="1">
        <v>0</v>
      </c>
      <c r="U1124" s="1">
        <v>0</v>
      </c>
      <c r="W1124" s="1">
        <v>0</v>
      </c>
      <c r="Y1124" s="1">
        <v>0</v>
      </c>
      <c r="AA1124" s="1">
        <v>0</v>
      </c>
      <c r="AC1124" s="1">
        <v>0</v>
      </c>
      <c r="AE1124" s="1">
        <v>0</v>
      </c>
      <c r="AG1124" s="1">
        <v>2</v>
      </c>
      <c r="AH1124" s="1">
        <v>10000</v>
      </c>
    </row>
    <row r="1125" spans="1:34">
      <c r="A1125" s="1" t="s">
        <v>3037</v>
      </c>
      <c r="B1125" s="1" t="s">
        <v>3038</v>
      </c>
      <c r="C1125" s="1" t="s">
        <v>840</v>
      </c>
      <c r="D1125" s="1">
        <v>4</v>
      </c>
      <c r="E1125" s="4">
        <v>44656</v>
      </c>
      <c r="F1125" s="1" t="s">
        <v>3039</v>
      </c>
      <c r="G1125" s="1" t="s">
        <v>72</v>
      </c>
      <c r="H1125" s="1" t="s">
        <v>65</v>
      </c>
      <c r="I1125" s="1">
        <v>0.8</v>
      </c>
      <c r="J1125" s="1" t="s">
        <v>75</v>
      </c>
      <c r="K1125" s="1">
        <v>0</v>
      </c>
      <c r="M1125" s="1">
        <v>0</v>
      </c>
      <c r="O1125" s="1">
        <v>0</v>
      </c>
      <c r="Q1125" s="1">
        <v>0</v>
      </c>
      <c r="S1125" s="1">
        <v>0</v>
      </c>
      <c r="U1125" s="1">
        <v>0</v>
      </c>
      <c r="W1125" s="1">
        <v>0</v>
      </c>
      <c r="Y1125" s="1">
        <v>0</v>
      </c>
      <c r="AA1125" s="1">
        <v>0</v>
      </c>
      <c r="AC1125" s="1">
        <v>0</v>
      </c>
      <c r="AE1125" s="1">
        <v>0</v>
      </c>
      <c r="AG1125" s="1">
        <v>1</v>
      </c>
      <c r="AH1125" s="1">
        <v>0</v>
      </c>
    </row>
    <row r="1126" spans="1:34">
      <c r="A1126" s="1" t="s">
        <v>3040</v>
      </c>
      <c r="B1126" s="1" t="s">
        <v>3041</v>
      </c>
      <c r="C1126" s="1" t="s">
        <v>129</v>
      </c>
      <c r="D1126" s="1">
        <v>1</v>
      </c>
      <c r="E1126" s="4">
        <v>44641</v>
      </c>
      <c r="F1126" s="1" t="s">
        <v>3042</v>
      </c>
      <c r="G1126" s="1" t="s">
        <v>80</v>
      </c>
      <c r="H1126" s="1" t="s">
        <v>65</v>
      </c>
      <c r="I1126" s="1">
        <v>0.8</v>
      </c>
      <c r="J1126" s="1" t="s">
        <v>75</v>
      </c>
      <c r="K1126" s="1">
        <v>0</v>
      </c>
      <c r="M1126" s="1">
        <v>0</v>
      </c>
      <c r="O1126" s="1">
        <v>0</v>
      </c>
      <c r="Q1126" s="1">
        <v>0</v>
      </c>
      <c r="S1126" s="1">
        <v>0</v>
      </c>
      <c r="U1126" s="1">
        <v>0</v>
      </c>
      <c r="W1126" s="1">
        <v>0</v>
      </c>
      <c r="Y1126" s="1">
        <v>0</v>
      </c>
      <c r="AA1126" s="1">
        <v>0</v>
      </c>
      <c r="AC1126" s="1">
        <v>0</v>
      </c>
      <c r="AE1126" s="1">
        <v>0</v>
      </c>
      <c r="AG1126" s="1">
        <v>1</v>
      </c>
      <c r="AH1126" s="1">
        <v>0</v>
      </c>
    </row>
    <row r="1127" spans="1:34">
      <c r="A1127" s="1" t="s">
        <v>3043</v>
      </c>
      <c r="B1127" s="1" t="s">
        <v>3044</v>
      </c>
      <c r="C1127" s="1" t="s">
        <v>334</v>
      </c>
      <c r="D1127" s="1">
        <v>7</v>
      </c>
      <c r="E1127" s="1">
        <v>44333</v>
      </c>
      <c r="F1127" s="1" t="s">
        <v>20332</v>
      </c>
      <c r="G1127" s="1" t="s">
        <v>72</v>
      </c>
      <c r="H1127" s="1" t="s">
        <v>65</v>
      </c>
      <c r="I1127" s="1">
        <v>0.8</v>
      </c>
      <c r="J1127" s="1" t="s">
        <v>75</v>
      </c>
      <c r="K1127" s="1">
        <v>0</v>
      </c>
      <c r="M1127" s="1">
        <v>0</v>
      </c>
      <c r="O1127" s="1">
        <v>0</v>
      </c>
      <c r="Q1127" s="1">
        <v>0</v>
      </c>
      <c r="S1127" s="1">
        <v>0</v>
      </c>
      <c r="U1127" s="1">
        <v>0</v>
      </c>
      <c r="W1127" s="1">
        <v>0</v>
      </c>
      <c r="Y1127" s="1">
        <v>0</v>
      </c>
      <c r="AA1127" s="1">
        <v>0</v>
      </c>
      <c r="AC1127" s="1">
        <v>0</v>
      </c>
      <c r="AE1127" s="1">
        <v>0</v>
      </c>
      <c r="AG1127" s="1">
        <v>1</v>
      </c>
      <c r="AH1127" s="1">
        <v>0</v>
      </c>
    </row>
    <row r="1128" spans="1:34">
      <c r="A1128" s="1" t="s">
        <v>3045</v>
      </c>
      <c r="B1128" s="1" t="s">
        <v>3046</v>
      </c>
      <c r="C1128" s="1" t="s">
        <v>235</v>
      </c>
      <c r="D1128" s="1">
        <v>10</v>
      </c>
      <c r="E1128" s="4">
        <v>44719</v>
      </c>
      <c r="F1128" s="1" t="s">
        <v>3047</v>
      </c>
      <c r="G1128" s="1" t="s">
        <v>72</v>
      </c>
      <c r="H1128" s="1" t="s">
        <v>65</v>
      </c>
      <c r="I1128" s="1">
        <v>0.7</v>
      </c>
      <c r="J1128" s="1" t="s">
        <v>75</v>
      </c>
      <c r="K1128" s="1">
        <v>0</v>
      </c>
      <c r="M1128" s="1">
        <v>0</v>
      </c>
      <c r="O1128" s="1">
        <v>0</v>
      </c>
      <c r="Q1128" s="1">
        <v>0</v>
      </c>
      <c r="S1128" s="1">
        <v>0</v>
      </c>
      <c r="U1128" s="1">
        <v>0</v>
      </c>
      <c r="W1128" s="1">
        <v>0</v>
      </c>
      <c r="Y1128" s="1">
        <v>0</v>
      </c>
      <c r="AA1128" s="1">
        <v>0</v>
      </c>
      <c r="AC1128" s="1">
        <v>0</v>
      </c>
      <c r="AE1128" s="1">
        <v>0</v>
      </c>
      <c r="AG1128" s="1">
        <v>1</v>
      </c>
      <c r="AH1128" s="1">
        <v>0</v>
      </c>
    </row>
    <row r="1129" spans="1:34">
      <c r="A1129" s="1" t="s">
        <v>3048</v>
      </c>
      <c r="B1129" s="1" t="s">
        <v>3049</v>
      </c>
      <c r="C1129" s="1" t="s">
        <v>199</v>
      </c>
      <c r="D1129" s="1">
        <v>4</v>
      </c>
      <c r="E1129" s="4">
        <v>44631</v>
      </c>
      <c r="F1129" s="1" t="s">
        <v>3050</v>
      </c>
      <c r="G1129" s="1" t="s">
        <v>72</v>
      </c>
      <c r="H1129" s="1" t="s">
        <v>65</v>
      </c>
      <c r="I1129" s="1">
        <v>0.8</v>
      </c>
      <c r="J1129" s="1" t="s">
        <v>75</v>
      </c>
      <c r="K1129" s="1">
        <v>0</v>
      </c>
      <c r="M1129" s="1">
        <v>0</v>
      </c>
      <c r="O1129" s="1">
        <v>0</v>
      </c>
      <c r="Q1129" s="1">
        <v>0</v>
      </c>
      <c r="S1129" s="1">
        <v>0</v>
      </c>
      <c r="U1129" s="1">
        <v>0</v>
      </c>
      <c r="W1129" s="1">
        <v>0</v>
      </c>
      <c r="Y1129" s="1">
        <v>0</v>
      </c>
      <c r="AA1129" s="1">
        <v>0</v>
      </c>
      <c r="AC1129" s="1">
        <v>0</v>
      </c>
      <c r="AE1129" s="1">
        <v>0</v>
      </c>
      <c r="AG1129" s="1">
        <v>1</v>
      </c>
      <c r="AH1129" s="1">
        <v>0</v>
      </c>
    </row>
    <row r="1130" spans="1:34">
      <c r="A1130" s="1" t="s">
        <v>3051</v>
      </c>
      <c r="B1130" s="1" t="s">
        <v>3052</v>
      </c>
      <c r="C1130" s="1" t="s">
        <v>327</v>
      </c>
      <c r="D1130" s="1">
        <v>2</v>
      </c>
      <c r="E1130" s="1">
        <v>44285</v>
      </c>
      <c r="F1130" s="1" t="s">
        <v>20332</v>
      </c>
      <c r="G1130" s="1" t="s">
        <v>72</v>
      </c>
      <c r="H1130" s="1" t="s">
        <v>65</v>
      </c>
      <c r="I1130" s="1">
        <v>0.6</v>
      </c>
      <c r="J1130" s="1" t="s">
        <v>75</v>
      </c>
      <c r="K1130" s="1">
        <v>0</v>
      </c>
      <c r="M1130" s="1">
        <v>0</v>
      </c>
      <c r="O1130" s="1">
        <v>0</v>
      </c>
      <c r="Q1130" s="1">
        <v>0</v>
      </c>
      <c r="S1130" s="1">
        <v>0</v>
      </c>
      <c r="U1130" s="1">
        <v>0</v>
      </c>
      <c r="W1130" s="1">
        <v>0</v>
      </c>
      <c r="Y1130" s="1">
        <v>0</v>
      </c>
      <c r="AA1130" s="1">
        <v>0</v>
      </c>
      <c r="AC1130" s="1">
        <v>0</v>
      </c>
      <c r="AE1130" s="1">
        <v>0</v>
      </c>
      <c r="AG1130" s="1">
        <v>1</v>
      </c>
      <c r="AH1130" s="1">
        <v>0</v>
      </c>
    </row>
    <row r="1131" spans="1:34">
      <c r="A1131" s="1" t="s">
        <v>3053</v>
      </c>
      <c r="B1131" s="1" t="s">
        <v>3054</v>
      </c>
      <c r="C1131" s="1" t="s">
        <v>163</v>
      </c>
      <c r="D1131" s="1">
        <v>3</v>
      </c>
      <c r="E1131" s="4">
        <v>44645</v>
      </c>
      <c r="F1131" s="1" t="s">
        <v>3055</v>
      </c>
      <c r="G1131" s="1" t="s">
        <v>72</v>
      </c>
      <c r="H1131" s="1" t="s">
        <v>73</v>
      </c>
      <c r="I1131" s="1">
        <v>0</v>
      </c>
      <c r="J1131" s="1" t="s">
        <v>397</v>
      </c>
      <c r="K1131" s="1">
        <v>0.7</v>
      </c>
      <c r="L1131" s="1" t="s">
        <v>75</v>
      </c>
      <c r="M1131" s="1">
        <v>0</v>
      </c>
      <c r="O1131" s="1">
        <v>0</v>
      </c>
      <c r="Q1131" s="1">
        <v>0</v>
      </c>
      <c r="S1131" s="1">
        <v>0</v>
      </c>
      <c r="U1131" s="1">
        <v>0</v>
      </c>
      <c r="W1131" s="1">
        <v>0</v>
      </c>
      <c r="Y1131" s="1">
        <v>0</v>
      </c>
      <c r="AA1131" s="1">
        <v>0</v>
      </c>
      <c r="AC1131" s="1">
        <v>0</v>
      </c>
      <c r="AE1131" s="1">
        <v>0</v>
      </c>
      <c r="AG1131" s="1">
        <v>2</v>
      </c>
      <c r="AH1131" s="1">
        <v>8000</v>
      </c>
    </row>
    <row r="1132" spans="1:34">
      <c r="A1132" s="1" t="s">
        <v>3056</v>
      </c>
      <c r="B1132" s="1" t="s">
        <v>3057</v>
      </c>
      <c r="C1132" s="1" t="s">
        <v>306</v>
      </c>
      <c r="D1132" s="1">
        <v>7</v>
      </c>
      <c r="E1132" s="4">
        <v>44649</v>
      </c>
      <c r="F1132" s="1" t="s">
        <v>3058</v>
      </c>
      <c r="G1132" s="1" t="s">
        <v>80</v>
      </c>
      <c r="H1132" s="1" t="s">
        <v>73</v>
      </c>
      <c r="I1132" s="1">
        <v>0</v>
      </c>
      <c r="J1132" s="1" t="s">
        <v>89</v>
      </c>
      <c r="K1132" s="1">
        <v>0.8</v>
      </c>
      <c r="L1132" s="1" t="s">
        <v>75</v>
      </c>
      <c r="M1132" s="1">
        <v>0</v>
      </c>
      <c r="O1132" s="1">
        <v>0</v>
      </c>
      <c r="Q1132" s="1">
        <v>0</v>
      </c>
      <c r="S1132" s="1">
        <v>0</v>
      </c>
      <c r="U1132" s="1">
        <v>0</v>
      </c>
      <c r="W1132" s="1">
        <v>0</v>
      </c>
      <c r="Y1132" s="1">
        <v>0</v>
      </c>
      <c r="AA1132" s="1">
        <v>0</v>
      </c>
      <c r="AC1132" s="1">
        <v>0</v>
      </c>
      <c r="AE1132" s="1">
        <v>0</v>
      </c>
      <c r="AG1132" s="1">
        <v>2</v>
      </c>
      <c r="AH1132" s="1">
        <v>12000</v>
      </c>
    </row>
    <row r="1133" spans="1:34">
      <c r="A1133" s="1" t="s">
        <v>3059</v>
      </c>
      <c r="B1133" s="1" t="s">
        <v>3060</v>
      </c>
      <c r="C1133" s="1" t="s">
        <v>297</v>
      </c>
      <c r="D1133" s="1">
        <v>32</v>
      </c>
      <c r="E1133" s="1">
        <v>41911</v>
      </c>
      <c r="F1133" s="1" t="s">
        <v>20332</v>
      </c>
      <c r="G1133" s="1" t="s">
        <v>72</v>
      </c>
      <c r="H1133" s="1" t="s">
        <v>65</v>
      </c>
      <c r="I1133" s="1">
        <v>0.8</v>
      </c>
      <c r="J1133" s="1" t="s">
        <v>75</v>
      </c>
      <c r="K1133" s="1">
        <v>0</v>
      </c>
      <c r="M1133" s="1">
        <v>0</v>
      </c>
      <c r="O1133" s="1">
        <v>0</v>
      </c>
      <c r="Q1133" s="1">
        <v>0</v>
      </c>
      <c r="S1133" s="1">
        <v>0</v>
      </c>
      <c r="U1133" s="1">
        <v>0</v>
      </c>
      <c r="W1133" s="1">
        <v>0</v>
      </c>
      <c r="Y1133" s="1">
        <v>0</v>
      </c>
      <c r="AA1133" s="1">
        <v>0</v>
      </c>
      <c r="AC1133" s="1">
        <v>0</v>
      </c>
      <c r="AE1133" s="1">
        <v>0</v>
      </c>
      <c r="AG1133" s="1">
        <v>1</v>
      </c>
      <c r="AH1133" s="1">
        <v>0</v>
      </c>
    </row>
    <row r="1134" spans="1:34">
      <c r="A1134" s="1" t="s">
        <v>3061</v>
      </c>
      <c r="B1134" s="1" t="s">
        <v>3062</v>
      </c>
      <c r="C1134" s="1" t="s">
        <v>964</v>
      </c>
      <c r="D1134" s="1">
        <v>95</v>
      </c>
      <c r="E1134" s="1">
        <v>43096</v>
      </c>
      <c r="F1134" s="1" t="s">
        <v>20332</v>
      </c>
      <c r="G1134" s="1" t="s">
        <v>1003</v>
      </c>
      <c r="H1134" s="1" t="s">
        <v>65</v>
      </c>
      <c r="I1134" s="1">
        <v>0</v>
      </c>
      <c r="J1134" s="1" t="s">
        <v>75</v>
      </c>
      <c r="K1134" s="1">
        <v>0</v>
      </c>
      <c r="M1134" s="1">
        <v>0</v>
      </c>
      <c r="O1134" s="1">
        <v>0</v>
      </c>
      <c r="Q1134" s="1">
        <v>0</v>
      </c>
      <c r="S1134" s="1">
        <v>0</v>
      </c>
      <c r="U1134" s="1">
        <v>0</v>
      </c>
      <c r="W1134" s="1">
        <v>0</v>
      </c>
      <c r="Y1134" s="1">
        <v>0</v>
      </c>
      <c r="AA1134" s="1">
        <v>0</v>
      </c>
      <c r="AC1134" s="1">
        <v>0</v>
      </c>
      <c r="AE1134" s="1">
        <v>0</v>
      </c>
      <c r="AG1134" s="1">
        <v>1</v>
      </c>
      <c r="AH1134" s="1">
        <v>0</v>
      </c>
    </row>
    <row r="1135" spans="1:34">
      <c r="A1135" s="1" t="s">
        <v>3063</v>
      </c>
      <c r="B1135" s="1" t="s">
        <v>3064</v>
      </c>
      <c r="C1135" s="1" t="s">
        <v>310</v>
      </c>
      <c r="H1135" s="1" t="s">
        <v>65</v>
      </c>
      <c r="I1135" s="1" t="s">
        <v>66</v>
      </c>
      <c r="V1135" s="1" t="s">
        <v>67</v>
      </c>
    </row>
    <row r="1136" spans="1:34">
      <c r="A1136" s="1" t="s">
        <v>3065</v>
      </c>
      <c r="B1136" s="1" t="s">
        <v>3066</v>
      </c>
      <c r="C1136" s="1" t="s">
        <v>129</v>
      </c>
      <c r="D1136" s="1">
        <v>10</v>
      </c>
      <c r="E1136" s="4">
        <v>44711</v>
      </c>
      <c r="F1136" s="1" t="s">
        <v>3067</v>
      </c>
      <c r="G1136" s="1" t="s">
        <v>80</v>
      </c>
      <c r="H1136" s="1" t="s">
        <v>73</v>
      </c>
      <c r="I1136" s="1">
        <v>0</v>
      </c>
      <c r="J1136" s="1" t="s">
        <v>187</v>
      </c>
      <c r="K1136" s="1">
        <v>0.38</v>
      </c>
      <c r="L1136" s="1" t="s">
        <v>82</v>
      </c>
      <c r="M1136" s="1">
        <v>0.55000000000000004</v>
      </c>
      <c r="N1136" s="1" t="s">
        <v>83</v>
      </c>
      <c r="O1136" s="1">
        <v>0.65</v>
      </c>
      <c r="P1136" s="1" t="s">
        <v>84</v>
      </c>
      <c r="Q1136" s="1">
        <v>0.8</v>
      </c>
      <c r="R1136" s="1" t="s">
        <v>85</v>
      </c>
      <c r="S1136" s="1">
        <v>0</v>
      </c>
      <c r="U1136" s="1">
        <v>0</v>
      </c>
      <c r="W1136" s="1">
        <v>0</v>
      </c>
      <c r="Y1136" s="1">
        <v>0</v>
      </c>
      <c r="AA1136" s="1">
        <v>0</v>
      </c>
      <c r="AC1136" s="1">
        <v>0</v>
      </c>
      <c r="AE1136" s="1">
        <v>0</v>
      </c>
      <c r="AG1136" s="1">
        <v>4</v>
      </c>
      <c r="AH1136" s="1">
        <v>9000</v>
      </c>
    </row>
    <row r="1137" spans="1:34">
      <c r="A1137" s="1" t="s">
        <v>3068</v>
      </c>
      <c r="B1137" s="1" t="s">
        <v>3069</v>
      </c>
      <c r="C1137" s="1" t="s">
        <v>779</v>
      </c>
      <c r="D1137" s="1">
        <v>48</v>
      </c>
      <c r="E1137" s="4">
        <v>44559</v>
      </c>
      <c r="F1137" s="1" t="s">
        <v>3070</v>
      </c>
      <c r="G1137" s="1" t="s">
        <v>72</v>
      </c>
      <c r="H1137" s="1" t="s">
        <v>65</v>
      </c>
      <c r="I1137" s="1">
        <v>0.8</v>
      </c>
      <c r="J1137" s="1" t="s">
        <v>75</v>
      </c>
      <c r="K1137" s="1">
        <v>0</v>
      </c>
      <c r="M1137" s="1">
        <v>0</v>
      </c>
      <c r="O1137" s="1">
        <v>0</v>
      </c>
      <c r="Q1137" s="1">
        <v>0</v>
      </c>
      <c r="S1137" s="1">
        <v>0</v>
      </c>
      <c r="U1137" s="1">
        <v>0</v>
      </c>
      <c r="W1137" s="1">
        <v>0</v>
      </c>
      <c r="Y1137" s="1">
        <v>0</v>
      </c>
      <c r="AA1137" s="1">
        <v>0</v>
      </c>
      <c r="AC1137" s="1">
        <v>0</v>
      </c>
      <c r="AE1137" s="1">
        <v>0</v>
      </c>
      <c r="AG1137" s="1">
        <v>1</v>
      </c>
      <c r="AH1137" s="1">
        <v>0</v>
      </c>
    </row>
    <row r="1138" spans="1:34">
      <c r="A1138" s="1" t="s">
        <v>3071</v>
      </c>
      <c r="B1138" s="1" t="s">
        <v>3072</v>
      </c>
      <c r="C1138" s="1" t="s">
        <v>334</v>
      </c>
      <c r="D1138" s="1">
        <v>8</v>
      </c>
      <c r="E1138" s="1">
        <v>43551</v>
      </c>
      <c r="F1138" s="1" t="s">
        <v>20332</v>
      </c>
      <c r="G1138" s="1" t="s">
        <v>72</v>
      </c>
      <c r="H1138" s="1" t="s">
        <v>73</v>
      </c>
      <c r="I1138" s="1">
        <v>0</v>
      </c>
      <c r="J1138" s="1" t="s">
        <v>434</v>
      </c>
      <c r="K1138" s="1">
        <v>0.8</v>
      </c>
      <c r="L1138" s="1" t="s">
        <v>75</v>
      </c>
      <c r="M1138" s="1">
        <v>0</v>
      </c>
      <c r="O1138" s="1">
        <v>0</v>
      </c>
      <c r="Q1138" s="1">
        <v>0</v>
      </c>
      <c r="S1138" s="1">
        <v>0</v>
      </c>
      <c r="U1138" s="1">
        <v>0</v>
      </c>
      <c r="W1138" s="1">
        <v>0</v>
      </c>
      <c r="Y1138" s="1">
        <v>0</v>
      </c>
      <c r="AA1138" s="1">
        <v>0</v>
      </c>
      <c r="AC1138" s="1">
        <v>0</v>
      </c>
      <c r="AE1138" s="1">
        <v>0</v>
      </c>
      <c r="AG1138" s="1">
        <v>2</v>
      </c>
      <c r="AH1138" s="1">
        <v>7500</v>
      </c>
    </row>
    <row r="1139" spans="1:34">
      <c r="A1139" s="1" t="s">
        <v>3073</v>
      </c>
      <c r="B1139" s="1" t="s">
        <v>3074</v>
      </c>
      <c r="C1139" s="1" t="s">
        <v>228</v>
      </c>
      <c r="D1139" s="1">
        <v>33</v>
      </c>
      <c r="E1139" s="4">
        <v>44712</v>
      </c>
      <c r="F1139" s="1" t="s">
        <v>3075</v>
      </c>
      <c r="G1139" s="1" t="s">
        <v>72</v>
      </c>
      <c r="H1139" s="1" t="s">
        <v>65</v>
      </c>
      <c r="I1139" s="1">
        <v>0.8</v>
      </c>
      <c r="J1139" s="1" t="s">
        <v>75</v>
      </c>
      <c r="K1139" s="1">
        <v>0</v>
      </c>
      <c r="M1139" s="1">
        <v>0</v>
      </c>
      <c r="O1139" s="1">
        <v>0</v>
      </c>
      <c r="Q1139" s="1">
        <v>0</v>
      </c>
      <c r="S1139" s="1">
        <v>0</v>
      </c>
      <c r="U1139" s="1">
        <v>0</v>
      </c>
      <c r="W1139" s="1">
        <v>0</v>
      </c>
      <c r="Y1139" s="1">
        <v>0</v>
      </c>
      <c r="AA1139" s="1">
        <v>0</v>
      </c>
      <c r="AC1139" s="1">
        <v>0</v>
      </c>
      <c r="AE1139" s="1">
        <v>0</v>
      </c>
      <c r="AG1139" s="1">
        <v>1</v>
      </c>
      <c r="AH1139" s="1">
        <v>0</v>
      </c>
    </row>
    <row r="1140" spans="1:34">
      <c r="A1140" s="1" t="s">
        <v>3076</v>
      </c>
      <c r="B1140" s="1" t="s">
        <v>3077</v>
      </c>
      <c r="C1140" s="1" t="s">
        <v>923</v>
      </c>
      <c r="D1140" s="1">
        <v>32</v>
      </c>
      <c r="E1140" s="1">
        <v>41912</v>
      </c>
      <c r="F1140" s="1" t="s">
        <v>20332</v>
      </c>
      <c r="G1140" s="1" t="s">
        <v>72</v>
      </c>
      <c r="H1140" s="1" t="s">
        <v>73</v>
      </c>
      <c r="I1140" s="1">
        <v>0</v>
      </c>
      <c r="J1140" s="1" t="s">
        <v>20412</v>
      </c>
      <c r="K1140" s="1">
        <v>0.8</v>
      </c>
      <c r="L1140" s="1" t="s">
        <v>75</v>
      </c>
      <c r="M1140" s="1">
        <v>0</v>
      </c>
      <c r="O1140" s="1">
        <v>0</v>
      </c>
      <c r="Q1140" s="1">
        <v>0</v>
      </c>
      <c r="S1140" s="1">
        <v>0</v>
      </c>
      <c r="U1140" s="1">
        <v>0</v>
      </c>
      <c r="W1140" s="1">
        <v>0</v>
      </c>
      <c r="Y1140" s="1">
        <v>0</v>
      </c>
      <c r="AA1140" s="1">
        <v>0</v>
      </c>
      <c r="AC1140" s="1">
        <v>0</v>
      </c>
      <c r="AE1140" s="1">
        <v>0</v>
      </c>
      <c r="AG1140" s="1">
        <v>5</v>
      </c>
      <c r="AH1140" s="1">
        <v>0</v>
      </c>
    </row>
    <row r="1141" spans="1:34">
      <c r="A1141" s="1" t="s">
        <v>3078</v>
      </c>
      <c r="B1141" s="1" t="s">
        <v>3079</v>
      </c>
      <c r="C1141" s="1" t="s">
        <v>163</v>
      </c>
      <c r="D1141" s="1">
        <v>2</v>
      </c>
      <c r="E1141" s="4">
        <v>44622</v>
      </c>
      <c r="F1141" s="1" t="s">
        <v>3080</v>
      </c>
      <c r="G1141" s="1" t="s">
        <v>80</v>
      </c>
      <c r="H1141" s="1" t="s">
        <v>73</v>
      </c>
      <c r="I1141" s="1">
        <v>0.35</v>
      </c>
      <c r="J1141" s="1" t="s">
        <v>82</v>
      </c>
      <c r="K1141" s="1">
        <v>0.4</v>
      </c>
      <c r="L1141" s="1" t="s">
        <v>83</v>
      </c>
      <c r="M1141" s="1">
        <v>0.55000000000000004</v>
      </c>
      <c r="N1141" s="1" t="s">
        <v>84</v>
      </c>
      <c r="O1141" s="1">
        <v>0.75</v>
      </c>
      <c r="P1141" s="1" t="s">
        <v>85</v>
      </c>
      <c r="Q1141" s="1">
        <v>0</v>
      </c>
      <c r="S1141" s="1">
        <v>0</v>
      </c>
      <c r="U1141" s="1">
        <v>0</v>
      </c>
      <c r="W1141" s="1">
        <v>0</v>
      </c>
      <c r="Y1141" s="1">
        <v>0</v>
      </c>
      <c r="AA1141" s="1">
        <v>0</v>
      </c>
      <c r="AC1141" s="1">
        <v>0</v>
      </c>
      <c r="AE1141" s="1">
        <v>0</v>
      </c>
      <c r="AG1141" s="1">
        <v>3</v>
      </c>
      <c r="AH1141" s="1">
        <v>0</v>
      </c>
    </row>
    <row r="1142" spans="1:34">
      <c r="A1142" s="1" t="s">
        <v>3081</v>
      </c>
      <c r="B1142" s="1" t="s">
        <v>3082</v>
      </c>
      <c r="C1142" s="1" t="s">
        <v>460</v>
      </c>
      <c r="D1142" s="1">
        <v>13</v>
      </c>
      <c r="E1142" s="4">
        <v>44620</v>
      </c>
      <c r="F1142" s="1" t="s">
        <v>3083</v>
      </c>
      <c r="G1142" s="1" t="s">
        <v>80</v>
      </c>
      <c r="H1142" s="1" t="s">
        <v>73</v>
      </c>
      <c r="I1142" s="1">
        <v>0</v>
      </c>
      <c r="J1142" s="1" t="s">
        <v>89</v>
      </c>
      <c r="K1142" s="1">
        <v>0.4</v>
      </c>
      <c r="L1142" s="1" t="s">
        <v>82</v>
      </c>
      <c r="M1142" s="1">
        <v>0.65</v>
      </c>
      <c r="N1142" s="1" t="s">
        <v>83</v>
      </c>
      <c r="O1142" s="1">
        <v>0.75</v>
      </c>
      <c r="P1142" s="1" t="s">
        <v>84</v>
      </c>
      <c r="Q1142" s="1">
        <v>0.8</v>
      </c>
      <c r="R1142" s="1" t="s">
        <v>85</v>
      </c>
      <c r="S1142" s="1">
        <v>0</v>
      </c>
      <c r="U1142" s="1">
        <v>0</v>
      </c>
      <c r="W1142" s="1">
        <v>0</v>
      </c>
      <c r="Y1142" s="1">
        <v>0</v>
      </c>
      <c r="AA1142" s="1">
        <v>0</v>
      </c>
      <c r="AC1142" s="1">
        <v>0</v>
      </c>
      <c r="AE1142" s="1">
        <v>0</v>
      </c>
      <c r="AG1142" s="1">
        <v>4</v>
      </c>
      <c r="AH1142" s="1">
        <v>12000</v>
      </c>
    </row>
    <row r="1143" spans="1:34">
      <c r="A1143" s="1" t="s">
        <v>3084</v>
      </c>
      <c r="B1143" s="1" t="s">
        <v>3085</v>
      </c>
      <c r="C1143" s="1" t="s">
        <v>149</v>
      </c>
      <c r="D1143" s="1">
        <v>9</v>
      </c>
      <c r="E1143" s="1">
        <v>43578</v>
      </c>
      <c r="F1143" s="1" t="s">
        <v>20340</v>
      </c>
      <c r="G1143" s="1" t="s">
        <v>20341</v>
      </c>
      <c r="H1143" s="1" t="s">
        <v>73</v>
      </c>
      <c r="I1143" s="1">
        <v>0</v>
      </c>
      <c r="J1143" s="1" t="s">
        <v>397</v>
      </c>
      <c r="K1143" s="1">
        <v>0.4</v>
      </c>
      <c r="L1143" s="1" t="s">
        <v>82</v>
      </c>
      <c r="M1143" s="1">
        <v>0.5</v>
      </c>
      <c r="N1143" s="1" t="s">
        <v>83</v>
      </c>
      <c r="O1143" s="1">
        <v>0.6</v>
      </c>
      <c r="P1143" s="1" t="s">
        <v>84</v>
      </c>
      <c r="Q1143" s="1">
        <v>0.7</v>
      </c>
      <c r="R1143" s="1" t="s">
        <v>85</v>
      </c>
      <c r="S1143" s="1">
        <v>0</v>
      </c>
      <c r="U1143" s="1">
        <v>0</v>
      </c>
      <c r="W1143" s="1">
        <v>0</v>
      </c>
      <c r="Y1143" s="1">
        <v>0</v>
      </c>
      <c r="AA1143" s="1">
        <v>0</v>
      </c>
      <c r="AC1143" s="1">
        <v>0</v>
      </c>
      <c r="AE1143" s="1">
        <v>0</v>
      </c>
      <c r="AG1143" s="1">
        <v>4</v>
      </c>
      <c r="AH1143" s="1">
        <v>8000</v>
      </c>
    </row>
    <row r="1144" spans="1:34">
      <c r="A1144" s="1" t="s">
        <v>3086</v>
      </c>
      <c r="B1144" s="1" t="s">
        <v>3087</v>
      </c>
      <c r="C1144" s="1" t="s">
        <v>291</v>
      </c>
      <c r="D1144" s="1">
        <v>8</v>
      </c>
      <c r="E1144" s="1">
        <v>44294</v>
      </c>
      <c r="F1144" s="1" t="s">
        <v>20340</v>
      </c>
      <c r="G1144" s="1" t="s">
        <v>20341</v>
      </c>
      <c r="H1144" s="1" t="s">
        <v>73</v>
      </c>
      <c r="I1144" s="1">
        <v>0.5</v>
      </c>
      <c r="J1144" s="1" t="s">
        <v>82</v>
      </c>
      <c r="K1144" s="1">
        <v>0.51</v>
      </c>
      <c r="L1144" s="1" t="s">
        <v>83</v>
      </c>
      <c r="M1144" s="1">
        <v>0.6</v>
      </c>
      <c r="N1144" s="1" t="s">
        <v>84</v>
      </c>
      <c r="O1144" s="1">
        <v>0.7</v>
      </c>
      <c r="P1144" s="1" t="s">
        <v>85</v>
      </c>
      <c r="Q1144" s="1">
        <v>0</v>
      </c>
      <c r="S1144" s="1">
        <v>0</v>
      </c>
      <c r="U1144" s="1">
        <v>0</v>
      </c>
      <c r="W1144" s="1">
        <v>0</v>
      </c>
      <c r="Y1144" s="1">
        <v>0</v>
      </c>
      <c r="AA1144" s="1">
        <v>0</v>
      </c>
      <c r="AC1144" s="1">
        <v>0</v>
      </c>
      <c r="AE1144" s="1">
        <v>0</v>
      </c>
      <c r="AG1144" s="1">
        <v>3</v>
      </c>
      <c r="AH1144" s="1">
        <v>0</v>
      </c>
    </row>
    <row r="1145" spans="1:34">
      <c r="A1145" s="1" t="s">
        <v>3088</v>
      </c>
      <c r="B1145" s="1" t="s">
        <v>3089</v>
      </c>
      <c r="C1145" s="1" t="s">
        <v>460</v>
      </c>
      <c r="D1145" s="1">
        <v>25</v>
      </c>
      <c r="E1145" s="4">
        <v>44742</v>
      </c>
      <c r="F1145" s="1" t="s">
        <v>3090</v>
      </c>
      <c r="G1145" s="1" t="s">
        <v>80</v>
      </c>
      <c r="H1145" s="1" t="s">
        <v>73</v>
      </c>
      <c r="I1145" s="1">
        <v>0</v>
      </c>
      <c r="J1145" s="1" t="s">
        <v>684</v>
      </c>
      <c r="K1145" s="1">
        <v>0.7</v>
      </c>
      <c r="L1145" s="1" t="s">
        <v>82</v>
      </c>
      <c r="M1145" s="1">
        <v>0.73</v>
      </c>
      <c r="N1145" s="1" t="s">
        <v>83</v>
      </c>
      <c r="O1145" s="1">
        <v>0.75</v>
      </c>
      <c r="P1145" s="1" t="s">
        <v>84</v>
      </c>
      <c r="Q1145" s="1">
        <v>0.78</v>
      </c>
      <c r="R1145" s="1" t="s">
        <v>85</v>
      </c>
      <c r="S1145" s="1">
        <v>0</v>
      </c>
      <c r="U1145" s="1">
        <v>0</v>
      </c>
      <c r="W1145" s="1">
        <v>0</v>
      </c>
      <c r="Y1145" s="1">
        <v>0</v>
      </c>
      <c r="AA1145" s="1">
        <v>0</v>
      </c>
      <c r="AC1145" s="1">
        <v>0</v>
      </c>
      <c r="AE1145" s="1">
        <v>0</v>
      </c>
      <c r="AG1145" s="1">
        <v>4</v>
      </c>
      <c r="AH1145" s="1">
        <v>11000</v>
      </c>
    </row>
    <row r="1146" spans="1:34">
      <c r="A1146" s="1" t="s">
        <v>3091</v>
      </c>
      <c r="B1146" s="1" t="s">
        <v>3092</v>
      </c>
      <c r="C1146" s="1" t="s">
        <v>1153</v>
      </c>
      <c r="D1146" s="1">
        <v>16</v>
      </c>
      <c r="E1146" s="4">
        <v>44679</v>
      </c>
      <c r="F1146" s="1" t="s">
        <v>3093</v>
      </c>
      <c r="G1146" s="1" t="s">
        <v>72</v>
      </c>
      <c r="H1146" s="1" t="s">
        <v>73</v>
      </c>
      <c r="I1146" s="1">
        <v>0</v>
      </c>
      <c r="J1146" s="1" t="s">
        <v>397</v>
      </c>
      <c r="K1146" s="1">
        <v>0.7</v>
      </c>
      <c r="L1146" s="1" t="s">
        <v>75</v>
      </c>
      <c r="M1146" s="1">
        <v>0</v>
      </c>
      <c r="O1146" s="1">
        <v>0</v>
      </c>
      <c r="Q1146" s="1">
        <v>0</v>
      </c>
      <c r="S1146" s="1">
        <v>0</v>
      </c>
      <c r="U1146" s="1">
        <v>0</v>
      </c>
      <c r="W1146" s="1">
        <v>0</v>
      </c>
      <c r="Y1146" s="1">
        <v>0</v>
      </c>
      <c r="AA1146" s="1">
        <v>0</v>
      </c>
      <c r="AC1146" s="1">
        <v>0</v>
      </c>
      <c r="AE1146" s="1">
        <v>0</v>
      </c>
      <c r="AG1146" s="1">
        <v>2</v>
      </c>
      <c r="AH1146" s="1">
        <v>8000</v>
      </c>
    </row>
    <row r="1147" spans="1:34">
      <c r="A1147" s="1" t="s">
        <v>3094</v>
      </c>
      <c r="B1147" s="1" t="s">
        <v>3095</v>
      </c>
      <c r="C1147" s="1" t="s">
        <v>369</v>
      </c>
      <c r="D1147" s="1">
        <v>12</v>
      </c>
      <c r="E1147" s="4">
        <v>44692</v>
      </c>
      <c r="F1147" s="1" t="s">
        <v>3096</v>
      </c>
      <c r="G1147" s="1" t="s">
        <v>72</v>
      </c>
      <c r="H1147" s="1" t="s">
        <v>65</v>
      </c>
      <c r="I1147" s="1">
        <v>0.7</v>
      </c>
      <c r="J1147" s="1" t="s">
        <v>75</v>
      </c>
      <c r="K1147" s="1">
        <v>0</v>
      </c>
      <c r="M1147" s="1">
        <v>0</v>
      </c>
      <c r="O1147" s="1">
        <v>0</v>
      </c>
      <c r="Q1147" s="1">
        <v>0</v>
      </c>
      <c r="S1147" s="1">
        <v>0</v>
      </c>
      <c r="U1147" s="1">
        <v>0</v>
      </c>
      <c r="W1147" s="1">
        <v>0</v>
      </c>
      <c r="Y1147" s="1">
        <v>0</v>
      </c>
      <c r="AA1147" s="1">
        <v>0</v>
      </c>
      <c r="AC1147" s="1">
        <v>0</v>
      </c>
      <c r="AE1147" s="1">
        <v>0</v>
      </c>
      <c r="AG1147" s="1">
        <v>1</v>
      </c>
      <c r="AH1147" s="1">
        <v>0</v>
      </c>
    </row>
    <row r="1148" spans="1:34">
      <c r="A1148" s="1" t="s">
        <v>3097</v>
      </c>
      <c r="B1148" s="1" t="s">
        <v>3098</v>
      </c>
      <c r="C1148" s="1" t="s">
        <v>506</v>
      </c>
      <c r="D1148" s="1">
        <v>11</v>
      </c>
      <c r="E1148" s="4">
        <v>44707</v>
      </c>
      <c r="F1148" s="1" t="s">
        <v>3099</v>
      </c>
      <c r="G1148" s="1" t="s">
        <v>72</v>
      </c>
      <c r="H1148" s="1" t="s">
        <v>65</v>
      </c>
      <c r="I1148" s="1">
        <v>0.8</v>
      </c>
      <c r="J1148" s="1" t="s">
        <v>75</v>
      </c>
      <c r="K1148" s="1">
        <v>0</v>
      </c>
      <c r="M1148" s="1">
        <v>0</v>
      </c>
      <c r="O1148" s="1">
        <v>0</v>
      </c>
      <c r="Q1148" s="1">
        <v>0</v>
      </c>
      <c r="S1148" s="1">
        <v>0</v>
      </c>
      <c r="U1148" s="1">
        <v>0</v>
      </c>
      <c r="W1148" s="1">
        <v>0</v>
      </c>
      <c r="Y1148" s="1">
        <v>0</v>
      </c>
      <c r="AA1148" s="1">
        <v>0</v>
      </c>
      <c r="AC1148" s="1">
        <v>0</v>
      </c>
      <c r="AE1148" s="1">
        <v>0</v>
      </c>
      <c r="AG1148" s="1">
        <v>1</v>
      </c>
      <c r="AH1148" s="1">
        <v>0</v>
      </c>
    </row>
    <row r="1149" spans="1:34">
      <c r="A1149" s="1" t="s">
        <v>3100</v>
      </c>
      <c r="B1149" s="1" t="s">
        <v>3101</v>
      </c>
      <c r="C1149" s="1" t="s">
        <v>1334</v>
      </c>
      <c r="D1149" s="1">
        <v>43</v>
      </c>
      <c r="E1149" s="1">
        <v>44628</v>
      </c>
      <c r="F1149" s="1" t="s">
        <v>20413</v>
      </c>
      <c r="G1149" s="1" t="s">
        <v>80</v>
      </c>
      <c r="H1149" s="1" t="s">
        <v>73</v>
      </c>
      <c r="I1149" s="1">
        <v>0</v>
      </c>
      <c r="J1149" s="1" t="s">
        <v>434</v>
      </c>
      <c r="K1149" s="1">
        <v>0.76</v>
      </c>
      <c r="L1149" s="1" t="s">
        <v>82</v>
      </c>
      <c r="M1149" s="1">
        <v>0.77</v>
      </c>
      <c r="N1149" s="1" t="s">
        <v>83</v>
      </c>
      <c r="O1149" s="1">
        <v>0.78</v>
      </c>
      <c r="P1149" s="1" t="s">
        <v>84</v>
      </c>
      <c r="Q1149" s="1">
        <v>0.8</v>
      </c>
      <c r="R1149" s="1" t="s">
        <v>85</v>
      </c>
      <c r="S1149" s="1">
        <v>0</v>
      </c>
      <c r="U1149" s="1">
        <v>0</v>
      </c>
      <c r="W1149" s="1">
        <v>0</v>
      </c>
      <c r="Y1149" s="1">
        <v>0</v>
      </c>
      <c r="AA1149" s="1">
        <v>0</v>
      </c>
      <c r="AC1149" s="1">
        <v>0</v>
      </c>
      <c r="AE1149" s="1">
        <v>0</v>
      </c>
      <c r="AG1149" s="1">
        <v>4</v>
      </c>
      <c r="AH1149" s="1">
        <v>7500</v>
      </c>
    </row>
    <row r="1150" spans="1:34">
      <c r="A1150" s="1" t="s">
        <v>3102</v>
      </c>
      <c r="B1150" s="1" t="s">
        <v>3103</v>
      </c>
      <c r="C1150" s="1" t="s">
        <v>1916</v>
      </c>
      <c r="D1150" s="1">
        <v>9</v>
      </c>
      <c r="E1150" s="4">
        <v>44613</v>
      </c>
      <c r="F1150" s="1" t="s">
        <v>3104</v>
      </c>
      <c r="G1150" s="1" t="s">
        <v>80</v>
      </c>
      <c r="H1150" s="1" t="s">
        <v>73</v>
      </c>
      <c r="I1150" s="1">
        <v>0</v>
      </c>
      <c r="J1150" s="1" t="s">
        <v>684</v>
      </c>
      <c r="K1150" s="1">
        <v>0.75</v>
      </c>
      <c r="L1150" s="1" t="s">
        <v>82</v>
      </c>
      <c r="M1150" s="1">
        <v>0.76</v>
      </c>
      <c r="N1150" s="1" t="s">
        <v>83</v>
      </c>
      <c r="O1150" s="1">
        <v>0.78</v>
      </c>
      <c r="P1150" s="1" t="s">
        <v>84</v>
      </c>
      <c r="Q1150" s="1">
        <v>0.8</v>
      </c>
      <c r="R1150" s="1" t="s">
        <v>85</v>
      </c>
      <c r="S1150" s="1">
        <v>0</v>
      </c>
      <c r="U1150" s="1">
        <v>0</v>
      </c>
      <c r="W1150" s="1">
        <v>0</v>
      </c>
      <c r="Y1150" s="1">
        <v>0</v>
      </c>
      <c r="AA1150" s="1">
        <v>0</v>
      </c>
      <c r="AC1150" s="1">
        <v>0</v>
      </c>
      <c r="AE1150" s="1">
        <v>0</v>
      </c>
      <c r="AG1150" s="1">
        <v>4</v>
      </c>
      <c r="AH1150" s="1">
        <v>11000</v>
      </c>
    </row>
    <row r="1151" spans="1:34">
      <c r="A1151" s="1" t="s">
        <v>3105</v>
      </c>
      <c r="B1151" s="1" t="s">
        <v>3106</v>
      </c>
      <c r="C1151" s="1" t="s">
        <v>259</v>
      </c>
      <c r="H1151" s="1" t="s">
        <v>65</v>
      </c>
      <c r="I1151" s="1" t="s">
        <v>66</v>
      </c>
      <c r="V1151" s="1" t="s">
        <v>67</v>
      </c>
    </row>
    <row r="1152" spans="1:34">
      <c r="A1152" s="1" t="s">
        <v>3107</v>
      </c>
      <c r="B1152" s="1" t="s">
        <v>3108</v>
      </c>
      <c r="C1152" s="1" t="s">
        <v>306</v>
      </c>
      <c r="D1152" s="1">
        <v>41</v>
      </c>
      <c r="E1152" s="4">
        <v>44558</v>
      </c>
      <c r="F1152" s="1" t="s">
        <v>3109</v>
      </c>
      <c r="G1152" s="1" t="s">
        <v>72</v>
      </c>
      <c r="H1152" s="1" t="s">
        <v>73</v>
      </c>
      <c r="I1152" s="1">
        <v>0</v>
      </c>
      <c r="J1152" s="1" t="s">
        <v>1640</v>
      </c>
      <c r="K1152" s="1">
        <v>0.65</v>
      </c>
      <c r="L1152" s="1" t="s">
        <v>75</v>
      </c>
      <c r="M1152" s="1">
        <v>0</v>
      </c>
      <c r="O1152" s="1">
        <v>0</v>
      </c>
      <c r="Q1152" s="1">
        <v>0</v>
      </c>
      <c r="S1152" s="1">
        <v>0</v>
      </c>
      <c r="U1152" s="1">
        <v>0</v>
      </c>
      <c r="W1152" s="1">
        <v>0</v>
      </c>
      <c r="Y1152" s="1">
        <v>0</v>
      </c>
      <c r="AA1152" s="1">
        <v>0</v>
      </c>
      <c r="AC1152" s="1">
        <v>0</v>
      </c>
      <c r="AE1152" s="1">
        <v>0</v>
      </c>
      <c r="AG1152" s="1">
        <v>2</v>
      </c>
      <c r="AH1152" s="1">
        <v>7499.99</v>
      </c>
    </row>
    <row r="1153" spans="1:34">
      <c r="A1153" s="1" t="s">
        <v>3110</v>
      </c>
      <c r="B1153" s="1" t="s">
        <v>3111</v>
      </c>
      <c r="C1153" s="1" t="s">
        <v>259</v>
      </c>
      <c r="D1153" s="1">
        <v>28</v>
      </c>
      <c r="E1153" s="1">
        <v>40882</v>
      </c>
      <c r="F1153" s="1" t="s">
        <v>20340</v>
      </c>
      <c r="G1153" s="1" t="s">
        <v>20341</v>
      </c>
      <c r="H1153" s="1" t="s">
        <v>73</v>
      </c>
      <c r="I1153" s="1">
        <v>0.45</v>
      </c>
      <c r="J1153" s="1" t="s">
        <v>82</v>
      </c>
      <c r="K1153" s="1">
        <v>0.55000000000000004</v>
      </c>
      <c r="L1153" s="1" t="s">
        <v>83</v>
      </c>
      <c r="M1153" s="1">
        <v>0.65</v>
      </c>
      <c r="N1153" s="1" t="s">
        <v>84</v>
      </c>
      <c r="O1153" s="1">
        <v>0.7</v>
      </c>
      <c r="P1153" s="1" t="s">
        <v>85</v>
      </c>
      <c r="Q1153" s="1">
        <v>0</v>
      </c>
      <c r="S1153" s="1">
        <v>0</v>
      </c>
      <c r="U1153" s="1">
        <v>0</v>
      </c>
      <c r="W1153" s="1">
        <v>0</v>
      </c>
      <c r="Y1153" s="1">
        <v>0</v>
      </c>
      <c r="AA1153" s="1">
        <v>0</v>
      </c>
      <c r="AC1153" s="1">
        <v>0</v>
      </c>
      <c r="AE1153" s="1">
        <v>0</v>
      </c>
      <c r="AG1153" s="1">
        <v>3</v>
      </c>
      <c r="AH1153" s="1">
        <v>0</v>
      </c>
    </row>
    <row r="1154" spans="1:34">
      <c r="A1154" s="1" t="s">
        <v>3112</v>
      </c>
      <c r="B1154" s="1" t="s">
        <v>3113</v>
      </c>
      <c r="C1154" s="1" t="s">
        <v>423</v>
      </c>
      <c r="D1154" s="1">
        <v>9</v>
      </c>
      <c r="E1154" s="4">
        <v>44711</v>
      </c>
      <c r="F1154" s="1" t="s">
        <v>3114</v>
      </c>
      <c r="G1154" s="1" t="s">
        <v>80</v>
      </c>
      <c r="H1154" s="1" t="s">
        <v>73</v>
      </c>
      <c r="I1154" s="1">
        <v>0</v>
      </c>
      <c r="J1154" s="1" t="s">
        <v>434</v>
      </c>
      <c r="K1154" s="1">
        <v>0.35</v>
      </c>
      <c r="L1154" s="1" t="s">
        <v>82</v>
      </c>
      <c r="M1154" s="1">
        <v>0.45</v>
      </c>
      <c r="N1154" s="1" t="s">
        <v>83</v>
      </c>
      <c r="O1154" s="1">
        <v>0.6</v>
      </c>
      <c r="P1154" s="1" t="s">
        <v>84</v>
      </c>
      <c r="Q1154" s="1">
        <v>0.8</v>
      </c>
      <c r="R1154" s="1" t="s">
        <v>85</v>
      </c>
      <c r="S1154" s="1">
        <v>0</v>
      </c>
      <c r="U1154" s="1">
        <v>0</v>
      </c>
      <c r="W1154" s="1">
        <v>0</v>
      </c>
      <c r="Y1154" s="1">
        <v>0</v>
      </c>
      <c r="AA1154" s="1">
        <v>0</v>
      </c>
      <c r="AC1154" s="1">
        <v>0</v>
      </c>
      <c r="AE1154" s="1">
        <v>0</v>
      </c>
      <c r="AG1154" s="1">
        <v>4</v>
      </c>
      <c r="AH1154" s="1">
        <v>7500</v>
      </c>
    </row>
    <row r="1155" spans="1:34">
      <c r="A1155" s="1" t="s">
        <v>3115</v>
      </c>
      <c r="B1155" s="1" t="s">
        <v>3116</v>
      </c>
      <c r="C1155" s="1" t="s">
        <v>360</v>
      </c>
      <c r="H1155" s="1" t="s">
        <v>65</v>
      </c>
      <c r="I1155" s="1" t="s">
        <v>66</v>
      </c>
      <c r="V1155" s="1" t="s">
        <v>67</v>
      </c>
    </row>
    <row r="1156" spans="1:34">
      <c r="A1156" s="1" t="s">
        <v>3117</v>
      </c>
      <c r="B1156" s="1" t="s">
        <v>3118</v>
      </c>
      <c r="C1156" s="1" t="s">
        <v>387</v>
      </c>
      <c r="D1156" s="1">
        <v>50</v>
      </c>
      <c r="E1156" s="1">
        <v>40623</v>
      </c>
      <c r="F1156" s="1" t="s">
        <v>20332</v>
      </c>
      <c r="G1156" s="1" t="s">
        <v>72</v>
      </c>
      <c r="H1156" s="1" t="s">
        <v>65</v>
      </c>
      <c r="I1156" s="1">
        <v>0.8</v>
      </c>
      <c r="J1156" s="1" t="s">
        <v>75</v>
      </c>
      <c r="K1156" s="1">
        <v>0</v>
      </c>
      <c r="M1156" s="1">
        <v>0</v>
      </c>
      <c r="O1156" s="1">
        <v>0</v>
      </c>
      <c r="Q1156" s="1">
        <v>0</v>
      </c>
      <c r="S1156" s="1">
        <v>0</v>
      </c>
      <c r="U1156" s="1">
        <v>0</v>
      </c>
      <c r="W1156" s="1">
        <v>0</v>
      </c>
      <c r="Y1156" s="1">
        <v>0</v>
      </c>
      <c r="AA1156" s="1">
        <v>0</v>
      </c>
      <c r="AC1156" s="1">
        <v>0</v>
      </c>
      <c r="AE1156" s="1">
        <v>0</v>
      </c>
      <c r="AG1156" s="1">
        <v>1</v>
      </c>
      <c r="AH1156" s="1">
        <v>0</v>
      </c>
    </row>
    <row r="1157" spans="1:34">
      <c r="A1157" s="1" t="s">
        <v>3119</v>
      </c>
      <c r="B1157" s="1" t="s">
        <v>3120</v>
      </c>
      <c r="C1157" s="1" t="s">
        <v>235</v>
      </c>
      <c r="D1157" s="1">
        <v>21</v>
      </c>
      <c r="E1157" s="1">
        <v>42212</v>
      </c>
      <c r="F1157" s="1" t="s">
        <v>20332</v>
      </c>
      <c r="G1157" s="1" t="s">
        <v>72</v>
      </c>
      <c r="H1157" s="1" t="s">
        <v>65</v>
      </c>
      <c r="I1157" s="1">
        <v>0.8</v>
      </c>
      <c r="J1157" s="1" t="s">
        <v>75</v>
      </c>
      <c r="K1157" s="1">
        <v>0</v>
      </c>
      <c r="M1157" s="1">
        <v>0</v>
      </c>
      <c r="O1157" s="1">
        <v>0</v>
      </c>
      <c r="Q1157" s="1">
        <v>0</v>
      </c>
      <c r="S1157" s="1">
        <v>0</v>
      </c>
      <c r="U1157" s="1">
        <v>0</v>
      </c>
      <c r="W1157" s="1">
        <v>0</v>
      </c>
      <c r="Y1157" s="1">
        <v>0</v>
      </c>
      <c r="AA1157" s="1">
        <v>0</v>
      </c>
      <c r="AC1157" s="1">
        <v>0</v>
      </c>
      <c r="AE1157" s="1">
        <v>0</v>
      </c>
      <c r="AG1157" s="1">
        <v>1</v>
      </c>
      <c r="AH1157" s="1">
        <v>0</v>
      </c>
    </row>
    <row r="1158" spans="1:34">
      <c r="A1158" s="1" t="s">
        <v>3121</v>
      </c>
      <c r="B1158" s="1" t="s">
        <v>3122</v>
      </c>
      <c r="C1158" s="1" t="s">
        <v>193</v>
      </c>
      <c r="D1158" s="1">
        <v>150</v>
      </c>
      <c r="E1158" s="1">
        <v>42215</v>
      </c>
      <c r="F1158" s="1" t="s">
        <v>20332</v>
      </c>
      <c r="G1158" s="1" t="s">
        <v>72</v>
      </c>
      <c r="H1158" s="1" t="s">
        <v>65</v>
      </c>
      <c r="I1158" s="1">
        <v>0.8</v>
      </c>
      <c r="J1158" s="1" t="s">
        <v>75</v>
      </c>
      <c r="K1158" s="1">
        <v>0</v>
      </c>
      <c r="M1158" s="1">
        <v>0</v>
      </c>
      <c r="O1158" s="1">
        <v>0</v>
      </c>
      <c r="Q1158" s="1">
        <v>0</v>
      </c>
      <c r="S1158" s="1">
        <v>0</v>
      </c>
      <c r="U1158" s="1">
        <v>0</v>
      </c>
      <c r="W1158" s="1">
        <v>0</v>
      </c>
      <c r="Y1158" s="1">
        <v>0</v>
      </c>
      <c r="AA1158" s="1">
        <v>0</v>
      </c>
      <c r="AC1158" s="1">
        <v>0</v>
      </c>
      <c r="AE1158" s="1">
        <v>0</v>
      </c>
      <c r="AG1158" s="1">
        <v>1</v>
      </c>
      <c r="AH1158" s="1">
        <v>0</v>
      </c>
    </row>
    <row r="1159" spans="1:34">
      <c r="A1159" s="1" t="s">
        <v>3123</v>
      </c>
      <c r="B1159" s="1" t="s">
        <v>3124</v>
      </c>
      <c r="C1159" s="1" t="s">
        <v>297</v>
      </c>
      <c r="D1159" s="1">
        <v>17</v>
      </c>
      <c r="E1159" s="1">
        <v>41003</v>
      </c>
      <c r="F1159" s="1" t="s">
        <v>20332</v>
      </c>
      <c r="G1159" s="1" t="s">
        <v>72</v>
      </c>
      <c r="H1159" s="1" t="s">
        <v>65</v>
      </c>
      <c r="I1159" s="1">
        <v>0.8</v>
      </c>
      <c r="J1159" s="1" t="s">
        <v>75</v>
      </c>
      <c r="K1159" s="1">
        <v>0</v>
      </c>
      <c r="M1159" s="1">
        <v>0</v>
      </c>
      <c r="O1159" s="1">
        <v>0</v>
      </c>
      <c r="Q1159" s="1">
        <v>0</v>
      </c>
      <c r="S1159" s="1">
        <v>0</v>
      </c>
      <c r="U1159" s="1">
        <v>0</v>
      </c>
      <c r="W1159" s="1">
        <v>0</v>
      </c>
      <c r="Y1159" s="1">
        <v>0</v>
      </c>
      <c r="AA1159" s="1">
        <v>0</v>
      </c>
      <c r="AC1159" s="1">
        <v>0</v>
      </c>
      <c r="AE1159" s="1">
        <v>0</v>
      </c>
      <c r="AG1159" s="1">
        <v>1</v>
      </c>
      <c r="AH1159" s="1">
        <v>0</v>
      </c>
    </row>
    <row r="1160" spans="1:34">
      <c r="A1160" s="1" t="s">
        <v>3125</v>
      </c>
      <c r="B1160" s="1" t="s">
        <v>3126</v>
      </c>
      <c r="C1160" s="1" t="s">
        <v>488</v>
      </c>
      <c r="D1160" s="1">
        <v>38</v>
      </c>
      <c r="E1160" s="1">
        <v>44711</v>
      </c>
      <c r="F1160" s="1" t="s">
        <v>20414</v>
      </c>
      <c r="G1160" s="1" t="s">
        <v>80</v>
      </c>
      <c r="H1160" s="1" t="s">
        <v>73</v>
      </c>
      <c r="I1160" s="1">
        <v>0</v>
      </c>
      <c r="J1160" s="1" t="s">
        <v>20415</v>
      </c>
      <c r="K1160" s="1">
        <v>0.8</v>
      </c>
      <c r="L1160" s="1" t="s">
        <v>75</v>
      </c>
      <c r="M1160" s="1">
        <v>0</v>
      </c>
      <c r="O1160" s="1">
        <v>0</v>
      </c>
      <c r="Q1160" s="1">
        <v>0</v>
      </c>
      <c r="S1160" s="1">
        <v>0</v>
      </c>
      <c r="U1160" s="1">
        <v>0</v>
      </c>
      <c r="W1160" s="1">
        <v>0</v>
      </c>
      <c r="Y1160" s="1">
        <v>0</v>
      </c>
      <c r="AA1160" s="1">
        <v>0</v>
      </c>
      <c r="AC1160" s="1">
        <v>0</v>
      </c>
      <c r="AE1160" s="1">
        <v>0</v>
      </c>
      <c r="AG1160" s="1">
        <v>5</v>
      </c>
      <c r="AH1160" s="1">
        <v>0</v>
      </c>
    </row>
    <row r="1161" spans="1:34">
      <c r="A1161" s="1" t="s">
        <v>3127</v>
      </c>
      <c r="B1161" s="1" t="s">
        <v>3128</v>
      </c>
      <c r="C1161" s="1" t="s">
        <v>193</v>
      </c>
      <c r="D1161" s="1">
        <v>15</v>
      </c>
      <c r="E1161" s="4">
        <v>44730</v>
      </c>
      <c r="F1161" s="1" t="s">
        <v>3129</v>
      </c>
      <c r="G1161" s="1" t="s">
        <v>72</v>
      </c>
      <c r="H1161" s="1" t="s">
        <v>65</v>
      </c>
      <c r="I1161" s="1">
        <v>0.2</v>
      </c>
      <c r="J1161" s="1" t="s">
        <v>75</v>
      </c>
      <c r="K1161" s="1">
        <v>0</v>
      </c>
      <c r="M1161" s="1">
        <v>0</v>
      </c>
      <c r="O1161" s="1">
        <v>0</v>
      </c>
      <c r="Q1161" s="1">
        <v>0</v>
      </c>
      <c r="S1161" s="1">
        <v>0</v>
      </c>
      <c r="U1161" s="1">
        <v>0</v>
      </c>
      <c r="W1161" s="1">
        <v>0</v>
      </c>
      <c r="Y1161" s="1">
        <v>0</v>
      </c>
      <c r="AA1161" s="1">
        <v>0</v>
      </c>
      <c r="AC1161" s="1">
        <v>0</v>
      </c>
      <c r="AE1161" s="1">
        <v>0</v>
      </c>
      <c r="AG1161" s="1">
        <v>1</v>
      </c>
      <c r="AH1161" s="1">
        <v>0</v>
      </c>
    </row>
    <row r="1162" spans="1:34">
      <c r="A1162" s="1" t="s">
        <v>3130</v>
      </c>
      <c r="B1162" s="1" t="s">
        <v>3131</v>
      </c>
      <c r="C1162" s="1" t="s">
        <v>64</v>
      </c>
      <c r="D1162" s="1">
        <v>84</v>
      </c>
      <c r="E1162" s="1">
        <v>42151</v>
      </c>
      <c r="F1162" s="1" t="s">
        <v>20332</v>
      </c>
      <c r="G1162" s="1" t="s">
        <v>72</v>
      </c>
      <c r="H1162" s="1" t="s">
        <v>65</v>
      </c>
      <c r="I1162" s="1">
        <v>0.4</v>
      </c>
      <c r="J1162" s="1" t="s">
        <v>75</v>
      </c>
      <c r="K1162" s="1">
        <v>0</v>
      </c>
      <c r="M1162" s="1">
        <v>0</v>
      </c>
      <c r="O1162" s="1">
        <v>0</v>
      </c>
      <c r="Q1162" s="1">
        <v>0</v>
      </c>
      <c r="S1162" s="1">
        <v>0</v>
      </c>
      <c r="U1162" s="1">
        <v>0</v>
      </c>
      <c r="W1162" s="1">
        <v>0</v>
      </c>
      <c r="Y1162" s="1">
        <v>0</v>
      </c>
      <c r="AA1162" s="1">
        <v>0</v>
      </c>
      <c r="AC1162" s="1">
        <v>0</v>
      </c>
      <c r="AE1162" s="1">
        <v>0</v>
      </c>
      <c r="AG1162" s="1">
        <v>1</v>
      </c>
      <c r="AH1162" s="1">
        <v>0</v>
      </c>
    </row>
    <row r="1163" spans="1:34">
      <c r="A1163" s="1" t="s">
        <v>3132</v>
      </c>
      <c r="B1163" s="1" t="s">
        <v>3133</v>
      </c>
      <c r="C1163" s="1" t="s">
        <v>360</v>
      </c>
      <c r="H1163" s="1" t="s">
        <v>65</v>
      </c>
      <c r="I1163" s="1" t="s">
        <v>66</v>
      </c>
      <c r="V1163" s="1" t="s">
        <v>67</v>
      </c>
    </row>
    <row r="1164" spans="1:34">
      <c r="A1164" s="1" t="s">
        <v>3134</v>
      </c>
      <c r="B1164" s="1" t="s">
        <v>3135</v>
      </c>
      <c r="C1164" s="1" t="s">
        <v>118</v>
      </c>
      <c r="D1164" s="1">
        <v>3</v>
      </c>
      <c r="E1164" s="1">
        <v>44267</v>
      </c>
      <c r="F1164" s="1" t="s">
        <v>20332</v>
      </c>
      <c r="G1164" s="1" t="s">
        <v>1003</v>
      </c>
      <c r="H1164" s="1" t="s">
        <v>65</v>
      </c>
      <c r="I1164" s="1">
        <v>0</v>
      </c>
      <c r="J1164" s="1" t="s">
        <v>75</v>
      </c>
      <c r="K1164" s="1">
        <v>0</v>
      </c>
      <c r="M1164" s="1">
        <v>0</v>
      </c>
      <c r="O1164" s="1">
        <v>0</v>
      </c>
      <c r="Q1164" s="1">
        <v>0</v>
      </c>
      <c r="S1164" s="1">
        <v>0</v>
      </c>
      <c r="U1164" s="1">
        <v>0</v>
      </c>
      <c r="W1164" s="1">
        <v>0</v>
      </c>
      <c r="Y1164" s="1">
        <v>0</v>
      </c>
      <c r="AA1164" s="1">
        <v>0</v>
      </c>
      <c r="AC1164" s="1">
        <v>0</v>
      </c>
      <c r="AE1164" s="1">
        <v>0</v>
      </c>
      <c r="AG1164" s="1">
        <v>1</v>
      </c>
      <c r="AH1164" s="1">
        <v>0</v>
      </c>
    </row>
    <row r="1165" spans="1:34">
      <c r="A1165" s="1" t="s">
        <v>3136</v>
      </c>
      <c r="B1165" s="1" t="s">
        <v>3137</v>
      </c>
      <c r="C1165" s="1" t="s">
        <v>867</v>
      </c>
      <c r="D1165" s="1">
        <v>4</v>
      </c>
      <c r="E1165" s="4">
        <v>44581</v>
      </c>
      <c r="F1165" s="1" t="s">
        <v>3138</v>
      </c>
      <c r="G1165" s="1" t="s">
        <v>72</v>
      </c>
      <c r="H1165" s="1" t="s">
        <v>65</v>
      </c>
      <c r="I1165" s="1">
        <v>0.8</v>
      </c>
      <c r="J1165" s="1" t="s">
        <v>75</v>
      </c>
      <c r="K1165" s="1">
        <v>0</v>
      </c>
      <c r="M1165" s="1">
        <v>0</v>
      </c>
      <c r="O1165" s="1">
        <v>0</v>
      </c>
      <c r="Q1165" s="1">
        <v>0</v>
      </c>
      <c r="S1165" s="1">
        <v>0</v>
      </c>
      <c r="U1165" s="1">
        <v>0</v>
      </c>
      <c r="W1165" s="1">
        <v>0</v>
      </c>
      <c r="Y1165" s="1">
        <v>0</v>
      </c>
      <c r="AA1165" s="1">
        <v>0</v>
      </c>
      <c r="AC1165" s="1">
        <v>0</v>
      </c>
      <c r="AE1165" s="1">
        <v>0</v>
      </c>
      <c r="AG1165" s="1">
        <v>1</v>
      </c>
      <c r="AH1165" s="1">
        <v>0</v>
      </c>
    </row>
    <row r="1166" spans="1:34">
      <c r="A1166" s="1" t="s">
        <v>3139</v>
      </c>
      <c r="B1166" s="1" t="s">
        <v>3140</v>
      </c>
      <c r="C1166" s="1" t="s">
        <v>193</v>
      </c>
      <c r="D1166" s="1">
        <v>8</v>
      </c>
      <c r="E1166" s="4">
        <v>44704</v>
      </c>
      <c r="F1166" s="1" t="s">
        <v>3141</v>
      </c>
      <c r="G1166" s="1" t="s">
        <v>72</v>
      </c>
      <c r="H1166" s="1" t="s">
        <v>65</v>
      </c>
      <c r="I1166" s="1">
        <v>0.8</v>
      </c>
      <c r="J1166" s="1" t="s">
        <v>75</v>
      </c>
      <c r="K1166" s="1">
        <v>0</v>
      </c>
      <c r="M1166" s="1">
        <v>0</v>
      </c>
      <c r="O1166" s="1">
        <v>0</v>
      </c>
      <c r="Q1166" s="1">
        <v>0</v>
      </c>
      <c r="S1166" s="1">
        <v>0</v>
      </c>
      <c r="U1166" s="1">
        <v>0</v>
      </c>
      <c r="W1166" s="1">
        <v>0</v>
      </c>
      <c r="Y1166" s="1">
        <v>0</v>
      </c>
      <c r="AA1166" s="1">
        <v>0</v>
      </c>
      <c r="AC1166" s="1">
        <v>0</v>
      </c>
      <c r="AE1166" s="1">
        <v>0</v>
      </c>
      <c r="AG1166" s="1">
        <v>1</v>
      </c>
      <c r="AH1166" s="1">
        <v>0</v>
      </c>
    </row>
    <row r="1167" spans="1:34">
      <c r="A1167" s="1" t="s">
        <v>3142</v>
      </c>
      <c r="B1167" s="1" t="s">
        <v>3143</v>
      </c>
      <c r="C1167" s="1" t="s">
        <v>126</v>
      </c>
      <c r="H1167" s="1" t="s">
        <v>65</v>
      </c>
      <c r="I1167" s="1" t="s">
        <v>66</v>
      </c>
      <c r="V1167" s="1" t="s">
        <v>67</v>
      </c>
    </row>
    <row r="1168" spans="1:34">
      <c r="A1168" s="1" t="s">
        <v>3144</v>
      </c>
      <c r="B1168" s="1" t="s">
        <v>3145</v>
      </c>
      <c r="C1168" s="1" t="s">
        <v>411</v>
      </c>
      <c r="H1168" s="1" t="s">
        <v>65</v>
      </c>
      <c r="I1168" s="1" t="s">
        <v>66</v>
      </c>
      <c r="V1168" s="1" t="s">
        <v>67</v>
      </c>
    </row>
    <row r="1169" spans="1:34">
      <c r="A1169" s="1" t="s">
        <v>3146</v>
      </c>
      <c r="B1169" s="1" t="s">
        <v>3147</v>
      </c>
      <c r="C1169" s="1" t="s">
        <v>64</v>
      </c>
      <c r="D1169" s="1">
        <v>3</v>
      </c>
      <c r="E1169" s="1">
        <v>44271</v>
      </c>
      <c r="F1169" s="1" t="s">
        <v>20332</v>
      </c>
      <c r="G1169" s="1" t="s">
        <v>72</v>
      </c>
      <c r="H1169" s="1" t="s">
        <v>73</v>
      </c>
      <c r="I1169" s="1">
        <v>0</v>
      </c>
      <c r="J1169" s="1" t="s">
        <v>74</v>
      </c>
      <c r="K1169" s="1">
        <v>0.7</v>
      </c>
      <c r="L1169" s="1" t="s">
        <v>75</v>
      </c>
      <c r="M1169" s="1">
        <v>0</v>
      </c>
      <c r="O1169" s="1">
        <v>0</v>
      </c>
      <c r="Q1169" s="1">
        <v>0</v>
      </c>
      <c r="S1169" s="1">
        <v>0</v>
      </c>
      <c r="U1169" s="1">
        <v>0</v>
      </c>
      <c r="W1169" s="1">
        <v>0</v>
      </c>
      <c r="Y1169" s="1">
        <v>0</v>
      </c>
      <c r="AA1169" s="1">
        <v>0</v>
      </c>
      <c r="AC1169" s="1">
        <v>0</v>
      </c>
      <c r="AE1169" s="1">
        <v>0</v>
      </c>
      <c r="AG1169" s="1">
        <v>2</v>
      </c>
      <c r="AH1169" s="1">
        <v>10000</v>
      </c>
    </row>
    <row r="1170" spans="1:34">
      <c r="A1170" s="1" t="s">
        <v>3148</v>
      </c>
      <c r="B1170" s="1" t="s">
        <v>3149</v>
      </c>
      <c r="C1170" s="1" t="s">
        <v>533</v>
      </c>
      <c r="D1170" s="1">
        <v>32</v>
      </c>
      <c r="E1170" s="1">
        <v>41150</v>
      </c>
      <c r="F1170" s="1" t="s">
        <v>20332</v>
      </c>
      <c r="G1170" s="1" t="s">
        <v>72</v>
      </c>
      <c r="H1170" s="1" t="s">
        <v>65</v>
      </c>
      <c r="I1170" s="1">
        <v>0.8</v>
      </c>
      <c r="J1170" s="1" t="s">
        <v>75</v>
      </c>
      <c r="K1170" s="1">
        <v>0</v>
      </c>
      <c r="M1170" s="1">
        <v>0</v>
      </c>
      <c r="O1170" s="1">
        <v>0</v>
      </c>
      <c r="Q1170" s="1">
        <v>0</v>
      </c>
      <c r="S1170" s="1">
        <v>0</v>
      </c>
      <c r="U1170" s="1">
        <v>0</v>
      </c>
      <c r="W1170" s="1">
        <v>0</v>
      </c>
      <c r="Y1170" s="1">
        <v>0</v>
      </c>
      <c r="AA1170" s="1">
        <v>0</v>
      </c>
      <c r="AC1170" s="1">
        <v>0</v>
      </c>
      <c r="AE1170" s="1">
        <v>0</v>
      </c>
      <c r="AG1170" s="1">
        <v>1</v>
      </c>
      <c r="AH1170" s="1">
        <v>0</v>
      </c>
    </row>
    <row r="1171" spans="1:34">
      <c r="A1171" s="1" t="s">
        <v>3150</v>
      </c>
      <c r="B1171" s="1" t="s">
        <v>3151</v>
      </c>
      <c r="C1171" s="1" t="s">
        <v>533</v>
      </c>
      <c r="D1171" s="1">
        <v>53</v>
      </c>
      <c r="E1171" s="1">
        <v>42215</v>
      </c>
      <c r="F1171" s="1" t="s">
        <v>20332</v>
      </c>
      <c r="G1171" s="1" t="s">
        <v>72</v>
      </c>
      <c r="H1171" s="1" t="s">
        <v>65</v>
      </c>
      <c r="I1171" s="1">
        <v>0.2</v>
      </c>
      <c r="J1171" s="1" t="s">
        <v>75</v>
      </c>
      <c r="K1171" s="1">
        <v>0</v>
      </c>
      <c r="M1171" s="1">
        <v>0</v>
      </c>
      <c r="O1171" s="1">
        <v>0</v>
      </c>
      <c r="Q1171" s="1">
        <v>0</v>
      </c>
      <c r="S1171" s="1">
        <v>0</v>
      </c>
      <c r="U1171" s="1">
        <v>0</v>
      </c>
      <c r="W1171" s="1">
        <v>0</v>
      </c>
      <c r="Y1171" s="1">
        <v>0</v>
      </c>
      <c r="AA1171" s="1">
        <v>0</v>
      </c>
      <c r="AC1171" s="1">
        <v>0</v>
      </c>
      <c r="AE1171" s="1">
        <v>0</v>
      </c>
      <c r="AG1171" s="1">
        <v>1</v>
      </c>
      <c r="AH1171" s="1">
        <v>0</v>
      </c>
    </row>
    <row r="1172" spans="1:34">
      <c r="A1172" s="1" t="s">
        <v>3152</v>
      </c>
      <c r="B1172" s="1" t="s">
        <v>3153</v>
      </c>
      <c r="C1172" s="1" t="s">
        <v>613</v>
      </c>
      <c r="D1172" s="1">
        <v>7</v>
      </c>
      <c r="E1172" s="4">
        <v>44712</v>
      </c>
      <c r="F1172" s="1" t="s">
        <v>3154</v>
      </c>
      <c r="G1172" s="1" t="s">
        <v>72</v>
      </c>
      <c r="H1172" s="1" t="s">
        <v>65</v>
      </c>
      <c r="I1172" s="1">
        <v>0.8</v>
      </c>
      <c r="J1172" s="1" t="s">
        <v>75</v>
      </c>
      <c r="K1172" s="1">
        <v>0</v>
      </c>
      <c r="M1172" s="1">
        <v>0</v>
      </c>
      <c r="O1172" s="1">
        <v>0</v>
      </c>
      <c r="Q1172" s="1">
        <v>0</v>
      </c>
      <c r="S1172" s="1">
        <v>0</v>
      </c>
      <c r="U1172" s="1">
        <v>0</v>
      </c>
      <c r="W1172" s="1">
        <v>0</v>
      </c>
      <c r="Y1172" s="1">
        <v>0</v>
      </c>
      <c r="AA1172" s="1">
        <v>0</v>
      </c>
      <c r="AC1172" s="1">
        <v>0</v>
      </c>
      <c r="AE1172" s="1">
        <v>0</v>
      </c>
      <c r="AG1172" s="1">
        <v>1</v>
      </c>
      <c r="AH1172" s="1">
        <v>0</v>
      </c>
    </row>
    <row r="1173" spans="1:34">
      <c r="A1173" s="1" t="s">
        <v>3155</v>
      </c>
      <c r="B1173" s="1" t="s">
        <v>3156</v>
      </c>
      <c r="C1173" s="1" t="s">
        <v>533</v>
      </c>
      <c r="D1173" s="1">
        <v>32</v>
      </c>
      <c r="E1173" s="1">
        <v>41596</v>
      </c>
      <c r="F1173" s="1" t="s">
        <v>20332</v>
      </c>
      <c r="G1173" s="1" t="s">
        <v>72</v>
      </c>
      <c r="H1173" s="1" t="s">
        <v>65</v>
      </c>
      <c r="I1173" s="1">
        <v>0.7</v>
      </c>
      <c r="J1173" s="1" t="s">
        <v>75</v>
      </c>
      <c r="K1173" s="1">
        <v>0</v>
      </c>
      <c r="M1173" s="1">
        <v>0</v>
      </c>
      <c r="O1173" s="1">
        <v>0</v>
      </c>
      <c r="Q1173" s="1">
        <v>0</v>
      </c>
      <c r="S1173" s="1">
        <v>0</v>
      </c>
      <c r="U1173" s="1">
        <v>0</v>
      </c>
      <c r="W1173" s="1">
        <v>0</v>
      </c>
      <c r="Y1173" s="1">
        <v>0</v>
      </c>
      <c r="AA1173" s="1">
        <v>0</v>
      </c>
      <c r="AC1173" s="1">
        <v>0</v>
      </c>
      <c r="AE1173" s="1">
        <v>0</v>
      </c>
      <c r="AG1173" s="1">
        <v>1</v>
      </c>
      <c r="AH1173" s="1">
        <v>0</v>
      </c>
    </row>
    <row r="1174" spans="1:34">
      <c r="A1174" s="1" t="s">
        <v>3157</v>
      </c>
      <c r="B1174" s="1" t="s">
        <v>3158</v>
      </c>
      <c r="C1174" s="1" t="s">
        <v>327</v>
      </c>
      <c r="D1174" s="1">
        <v>16</v>
      </c>
      <c r="E1174" s="4">
        <v>44712</v>
      </c>
      <c r="F1174" s="1" t="s">
        <v>3159</v>
      </c>
      <c r="G1174" s="1" t="s">
        <v>80</v>
      </c>
      <c r="H1174" s="1" t="s">
        <v>73</v>
      </c>
      <c r="I1174" s="1">
        <v>0.4</v>
      </c>
      <c r="J1174" s="1" t="s">
        <v>82</v>
      </c>
      <c r="K1174" s="1">
        <v>0.6</v>
      </c>
      <c r="L1174" s="1" t="s">
        <v>83</v>
      </c>
      <c r="M1174" s="1">
        <v>0.7</v>
      </c>
      <c r="N1174" s="1" t="s">
        <v>84</v>
      </c>
      <c r="O1174" s="1">
        <v>0.75</v>
      </c>
      <c r="P1174" s="1" t="s">
        <v>85</v>
      </c>
      <c r="Q1174" s="1">
        <v>0</v>
      </c>
      <c r="S1174" s="1">
        <v>0</v>
      </c>
      <c r="U1174" s="1">
        <v>0</v>
      </c>
      <c r="W1174" s="1">
        <v>0</v>
      </c>
      <c r="Y1174" s="1">
        <v>0</v>
      </c>
      <c r="AA1174" s="1">
        <v>0</v>
      </c>
      <c r="AC1174" s="1">
        <v>0</v>
      </c>
      <c r="AE1174" s="1">
        <v>0</v>
      </c>
      <c r="AG1174" s="1">
        <v>3</v>
      </c>
      <c r="AH1174" s="1">
        <v>0</v>
      </c>
    </row>
    <row r="1175" spans="1:34">
      <c r="A1175" s="1" t="s">
        <v>3160</v>
      </c>
      <c r="B1175" s="1" t="s">
        <v>3161</v>
      </c>
      <c r="C1175" s="1" t="s">
        <v>190</v>
      </c>
      <c r="D1175" s="1">
        <v>38</v>
      </c>
      <c r="E1175" s="4">
        <v>44712</v>
      </c>
      <c r="F1175" s="1" t="s">
        <v>3162</v>
      </c>
      <c r="G1175" s="1" t="s">
        <v>80</v>
      </c>
      <c r="H1175" s="1" t="s">
        <v>73</v>
      </c>
      <c r="I1175" s="1">
        <v>0</v>
      </c>
      <c r="J1175" s="1" t="s">
        <v>651</v>
      </c>
      <c r="K1175" s="1">
        <v>0.3</v>
      </c>
      <c r="L1175" s="1" t="s">
        <v>82</v>
      </c>
      <c r="M1175" s="1">
        <v>0.6</v>
      </c>
      <c r="N1175" s="1" t="s">
        <v>83</v>
      </c>
      <c r="O1175" s="1">
        <v>0.78</v>
      </c>
      <c r="P1175" s="1" t="s">
        <v>84</v>
      </c>
      <c r="Q1175" s="1">
        <v>0.8</v>
      </c>
      <c r="R1175" s="1" t="s">
        <v>85</v>
      </c>
      <c r="S1175" s="1">
        <v>0</v>
      </c>
      <c r="U1175" s="1">
        <v>0</v>
      </c>
      <c r="W1175" s="1">
        <v>0</v>
      </c>
      <c r="Y1175" s="1">
        <v>0</v>
      </c>
      <c r="AA1175" s="1">
        <v>0</v>
      </c>
      <c r="AC1175" s="1">
        <v>0</v>
      </c>
      <c r="AE1175" s="1">
        <v>0</v>
      </c>
      <c r="AG1175" s="1">
        <v>4</v>
      </c>
      <c r="AH1175" s="1">
        <v>14999.99</v>
      </c>
    </row>
    <row r="1176" spans="1:34">
      <c r="A1176" s="1" t="s">
        <v>3163</v>
      </c>
      <c r="B1176" s="1" t="s">
        <v>3164</v>
      </c>
      <c r="C1176" s="1" t="s">
        <v>964</v>
      </c>
      <c r="D1176" s="1">
        <v>5</v>
      </c>
      <c r="E1176" s="1">
        <v>43894</v>
      </c>
      <c r="F1176" s="1" t="s">
        <v>20332</v>
      </c>
      <c r="G1176" s="1" t="s">
        <v>72</v>
      </c>
      <c r="H1176" s="1" t="s">
        <v>65</v>
      </c>
      <c r="I1176" s="1">
        <v>0.8</v>
      </c>
      <c r="J1176" s="1" t="s">
        <v>75</v>
      </c>
      <c r="K1176" s="1">
        <v>0</v>
      </c>
      <c r="M1176" s="1">
        <v>0</v>
      </c>
      <c r="O1176" s="1">
        <v>0</v>
      </c>
      <c r="Q1176" s="1">
        <v>0</v>
      </c>
      <c r="S1176" s="1">
        <v>0</v>
      </c>
      <c r="U1176" s="1">
        <v>0</v>
      </c>
      <c r="W1176" s="1">
        <v>0</v>
      </c>
      <c r="Y1176" s="1">
        <v>0</v>
      </c>
      <c r="AA1176" s="1">
        <v>0</v>
      </c>
      <c r="AC1176" s="1">
        <v>0</v>
      </c>
      <c r="AE1176" s="1">
        <v>0</v>
      </c>
      <c r="AG1176" s="1">
        <v>1</v>
      </c>
      <c r="AH1176" s="1">
        <v>0</v>
      </c>
    </row>
    <row r="1177" spans="1:34">
      <c r="A1177" s="1" t="s">
        <v>3165</v>
      </c>
      <c r="B1177" s="1" t="s">
        <v>3166</v>
      </c>
      <c r="C1177" s="1" t="s">
        <v>1631</v>
      </c>
      <c r="D1177" s="1">
        <v>55</v>
      </c>
      <c r="E1177" s="4">
        <v>44551</v>
      </c>
      <c r="F1177" s="1" t="s">
        <v>3167</v>
      </c>
      <c r="G1177" s="1" t="s">
        <v>72</v>
      </c>
      <c r="H1177" s="1" t="s">
        <v>73</v>
      </c>
      <c r="I1177" s="1">
        <v>0</v>
      </c>
      <c r="J1177" s="1" t="s">
        <v>74</v>
      </c>
      <c r="K1177" s="1">
        <v>0.4</v>
      </c>
      <c r="L1177" s="1" t="s">
        <v>75</v>
      </c>
      <c r="M1177" s="1">
        <v>0</v>
      </c>
      <c r="O1177" s="1">
        <v>0</v>
      </c>
      <c r="Q1177" s="1">
        <v>0</v>
      </c>
      <c r="S1177" s="1">
        <v>0</v>
      </c>
      <c r="U1177" s="1">
        <v>0</v>
      </c>
      <c r="W1177" s="1">
        <v>0</v>
      </c>
      <c r="Y1177" s="1">
        <v>0</v>
      </c>
      <c r="AA1177" s="1">
        <v>0</v>
      </c>
      <c r="AC1177" s="1">
        <v>0</v>
      </c>
      <c r="AE1177" s="1">
        <v>0</v>
      </c>
      <c r="AG1177" s="1">
        <v>2</v>
      </c>
      <c r="AH1177" s="1">
        <v>10000</v>
      </c>
    </row>
    <row r="1178" spans="1:34">
      <c r="A1178" s="1" t="s">
        <v>3168</v>
      </c>
      <c r="B1178" s="1" t="s">
        <v>3169</v>
      </c>
      <c r="C1178" s="1" t="s">
        <v>310</v>
      </c>
      <c r="H1178" s="1" t="s">
        <v>65</v>
      </c>
      <c r="I1178" s="1" t="s">
        <v>66</v>
      </c>
      <c r="V1178" s="1" t="s">
        <v>67</v>
      </c>
    </row>
    <row r="1179" spans="1:34">
      <c r="A1179" s="1" t="s">
        <v>3170</v>
      </c>
      <c r="B1179" s="1" t="s">
        <v>3171</v>
      </c>
      <c r="C1179" s="1" t="s">
        <v>346</v>
      </c>
      <c r="D1179" s="1">
        <v>7</v>
      </c>
      <c r="E1179" s="4">
        <v>44712</v>
      </c>
      <c r="F1179" s="1" t="s">
        <v>3172</v>
      </c>
      <c r="G1179" s="1" t="s">
        <v>72</v>
      </c>
      <c r="H1179" s="1" t="s">
        <v>65</v>
      </c>
      <c r="I1179" s="1">
        <v>0.8</v>
      </c>
      <c r="J1179" s="1" t="s">
        <v>75</v>
      </c>
      <c r="K1179" s="1">
        <v>0</v>
      </c>
      <c r="M1179" s="1">
        <v>0</v>
      </c>
      <c r="O1179" s="1">
        <v>0</v>
      </c>
      <c r="Q1179" s="1">
        <v>0</v>
      </c>
      <c r="S1179" s="1">
        <v>0</v>
      </c>
      <c r="U1179" s="1">
        <v>0</v>
      </c>
      <c r="W1179" s="1">
        <v>0</v>
      </c>
      <c r="Y1179" s="1">
        <v>0</v>
      </c>
      <c r="AA1179" s="1">
        <v>0</v>
      </c>
      <c r="AC1179" s="1">
        <v>0</v>
      </c>
      <c r="AE1179" s="1">
        <v>0</v>
      </c>
      <c r="AG1179" s="1">
        <v>1</v>
      </c>
      <c r="AH1179" s="1">
        <v>0</v>
      </c>
    </row>
    <row r="1180" spans="1:34">
      <c r="A1180" s="1" t="s">
        <v>3173</v>
      </c>
      <c r="B1180" s="1" t="s">
        <v>3174</v>
      </c>
      <c r="C1180" s="1" t="s">
        <v>346</v>
      </c>
      <c r="D1180" s="1">
        <v>4</v>
      </c>
      <c r="E1180" s="1">
        <v>44284</v>
      </c>
      <c r="F1180" s="1" t="s">
        <v>20332</v>
      </c>
      <c r="G1180" s="1" t="s">
        <v>72</v>
      </c>
      <c r="H1180" s="1" t="s">
        <v>65</v>
      </c>
      <c r="I1180" s="1">
        <v>0.8</v>
      </c>
      <c r="J1180" s="1" t="s">
        <v>75</v>
      </c>
      <c r="K1180" s="1">
        <v>0</v>
      </c>
      <c r="M1180" s="1">
        <v>0</v>
      </c>
      <c r="O1180" s="1">
        <v>0</v>
      </c>
      <c r="Q1180" s="1">
        <v>0</v>
      </c>
      <c r="S1180" s="1">
        <v>0</v>
      </c>
      <c r="U1180" s="1">
        <v>0</v>
      </c>
      <c r="W1180" s="1">
        <v>0</v>
      </c>
      <c r="Y1180" s="1">
        <v>0</v>
      </c>
      <c r="AA1180" s="1">
        <v>0</v>
      </c>
      <c r="AC1180" s="1">
        <v>0</v>
      </c>
      <c r="AE1180" s="1">
        <v>0</v>
      </c>
      <c r="AG1180" s="1">
        <v>1</v>
      </c>
      <c r="AH1180" s="1">
        <v>0</v>
      </c>
    </row>
    <row r="1181" spans="1:34">
      <c r="A1181" s="1" t="s">
        <v>3175</v>
      </c>
      <c r="B1181" s="1" t="s">
        <v>3176</v>
      </c>
      <c r="C1181" s="1" t="s">
        <v>146</v>
      </c>
      <c r="D1181" s="1">
        <v>2</v>
      </c>
      <c r="E1181" s="1">
        <v>39176</v>
      </c>
      <c r="F1181" s="1" t="s">
        <v>20332</v>
      </c>
      <c r="G1181" s="1" t="s">
        <v>72</v>
      </c>
      <c r="H1181" s="1" t="s">
        <v>65</v>
      </c>
      <c r="I1181" s="1">
        <v>0.8</v>
      </c>
      <c r="J1181" s="1" t="s">
        <v>75</v>
      </c>
      <c r="K1181" s="1">
        <v>0</v>
      </c>
      <c r="M1181" s="1">
        <v>0</v>
      </c>
      <c r="O1181" s="1">
        <v>0</v>
      </c>
      <c r="Q1181" s="1">
        <v>0</v>
      </c>
      <c r="S1181" s="1">
        <v>0</v>
      </c>
      <c r="U1181" s="1">
        <v>0</v>
      </c>
      <c r="W1181" s="1">
        <v>0</v>
      </c>
      <c r="Y1181" s="1">
        <v>0</v>
      </c>
      <c r="AA1181" s="1">
        <v>0</v>
      </c>
      <c r="AC1181" s="1">
        <v>0</v>
      </c>
      <c r="AE1181" s="1">
        <v>0</v>
      </c>
      <c r="AG1181" s="1">
        <v>1</v>
      </c>
      <c r="AH1181" s="1">
        <v>0</v>
      </c>
    </row>
    <row r="1182" spans="1:34">
      <c r="A1182" s="1" t="s">
        <v>3177</v>
      </c>
      <c r="B1182" s="1" t="s">
        <v>3178</v>
      </c>
      <c r="C1182" s="1" t="s">
        <v>193</v>
      </c>
      <c r="D1182" s="1">
        <v>15</v>
      </c>
      <c r="E1182" s="4">
        <v>44712</v>
      </c>
      <c r="F1182" s="1" t="s">
        <v>3179</v>
      </c>
      <c r="G1182" s="1" t="s">
        <v>72</v>
      </c>
      <c r="H1182" s="1" t="s">
        <v>65</v>
      </c>
      <c r="I1182" s="1">
        <v>0.6</v>
      </c>
      <c r="J1182" s="1" t="s">
        <v>75</v>
      </c>
      <c r="K1182" s="1">
        <v>0</v>
      </c>
      <c r="M1182" s="1">
        <v>0</v>
      </c>
      <c r="O1182" s="1">
        <v>0</v>
      </c>
      <c r="Q1182" s="1">
        <v>0</v>
      </c>
      <c r="S1182" s="1">
        <v>0</v>
      </c>
      <c r="U1182" s="1">
        <v>0</v>
      </c>
      <c r="W1182" s="1">
        <v>0</v>
      </c>
      <c r="Y1182" s="1">
        <v>0</v>
      </c>
      <c r="AA1182" s="1">
        <v>0</v>
      </c>
      <c r="AC1182" s="1">
        <v>0</v>
      </c>
      <c r="AE1182" s="1">
        <v>0</v>
      </c>
      <c r="AG1182" s="1">
        <v>1</v>
      </c>
      <c r="AH1182" s="1">
        <v>0</v>
      </c>
    </row>
    <row r="1183" spans="1:34">
      <c r="A1183" s="1" t="s">
        <v>3180</v>
      </c>
      <c r="B1183" s="1" t="s">
        <v>3181</v>
      </c>
      <c r="C1183" s="1" t="s">
        <v>779</v>
      </c>
      <c r="D1183" s="1">
        <v>63</v>
      </c>
      <c r="E1183" s="4">
        <v>44553</v>
      </c>
      <c r="F1183" s="1" t="s">
        <v>3182</v>
      </c>
      <c r="G1183" s="1" t="s">
        <v>72</v>
      </c>
      <c r="H1183" s="1" t="s">
        <v>73</v>
      </c>
      <c r="I1183" s="1">
        <v>0</v>
      </c>
      <c r="J1183" s="1" t="s">
        <v>434</v>
      </c>
      <c r="K1183" s="1">
        <v>0.8</v>
      </c>
      <c r="L1183" s="1" t="s">
        <v>75</v>
      </c>
      <c r="M1183" s="1">
        <v>0</v>
      </c>
      <c r="O1183" s="1">
        <v>0</v>
      </c>
      <c r="Q1183" s="1">
        <v>0</v>
      </c>
      <c r="S1183" s="1">
        <v>0</v>
      </c>
      <c r="U1183" s="1">
        <v>0</v>
      </c>
      <c r="W1183" s="1">
        <v>0</v>
      </c>
      <c r="Y1183" s="1">
        <v>0</v>
      </c>
      <c r="AA1183" s="1">
        <v>0</v>
      </c>
      <c r="AC1183" s="1">
        <v>0</v>
      </c>
      <c r="AE1183" s="1">
        <v>0</v>
      </c>
      <c r="AG1183" s="1">
        <v>2</v>
      </c>
      <c r="AH1183" s="1">
        <v>7500</v>
      </c>
    </row>
    <row r="1184" spans="1:34">
      <c r="A1184" s="1" t="s">
        <v>3183</v>
      </c>
      <c r="B1184" s="1" t="s">
        <v>3184</v>
      </c>
      <c r="C1184" s="1" t="s">
        <v>101</v>
      </c>
      <c r="D1184" s="1">
        <v>9</v>
      </c>
      <c r="E1184" s="1">
        <v>43202</v>
      </c>
      <c r="F1184" s="1" t="s">
        <v>20332</v>
      </c>
      <c r="G1184" s="1" t="s">
        <v>72</v>
      </c>
      <c r="H1184" s="1" t="s">
        <v>65</v>
      </c>
      <c r="I1184" s="1">
        <v>0.8</v>
      </c>
      <c r="J1184" s="1" t="s">
        <v>75</v>
      </c>
      <c r="K1184" s="1">
        <v>0</v>
      </c>
      <c r="M1184" s="1">
        <v>0</v>
      </c>
      <c r="O1184" s="1">
        <v>0</v>
      </c>
      <c r="Q1184" s="1">
        <v>0</v>
      </c>
      <c r="S1184" s="1">
        <v>0</v>
      </c>
      <c r="U1184" s="1">
        <v>0</v>
      </c>
      <c r="W1184" s="1">
        <v>0</v>
      </c>
      <c r="Y1184" s="1">
        <v>0</v>
      </c>
      <c r="AA1184" s="1">
        <v>0</v>
      </c>
      <c r="AC1184" s="1">
        <v>0</v>
      </c>
      <c r="AE1184" s="1">
        <v>0</v>
      </c>
      <c r="AG1184" s="1">
        <v>1</v>
      </c>
      <c r="AH1184" s="1">
        <v>0</v>
      </c>
    </row>
    <row r="1185" spans="1:34">
      <c r="A1185" s="1" t="s">
        <v>3185</v>
      </c>
      <c r="B1185" s="1" t="s">
        <v>3186</v>
      </c>
      <c r="C1185" s="1" t="s">
        <v>193</v>
      </c>
      <c r="D1185" s="1">
        <v>16</v>
      </c>
      <c r="E1185" s="4">
        <v>44697</v>
      </c>
      <c r="F1185" s="1" t="s">
        <v>3187</v>
      </c>
      <c r="G1185" s="1" t="s">
        <v>72</v>
      </c>
      <c r="H1185" s="1" t="s">
        <v>65</v>
      </c>
      <c r="I1185" s="1">
        <v>0.5</v>
      </c>
      <c r="J1185" s="1" t="s">
        <v>75</v>
      </c>
      <c r="K1185" s="1">
        <v>0</v>
      </c>
      <c r="M1185" s="1">
        <v>0</v>
      </c>
      <c r="O1185" s="1">
        <v>0</v>
      </c>
      <c r="Q1185" s="1">
        <v>0</v>
      </c>
      <c r="S1185" s="1">
        <v>0</v>
      </c>
      <c r="U1185" s="1">
        <v>0</v>
      </c>
      <c r="W1185" s="1">
        <v>0</v>
      </c>
      <c r="Y1185" s="1">
        <v>0</v>
      </c>
      <c r="AA1185" s="1">
        <v>0</v>
      </c>
      <c r="AC1185" s="1">
        <v>0</v>
      </c>
      <c r="AE1185" s="1">
        <v>0</v>
      </c>
      <c r="AG1185" s="1">
        <v>1</v>
      </c>
      <c r="AH1185" s="1">
        <v>0</v>
      </c>
    </row>
    <row r="1186" spans="1:34">
      <c r="A1186" s="1" t="s">
        <v>3188</v>
      </c>
      <c r="B1186" s="1" t="s">
        <v>3189</v>
      </c>
      <c r="C1186" s="1" t="s">
        <v>964</v>
      </c>
      <c r="D1186" s="1">
        <v>7</v>
      </c>
      <c r="E1186" s="4">
        <v>44666</v>
      </c>
      <c r="F1186" s="1" t="s">
        <v>3190</v>
      </c>
      <c r="G1186" s="1" t="s">
        <v>72</v>
      </c>
      <c r="H1186" s="1" t="s">
        <v>65</v>
      </c>
      <c r="I1186" s="1">
        <v>0.8</v>
      </c>
      <c r="J1186" s="1" t="s">
        <v>75</v>
      </c>
      <c r="K1186" s="1">
        <v>0</v>
      </c>
      <c r="M1186" s="1">
        <v>0</v>
      </c>
      <c r="O1186" s="1">
        <v>0</v>
      </c>
      <c r="Q1186" s="1">
        <v>0</v>
      </c>
      <c r="S1186" s="1">
        <v>0</v>
      </c>
      <c r="U1186" s="1">
        <v>0</v>
      </c>
      <c r="W1186" s="1">
        <v>0</v>
      </c>
      <c r="Y1186" s="1">
        <v>0</v>
      </c>
      <c r="AA1186" s="1">
        <v>0</v>
      </c>
      <c r="AC1186" s="1">
        <v>0</v>
      </c>
      <c r="AE1186" s="1">
        <v>0</v>
      </c>
      <c r="AG1186" s="1">
        <v>1</v>
      </c>
      <c r="AH1186" s="1">
        <v>0</v>
      </c>
    </row>
    <row r="1187" spans="1:34">
      <c r="A1187" s="1" t="s">
        <v>3191</v>
      </c>
      <c r="B1187" s="1" t="s">
        <v>3192</v>
      </c>
      <c r="C1187" s="1" t="s">
        <v>1916</v>
      </c>
      <c r="D1187" s="1">
        <v>14</v>
      </c>
      <c r="E1187" s="1">
        <v>44286</v>
      </c>
      <c r="F1187" s="1" t="s">
        <v>20332</v>
      </c>
      <c r="G1187" s="1" t="s">
        <v>72</v>
      </c>
      <c r="H1187" s="1" t="s">
        <v>73</v>
      </c>
      <c r="I1187" s="1">
        <v>0</v>
      </c>
      <c r="J1187" s="1" t="s">
        <v>2467</v>
      </c>
      <c r="K1187" s="1">
        <v>0.5</v>
      </c>
      <c r="L1187" s="1" t="s">
        <v>75</v>
      </c>
      <c r="M1187" s="1">
        <v>0</v>
      </c>
      <c r="O1187" s="1">
        <v>0</v>
      </c>
      <c r="Q1187" s="1">
        <v>0</v>
      </c>
      <c r="S1187" s="1">
        <v>0</v>
      </c>
      <c r="U1187" s="1">
        <v>0</v>
      </c>
      <c r="W1187" s="1">
        <v>0</v>
      </c>
      <c r="Y1187" s="1">
        <v>0</v>
      </c>
      <c r="AA1187" s="1">
        <v>0</v>
      </c>
      <c r="AC1187" s="1">
        <v>0</v>
      </c>
      <c r="AE1187" s="1">
        <v>0</v>
      </c>
      <c r="AG1187" s="1">
        <v>2</v>
      </c>
      <c r="AH1187" s="1">
        <v>35000</v>
      </c>
    </row>
    <row r="1188" spans="1:34">
      <c r="A1188" s="1" t="s">
        <v>3193</v>
      </c>
      <c r="B1188" s="1" t="s">
        <v>3194</v>
      </c>
      <c r="C1188" s="1" t="s">
        <v>779</v>
      </c>
      <c r="D1188" s="1">
        <v>84</v>
      </c>
      <c r="E1188" s="4">
        <v>44558</v>
      </c>
      <c r="F1188" s="1" t="s">
        <v>3195</v>
      </c>
      <c r="G1188" s="1" t="s">
        <v>72</v>
      </c>
      <c r="H1188" s="1" t="s">
        <v>73</v>
      </c>
      <c r="I1188" s="1">
        <v>0</v>
      </c>
      <c r="J1188" s="1" t="s">
        <v>434</v>
      </c>
      <c r="K1188" s="1">
        <v>0.8</v>
      </c>
      <c r="L1188" s="1" t="s">
        <v>75</v>
      </c>
      <c r="M1188" s="1">
        <v>0</v>
      </c>
      <c r="O1188" s="1">
        <v>0</v>
      </c>
      <c r="Q1188" s="1">
        <v>0</v>
      </c>
      <c r="S1188" s="1">
        <v>0</v>
      </c>
      <c r="U1188" s="1">
        <v>0</v>
      </c>
      <c r="W1188" s="1">
        <v>0</v>
      </c>
      <c r="Y1188" s="1">
        <v>0</v>
      </c>
      <c r="AA1188" s="1">
        <v>0</v>
      </c>
      <c r="AC1188" s="1">
        <v>0</v>
      </c>
      <c r="AE1188" s="1">
        <v>0</v>
      </c>
      <c r="AG1188" s="1">
        <v>2</v>
      </c>
      <c r="AH1188" s="1">
        <v>7500</v>
      </c>
    </row>
    <row r="1189" spans="1:34">
      <c r="A1189" s="1" t="s">
        <v>3196</v>
      </c>
      <c r="B1189" s="1" t="s">
        <v>3197</v>
      </c>
      <c r="C1189" s="1" t="s">
        <v>129</v>
      </c>
      <c r="H1189" s="1" t="s">
        <v>65</v>
      </c>
      <c r="I1189" s="1" t="s">
        <v>66</v>
      </c>
      <c r="V1189" s="1" t="s">
        <v>67</v>
      </c>
    </row>
    <row r="1190" spans="1:34">
      <c r="A1190" s="1" t="s">
        <v>3198</v>
      </c>
      <c r="B1190" s="1" t="s">
        <v>3199</v>
      </c>
      <c r="C1190" s="1" t="s">
        <v>533</v>
      </c>
      <c r="H1190" s="1" t="s">
        <v>65</v>
      </c>
      <c r="I1190" s="1" t="s">
        <v>66</v>
      </c>
      <c r="V1190" s="1" t="s">
        <v>67</v>
      </c>
    </row>
    <row r="1191" spans="1:34">
      <c r="A1191" s="1" t="s">
        <v>3200</v>
      </c>
      <c r="B1191" s="1" t="s">
        <v>3201</v>
      </c>
      <c r="C1191" s="1" t="s">
        <v>636</v>
      </c>
      <c r="D1191" s="1">
        <v>1</v>
      </c>
      <c r="E1191" s="4">
        <v>44595</v>
      </c>
      <c r="F1191" s="1" t="s">
        <v>3202</v>
      </c>
      <c r="G1191" s="1" t="s">
        <v>72</v>
      </c>
      <c r="H1191" s="1" t="s">
        <v>73</v>
      </c>
      <c r="I1191" s="1">
        <v>0</v>
      </c>
      <c r="J1191" s="1" t="s">
        <v>3203</v>
      </c>
      <c r="K1191" s="1">
        <v>0.8</v>
      </c>
      <c r="L1191" s="1" t="s">
        <v>75</v>
      </c>
      <c r="M1191" s="1">
        <v>0</v>
      </c>
      <c r="O1191" s="1">
        <v>0</v>
      </c>
      <c r="Q1191" s="1">
        <v>0</v>
      </c>
      <c r="S1191" s="1">
        <v>0</v>
      </c>
      <c r="U1191" s="1">
        <v>0</v>
      </c>
      <c r="W1191" s="1">
        <v>0</v>
      </c>
      <c r="Y1191" s="1">
        <v>0</v>
      </c>
      <c r="AA1191" s="1">
        <v>0</v>
      </c>
      <c r="AC1191" s="1">
        <v>0</v>
      </c>
      <c r="AE1191" s="1">
        <v>0</v>
      </c>
      <c r="AG1191" s="1">
        <v>2</v>
      </c>
      <c r="AH1191" s="1">
        <v>15400</v>
      </c>
    </row>
    <row r="1192" spans="1:34">
      <c r="A1192" s="1" t="s">
        <v>3204</v>
      </c>
      <c r="B1192" s="1" t="s">
        <v>3205</v>
      </c>
      <c r="C1192" s="1" t="s">
        <v>350</v>
      </c>
      <c r="D1192" s="1">
        <v>12</v>
      </c>
      <c r="E1192" s="1">
        <v>41180</v>
      </c>
      <c r="F1192" s="1" t="s">
        <v>20332</v>
      </c>
      <c r="G1192" s="1" t="s">
        <v>72</v>
      </c>
      <c r="H1192" s="1" t="s">
        <v>65</v>
      </c>
      <c r="I1192" s="1">
        <v>0.8</v>
      </c>
      <c r="J1192" s="1" t="s">
        <v>75</v>
      </c>
      <c r="K1192" s="1">
        <v>0</v>
      </c>
      <c r="M1192" s="1">
        <v>0</v>
      </c>
      <c r="O1192" s="1">
        <v>0</v>
      </c>
      <c r="Q1192" s="1">
        <v>0</v>
      </c>
      <c r="S1192" s="1">
        <v>0</v>
      </c>
      <c r="U1192" s="1">
        <v>0</v>
      </c>
      <c r="W1192" s="1">
        <v>0</v>
      </c>
      <c r="Y1192" s="1">
        <v>0</v>
      </c>
      <c r="AA1192" s="1">
        <v>0</v>
      </c>
      <c r="AC1192" s="1">
        <v>0</v>
      </c>
      <c r="AE1192" s="1">
        <v>0</v>
      </c>
      <c r="AG1192" s="1">
        <v>1</v>
      </c>
      <c r="AH1192" s="1">
        <v>0</v>
      </c>
    </row>
    <row r="1193" spans="1:34">
      <c r="A1193" s="1" t="s">
        <v>3206</v>
      </c>
      <c r="B1193" s="1" t="s">
        <v>3207</v>
      </c>
      <c r="C1193" s="1" t="s">
        <v>135</v>
      </c>
      <c r="D1193" s="1">
        <v>6</v>
      </c>
      <c r="E1193" s="1">
        <v>44677</v>
      </c>
      <c r="F1193" s="1" t="s">
        <v>20416</v>
      </c>
      <c r="G1193" s="1" t="s">
        <v>72</v>
      </c>
      <c r="H1193" s="1" t="s">
        <v>65</v>
      </c>
      <c r="I1193" s="1">
        <v>0.8</v>
      </c>
      <c r="J1193" s="1" t="s">
        <v>75</v>
      </c>
      <c r="K1193" s="1">
        <v>0</v>
      </c>
      <c r="M1193" s="1">
        <v>0</v>
      </c>
      <c r="O1193" s="1">
        <v>0</v>
      </c>
      <c r="Q1193" s="1">
        <v>0</v>
      </c>
      <c r="S1193" s="1">
        <v>0</v>
      </c>
      <c r="U1193" s="1">
        <v>0</v>
      </c>
      <c r="W1193" s="1">
        <v>0</v>
      </c>
      <c r="Y1193" s="1">
        <v>0</v>
      </c>
      <c r="AA1193" s="1">
        <v>0</v>
      </c>
      <c r="AC1193" s="1">
        <v>0</v>
      </c>
      <c r="AE1193" s="1">
        <v>0</v>
      </c>
      <c r="AG1193" s="1">
        <v>1</v>
      </c>
      <c r="AH1193" s="1">
        <v>0</v>
      </c>
    </row>
    <row r="1194" spans="1:34">
      <c r="A1194" s="1" t="s">
        <v>3208</v>
      </c>
      <c r="B1194" s="1" t="s">
        <v>3209</v>
      </c>
      <c r="C1194" s="1" t="s">
        <v>840</v>
      </c>
      <c r="D1194" s="1">
        <v>21</v>
      </c>
      <c r="E1194" s="4">
        <v>44708</v>
      </c>
      <c r="F1194" s="1" t="s">
        <v>3210</v>
      </c>
      <c r="G1194" s="1" t="s">
        <v>72</v>
      </c>
      <c r="H1194" s="1" t="s">
        <v>65</v>
      </c>
      <c r="I1194" s="1">
        <v>0.7</v>
      </c>
      <c r="J1194" s="1" t="s">
        <v>75</v>
      </c>
      <c r="K1194" s="1">
        <v>0</v>
      </c>
      <c r="M1194" s="1">
        <v>0</v>
      </c>
      <c r="O1194" s="1">
        <v>0</v>
      </c>
      <c r="Q1194" s="1">
        <v>0</v>
      </c>
      <c r="S1194" s="1">
        <v>0</v>
      </c>
      <c r="U1194" s="1">
        <v>0</v>
      </c>
      <c r="W1194" s="1">
        <v>0</v>
      </c>
      <c r="Y1194" s="1">
        <v>0</v>
      </c>
      <c r="AA1194" s="1">
        <v>0</v>
      </c>
      <c r="AC1194" s="1">
        <v>0</v>
      </c>
      <c r="AE1194" s="1">
        <v>0</v>
      </c>
      <c r="AG1194" s="1">
        <v>1</v>
      </c>
      <c r="AH1194" s="1">
        <v>0</v>
      </c>
    </row>
    <row r="1195" spans="1:34">
      <c r="A1195" s="1" t="s">
        <v>3211</v>
      </c>
      <c r="B1195" s="1" t="s">
        <v>3212</v>
      </c>
      <c r="C1195" s="1" t="s">
        <v>64</v>
      </c>
      <c r="D1195" s="1">
        <v>50</v>
      </c>
      <c r="E1195" s="4">
        <v>44552</v>
      </c>
      <c r="F1195" s="1" t="s">
        <v>3213</v>
      </c>
      <c r="G1195" s="1" t="s">
        <v>72</v>
      </c>
      <c r="H1195" s="1" t="s">
        <v>73</v>
      </c>
      <c r="I1195" s="1">
        <v>0</v>
      </c>
      <c r="J1195" s="1" t="s">
        <v>749</v>
      </c>
      <c r="K1195" s="1">
        <v>0.8</v>
      </c>
      <c r="L1195" s="1" t="s">
        <v>75</v>
      </c>
      <c r="M1195" s="1">
        <v>0</v>
      </c>
      <c r="O1195" s="1">
        <v>0</v>
      </c>
      <c r="Q1195" s="1">
        <v>0</v>
      </c>
      <c r="S1195" s="1">
        <v>0</v>
      </c>
      <c r="U1195" s="1">
        <v>0</v>
      </c>
      <c r="W1195" s="1">
        <v>0</v>
      </c>
      <c r="Y1195" s="1">
        <v>0</v>
      </c>
      <c r="AA1195" s="1">
        <v>0</v>
      </c>
      <c r="AC1195" s="1">
        <v>0</v>
      </c>
      <c r="AE1195" s="1">
        <v>0</v>
      </c>
      <c r="AG1195" s="1">
        <v>2</v>
      </c>
      <c r="AH1195" s="1">
        <v>10499.99</v>
      </c>
    </row>
    <row r="1196" spans="1:34">
      <c r="A1196" s="1" t="s">
        <v>3214</v>
      </c>
      <c r="B1196" s="1" t="s">
        <v>3215</v>
      </c>
      <c r="C1196" s="1" t="s">
        <v>64</v>
      </c>
      <c r="D1196" s="1">
        <v>35</v>
      </c>
      <c r="E1196" s="1">
        <v>43738</v>
      </c>
      <c r="F1196" s="1" t="s">
        <v>20332</v>
      </c>
      <c r="G1196" s="1" t="s">
        <v>72</v>
      </c>
      <c r="H1196" s="1" t="s">
        <v>73</v>
      </c>
      <c r="I1196" s="1">
        <v>0</v>
      </c>
      <c r="J1196" s="1" t="s">
        <v>961</v>
      </c>
      <c r="K1196" s="1">
        <v>0.8</v>
      </c>
      <c r="L1196" s="1" t="s">
        <v>75</v>
      </c>
      <c r="M1196" s="1">
        <v>0</v>
      </c>
      <c r="O1196" s="1">
        <v>0</v>
      </c>
      <c r="Q1196" s="1">
        <v>0</v>
      </c>
      <c r="S1196" s="1">
        <v>0</v>
      </c>
      <c r="U1196" s="1">
        <v>0</v>
      </c>
      <c r="W1196" s="1">
        <v>0</v>
      </c>
      <c r="Y1196" s="1">
        <v>0</v>
      </c>
      <c r="AA1196" s="1">
        <v>0</v>
      </c>
      <c r="AC1196" s="1">
        <v>0</v>
      </c>
      <c r="AE1196" s="1">
        <v>0</v>
      </c>
      <c r="AG1196" s="1">
        <v>2</v>
      </c>
      <c r="AH1196" s="1">
        <v>10500</v>
      </c>
    </row>
    <row r="1197" spans="1:34">
      <c r="A1197" s="1" t="s">
        <v>3216</v>
      </c>
      <c r="B1197" s="1" t="s">
        <v>3217</v>
      </c>
      <c r="C1197" s="1" t="s">
        <v>132</v>
      </c>
      <c r="D1197" s="1">
        <v>13</v>
      </c>
      <c r="E1197" s="4">
        <v>44740</v>
      </c>
      <c r="F1197" s="1" t="s">
        <v>3218</v>
      </c>
      <c r="G1197" s="1" t="s">
        <v>72</v>
      </c>
      <c r="H1197" s="1" t="s">
        <v>65</v>
      </c>
      <c r="I1197" s="1">
        <v>0.8</v>
      </c>
      <c r="J1197" s="1" t="s">
        <v>75</v>
      </c>
      <c r="K1197" s="1">
        <v>0</v>
      </c>
      <c r="M1197" s="1">
        <v>0</v>
      </c>
      <c r="O1197" s="1">
        <v>0</v>
      </c>
      <c r="Q1197" s="1">
        <v>0</v>
      </c>
      <c r="S1197" s="1">
        <v>0</v>
      </c>
      <c r="U1197" s="1">
        <v>0</v>
      </c>
      <c r="W1197" s="1">
        <v>0</v>
      </c>
      <c r="Y1197" s="1">
        <v>0</v>
      </c>
      <c r="AA1197" s="1">
        <v>0</v>
      </c>
      <c r="AC1197" s="1">
        <v>0</v>
      </c>
      <c r="AE1197" s="1">
        <v>0</v>
      </c>
      <c r="AG1197" s="1">
        <v>1</v>
      </c>
      <c r="AH1197" s="1">
        <v>0</v>
      </c>
    </row>
    <row r="1198" spans="1:34">
      <c r="A1198" s="1" t="s">
        <v>3219</v>
      </c>
      <c r="B1198" s="1" t="s">
        <v>3220</v>
      </c>
      <c r="C1198" s="1" t="s">
        <v>1631</v>
      </c>
      <c r="D1198" s="1">
        <v>58</v>
      </c>
      <c r="E1198" s="1">
        <v>43817</v>
      </c>
      <c r="F1198" s="1" t="s">
        <v>20332</v>
      </c>
      <c r="G1198" s="1" t="s">
        <v>72</v>
      </c>
      <c r="H1198" s="1" t="s">
        <v>73</v>
      </c>
      <c r="I1198" s="1">
        <v>0</v>
      </c>
      <c r="J1198" s="1" t="s">
        <v>485</v>
      </c>
      <c r="K1198" s="1">
        <v>0.8</v>
      </c>
      <c r="L1198" s="1" t="s">
        <v>75</v>
      </c>
      <c r="M1198" s="1">
        <v>0</v>
      </c>
      <c r="O1198" s="1">
        <v>0</v>
      </c>
      <c r="Q1198" s="1">
        <v>0</v>
      </c>
      <c r="S1198" s="1">
        <v>0</v>
      </c>
      <c r="U1198" s="1">
        <v>0</v>
      </c>
      <c r="W1198" s="1">
        <v>0</v>
      </c>
      <c r="Y1198" s="1">
        <v>0</v>
      </c>
      <c r="AA1198" s="1">
        <v>0</v>
      </c>
      <c r="AC1198" s="1">
        <v>0</v>
      </c>
      <c r="AE1198" s="1">
        <v>0</v>
      </c>
      <c r="AG1198" s="1">
        <v>2</v>
      </c>
      <c r="AH1198" s="1">
        <v>10999.99</v>
      </c>
    </row>
    <row r="1199" spans="1:34">
      <c r="A1199" s="1" t="s">
        <v>3221</v>
      </c>
      <c r="B1199" s="1" t="s">
        <v>3222</v>
      </c>
      <c r="C1199" s="1" t="s">
        <v>365</v>
      </c>
      <c r="D1199" s="1">
        <v>3</v>
      </c>
      <c r="E1199" s="4">
        <v>44620</v>
      </c>
      <c r="F1199" s="1" t="s">
        <v>3223</v>
      </c>
      <c r="G1199" s="1" t="s">
        <v>745</v>
      </c>
      <c r="H1199" s="1" t="s">
        <v>73</v>
      </c>
      <c r="I1199" s="1">
        <v>0.2</v>
      </c>
      <c r="J1199" s="1" t="s">
        <v>82</v>
      </c>
      <c r="K1199" s="1">
        <v>0.35</v>
      </c>
      <c r="L1199" s="1" t="s">
        <v>83</v>
      </c>
      <c r="M1199" s="1">
        <v>0.55000000000000004</v>
      </c>
      <c r="N1199" s="1" t="s">
        <v>84</v>
      </c>
      <c r="O1199" s="1">
        <v>0.75</v>
      </c>
      <c r="P1199" s="1" t="s">
        <v>85</v>
      </c>
      <c r="Q1199" s="1">
        <v>0</v>
      </c>
      <c r="S1199" s="1">
        <v>0</v>
      </c>
      <c r="U1199" s="1">
        <v>0</v>
      </c>
      <c r="W1199" s="1">
        <v>0</v>
      </c>
      <c r="Y1199" s="1">
        <v>0</v>
      </c>
      <c r="AA1199" s="1">
        <v>0</v>
      </c>
      <c r="AC1199" s="1">
        <v>0</v>
      </c>
      <c r="AE1199" s="1">
        <v>0</v>
      </c>
      <c r="AG1199" s="1">
        <v>3</v>
      </c>
      <c r="AH1199" s="1">
        <v>0</v>
      </c>
    </row>
    <row r="1200" spans="1:34">
      <c r="A1200" s="1" t="s">
        <v>3224</v>
      </c>
      <c r="B1200" s="1" t="s">
        <v>3225</v>
      </c>
      <c r="C1200" s="1" t="s">
        <v>118</v>
      </c>
      <c r="H1200" s="1" t="s">
        <v>65</v>
      </c>
      <c r="I1200" s="1" t="s">
        <v>66</v>
      </c>
      <c r="V1200" s="1" t="s">
        <v>67</v>
      </c>
    </row>
    <row r="1201" spans="1:34">
      <c r="A1201" s="1" t="s">
        <v>3226</v>
      </c>
      <c r="B1201" s="1" t="s">
        <v>3227</v>
      </c>
      <c r="C1201" s="1" t="s">
        <v>126</v>
      </c>
      <c r="D1201" s="1">
        <v>6</v>
      </c>
      <c r="E1201" s="1">
        <v>43130</v>
      </c>
      <c r="F1201" s="1" t="s">
        <v>20332</v>
      </c>
      <c r="G1201" s="1" t="s">
        <v>72</v>
      </c>
      <c r="H1201" s="1" t="s">
        <v>65</v>
      </c>
      <c r="I1201" s="1">
        <v>0.5</v>
      </c>
      <c r="J1201" s="1" t="s">
        <v>75</v>
      </c>
      <c r="K1201" s="1">
        <v>0</v>
      </c>
      <c r="M1201" s="1">
        <v>0</v>
      </c>
      <c r="O1201" s="1">
        <v>0</v>
      </c>
      <c r="Q1201" s="1">
        <v>0</v>
      </c>
      <c r="S1201" s="1">
        <v>0</v>
      </c>
      <c r="U1201" s="1">
        <v>0</v>
      </c>
      <c r="W1201" s="1">
        <v>0</v>
      </c>
      <c r="Y1201" s="1">
        <v>0</v>
      </c>
      <c r="AA1201" s="1">
        <v>0</v>
      </c>
      <c r="AC1201" s="1">
        <v>0</v>
      </c>
      <c r="AE1201" s="1">
        <v>0</v>
      </c>
      <c r="AG1201" s="1">
        <v>1</v>
      </c>
      <c r="AH1201" s="1">
        <v>0</v>
      </c>
    </row>
    <row r="1202" spans="1:34">
      <c r="A1202" s="1" t="s">
        <v>3228</v>
      </c>
      <c r="B1202" s="1" t="s">
        <v>3229</v>
      </c>
      <c r="C1202" s="1" t="s">
        <v>826</v>
      </c>
      <c r="D1202" s="1">
        <v>35</v>
      </c>
      <c r="E1202" s="1">
        <v>44195</v>
      </c>
      <c r="F1202" s="1" t="s">
        <v>20332</v>
      </c>
      <c r="G1202" s="1" t="s">
        <v>72</v>
      </c>
      <c r="H1202" s="1" t="s">
        <v>65</v>
      </c>
      <c r="I1202" s="1">
        <v>0.8</v>
      </c>
      <c r="J1202" s="1" t="s">
        <v>75</v>
      </c>
      <c r="K1202" s="1">
        <v>0</v>
      </c>
      <c r="M1202" s="1">
        <v>0</v>
      </c>
      <c r="O1202" s="1">
        <v>0</v>
      </c>
      <c r="Q1202" s="1">
        <v>0</v>
      </c>
      <c r="S1202" s="1">
        <v>0</v>
      </c>
      <c r="U1202" s="1">
        <v>0</v>
      </c>
      <c r="W1202" s="1">
        <v>0</v>
      </c>
      <c r="Y1202" s="1">
        <v>0</v>
      </c>
      <c r="AA1202" s="1">
        <v>0</v>
      </c>
      <c r="AC1202" s="1">
        <v>0</v>
      </c>
      <c r="AE1202" s="1">
        <v>0</v>
      </c>
      <c r="AG1202" s="1">
        <v>1</v>
      </c>
      <c r="AH1202" s="1">
        <v>0</v>
      </c>
    </row>
    <row r="1203" spans="1:34">
      <c r="A1203" s="1" t="s">
        <v>3230</v>
      </c>
      <c r="B1203" s="1" t="s">
        <v>3231</v>
      </c>
      <c r="C1203" s="1" t="s">
        <v>112</v>
      </c>
      <c r="D1203" s="1">
        <v>9</v>
      </c>
      <c r="E1203" s="4">
        <v>44678</v>
      </c>
      <c r="F1203" s="1" t="s">
        <v>3232</v>
      </c>
      <c r="G1203" s="1" t="s">
        <v>80</v>
      </c>
      <c r="H1203" s="1" t="s">
        <v>73</v>
      </c>
      <c r="I1203" s="1">
        <v>0.6</v>
      </c>
      <c r="J1203" s="1" t="s">
        <v>82</v>
      </c>
      <c r="K1203" s="1">
        <v>0.7</v>
      </c>
      <c r="L1203" s="1" t="s">
        <v>83</v>
      </c>
      <c r="M1203" s="1">
        <v>0.77</v>
      </c>
      <c r="N1203" s="1" t="s">
        <v>84</v>
      </c>
      <c r="O1203" s="1">
        <v>0.8</v>
      </c>
      <c r="P1203" s="1" t="s">
        <v>85</v>
      </c>
      <c r="Q1203" s="1">
        <v>0</v>
      </c>
      <c r="S1203" s="1">
        <v>0</v>
      </c>
      <c r="U1203" s="1">
        <v>0</v>
      </c>
      <c r="W1203" s="1">
        <v>0</v>
      </c>
      <c r="Y1203" s="1">
        <v>0</v>
      </c>
      <c r="AA1203" s="1">
        <v>0</v>
      </c>
      <c r="AC1203" s="1">
        <v>0</v>
      </c>
      <c r="AE1203" s="1">
        <v>0</v>
      </c>
      <c r="AG1203" s="1">
        <v>3</v>
      </c>
      <c r="AH1203" s="1">
        <v>0</v>
      </c>
    </row>
    <row r="1204" spans="1:34">
      <c r="A1204" s="1" t="s">
        <v>3233</v>
      </c>
      <c r="B1204" s="1" t="s">
        <v>3234</v>
      </c>
      <c r="C1204" s="1" t="s">
        <v>279</v>
      </c>
      <c r="D1204" s="1">
        <v>9</v>
      </c>
      <c r="E1204" s="4">
        <v>44618</v>
      </c>
      <c r="F1204" s="1" t="s">
        <v>3235</v>
      </c>
      <c r="G1204" s="1" t="s">
        <v>72</v>
      </c>
      <c r="H1204" s="1" t="s">
        <v>65</v>
      </c>
      <c r="I1204" s="1">
        <v>0.8</v>
      </c>
      <c r="J1204" s="1" t="s">
        <v>75</v>
      </c>
      <c r="K1204" s="1">
        <v>0</v>
      </c>
      <c r="M1204" s="1">
        <v>0</v>
      </c>
      <c r="O1204" s="1">
        <v>0</v>
      </c>
      <c r="Q1204" s="1">
        <v>0</v>
      </c>
      <c r="S1204" s="1">
        <v>0</v>
      </c>
      <c r="U1204" s="1">
        <v>0</v>
      </c>
      <c r="W1204" s="1">
        <v>0</v>
      </c>
      <c r="Y1204" s="1">
        <v>0</v>
      </c>
      <c r="AA1204" s="1">
        <v>0</v>
      </c>
      <c r="AC1204" s="1">
        <v>0</v>
      </c>
      <c r="AE1204" s="1">
        <v>0</v>
      </c>
      <c r="AG1204" s="1">
        <v>1</v>
      </c>
      <c r="AH1204" s="1">
        <v>0</v>
      </c>
    </row>
    <row r="1205" spans="1:34">
      <c r="A1205" s="1" t="s">
        <v>3236</v>
      </c>
      <c r="B1205" s="1" t="s">
        <v>3237</v>
      </c>
      <c r="C1205" s="1" t="s">
        <v>228</v>
      </c>
      <c r="D1205" s="1">
        <v>7</v>
      </c>
      <c r="E1205" s="4">
        <v>44648</v>
      </c>
      <c r="F1205" s="1" t="s">
        <v>3238</v>
      </c>
      <c r="G1205" s="1" t="s">
        <v>72</v>
      </c>
      <c r="H1205" s="1" t="s">
        <v>65</v>
      </c>
      <c r="I1205" s="1">
        <v>0.8</v>
      </c>
      <c r="J1205" s="1" t="s">
        <v>75</v>
      </c>
      <c r="K1205" s="1">
        <v>0</v>
      </c>
      <c r="M1205" s="1">
        <v>0</v>
      </c>
      <c r="O1205" s="1">
        <v>0</v>
      </c>
      <c r="Q1205" s="1">
        <v>0</v>
      </c>
      <c r="S1205" s="1">
        <v>0</v>
      </c>
      <c r="U1205" s="1">
        <v>0</v>
      </c>
      <c r="W1205" s="1">
        <v>0</v>
      </c>
      <c r="Y1205" s="1">
        <v>0</v>
      </c>
      <c r="AA1205" s="1">
        <v>0</v>
      </c>
      <c r="AC1205" s="1">
        <v>0</v>
      </c>
      <c r="AE1205" s="1">
        <v>0</v>
      </c>
      <c r="AG1205" s="1">
        <v>1</v>
      </c>
      <c r="AH1205" s="1">
        <v>0</v>
      </c>
    </row>
    <row r="1206" spans="1:34">
      <c r="A1206" s="1" t="s">
        <v>3239</v>
      </c>
      <c r="B1206" s="1" t="s">
        <v>3240</v>
      </c>
      <c r="C1206" s="1" t="s">
        <v>360</v>
      </c>
      <c r="H1206" s="1" t="s">
        <v>65</v>
      </c>
      <c r="I1206" s="1" t="s">
        <v>66</v>
      </c>
      <c r="V1206" s="1" t="s">
        <v>67</v>
      </c>
    </row>
    <row r="1207" spans="1:34">
      <c r="A1207" s="1" t="s">
        <v>3241</v>
      </c>
      <c r="B1207" s="1" t="s">
        <v>3242</v>
      </c>
      <c r="C1207" s="1" t="s">
        <v>218</v>
      </c>
      <c r="D1207" s="1">
        <v>20</v>
      </c>
      <c r="E1207" s="4">
        <v>44708</v>
      </c>
      <c r="F1207" s="1" t="s">
        <v>3243</v>
      </c>
      <c r="G1207" s="1" t="s">
        <v>80</v>
      </c>
      <c r="H1207" s="1" t="s">
        <v>73</v>
      </c>
      <c r="I1207" s="1">
        <v>0</v>
      </c>
      <c r="J1207" s="1" t="s">
        <v>1640</v>
      </c>
      <c r="K1207" s="1">
        <v>0.8</v>
      </c>
      <c r="L1207" s="1" t="s">
        <v>75</v>
      </c>
      <c r="M1207" s="1">
        <v>0</v>
      </c>
      <c r="O1207" s="1">
        <v>0</v>
      </c>
      <c r="Q1207" s="1">
        <v>0</v>
      </c>
      <c r="S1207" s="1">
        <v>0</v>
      </c>
      <c r="U1207" s="1">
        <v>0</v>
      </c>
      <c r="W1207" s="1">
        <v>0</v>
      </c>
      <c r="Y1207" s="1">
        <v>0</v>
      </c>
      <c r="AA1207" s="1">
        <v>0</v>
      </c>
      <c r="AC1207" s="1">
        <v>0</v>
      </c>
      <c r="AE1207" s="1">
        <v>0</v>
      </c>
      <c r="AG1207" s="1">
        <v>2</v>
      </c>
      <c r="AH1207" s="1">
        <v>7499.99</v>
      </c>
    </row>
    <row r="1208" spans="1:34">
      <c r="A1208" s="1" t="s">
        <v>3244</v>
      </c>
      <c r="B1208" s="1" t="s">
        <v>3245</v>
      </c>
      <c r="C1208" s="1" t="s">
        <v>360</v>
      </c>
      <c r="H1208" s="1" t="s">
        <v>65</v>
      </c>
      <c r="I1208" s="1" t="s">
        <v>66</v>
      </c>
      <c r="V1208" s="1" t="s">
        <v>67</v>
      </c>
    </row>
    <row r="1209" spans="1:34">
      <c r="A1209" s="1" t="s">
        <v>3246</v>
      </c>
      <c r="B1209" s="1" t="s">
        <v>3247</v>
      </c>
      <c r="C1209" s="1" t="s">
        <v>101</v>
      </c>
      <c r="D1209" s="1">
        <v>12</v>
      </c>
      <c r="E1209" s="4">
        <v>44614</v>
      </c>
      <c r="F1209" s="1" t="s">
        <v>3248</v>
      </c>
      <c r="G1209" s="1" t="s">
        <v>72</v>
      </c>
      <c r="H1209" s="1" t="s">
        <v>65</v>
      </c>
      <c r="I1209" s="1">
        <v>0.8</v>
      </c>
      <c r="J1209" s="1" t="s">
        <v>75</v>
      </c>
      <c r="K1209" s="1">
        <v>0</v>
      </c>
      <c r="M1209" s="1">
        <v>0</v>
      </c>
      <c r="O1209" s="1">
        <v>0</v>
      </c>
      <c r="Q1209" s="1">
        <v>0</v>
      </c>
      <c r="S1209" s="1">
        <v>0</v>
      </c>
      <c r="U1209" s="1">
        <v>0</v>
      </c>
      <c r="W1209" s="1">
        <v>0</v>
      </c>
      <c r="Y1209" s="1">
        <v>0</v>
      </c>
      <c r="AA1209" s="1">
        <v>0</v>
      </c>
      <c r="AC1209" s="1">
        <v>0</v>
      </c>
      <c r="AE1209" s="1">
        <v>0</v>
      </c>
      <c r="AG1209" s="1">
        <v>1</v>
      </c>
      <c r="AH1209" s="1">
        <v>0</v>
      </c>
    </row>
    <row r="1210" spans="1:34">
      <c r="A1210" s="1" t="s">
        <v>3249</v>
      </c>
      <c r="B1210" s="1" t="s">
        <v>3250</v>
      </c>
      <c r="C1210" s="1" t="s">
        <v>334</v>
      </c>
      <c r="D1210" s="1">
        <v>34</v>
      </c>
      <c r="E1210" s="1">
        <v>43558</v>
      </c>
      <c r="F1210" s="1" t="s">
        <v>20332</v>
      </c>
      <c r="G1210" s="1" t="s">
        <v>72</v>
      </c>
      <c r="H1210" s="1" t="s">
        <v>73</v>
      </c>
      <c r="I1210" s="1">
        <v>0</v>
      </c>
      <c r="J1210" s="1" t="s">
        <v>20417</v>
      </c>
      <c r="K1210" s="1">
        <v>0.8</v>
      </c>
      <c r="L1210" s="1" t="s">
        <v>75</v>
      </c>
      <c r="M1210" s="1">
        <v>0</v>
      </c>
      <c r="O1210" s="1">
        <v>0</v>
      </c>
      <c r="Q1210" s="1">
        <v>0</v>
      </c>
      <c r="S1210" s="1">
        <v>0</v>
      </c>
      <c r="U1210" s="1">
        <v>0</v>
      </c>
      <c r="W1210" s="1">
        <v>0</v>
      </c>
      <c r="Y1210" s="1">
        <v>0</v>
      </c>
      <c r="AA1210" s="1">
        <v>0</v>
      </c>
      <c r="AC1210" s="1">
        <v>0</v>
      </c>
      <c r="AE1210" s="1">
        <v>0</v>
      </c>
      <c r="AG1210" s="1">
        <v>5</v>
      </c>
      <c r="AH1210" s="1">
        <v>0</v>
      </c>
    </row>
    <row r="1211" spans="1:34">
      <c r="A1211" s="1" t="s">
        <v>3251</v>
      </c>
      <c r="B1211" s="1" t="s">
        <v>3252</v>
      </c>
      <c r="C1211" s="1" t="s">
        <v>218</v>
      </c>
      <c r="D1211" s="1">
        <v>26</v>
      </c>
      <c r="E1211" s="1">
        <v>43461</v>
      </c>
      <c r="F1211" s="1" t="s">
        <v>20332</v>
      </c>
      <c r="G1211" s="1" t="s">
        <v>72</v>
      </c>
      <c r="H1211" s="1" t="s">
        <v>73</v>
      </c>
      <c r="I1211" s="1">
        <v>0</v>
      </c>
      <c r="J1211" s="1" t="s">
        <v>331</v>
      </c>
      <c r="K1211" s="1">
        <v>0.8</v>
      </c>
      <c r="L1211" s="1" t="s">
        <v>75</v>
      </c>
      <c r="M1211" s="1">
        <v>0</v>
      </c>
      <c r="O1211" s="1">
        <v>0</v>
      </c>
      <c r="Q1211" s="1">
        <v>0</v>
      </c>
      <c r="S1211" s="1">
        <v>0</v>
      </c>
      <c r="U1211" s="1">
        <v>0</v>
      </c>
      <c r="W1211" s="1">
        <v>0</v>
      </c>
      <c r="Y1211" s="1">
        <v>0</v>
      </c>
      <c r="AA1211" s="1">
        <v>0</v>
      </c>
      <c r="AC1211" s="1">
        <v>0</v>
      </c>
      <c r="AE1211" s="1">
        <v>0</v>
      </c>
      <c r="AG1211" s="1">
        <v>2</v>
      </c>
      <c r="AH1211" s="1">
        <v>9500</v>
      </c>
    </row>
    <row r="1212" spans="1:34">
      <c r="A1212" s="1" t="s">
        <v>3253</v>
      </c>
      <c r="B1212" s="1" t="s">
        <v>3254</v>
      </c>
      <c r="C1212" s="1" t="s">
        <v>108</v>
      </c>
      <c r="D1212" s="1">
        <v>11</v>
      </c>
      <c r="E1212" s="4">
        <v>44711</v>
      </c>
      <c r="F1212" s="1" t="s">
        <v>3255</v>
      </c>
      <c r="G1212" s="1" t="s">
        <v>80</v>
      </c>
      <c r="H1212" s="1" t="s">
        <v>73</v>
      </c>
      <c r="I1212" s="1">
        <v>0.4</v>
      </c>
      <c r="J1212" s="1" t="s">
        <v>82</v>
      </c>
      <c r="K1212" s="1">
        <v>0.41</v>
      </c>
      <c r="L1212" s="1" t="s">
        <v>83</v>
      </c>
      <c r="M1212" s="1">
        <v>0.52</v>
      </c>
      <c r="N1212" s="1" t="s">
        <v>84</v>
      </c>
      <c r="O1212" s="1">
        <v>0.7</v>
      </c>
      <c r="P1212" s="1" t="s">
        <v>85</v>
      </c>
      <c r="Q1212" s="1">
        <v>0</v>
      </c>
      <c r="S1212" s="1">
        <v>0</v>
      </c>
      <c r="U1212" s="1">
        <v>0</v>
      </c>
      <c r="W1212" s="1">
        <v>0</v>
      </c>
      <c r="Y1212" s="1">
        <v>0</v>
      </c>
      <c r="AA1212" s="1">
        <v>0</v>
      </c>
      <c r="AC1212" s="1">
        <v>0</v>
      </c>
      <c r="AE1212" s="1">
        <v>0</v>
      </c>
      <c r="AG1212" s="1">
        <v>3</v>
      </c>
      <c r="AH1212" s="1">
        <v>0</v>
      </c>
    </row>
    <row r="1213" spans="1:34">
      <c r="A1213" s="1" t="s">
        <v>3256</v>
      </c>
      <c r="B1213" s="1" t="s">
        <v>3257</v>
      </c>
      <c r="C1213" s="1" t="s">
        <v>337</v>
      </c>
      <c r="D1213" s="1">
        <v>74</v>
      </c>
      <c r="E1213" s="1">
        <v>43451</v>
      </c>
      <c r="F1213" s="1" t="s">
        <v>20332</v>
      </c>
      <c r="G1213" s="1" t="s">
        <v>72</v>
      </c>
      <c r="H1213" s="1" t="s">
        <v>65</v>
      </c>
      <c r="I1213" s="1">
        <v>0.8</v>
      </c>
      <c r="J1213" s="1" t="s">
        <v>75</v>
      </c>
      <c r="K1213" s="1">
        <v>0</v>
      </c>
      <c r="M1213" s="1">
        <v>0</v>
      </c>
      <c r="O1213" s="1">
        <v>0</v>
      </c>
      <c r="Q1213" s="1">
        <v>0</v>
      </c>
      <c r="S1213" s="1">
        <v>0</v>
      </c>
      <c r="U1213" s="1">
        <v>0</v>
      </c>
      <c r="W1213" s="1">
        <v>0</v>
      </c>
      <c r="Y1213" s="1">
        <v>0</v>
      </c>
      <c r="AA1213" s="1">
        <v>0</v>
      </c>
      <c r="AC1213" s="1">
        <v>0</v>
      </c>
      <c r="AE1213" s="1">
        <v>0</v>
      </c>
      <c r="AG1213" s="1">
        <v>1</v>
      </c>
      <c r="AH1213" s="1">
        <v>0</v>
      </c>
    </row>
    <row r="1214" spans="1:34">
      <c r="A1214" s="1" t="s">
        <v>3258</v>
      </c>
      <c r="B1214" s="1" t="s">
        <v>3259</v>
      </c>
      <c r="C1214" s="1" t="s">
        <v>365</v>
      </c>
      <c r="D1214" s="1">
        <v>4</v>
      </c>
      <c r="E1214" s="4">
        <v>44672</v>
      </c>
      <c r="F1214" s="1" t="s">
        <v>3260</v>
      </c>
      <c r="G1214" s="1" t="s">
        <v>72</v>
      </c>
      <c r="H1214" s="1" t="s">
        <v>65</v>
      </c>
      <c r="I1214" s="1">
        <v>0.8</v>
      </c>
      <c r="J1214" s="1" t="s">
        <v>75</v>
      </c>
      <c r="K1214" s="1">
        <v>0</v>
      </c>
      <c r="M1214" s="1">
        <v>0</v>
      </c>
      <c r="O1214" s="1">
        <v>0</v>
      </c>
      <c r="Q1214" s="1">
        <v>0</v>
      </c>
      <c r="S1214" s="1">
        <v>0</v>
      </c>
      <c r="U1214" s="1">
        <v>0</v>
      </c>
      <c r="W1214" s="1">
        <v>0</v>
      </c>
      <c r="Y1214" s="1">
        <v>0</v>
      </c>
      <c r="AA1214" s="1">
        <v>0</v>
      </c>
      <c r="AC1214" s="1">
        <v>0</v>
      </c>
      <c r="AE1214" s="1">
        <v>0</v>
      </c>
      <c r="AG1214" s="1">
        <v>1</v>
      </c>
      <c r="AH1214" s="1">
        <v>0</v>
      </c>
    </row>
    <row r="1215" spans="1:34">
      <c r="A1215" s="1" t="s">
        <v>3261</v>
      </c>
      <c r="B1215" s="1" t="s">
        <v>3262</v>
      </c>
      <c r="C1215" s="1" t="s">
        <v>259</v>
      </c>
      <c r="D1215" s="1">
        <v>9</v>
      </c>
      <c r="E1215" s="4">
        <v>44711</v>
      </c>
      <c r="F1215" s="1" t="s">
        <v>3263</v>
      </c>
      <c r="G1215" s="1" t="s">
        <v>80</v>
      </c>
      <c r="H1215" s="1" t="s">
        <v>73</v>
      </c>
      <c r="I1215" s="1">
        <v>0.5</v>
      </c>
      <c r="J1215" s="1" t="s">
        <v>82</v>
      </c>
      <c r="K1215" s="1">
        <v>0.51</v>
      </c>
      <c r="L1215" s="1" t="s">
        <v>83</v>
      </c>
      <c r="M1215" s="1">
        <v>0.53</v>
      </c>
      <c r="N1215" s="1" t="s">
        <v>84</v>
      </c>
      <c r="O1215" s="1">
        <v>0.6</v>
      </c>
      <c r="P1215" s="1" t="s">
        <v>85</v>
      </c>
      <c r="Q1215" s="1">
        <v>0</v>
      </c>
      <c r="S1215" s="1">
        <v>0</v>
      </c>
      <c r="U1215" s="1">
        <v>0</v>
      </c>
      <c r="W1215" s="1">
        <v>0</v>
      </c>
      <c r="Y1215" s="1">
        <v>0</v>
      </c>
      <c r="AA1215" s="1">
        <v>0</v>
      </c>
      <c r="AC1215" s="1">
        <v>0</v>
      </c>
      <c r="AE1215" s="1">
        <v>0</v>
      </c>
      <c r="AG1215" s="1">
        <v>3</v>
      </c>
      <c r="AH1215" s="1">
        <v>0</v>
      </c>
    </row>
    <row r="1216" spans="1:34">
      <c r="A1216" s="1" t="s">
        <v>3264</v>
      </c>
      <c r="B1216" s="1" t="s">
        <v>3265</v>
      </c>
      <c r="C1216" s="1" t="s">
        <v>64</v>
      </c>
      <c r="D1216" s="1">
        <v>16</v>
      </c>
      <c r="E1216" s="1">
        <v>42177</v>
      </c>
      <c r="F1216" s="1" t="s">
        <v>20332</v>
      </c>
      <c r="G1216" s="1" t="s">
        <v>72</v>
      </c>
      <c r="H1216" s="1" t="s">
        <v>65</v>
      </c>
      <c r="I1216" s="1">
        <v>0.7</v>
      </c>
      <c r="J1216" s="1" t="s">
        <v>75</v>
      </c>
      <c r="K1216" s="1">
        <v>0</v>
      </c>
      <c r="M1216" s="1">
        <v>0</v>
      </c>
      <c r="O1216" s="1">
        <v>0</v>
      </c>
      <c r="Q1216" s="1">
        <v>0</v>
      </c>
      <c r="S1216" s="1">
        <v>0</v>
      </c>
      <c r="U1216" s="1">
        <v>0</v>
      </c>
      <c r="W1216" s="1">
        <v>0</v>
      </c>
      <c r="Y1216" s="1">
        <v>0</v>
      </c>
      <c r="AA1216" s="1">
        <v>0</v>
      </c>
      <c r="AC1216" s="1">
        <v>0</v>
      </c>
      <c r="AE1216" s="1">
        <v>0</v>
      </c>
      <c r="AG1216" s="1">
        <v>1</v>
      </c>
      <c r="AH1216" s="1">
        <v>0</v>
      </c>
    </row>
    <row r="1217" spans="1:34">
      <c r="A1217" s="1" t="s">
        <v>3266</v>
      </c>
      <c r="B1217" s="1" t="s">
        <v>3267</v>
      </c>
      <c r="C1217" s="1" t="s">
        <v>322</v>
      </c>
      <c r="D1217" s="1">
        <v>4</v>
      </c>
      <c r="E1217" s="4">
        <v>44679</v>
      </c>
      <c r="F1217" s="1" t="s">
        <v>3268</v>
      </c>
      <c r="G1217" s="1" t="s">
        <v>72</v>
      </c>
      <c r="H1217" s="1" t="s">
        <v>65</v>
      </c>
      <c r="I1217" s="1">
        <v>0.6</v>
      </c>
      <c r="J1217" s="1" t="s">
        <v>75</v>
      </c>
      <c r="K1217" s="1">
        <v>0</v>
      </c>
      <c r="M1217" s="1">
        <v>0</v>
      </c>
      <c r="O1217" s="1">
        <v>0</v>
      </c>
      <c r="Q1217" s="1">
        <v>0</v>
      </c>
      <c r="S1217" s="1">
        <v>0</v>
      </c>
      <c r="U1217" s="1">
        <v>0</v>
      </c>
      <c r="W1217" s="1">
        <v>0</v>
      </c>
      <c r="Y1217" s="1">
        <v>0</v>
      </c>
      <c r="AA1217" s="1">
        <v>0</v>
      </c>
      <c r="AC1217" s="1">
        <v>0</v>
      </c>
      <c r="AE1217" s="1">
        <v>0</v>
      </c>
      <c r="AG1217" s="1">
        <v>1</v>
      </c>
      <c r="AH1217" s="1">
        <v>0</v>
      </c>
    </row>
    <row r="1218" spans="1:34">
      <c r="A1218" s="1" t="s">
        <v>3269</v>
      </c>
      <c r="B1218" s="1" t="s">
        <v>3270</v>
      </c>
      <c r="C1218" s="1" t="s">
        <v>235</v>
      </c>
      <c r="D1218" s="1">
        <v>6</v>
      </c>
      <c r="E1218" s="4">
        <v>44707</v>
      </c>
      <c r="F1218" s="1" t="s">
        <v>3271</v>
      </c>
      <c r="G1218" s="1" t="s">
        <v>72</v>
      </c>
      <c r="H1218" s="1" t="s">
        <v>65</v>
      </c>
      <c r="I1218" s="1">
        <v>0.7</v>
      </c>
      <c r="J1218" s="1" t="s">
        <v>75</v>
      </c>
      <c r="K1218" s="1">
        <v>0</v>
      </c>
      <c r="M1218" s="1">
        <v>0</v>
      </c>
      <c r="O1218" s="1">
        <v>0</v>
      </c>
      <c r="Q1218" s="1">
        <v>0</v>
      </c>
      <c r="S1218" s="1">
        <v>0</v>
      </c>
      <c r="U1218" s="1">
        <v>0</v>
      </c>
      <c r="W1218" s="1">
        <v>0</v>
      </c>
      <c r="Y1218" s="1">
        <v>0</v>
      </c>
      <c r="AA1218" s="1">
        <v>0</v>
      </c>
      <c r="AC1218" s="1">
        <v>0</v>
      </c>
      <c r="AE1218" s="1">
        <v>0</v>
      </c>
      <c r="AG1218" s="1">
        <v>1</v>
      </c>
      <c r="AH1218" s="1">
        <v>0</v>
      </c>
    </row>
    <row r="1219" spans="1:34">
      <c r="A1219" s="1" t="s">
        <v>3272</v>
      </c>
      <c r="B1219" s="1" t="s">
        <v>3273</v>
      </c>
      <c r="C1219" s="1" t="s">
        <v>259</v>
      </c>
      <c r="D1219" s="1">
        <v>56</v>
      </c>
      <c r="E1219" s="4">
        <v>44557</v>
      </c>
      <c r="F1219" s="1" t="s">
        <v>3274</v>
      </c>
      <c r="G1219" s="1" t="s">
        <v>80</v>
      </c>
      <c r="H1219" s="1" t="s">
        <v>73</v>
      </c>
      <c r="I1219" s="1">
        <v>0</v>
      </c>
      <c r="J1219" s="1" t="s">
        <v>651</v>
      </c>
      <c r="K1219" s="1">
        <v>0.8</v>
      </c>
      <c r="L1219" s="1" t="s">
        <v>75</v>
      </c>
      <c r="M1219" s="1">
        <v>0</v>
      </c>
      <c r="O1219" s="1">
        <v>0</v>
      </c>
      <c r="Q1219" s="1">
        <v>0</v>
      </c>
      <c r="S1219" s="1">
        <v>0</v>
      </c>
      <c r="U1219" s="1">
        <v>0</v>
      </c>
      <c r="W1219" s="1">
        <v>0</v>
      </c>
      <c r="Y1219" s="1">
        <v>0</v>
      </c>
      <c r="AA1219" s="1">
        <v>0</v>
      </c>
      <c r="AC1219" s="1">
        <v>0</v>
      </c>
      <c r="AE1219" s="1">
        <v>0</v>
      </c>
      <c r="AG1219" s="1">
        <v>2</v>
      </c>
      <c r="AH1219" s="1">
        <v>14999.99</v>
      </c>
    </row>
    <row r="1220" spans="1:34">
      <c r="A1220" s="1" t="s">
        <v>3275</v>
      </c>
      <c r="B1220" s="1" t="s">
        <v>3276</v>
      </c>
      <c r="C1220" s="1" t="s">
        <v>98</v>
      </c>
      <c r="D1220" s="1">
        <v>10</v>
      </c>
      <c r="E1220" s="4">
        <v>44620</v>
      </c>
      <c r="F1220" s="1" t="s">
        <v>3277</v>
      </c>
      <c r="G1220" s="1" t="s">
        <v>72</v>
      </c>
      <c r="H1220" s="1" t="s">
        <v>73</v>
      </c>
      <c r="I1220" s="1">
        <v>0</v>
      </c>
      <c r="J1220" s="1" t="s">
        <v>89</v>
      </c>
      <c r="K1220" s="1">
        <v>0.8</v>
      </c>
      <c r="L1220" s="1" t="s">
        <v>75</v>
      </c>
      <c r="M1220" s="1">
        <v>0</v>
      </c>
      <c r="O1220" s="1">
        <v>0</v>
      </c>
      <c r="Q1220" s="1">
        <v>0</v>
      </c>
      <c r="S1220" s="1">
        <v>0</v>
      </c>
      <c r="U1220" s="1">
        <v>0</v>
      </c>
      <c r="W1220" s="1">
        <v>0</v>
      </c>
      <c r="Y1220" s="1">
        <v>0</v>
      </c>
      <c r="AA1220" s="1">
        <v>0</v>
      </c>
      <c r="AC1220" s="1">
        <v>0</v>
      </c>
      <c r="AE1220" s="1">
        <v>0</v>
      </c>
      <c r="AG1220" s="1">
        <v>2</v>
      </c>
      <c r="AH1220" s="1">
        <v>12000</v>
      </c>
    </row>
    <row r="1221" spans="1:34">
      <c r="A1221" s="1" t="s">
        <v>3278</v>
      </c>
      <c r="B1221" s="1" t="s">
        <v>3279</v>
      </c>
      <c r="C1221" s="1" t="s">
        <v>255</v>
      </c>
      <c r="D1221" s="1">
        <v>9</v>
      </c>
      <c r="E1221" s="4">
        <v>44672</v>
      </c>
      <c r="F1221" s="1" t="s">
        <v>3280</v>
      </c>
      <c r="G1221" s="1" t="s">
        <v>72</v>
      </c>
      <c r="H1221" s="1" t="s">
        <v>73</v>
      </c>
      <c r="I1221" s="1">
        <v>0</v>
      </c>
      <c r="J1221" s="1" t="s">
        <v>434</v>
      </c>
      <c r="K1221" s="1">
        <v>0.7</v>
      </c>
      <c r="L1221" s="1" t="s">
        <v>75</v>
      </c>
      <c r="M1221" s="1">
        <v>0</v>
      </c>
      <c r="O1221" s="1">
        <v>0</v>
      </c>
      <c r="Q1221" s="1">
        <v>0</v>
      </c>
      <c r="S1221" s="1">
        <v>0</v>
      </c>
      <c r="U1221" s="1">
        <v>0</v>
      </c>
      <c r="W1221" s="1">
        <v>0</v>
      </c>
      <c r="Y1221" s="1">
        <v>0</v>
      </c>
      <c r="AA1221" s="1">
        <v>0</v>
      </c>
      <c r="AC1221" s="1">
        <v>0</v>
      </c>
      <c r="AE1221" s="1">
        <v>0</v>
      </c>
      <c r="AG1221" s="1">
        <v>2</v>
      </c>
      <c r="AH1221" s="1">
        <v>7500</v>
      </c>
    </row>
    <row r="1222" spans="1:34">
      <c r="A1222" s="1" t="s">
        <v>3281</v>
      </c>
      <c r="B1222" s="1" t="s">
        <v>3282</v>
      </c>
      <c r="C1222" s="1" t="s">
        <v>121</v>
      </c>
      <c r="D1222" s="1">
        <v>12</v>
      </c>
      <c r="E1222" s="1">
        <v>39193</v>
      </c>
      <c r="F1222" s="1" t="s">
        <v>20332</v>
      </c>
      <c r="G1222" s="1" t="s">
        <v>72</v>
      </c>
      <c r="H1222" s="1" t="s">
        <v>65</v>
      </c>
      <c r="I1222" s="1">
        <v>0.3</v>
      </c>
      <c r="J1222" s="1" t="s">
        <v>75</v>
      </c>
      <c r="K1222" s="1">
        <v>0</v>
      </c>
      <c r="M1222" s="1">
        <v>0</v>
      </c>
      <c r="O1222" s="1">
        <v>0</v>
      </c>
      <c r="Q1222" s="1">
        <v>0</v>
      </c>
      <c r="S1222" s="1">
        <v>0</v>
      </c>
      <c r="U1222" s="1">
        <v>0</v>
      </c>
      <c r="W1222" s="1">
        <v>0</v>
      </c>
      <c r="Y1222" s="1">
        <v>0</v>
      </c>
      <c r="AA1222" s="1">
        <v>0</v>
      </c>
      <c r="AC1222" s="1">
        <v>0</v>
      </c>
      <c r="AE1222" s="1">
        <v>0</v>
      </c>
      <c r="AG1222" s="1">
        <v>1</v>
      </c>
      <c r="AH1222" s="1">
        <v>0</v>
      </c>
    </row>
    <row r="1223" spans="1:34">
      <c r="A1223" s="1" t="s">
        <v>3283</v>
      </c>
      <c r="B1223" s="1" t="s">
        <v>3284</v>
      </c>
      <c r="C1223" s="1" t="s">
        <v>167</v>
      </c>
      <c r="D1223" s="1">
        <v>26</v>
      </c>
      <c r="E1223" s="1">
        <v>42215</v>
      </c>
      <c r="F1223" s="1" t="s">
        <v>20332</v>
      </c>
      <c r="G1223" s="1" t="s">
        <v>72</v>
      </c>
      <c r="H1223" s="1" t="s">
        <v>65</v>
      </c>
      <c r="I1223" s="1">
        <v>0.8</v>
      </c>
      <c r="J1223" s="1" t="s">
        <v>75</v>
      </c>
      <c r="K1223" s="1">
        <v>0</v>
      </c>
      <c r="M1223" s="1">
        <v>0</v>
      </c>
      <c r="O1223" s="1">
        <v>0</v>
      </c>
      <c r="Q1223" s="1">
        <v>0</v>
      </c>
      <c r="S1223" s="1">
        <v>0</v>
      </c>
      <c r="U1223" s="1">
        <v>0</v>
      </c>
      <c r="W1223" s="1">
        <v>0</v>
      </c>
      <c r="Y1223" s="1">
        <v>0</v>
      </c>
      <c r="AA1223" s="1">
        <v>0</v>
      </c>
      <c r="AC1223" s="1">
        <v>0</v>
      </c>
      <c r="AE1223" s="1">
        <v>0</v>
      </c>
      <c r="AG1223" s="1">
        <v>1</v>
      </c>
      <c r="AH1223" s="1">
        <v>0</v>
      </c>
    </row>
    <row r="1224" spans="1:34">
      <c r="A1224" s="1" t="s">
        <v>3285</v>
      </c>
      <c r="B1224" s="1" t="s">
        <v>3286</v>
      </c>
      <c r="C1224" s="1" t="s">
        <v>731</v>
      </c>
      <c r="D1224" s="1">
        <v>6</v>
      </c>
      <c r="E1224" s="1">
        <v>44285</v>
      </c>
      <c r="F1224" s="1" t="s">
        <v>20332</v>
      </c>
      <c r="G1224" s="1" t="s">
        <v>72</v>
      </c>
      <c r="H1224" s="1" t="s">
        <v>73</v>
      </c>
      <c r="I1224" s="1">
        <v>0</v>
      </c>
      <c r="J1224" s="1" t="s">
        <v>81</v>
      </c>
      <c r="K1224" s="1">
        <v>0.3</v>
      </c>
      <c r="L1224" s="1" t="s">
        <v>75</v>
      </c>
      <c r="M1224" s="1">
        <v>0</v>
      </c>
      <c r="O1224" s="1">
        <v>0</v>
      </c>
      <c r="Q1224" s="1">
        <v>0</v>
      </c>
      <c r="S1224" s="1">
        <v>0</v>
      </c>
      <c r="U1224" s="1">
        <v>0</v>
      </c>
      <c r="W1224" s="1">
        <v>0</v>
      </c>
      <c r="Y1224" s="1">
        <v>0</v>
      </c>
      <c r="AA1224" s="1">
        <v>0</v>
      </c>
      <c r="AC1224" s="1">
        <v>0</v>
      </c>
      <c r="AE1224" s="1">
        <v>0</v>
      </c>
      <c r="AG1224" s="1">
        <v>2</v>
      </c>
      <c r="AH1224" s="1">
        <v>15000</v>
      </c>
    </row>
    <row r="1225" spans="1:34">
      <c r="A1225" s="1" t="s">
        <v>3287</v>
      </c>
      <c r="B1225" s="1" t="s">
        <v>3288</v>
      </c>
      <c r="C1225" s="1" t="s">
        <v>297</v>
      </c>
      <c r="D1225" s="1">
        <v>36</v>
      </c>
      <c r="E1225" s="4">
        <v>44725</v>
      </c>
      <c r="F1225" s="1" t="s">
        <v>3289</v>
      </c>
      <c r="G1225" s="1" t="s">
        <v>694</v>
      </c>
      <c r="H1225" s="1" t="s">
        <v>65</v>
      </c>
      <c r="I1225" s="1">
        <v>0.8</v>
      </c>
      <c r="J1225" s="1" t="s">
        <v>75</v>
      </c>
      <c r="K1225" s="1">
        <v>0</v>
      </c>
      <c r="M1225" s="1">
        <v>0</v>
      </c>
      <c r="O1225" s="1">
        <v>0</v>
      </c>
      <c r="Q1225" s="1">
        <v>0</v>
      </c>
      <c r="S1225" s="1">
        <v>0</v>
      </c>
      <c r="U1225" s="1">
        <v>0</v>
      </c>
      <c r="W1225" s="1">
        <v>0</v>
      </c>
      <c r="Y1225" s="1">
        <v>0</v>
      </c>
      <c r="AA1225" s="1">
        <v>0</v>
      </c>
      <c r="AC1225" s="1">
        <v>0</v>
      </c>
      <c r="AE1225" s="1">
        <v>0</v>
      </c>
      <c r="AG1225" s="1">
        <v>1</v>
      </c>
      <c r="AH1225" s="1">
        <v>0</v>
      </c>
    </row>
    <row r="1226" spans="1:34">
      <c r="A1226" s="1" t="s">
        <v>3290</v>
      </c>
      <c r="B1226" s="1" t="s">
        <v>3291</v>
      </c>
      <c r="C1226" s="1" t="s">
        <v>1199</v>
      </c>
      <c r="D1226" s="1">
        <v>63</v>
      </c>
      <c r="E1226" s="1">
        <v>39416</v>
      </c>
      <c r="F1226" s="1" t="s">
        <v>20332</v>
      </c>
      <c r="G1226" s="1" t="s">
        <v>72</v>
      </c>
      <c r="H1226" s="1" t="s">
        <v>65</v>
      </c>
      <c r="I1226" s="1">
        <v>0.8</v>
      </c>
      <c r="J1226" s="1" t="s">
        <v>75</v>
      </c>
      <c r="K1226" s="1">
        <v>0</v>
      </c>
      <c r="M1226" s="1">
        <v>0</v>
      </c>
      <c r="O1226" s="1">
        <v>0</v>
      </c>
      <c r="Q1226" s="1">
        <v>0</v>
      </c>
      <c r="S1226" s="1">
        <v>0</v>
      </c>
      <c r="U1226" s="1">
        <v>0</v>
      </c>
      <c r="W1226" s="1">
        <v>0</v>
      </c>
      <c r="Y1226" s="1">
        <v>0</v>
      </c>
      <c r="AA1226" s="1">
        <v>0</v>
      </c>
      <c r="AC1226" s="1">
        <v>0</v>
      </c>
      <c r="AE1226" s="1">
        <v>0</v>
      </c>
      <c r="AG1226" s="1">
        <v>1</v>
      </c>
      <c r="AH1226" s="1">
        <v>0</v>
      </c>
    </row>
    <row r="1227" spans="1:34">
      <c r="A1227" s="1" t="s">
        <v>3292</v>
      </c>
      <c r="B1227" s="1" t="s">
        <v>3293</v>
      </c>
      <c r="C1227" s="1" t="s">
        <v>167</v>
      </c>
      <c r="D1227" s="1">
        <v>23</v>
      </c>
      <c r="E1227" s="4">
        <v>44665</v>
      </c>
      <c r="F1227" s="1" t="s">
        <v>3294</v>
      </c>
      <c r="G1227" s="1" t="s">
        <v>72</v>
      </c>
      <c r="H1227" s="1" t="s">
        <v>65</v>
      </c>
      <c r="I1227" s="1">
        <v>0.8</v>
      </c>
      <c r="J1227" s="1" t="s">
        <v>75</v>
      </c>
      <c r="K1227" s="1">
        <v>0</v>
      </c>
      <c r="M1227" s="1">
        <v>0</v>
      </c>
      <c r="O1227" s="1">
        <v>0</v>
      </c>
      <c r="Q1227" s="1">
        <v>0</v>
      </c>
      <c r="S1227" s="1">
        <v>0</v>
      </c>
      <c r="U1227" s="1">
        <v>0</v>
      </c>
      <c r="W1227" s="1">
        <v>0</v>
      </c>
      <c r="Y1227" s="1">
        <v>0</v>
      </c>
      <c r="AA1227" s="1">
        <v>0</v>
      </c>
      <c r="AC1227" s="1">
        <v>0</v>
      </c>
      <c r="AE1227" s="1">
        <v>0</v>
      </c>
      <c r="AG1227" s="1">
        <v>1</v>
      </c>
      <c r="AH1227" s="1">
        <v>0</v>
      </c>
    </row>
    <row r="1228" spans="1:34">
      <c r="A1228" s="1" t="s">
        <v>3295</v>
      </c>
      <c r="B1228" s="1" t="s">
        <v>3296</v>
      </c>
      <c r="C1228" s="1" t="s">
        <v>259</v>
      </c>
      <c r="D1228" s="1">
        <v>4</v>
      </c>
      <c r="E1228" s="4">
        <v>44627</v>
      </c>
      <c r="F1228" s="1" t="s">
        <v>3297</v>
      </c>
      <c r="G1228" s="1" t="s">
        <v>745</v>
      </c>
      <c r="H1228" s="1" t="s">
        <v>73</v>
      </c>
      <c r="I1228" s="1">
        <v>0.2</v>
      </c>
      <c r="J1228" s="1" t="s">
        <v>82</v>
      </c>
      <c r="K1228" s="1">
        <v>0.25</v>
      </c>
      <c r="L1228" s="1" t="s">
        <v>83</v>
      </c>
      <c r="M1228" s="1">
        <v>0.3</v>
      </c>
      <c r="N1228" s="1" t="s">
        <v>84</v>
      </c>
      <c r="O1228" s="1">
        <v>0.5</v>
      </c>
      <c r="P1228" s="1" t="s">
        <v>85</v>
      </c>
      <c r="Q1228" s="1">
        <v>0</v>
      </c>
      <c r="S1228" s="1">
        <v>0</v>
      </c>
      <c r="U1228" s="1">
        <v>0</v>
      </c>
      <c r="W1228" s="1">
        <v>0</v>
      </c>
      <c r="Y1228" s="1">
        <v>0</v>
      </c>
      <c r="AA1228" s="1">
        <v>0</v>
      </c>
      <c r="AC1228" s="1">
        <v>0</v>
      </c>
      <c r="AE1228" s="1">
        <v>0</v>
      </c>
      <c r="AG1228" s="1">
        <v>3</v>
      </c>
      <c r="AH1228" s="1">
        <v>0</v>
      </c>
    </row>
    <row r="1229" spans="1:34">
      <c r="A1229" s="1" t="s">
        <v>3298</v>
      </c>
      <c r="B1229" s="1" t="s">
        <v>3299</v>
      </c>
      <c r="C1229" s="1" t="s">
        <v>118</v>
      </c>
      <c r="D1229" s="1">
        <v>7</v>
      </c>
      <c r="E1229" s="4">
        <v>44642</v>
      </c>
      <c r="F1229" s="1" t="s">
        <v>3300</v>
      </c>
      <c r="G1229" s="1" t="s">
        <v>72</v>
      </c>
      <c r="H1229" s="1" t="s">
        <v>65</v>
      </c>
      <c r="I1229" s="1">
        <v>0.6</v>
      </c>
      <c r="J1229" s="1" t="s">
        <v>75</v>
      </c>
      <c r="K1229" s="1">
        <v>0</v>
      </c>
      <c r="M1229" s="1">
        <v>0</v>
      </c>
      <c r="O1229" s="1">
        <v>0</v>
      </c>
      <c r="Q1229" s="1">
        <v>0</v>
      </c>
      <c r="S1229" s="1">
        <v>0</v>
      </c>
      <c r="U1229" s="1">
        <v>0</v>
      </c>
      <c r="W1229" s="1">
        <v>0</v>
      </c>
      <c r="Y1229" s="1">
        <v>0</v>
      </c>
      <c r="AA1229" s="1">
        <v>0</v>
      </c>
      <c r="AC1229" s="1">
        <v>0</v>
      </c>
      <c r="AE1229" s="1">
        <v>0</v>
      </c>
      <c r="AG1229" s="1">
        <v>1</v>
      </c>
      <c r="AH1229" s="1">
        <v>0</v>
      </c>
    </row>
    <row r="1230" spans="1:34">
      <c r="A1230" s="1" t="s">
        <v>3301</v>
      </c>
      <c r="B1230" s="1" t="s">
        <v>3302</v>
      </c>
      <c r="C1230" s="1" t="s">
        <v>149</v>
      </c>
      <c r="D1230" s="1">
        <v>6</v>
      </c>
      <c r="E1230" s="1">
        <v>44347</v>
      </c>
      <c r="F1230" s="1" t="s">
        <v>20332</v>
      </c>
      <c r="G1230" s="1" t="s">
        <v>72</v>
      </c>
      <c r="H1230" s="1" t="s">
        <v>65</v>
      </c>
      <c r="I1230" s="1">
        <v>0.8</v>
      </c>
      <c r="J1230" s="1" t="s">
        <v>75</v>
      </c>
      <c r="K1230" s="1">
        <v>0</v>
      </c>
      <c r="M1230" s="1">
        <v>0</v>
      </c>
      <c r="O1230" s="1">
        <v>0</v>
      </c>
      <c r="Q1230" s="1">
        <v>0</v>
      </c>
      <c r="S1230" s="1">
        <v>0</v>
      </c>
      <c r="U1230" s="1">
        <v>0</v>
      </c>
      <c r="W1230" s="1">
        <v>0</v>
      </c>
      <c r="Y1230" s="1">
        <v>0</v>
      </c>
      <c r="AA1230" s="1">
        <v>0</v>
      </c>
      <c r="AC1230" s="1">
        <v>0</v>
      </c>
      <c r="AE1230" s="1">
        <v>0</v>
      </c>
      <c r="AG1230" s="1">
        <v>1</v>
      </c>
      <c r="AH1230" s="1">
        <v>0</v>
      </c>
    </row>
    <row r="1231" spans="1:34">
      <c r="A1231" s="1" t="s">
        <v>3303</v>
      </c>
      <c r="B1231" s="1" t="s">
        <v>3304</v>
      </c>
      <c r="C1231" s="1" t="s">
        <v>129</v>
      </c>
      <c r="D1231" s="1">
        <v>6</v>
      </c>
      <c r="E1231" s="4">
        <v>44712</v>
      </c>
      <c r="F1231" s="1" t="s">
        <v>3305</v>
      </c>
      <c r="G1231" s="1" t="s">
        <v>80</v>
      </c>
      <c r="H1231" s="1" t="s">
        <v>73</v>
      </c>
      <c r="I1231" s="1">
        <v>0</v>
      </c>
      <c r="J1231" s="1" t="s">
        <v>425</v>
      </c>
      <c r="K1231" s="1">
        <v>0.5</v>
      </c>
      <c r="L1231" s="1" t="s">
        <v>82</v>
      </c>
      <c r="M1231" s="1">
        <v>0.7</v>
      </c>
      <c r="N1231" s="1" t="s">
        <v>83</v>
      </c>
      <c r="O1231" s="1">
        <v>0.76</v>
      </c>
      <c r="P1231" s="1" t="s">
        <v>84</v>
      </c>
      <c r="Q1231" s="1">
        <v>0.8</v>
      </c>
      <c r="R1231" s="1" t="s">
        <v>85</v>
      </c>
      <c r="S1231" s="1">
        <v>0</v>
      </c>
      <c r="U1231" s="1">
        <v>0</v>
      </c>
      <c r="W1231" s="1">
        <v>0</v>
      </c>
      <c r="Y1231" s="1">
        <v>0</v>
      </c>
      <c r="AA1231" s="1">
        <v>0</v>
      </c>
      <c r="AC1231" s="1">
        <v>0</v>
      </c>
      <c r="AE1231" s="1">
        <v>0</v>
      </c>
      <c r="AG1231" s="1">
        <v>4</v>
      </c>
      <c r="AH1231" s="1">
        <v>13000</v>
      </c>
    </row>
    <row r="1232" spans="1:34">
      <c r="A1232" s="1" t="s">
        <v>3306</v>
      </c>
      <c r="B1232" s="1" t="s">
        <v>3307</v>
      </c>
      <c r="C1232" s="1" t="s">
        <v>1153</v>
      </c>
      <c r="D1232" s="1">
        <v>12</v>
      </c>
      <c r="E1232" s="4">
        <v>44711</v>
      </c>
      <c r="F1232" s="1" t="s">
        <v>3308</v>
      </c>
      <c r="G1232" s="1" t="s">
        <v>72</v>
      </c>
      <c r="H1232" s="1" t="s">
        <v>73</v>
      </c>
      <c r="I1232" s="1">
        <v>0</v>
      </c>
      <c r="J1232" s="1" t="s">
        <v>74</v>
      </c>
      <c r="K1232" s="1">
        <v>0.8</v>
      </c>
      <c r="L1232" s="1" t="s">
        <v>75</v>
      </c>
      <c r="M1232" s="1">
        <v>0</v>
      </c>
      <c r="O1232" s="1">
        <v>0</v>
      </c>
      <c r="Q1232" s="1">
        <v>0</v>
      </c>
      <c r="S1232" s="1">
        <v>0</v>
      </c>
      <c r="U1232" s="1">
        <v>0</v>
      </c>
      <c r="W1232" s="1">
        <v>0</v>
      </c>
      <c r="Y1232" s="1">
        <v>0</v>
      </c>
      <c r="AA1232" s="1">
        <v>0</v>
      </c>
      <c r="AC1232" s="1">
        <v>0</v>
      </c>
      <c r="AE1232" s="1">
        <v>0</v>
      </c>
      <c r="AG1232" s="1">
        <v>2</v>
      </c>
      <c r="AH1232" s="1">
        <v>10000</v>
      </c>
    </row>
    <row r="1233" spans="1:34">
      <c r="A1233" s="1" t="s">
        <v>3309</v>
      </c>
      <c r="B1233" s="1" t="s">
        <v>3310</v>
      </c>
      <c r="C1233" s="1" t="s">
        <v>810</v>
      </c>
      <c r="H1233" s="1" t="s">
        <v>65</v>
      </c>
      <c r="I1233" s="1" t="s">
        <v>66</v>
      </c>
      <c r="V1233" s="1" t="s">
        <v>67</v>
      </c>
    </row>
    <row r="1234" spans="1:34">
      <c r="A1234" s="1" t="s">
        <v>3311</v>
      </c>
      <c r="B1234" s="1" t="s">
        <v>3312</v>
      </c>
      <c r="C1234" s="1" t="s">
        <v>159</v>
      </c>
      <c r="D1234" s="1">
        <v>19</v>
      </c>
      <c r="E1234" s="4">
        <v>44706</v>
      </c>
      <c r="F1234" s="1" t="s">
        <v>3313</v>
      </c>
      <c r="G1234" s="1" t="s">
        <v>80</v>
      </c>
      <c r="H1234" s="1" t="s">
        <v>65</v>
      </c>
      <c r="I1234" s="1">
        <v>0.5</v>
      </c>
      <c r="J1234" s="1" t="s">
        <v>75</v>
      </c>
      <c r="K1234" s="1">
        <v>0</v>
      </c>
      <c r="M1234" s="1">
        <v>0</v>
      </c>
      <c r="O1234" s="1">
        <v>0</v>
      </c>
      <c r="Q1234" s="1">
        <v>0</v>
      </c>
      <c r="S1234" s="1">
        <v>0</v>
      </c>
      <c r="U1234" s="1">
        <v>0</v>
      </c>
      <c r="W1234" s="1">
        <v>0</v>
      </c>
      <c r="Y1234" s="1">
        <v>0</v>
      </c>
      <c r="AA1234" s="1">
        <v>0</v>
      </c>
      <c r="AC1234" s="1">
        <v>0</v>
      </c>
      <c r="AE1234" s="1">
        <v>0</v>
      </c>
      <c r="AG1234" s="1">
        <v>1</v>
      </c>
      <c r="AH1234" s="1">
        <v>0</v>
      </c>
    </row>
    <row r="1235" spans="1:34">
      <c r="A1235" s="1" t="s">
        <v>3314</v>
      </c>
      <c r="B1235" s="1" t="s">
        <v>3315</v>
      </c>
      <c r="C1235" s="1" t="s">
        <v>365</v>
      </c>
      <c r="D1235" s="1">
        <v>5</v>
      </c>
      <c r="E1235" s="4">
        <v>44649</v>
      </c>
      <c r="F1235" s="1" t="s">
        <v>3316</v>
      </c>
      <c r="G1235" s="1" t="s">
        <v>72</v>
      </c>
      <c r="H1235" s="1" t="s">
        <v>65</v>
      </c>
      <c r="I1235" s="1">
        <v>0.6</v>
      </c>
      <c r="J1235" s="1" t="s">
        <v>75</v>
      </c>
      <c r="K1235" s="1">
        <v>0</v>
      </c>
      <c r="M1235" s="1">
        <v>0</v>
      </c>
      <c r="O1235" s="1">
        <v>0</v>
      </c>
      <c r="Q1235" s="1">
        <v>0</v>
      </c>
      <c r="S1235" s="1">
        <v>0</v>
      </c>
      <c r="U1235" s="1">
        <v>0</v>
      </c>
      <c r="W1235" s="1">
        <v>0</v>
      </c>
      <c r="Y1235" s="1">
        <v>0</v>
      </c>
      <c r="AA1235" s="1">
        <v>0</v>
      </c>
      <c r="AC1235" s="1">
        <v>0</v>
      </c>
      <c r="AE1235" s="1">
        <v>0</v>
      </c>
      <c r="AG1235" s="1">
        <v>1</v>
      </c>
      <c r="AH1235" s="1">
        <v>0</v>
      </c>
    </row>
    <row r="1236" spans="1:34">
      <c r="A1236" s="1" t="s">
        <v>3317</v>
      </c>
      <c r="B1236" s="1" t="s">
        <v>3318</v>
      </c>
      <c r="C1236" s="1" t="s">
        <v>810</v>
      </c>
      <c r="D1236" s="1">
        <v>8</v>
      </c>
      <c r="E1236" s="4">
        <v>44649</v>
      </c>
      <c r="F1236" s="1" t="s">
        <v>3319</v>
      </c>
      <c r="G1236" s="1" t="s">
        <v>80</v>
      </c>
      <c r="H1236" s="1" t="s">
        <v>73</v>
      </c>
      <c r="I1236" s="1">
        <v>0</v>
      </c>
      <c r="J1236" s="1" t="s">
        <v>81</v>
      </c>
      <c r="K1236" s="1">
        <v>0.55000000000000004</v>
      </c>
      <c r="L1236" s="1" t="s">
        <v>82</v>
      </c>
      <c r="M1236" s="1">
        <v>0.6</v>
      </c>
      <c r="N1236" s="1" t="s">
        <v>83</v>
      </c>
      <c r="O1236" s="1">
        <v>0.7</v>
      </c>
      <c r="P1236" s="1" t="s">
        <v>84</v>
      </c>
      <c r="Q1236" s="1">
        <v>0.75</v>
      </c>
      <c r="R1236" s="1" t="s">
        <v>85</v>
      </c>
      <c r="S1236" s="1">
        <v>0</v>
      </c>
      <c r="U1236" s="1">
        <v>0</v>
      </c>
      <c r="W1236" s="1">
        <v>0</v>
      </c>
      <c r="Y1236" s="1">
        <v>0</v>
      </c>
      <c r="AA1236" s="1">
        <v>0</v>
      </c>
      <c r="AC1236" s="1">
        <v>0</v>
      </c>
      <c r="AE1236" s="1">
        <v>0</v>
      </c>
      <c r="AG1236" s="1">
        <v>4</v>
      </c>
      <c r="AH1236" s="1">
        <v>15000</v>
      </c>
    </row>
    <row r="1237" spans="1:34">
      <c r="A1237" s="1" t="s">
        <v>3320</v>
      </c>
      <c r="B1237" s="1" t="s">
        <v>3321</v>
      </c>
      <c r="C1237" s="1" t="s">
        <v>506</v>
      </c>
      <c r="D1237" s="1">
        <v>4</v>
      </c>
      <c r="E1237" s="1">
        <v>43549</v>
      </c>
      <c r="F1237" s="1" t="s">
        <v>20332</v>
      </c>
      <c r="G1237" s="1" t="s">
        <v>72</v>
      </c>
      <c r="H1237" s="1" t="s">
        <v>65</v>
      </c>
      <c r="I1237" s="1">
        <v>0.65</v>
      </c>
      <c r="J1237" s="1" t="s">
        <v>75</v>
      </c>
      <c r="K1237" s="1">
        <v>0</v>
      </c>
      <c r="M1237" s="1">
        <v>0</v>
      </c>
      <c r="O1237" s="1">
        <v>0</v>
      </c>
      <c r="Q1237" s="1">
        <v>0</v>
      </c>
      <c r="S1237" s="1">
        <v>0</v>
      </c>
      <c r="U1237" s="1">
        <v>0</v>
      </c>
      <c r="W1237" s="1">
        <v>0</v>
      </c>
      <c r="Y1237" s="1">
        <v>0</v>
      </c>
      <c r="AA1237" s="1">
        <v>0</v>
      </c>
      <c r="AC1237" s="1">
        <v>0</v>
      </c>
      <c r="AE1237" s="1">
        <v>0</v>
      </c>
      <c r="AG1237" s="1">
        <v>1</v>
      </c>
      <c r="AH1237" s="1">
        <v>0</v>
      </c>
    </row>
    <row r="1238" spans="1:34">
      <c r="A1238" s="1" t="s">
        <v>3322</v>
      </c>
      <c r="B1238" s="1" t="s">
        <v>3323</v>
      </c>
      <c r="C1238" s="1" t="s">
        <v>235</v>
      </c>
      <c r="D1238" s="1">
        <v>39</v>
      </c>
      <c r="E1238" s="4">
        <v>44698</v>
      </c>
      <c r="F1238" s="1" t="s">
        <v>3324</v>
      </c>
      <c r="G1238" s="1" t="s">
        <v>72</v>
      </c>
      <c r="H1238" s="1" t="s">
        <v>65</v>
      </c>
      <c r="I1238" s="1">
        <v>0.2</v>
      </c>
      <c r="J1238" s="1" t="s">
        <v>75</v>
      </c>
      <c r="K1238" s="1">
        <v>0</v>
      </c>
      <c r="M1238" s="1">
        <v>0</v>
      </c>
      <c r="O1238" s="1">
        <v>0</v>
      </c>
      <c r="Q1238" s="1">
        <v>0</v>
      </c>
      <c r="S1238" s="1">
        <v>0</v>
      </c>
      <c r="U1238" s="1">
        <v>0</v>
      </c>
      <c r="W1238" s="1">
        <v>0</v>
      </c>
      <c r="Y1238" s="1">
        <v>0</v>
      </c>
      <c r="AA1238" s="1">
        <v>0</v>
      </c>
      <c r="AC1238" s="1">
        <v>0</v>
      </c>
      <c r="AE1238" s="1">
        <v>0</v>
      </c>
      <c r="AG1238" s="1">
        <v>1</v>
      </c>
      <c r="AH1238" s="1">
        <v>0</v>
      </c>
    </row>
    <row r="1239" spans="1:34">
      <c r="A1239" s="1" t="s">
        <v>3325</v>
      </c>
      <c r="B1239" s="1" t="s">
        <v>3326</v>
      </c>
      <c r="C1239" s="1" t="s">
        <v>212</v>
      </c>
      <c r="D1239" s="1">
        <v>8</v>
      </c>
      <c r="E1239" s="1">
        <v>44286</v>
      </c>
      <c r="F1239" s="1" t="s">
        <v>20332</v>
      </c>
      <c r="G1239" s="1" t="s">
        <v>72</v>
      </c>
      <c r="H1239" s="1" t="s">
        <v>73</v>
      </c>
      <c r="I1239" s="1">
        <v>0</v>
      </c>
      <c r="J1239" s="1" t="s">
        <v>81</v>
      </c>
      <c r="K1239" s="1">
        <v>0.8</v>
      </c>
      <c r="L1239" s="1" t="s">
        <v>75</v>
      </c>
      <c r="M1239" s="1">
        <v>0</v>
      </c>
      <c r="O1239" s="1">
        <v>0</v>
      </c>
      <c r="Q1239" s="1">
        <v>0</v>
      </c>
      <c r="S1239" s="1">
        <v>0</v>
      </c>
      <c r="U1239" s="1">
        <v>0</v>
      </c>
      <c r="W1239" s="1">
        <v>0</v>
      </c>
      <c r="Y1239" s="1">
        <v>0</v>
      </c>
      <c r="AA1239" s="1">
        <v>0</v>
      </c>
      <c r="AC1239" s="1">
        <v>0</v>
      </c>
      <c r="AE1239" s="1">
        <v>0</v>
      </c>
      <c r="AG1239" s="1">
        <v>2</v>
      </c>
      <c r="AH1239" s="1">
        <v>15000</v>
      </c>
    </row>
    <row r="1240" spans="1:34">
      <c r="A1240" s="1" t="s">
        <v>3327</v>
      </c>
      <c r="B1240" s="1" t="s">
        <v>3328</v>
      </c>
      <c r="C1240" s="1" t="s">
        <v>736</v>
      </c>
      <c r="D1240" s="1">
        <v>65</v>
      </c>
      <c r="E1240" s="4">
        <v>44530</v>
      </c>
      <c r="F1240" s="1" t="s">
        <v>3329</v>
      </c>
      <c r="G1240" s="1" t="s">
        <v>72</v>
      </c>
      <c r="H1240" s="1" t="s">
        <v>73</v>
      </c>
      <c r="I1240" s="1">
        <v>0</v>
      </c>
      <c r="J1240" s="1" t="s">
        <v>434</v>
      </c>
      <c r="K1240" s="1">
        <v>0.8</v>
      </c>
      <c r="L1240" s="1" t="s">
        <v>75</v>
      </c>
      <c r="M1240" s="1">
        <v>0</v>
      </c>
      <c r="O1240" s="1">
        <v>0</v>
      </c>
      <c r="Q1240" s="1">
        <v>0</v>
      </c>
      <c r="S1240" s="1">
        <v>0</v>
      </c>
      <c r="U1240" s="1">
        <v>0</v>
      </c>
      <c r="W1240" s="1">
        <v>0</v>
      </c>
      <c r="Y1240" s="1">
        <v>0</v>
      </c>
      <c r="AA1240" s="1">
        <v>0</v>
      </c>
      <c r="AC1240" s="1">
        <v>0</v>
      </c>
      <c r="AE1240" s="1">
        <v>0</v>
      </c>
      <c r="AG1240" s="1">
        <v>2</v>
      </c>
      <c r="AH1240" s="1">
        <v>7500</v>
      </c>
    </row>
    <row r="1241" spans="1:34">
      <c r="A1241" s="1" t="s">
        <v>3330</v>
      </c>
      <c r="B1241" s="1" t="s">
        <v>3331</v>
      </c>
      <c r="C1241" s="1" t="s">
        <v>620</v>
      </c>
      <c r="D1241" s="1">
        <v>4</v>
      </c>
      <c r="E1241" s="1">
        <v>44347</v>
      </c>
      <c r="F1241" s="1" t="s">
        <v>20332</v>
      </c>
      <c r="G1241" s="1" t="s">
        <v>72</v>
      </c>
      <c r="H1241" s="1" t="s">
        <v>65</v>
      </c>
      <c r="I1241" s="1">
        <v>0.8</v>
      </c>
      <c r="J1241" s="1" t="s">
        <v>75</v>
      </c>
      <c r="K1241" s="1">
        <v>0</v>
      </c>
      <c r="M1241" s="1">
        <v>0</v>
      </c>
      <c r="O1241" s="1">
        <v>0</v>
      </c>
      <c r="Q1241" s="1">
        <v>0</v>
      </c>
      <c r="S1241" s="1">
        <v>0</v>
      </c>
      <c r="U1241" s="1">
        <v>0</v>
      </c>
      <c r="W1241" s="1">
        <v>0</v>
      </c>
      <c r="Y1241" s="1">
        <v>0</v>
      </c>
      <c r="AA1241" s="1">
        <v>0</v>
      </c>
      <c r="AC1241" s="1">
        <v>0</v>
      </c>
      <c r="AE1241" s="1">
        <v>0</v>
      </c>
      <c r="AG1241" s="1">
        <v>1</v>
      </c>
      <c r="AH1241" s="1">
        <v>0</v>
      </c>
    </row>
    <row r="1242" spans="1:34">
      <c r="A1242" s="1" t="s">
        <v>3332</v>
      </c>
      <c r="B1242" s="1" t="s">
        <v>3333</v>
      </c>
      <c r="C1242" s="1" t="s">
        <v>112</v>
      </c>
      <c r="H1242" s="1" t="s">
        <v>65</v>
      </c>
      <c r="I1242" s="1" t="s">
        <v>66</v>
      </c>
      <c r="V1242" s="1" t="s">
        <v>67</v>
      </c>
    </row>
    <row r="1243" spans="1:34">
      <c r="A1243" s="1" t="s">
        <v>3334</v>
      </c>
      <c r="B1243" s="1" t="s">
        <v>3335</v>
      </c>
      <c r="C1243" s="1" t="s">
        <v>118</v>
      </c>
      <c r="H1243" s="1" t="s">
        <v>65</v>
      </c>
      <c r="I1243" s="1" t="s">
        <v>66</v>
      </c>
      <c r="V1243" s="1" t="s">
        <v>67</v>
      </c>
    </row>
    <row r="1244" spans="1:34">
      <c r="A1244" s="1" t="s">
        <v>3336</v>
      </c>
      <c r="B1244" s="1" t="s">
        <v>3337</v>
      </c>
      <c r="C1244" s="1" t="s">
        <v>3338</v>
      </c>
      <c r="D1244" s="1">
        <v>13</v>
      </c>
      <c r="E1244" s="1">
        <v>39172</v>
      </c>
      <c r="F1244" s="1" t="s">
        <v>20332</v>
      </c>
      <c r="G1244" s="1" t="s">
        <v>72</v>
      </c>
      <c r="H1244" s="1" t="s">
        <v>65</v>
      </c>
      <c r="I1244" s="1">
        <v>0.8</v>
      </c>
      <c r="J1244" s="1" t="s">
        <v>75</v>
      </c>
      <c r="K1244" s="1">
        <v>0</v>
      </c>
      <c r="M1244" s="1">
        <v>0</v>
      </c>
      <c r="O1244" s="1">
        <v>0</v>
      </c>
      <c r="Q1244" s="1">
        <v>0</v>
      </c>
      <c r="S1244" s="1">
        <v>0</v>
      </c>
      <c r="U1244" s="1">
        <v>0</v>
      </c>
      <c r="W1244" s="1">
        <v>0</v>
      </c>
      <c r="Y1244" s="1">
        <v>0</v>
      </c>
      <c r="AA1244" s="1">
        <v>0</v>
      </c>
      <c r="AC1244" s="1">
        <v>0</v>
      </c>
      <c r="AE1244" s="1">
        <v>0</v>
      </c>
      <c r="AG1244" s="1">
        <v>1</v>
      </c>
      <c r="AH1244" s="1">
        <v>0</v>
      </c>
    </row>
    <row r="1245" spans="1:34">
      <c r="A1245" s="1" t="s">
        <v>3339</v>
      </c>
      <c r="B1245" s="1" t="s">
        <v>3340</v>
      </c>
      <c r="C1245" s="1" t="s">
        <v>121</v>
      </c>
      <c r="D1245" s="1">
        <v>9</v>
      </c>
      <c r="E1245" s="4">
        <v>44708</v>
      </c>
      <c r="F1245" s="1" t="s">
        <v>3341</v>
      </c>
      <c r="G1245" s="1" t="s">
        <v>80</v>
      </c>
      <c r="H1245" s="1" t="s">
        <v>73</v>
      </c>
      <c r="I1245" s="1">
        <v>0.6</v>
      </c>
      <c r="J1245" s="1" t="s">
        <v>82</v>
      </c>
      <c r="K1245" s="1">
        <v>0.6</v>
      </c>
      <c r="L1245" s="1" t="s">
        <v>83</v>
      </c>
      <c r="M1245" s="1">
        <v>0.7</v>
      </c>
      <c r="N1245" s="1" t="s">
        <v>84</v>
      </c>
      <c r="O1245" s="1">
        <v>0.8</v>
      </c>
      <c r="P1245" s="1" t="s">
        <v>85</v>
      </c>
      <c r="Q1245" s="1">
        <v>0</v>
      </c>
      <c r="S1245" s="1">
        <v>0</v>
      </c>
      <c r="U1245" s="1">
        <v>0</v>
      </c>
      <c r="W1245" s="1">
        <v>0</v>
      </c>
      <c r="Y1245" s="1">
        <v>0</v>
      </c>
      <c r="AA1245" s="1">
        <v>0</v>
      </c>
      <c r="AC1245" s="1">
        <v>0</v>
      </c>
      <c r="AE1245" s="1">
        <v>0</v>
      </c>
      <c r="AG1245" s="1">
        <v>3</v>
      </c>
      <c r="AH1245" s="1">
        <v>0</v>
      </c>
    </row>
    <row r="1246" spans="1:34">
      <c r="A1246" s="1" t="s">
        <v>3342</v>
      </c>
      <c r="B1246" s="1" t="s">
        <v>3343</v>
      </c>
      <c r="C1246" s="1" t="s">
        <v>259</v>
      </c>
      <c r="D1246" s="1">
        <v>47</v>
      </c>
      <c r="E1246" s="4">
        <v>44558</v>
      </c>
      <c r="F1246" s="1" t="s">
        <v>3344</v>
      </c>
      <c r="G1246" s="1" t="s">
        <v>72</v>
      </c>
      <c r="H1246" s="1" t="s">
        <v>65</v>
      </c>
      <c r="I1246" s="1">
        <v>0.4</v>
      </c>
      <c r="J1246" s="1" t="s">
        <v>75</v>
      </c>
      <c r="K1246" s="1">
        <v>0</v>
      </c>
      <c r="M1246" s="1">
        <v>0</v>
      </c>
      <c r="O1246" s="1">
        <v>0</v>
      </c>
      <c r="Q1246" s="1">
        <v>0</v>
      </c>
      <c r="S1246" s="1">
        <v>0</v>
      </c>
      <c r="U1246" s="1">
        <v>0</v>
      </c>
      <c r="W1246" s="1">
        <v>0</v>
      </c>
      <c r="Y1246" s="1">
        <v>0</v>
      </c>
      <c r="AA1246" s="1">
        <v>0</v>
      </c>
      <c r="AC1246" s="1">
        <v>0</v>
      </c>
      <c r="AE1246" s="1">
        <v>0</v>
      </c>
      <c r="AG1246" s="1">
        <v>1</v>
      </c>
      <c r="AH1246" s="1">
        <v>0</v>
      </c>
    </row>
    <row r="1247" spans="1:34">
      <c r="A1247" s="1" t="s">
        <v>3345</v>
      </c>
      <c r="B1247" s="1" t="s">
        <v>3346</v>
      </c>
      <c r="C1247" s="1" t="s">
        <v>199</v>
      </c>
      <c r="D1247" s="1">
        <v>14</v>
      </c>
      <c r="E1247" s="1">
        <v>39528</v>
      </c>
      <c r="F1247" s="1" t="s">
        <v>20332</v>
      </c>
      <c r="G1247" s="1" t="s">
        <v>72</v>
      </c>
      <c r="H1247" s="1" t="s">
        <v>65</v>
      </c>
      <c r="I1247" s="1">
        <v>0.45</v>
      </c>
      <c r="J1247" s="1" t="s">
        <v>75</v>
      </c>
      <c r="K1247" s="1">
        <v>0</v>
      </c>
      <c r="M1247" s="1">
        <v>0</v>
      </c>
      <c r="O1247" s="1">
        <v>0</v>
      </c>
      <c r="Q1247" s="1">
        <v>0</v>
      </c>
      <c r="S1247" s="1">
        <v>0</v>
      </c>
      <c r="U1247" s="1">
        <v>0</v>
      </c>
      <c r="W1247" s="1">
        <v>0</v>
      </c>
      <c r="Y1247" s="1">
        <v>0</v>
      </c>
      <c r="AA1247" s="1">
        <v>0</v>
      </c>
      <c r="AC1247" s="1">
        <v>0</v>
      </c>
      <c r="AE1247" s="1">
        <v>0</v>
      </c>
      <c r="AG1247" s="1">
        <v>1</v>
      </c>
      <c r="AH1247" s="1">
        <v>0</v>
      </c>
    </row>
    <row r="1248" spans="1:34">
      <c r="A1248" s="1" t="s">
        <v>3347</v>
      </c>
      <c r="B1248" s="1" t="s">
        <v>3348</v>
      </c>
      <c r="C1248" s="1" t="s">
        <v>196</v>
      </c>
      <c r="D1248" s="1">
        <v>9</v>
      </c>
      <c r="E1248" s="1">
        <v>44712</v>
      </c>
      <c r="F1248" s="1" t="s">
        <v>20418</v>
      </c>
      <c r="G1248" s="1" t="s">
        <v>80</v>
      </c>
      <c r="H1248" s="1" t="s">
        <v>65</v>
      </c>
      <c r="I1248" s="1">
        <v>0.7</v>
      </c>
      <c r="J1248" s="1" t="s">
        <v>75</v>
      </c>
      <c r="K1248" s="1">
        <v>0</v>
      </c>
      <c r="M1248" s="1">
        <v>0</v>
      </c>
      <c r="O1248" s="1">
        <v>0</v>
      </c>
      <c r="Q1248" s="1">
        <v>0</v>
      </c>
      <c r="S1248" s="1">
        <v>0</v>
      </c>
      <c r="U1248" s="1">
        <v>0</v>
      </c>
      <c r="W1248" s="1">
        <v>0</v>
      </c>
      <c r="Y1248" s="1">
        <v>0</v>
      </c>
      <c r="AA1248" s="1">
        <v>0</v>
      </c>
      <c r="AC1248" s="1">
        <v>0</v>
      </c>
      <c r="AE1248" s="1">
        <v>0</v>
      </c>
      <c r="AG1248" s="1">
        <v>1</v>
      </c>
      <c r="AH1248" s="1">
        <v>0</v>
      </c>
    </row>
    <row r="1249" spans="1:34">
      <c r="A1249" s="1" t="s">
        <v>3349</v>
      </c>
      <c r="B1249" s="1" t="s">
        <v>3350</v>
      </c>
      <c r="C1249" s="1" t="s">
        <v>121</v>
      </c>
      <c r="D1249" s="1">
        <v>12</v>
      </c>
      <c r="E1249" s="4">
        <v>44680</v>
      </c>
      <c r="F1249" s="1" t="s">
        <v>3351</v>
      </c>
      <c r="G1249" s="1" t="s">
        <v>72</v>
      </c>
      <c r="H1249" s="1" t="s">
        <v>65</v>
      </c>
      <c r="I1249" s="1">
        <v>0.8</v>
      </c>
      <c r="J1249" s="1" t="s">
        <v>75</v>
      </c>
      <c r="K1249" s="1">
        <v>0</v>
      </c>
      <c r="M1249" s="1">
        <v>0</v>
      </c>
      <c r="O1249" s="1">
        <v>0</v>
      </c>
      <c r="Q1249" s="1">
        <v>0</v>
      </c>
      <c r="S1249" s="1">
        <v>0</v>
      </c>
      <c r="U1249" s="1">
        <v>0</v>
      </c>
      <c r="W1249" s="1">
        <v>0</v>
      </c>
      <c r="Y1249" s="1">
        <v>0</v>
      </c>
      <c r="AA1249" s="1">
        <v>0</v>
      </c>
      <c r="AC1249" s="1">
        <v>0</v>
      </c>
      <c r="AE1249" s="1">
        <v>0</v>
      </c>
      <c r="AG1249" s="1">
        <v>1</v>
      </c>
      <c r="AH1249" s="1">
        <v>0</v>
      </c>
    </row>
    <row r="1250" spans="1:34">
      <c r="A1250" s="1" t="s">
        <v>3352</v>
      </c>
      <c r="B1250" s="1" t="s">
        <v>3353</v>
      </c>
      <c r="C1250" s="1" t="s">
        <v>228</v>
      </c>
      <c r="D1250" s="1">
        <v>12</v>
      </c>
      <c r="E1250" s="4">
        <v>44711</v>
      </c>
      <c r="F1250" s="1" t="s">
        <v>3354</v>
      </c>
      <c r="G1250" s="1" t="s">
        <v>72</v>
      </c>
      <c r="H1250" s="1" t="s">
        <v>65</v>
      </c>
      <c r="I1250" s="1">
        <v>0.7</v>
      </c>
      <c r="J1250" s="1" t="s">
        <v>75</v>
      </c>
      <c r="K1250" s="1">
        <v>0</v>
      </c>
      <c r="M1250" s="1">
        <v>0</v>
      </c>
      <c r="O1250" s="1">
        <v>0</v>
      </c>
      <c r="Q1250" s="1">
        <v>0</v>
      </c>
      <c r="S1250" s="1">
        <v>0</v>
      </c>
      <c r="U1250" s="1">
        <v>0</v>
      </c>
      <c r="W1250" s="1">
        <v>0</v>
      </c>
      <c r="Y1250" s="1">
        <v>0</v>
      </c>
      <c r="AA1250" s="1">
        <v>0</v>
      </c>
      <c r="AC1250" s="1">
        <v>0</v>
      </c>
      <c r="AE1250" s="1">
        <v>0</v>
      </c>
      <c r="AG1250" s="1">
        <v>1</v>
      </c>
      <c r="AH1250" s="1">
        <v>0</v>
      </c>
    </row>
    <row r="1251" spans="1:34">
      <c r="A1251" s="1" t="s">
        <v>3355</v>
      </c>
      <c r="B1251" s="1" t="s">
        <v>3356</v>
      </c>
      <c r="C1251" s="1" t="s">
        <v>255</v>
      </c>
      <c r="D1251" s="1">
        <v>2</v>
      </c>
      <c r="E1251" s="4">
        <v>44620</v>
      </c>
      <c r="F1251" s="1" t="s">
        <v>3357</v>
      </c>
      <c r="G1251" s="1" t="s">
        <v>72</v>
      </c>
      <c r="H1251" s="1" t="s">
        <v>65</v>
      </c>
      <c r="I1251" s="1">
        <v>0.7</v>
      </c>
      <c r="J1251" s="1" t="s">
        <v>75</v>
      </c>
      <c r="K1251" s="1">
        <v>0</v>
      </c>
      <c r="M1251" s="1">
        <v>0</v>
      </c>
      <c r="O1251" s="1">
        <v>0</v>
      </c>
      <c r="Q1251" s="1">
        <v>0</v>
      </c>
      <c r="S1251" s="1">
        <v>0</v>
      </c>
      <c r="U1251" s="1">
        <v>0</v>
      </c>
      <c r="W1251" s="1">
        <v>0</v>
      </c>
      <c r="Y1251" s="1">
        <v>0</v>
      </c>
      <c r="AA1251" s="1">
        <v>0</v>
      </c>
      <c r="AC1251" s="1">
        <v>0</v>
      </c>
      <c r="AE1251" s="1">
        <v>0</v>
      </c>
      <c r="AG1251" s="1">
        <v>1</v>
      </c>
      <c r="AH1251" s="1">
        <v>0</v>
      </c>
    </row>
    <row r="1252" spans="1:34">
      <c r="A1252" s="1" t="s">
        <v>3358</v>
      </c>
      <c r="B1252" s="1" t="s">
        <v>3359</v>
      </c>
      <c r="C1252" s="1" t="s">
        <v>287</v>
      </c>
      <c r="D1252" s="1">
        <v>26</v>
      </c>
      <c r="E1252" s="1">
        <v>41560</v>
      </c>
      <c r="F1252" s="1" t="s">
        <v>20332</v>
      </c>
      <c r="G1252" s="1" t="s">
        <v>72</v>
      </c>
      <c r="H1252" s="1" t="s">
        <v>65</v>
      </c>
      <c r="I1252" s="1">
        <v>0.35</v>
      </c>
      <c r="J1252" s="1" t="s">
        <v>75</v>
      </c>
      <c r="K1252" s="1">
        <v>0</v>
      </c>
      <c r="M1252" s="1">
        <v>0</v>
      </c>
      <c r="O1252" s="1">
        <v>0</v>
      </c>
      <c r="Q1252" s="1">
        <v>0</v>
      </c>
      <c r="S1252" s="1">
        <v>0</v>
      </c>
      <c r="U1252" s="1">
        <v>0</v>
      </c>
      <c r="W1252" s="1">
        <v>0</v>
      </c>
      <c r="Y1252" s="1">
        <v>0</v>
      </c>
      <c r="AA1252" s="1">
        <v>0</v>
      </c>
      <c r="AC1252" s="1">
        <v>0</v>
      </c>
      <c r="AE1252" s="1">
        <v>0</v>
      </c>
      <c r="AG1252" s="1">
        <v>1</v>
      </c>
      <c r="AH1252" s="1">
        <v>0</v>
      </c>
    </row>
    <row r="1253" spans="1:34">
      <c r="A1253" s="1" t="s">
        <v>3360</v>
      </c>
      <c r="B1253" s="1" t="s">
        <v>3361</v>
      </c>
      <c r="C1253" s="1" t="s">
        <v>228</v>
      </c>
      <c r="D1253" s="1">
        <v>6</v>
      </c>
      <c r="E1253" s="4">
        <v>44649</v>
      </c>
      <c r="F1253" s="1" t="s">
        <v>3362</v>
      </c>
      <c r="G1253" s="1" t="s">
        <v>745</v>
      </c>
      <c r="H1253" s="1" t="s">
        <v>65</v>
      </c>
      <c r="I1253" s="1">
        <v>0.8</v>
      </c>
      <c r="J1253" s="1" t="s">
        <v>75</v>
      </c>
      <c r="K1253" s="1">
        <v>0</v>
      </c>
      <c r="M1253" s="1">
        <v>0</v>
      </c>
      <c r="O1253" s="1">
        <v>0</v>
      </c>
      <c r="Q1253" s="1">
        <v>0</v>
      </c>
      <c r="S1253" s="1">
        <v>0</v>
      </c>
      <c r="U1253" s="1">
        <v>0</v>
      </c>
      <c r="W1253" s="1">
        <v>0</v>
      </c>
      <c r="Y1253" s="1">
        <v>0</v>
      </c>
      <c r="AA1253" s="1">
        <v>0</v>
      </c>
      <c r="AC1253" s="1">
        <v>0</v>
      </c>
      <c r="AE1253" s="1">
        <v>0</v>
      </c>
      <c r="AG1253" s="1">
        <v>1</v>
      </c>
      <c r="AH1253" s="1">
        <v>0</v>
      </c>
    </row>
    <row r="1254" spans="1:34">
      <c r="A1254" s="1" t="s">
        <v>3363</v>
      </c>
      <c r="B1254" s="1" t="s">
        <v>3364</v>
      </c>
      <c r="C1254" s="1" t="s">
        <v>156</v>
      </c>
      <c r="D1254" s="1">
        <v>34</v>
      </c>
      <c r="E1254" s="4">
        <v>44701</v>
      </c>
      <c r="F1254" s="1" t="s">
        <v>3365</v>
      </c>
      <c r="G1254" s="1" t="s">
        <v>72</v>
      </c>
      <c r="H1254" s="1" t="s">
        <v>65</v>
      </c>
      <c r="I1254" s="1">
        <v>0.8</v>
      </c>
      <c r="J1254" s="1" t="s">
        <v>75</v>
      </c>
      <c r="K1254" s="1">
        <v>0</v>
      </c>
      <c r="M1254" s="1">
        <v>0</v>
      </c>
      <c r="O1254" s="1">
        <v>0</v>
      </c>
      <c r="Q1254" s="1">
        <v>0</v>
      </c>
      <c r="S1254" s="1">
        <v>0</v>
      </c>
      <c r="U1254" s="1">
        <v>0</v>
      </c>
      <c r="W1254" s="1">
        <v>0</v>
      </c>
      <c r="Y1254" s="1">
        <v>0</v>
      </c>
      <c r="AA1254" s="1">
        <v>0</v>
      </c>
      <c r="AC1254" s="1">
        <v>0</v>
      </c>
      <c r="AE1254" s="1">
        <v>0</v>
      </c>
      <c r="AG1254" s="1">
        <v>1</v>
      </c>
      <c r="AH1254" s="1">
        <v>0</v>
      </c>
    </row>
    <row r="1255" spans="1:34">
      <c r="A1255" s="1" t="s">
        <v>3366</v>
      </c>
      <c r="B1255" s="1" t="s">
        <v>3367</v>
      </c>
      <c r="C1255" s="1" t="s">
        <v>259</v>
      </c>
      <c r="D1255" s="1">
        <v>4</v>
      </c>
      <c r="E1255" s="4">
        <v>44608</v>
      </c>
      <c r="F1255" s="1" t="s">
        <v>3368</v>
      </c>
      <c r="G1255" s="1" t="s">
        <v>72</v>
      </c>
      <c r="H1255" s="1" t="s">
        <v>65</v>
      </c>
      <c r="I1255" s="1">
        <v>0.6</v>
      </c>
      <c r="J1255" s="1" t="s">
        <v>75</v>
      </c>
      <c r="K1255" s="1">
        <v>0</v>
      </c>
      <c r="M1255" s="1">
        <v>0</v>
      </c>
      <c r="O1255" s="1">
        <v>0</v>
      </c>
      <c r="Q1255" s="1">
        <v>0</v>
      </c>
      <c r="S1255" s="1">
        <v>0</v>
      </c>
      <c r="U1255" s="1">
        <v>0</v>
      </c>
      <c r="W1255" s="1">
        <v>0</v>
      </c>
      <c r="Y1255" s="1">
        <v>0</v>
      </c>
      <c r="AA1255" s="1">
        <v>0</v>
      </c>
      <c r="AC1255" s="1">
        <v>0</v>
      </c>
      <c r="AE1255" s="1">
        <v>0</v>
      </c>
      <c r="AG1255" s="1">
        <v>1</v>
      </c>
      <c r="AH1255" s="1">
        <v>0</v>
      </c>
    </row>
    <row r="1256" spans="1:34">
      <c r="A1256" s="1" t="s">
        <v>3369</v>
      </c>
      <c r="B1256" s="1" t="s">
        <v>3370</v>
      </c>
      <c r="C1256" s="1" t="s">
        <v>423</v>
      </c>
      <c r="D1256" s="1">
        <v>8</v>
      </c>
      <c r="E1256" s="4">
        <v>44624</v>
      </c>
      <c r="F1256" s="1" t="s">
        <v>3371</v>
      </c>
      <c r="G1256" s="1" t="s">
        <v>80</v>
      </c>
      <c r="H1256" s="1" t="s">
        <v>73</v>
      </c>
      <c r="I1256" s="1">
        <v>0</v>
      </c>
      <c r="J1256" s="1" t="s">
        <v>1593</v>
      </c>
      <c r="K1256" s="1">
        <v>0.7</v>
      </c>
      <c r="L1256" s="1" t="s">
        <v>82</v>
      </c>
      <c r="M1256" s="1">
        <v>0.72</v>
      </c>
      <c r="N1256" s="1" t="s">
        <v>83</v>
      </c>
      <c r="O1256" s="1">
        <v>0.74</v>
      </c>
      <c r="P1256" s="1" t="s">
        <v>84</v>
      </c>
      <c r="Q1256" s="1">
        <v>0.76</v>
      </c>
      <c r="R1256" s="1" t="s">
        <v>85</v>
      </c>
      <c r="S1256" s="1">
        <v>0</v>
      </c>
      <c r="U1256" s="1">
        <v>0</v>
      </c>
      <c r="W1256" s="1">
        <v>0</v>
      </c>
      <c r="Y1256" s="1">
        <v>0</v>
      </c>
      <c r="AA1256" s="1">
        <v>0</v>
      </c>
      <c r="AC1256" s="1">
        <v>0</v>
      </c>
      <c r="AE1256" s="1">
        <v>0</v>
      </c>
      <c r="AG1256" s="1">
        <v>4</v>
      </c>
      <c r="AH1256" s="1">
        <v>17000</v>
      </c>
    </row>
    <row r="1257" spans="1:34">
      <c r="A1257" s="1" t="s">
        <v>3372</v>
      </c>
      <c r="B1257" s="1" t="s">
        <v>3373</v>
      </c>
      <c r="C1257" s="1" t="s">
        <v>387</v>
      </c>
      <c r="D1257" s="1">
        <v>3</v>
      </c>
      <c r="E1257" s="1">
        <v>44711</v>
      </c>
      <c r="F1257" s="1" t="s">
        <v>20419</v>
      </c>
      <c r="G1257" s="1" t="s">
        <v>72</v>
      </c>
      <c r="H1257" s="1" t="s">
        <v>65</v>
      </c>
      <c r="I1257" s="1">
        <v>0.7</v>
      </c>
      <c r="J1257" s="1" t="s">
        <v>75</v>
      </c>
      <c r="K1257" s="1">
        <v>0</v>
      </c>
      <c r="M1257" s="1">
        <v>0</v>
      </c>
      <c r="O1257" s="1">
        <v>0</v>
      </c>
      <c r="Q1257" s="1">
        <v>0</v>
      </c>
      <c r="S1257" s="1">
        <v>0</v>
      </c>
      <c r="U1257" s="1">
        <v>0</v>
      </c>
      <c r="W1257" s="1">
        <v>0</v>
      </c>
      <c r="Y1257" s="1">
        <v>0</v>
      </c>
      <c r="AA1257" s="1">
        <v>0</v>
      </c>
      <c r="AC1257" s="1">
        <v>0</v>
      </c>
      <c r="AE1257" s="1">
        <v>0</v>
      </c>
      <c r="AG1257" s="1">
        <v>1</v>
      </c>
      <c r="AH1257" s="1">
        <v>0</v>
      </c>
    </row>
    <row r="1258" spans="1:34">
      <c r="A1258" s="1" t="s">
        <v>3374</v>
      </c>
      <c r="B1258" s="1" t="s">
        <v>3375</v>
      </c>
      <c r="C1258" s="1" t="s">
        <v>423</v>
      </c>
      <c r="D1258" s="1">
        <v>62</v>
      </c>
      <c r="E1258" s="4">
        <v>44559</v>
      </c>
      <c r="F1258" s="1" t="s">
        <v>3376</v>
      </c>
      <c r="G1258" s="1" t="s">
        <v>72</v>
      </c>
      <c r="H1258" s="1" t="s">
        <v>73</v>
      </c>
      <c r="I1258" s="1">
        <v>0</v>
      </c>
      <c r="J1258" s="1" t="s">
        <v>187</v>
      </c>
      <c r="K1258" s="1">
        <v>0.8</v>
      </c>
      <c r="L1258" s="1" t="s">
        <v>75</v>
      </c>
      <c r="M1258" s="1">
        <v>0</v>
      </c>
      <c r="O1258" s="1">
        <v>0</v>
      </c>
      <c r="Q1258" s="1">
        <v>0</v>
      </c>
      <c r="S1258" s="1">
        <v>0</v>
      </c>
      <c r="U1258" s="1">
        <v>0</v>
      </c>
      <c r="W1258" s="1">
        <v>0</v>
      </c>
      <c r="Y1258" s="1">
        <v>0</v>
      </c>
      <c r="AA1258" s="1">
        <v>0</v>
      </c>
      <c r="AC1258" s="1">
        <v>0</v>
      </c>
      <c r="AE1258" s="1">
        <v>0</v>
      </c>
      <c r="AG1258" s="1">
        <v>2</v>
      </c>
      <c r="AH1258" s="1">
        <v>9000</v>
      </c>
    </row>
    <row r="1259" spans="1:34">
      <c r="A1259" s="1" t="s">
        <v>3377</v>
      </c>
      <c r="B1259" s="1" t="s">
        <v>3378</v>
      </c>
      <c r="C1259" s="1" t="s">
        <v>779</v>
      </c>
      <c r="D1259" s="1">
        <v>20</v>
      </c>
      <c r="E1259" s="1">
        <v>42122</v>
      </c>
      <c r="F1259" s="1" t="s">
        <v>20332</v>
      </c>
      <c r="G1259" s="1" t="s">
        <v>72</v>
      </c>
      <c r="H1259" s="1" t="s">
        <v>65</v>
      </c>
      <c r="I1259" s="1">
        <v>0.8</v>
      </c>
      <c r="J1259" s="1" t="s">
        <v>75</v>
      </c>
      <c r="K1259" s="1">
        <v>0</v>
      </c>
      <c r="M1259" s="1">
        <v>0</v>
      </c>
      <c r="O1259" s="1">
        <v>0</v>
      </c>
      <c r="Q1259" s="1">
        <v>0</v>
      </c>
      <c r="S1259" s="1">
        <v>0</v>
      </c>
      <c r="U1259" s="1">
        <v>0</v>
      </c>
      <c r="W1259" s="1">
        <v>0</v>
      </c>
      <c r="Y1259" s="1">
        <v>0</v>
      </c>
      <c r="AA1259" s="1">
        <v>0</v>
      </c>
      <c r="AC1259" s="1">
        <v>0</v>
      </c>
      <c r="AE1259" s="1">
        <v>0</v>
      </c>
      <c r="AG1259" s="1">
        <v>1</v>
      </c>
      <c r="AH1259" s="1">
        <v>0</v>
      </c>
    </row>
    <row r="1260" spans="1:34">
      <c r="A1260" s="1" t="s">
        <v>3379</v>
      </c>
      <c r="B1260" s="1" t="s">
        <v>3380</v>
      </c>
      <c r="C1260" s="1" t="s">
        <v>238</v>
      </c>
      <c r="H1260" s="1" t="s">
        <v>65</v>
      </c>
      <c r="I1260" s="1" t="s">
        <v>66</v>
      </c>
      <c r="V1260" s="1" t="s">
        <v>67</v>
      </c>
    </row>
    <row r="1261" spans="1:34">
      <c r="A1261" s="1" t="s">
        <v>3381</v>
      </c>
      <c r="B1261" s="1" t="s">
        <v>3382</v>
      </c>
      <c r="C1261" s="1" t="s">
        <v>129</v>
      </c>
      <c r="D1261" s="1">
        <v>94</v>
      </c>
      <c r="E1261" s="1">
        <v>39443</v>
      </c>
      <c r="F1261" s="1" t="s">
        <v>20332</v>
      </c>
      <c r="G1261" s="1" t="s">
        <v>72</v>
      </c>
      <c r="H1261" s="1" t="s">
        <v>65</v>
      </c>
      <c r="I1261" s="1">
        <v>0.8</v>
      </c>
      <c r="J1261" s="1" t="s">
        <v>75</v>
      </c>
      <c r="K1261" s="1">
        <v>0</v>
      </c>
      <c r="M1261" s="1">
        <v>0</v>
      </c>
      <c r="O1261" s="1">
        <v>0</v>
      </c>
      <c r="Q1261" s="1">
        <v>0</v>
      </c>
      <c r="S1261" s="1">
        <v>0</v>
      </c>
      <c r="U1261" s="1">
        <v>0</v>
      </c>
      <c r="W1261" s="1">
        <v>0</v>
      </c>
      <c r="Y1261" s="1">
        <v>0</v>
      </c>
      <c r="AA1261" s="1">
        <v>0</v>
      </c>
      <c r="AC1261" s="1">
        <v>0</v>
      </c>
      <c r="AE1261" s="1">
        <v>0</v>
      </c>
      <c r="AG1261" s="1">
        <v>1</v>
      </c>
      <c r="AH1261" s="1">
        <v>0</v>
      </c>
    </row>
    <row r="1262" spans="1:34">
      <c r="A1262" s="1" t="s">
        <v>3383</v>
      </c>
      <c r="B1262" s="1" t="s">
        <v>3384</v>
      </c>
      <c r="C1262" s="1" t="s">
        <v>533</v>
      </c>
      <c r="D1262" s="1">
        <v>106</v>
      </c>
      <c r="E1262" s="1">
        <v>41606</v>
      </c>
      <c r="F1262" s="1" t="s">
        <v>20332</v>
      </c>
      <c r="G1262" s="1" t="s">
        <v>72</v>
      </c>
      <c r="H1262" s="1" t="s">
        <v>65</v>
      </c>
      <c r="I1262" s="1">
        <v>0.65</v>
      </c>
      <c r="J1262" s="1" t="s">
        <v>75</v>
      </c>
      <c r="K1262" s="1">
        <v>0</v>
      </c>
      <c r="M1262" s="1">
        <v>0</v>
      </c>
      <c r="O1262" s="1">
        <v>0</v>
      </c>
      <c r="Q1262" s="1">
        <v>0</v>
      </c>
      <c r="S1262" s="1">
        <v>0</v>
      </c>
      <c r="U1262" s="1">
        <v>0</v>
      </c>
      <c r="W1262" s="1">
        <v>0</v>
      </c>
      <c r="Y1262" s="1">
        <v>0</v>
      </c>
      <c r="AA1262" s="1">
        <v>0</v>
      </c>
      <c r="AC1262" s="1">
        <v>0</v>
      </c>
      <c r="AE1262" s="1">
        <v>0</v>
      </c>
      <c r="AG1262" s="1">
        <v>1</v>
      </c>
      <c r="AH1262" s="1">
        <v>0</v>
      </c>
    </row>
    <row r="1263" spans="1:34">
      <c r="A1263" s="1" t="s">
        <v>3385</v>
      </c>
      <c r="B1263" s="1" t="s">
        <v>3386</v>
      </c>
      <c r="C1263" s="1" t="s">
        <v>923</v>
      </c>
      <c r="D1263" s="1">
        <v>8</v>
      </c>
      <c r="E1263" s="1">
        <v>44285</v>
      </c>
      <c r="F1263" s="1" t="s">
        <v>20340</v>
      </c>
      <c r="G1263" s="1" t="s">
        <v>20341</v>
      </c>
      <c r="H1263" s="1" t="s">
        <v>73</v>
      </c>
      <c r="I1263" s="1">
        <v>0</v>
      </c>
      <c r="J1263" s="1" t="s">
        <v>89</v>
      </c>
      <c r="K1263" s="1">
        <v>0.59</v>
      </c>
      <c r="L1263" s="1" t="s">
        <v>82</v>
      </c>
      <c r="M1263" s="1">
        <v>0.6</v>
      </c>
      <c r="N1263" s="1" t="s">
        <v>83</v>
      </c>
      <c r="O1263" s="1">
        <v>0.73</v>
      </c>
      <c r="P1263" s="1" t="s">
        <v>84</v>
      </c>
      <c r="Q1263" s="1">
        <v>0.76</v>
      </c>
      <c r="R1263" s="1" t="s">
        <v>85</v>
      </c>
      <c r="S1263" s="1">
        <v>0</v>
      </c>
      <c r="U1263" s="1">
        <v>0</v>
      </c>
      <c r="W1263" s="1">
        <v>0</v>
      </c>
      <c r="Y1263" s="1">
        <v>0</v>
      </c>
      <c r="AA1263" s="1">
        <v>0</v>
      </c>
      <c r="AC1263" s="1">
        <v>0</v>
      </c>
      <c r="AE1263" s="1">
        <v>0</v>
      </c>
      <c r="AG1263" s="1">
        <v>4</v>
      </c>
      <c r="AH1263" s="1">
        <v>12000</v>
      </c>
    </row>
    <row r="1264" spans="1:34">
      <c r="A1264" s="1" t="s">
        <v>3387</v>
      </c>
      <c r="B1264" s="1" t="s">
        <v>3388</v>
      </c>
      <c r="C1264" s="1" t="s">
        <v>1331</v>
      </c>
      <c r="D1264" s="1">
        <v>12</v>
      </c>
      <c r="E1264" s="1">
        <v>43518</v>
      </c>
      <c r="F1264" s="1" t="s">
        <v>20340</v>
      </c>
      <c r="G1264" s="1" t="s">
        <v>20341</v>
      </c>
      <c r="H1264" s="1" t="s">
        <v>73</v>
      </c>
      <c r="I1264" s="1">
        <v>0</v>
      </c>
      <c r="J1264" s="1" t="s">
        <v>20420</v>
      </c>
      <c r="K1264" s="1">
        <v>0.7</v>
      </c>
      <c r="L1264" s="1" t="s">
        <v>82</v>
      </c>
      <c r="M1264" s="1">
        <v>0.75</v>
      </c>
      <c r="N1264" s="1" t="s">
        <v>83</v>
      </c>
      <c r="O1264" s="1">
        <v>0.77</v>
      </c>
      <c r="P1264" s="1" t="s">
        <v>84</v>
      </c>
      <c r="Q1264" s="1">
        <v>0.78</v>
      </c>
      <c r="R1264" s="1" t="s">
        <v>85</v>
      </c>
      <c r="S1264" s="1">
        <v>0</v>
      </c>
      <c r="U1264" s="1">
        <v>0</v>
      </c>
      <c r="W1264" s="1">
        <v>0</v>
      </c>
      <c r="Y1264" s="1">
        <v>0</v>
      </c>
      <c r="AA1264" s="1">
        <v>0</v>
      </c>
      <c r="AC1264" s="1">
        <v>0</v>
      </c>
      <c r="AE1264" s="1">
        <v>0</v>
      </c>
      <c r="AG1264" s="1">
        <v>6</v>
      </c>
      <c r="AH1264" s="1">
        <v>0</v>
      </c>
    </row>
    <row r="1265" spans="1:34">
      <c r="A1265" s="1" t="s">
        <v>3389</v>
      </c>
      <c r="B1265" s="1" t="s">
        <v>3390</v>
      </c>
      <c r="C1265" s="1" t="s">
        <v>636</v>
      </c>
      <c r="D1265" s="1">
        <v>44</v>
      </c>
      <c r="E1265" s="4">
        <v>44706</v>
      </c>
      <c r="F1265" s="1" t="s">
        <v>3391</v>
      </c>
      <c r="G1265" s="1" t="s">
        <v>80</v>
      </c>
      <c r="H1265" s="1" t="s">
        <v>73</v>
      </c>
      <c r="I1265" s="1">
        <v>0</v>
      </c>
      <c r="J1265" s="1" t="s">
        <v>3392</v>
      </c>
      <c r="K1265" s="1">
        <v>0.76</v>
      </c>
      <c r="L1265" s="1" t="s">
        <v>82</v>
      </c>
      <c r="M1265" s="1">
        <v>0.77</v>
      </c>
      <c r="N1265" s="1" t="s">
        <v>83</v>
      </c>
      <c r="O1265" s="1">
        <v>0.78</v>
      </c>
      <c r="P1265" s="1" t="s">
        <v>84</v>
      </c>
      <c r="Q1265" s="1">
        <v>0.8</v>
      </c>
      <c r="R1265" s="1" t="s">
        <v>85</v>
      </c>
      <c r="S1265" s="1">
        <v>0</v>
      </c>
      <c r="U1265" s="1">
        <v>0</v>
      </c>
      <c r="W1265" s="1">
        <v>0</v>
      </c>
      <c r="Y1265" s="1">
        <v>0</v>
      </c>
      <c r="AA1265" s="1">
        <v>0</v>
      </c>
      <c r="AC1265" s="1">
        <v>0</v>
      </c>
      <c r="AE1265" s="1">
        <v>0</v>
      </c>
      <c r="AG1265" s="1">
        <v>4</v>
      </c>
      <c r="AH1265" s="1">
        <v>14499.99</v>
      </c>
    </row>
    <row r="1266" spans="1:34">
      <c r="A1266" s="1" t="s">
        <v>3393</v>
      </c>
      <c r="B1266" s="1" t="s">
        <v>3394</v>
      </c>
      <c r="C1266" s="1" t="s">
        <v>228</v>
      </c>
      <c r="D1266" s="1">
        <v>23</v>
      </c>
      <c r="E1266" s="4">
        <v>44740</v>
      </c>
      <c r="F1266" s="1" t="s">
        <v>3395</v>
      </c>
      <c r="G1266" s="1" t="s">
        <v>72</v>
      </c>
      <c r="H1266" s="1" t="s">
        <v>65</v>
      </c>
      <c r="I1266" s="1">
        <v>0.75</v>
      </c>
      <c r="J1266" s="1" t="s">
        <v>75</v>
      </c>
      <c r="K1266" s="1">
        <v>0</v>
      </c>
      <c r="M1266" s="1">
        <v>0</v>
      </c>
      <c r="O1266" s="1">
        <v>0</v>
      </c>
      <c r="Q1266" s="1">
        <v>0</v>
      </c>
      <c r="S1266" s="1">
        <v>0</v>
      </c>
      <c r="U1266" s="1">
        <v>0</v>
      </c>
      <c r="W1266" s="1">
        <v>0</v>
      </c>
      <c r="Y1266" s="1">
        <v>0</v>
      </c>
      <c r="AA1266" s="1">
        <v>0</v>
      </c>
      <c r="AC1266" s="1">
        <v>0</v>
      </c>
      <c r="AE1266" s="1">
        <v>0</v>
      </c>
      <c r="AG1266" s="1">
        <v>1</v>
      </c>
      <c r="AH1266" s="1">
        <v>0</v>
      </c>
    </row>
    <row r="1267" spans="1:34">
      <c r="A1267" s="1" t="s">
        <v>3396</v>
      </c>
      <c r="B1267" s="1" t="s">
        <v>3397</v>
      </c>
      <c r="C1267" s="1" t="s">
        <v>163</v>
      </c>
      <c r="D1267" s="1">
        <v>5</v>
      </c>
      <c r="E1267" s="4">
        <v>44670</v>
      </c>
      <c r="F1267" s="1" t="s">
        <v>3398</v>
      </c>
      <c r="G1267" s="1" t="s">
        <v>72</v>
      </c>
      <c r="H1267" s="1" t="s">
        <v>65</v>
      </c>
      <c r="I1267" s="1">
        <v>0.4</v>
      </c>
      <c r="J1267" s="1" t="s">
        <v>75</v>
      </c>
      <c r="K1267" s="1">
        <v>0</v>
      </c>
      <c r="M1267" s="1">
        <v>0</v>
      </c>
      <c r="O1267" s="1">
        <v>0</v>
      </c>
      <c r="Q1267" s="1">
        <v>0</v>
      </c>
      <c r="S1267" s="1">
        <v>0</v>
      </c>
      <c r="U1267" s="1">
        <v>0</v>
      </c>
      <c r="W1267" s="1">
        <v>0</v>
      </c>
      <c r="Y1267" s="1">
        <v>0</v>
      </c>
      <c r="AA1267" s="1">
        <v>0</v>
      </c>
      <c r="AC1267" s="1">
        <v>0</v>
      </c>
      <c r="AE1267" s="1">
        <v>0</v>
      </c>
      <c r="AG1267" s="1">
        <v>1</v>
      </c>
      <c r="AH1267" s="1">
        <v>0</v>
      </c>
    </row>
    <row r="1268" spans="1:34">
      <c r="A1268" s="1" t="s">
        <v>3399</v>
      </c>
      <c r="B1268" s="1" t="s">
        <v>3400</v>
      </c>
      <c r="C1268" s="1" t="s">
        <v>118</v>
      </c>
      <c r="D1268" s="1">
        <v>6</v>
      </c>
      <c r="E1268" s="4">
        <v>44702</v>
      </c>
      <c r="F1268" s="1" t="s">
        <v>3401</v>
      </c>
      <c r="G1268" s="1" t="s">
        <v>80</v>
      </c>
      <c r="H1268" s="1" t="s">
        <v>73</v>
      </c>
      <c r="I1268" s="1">
        <v>0</v>
      </c>
      <c r="J1268" s="1" t="s">
        <v>74</v>
      </c>
      <c r="K1268" s="1">
        <v>0.4</v>
      </c>
      <c r="L1268" s="1" t="s">
        <v>82</v>
      </c>
      <c r="M1268" s="1">
        <v>0.5</v>
      </c>
      <c r="N1268" s="1" t="s">
        <v>83</v>
      </c>
      <c r="O1268" s="1">
        <v>0.6</v>
      </c>
      <c r="P1268" s="1" t="s">
        <v>84</v>
      </c>
      <c r="Q1268" s="1">
        <v>0.8</v>
      </c>
      <c r="R1268" s="1" t="s">
        <v>85</v>
      </c>
      <c r="S1268" s="1">
        <v>0</v>
      </c>
      <c r="U1268" s="1">
        <v>0</v>
      </c>
      <c r="W1268" s="1">
        <v>0</v>
      </c>
      <c r="Y1268" s="1">
        <v>0</v>
      </c>
      <c r="AA1268" s="1">
        <v>0</v>
      </c>
      <c r="AC1268" s="1">
        <v>0</v>
      </c>
      <c r="AE1268" s="1">
        <v>0</v>
      </c>
      <c r="AG1268" s="1">
        <v>4</v>
      </c>
      <c r="AH1268" s="1">
        <v>10000</v>
      </c>
    </row>
    <row r="1269" spans="1:34">
      <c r="A1269" s="1" t="s">
        <v>3402</v>
      </c>
      <c r="B1269" s="1" t="s">
        <v>3403</v>
      </c>
      <c r="C1269" s="1" t="s">
        <v>423</v>
      </c>
      <c r="D1269" s="1">
        <v>6</v>
      </c>
      <c r="E1269" s="4">
        <v>44651</v>
      </c>
      <c r="F1269" s="1" t="s">
        <v>3404</v>
      </c>
      <c r="G1269" s="1" t="s">
        <v>80</v>
      </c>
      <c r="H1269" s="1" t="s">
        <v>73</v>
      </c>
      <c r="I1269" s="1">
        <v>0.6</v>
      </c>
      <c r="J1269" s="1" t="s">
        <v>82</v>
      </c>
      <c r="K1269" s="1">
        <v>0.65</v>
      </c>
      <c r="L1269" s="1" t="s">
        <v>83</v>
      </c>
      <c r="M1269" s="1">
        <v>0.7</v>
      </c>
      <c r="N1269" s="1" t="s">
        <v>84</v>
      </c>
      <c r="O1269" s="1">
        <v>0.8</v>
      </c>
      <c r="P1269" s="1" t="s">
        <v>85</v>
      </c>
      <c r="Q1269" s="1">
        <v>0</v>
      </c>
      <c r="S1269" s="1">
        <v>0</v>
      </c>
      <c r="U1269" s="1">
        <v>0</v>
      </c>
      <c r="W1269" s="1">
        <v>0</v>
      </c>
      <c r="Y1269" s="1">
        <v>0</v>
      </c>
      <c r="AA1269" s="1">
        <v>0</v>
      </c>
      <c r="AC1269" s="1">
        <v>0</v>
      </c>
      <c r="AE1269" s="1">
        <v>0</v>
      </c>
      <c r="AG1269" s="1">
        <v>3</v>
      </c>
      <c r="AH1269" s="1">
        <v>0</v>
      </c>
    </row>
    <row r="1270" spans="1:34">
      <c r="A1270" s="1" t="s">
        <v>3405</v>
      </c>
      <c r="B1270" s="1" t="s">
        <v>3406</v>
      </c>
      <c r="C1270" s="1" t="s">
        <v>172</v>
      </c>
      <c r="D1270" s="1">
        <v>7</v>
      </c>
      <c r="E1270" s="4">
        <v>44638</v>
      </c>
      <c r="F1270" s="1" t="s">
        <v>3407</v>
      </c>
      <c r="G1270" s="1" t="s">
        <v>80</v>
      </c>
      <c r="H1270" s="1" t="s">
        <v>65</v>
      </c>
      <c r="I1270" s="1">
        <v>0.7</v>
      </c>
      <c r="J1270" s="1" t="s">
        <v>75</v>
      </c>
      <c r="K1270" s="1">
        <v>0</v>
      </c>
      <c r="M1270" s="1">
        <v>0</v>
      </c>
      <c r="O1270" s="1">
        <v>0</v>
      </c>
      <c r="Q1270" s="1">
        <v>0</v>
      </c>
      <c r="S1270" s="1">
        <v>0</v>
      </c>
      <c r="U1270" s="1">
        <v>0</v>
      </c>
      <c r="W1270" s="1">
        <v>0</v>
      </c>
      <c r="Y1270" s="1">
        <v>0</v>
      </c>
      <c r="AA1270" s="1">
        <v>0</v>
      </c>
      <c r="AC1270" s="1">
        <v>0</v>
      </c>
      <c r="AE1270" s="1">
        <v>0</v>
      </c>
      <c r="AG1270" s="1">
        <v>1</v>
      </c>
      <c r="AH1270" s="1">
        <v>0</v>
      </c>
    </row>
    <row r="1271" spans="1:34">
      <c r="A1271" s="1" t="s">
        <v>3408</v>
      </c>
      <c r="B1271" s="1" t="s">
        <v>3409</v>
      </c>
      <c r="C1271" s="1" t="s">
        <v>118</v>
      </c>
      <c r="D1271" s="1">
        <v>43</v>
      </c>
      <c r="E1271" s="4">
        <v>44547</v>
      </c>
      <c r="F1271" s="1" t="s">
        <v>3410</v>
      </c>
      <c r="G1271" s="1" t="s">
        <v>72</v>
      </c>
      <c r="H1271" s="1" t="s">
        <v>65</v>
      </c>
      <c r="I1271" s="1">
        <v>0.6</v>
      </c>
      <c r="J1271" s="1" t="s">
        <v>75</v>
      </c>
      <c r="K1271" s="1">
        <v>0</v>
      </c>
      <c r="M1271" s="1">
        <v>0</v>
      </c>
      <c r="O1271" s="1">
        <v>0</v>
      </c>
      <c r="Q1271" s="1">
        <v>0</v>
      </c>
      <c r="S1271" s="1">
        <v>0</v>
      </c>
      <c r="U1271" s="1">
        <v>0</v>
      </c>
      <c r="W1271" s="1">
        <v>0</v>
      </c>
      <c r="Y1271" s="1">
        <v>0</v>
      </c>
      <c r="AA1271" s="1">
        <v>0</v>
      </c>
      <c r="AC1271" s="1">
        <v>0</v>
      </c>
      <c r="AE1271" s="1">
        <v>0</v>
      </c>
      <c r="AG1271" s="1">
        <v>1</v>
      </c>
      <c r="AH1271" s="1">
        <v>0</v>
      </c>
    </row>
    <row r="1272" spans="1:34">
      <c r="A1272" s="1" t="s">
        <v>3411</v>
      </c>
      <c r="B1272" s="1" t="s">
        <v>3412</v>
      </c>
      <c r="C1272" s="1" t="s">
        <v>118</v>
      </c>
      <c r="D1272" s="1">
        <v>3</v>
      </c>
      <c r="E1272" s="1">
        <v>44051</v>
      </c>
      <c r="F1272" s="1" t="s">
        <v>20340</v>
      </c>
      <c r="G1272" s="1" t="s">
        <v>20341</v>
      </c>
      <c r="H1272" s="1" t="s">
        <v>73</v>
      </c>
      <c r="I1272" s="1">
        <v>0</v>
      </c>
      <c r="J1272" s="1" t="s">
        <v>74</v>
      </c>
      <c r="K1272" s="1">
        <v>0.4</v>
      </c>
      <c r="L1272" s="1" t="s">
        <v>82</v>
      </c>
      <c r="M1272" s="1">
        <v>0.5</v>
      </c>
      <c r="N1272" s="1" t="s">
        <v>83</v>
      </c>
      <c r="O1272" s="1">
        <v>0.6</v>
      </c>
      <c r="P1272" s="1" t="s">
        <v>84</v>
      </c>
      <c r="Q1272" s="1">
        <v>0.7</v>
      </c>
      <c r="R1272" s="1" t="s">
        <v>85</v>
      </c>
      <c r="S1272" s="1">
        <v>0</v>
      </c>
      <c r="U1272" s="1">
        <v>0</v>
      </c>
      <c r="W1272" s="1">
        <v>0</v>
      </c>
      <c r="Y1272" s="1">
        <v>0</v>
      </c>
      <c r="AA1272" s="1">
        <v>0</v>
      </c>
      <c r="AC1272" s="1">
        <v>0</v>
      </c>
      <c r="AE1272" s="1">
        <v>0</v>
      </c>
      <c r="AG1272" s="1">
        <v>4</v>
      </c>
      <c r="AH1272" s="1">
        <v>10000</v>
      </c>
    </row>
    <row r="1273" spans="1:34">
      <c r="A1273" s="1" t="s">
        <v>3413</v>
      </c>
      <c r="B1273" s="1" t="s">
        <v>3414</v>
      </c>
      <c r="C1273" s="1" t="s">
        <v>491</v>
      </c>
      <c r="H1273" s="1" t="s">
        <v>65</v>
      </c>
      <c r="I1273" s="1" t="s">
        <v>66</v>
      </c>
      <c r="V1273" s="1" t="s">
        <v>67</v>
      </c>
    </row>
    <row r="1274" spans="1:34">
      <c r="A1274" s="1" t="s">
        <v>3415</v>
      </c>
      <c r="B1274" s="1" t="s">
        <v>3416</v>
      </c>
      <c r="C1274" s="1" t="s">
        <v>212</v>
      </c>
      <c r="D1274" s="1">
        <v>40</v>
      </c>
      <c r="E1274" s="4">
        <v>44559</v>
      </c>
      <c r="F1274" s="1" t="s">
        <v>3417</v>
      </c>
      <c r="G1274" s="1" t="s">
        <v>80</v>
      </c>
      <c r="H1274" s="1" t="s">
        <v>65</v>
      </c>
      <c r="I1274" s="1">
        <v>0.8</v>
      </c>
      <c r="J1274" s="1" t="s">
        <v>75</v>
      </c>
      <c r="K1274" s="1">
        <v>0</v>
      </c>
      <c r="M1274" s="1">
        <v>0</v>
      </c>
      <c r="O1274" s="1">
        <v>0</v>
      </c>
      <c r="Q1274" s="1">
        <v>0</v>
      </c>
      <c r="S1274" s="1">
        <v>0</v>
      </c>
      <c r="U1274" s="1">
        <v>0</v>
      </c>
      <c r="W1274" s="1">
        <v>0</v>
      </c>
      <c r="Y1274" s="1">
        <v>0</v>
      </c>
      <c r="AA1274" s="1">
        <v>0</v>
      </c>
      <c r="AC1274" s="1">
        <v>0</v>
      </c>
      <c r="AE1274" s="1">
        <v>0</v>
      </c>
      <c r="AG1274" s="1">
        <v>1</v>
      </c>
      <c r="AH1274" s="1">
        <v>0</v>
      </c>
    </row>
    <row r="1275" spans="1:34">
      <c r="A1275" s="1" t="s">
        <v>3418</v>
      </c>
      <c r="B1275" s="1" t="s">
        <v>3419</v>
      </c>
      <c r="C1275" s="1" t="s">
        <v>279</v>
      </c>
      <c r="D1275" s="1">
        <v>24</v>
      </c>
      <c r="E1275" s="4">
        <v>44706</v>
      </c>
      <c r="F1275" s="1" t="s">
        <v>3420</v>
      </c>
      <c r="G1275" s="1" t="s">
        <v>80</v>
      </c>
      <c r="H1275" s="1" t="s">
        <v>73</v>
      </c>
      <c r="I1275" s="1">
        <v>0</v>
      </c>
      <c r="J1275" s="1" t="s">
        <v>74</v>
      </c>
      <c r="K1275" s="1">
        <v>0.65</v>
      </c>
      <c r="L1275" s="1" t="s">
        <v>82</v>
      </c>
      <c r="M1275" s="1">
        <v>0.75</v>
      </c>
      <c r="N1275" s="1" t="s">
        <v>83</v>
      </c>
      <c r="O1275" s="1">
        <v>0.79</v>
      </c>
      <c r="P1275" s="1" t="s">
        <v>84</v>
      </c>
      <c r="Q1275" s="1">
        <v>0.8</v>
      </c>
      <c r="R1275" s="1" t="s">
        <v>85</v>
      </c>
      <c r="S1275" s="1">
        <v>0</v>
      </c>
      <c r="U1275" s="1">
        <v>0</v>
      </c>
      <c r="W1275" s="1">
        <v>0</v>
      </c>
      <c r="Y1275" s="1">
        <v>0</v>
      </c>
      <c r="AA1275" s="1">
        <v>0</v>
      </c>
      <c r="AC1275" s="1">
        <v>0</v>
      </c>
      <c r="AE1275" s="1">
        <v>0</v>
      </c>
      <c r="AG1275" s="1">
        <v>4</v>
      </c>
      <c r="AH1275" s="1">
        <v>10000</v>
      </c>
    </row>
    <row r="1276" spans="1:34">
      <c r="A1276" s="1" t="s">
        <v>3421</v>
      </c>
      <c r="B1276" s="1" t="s">
        <v>3422</v>
      </c>
      <c r="C1276" s="1" t="s">
        <v>167</v>
      </c>
      <c r="D1276" s="1">
        <v>13</v>
      </c>
      <c r="E1276" s="4">
        <v>44705</v>
      </c>
      <c r="F1276" s="1" t="s">
        <v>3423</v>
      </c>
      <c r="G1276" s="1" t="s">
        <v>80</v>
      </c>
      <c r="H1276" s="1" t="s">
        <v>73</v>
      </c>
      <c r="I1276" s="1">
        <v>0</v>
      </c>
      <c r="J1276" s="1" t="s">
        <v>81</v>
      </c>
      <c r="K1276" s="1">
        <v>0.6</v>
      </c>
      <c r="L1276" s="1" t="s">
        <v>75</v>
      </c>
      <c r="M1276" s="1">
        <v>0</v>
      </c>
      <c r="O1276" s="1">
        <v>0</v>
      </c>
      <c r="Q1276" s="1">
        <v>0</v>
      </c>
      <c r="S1276" s="1">
        <v>0</v>
      </c>
      <c r="U1276" s="1">
        <v>0</v>
      </c>
      <c r="W1276" s="1">
        <v>0</v>
      </c>
      <c r="Y1276" s="1">
        <v>0</v>
      </c>
      <c r="AA1276" s="1">
        <v>0</v>
      </c>
      <c r="AC1276" s="1">
        <v>0</v>
      </c>
      <c r="AE1276" s="1">
        <v>0</v>
      </c>
      <c r="AG1276" s="1">
        <v>2</v>
      </c>
      <c r="AH1276" s="1">
        <v>15000</v>
      </c>
    </row>
    <row r="1277" spans="1:34">
      <c r="A1277" s="1" t="s">
        <v>3424</v>
      </c>
      <c r="B1277" s="1" t="s">
        <v>3425</v>
      </c>
      <c r="C1277" s="1" t="s">
        <v>152</v>
      </c>
      <c r="D1277" s="1">
        <v>6</v>
      </c>
      <c r="E1277" s="1">
        <v>44314</v>
      </c>
      <c r="F1277" s="1" t="s">
        <v>20340</v>
      </c>
      <c r="G1277" s="1" t="s">
        <v>20341</v>
      </c>
      <c r="H1277" s="1" t="s">
        <v>73</v>
      </c>
      <c r="I1277" s="1">
        <v>0</v>
      </c>
      <c r="J1277" s="1" t="s">
        <v>397</v>
      </c>
      <c r="K1277" s="1">
        <v>0.5</v>
      </c>
      <c r="L1277" s="1" t="s">
        <v>82</v>
      </c>
      <c r="M1277" s="1">
        <v>0.6</v>
      </c>
      <c r="N1277" s="1" t="s">
        <v>83</v>
      </c>
      <c r="O1277" s="1">
        <v>0.7</v>
      </c>
      <c r="P1277" s="1" t="s">
        <v>84</v>
      </c>
      <c r="Q1277" s="1">
        <v>0.8</v>
      </c>
      <c r="R1277" s="1" t="s">
        <v>85</v>
      </c>
      <c r="S1277" s="1">
        <v>0</v>
      </c>
      <c r="U1277" s="1">
        <v>0</v>
      </c>
      <c r="W1277" s="1">
        <v>0</v>
      </c>
      <c r="Y1277" s="1">
        <v>0</v>
      </c>
      <c r="AA1277" s="1">
        <v>0</v>
      </c>
      <c r="AC1277" s="1">
        <v>0</v>
      </c>
      <c r="AE1277" s="1">
        <v>0</v>
      </c>
      <c r="AG1277" s="1">
        <v>4</v>
      </c>
      <c r="AH1277" s="1">
        <v>8000</v>
      </c>
    </row>
    <row r="1278" spans="1:34">
      <c r="A1278" s="1" t="s">
        <v>3426</v>
      </c>
      <c r="B1278" s="1" t="s">
        <v>3427</v>
      </c>
      <c r="C1278" s="1" t="s">
        <v>491</v>
      </c>
      <c r="D1278" s="1">
        <v>12</v>
      </c>
      <c r="E1278" s="4">
        <v>44594</v>
      </c>
      <c r="F1278" s="1" t="s">
        <v>3428</v>
      </c>
      <c r="G1278" s="1" t="s">
        <v>72</v>
      </c>
      <c r="H1278" s="1" t="s">
        <v>73</v>
      </c>
      <c r="I1278" s="1">
        <v>0</v>
      </c>
      <c r="J1278" s="1" t="s">
        <v>74</v>
      </c>
      <c r="K1278" s="1">
        <v>0.8</v>
      </c>
      <c r="L1278" s="1" t="s">
        <v>75</v>
      </c>
      <c r="M1278" s="1">
        <v>0</v>
      </c>
      <c r="O1278" s="1">
        <v>0</v>
      </c>
      <c r="Q1278" s="1">
        <v>0</v>
      </c>
      <c r="S1278" s="1">
        <v>0</v>
      </c>
      <c r="U1278" s="1">
        <v>0</v>
      </c>
      <c r="W1278" s="1">
        <v>0</v>
      </c>
      <c r="Y1278" s="1">
        <v>0</v>
      </c>
      <c r="AA1278" s="1">
        <v>0</v>
      </c>
      <c r="AC1278" s="1">
        <v>0</v>
      </c>
      <c r="AE1278" s="1">
        <v>0</v>
      </c>
      <c r="AG1278" s="1">
        <v>2</v>
      </c>
      <c r="AH1278" s="1">
        <v>10000</v>
      </c>
    </row>
    <row r="1279" spans="1:34">
      <c r="A1279" s="1" t="s">
        <v>3429</v>
      </c>
      <c r="B1279" s="1" t="s">
        <v>3430</v>
      </c>
      <c r="C1279" s="1" t="s">
        <v>334</v>
      </c>
      <c r="D1279" s="1">
        <v>28</v>
      </c>
      <c r="E1279" s="1">
        <v>41116</v>
      </c>
      <c r="F1279" s="1" t="s">
        <v>20332</v>
      </c>
      <c r="G1279" s="1" t="s">
        <v>72</v>
      </c>
      <c r="H1279" s="1" t="s">
        <v>65</v>
      </c>
      <c r="I1279" s="1">
        <v>0.8</v>
      </c>
      <c r="J1279" s="1" t="s">
        <v>75</v>
      </c>
      <c r="K1279" s="1">
        <v>0</v>
      </c>
      <c r="M1279" s="1">
        <v>0</v>
      </c>
      <c r="O1279" s="1">
        <v>0</v>
      </c>
      <c r="Q1279" s="1">
        <v>0</v>
      </c>
      <c r="S1279" s="1">
        <v>0</v>
      </c>
      <c r="U1279" s="1">
        <v>0</v>
      </c>
      <c r="W1279" s="1">
        <v>0</v>
      </c>
      <c r="Y1279" s="1">
        <v>0</v>
      </c>
      <c r="AA1279" s="1">
        <v>0</v>
      </c>
      <c r="AC1279" s="1">
        <v>0</v>
      </c>
      <c r="AE1279" s="1">
        <v>0</v>
      </c>
      <c r="AG1279" s="1">
        <v>1</v>
      </c>
      <c r="AH1279" s="1">
        <v>0</v>
      </c>
    </row>
    <row r="1280" spans="1:34">
      <c r="A1280" s="1" t="s">
        <v>3431</v>
      </c>
      <c r="B1280" s="1" t="s">
        <v>3432</v>
      </c>
      <c r="C1280" s="1" t="s">
        <v>1916</v>
      </c>
      <c r="D1280" s="1">
        <v>5</v>
      </c>
      <c r="E1280" s="4">
        <v>44644</v>
      </c>
      <c r="F1280" s="1" t="s">
        <v>3433</v>
      </c>
      <c r="G1280" s="1" t="s">
        <v>1821</v>
      </c>
      <c r="H1280" s="1" t="s">
        <v>73</v>
      </c>
      <c r="I1280" s="1">
        <v>0</v>
      </c>
      <c r="J1280" s="1" t="s">
        <v>3434</v>
      </c>
      <c r="K1280" s="1">
        <v>0.8</v>
      </c>
      <c r="L1280" s="1" t="s">
        <v>75</v>
      </c>
      <c r="M1280" s="1">
        <v>0</v>
      </c>
      <c r="O1280" s="1">
        <v>0</v>
      </c>
      <c r="Q1280" s="1">
        <v>0</v>
      </c>
      <c r="S1280" s="1">
        <v>0</v>
      </c>
      <c r="U1280" s="1">
        <v>0</v>
      </c>
      <c r="W1280" s="1">
        <v>0</v>
      </c>
      <c r="Y1280" s="1">
        <v>0</v>
      </c>
      <c r="AA1280" s="1">
        <v>0</v>
      </c>
      <c r="AC1280" s="1">
        <v>0</v>
      </c>
      <c r="AE1280" s="1">
        <v>0</v>
      </c>
      <c r="AG1280" s="1">
        <v>2</v>
      </c>
      <c r="AH1280" s="1">
        <v>8174</v>
      </c>
    </row>
    <row r="1281" spans="1:34">
      <c r="A1281" s="1" t="s">
        <v>3435</v>
      </c>
      <c r="B1281" s="1" t="s">
        <v>3436</v>
      </c>
      <c r="C1281" s="1" t="s">
        <v>752</v>
      </c>
      <c r="D1281" s="1">
        <v>60</v>
      </c>
      <c r="E1281" s="4">
        <v>44551</v>
      </c>
      <c r="F1281" s="1" t="s">
        <v>3437</v>
      </c>
      <c r="G1281" s="1" t="s">
        <v>72</v>
      </c>
      <c r="H1281" s="1" t="s">
        <v>73</v>
      </c>
      <c r="I1281" s="1">
        <v>0</v>
      </c>
      <c r="J1281" s="1" t="s">
        <v>74</v>
      </c>
      <c r="K1281" s="1">
        <v>0.8</v>
      </c>
      <c r="L1281" s="1" t="s">
        <v>75</v>
      </c>
      <c r="M1281" s="1">
        <v>0</v>
      </c>
      <c r="O1281" s="1">
        <v>0</v>
      </c>
      <c r="Q1281" s="1">
        <v>0</v>
      </c>
      <c r="S1281" s="1">
        <v>0</v>
      </c>
      <c r="U1281" s="1">
        <v>0</v>
      </c>
      <c r="W1281" s="1">
        <v>0</v>
      </c>
      <c r="Y1281" s="1">
        <v>0</v>
      </c>
      <c r="AA1281" s="1">
        <v>0</v>
      </c>
      <c r="AC1281" s="1">
        <v>0</v>
      </c>
      <c r="AE1281" s="1">
        <v>0</v>
      </c>
      <c r="AG1281" s="1">
        <v>2</v>
      </c>
      <c r="AH1281" s="1">
        <v>10000</v>
      </c>
    </row>
    <row r="1282" spans="1:34">
      <c r="A1282" s="1" t="s">
        <v>3438</v>
      </c>
      <c r="B1282" s="1" t="s">
        <v>3439</v>
      </c>
      <c r="C1282" s="1" t="s">
        <v>291</v>
      </c>
      <c r="D1282" s="1">
        <v>35</v>
      </c>
      <c r="E1282" s="4">
        <v>44553</v>
      </c>
      <c r="F1282" s="1" t="s">
        <v>3440</v>
      </c>
      <c r="G1282" s="1" t="s">
        <v>72</v>
      </c>
      <c r="H1282" s="1" t="s">
        <v>65</v>
      </c>
      <c r="I1282" s="1">
        <v>0.35</v>
      </c>
      <c r="J1282" s="1" t="s">
        <v>75</v>
      </c>
      <c r="K1282" s="1">
        <v>0</v>
      </c>
      <c r="M1282" s="1">
        <v>0</v>
      </c>
      <c r="O1282" s="1">
        <v>0</v>
      </c>
      <c r="Q1282" s="1">
        <v>0</v>
      </c>
      <c r="S1282" s="1">
        <v>0</v>
      </c>
      <c r="U1282" s="1">
        <v>0</v>
      </c>
      <c r="W1282" s="1">
        <v>0</v>
      </c>
      <c r="Y1282" s="1">
        <v>0</v>
      </c>
      <c r="AA1282" s="1">
        <v>0</v>
      </c>
      <c r="AC1282" s="1">
        <v>0</v>
      </c>
      <c r="AE1282" s="1">
        <v>0</v>
      </c>
      <c r="AG1282" s="1">
        <v>1</v>
      </c>
      <c r="AH1282" s="1">
        <v>0</v>
      </c>
    </row>
    <row r="1283" spans="1:34">
      <c r="A1283" s="1" t="s">
        <v>3441</v>
      </c>
      <c r="B1283" s="1" t="s">
        <v>3442</v>
      </c>
      <c r="C1283" s="1" t="s">
        <v>118</v>
      </c>
      <c r="D1283" s="1">
        <v>4</v>
      </c>
      <c r="E1283" s="1">
        <v>44677</v>
      </c>
      <c r="F1283" s="1" t="s">
        <v>20421</v>
      </c>
      <c r="G1283" s="1" t="s">
        <v>72</v>
      </c>
      <c r="H1283" s="1" t="s">
        <v>65</v>
      </c>
      <c r="I1283" s="1">
        <v>0.5</v>
      </c>
      <c r="J1283" s="1" t="s">
        <v>75</v>
      </c>
      <c r="K1283" s="1">
        <v>0</v>
      </c>
      <c r="M1283" s="1">
        <v>0</v>
      </c>
      <c r="O1283" s="1">
        <v>0</v>
      </c>
      <c r="Q1283" s="1">
        <v>0</v>
      </c>
      <c r="S1283" s="1">
        <v>0</v>
      </c>
      <c r="U1283" s="1">
        <v>0</v>
      </c>
      <c r="W1283" s="1">
        <v>0</v>
      </c>
      <c r="Y1283" s="1">
        <v>0</v>
      </c>
      <c r="AA1283" s="1">
        <v>0</v>
      </c>
      <c r="AC1283" s="1">
        <v>0</v>
      </c>
      <c r="AE1283" s="1">
        <v>0</v>
      </c>
      <c r="AG1283" s="1">
        <v>1</v>
      </c>
      <c r="AH1283" s="1">
        <v>0</v>
      </c>
    </row>
    <row r="1284" spans="1:34">
      <c r="A1284" s="1" t="s">
        <v>3443</v>
      </c>
      <c r="B1284" s="1" t="s">
        <v>3444</v>
      </c>
      <c r="C1284" s="1" t="s">
        <v>322</v>
      </c>
      <c r="D1284" s="1">
        <v>2</v>
      </c>
      <c r="E1284" s="1">
        <v>39123</v>
      </c>
      <c r="F1284" s="1" t="s">
        <v>20332</v>
      </c>
      <c r="G1284" s="1" t="s">
        <v>72</v>
      </c>
      <c r="H1284" s="1" t="s">
        <v>65</v>
      </c>
      <c r="I1284" s="1">
        <v>0.4</v>
      </c>
      <c r="J1284" s="1" t="s">
        <v>75</v>
      </c>
      <c r="K1284" s="1">
        <v>0</v>
      </c>
      <c r="M1284" s="1">
        <v>0</v>
      </c>
      <c r="O1284" s="1">
        <v>0</v>
      </c>
      <c r="Q1284" s="1">
        <v>0</v>
      </c>
      <c r="S1284" s="1">
        <v>0</v>
      </c>
      <c r="U1284" s="1">
        <v>0</v>
      </c>
      <c r="W1284" s="1">
        <v>0</v>
      </c>
      <c r="Y1284" s="1">
        <v>0</v>
      </c>
      <c r="AA1284" s="1">
        <v>0</v>
      </c>
      <c r="AC1284" s="1">
        <v>0</v>
      </c>
      <c r="AE1284" s="1">
        <v>0</v>
      </c>
      <c r="AG1284" s="1">
        <v>1</v>
      </c>
      <c r="AH1284" s="1">
        <v>0</v>
      </c>
    </row>
    <row r="1285" spans="1:34">
      <c r="A1285" s="1" t="s">
        <v>3445</v>
      </c>
      <c r="B1285" s="1" t="s">
        <v>3446</v>
      </c>
      <c r="C1285" s="1" t="s">
        <v>1149</v>
      </c>
      <c r="D1285" s="1">
        <v>40</v>
      </c>
      <c r="E1285" s="4">
        <v>44712</v>
      </c>
      <c r="F1285" s="1" t="s">
        <v>3447</v>
      </c>
      <c r="G1285" s="1" t="s">
        <v>80</v>
      </c>
      <c r="H1285" s="1" t="s">
        <v>73</v>
      </c>
      <c r="I1285" s="1">
        <v>0.6</v>
      </c>
      <c r="J1285" s="1" t="s">
        <v>82</v>
      </c>
      <c r="K1285" s="1">
        <v>0.65</v>
      </c>
      <c r="L1285" s="1" t="s">
        <v>83</v>
      </c>
      <c r="M1285" s="1">
        <v>0.79</v>
      </c>
      <c r="N1285" s="1" t="s">
        <v>84</v>
      </c>
      <c r="O1285" s="1">
        <v>0.8</v>
      </c>
      <c r="P1285" s="1" t="s">
        <v>85</v>
      </c>
      <c r="Q1285" s="1">
        <v>0</v>
      </c>
      <c r="S1285" s="1">
        <v>0</v>
      </c>
      <c r="U1285" s="1">
        <v>0</v>
      </c>
      <c r="W1285" s="1">
        <v>0</v>
      </c>
      <c r="Y1285" s="1">
        <v>0</v>
      </c>
      <c r="AA1285" s="1">
        <v>0</v>
      </c>
      <c r="AC1285" s="1">
        <v>0</v>
      </c>
      <c r="AE1285" s="1">
        <v>0</v>
      </c>
      <c r="AG1285" s="1">
        <v>3</v>
      </c>
      <c r="AH1285" s="1">
        <v>0</v>
      </c>
    </row>
    <row r="1286" spans="1:34">
      <c r="A1286" s="1" t="s">
        <v>3448</v>
      </c>
      <c r="B1286" s="1" t="s">
        <v>3449</v>
      </c>
      <c r="C1286" s="1" t="s">
        <v>152</v>
      </c>
      <c r="D1286" s="1">
        <v>4</v>
      </c>
      <c r="E1286" s="4">
        <v>44690</v>
      </c>
      <c r="F1286" s="1" t="s">
        <v>3450</v>
      </c>
      <c r="G1286" s="1" t="s">
        <v>80</v>
      </c>
      <c r="H1286" s="1" t="s">
        <v>65</v>
      </c>
      <c r="I1286" s="1">
        <v>0.6</v>
      </c>
      <c r="J1286" s="1" t="s">
        <v>75</v>
      </c>
      <c r="K1286" s="1">
        <v>0</v>
      </c>
      <c r="M1286" s="1">
        <v>0</v>
      </c>
      <c r="O1286" s="1">
        <v>0</v>
      </c>
      <c r="Q1286" s="1">
        <v>0</v>
      </c>
      <c r="S1286" s="1">
        <v>0</v>
      </c>
      <c r="U1286" s="1">
        <v>0</v>
      </c>
      <c r="W1286" s="1">
        <v>0</v>
      </c>
      <c r="Y1286" s="1">
        <v>0</v>
      </c>
      <c r="AA1286" s="1">
        <v>0</v>
      </c>
      <c r="AC1286" s="1">
        <v>0</v>
      </c>
      <c r="AE1286" s="1">
        <v>0</v>
      </c>
      <c r="AG1286" s="1">
        <v>1</v>
      </c>
      <c r="AH1286" s="1">
        <v>0</v>
      </c>
    </row>
    <row r="1287" spans="1:34">
      <c r="A1287" s="1" t="s">
        <v>3451</v>
      </c>
      <c r="B1287" s="1" t="s">
        <v>3452</v>
      </c>
      <c r="C1287" s="1" t="s">
        <v>118</v>
      </c>
      <c r="D1287" s="1">
        <v>5</v>
      </c>
      <c r="E1287" s="1">
        <v>44282</v>
      </c>
      <c r="F1287" s="1" t="s">
        <v>20332</v>
      </c>
      <c r="G1287" s="1" t="s">
        <v>72</v>
      </c>
      <c r="H1287" s="1" t="s">
        <v>65</v>
      </c>
      <c r="I1287" s="1">
        <v>0.5</v>
      </c>
      <c r="J1287" s="1" t="s">
        <v>75</v>
      </c>
      <c r="K1287" s="1">
        <v>0</v>
      </c>
      <c r="M1287" s="1">
        <v>0</v>
      </c>
      <c r="O1287" s="1">
        <v>0</v>
      </c>
      <c r="Q1287" s="1">
        <v>0</v>
      </c>
      <c r="S1287" s="1">
        <v>0</v>
      </c>
      <c r="U1287" s="1">
        <v>0</v>
      </c>
      <c r="W1287" s="1">
        <v>0</v>
      </c>
      <c r="Y1287" s="1">
        <v>0</v>
      </c>
      <c r="AA1287" s="1">
        <v>0</v>
      </c>
      <c r="AC1287" s="1">
        <v>0</v>
      </c>
      <c r="AE1287" s="1">
        <v>0</v>
      </c>
      <c r="AG1287" s="1">
        <v>1</v>
      </c>
      <c r="AH1287" s="1">
        <v>0</v>
      </c>
    </row>
    <row r="1288" spans="1:34">
      <c r="A1288" s="1" t="s">
        <v>3453</v>
      </c>
      <c r="B1288" s="1" t="s">
        <v>3454</v>
      </c>
      <c r="C1288" s="1" t="s">
        <v>626</v>
      </c>
      <c r="D1288" s="1">
        <v>6</v>
      </c>
      <c r="E1288" s="1">
        <v>44244</v>
      </c>
      <c r="F1288" s="1" t="s">
        <v>20332</v>
      </c>
      <c r="G1288" s="1" t="s">
        <v>72</v>
      </c>
      <c r="H1288" s="1" t="s">
        <v>73</v>
      </c>
      <c r="I1288" s="1">
        <v>0</v>
      </c>
      <c r="J1288" s="1" t="s">
        <v>89</v>
      </c>
      <c r="K1288" s="1">
        <v>0.6</v>
      </c>
      <c r="L1288" s="1" t="s">
        <v>75</v>
      </c>
      <c r="M1288" s="1">
        <v>0</v>
      </c>
      <c r="O1288" s="1">
        <v>0</v>
      </c>
      <c r="Q1288" s="1">
        <v>0</v>
      </c>
      <c r="S1288" s="1">
        <v>0</v>
      </c>
      <c r="U1288" s="1">
        <v>0</v>
      </c>
      <c r="W1288" s="1">
        <v>0</v>
      </c>
      <c r="Y1288" s="1">
        <v>0</v>
      </c>
      <c r="AA1288" s="1">
        <v>0</v>
      </c>
      <c r="AC1288" s="1">
        <v>0</v>
      </c>
      <c r="AE1288" s="1">
        <v>0</v>
      </c>
      <c r="AG1288" s="1">
        <v>2</v>
      </c>
      <c r="AH1288" s="1">
        <v>12000</v>
      </c>
    </row>
    <row r="1289" spans="1:34">
      <c r="A1289" s="1" t="s">
        <v>3455</v>
      </c>
      <c r="B1289" s="1" t="s">
        <v>3456</v>
      </c>
      <c r="C1289" s="1" t="s">
        <v>163</v>
      </c>
      <c r="D1289" s="1">
        <v>5</v>
      </c>
      <c r="E1289" s="4">
        <v>44651</v>
      </c>
      <c r="F1289" s="1" t="s">
        <v>3457</v>
      </c>
      <c r="G1289" s="1" t="s">
        <v>72</v>
      </c>
      <c r="H1289" s="1" t="s">
        <v>65</v>
      </c>
      <c r="I1289" s="1">
        <v>0.65</v>
      </c>
      <c r="J1289" s="1" t="s">
        <v>75</v>
      </c>
      <c r="K1289" s="1">
        <v>0</v>
      </c>
      <c r="M1289" s="1">
        <v>0</v>
      </c>
      <c r="O1289" s="1">
        <v>0</v>
      </c>
      <c r="Q1289" s="1">
        <v>0</v>
      </c>
      <c r="S1289" s="1">
        <v>0</v>
      </c>
      <c r="U1289" s="1">
        <v>0</v>
      </c>
      <c r="W1289" s="1">
        <v>0</v>
      </c>
      <c r="Y1289" s="1">
        <v>0</v>
      </c>
      <c r="AA1289" s="1">
        <v>0</v>
      </c>
      <c r="AC1289" s="1">
        <v>0</v>
      </c>
      <c r="AE1289" s="1">
        <v>0</v>
      </c>
      <c r="AG1289" s="1">
        <v>1</v>
      </c>
      <c r="AH1289" s="1">
        <v>0</v>
      </c>
    </row>
    <row r="1290" spans="1:34">
      <c r="A1290" s="1" t="s">
        <v>3458</v>
      </c>
      <c r="B1290" s="1" t="s">
        <v>3459</v>
      </c>
      <c r="C1290" s="1" t="s">
        <v>163</v>
      </c>
      <c r="D1290" s="1">
        <v>3</v>
      </c>
      <c r="E1290" s="4">
        <v>44636</v>
      </c>
      <c r="F1290" s="1" t="s">
        <v>3460</v>
      </c>
      <c r="G1290" s="1" t="s">
        <v>72</v>
      </c>
      <c r="H1290" s="1" t="s">
        <v>65</v>
      </c>
      <c r="I1290" s="1">
        <v>0.8</v>
      </c>
      <c r="J1290" s="1" t="s">
        <v>75</v>
      </c>
      <c r="K1290" s="1">
        <v>0</v>
      </c>
      <c r="M1290" s="1">
        <v>0</v>
      </c>
      <c r="O1290" s="1">
        <v>0</v>
      </c>
      <c r="Q1290" s="1">
        <v>0</v>
      </c>
      <c r="S1290" s="1">
        <v>0</v>
      </c>
      <c r="U1290" s="1">
        <v>0</v>
      </c>
      <c r="W1290" s="1">
        <v>0</v>
      </c>
      <c r="Y1290" s="1">
        <v>0</v>
      </c>
      <c r="AA1290" s="1">
        <v>0</v>
      </c>
      <c r="AC1290" s="1">
        <v>0</v>
      </c>
      <c r="AE1290" s="1">
        <v>0</v>
      </c>
      <c r="AG1290" s="1">
        <v>1</v>
      </c>
      <c r="AH1290" s="1">
        <v>0</v>
      </c>
    </row>
    <row r="1291" spans="1:34">
      <c r="A1291" s="1" t="s">
        <v>3461</v>
      </c>
      <c r="B1291" s="1" t="s">
        <v>3462</v>
      </c>
      <c r="C1291" s="1" t="s">
        <v>95</v>
      </c>
      <c r="D1291" s="1">
        <v>9</v>
      </c>
      <c r="E1291" s="4">
        <v>44692</v>
      </c>
      <c r="F1291" s="1" t="s">
        <v>3463</v>
      </c>
      <c r="G1291" s="1" t="s">
        <v>80</v>
      </c>
      <c r="H1291" s="1" t="s">
        <v>73</v>
      </c>
      <c r="I1291" s="1">
        <v>0.5</v>
      </c>
      <c r="J1291" s="1" t="s">
        <v>82</v>
      </c>
      <c r="K1291" s="1">
        <v>0.65</v>
      </c>
      <c r="L1291" s="1" t="s">
        <v>83</v>
      </c>
      <c r="M1291" s="1">
        <v>0.7</v>
      </c>
      <c r="N1291" s="1" t="s">
        <v>84</v>
      </c>
      <c r="O1291" s="1">
        <v>0.75</v>
      </c>
      <c r="P1291" s="1" t="s">
        <v>85</v>
      </c>
      <c r="Q1291" s="1">
        <v>0</v>
      </c>
      <c r="S1291" s="1">
        <v>0</v>
      </c>
      <c r="U1291" s="1">
        <v>0</v>
      </c>
      <c r="W1291" s="1">
        <v>0</v>
      </c>
      <c r="Y1291" s="1">
        <v>0</v>
      </c>
      <c r="AA1291" s="1">
        <v>0</v>
      </c>
      <c r="AC1291" s="1">
        <v>0</v>
      </c>
      <c r="AE1291" s="1">
        <v>0</v>
      </c>
      <c r="AG1291" s="1">
        <v>3</v>
      </c>
      <c r="AH1291" s="1">
        <v>0</v>
      </c>
    </row>
    <row r="1292" spans="1:34">
      <c r="A1292" s="1" t="s">
        <v>3464</v>
      </c>
      <c r="B1292" s="1" t="s">
        <v>3465</v>
      </c>
      <c r="C1292" s="1" t="s">
        <v>196</v>
      </c>
      <c r="D1292" s="1">
        <v>10</v>
      </c>
      <c r="E1292" s="4">
        <v>44652</v>
      </c>
      <c r="F1292" s="1" t="s">
        <v>3466</v>
      </c>
      <c r="G1292" s="1" t="s">
        <v>72</v>
      </c>
      <c r="H1292" s="1" t="s">
        <v>65</v>
      </c>
      <c r="I1292" s="1">
        <v>0.5</v>
      </c>
      <c r="J1292" s="1" t="s">
        <v>75</v>
      </c>
      <c r="K1292" s="1">
        <v>0</v>
      </c>
      <c r="M1292" s="1">
        <v>0</v>
      </c>
      <c r="O1292" s="1">
        <v>0</v>
      </c>
      <c r="Q1292" s="1">
        <v>0</v>
      </c>
      <c r="S1292" s="1">
        <v>0</v>
      </c>
      <c r="U1292" s="1">
        <v>0</v>
      </c>
      <c r="W1292" s="1">
        <v>0</v>
      </c>
      <c r="Y1292" s="1">
        <v>0</v>
      </c>
      <c r="AA1292" s="1">
        <v>0</v>
      </c>
      <c r="AC1292" s="1">
        <v>0</v>
      </c>
      <c r="AE1292" s="1">
        <v>0</v>
      </c>
      <c r="AG1292" s="1">
        <v>1</v>
      </c>
      <c r="AH1292" s="1">
        <v>0</v>
      </c>
    </row>
    <row r="1293" spans="1:34">
      <c r="A1293" s="1" t="s">
        <v>3467</v>
      </c>
      <c r="B1293" s="1" t="s">
        <v>3468</v>
      </c>
      <c r="C1293" s="1" t="s">
        <v>1334</v>
      </c>
      <c r="D1293" s="1">
        <v>47</v>
      </c>
      <c r="E1293" s="4">
        <v>44553</v>
      </c>
      <c r="F1293" s="1" t="s">
        <v>3469</v>
      </c>
      <c r="G1293" s="1" t="s">
        <v>80</v>
      </c>
      <c r="H1293" s="1" t="s">
        <v>65</v>
      </c>
      <c r="I1293" s="1">
        <v>0.8</v>
      </c>
      <c r="J1293" s="1" t="s">
        <v>75</v>
      </c>
      <c r="K1293" s="1">
        <v>0</v>
      </c>
      <c r="M1293" s="1">
        <v>0</v>
      </c>
      <c r="O1293" s="1">
        <v>0</v>
      </c>
      <c r="Q1293" s="1">
        <v>0</v>
      </c>
      <c r="S1293" s="1">
        <v>0</v>
      </c>
      <c r="U1293" s="1">
        <v>0</v>
      </c>
      <c r="W1293" s="1">
        <v>0</v>
      </c>
      <c r="Y1293" s="1">
        <v>0</v>
      </c>
      <c r="AA1293" s="1">
        <v>0</v>
      </c>
      <c r="AC1293" s="1">
        <v>0</v>
      </c>
      <c r="AE1293" s="1">
        <v>0</v>
      </c>
      <c r="AG1293" s="1">
        <v>1</v>
      </c>
      <c r="AH1293" s="1">
        <v>0</v>
      </c>
    </row>
    <row r="1294" spans="1:34">
      <c r="A1294" s="1" t="s">
        <v>3470</v>
      </c>
      <c r="B1294" s="1" t="s">
        <v>3471</v>
      </c>
      <c r="C1294" s="1" t="s">
        <v>1916</v>
      </c>
      <c r="D1294" s="1">
        <v>11</v>
      </c>
      <c r="E1294" s="1">
        <v>41029</v>
      </c>
      <c r="F1294" s="1" t="s">
        <v>20332</v>
      </c>
      <c r="G1294" s="1" t="s">
        <v>72</v>
      </c>
      <c r="H1294" s="1" t="s">
        <v>65</v>
      </c>
      <c r="I1294" s="1">
        <v>0.6</v>
      </c>
      <c r="J1294" s="1" t="s">
        <v>75</v>
      </c>
      <c r="K1294" s="1">
        <v>0</v>
      </c>
      <c r="M1294" s="1">
        <v>0</v>
      </c>
      <c r="O1294" s="1">
        <v>0</v>
      </c>
      <c r="Q1294" s="1">
        <v>0</v>
      </c>
      <c r="S1294" s="1">
        <v>0</v>
      </c>
      <c r="U1294" s="1">
        <v>0</v>
      </c>
      <c r="W1294" s="1">
        <v>0</v>
      </c>
      <c r="Y1294" s="1">
        <v>0</v>
      </c>
      <c r="AA1294" s="1">
        <v>0</v>
      </c>
      <c r="AC1294" s="1">
        <v>0</v>
      </c>
      <c r="AE1294" s="1">
        <v>0</v>
      </c>
      <c r="AG1294" s="1">
        <v>1</v>
      </c>
      <c r="AH1294" s="1">
        <v>0</v>
      </c>
    </row>
    <row r="1295" spans="1:34">
      <c r="A1295" s="1" t="s">
        <v>3472</v>
      </c>
      <c r="B1295" s="1" t="s">
        <v>3473</v>
      </c>
      <c r="C1295" s="1" t="s">
        <v>163</v>
      </c>
      <c r="D1295" s="1">
        <v>3</v>
      </c>
      <c r="E1295" s="4">
        <v>44653</v>
      </c>
      <c r="F1295" s="1" t="s">
        <v>3474</v>
      </c>
      <c r="G1295" s="1" t="s">
        <v>80</v>
      </c>
      <c r="H1295" s="1" t="s">
        <v>73</v>
      </c>
      <c r="I1295" s="1">
        <v>0</v>
      </c>
      <c r="J1295" s="1" t="s">
        <v>397</v>
      </c>
      <c r="K1295" s="1">
        <v>0.7</v>
      </c>
      <c r="L1295" s="1" t="s">
        <v>82</v>
      </c>
      <c r="M1295" s="1">
        <v>0.7</v>
      </c>
      <c r="N1295" s="1" t="s">
        <v>83</v>
      </c>
      <c r="O1295" s="1">
        <v>0.7</v>
      </c>
      <c r="P1295" s="1" t="s">
        <v>84</v>
      </c>
      <c r="Q1295" s="1">
        <v>0.8</v>
      </c>
      <c r="R1295" s="1" t="s">
        <v>85</v>
      </c>
      <c r="S1295" s="1">
        <v>0</v>
      </c>
      <c r="U1295" s="1">
        <v>0</v>
      </c>
      <c r="W1295" s="1">
        <v>0</v>
      </c>
      <c r="Y1295" s="1">
        <v>0</v>
      </c>
      <c r="AA1295" s="1">
        <v>0</v>
      </c>
      <c r="AC1295" s="1">
        <v>0</v>
      </c>
      <c r="AE1295" s="1">
        <v>0</v>
      </c>
      <c r="AG1295" s="1">
        <v>4</v>
      </c>
      <c r="AH1295" s="1">
        <v>8000</v>
      </c>
    </row>
    <row r="1296" spans="1:34">
      <c r="A1296" s="1" t="s">
        <v>3475</v>
      </c>
      <c r="B1296" s="1" t="s">
        <v>3476</v>
      </c>
      <c r="C1296" s="1" t="s">
        <v>228</v>
      </c>
      <c r="D1296" s="1">
        <v>14</v>
      </c>
      <c r="E1296" s="1">
        <v>42534</v>
      </c>
      <c r="F1296" s="1" t="s">
        <v>20332</v>
      </c>
      <c r="G1296" s="1" t="s">
        <v>72</v>
      </c>
      <c r="H1296" s="1" t="s">
        <v>65</v>
      </c>
      <c r="I1296" s="1">
        <v>0.8</v>
      </c>
      <c r="J1296" s="1" t="s">
        <v>75</v>
      </c>
      <c r="K1296" s="1">
        <v>0</v>
      </c>
      <c r="M1296" s="1">
        <v>0</v>
      </c>
      <c r="O1296" s="1">
        <v>0</v>
      </c>
      <c r="Q1296" s="1">
        <v>0</v>
      </c>
      <c r="S1296" s="1">
        <v>0</v>
      </c>
      <c r="U1296" s="1">
        <v>0</v>
      </c>
      <c r="W1296" s="1">
        <v>0</v>
      </c>
      <c r="Y1296" s="1">
        <v>0</v>
      </c>
      <c r="AA1296" s="1">
        <v>0</v>
      </c>
      <c r="AC1296" s="1">
        <v>0</v>
      </c>
      <c r="AE1296" s="1">
        <v>0</v>
      </c>
      <c r="AG1296" s="1">
        <v>1</v>
      </c>
      <c r="AH1296" s="1">
        <v>0</v>
      </c>
    </row>
    <row r="1297" spans="1:34">
      <c r="A1297" s="1" t="s">
        <v>3477</v>
      </c>
      <c r="B1297" s="1" t="s">
        <v>3478</v>
      </c>
      <c r="C1297" s="1" t="s">
        <v>167</v>
      </c>
      <c r="D1297" s="1">
        <v>34</v>
      </c>
      <c r="E1297" s="1">
        <v>41576</v>
      </c>
      <c r="F1297" s="1" t="s">
        <v>20332</v>
      </c>
      <c r="G1297" s="1" t="s">
        <v>72</v>
      </c>
      <c r="H1297" s="1" t="s">
        <v>65</v>
      </c>
      <c r="I1297" s="1">
        <v>0.8</v>
      </c>
      <c r="J1297" s="1" t="s">
        <v>75</v>
      </c>
      <c r="K1297" s="1">
        <v>0</v>
      </c>
      <c r="M1297" s="1">
        <v>0</v>
      </c>
      <c r="O1297" s="1">
        <v>0</v>
      </c>
      <c r="Q1297" s="1">
        <v>0</v>
      </c>
      <c r="S1297" s="1">
        <v>0</v>
      </c>
      <c r="U1297" s="1">
        <v>0</v>
      </c>
      <c r="W1297" s="1">
        <v>0</v>
      </c>
      <c r="Y1297" s="1">
        <v>0</v>
      </c>
      <c r="AA1297" s="1">
        <v>0</v>
      </c>
      <c r="AC1297" s="1">
        <v>0</v>
      </c>
      <c r="AE1297" s="1">
        <v>0</v>
      </c>
      <c r="AG1297" s="1">
        <v>1</v>
      </c>
      <c r="AH1297" s="1">
        <v>0</v>
      </c>
    </row>
    <row r="1298" spans="1:34">
      <c r="A1298" s="1" t="s">
        <v>3479</v>
      </c>
      <c r="B1298" s="1" t="s">
        <v>3480</v>
      </c>
      <c r="C1298" s="1" t="s">
        <v>826</v>
      </c>
      <c r="D1298" s="1">
        <v>3</v>
      </c>
      <c r="E1298" s="4">
        <v>44634</v>
      </c>
      <c r="F1298" s="1" t="s">
        <v>3481</v>
      </c>
      <c r="G1298" s="1" t="s">
        <v>80</v>
      </c>
      <c r="H1298" s="1" t="s">
        <v>73</v>
      </c>
      <c r="I1298" s="1">
        <v>0</v>
      </c>
      <c r="J1298" s="1" t="s">
        <v>187</v>
      </c>
      <c r="K1298" s="1">
        <v>0.8</v>
      </c>
      <c r="L1298" s="1" t="s">
        <v>75</v>
      </c>
      <c r="M1298" s="1">
        <v>0</v>
      </c>
      <c r="O1298" s="1">
        <v>0</v>
      </c>
      <c r="Q1298" s="1">
        <v>0</v>
      </c>
      <c r="S1298" s="1">
        <v>0</v>
      </c>
      <c r="U1298" s="1">
        <v>0</v>
      </c>
      <c r="W1298" s="1">
        <v>0</v>
      </c>
      <c r="Y1298" s="1">
        <v>0</v>
      </c>
      <c r="AA1298" s="1">
        <v>0</v>
      </c>
      <c r="AC1298" s="1">
        <v>0</v>
      </c>
      <c r="AE1298" s="1">
        <v>0</v>
      </c>
      <c r="AG1298" s="1">
        <v>2</v>
      </c>
      <c r="AH1298" s="1">
        <v>9000</v>
      </c>
    </row>
    <row r="1299" spans="1:34">
      <c r="A1299" s="1" t="s">
        <v>3482</v>
      </c>
      <c r="B1299" s="1" t="s">
        <v>3483</v>
      </c>
      <c r="C1299" s="1" t="s">
        <v>506</v>
      </c>
      <c r="D1299" s="1">
        <v>8</v>
      </c>
      <c r="E1299" s="1">
        <v>44264</v>
      </c>
      <c r="F1299" s="1" t="s">
        <v>20332</v>
      </c>
      <c r="G1299" s="1" t="s">
        <v>72</v>
      </c>
      <c r="H1299" s="1" t="s">
        <v>73</v>
      </c>
      <c r="I1299" s="1">
        <v>0</v>
      </c>
      <c r="J1299" s="1" t="s">
        <v>74</v>
      </c>
      <c r="K1299" s="1">
        <v>0.8</v>
      </c>
      <c r="L1299" s="1" t="s">
        <v>75</v>
      </c>
      <c r="M1299" s="1">
        <v>0</v>
      </c>
      <c r="O1299" s="1">
        <v>0</v>
      </c>
      <c r="Q1299" s="1">
        <v>0</v>
      </c>
      <c r="S1299" s="1">
        <v>0</v>
      </c>
      <c r="U1299" s="1">
        <v>0</v>
      </c>
      <c r="W1299" s="1">
        <v>0</v>
      </c>
      <c r="Y1299" s="1">
        <v>0</v>
      </c>
      <c r="AA1299" s="1">
        <v>0</v>
      </c>
      <c r="AC1299" s="1">
        <v>0</v>
      </c>
      <c r="AE1299" s="1">
        <v>0</v>
      </c>
      <c r="AG1299" s="1">
        <v>2</v>
      </c>
      <c r="AH1299" s="1">
        <v>10000</v>
      </c>
    </row>
    <row r="1300" spans="1:34">
      <c r="A1300" s="1" t="s">
        <v>3484</v>
      </c>
      <c r="B1300" s="1" t="s">
        <v>3485</v>
      </c>
      <c r="C1300" s="1" t="s">
        <v>167</v>
      </c>
      <c r="D1300" s="1">
        <v>5</v>
      </c>
      <c r="E1300" s="4" t="s">
        <v>20422</v>
      </c>
      <c r="F1300" s="1" t="s">
        <v>3486</v>
      </c>
      <c r="G1300" s="1" t="s">
        <v>72</v>
      </c>
      <c r="H1300" s="1" t="s">
        <v>65</v>
      </c>
      <c r="I1300" s="1">
        <v>0.8</v>
      </c>
      <c r="J1300" s="1" t="s">
        <v>75</v>
      </c>
      <c r="K1300" s="1">
        <v>0</v>
      </c>
      <c r="M1300" s="1">
        <v>0</v>
      </c>
      <c r="O1300" s="1">
        <v>0</v>
      </c>
      <c r="Q1300" s="1">
        <v>0</v>
      </c>
      <c r="S1300" s="1">
        <v>0</v>
      </c>
      <c r="U1300" s="1">
        <v>0</v>
      </c>
      <c r="W1300" s="1">
        <v>0</v>
      </c>
      <c r="Y1300" s="1">
        <v>0</v>
      </c>
      <c r="AA1300" s="1">
        <v>0</v>
      </c>
      <c r="AC1300" s="1">
        <v>0</v>
      </c>
      <c r="AE1300" s="1">
        <v>0</v>
      </c>
      <c r="AG1300" s="1">
        <v>1</v>
      </c>
      <c r="AH1300" s="1">
        <v>0</v>
      </c>
    </row>
    <row r="1301" spans="1:34">
      <c r="A1301" s="1" t="s">
        <v>3487</v>
      </c>
      <c r="B1301" s="1" t="s">
        <v>3488</v>
      </c>
      <c r="C1301" s="1" t="s">
        <v>112</v>
      </c>
      <c r="H1301" s="1" t="s">
        <v>65</v>
      </c>
      <c r="I1301" s="1" t="s">
        <v>66</v>
      </c>
      <c r="V1301" s="1" t="s">
        <v>67</v>
      </c>
    </row>
    <row r="1302" spans="1:34">
      <c r="A1302" s="1" t="s">
        <v>3489</v>
      </c>
      <c r="B1302" s="1" t="s">
        <v>3490</v>
      </c>
      <c r="C1302" s="1" t="s">
        <v>752</v>
      </c>
      <c r="D1302" s="1">
        <v>6</v>
      </c>
      <c r="E1302" s="1">
        <v>44244</v>
      </c>
      <c r="F1302" s="1" t="s">
        <v>20332</v>
      </c>
      <c r="G1302" s="1" t="s">
        <v>72</v>
      </c>
      <c r="H1302" s="1" t="s">
        <v>65</v>
      </c>
      <c r="I1302" s="1">
        <v>0.55000000000000004</v>
      </c>
      <c r="J1302" s="1" t="s">
        <v>75</v>
      </c>
      <c r="K1302" s="1">
        <v>0</v>
      </c>
      <c r="M1302" s="1">
        <v>0</v>
      </c>
      <c r="O1302" s="1">
        <v>0</v>
      </c>
      <c r="Q1302" s="1">
        <v>0</v>
      </c>
      <c r="S1302" s="1">
        <v>0</v>
      </c>
      <c r="U1302" s="1">
        <v>0</v>
      </c>
      <c r="W1302" s="1">
        <v>0</v>
      </c>
      <c r="Y1302" s="1">
        <v>0</v>
      </c>
      <c r="AA1302" s="1">
        <v>0</v>
      </c>
      <c r="AC1302" s="1">
        <v>0</v>
      </c>
      <c r="AE1302" s="1">
        <v>0</v>
      </c>
      <c r="AG1302" s="1">
        <v>1</v>
      </c>
      <c r="AH1302" s="1">
        <v>0</v>
      </c>
    </row>
    <row r="1303" spans="1:34">
      <c r="A1303" s="1" t="s">
        <v>3491</v>
      </c>
      <c r="B1303" s="1" t="s">
        <v>3492</v>
      </c>
      <c r="C1303" s="1" t="s">
        <v>810</v>
      </c>
      <c r="H1303" s="1" t="s">
        <v>65</v>
      </c>
      <c r="I1303" s="1" t="s">
        <v>66</v>
      </c>
      <c r="V1303" s="1" t="s">
        <v>67</v>
      </c>
    </row>
    <row r="1304" spans="1:34">
      <c r="A1304" s="1" t="s">
        <v>3493</v>
      </c>
      <c r="B1304" s="1" t="s">
        <v>3494</v>
      </c>
      <c r="C1304" s="1" t="s">
        <v>491</v>
      </c>
      <c r="D1304" s="1">
        <v>6</v>
      </c>
      <c r="E1304" s="4">
        <v>44607</v>
      </c>
      <c r="F1304" s="1" t="s">
        <v>3495</v>
      </c>
      <c r="G1304" s="1" t="s">
        <v>72</v>
      </c>
      <c r="H1304" s="1" t="s">
        <v>65</v>
      </c>
      <c r="I1304" s="1">
        <v>0.8</v>
      </c>
      <c r="J1304" s="1" t="s">
        <v>75</v>
      </c>
      <c r="K1304" s="1">
        <v>0</v>
      </c>
      <c r="M1304" s="1">
        <v>0</v>
      </c>
      <c r="O1304" s="1">
        <v>0</v>
      </c>
      <c r="Q1304" s="1">
        <v>0</v>
      </c>
      <c r="S1304" s="1">
        <v>0</v>
      </c>
      <c r="U1304" s="1">
        <v>0</v>
      </c>
      <c r="W1304" s="1">
        <v>0</v>
      </c>
      <c r="Y1304" s="1">
        <v>0</v>
      </c>
      <c r="AA1304" s="1">
        <v>0</v>
      </c>
      <c r="AC1304" s="1">
        <v>0</v>
      </c>
      <c r="AE1304" s="1">
        <v>0</v>
      </c>
      <c r="AG1304" s="1">
        <v>1</v>
      </c>
      <c r="AH1304" s="1">
        <v>0</v>
      </c>
    </row>
    <row r="1305" spans="1:34">
      <c r="A1305" s="1" t="s">
        <v>3496</v>
      </c>
      <c r="B1305" s="1" t="s">
        <v>3497</v>
      </c>
      <c r="C1305" s="1" t="s">
        <v>132</v>
      </c>
      <c r="D1305" s="1">
        <v>12</v>
      </c>
      <c r="E1305" s="4">
        <v>44712</v>
      </c>
      <c r="F1305" s="1" t="s">
        <v>3498</v>
      </c>
      <c r="G1305" s="1" t="s">
        <v>72</v>
      </c>
      <c r="H1305" s="1" t="s">
        <v>65</v>
      </c>
      <c r="I1305" s="1">
        <v>0.4</v>
      </c>
      <c r="J1305" s="1" t="s">
        <v>75</v>
      </c>
      <c r="K1305" s="1">
        <v>0</v>
      </c>
      <c r="M1305" s="1">
        <v>0</v>
      </c>
      <c r="O1305" s="1">
        <v>0</v>
      </c>
      <c r="Q1305" s="1">
        <v>0</v>
      </c>
      <c r="S1305" s="1">
        <v>0</v>
      </c>
      <c r="U1305" s="1">
        <v>0</v>
      </c>
      <c r="W1305" s="1">
        <v>0</v>
      </c>
      <c r="Y1305" s="1">
        <v>0</v>
      </c>
      <c r="AA1305" s="1">
        <v>0</v>
      </c>
      <c r="AC1305" s="1">
        <v>0</v>
      </c>
      <c r="AE1305" s="1">
        <v>0</v>
      </c>
      <c r="AG1305" s="1">
        <v>1</v>
      </c>
      <c r="AH1305" s="1">
        <v>0</v>
      </c>
    </row>
    <row r="1306" spans="1:34">
      <c r="A1306" s="1" t="s">
        <v>3499</v>
      </c>
      <c r="B1306" s="1" t="s">
        <v>3500</v>
      </c>
      <c r="C1306" s="1" t="s">
        <v>360</v>
      </c>
      <c r="H1306" s="1" t="s">
        <v>65</v>
      </c>
      <c r="I1306" s="1" t="s">
        <v>66</v>
      </c>
      <c r="V1306" s="1" t="s">
        <v>67</v>
      </c>
    </row>
    <row r="1307" spans="1:34">
      <c r="A1307" s="1" t="s">
        <v>3501</v>
      </c>
      <c r="B1307" s="1" t="s">
        <v>3502</v>
      </c>
      <c r="C1307" s="1" t="s">
        <v>152</v>
      </c>
      <c r="D1307" s="1">
        <v>5</v>
      </c>
      <c r="E1307" s="4">
        <v>44655</v>
      </c>
      <c r="F1307" s="1" t="s">
        <v>3503</v>
      </c>
      <c r="G1307" s="1" t="s">
        <v>72</v>
      </c>
      <c r="H1307" s="1" t="s">
        <v>73</v>
      </c>
      <c r="I1307" s="1">
        <v>0</v>
      </c>
      <c r="J1307" s="1" t="s">
        <v>3504</v>
      </c>
      <c r="K1307" s="1">
        <v>0.5</v>
      </c>
      <c r="L1307" s="1" t="s">
        <v>75</v>
      </c>
      <c r="M1307" s="1">
        <v>0</v>
      </c>
      <c r="O1307" s="1">
        <v>0</v>
      </c>
      <c r="Q1307" s="1">
        <v>0</v>
      </c>
      <c r="S1307" s="1">
        <v>0</v>
      </c>
      <c r="U1307" s="1">
        <v>0</v>
      </c>
      <c r="W1307" s="1">
        <v>0</v>
      </c>
      <c r="Y1307" s="1">
        <v>0</v>
      </c>
      <c r="AA1307" s="1">
        <v>0</v>
      </c>
      <c r="AC1307" s="1">
        <v>0</v>
      </c>
      <c r="AE1307" s="1">
        <v>0</v>
      </c>
      <c r="AG1307" s="1">
        <v>2</v>
      </c>
      <c r="AH1307" s="1">
        <v>5689.82</v>
      </c>
    </row>
    <row r="1308" spans="1:34">
      <c r="A1308" s="1" t="s">
        <v>3505</v>
      </c>
      <c r="B1308" s="1" t="s">
        <v>3506</v>
      </c>
      <c r="C1308" s="1" t="s">
        <v>199</v>
      </c>
      <c r="D1308" s="1">
        <v>29</v>
      </c>
      <c r="E1308" s="1">
        <v>44194</v>
      </c>
      <c r="F1308" s="1" t="s">
        <v>20332</v>
      </c>
      <c r="G1308" s="1" t="s">
        <v>72</v>
      </c>
      <c r="H1308" s="1" t="s">
        <v>65</v>
      </c>
      <c r="I1308" s="1">
        <v>0.55000000000000004</v>
      </c>
      <c r="J1308" s="1" t="s">
        <v>75</v>
      </c>
      <c r="K1308" s="1">
        <v>0</v>
      </c>
      <c r="M1308" s="1">
        <v>0</v>
      </c>
      <c r="O1308" s="1">
        <v>0</v>
      </c>
      <c r="Q1308" s="1">
        <v>0</v>
      </c>
      <c r="S1308" s="1">
        <v>0</v>
      </c>
      <c r="U1308" s="1">
        <v>0</v>
      </c>
      <c r="W1308" s="1">
        <v>0</v>
      </c>
      <c r="Y1308" s="1">
        <v>0</v>
      </c>
      <c r="AA1308" s="1">
        <v>0</v>
      </c>
      <c r="AC1308" s="1">
        <v>0</v>
      </c>
      <c r="AE1308" s="1">
        <v>0</v>
      </c>
      <c r="AG1308" s="1">
        <v>1</v>
      </c>
      <c r="AH1308" s="1">
        <v>0</v>
      </c>
    </row>
    <row r="1309" spans="1:34">
      <c r="A1309" s="1" t="s">
        <v>3507</v>
      </c>
      <c r="B1309" s="1" t="s">
        <v>3508</v>
      </c>
      <c r="C1309" s="1" t="s">
        <v>212</v>
      </c>
      <c r="D1309" s="1">
        <v>12</v>
      </c>
      <c r="E1309" s="4">
        <v>44624</v>
      </c>
      <c r="F1309" s="1" t="s">
        <v>3509</v>
      </c>
      <c r="G1309" s="1" t="s">
        <v>72</v>
      </c>
      <c r="H1309" s="1" t="s">
        <v>73</v>
      </c>
      <c r="I1309" s="1">
        <v>0</v>
      </c>
      <c r="J1309" s="1" t="s">
        <v>74</v>
      </c>
      <c r="K1309" s="1">
        <v>0.7</v>
      </c>
      <c r="L1309" s="1" t="s">
        <v>75</v>
      </c>
      <c r="M1309" s="1">
        <v>0</v>
      </c>
      <c r="O1309" s="1">
        <v>0</v>
      </c>
      <c r="Q1309" s="1">
        <v>0</v>
      </c>
      <c r="S1309" s="1">
        <v>0</v>
      </c>
      <c r="U1309" s="1">
        <v>0</v>
      </c>
      <c r="W1309" s="1">
        <v>0</v>
      </c>
      <c r="Y1309" s="1">
        <v>0</v>
      </c>
      <c r="AA1309" s="1">
        <v>0</v>
      </c>
      <c r="AC1309" s="1">
        <v>0</v>
      </c>
      <c r="AE1309" s="1">
        <v>0</v>
      </c>
      <c r="AG1309" s="1">
        <v>2</v>
      </c>
      <c r="AH1309" s="1">
        <v>10000</v>
      </c>
    </row>
    <row r="1310" spans="1:34">
      <c r="A1310" s="1" t="s">
        <v>3510</v>
      </c>
      <c r="B1310" s="1" t="s">
        <v>3511</v>
      </c>
      <c r="C1310" s="1" t="s">
        <v>334</v>
      </c>
      <c r="D1310" s="1">
        <v>4</v>
      </c>
      <c r="E1310" s="4">
        <v>44624</v>
      </c>
      <c r="F1310" s="1" t="s">
        <v>3512</v>
      </c>
      <c r="G1310" s="1" t="s">
        <v>72</v>
      </c>
      <c r="H1310" s="1" t="s">
        <v>73</v>
      </c>
      <c r="I1310" s="1">
        <v>0</v>
      </c>
      <c r="J1310" s="1" t="s">
        <v>397</v>
      </c>
      <c r="K1310" s="1">
        <v>0.5</v>
      </c>
      <c r="L1310" s="1" t="s">
        <v>75</v>
      </c>
      <c r="M1310" s="1">
        <v>0</v>
      </c>
      <c r="O1310" s="1">
        <v>0</v>
      </c>
      <c r="Q1310" s="1">
        <v>0</v>
      </c>
      <c r="S1310" s="1">
        <v>0</v>
      </c>
      <c r="U1310" s="1">
        <v>0</v>
      </c>
      <c r="W1310" s="1">
        <v>0</v>
      </c>
      <c r="Y1310" s="1">
        <v>0</v>
      </c>
      <c r="AA1310" s="1">
        <v>0</v>
      </c>
      <c r="AC1310" s="1">
        <v>0</v>
      </c>
      <c r="AE1310" s="1">
        <v>0</v>
      </c>
      <c r="AG1310" s="1">
        <v>2</v>
      </c>
      <c r="AH1310" s="1">
        <v>8000</v>
      </c>
    </row>
    <row r="1311" spans="1:34">
      <c r="A1311" s="1" t="s">
        <v>3513</v>
      </c>
      <c r="B1311" s="1" t="s">
        <v>3514</v>
      </c>
      <c r="C1311" s="1" t="s">
        <v>259</v>
      </c>
      <c r="D1311" s="1">
        <v>59</v>
      </c>
      <c r="E1311" s="4">
        <v>44559</v>
      </c>
      <c r="F1311" s="1" t="s">
        <v>3515</v>
      </c>
      <c r="G1311" s="1" t="s">
        <v>72</v>
      </c>
      <c r="H1311" s="1" t="s">
        <v>65</v>
      </c>
      <c r="I1311" s="1">
        <v>0.52</v>
      </c>
      <c r="J1311" s="1" t="s">
        <v>75</v>
      </c>
      <c r="K1311" s="1">
        <v>0</v>
      </c>
      <c r="M1311" s="1">
        <v>0</v>
      </c>
      <c r="O1311" s="1">
        <v>0</v>
      </c>
      <c r="Q1311" s="1">
        <v>0</v>
      </c>
      <c r="S1311" s="1">
        <v>0</v>
      </c>
      <c r="U1311" s="1">
        <v>0</v>
      </c>
      <c r="W1311" s="1">
        <v>0</v>
      </c>
      <c r="Y1311" s="1">
        <v>0</v>
      </c>
      <c r="AA1311" s="1">
        <v>0</v>
      </c>
      <c r="AC1311" s="1">
        <v>0</v>
      </c>
      <c r="AE1311" s="1">
        <v>0</v>
      </c>
      <c r="AG1311" s="1">
        <v>1</v>
      </c>
      <c r="AH1311" s="1">
        <v>0</v>
      </c>
    </row>
    <row r="1312" spans="1:34">
      <c r="A1312" s="1" t="s">
        <v>3516</v>
      </c>
      <c r="B1312" s="1" t="s">
        <v>3517</v>
      </c>
      <c r="C1312" s="1" t="s">
        <v>322</v>
      </c>
      <c r="D1312" s="1">
        <v>18</v>
      </c>
      <c r="E1312" s="4">
        <v>44761</v>
      </c>
      <c r="F1312" s="1" t="s">
        <v>3518</v>
      </c>
      <c r="G1312" s="1" t="s">
        <v>72</v>
      </c>
      <c r="H1312" s="1" t="s">
        <v>65</v>
      </c>
      <c r="I1312" s="1">
        <v>0.7</v>
      </c>
      <c r="J1312" s="1" t="s">
        <v>75</v>
      </c>
      <c r="K1312" s="1">
        <v>0</v>
      </c>
      <c r="M1312" s="1">
        <v>0</v>
      </c>
      <c r="O1312" s="1">
        <v>0</v>
      </c>
      <c r="Q1312" s="1">
        <v>0</v>
      </c>
      <c r="S1312" s="1">
        <v>0</v>
      </c>
      <c r="U1312" s="1">
        <v>0</v>
      </c>
      <c r="W1312" s="1">
        <v>0</v>
      </c>
      <c r="Y1312" s="1">
        <v>0</v>
      </c>
      <c r="AA1312" s="1">
        <v>0</v>
      </c>
      <c r="AC1312" s="1">
        <v>0</v>
      </c>
      <c r="AE1312" s="1">
        <v>0</v>
      </c>
      <c r="AG1312" s="1">
        <v>1</v>
      </c>
      <c r="AH1312" s="1">
        <v>0</v>
      </c>
    </row>
    <row r="1313" spans="1:34">
      <c r="A1313" s="1" t="s">
        <v>3519</v>
      </c>
      <c r="B1313" s="1" t="s">
        <v>3520</v>
      </c>
      <c r="C1313" s="1" t="s">
        <v>255</v>
      </c>
      <c r="D1313" s="1">
        <v>5</v>
      </c>
      <c r="E1313" s="4">
        <v>44615</v>
      </c>
      <c r="F1313" s="1" t="s">
        <v>3521</v>
      </c>
      <c r="G1313" s="1" t="s">
        <v>72</v>
      </c>
      <c r="H1313" s="1" t="s">
        <v>65</v>
      </c>
      <c r="I1313" s="1">
        <v>0.7</v>
      </c>
      <c r="J1313" s="1" t="s">
        <v>75</v>
      </c>
      <c r="K1313" s="1">
        <v>0</v>
      </c>
      <c r="M1313" s="1">
        <v>0</v>
      </c>
      <c r="O1313" s="1">
        <v>0</v>
      </c>
      <c r="Q1313" s="1">
        <v>0</v>
      </c>
      <c r="S1313" s="1">
        <v>0</v>
      </c>
      <c r="U1313" s="1">
        <v>0</v>
      </c>
      <c r="W1313" s="1">
        <v>0</v>
      </c>
      <c r="Y1313" s="1">
        <v>0</v>
      </c>
      <c r="AA1313" s="1">
        <v>0</v>
      </c>
      <c r="AC1313" s="1">
        <v>0</v>
      </c>
      <c r="AE1313" s="1">
        <v>0</v>
      </c>
      <c r="AG1313" s="1">
        <v>1</v>
      </c>
      <c r="AH1313" s="1">
        <v>0</v>
      </c>
    </row>
    <row r="1314" spans="1:34">
      <c r="A1314" s="1" t="s">
        <v>3522</v>
      </c>
      <c r="B1314" s="1" t="s">
        <v>3523</v>
      </c>
      <c r="C1314" s="1" t="s">
        <v>337</v>
      </c>
      <c r="D1314" s="1">
        <v>1</v>
      </c>
      <c r="E1314" s="4">
        <v>44602</v>
      </c>
      <c r="F1314" s="1" t="s">
        <v>3524</v>
      </c>
      <c r="G1314" s="1" t="s">
        <v>72</v>
      </c>
      <c r="H1314" s="1" t="s">
        <v>65</v>
      </c>
      <c r="I1314" s="1">
        <v>0.8</v>
      </c>
      <c r="J1314" s="1" t="s">
        <v>75</v>
      </c>
      <c r="K1314" s="1">
        <v>0</v>
      </c>
      <c r="M1314" s="1">
        <v>0</v>
      </c>
      <c r="O1314" s="1">
        <v>0</v>
      </c>
      <c r="Q1314" s="1">
        <v>0</v>
      </c>
      <c r="S1314" s="1">
        <v>0</v>
      </c>
      <c r="U1314" s="1">
        <v>0</v>
      </c>
      <c r="W1314" s="1">
        <v>0</v>
      </c>
      <c r="Y1314" s="1">
        <v>0</v>
      </c>
      <c r="AA1314" s="1">
        <v>0</v>
      </c>
      <c r="AC1314" s="1">
        <v>0</v>
      </c>
      <c r="AE1314" s="1">
        <v>0</v>
      </c>
      <c r="AG1314" s="1">
        <v>1</v>
      </c>
      <c r="AH1314" s="1">
        <v>0</v>
      </c>
    </row>
    <row r="1315" spans="1:34">
      <c r="A1315" s="1" t="s">
        <v>3525</v>
      </c>
      <c r="B1315" s="1" t="s">
        <v>3526</v>
      </c>
      <c r="C1315" s="1" t="s">
        <v>225</v>
      </c>
      <c r="D1315" s="1">
        <v>62</v>
      </c>
      <c r="E1315" s="4">
        <v>44558</v>
      </c>
      <c r="F1315" s="1" t="s">
        <v>3527</v>
      </c>
      <c r="G1315" s="1" t="s">
        <v>72</v>
      </c>
      <c r="H1315" s="1" t="s">
        <v>65</v>
      </c>
      <c r="I1315" s="1">
        <v>0.8</v>
      </c>
      <c r="J1315" s="1" t="s">
        <v>75</v>
      </c>
      <c r="K1315" s="1">
        <v>0</v>
      </c>
      <c r="M1315" s="1">
        <v>0</v>
      </c>
      <c r="O1315" s="1">
        <v>0</v>
      </c>
      <c r="Q1315" s="1">
        <v>0</v>
      </c>
      <c r="S1315" s="1">
        <v>0</v>
      </c>
      <c r="U1315" s="1">
        <v>0</v>
      </c>
      <c r="W1315" s="1">
        <v>0</v>
      </c>
      <c r="Y1315" s="1">
        <v>0</v>
      </c>
      <c r="AA1315" s="1">
        <v>0</v>
      </c>
      <c r="AC1315" s="1">
        <v>0</v>
      </c>
      <c r="AE1315" s="1">
        <v>0</v>
      </c>
      <c r="AG1315" s="1">
        <v>1</v>
      </c>
      <c r="AH1315" s="1">
        <v>0</v>
      </c>
    </row>
    <row r="1316" spans="1:34">
      <c r="A1316" s="1" t="s">
        <v>3528</v>
      </c>
      <c r="B1316" s="1" t="s">
        <v>3529</v>
      </c>
      <c r="C1316" s="1" t="s">
        <v>212</v>
      </c>
      <c r="D1316" s="1">
        <v>10</v>
      </c>
      <c r="E1316" s="1">
        <v>44286</v>
      </c>
      <c r="F1316" s="1" t="s">
        <v>20332</v>
      </c>
      <c r="G1316" s="1" t="s">
        <v>72</v>
      </c>
      <c r="H1316" s="1" t="s">
        <v>65</v>
      </c>
      <c r="I1316" s="1">
        <v>0.8</v>
      </c>
      <c r="J1316" s="1" t="s">
        <v>75</v>
      </c>
      <c r="K1316" s="1">
        <v>0</v>
      </c>
      <c r="M1316" s="1">
        <v>0</v>
      </c>
      <c r="O1316" s="1">
        <v>0</v>
      </c>
      <c r="Q1316" s="1">
        <v>0</v>
      </c>
      <c r="S1316" s="1">
        <v>0</v>
      </c>
      <c r="U1316" s="1">
        <v>0</v>
      </c>
      <c r="W1316" s="1">
        <v>0</v>
      </c>
      <c r="Y1316" s="1">
        <v>0</v>
      </c>
      <c r="AA1316" s="1">
        <v>0</v>
      </c>
      <c r="AC1316" s="1">
        <v>0</v>
      </c>
      <c r="AE1316" s="1">
        <v>0</v>
      </c>
      <c r="AG1316" s="1">
        <v>1</v>
      </c>
      <c r="AH1316" s="1">
        <v>0</v>
      </c>
    </row>
    <row r="1317" spans="1:34">
      <c r="A1317" s="1" t="s">
        <v>3530</v>
      </c>
      <c r="B1317" s="1" t="s">
        <v>3531</v>
      </c>
      <c r="C1317" s="1" t="s">
        <v>152</v>
      </c>
      <c r="D1317" s="1">
        <v>6</v>
      </c>
      <c r="E1317" s="4">
        <v>44648</v>
      </c>
      <c r="F1317" s="1" t="s">
        <v>3532</v>
      </c>
      <c r="G1317" s="1" t="s">
        <v>80</v>
      </c>
      <c r="H1317" s="1" t="s">
        <v>73</v>
      </c>
      <c r="I1317" s="1">
        <v>0</v>
      </c>
      <c r="J1317" s="1" t="s">
        <v>434</v>
      </c>
      <c r="K1317" s="1">
        <v>0.5</v>
      </c>
      <c r="L1317" s="1" t="s">
        <v>82</v>
      </c>
      <c r="M1317" s="1">
        <v>0.56999999999999995</v>
      </c>
      <c r="N1317" s="1" t="s">
        <v>83</v>
      </c>
      <c r="O1317" s="1">
        <v>0.65</v>
      </c>
      <c r="P1317" s="1" t="s">
        <v>84</v>
      </c>
      <c r="Q1317" s="1">
        <v>0.74</v>
      </c>
      <c r="R1317" s="1" t="s">
        <v>85</v>
      </c>
      <c r="S1317" s="1">
        <v>0</v>
      </c>
      <c r="U1317" s="1">
        <v>0</v>
      </c>
      <c r="W1317" s="1">
        <v>0</v>
      </c>
      <c r="Y1317" s="1">
        <v>0</v>
      </c>
      <c r="AA1317" s="1">
        <v>0</v>
      </c>
      <c r="AC1317" s="1">
        <v>0</v>
      </c>
      <c r="AE1317" s="1">
        <v>0</v>
      </c>
      <c r="AG1317" s="1">
        <v>4</v>
      </c>
      <c r="AH1317" s="1">
        <v>7500</v>
      </c>
    </row>
    <row r="1318" spans="1:34">
      <c r="A1318" s="1" t="s">
        <v>3533</v>
      </c>
      <c r="B1318" s="1" t="s">
        <v>3534</v>
      </c>
      <c r="C1318" s="1" t="s">
        <v>3535</v>
      </c>
      <c r="D1318" s="1">
        <v>4</v>
      </c>
      <c r="E1318" s="4">
        <v>44641</v>
      </c>
      <c r="F1318" s="1" t="s">
        <v>3536</v>
      </c>
      <c r="G1318" s="1" t="s">
        <v>72</v>
      </c>
      <c r="H1318" s="1" t="s">
        <v>73</v>
      </c>
      <c r="I1318" s="1">
        <v>0</v>
      </c>
      <c r="J1318" s="1" t="s">
        <v>397</v>
      </c>
      <c r="K1318" s="1">
        <v>0.6</v>
      </c>
      <c r="L1318" s="1" t="s">
        <v>75</v>
      </c>
      <c r="M1318" s="1">
        <v>0</v>
      </c>
      <c r="O1318" s="1">
        <v>0</v>
      </c>
      <c r="Q1318" s="1">
        <v>0</v>
      </c>
      <c r="S1318" s="1">
        <v>0</v>
      </c>
      <c r="U1318" s="1">
        <v>0</v>
      </c>
      <c r="W1318" s="1">
        <v>0</v>
      </c>
      <c r="Y1318" s="1">
        <v>0</v>
      </c>
      <c r="AA1318" s="1">
        <v>0</v>
      </c>
      <c r="AC1318" s="1">
        <v>0</v>
      </c>
      <c r="AE1318" s="1">
        <v>0</v>
      </c>
      <c r="AG1318" s="1">
        <v>2</v>
      </c>
      <c r="AH1318" s="1">
        <v>8000</v>
      </c>
    </row>
    <row r="1319" spans="1:34">
      <c r="A1319" s="1" t="s">
        <v>3537</v>
      </c>
      <c r="B1319" s="1" t="s">
        <v>3538</v>
      </c>
      <c r="C1319" s="1" t="s">
        <v>334</v>
      </c>
      <c r="D1319" s="1">
        <v>53</v>
      </c>
      <c r="E1319" s="4">
        <v>44706</v>
      </c>
      <c r="F1319" s="1" t="s">
        <v>3539</v>
      </c>
      <c r="G1319" s="1" t="s">
        <v>72</v>
      </c>
      <c r="H1319" s="1" t="s">
        <v>65</v>
      </c>
      <c r="I1319" s="1">
        <v>0.8</v>
      </c>
      <c r="J1319" s="1" t="s">
        <v>75</v>
      </c>
      <c r="K1319" s="1">
        <v>0</v>
      </c>
      <c r="M1319" s="1">
        <v>0</v>
      </c>
      <c r="O1319" s="1">
        <v>0</v>
      </c>
      <c r="Q1319" s="1">
        <v>0</v>
      </c>
      <c r="S1319" s="1">
        <v>0</v>
      </c>
      <c r="U1319" s="1">
        <v>0</v>
      </c>
      <c r="W1319" s="1">
        <v>0</v>
      </c>
      <c r="Y1319" s="1">
        <v>0</v>
      </c>
      <c r="AA1319" s="1">
        <v>0</v>
      </c>
      <c r="AC1319" s="1">
        <v>0</v>
      </c>
      <c r="AE1319" s="1">
        <v>0</v>
      </c>
      <c r="AG1319" s="1">
        <v>1</v>
      </c>
      <c r="AH1319" s="1">
        <v>0</v>
      </c>
    </row>
    <row r="1320" spans="1:34">
      <c r="A1320" s="1" t="s">
        <v>3540</v>
      </c>
      <c r="B1320" s="1" t="s">
        <v>3541</v>
      </c>
      <c r="C1320" s="1" t="s">
        <v>185</v>
      </c>
      <c r="D1320" s="1">
        <v>5</v>
      </c>
      <c r="E1320" s="4">
        <v>44630</v>
      </c>
      <c r="F1320" s="1" t="s">
        <v>3542</v>
      </c>
      <c r="G1320" s="1" t="s">
        <v>80</v>
      </c>
      <c r="H1320" s="1" t="s">
        <v>73</v>
      </c>
      <c r="I1320" s="1">
        <v>0</v>
      </c>
      <c r="J1320" s="1" t="s">
        <v>1194</v>
      </c>
      <c r="K1320" s="1">
        <v>0.5</v>
      </c>
      <c r="L1320" s="1" t="s">
        <v>82</v>
      </c>
      <c r="M1320" s="1">
        <v>0.6</v>
      </c>
      <c r="N1320" s="1" t="s">
        <v>83</v>
      </c>
      <c r="O1320" s="1">
        <v>0.7</v>
      </c>
      <c r="P1320" s="1" t="s">
        <v>84</v>
      </c>
      <c r="Q1320" s="1">
        <v>0.75</v>
      </c>
      <c r="R1320" s="1" t="s">
        <v>85</v>
      </c>
      <c r="S1320" s="1">
        <v>0</v>
      </c>
      <c r="U1320" s="1">
        <v>0</v>
      </c>
      <c r="W1320" s="1">
        <v>0</v>
      </c>
      <c r="Y1320" s="1">
        <v>0</v>
      </c>
      <c r="AA1320" s="1">
        <v>0</v>
      </c>
      <c r="AC1320" s="1">
        <v>0</v>
      </c>
      <c r="AE1320" s="1">
        <v>0</v>
      </c>
      <c r="AG1320" s="1">
        <v>4</v>
      </c>
      <c r="AH1320" s="1">
        <v>12500</v>
      </c>
    </row>
    <row r="1321" spans="1:34">
      <c r="A1321" s="1" t="s">
        <v>3543</v>
      </c>
      <c r="B1321" s="1" t="s">
        <v>3544</v>
      </c>
      <c r="C1321" s="1" t="s">
        <v>443</v>
      </c>
      <c r="D1321" s="1">
        <v>19</v>
      </c>
      <c r="E1321" s="1">
        <v>43207</v>
      </c>
      <c r="F1321" s="1" t="s">
        <v>20332</v>
      </c>
      <c r="G1321" s="1" t="s">
        <v>72</v>
      </c>
      <c r="H1321" s="1" t="s">
        <v>65</v>
      </c>
      <c r="I1321" s="1">
        <v>0.6</v>
      </c>
      <c r="J1321" s="1" t="s">
        <v>75</v>
      </c>
      <c r="K1321" s="1">
        <v>0</v>
      </c>
      <c r="M1321" s="1">
        <v>0</v>
      </c>
      <c r="O1321" s="1">
        <v>0</v>
      </c>
      <c r="Q1321" s="1">
        <v>0</v>
      </c>
      <c r="S1321" s="1">
        <v>0</v>
      </c>
      <c r="U1321" s="1">
        <v>0</v>
      </c>
      <c r="W1321" s="1">
        <v>0</v>
      </c>
      <c r="Y1321" s="1">
        <v>0</v>
      </c>
      <c r="AA1321" s="1">
        <v>0</v>
      </c>
      <c r="AC1321" s="1">
        <v>0</v>
      </c>
      <c r="AE1321" s="1">
        <v>0</v>
      </c>
      <c r="AG1321" s="1">
        <v>1</v>
      </c>
      <c r="AH1321" s="1">
        <v>0</v>
      </c>
    </row>
    <row r="1322" spans="1:34">
      <c r="A1322" s="1" t="s">
        <v>3545</v>
      </c>
      <c r="B1322" s="1" t="s">
        <v>3546</v>
      </c>
      <c r="C1322" s="1" t="s">
        <v>235</v>
      </c>
      <c r="D1322" s="1">
        <v>7</v>
      </c>
      <c r="E1322" s="4">
        <v>44680</v>
      </c>
      <c r="F1322" s="1" t="s">
        <v>3547</v>
      </c>
      <c r="G1322" s="1" t="s">
        <v>1003</v>
      </c>
      <c r="H1322" s="1" t="s">
        <v>65</v>
      </c>
      <c r="I1322" s="1">
        <v>0</v>
      </c>
      <c r="J1322" s="1" t="s">
        <v>75</v>
      </c>
      <c r="K1322" s="1">
        <v>0</v>
      </c>
      <c r="M1322" s="1">
        <v>0</v>
      </c>
      <c r="O1322" s="1">
        <v>0</v>
      </c>
      <c r="Q1322" s="1">
        <v>0</v>
      </c>
      <c r="S1322" s="1">
        <v>0</v>
      </c>
      <c r="U1322" s="1">
        <v>0</v>
      </c>
      <c r="W1322" s="1">
        <v>0</v>
      </c>
      <c r="Y1322" s="1">
        <v>0</v>
      </c>
      <c r="AA1322" s="1">
        <v>0</v>
      </c>
      <c r="AC1322" s="1">
        <v>0</v>
      </c>
      <c r="AE1322" s="1">
        <v>0</v>
      </c>
      <c r="AG1322" s="1">
        <v>1</v>
      </c>
      <c r="AH1322" s="1">
        <v>0</v>
      </c>
    </row>
    <row r="1323" spans="1:34">
      <c r="A1323" s="1" t="s">
        <v>3548</v>
      </c>
      <c r="B1323" s="1" t="s">
        <v>3549</v>
      </c>
      <c r="C1323" s="1" t="s">
        <v>112</v>
      </c>
      <c r="D1323" s="1">
        <v>19</v>
      </c>
      <c r="E1323" s="4">
        <v>44711</v>
      </c>
      <c r="F1323" s="1" t="s">
        <v>3550</v>
      </c>
      <c r="G1323" s="1" t="s">
        <v>80</v>
      </c>
      <c r="H1323" s="1" t="s">
        <v>73</v>
      </c>
      <c r="I1323" s="1">
        <v>0.5</v>
      </c>
      <c r="J1323" s="1" t="s">
        <v>82</v>
      </c>
      <c r="K1323" s="1">
        <v>0.7</v>
      </c>
      <c r="L1323" s="1" t="s">
        <v>83</v>
      </c>
      <c r="M1323" s="1">
        <v>0.78</v>
      </c>
      <c r="N1323" s="1" t="s">
        <v>84</v>
      </c>
      <c r="O1323" s="1">
        <v>0.8</v>
      </c>
      <c r="P1323" s="1" t="s">
        <v>85</v>
      </c>
      <c r="Q1323" s="1">
        <v>0</v>
      </c>
      <c r="S1323" s="1">
        <v>0</v>
      </c>
      <c r="U1323" s="1">
        <v>0</v>
      </c>
      <c r="W1323" s="1">
        <v>0</v>
      </c>
      <c r="Y1323" s="1">
        <v>0</v>
      </c>
      <c r="AA1323" s="1">
        <v>0</v>
      </c>
      <c r="AC1323" s="1">
        <v>0</v>
      </c>
      <c r="AE1323" s="1">
        <v>0</v>
      </c>
      <c r="AG1323" s="1">
        <v>3</v>
      </c>
      <c r="AH1323" s="1">
        <v>0</v>
      </c>
    </row>
    <row r="1324" spans="1:34">
      <c r="A1324" s="1" t="s">
        <v>3551</v>
      </c>
      <c r="B1324" s="1" t="s">
        <v>3552</v>
      </c>
      <c r="C1324" s="1" t="s">
        <v>112</v>
      </c>
      <c r="D1324" s="1">
        <v>15</v>
      </c>
      <c r="E1324" s="1">
        <v>43819</v>
      </c>
      <c r="F1324" s="1" t="s">
        <v>20332</v>
      </c>
      <c r="G1324" s="1" t="s">
        <v>72</v>
      </c>
      <c r="H1324" s="1" t="s">
        <v>65</v>
      </c>
      <c r="I1324" s="1">
        <v>0.5</v>
      </c>
      <c r="J1324" s="1" t="s">
        <v>75</v>
      </c>
      <c r="K1324" s="1">
        <v>0</v>
      </c>
      <c r="M1324" s="1">
        <v>0</v>
      </c>
      <c r="O1324" s="1">
        <v>0</v>
      </c>
      <c r="Q1324" s="1">
        <v>0</v>
      </c>
      <c r="S1324" s="1">
        <v>0</v>
      </c>
      <c r="U1324" s="1">
        <v>0</v>
      </c>
      <c r="W1324" s="1">
        <v>0</v>
      </c>
      <c r="Y1324" s="1">
        <v>0</v>
      </c>
      <c r="AA1324" s="1">
        <v>0</v>
      </c>
      <c r="AC1324" s="1">
        <v>0</v>
      </c>
      <c r="AE1324" s="1">
        <v>0</v>
      </c>
      <c r="AG1324" s="1">
        <v>1</v>
      </c>
      <c r="AH1324" s="1">
        <v>0</v>
      </c>
    </row>
    <row r="1325" spans="1:34">
      <c r="A1325" s="1" t="s">
        <v>3553</v>
      </c>
      <c r="B1325" s="1" t="s">
        <v>3554</v>
      </c>
      <c r="C1325" s="1" t="s">
        <v>95</v>
      </c>
      <c r="D1325" s="1">
        <v>8</v>
      </c>
      <c r="E1325" s="1">
        <v>44097</v>
      </c>
      <c r="F1325" s="1" t="s">
        <v>20332</v>
      </c>
      <c r="G1325" s="1" t="s">
        <v>72</v>
      </c>
      <c r="H1325" s="1" t="s">
        <v>65</v>
      </c>
      <c r="I1325" s="1">
        <v>0.8</v>
      </c>
      <c r="J1325" s="1" t="s">
        <v>75</v>
      </c>
      <c r="K1325" s="1">
        <v>0</v>
      </c>
      <c r="M1325" s="1">
        <v>0</v>
      </c>
      <c r="O1325" s="1">
        <v>0</v>
      </c>
      <c r="Q1325" s="1">
        <v>0</v>
      </c>
      <c r="S1325" s="1">
        <v>0</v>
      </c>
      <c r="U1325" s="1">
        <v>0</v>
      </c>
      <c r="W1325" s="1">
        <v>0</v>
      </c>
      <c r="Y1325" s="1">
        <v>0</v>
      </c>
      <c r="AA1325" s="1">
        <v>0</v>
      </c>
      <c r="AC1325" s="1">
        <v>0</v>
      </c>
      <c r="AE1325" s="1">
        <v>0</v>
      </c>
      <c r="AG1325" s="1">
        <v>1</v>
      </c>
      <c r="AH1325" s="1">
        <v>0</v>
      </c>
    </row>
    <row r="1326" spans="1:34">
      <c r="A1326" s="1" t="s">
        <v>3555</v>
      </c>
      <c r="B1326" s="1" t="s">
        <v>3556</v>
      </c>
      <c r="C1326" s="1" t="s">
        <v>108</v>
      </c>
      <c r="D1326" s="1">
        <v>20</v>
      </c>
      <c r="E1326" s="1">
        <v>42227</v>
      </c>
      <c r="F1326" s="1" t="s">
        <v>20332</v>
      </c>
      <c r="G1326" s="1" t="s">
        <v>72</v>
      </c>
      <c r="H1326" s="1" t="s">
        <v>65</v>
      </c>
      <c r="I1326" s="1">
        <v>0.8</v>
      </c>
      <c r="J1326" s="1" t="s">
        <v>75</v>
      </c>
      <c r="K1326" s="1">
        <v>0</v>
      </c>
      <c r="M1326" s="1">
        <v>0</v>
      </c>
      <c r="O1326" s="1">
        <v>0</v>
      </c>
      <c r="Q1326" s="1">
        <v>0</v>
      </c>
      <c r="S1326" s="1">
        <v>0</v>
      </c>
      <c r="U1326" s="1">
        <v>0</v>
      </c>
      <c r="W1326" s="1">
        <v>0</v>
      </c>
      <c r="Y1326" s="1">
        <v>0</v>
      </c>
      <c r="AA1326" s="1">
        <v>0</v>
      </c>
      <c r="AC1326" s="1">
        <v>0</v>
      </c>
      <c r="AE1326" s="1">
        <v>0</v>
      </c>
      <c r="AG1326" s="1">
        <v>1</v>
      </c>
      <c r="AH1326" s="1">
        <v>0</v>
      </c>
    </row>
    <row r="1327" spans="1:34">
      <c r="A1327" s="1" t="s">
        <v>3557</v>
      </c>
      <c r="B1327" s="1" t="s">
        <v>3558</v>
      </c>
      <c r="C1327" s="1" t="s">
        <v>118</v>
      </c>
      <c r="H1327" s="1" t="s">
        <v>65</v>
      </c>
      <c r="I1327" s="1" t="s">
        <v>66</v>
      </c>
      <c r="V1327" s="1" t="s">
        <v>67</v>
      </c>
    </row>
    <row r="1328" spans="1:34">
      <c r="A1328" s="1" t="s">
        <v>3559</v>
      </c>
      <c r="B1328" s="1" t="s">
        <v>3560</v>
      </c>
      <c r="C1328" s="1" t="s">
        <v>964</v>
      </c>
      <c r="D1328" s="1">
        <v>10</v>
      </c>
      <c r="E1328" s="4">
        <v>44679</v>
      </c>
      <c r="F1328" s="1" t="s">
        <v>3561</v>
      </c>
      <c r="G1328" s="1" t="s">
        <v>72</v>
      </c>
      <c r="H1328" s="1" t="s">
        <v>73</v>
      </c>
      <c r="I1328" s="1">
        <v>0</v>
      </c>
      <c r="J1328" s="1" t="s">
        <v>81</v>
      </c>
      <c r="K1328" s="1">
        <v>0.39</v>
      </c>
      <c r="L1328" s="1" t="s">
        <v>75</v>
      </c>
      <c r="M1328" s="1">
        <v>0</v>
      </c>
      <c r="O1328" s="1">
        <v>0</v>
      </c>
      <c r="Q1328" s="1">
        <v>0</v>
      </c>
      <c r="S1328" s="1">
        <v>0</v>
      </c>
      <c r="U1328" s="1">
        <v>0</v>
      </c>
      <c r="W1328" s="1">
        <v>0</v>
      </c>
      <c r="Y1328" s="1">
        <v>0</v>
      </c>
      <c r="AA1328" s="1">
        <v>0</v>
      </c>
      <c r="AC1328" s="1">
        <v>0</v>
      </c>
      <c r="AE1328" s="1">
        <v>0</v>
      </c>
      <c r="AG1328" s="1">
        <v>2</v>
      </c>
      <c r="AH1328" s="1">
        <v>15000</v>
      </c>
    </row>
    <row r="1329" spans="1:34">
      <c r="A1329" s="1" t="s">
        <v>3562</v>
      </c>
      <c r="B1329" s="1" t="s">
        <v>3563</v>
      </c>
      <c r="C1329" s="1" t="s">
        <v>175</v>
      </c>
      <c r="D1329" s="1">
        <v>7</v>
      </c>
      <c r="E1329" s="1">
        <v>44286</v>
      </c>
      <c r="F1329" s="1" t="s">
        <v>20332</v>
      </c>
      <c r="G1329" s="1" t="s">
        <v>72</v>
      </c>
      <c r="H1329" s="1" t="s">
        <v>65</v>
      </c>
      <c r="I1329" s="1">
        <v>0.7</v>
      </c>
      <c r="J1329" s="1" t="s">
        <v>75</v>
      </c>
      <c r="K1329" s="1">
        <v>0</v>
      </c>
      <c r="M1329" s="1">
        <v>0</v>
      </c>
      <c r="O1329" s="1">
        <v>0</v>
      </c>
      <c r="Q1329" s="1">
        <v>0</v>
      </c>
      <c r="S1329" s="1">
        <v>0</v>
      </c>
      <c r="U1329" s="1">
        <v>0</v>
      </c>
      <c r="W1329" s="1">
        <v>0</v>
      </c>
      <c r="Y1329" s="1">
        <v>0</v>
      </c>
      <c r="AA1329" s="1">
        <v>0</v>
      </c>
      <c r="AC1329" s="1">
        <v>0</v>
      </c>
      <c r="AE1329" s="1">
        <v>0</v>
      </c>
      <c r="AG1329" s="1">
        <v>1</v>
      </c>
      <c r="AH1329" s="1">
        <v>0</v>
      </c>
    </row>
    <row r="1330" spans="1:34">
      <c r="A1330" s="1" t="s">
        <v>3564</v>
      </c>
      <c r="B1330" s="1" t="s">
        <v>3565</v>
      </c>
      <c r="C1330" s="1" t="s">
        <v>291</v>
      </c>
      <c r="D1330" s="1">
        <v>115</v>
      </c>
      <c r="E1330" s="4">
        <v>44543</v>
      </c>
      <c r="F1330" s="1" t="s">
        <v>3566</v>
      </c>
      <c r="G1330" s="1" t="s">
        <v>72</v>
      </c>
      <c r="H1330" s="1" t="s">
        <v>73</v>
      </c>
      <c r="I1330" s="1">
        <v>0</v>
      </c>
      <c r="J1330" s="1" t="s">
        <v>74</v>
      </c>
      <c r="K1330" s="1">
        <v>0.6</v>
      </c>
      <c r="L1330" s="1" t="s">
        <v>75</v>
      </c>
      <c r="M1330" s="1">
        <v>0</v>
      </c>
      <c r="O1330" s="1">
        <v>0</v>
      </c>
      <c r="Q1330" s="1">
        <v>0</v>
      </c>
      <c r="S1330" s="1">
        <v>0</v>
      </c>
      <c r="U1330" s="1">
        <v>0</v>
      </c>
      <c r="W1330" s="1">
        <v>0</v>
      </c>
      <c r="Y1330" s="1">
        <v>0</v>
      </c>
      <c r="AA1330" s="1">
        <v>0</v>
      </c>
      <c r="AC1330" s="1">
        <v>0</v>
      </c>
      <c r="AE1330" s="1">
        <v>0</v>
      </c>
      <c r="AG1330" s="1">
        <v>2</v>
      </c>
      <c r="AH1330" s="1">
        <v>10000</v>
      </c>
    </row>
    <row r="1331" spans="1:34">
      <c r="A1331" s="1" t="s">
        <v>3567</v>
      </c>
      <c r="B1331" s="1" t="s">
        <v>3568</v>
      </c>
      <c r="C1331" s="1" t="s">
        <v>423</v>
      </c>
      <c r="D1331" s="1">
        <v>6</v>
      </c>
      <c r="E1331" s="1">
        <v>41753</v>
      </c>
      <c r="F1331" s="1" t="s">
        <v>20332</v>
      </c>
      <c r="G1331" s="1" t="s">
        <v>72</v>
      </c>
      <c r="H1331" s="1" t="s">
        <v>73</v>
      </c>
      <c r="I1331" s="1">
        <v>0</v>
      </c>
      <c r="J1331" s="1" t="s">
        <v>81</v>
      </c>
      <c r="K1331" s="1">
        <v>0.8</v>
      </c>
      <c r="L1331" s="1" t="s">
        <v>75</v>
      </c>
      <c r="M1331" s="1">
        <v>0</v>
      </c>
      <c r="O1331" s="1">
        <v>0</v>
      </c>
      <c r="Q1331" s="1">
        <v>0</v>
      </c>
      <c r="S1331" s="1">
        <v>0</v>
      </c>
      <c r="U1331" s="1">
        <v>0</v>
      </c>
      <c r="W1331" s="1">
        <v>0</v>
      </c>
      <c r="Y1331" s="1">
        <v>0</v>
      </c>
      <c r="AA1331" s="1">
        <v>0</v>
      </c>
      <c r="AC1331" s="1">
        <v>0</v>
      </c>
      <c r="AE1331" s="1">
        <v>0</v>
      </c>
      <c r="AG1331" s="1">
        <v>2</v>
      </c>
      <c r="AH1331" s="1">
        <v>15000</v>
      </c>
    </row>
    <row r="1332" spans="1:34">
      <c r="A1332" s="1" t="s">
        <v>3569</v>
      </c>
      <c r="B1332" s="1" t="s">
        <v>3570</v>
      </c>
      <c r="C1332" s="1" t="s">
        <v>212</v>
      </c>
      <c r="D1332" s="1">
        <v>2</v>
      </c>
      <c r="E1332" s="4">
        <v>44600</v>
      </c>
      <c r="F1332" s="1" t="s">
        <v>3571</v>
      </c>
      <c r="G1332" s="1" t="s">
        <v>72</v>
      </c>
      <c r="H1332" s="1" t="s">
        <v>65</v>
      </c>
      <c r="I1332" s="1">
        <v>0.78</v>
      </c>
      <c r="J1332" s="1" t="s">
        <v>75</v>
      </c>
      <c r="K1332" s="1">
        <v>0</v>
      </c>
      <c r="M1332" s="1">
        <v>0</v>
      </c>
      <c r="O1332" s="1">
        <v>0</v>
      </c>
      <c r="Q1332" s="1">
        <v>0</v>
      </c>
      <c r="S1332" s="1">
        <v>0</v>
      </c>
      <c r="U1332" s="1">
        <v>0</v>
      </c>
      <c r="W1332" s="1">
        <v>0</v>
      </c>
      <c r="Y1332" s="1">
        <v>0</v>
      </c>
      <c r="AA1332" s="1">
        <v>0</v>
      </c>
      <c r="AC1332" s="1">
        <v>0</v>
      </c>
      <c r="AE1332" s="1">
        <v>0</v>
      </c>
      <c r="AG1332" s="1">
        <v>1</v>
      </c>
      <c r="AH1332" s="1">
        <v>0</v>
      </c>
    </row>
    <row r="1333" spans="1:34">
      <c r="A1333" s="1" t="s">
        <v>3572</v>
      </c>
      <c r="B1333" s="1" t="s">
        <v>3573</v>
      </c>
      <c r="C1333" s="1" t="s">
        <v>287</v>
      </c>
      <c r="D1333" s="1">
        <v>8</v>
      </c>
      <c r="E1333" s="4">
        <v>44680</v>
      </c>
      <c r="F1333" s="1" t="s">
        <v>3574</v>
      </c>
      <c r="G1333" s="1" t="s">
        <v>80</v>
      </c>
      <c r="H1333" s="1" t="s">
        <v>73</v>
      </c>
      <c r="I1333" s="1">
        <v>0.2</v>
      </c>
      <c r="J1333" s="1" t="s">
        <v>82</v>
      </c>
      <c r="K1333" s="1">
        <v>0.5</v>
      </c>
      <c r="L1333" s="1" t="s">
        <v>83</v>
      </c>
      <c r="M1333" s="1">
        <v>0.7</v>
      </c>
      <c r="N1333" s="1" t="s">
        <v>84</v>
      </c>
      <c r="O1333" s="1">
        <v>0.79</v>
      </c>
      <c r="P1333" s="1" t="s">
        <v>85</v>
      </c>
      <c r="Q1333" s="1">
        <v>0</v>
      </c>
      <c r="S1333" s="1">
        <v>0</v>
      </c>
      <c r="U1333" s="1">
        <v>0</v>
      </c>
      <c r="W1333" s="1">
        <v>0</v>
      </c>
      <c r="Y1333" s="1">
        <v>0</v>
      </c>
      <c r="AA1333" s="1">
        <v>0</v>
      </c>
      <c r="AC1333" s="1">
        <v>0</v>
      </c>
      <c r="AE1333" s="1">
        <v>0</v>
      </c>
      <c r="AG1333" s="1">
        <v>3</v>
      </c>
      <c r="AH1333" s="1">
        <v>0</v>
      </c>
    </row>
    <row r="1334" spans="1:34">
      <c r="A1334" s="1" t="s">
        <v>3575</v>
      </c>
      <c r="B1334" s="1" t="s">
        <v>3576</v>
      </c>
      <c r="C1334" s="1" t="s">
        <v>259</v>
      </c>
      <c r="D1334" s="1">
        <v>11</v>
      </c>
      <c r="E1334" s="1">
        <v>43158</v>
      </c>
      <c r="F1334" s="1" t="s">
        <v>20332</v>
      </c>
      <c r="G1334" s="1" t="s">
        <v>72</v>
      </c>
      <c r="H1334" s="1" t="s">
        <v>65</v>
      </c>
      <c r="I1334" s="1">
        <v>0.5</v>
      </c>
      <c r="J1334" s="1" t="s">
        <v>75</v>
      </c>
      <c r="K1334" s="1">
        <v>0</v>
      </c>
      <c r="M1334" s="1">
        <v>0</v>
      </c>
      <c r="O1334" s="1">
        <v>0</v>
      </c>
      <c r="Q1334" s="1">
        <v>0</v>
      </c>
      <c r="S1334" s="1">
        <v>0</v>
      </c>
      <c r="U1334" s="1">
        <v>0</v>
      </c>
      <c r="W1334" s="1">
        <v>0</v>
      </c>
      <c r="Y1334" s="1">
        <v>0</v>
      </c>
      <c r="AA1334" s="1">
        <v>0</v>
      </c>
      <c r="AC1334" s="1">
        <v>0</v>
      </c>
      <c r="AE1334" s="1">
        <v>0</v>
      </c>
      <c r="AG1334" s="1">
        <v>1</v>
      </c>
      <c r="AH1334" s="1">
        <v>0</v>
      </c>
    </row>
    <row r="1335" spans="1:34">
      <c r="A1335" s="1" t="s">
        <v>3577</v>
      </c>
      <c r="B1335" s="1" t="s">
        <v>3578</v>
      </c>
      <c r="C1335" s="1" t="s">
        <v>350</v>
      </c>
      <c r="D1335" s="1">
        <v>19</v>
      </c>
      <c r="E1335" s="1">
        <v>43089</v>
      </c>
      <c r="F1335" s="1" t="s">
        <v>20332</v>
      </c>
      <c r="G1335" s="1" t="s">
        <v>72</v>
      </c>
      <c r="H1335" s="1" t="s">
        <v>65</v>
      </c>
      <c r="I1335" s="1">
        <v>0.8</v>
      </c>
      <c r="J1335" s="1" t="s">
        <v>75</v>
      </c>
      <c r="K1335" s="1">
        <v>0</v>
      </c>
      <c r="M1335" s="1">
        <v>0</v>
      </c>
      <c r="O1335" s="1">
        <v>0</v>
      </c>
      <c r="Q1335" s="1">
        <v>0</v>
      </c>
      <c r="S1335" s="1">
        <v>0</v>
      </c>
      <c r="U1335" s="1">
        <v>0</v>
      </c>
      <c r="W1335" s="1">
        <v>0</v>
      </c>
      <c r="Y1335" s="1">
        <v>0</v>
      </c>
      <c r="AA1335" s="1">
        <v>0</v>
      </c>
      <c r="AC1335" s="1">
        <v>0</v>
      </c>
      <c r="AE1335" s="1">
        <v>0</v>
      </c>
      <c r="AG1335" s="1">
        <v>1</v>
      </c>
      <c r="AH1335" s="1">
        <v>0</v>
      </c>
    </row>
    <row r="1336" spans="1:34">
      <c r="A1336" s="1" t="s">
        <v>3579</v>
      </c>
      <c r="B1336" s="1" t="s">
        <v>3580</v>
      </c>
      <c r="C1336" s="1" t="s">
        <v>167</v>
      </c>
      <c r="D1336" s="1">
        <v>2</v>
      </c>
      <c r="E1336" s="1">
        <v>44284</v>
      </c>
      <c r="F1336" s="1" t="s">
        <v>20332</v>
      </c>
      <c r="G1336" s="1" t="s">
        <v>72</v>
      </c>
      <c r="H1336" s="1" t="s">
        <v>73</v>
      </c>
      <c r="I1336" s="1">
        <v>0</v>
      </c>
      <c r="J1336" s="1" t="s">
        <v>74</v>
      </c>
      <c r="K1336" s="1">
        <v>0.8</v>
      </c>
      <c r="L1336" s="1" t="s">
        <v>75</v>
      </c>
      <c r="M1336" s="1">
        <v>0</v>
      </c>
      <c r="O1336" s="1">
        <v>0</v>
      </c>
      <c r="Q1336" s="1">
        <v>0</v>
      </c>
      <c r="S1336" s="1">
        <v>0</v>
      </c>
      <c r="U1336" s="1">
        <v>0</v>
      </c>
      <c r="W1336" s="1">
        <v>0</v>
      </c>
      <c r="Y1336" s="1">
        <v>0</v>
      </c>
      <c r="AA1336" s="1">
        <v>0</v>
      </c>
      <c r="AC1336" s="1">
        <v>0</v>
      </c>
      <c r="AE1336" s="1">
        <v>0</v>
      </c>
      <c r="AG1336" s="1">
        <v>2</v>
      </c>
      <c r="AH1336" s="1">
        <v>10000</v>
      </c>
    </row>
    <row r="1337" spans="1:34">
      <c r="A1337" s="1" t="s">
        <v>3581</v>
      </c>
      <c r="B1337" s="1" t="s">
        <v>3582</v>
      </c>
      <c r="C1337" s="1" t="s">
        <v>199</v>
      </c>
      <c r="D1337" s="1">
        <v>3</v>
      </c>
      <c r="E1337" s="1">
        <v>43545</v>
      </c>
      <c r="F1337" s="1" t="s">
        <v>20332</v>
      </c>
      <c r="G1337" s="1" t="s">
        <v>72</v>
      </c>
      <c r="H1337" s="1" t="s">
        <v>65</v>
      </c>
      <c r="I1337" s="1">
        <v>0.5</v>
      </c>
      <c r="J1337" s="1" t="s">
        <v>75</v>
      </c>
      <c r="K1337" s="1">
        <v>0</v>
      </c>
      <c r="M1337" s="1">
        <v>0</v>
      </c>
      <c r="O1337" s="1">
        <v>0</v>
      </c>
      <c r="Q1337" s="1">
        <v>0</v>
      </c>
      <c r="S1337" s="1">
        <v>0</v>
      </c>
      <c r="U1337" s="1">
        <v>0</v>
      </c>
      <c r="W1337" s="1">
        <v>0</v>
      </c>
      <c r="Y1337" s="1">
        <v>0</v>
      </c>
      <c r="AA1337" s="1">
        <v>0</v>
      </c>
      <c r="AC1337" s="1">
        <v>0</v>
      </c>
      <c r="AE1337" s="1">
        <v>0</v>
      </c>
      <c r="AG1337" s="1">
        <v>1</v>
      </c>
      <c r="AH1337" s="1">
        <v>0</v>
      </c>
    </row>
    <row r="1338" spans="1:34">
      <c r="A1338" s="1" t="s">
        <v>3583</v>
      </c>
      <c r="B1338" s="1" t="s">
        <v>3584</v>
      </c>
      <c r="C1338" s="1" t="s">
        <v>903</v>
      </c>
      <c r="D1338" s="1">
        <v>156</v>
      </c>
      <c r="E1338" s="1">
        <v>38713</v>
      </c>
      <c r="F1338" s="1" t="s">
        <v>20332</v>
      </c>
      <c r="G1338" s="1" t="s">
        <v>72</v>
      </c>
      <c r="H1338" s="1" t="s">
        <v>65</v>
      </c>
      <c r="I1338" s="1">
        <v>0.2</v>
      </c>
      <c r="J1338" s="1" t="s">
        <v>75</v>
      </c>
      <c r="K1338" s="1">
        <v>0</v>
      </c>
      <c r="M1338" s="1">
        <v>0</v>
      </c>
      <c r="O1338" s="1">
        <v>0</v>
      </c>
      <c r="Q1338" s="1">
        <v>0</v>
      </c>
      <c r="S1338" s="1">
        <v>0</v>
      </c>
      <c r="U1338" s="1">
        <v>0</v>
      </c>
      <c r="W1338" s="1">
        <v>0</v>
      </c>
      <c r="Y1338" s="1">
        <v>0</v>
      </c>
      <c r="AA1338" s="1">
        <v>0</v>
      </c>
      <c r="AC1338" s="1">
        <v>0</v>
      </c>
      <c r="AE1338" s="1">
        <v>0</v>
      </c>
      <c r="AG1338" s="1">
        <v>1</v>
      </c>
      <c r="AH1338" s="1">
        <v>0</v>
      </c>
    </row>
    <row r="1339" spans="1:34">
      <c r="A1339" s="1" t="s">
        <v>3585</v>
      </c>
      <c r="B1339" s="1" t="s">
        <v>3586</v>
      </c>
      <c r="C1339" s="1" t="s">
        <v>132</v>
      </c>
      <c r="D1339" s="1">
        <v>3</v>
      </c>
      <c r="E1339" s="1">
        <v>43964</v>
      </c>
      <c r="F1339" s="1" t="s">
        <v>20332</v>
      </c>
      <c r="G1339" s="1" t="s">
        <v>72</v>
      </c>
      <c r="H1339" s="1" t="s">
        <v>73</v>
      </c>
      <c r="I1339" s="1">
        <v>0</v>
      </c>
      <c r="J1339" s="1" t="s">
        <v>434</v>
      </c>
      <c r="K1339" s="1">
        <v>0.7</v>
      </c>
      <c r="L1339" s="1" t="s">
        <v>75</v>
      </c>
      <c r="M1339" s="1">
        <v>0</v>
      </c>
      <c r="O1339" s="1">
        <v>0</v>
      </c>
      <c r="Q1339" s="1">
        <v>0</v>
      </c>
      <c r="S1339" s="1">
        <v>0</v>
      </c>
      <c r="U1339" s="1">
        <v>0</v>
      </c>
      <c r="W1339" s="1">
        <v>0</v>
      </c>
      <c r="Y1339" s="1">
        <v>0</v>
      </c>
      <c r="AA1339" s="1">
        <v>0</v>
      </c>
      <c r="AC1339" s="1">
        <v>0</v>
      </c>
      <c r="AE1339" s="1">
        <v>0</v>
      </c>
      <c r="AG1339" s="1">
        <v>2</v>
      </c>
      <c r="AH1339" s="1">
        <v>7500</v>
      </c>
    </row>
    <row r="1340" spans="1:34">
      <c r="A1340" s="1" t="s">
        <v>3587</v>
      </c>
      <c r="B1340" s="1" t="s">
        <v>3588</v>
      </c>
      <c r="C1340" s="1" t="s">
        <v>365</v>
      </c>
      <c r="D1340" s="1">
        <v>2</v>
      </c>
      <c r="E1340" s="4">
        <v>44649</v>
      </c>
      <c r="F1340" s="1" t="s">
        <v>3589</v>
      </c>
      <c r="G1340" s="1" t="s">
        <v>80</v>
      </c>
      <c r="H1340" s="1" t="s">
        <v>73</v>
      </c>
      <c r="I1340" s="1">
        <v>0.23</v>
      </c>
      <c r="J1340" s="1" t="s">
        <v>82</v>
      </c>
      <c r="K1340" s="1">
        <v>0.25</v>
      </c>
      <c r="L1340" s="1" t="s">
        <v>83</v>
      </c>
      <c r="M1340" s="1">
        <v>0.35</v>
      </c>
      <c r="N1340" s="1" t="s">
        <v>84</v>
      </c>
      <c r="O1340" s="1">
        <v>0.43</v>
      </c>
      <c r="P1340" s="1" t="s">
        <v>85</v>
      </c>
      <c r="Q1340" s="1">
        <v>0</v>
      </c>
      <c r="S1340" s="1">
        <v>0</v>
      </c>
      <c r="U1340" s="1">
        <v>0</v>
      </c>
      <c r="W1340" s="1">
        <v>0</v>
      </c>
      <c r="Y1340" s="1">
        <v>0</v>
      </c>
      <c r="AA1340" s="1">
        <v>0</v>
      </c>
      <c r="AC1340" s="1">
        <v>0</v>
      </c>
      <c r="AE1340" s="1">
        <v>0</v>
      </c>
      <c r="AG1340" s="1">
        <v>3</v>
      </c>
      <c r="AH1340" s="1">
        <v>0</v>
      </c>
    </row>
    <row r="1341" spans="1:34">
      <c r="A1341" s="1" t="s">
        <v>3590</v>
      </c>
      <c r="B1341" s="1" t="s">
        <v>3591</v>
      </c>
      <c r="C1341" s="1" t="s">
        <v>423</v>
      </c>
      <c r="D1341" s="1">
        <v>15</v>
      </c>
      <c r="E1341" s="4">
        <v>44712</v>
      </c>
      <c r="F1341" s="1" t="s">
        <v>3592</v>
      </c>
      <c r="G1341" s="1" t="s">
        <v>80</v>
      </c>
      <c r="H1341" s="1" t="s">
        <v>73</v>
      </c>
      <c r="I1341" s="1">
        <v>0</v>
      </c>
      <c r="J1341" s="1" t="s">
        <v>81</v>
      </c>
      <c r="K1341" s="1">
        <v>0.55000000000000004</v>
      </c>
      <c r="L1341" s="1" t="s">
        <v>82</v>
      </c>
      <c r="M1341" s="1">
        <v>0.75</v>
      </c>
      <c r="N1341" s="1" t="s">
        <v>83</v>
      </c>
      <c r="O1341" s="1">
        <v>0.78</v>
      </c>
      <c r="P1341" s="1" t="s">
        <v>84</v>
      </c>
      <c r="Q1341" s="1">
        <v>0.8</v>
      </c>
      <c r="R1341" s="1" t="s">
        <v>85</v>
      </c>
      <c r="S1341" s="1">
        <v>0</v>
      </c>
      <c r="U1341" s="1">
        <v>0</v>
      </c>
      <c r="W1341" s="1">
        <v>0</v>
      </c>
      <c r="Y1341" s="1">
        <v>0</v>
      </c>
      <c r="AA1341" s="1">
        <v>0</v>
      </c>
      <c r="AC1341" s="1">
        <v>0</v>
      </c>
      <c r="AE1341" s="1">
        <v>0</v>
      </c>
      <c r="AG1341" s="1">
        <v>4</v>
      </c>
      <c r="AH1341" s="1">
        <v>15000</v>
      </c>
    </row>
    <row r="1342" spans="1:34">
      <c r="A1342" s="1" t="s">
        <v>3593</v>
      </c>
      <c r="B1342" s="1" t="s">
        <v>3594</v>
      </c>
      <c r="C1342" s="1" t="s">
        <v>101</v>
      </c>
      <c r="D1342" s="1">
        <v>10</v>
      </c>
      <c r="E1342" s="4">
        <v>44655</v>
      </c>
      <c r="F1342" s="1" t="s">
        <v>3595</v>
      </c>
      <c r="G1342" s="1" t="s">
        <v>72</v>
      </c>
      <c r="H1342" s="1" t="s">
        <v>65</v>
      </c>
      <c r="I1342" s="1">
        <v>0.2</v>
      </c>
      <c r="J1342" s="1" t="s">
        <v>75</v>
      </c>
      <c r="K1342" s="1">
        <v>0</v>
      </c>
      <c r="M1342" s="1">
        <v>0</v>
      </c>
      <c r="O1342" s="1">
        <v>0</v>
      </c>
      <c r="Q1342" s="1">
        <v>0</v>
      </c>
      <c r="S1342" s="1">
        <v>0</v>
      </c>
      <c r="U1342" s="1">
        <v>0</v>
      </c>
      <c r="W1342" s="1">
        <v>0</v>
      </c>
      <c r="Y1342" s="1">
        <v>0</v>
      </c>
      <c r="AA1342" s="1">
        <v>0</v>
      </c>
      <c r="AC1342" s="1">
        <v>0</v>
      </c>
      <c r="AE1342" s="1">
        <v>0</v>
      </c>
      <c r="AG1342" s="1">
        <v>1</v>
      </c>
      <c r="AH1342" s="1">
        <v>0</v>
      </c>
    </row>
    <row r="1343" spans="1:34">
      <c r="A1343" s="1" t="s">
        <v>3596</v>
      </c>
      <c r="B1343" s="1" t="s">
        <v>3597</v>
      </c>
      <c r="C1343" s="1" t="s">
        <v>626</v>
      </c>
      <c r="D1343" s="1">
        <v>13</v>
      </c>
      <c r="E1343" s="1">
        <v>42432</v>
      </c>
      <c r="F1343" s="1" t="s">
        <v>20332</v>
      </c>
      <c r="G1343" s="1" t="s">
        <v>72</v>
      </c>
      <c r="H1343" s="1" t="s">
        <v>73</v>
      </c>
      <c r="I1343" s="1">
        <v>0</v>
      </c>
      <c r="J1343" s="1" t="s">
        <v>425</v>
      </c>
      <c r="K1343" s="1">
        <v>0.8</v>
      </c>
      <c r="L1343" s="1" t="s">
        <v>75</v>
      </c>
      <c r="M1343" s="1">
        <v>0</v>
      </c>
      <c r="O1343" s="1">
        <v>0</v>
      </c>
      <c r="Q1343" s="1">
        <v>0</v>
      </c>
      <c r="S1343" s="1">
        <v>0</v>
      </c>
      <c r="U1343" s="1">
        <v>0</v>
      </c>
      <c r="W1343" s="1">
        <v>0</v>
      </c>
      <c r="Y1343" s="1">
        <v>0</v>
      </c>
      <c r="AA1343" s="1">
        <v>0</v>
      </c>
      <c r="AC1343" s="1">
        <v>0</v>
      </c>
      <c r="AE1343" s="1">
        <v>0</v>
      </c>
      <c r="AG1343" s="1">
        <v>2</v>
      </c>
      <c r="AH1343" s="1">
        <v>13000</v>
      </c>
    </row>
    <row r="1344" spans="1:34">
      <c r="A1344" s="1" t="s">
        <v>3598</v>
      </c>
      <c r="B1344" s="1" t="s">
        <v>3599</v>
      </c>
      <c r="C1344" s="1" t="s">
        <v>903</v>
      </c>
      <c r="D1344" s="1">
        <v>18</v>
      </c>
      <c r="E1344" s="4">
        <v>44648</v>
      </c>
      <c r="F1344" s="1" t="s">
        <v>3600</v>
      </c>
      <c r="G1344" s="1" t="s">
        <v>80</v>
      </c>
      <c r="H1344" s="1" t="s">
        <v>73</v>
      </c>
      <c r="I1344" s="1">
        <v>0.59</v>
      </c>
      <c r="J1344" s="1" t="s">
        <v>82</v>
      </c>
      <c r="K1344" s="1">
        <v>0.6</v>
      </c>
      <c r="L1344" s="1" t="s">
        <v>83</v>
      </c>
      <c r="M1344" s="1">
        <v>0.79</v>
      </c>
      <c r="N1344" s="1" t="s">
        <v>84</v>
      </c>
      <c r="O1344" s="1">
        <v>0.8</v>
      </c>
      <c r="P1344" s="1" t="s">
        <v>85</v>
      </c>
      <c r="Q1344" s="1">
        <v>0</v>
      </c>
      <c r="S1344" s="1">
        <v>0</v>
      </c>
      <c r="U1344" s="1">
        <v>0</v>
      </c>
      <c r="W1344" s="1">
        <v>0</v>
      </c>
      <c r="Y1344" s="1">
        <v>0</v>
      </c>
      <c r="AA1344" s="1">
        <v>0</v>
      </c>
      <c r="AC1344" s="1">
        <v>0</v>
      </c>
      <c r="AE1344" s="1">
        <v>0</v>
      </c>
      <c r="AG1344" s="1">
        <v>3</v>
      </c>
      <c r="AH1344" s="1">
        <v>0</v>
      </c>
    </row>
    <row r="1345" spans="1:34">
      <c r="A1345" s="1" t="s">
        <v>3601</v>
      </c>
      <c r="B1345" s="1" t="s">
        <v>3602</v>
      </c>
      <c r="C1345" s="1" t="s">
        <v>378</v>
      </c>
      <c r="D1345" s="1">
        <v>21</v>
      </c>
      <c r="E1345" s="4">
        <v>44706</v>
      </c>
      <c r="F1345" s="1" t="s">
        <v>3603</v>
      </c>
      <c r="G1345" s="1" t="s">
        <v>80</v>
      </c>
      <c r="H1345" s="1" t="s">
        <v>65</v>
      </c>
      <c r="I1345" s="1">
        <v>0.8</v>
      </c>
      <c r="J1345" s="1" t="s">
        <v>75</v>
      </c>
      <c r="K1345" s="1">
        <v>0</v>
      </c>
      <c r="M1345" s="1">
        <v>0</v>
      </c>
      <c r="O1345" s="1">
        <v>0</v>
      </c>
      <c r="Q1345" s="1">
        <v>0</v>
      </c>
      <c r="S1345" s="1">
        <v>0</v>
      </c>
      <c r="U1345" s="1">
        <v>0</v>
      </c>
      <c r="W1345" s="1">
        <v>0</v>
      </c>
      <c r="Y1345" s="1">
        <v>0</v>
      </c>
      <c r="AA1345" s="1">
        <v>0</v>
      </c>
      <c r="AC1345" s="1">
        <v>0</v>
      </c>
      <c r="AE1345" s="1">
        <v>0</v>
      </c>
      <c r="AG1345" s="1">
        <v>1</v>
      </c>
      <c r="AH1345" s="1">
        <v>0</v>
      </c>
    </row>
    <row r="1346" spans="1:34">
      <c r="A1346" s="1" t="s">
        <v>3604</v>
      </c>
      <c r="B1346" s="1" t="s">
        <v>3605</v>
      </c>
      <c r="C1346" s="1" t="s">
        <v>64</v>
      </c>
      <c r="D1346" s="1">
        <v>26</v>
      </c>
      <c r="E1346" s="4">
        <v>44530</v>
      </c>
      <c r="F1346" s="1" t="s">
        <v>3606</v>
      </c>
      <c r="G1346" s="1" t="s">
        <v>80</v>
      </c>
      <c r="H1346" s="1" t="s">
        <v>65</v>
      </c>
      <c r="I1346" s="1">
        <v>0.45</v>
      </c>
      <c r="J1346" s="1" t="s">
        <v>75</v>
      </c>
      <c r="K1346" s="1">
        <v>0</v>
      </c>
      <c r="M1346" s="1">
        <v>0</v>
      </c>
      <c r="O1346" s="1">
        <v>0</v>
      </c>
      <c r="Q1346" s="1">
        <v>0</v>
      </c>
      <c r="S1346" s="1">
        <v>0</v>
      </c>
      <c r="U1346" s="1">
        <v>0</v>
      </c>
      <c r="W1346" s="1">
        <v>0</v>
      </c>
      <c r="Y1346" s="1">
        <v>0</v>
      </c>
      <c r="AA1346" s="1">
        <v>0</v>
      </c>
      <c r="AC1346" s="1">
        <v>0</v>
      </c>
      <c r="AE1346" s="1">
        <v>0</v>
      </c>
      <c r="AG1346" s="1">
        <v>1</v>
      </c>
      <c r="AH1346" s="1">
        <v>0</v>
      </c>
    </row>
    <row r="1347" spans="1:34">
      <c r="A1347" s="1" t="s">
        <v>3607</v>
      </c>
      <c r="B1347" s="1" t="s">
        <v>3608</v>
      </c>
      <c r="C1347" s="1" t="s">
        <v>369</v>
      </c>
      <c r="D1347" s="1">
        <v>1</v>
      </c>
      <c r="E1347" s="1">
        <v>44625</v>
      </c>
      <c r="F1347" s="1" t="s">
        <v>20423</v>
      </c>
      <c r="G1347" s="1" t="s">
        <v>72</v>
      </c>
      <c r="H1347" s="1" t="s">
        <v>73</v>
      </c>
      <c r="I1347" s="1">
        <v>0</v>
      </c>
      <c r="J1347" s="1" t="s">
        <v>74</v>
      </c>
      <c r="K1347" s="1">
        <v>0.4</v>
      </c>
      <c r="L1347" s="1" t="s">
        <v>75</v>
      </c>
      <c r="M1347" s="1">
        <v>0</v>
      </c>
      <c r="O1347" s="1">
        <v>0</v>
      </c>
      <c r="Q1347" s="1">
        <v>0</v>
      </c>
      <c r="S1347" s="1">
        <v>0</v>
      </c>
      <c r="U1347" s="1">
        <v>0</v>
      </c>
      <c r="W1347" s="1">
        <v>0</v>
      </c>
      <c r="Y1347" s="1">
        <v>0</v>
      </c>
      <c r="AA1347" s="1">
        <v>0</v>
      </c>
      <c r="AC1347" s="1">
        <v>0</v>
      </c>
      <c r="AE1347" s="1">
        <v>0</v>
      </c>
      <c r="AG1347" s="1">
        <v>2</v>
      </c>
      <c r="AH1347" s="1">
        <v>10000</v>
      </c>
    </row>
    <row r="1348" spans="1:34">
      <c r="A1348" s="1" t="s">
        <v>3609</v>
      </c>
      <c r="B1348" s="1" t="s">
        <v>3610</v>
      </c>
      <c r="C1348" s="1" t="s">
        <v>287</v>
      </c>
      <c r="D1348" s="1">
        <v>7</v>
      </c>
      <c r="E1348" s="4">
        <v>44616</v>
      </c>
      <c r="F1348" s="1" t="s">
        <v>3611</v>
      </c>
      <c r="G1348" s="1" t="s">
        <v>80</v>
      </c>
      <c r="H1348" s="1" t="s">
        <v>73</v>
      </c>
      <c r="I1348" s="1">
        <v>0</v>
      </c>
      <c r="J1348" s="1" t="s">
        <v>81</v>
      </c>
      <c r="K1348" s="1">
        <v>0.74</v>
      </c>
      <c r="L1348" s="1" t="s">
        <v>82</v>
      </c>
      <c r="M1348" s="1">
        <v>0.75</v>
      </c>
      <c r="N1348" s="1" t="s">
        <v>83</v>
      </c>
      <c r="O1348" s="1">
        <v>0.78</v>
      </c>
      <c r="P1348" s="1" t="s">
        <v>84</v>
      </c>
      <c r="Q1348" s="1">
        <v>0.8</v>
      </c>
      <c r="R1348" s="1" t="s">
        <v>85</v>
      </c>
      <c r="S1348" s="1">
        <v>0</v>
      </c>
      <c r="U1348" s="1">
        <v>0</v>
      </c>
      <c r="W1348" s="1">
        <v>0</v>
      </c>
      <c r="Y1348" s="1">
        <v>0</v>
      </c>
      <c r="AA1348" s="1">
        <v>0</v>
      </c>
      <c r="AC1348" s="1">
        <v>0</v>
      </c>
      <c r="AE1348" s="1">
        <v>0</v>
      </c>
      <c r="AG1348" s="1">
        <v>4</v>
      </c>
      <c r="AH1348" s="1">
        <v>15000</v>
      </c>
    </row>
    <row r="1349" spans="1:34">
      <c r="A1349" s="1" t="s">
        <v>3612</v>
      </c>
      <c r="B1349" s="1" t="s">
        <v>3613</v>
      </c>
      <c r="C1349" s="1" t="s">
        <v>112</v>
      </c>
      <c r="D1349" s="1">
        <v>44</v>
      </c>
      <c r="E1349" s="4">
        <v>44560</v>
      </c>
      <c r="F1349" s="1" t="s">
        <v>3614</v>
      </c>
      <c r="G1349" s="1" t="s">
        <v>72</v>
      </c>
      <c r="H1349" s="1" t="s">
        <v>65</v>
      </c>
      <c r="I1349" s="1">
        <v>0.6</v>
      </c>
      <c r="J1349" s="1" t="s">
        <v>75</v>
      </c>
      <c r="K1349" s="1">
        <v>0</v>
      </c>
      <c r="M1349" s="1">
        <v>0</v>
      </c>
      <c r="O1349" s="1">
        <v>0</v>
      </c>
      <c r="Q1349" s="1">
        <v>0</v>
      </c>
      <c r="S1349" s="1">
        <v>0</v>
      </c>
      <c r="U1349" s="1">
        <v>0</v>
      </c>
      <c r="W1349" s="1">
        <v>0</v>
      </c>
      <c r="Y1349" s="1">
        <v>0</v>
      </c>
      <c r="AA1349" s="1">
        <v>0</v>
      </c>
      <c r="AC1349" s="1">
        <v>0</v>
      </c>
      <c r="AE1349" s="1">
        <v>0</v>
      </c>
      <c r="AG1349" s="1">
        <v>1</v>
      </c>
      <c r="AH1349" s="1">
        <v>0</v>
      </c>
    </row>
    <row r="1350" spans="1:34">
      <c r="A1350" s="1" t="s">
        <v>3615</v>
      </c>
      <c r="B1350" s="1" t="s">
        <v>3616</v>
      </c>
      <c r="C1350" s="1" t="s">
        <v>235</v>
      </c>
      <c r="D1350" s="1">
        <v>2</v>
      </c>
      <c r="E1350" s="1">
        <v>43305</v>
      </c>
      <c r="F1350" s="1" t="s">
        <v>20332</v>
      </c>
      <c r="G1350" s="1" t="s">
        <v>72</v>
      </c>
      <c r="H1350" s="1" t="s">
        <v>65</v>
      </c>
      <c r="I1350" s="1">
        <v>0.8</v>
      </c>
      <c r="J1350" s="1" t="s">
        <v>75</v>
      </c>
      <c r="K1350" s="1">
        <v>0</v>
      </c>
      <c r="M1350" s="1">
        <v>0</v>
      </c>
      <c r="O1350" s="1">
        <v>0</v>
      </c>
      <c r="Q1350" s="1">
        <v>0</v>
      </c>
      <c r="S1350" s="1">
        <v>0</v>
      </c>
      <c r="U1350" s="1">
        <v>0</v>
      </c>
      <c r="W1350" s="1">
        <v>0</v>
      </c>
      <c r="Y1350" s="1">
        <v>0</v>
      </c>
      <c r="AA1350" s="1">
        <v>0</v>
      </c>
      <c r="AC1350" s="1">
        <v>0</v>
      </c>
      <c r="AE1350" s="1">
        <v>0</v>
      </c>
      <c r="AG1350" s="1">
        <v>1</v>
      </c>
      <c r="AH1350" s="1">
        <v>0</v>
      </c>
    </row>
    <row r="1351" spans="1:34">
      <c r="A1351" s="1" t="s">
        <v>3617</v>
      </c>
      <c r="B1351" s="1" t="s">
        <v>3618</v>
      </c>
      <c r="C1351" s="1" t="s">
        <v>443</v>
      </c>
      <c r="D1351" s="1">
        <v>15</v>
      </c>
      <c r="E1351" s="1">
        <v>44097</v>
      </c>
      <c r="F1351" s="1" t="s">
        <v>20332</v>
      </c>
      <c r="G1351" s="1" t="s">
        <v>72</v>
      </c>
      <c r="H1351" s="1" t="s">
        <v>73</v>
      </c>
      <c r="I1351" s="1">
        <v>0</v>
      </c>
      <c r="J1351" s="1" t="s">
        <v>1640</v>
      </c>
      <c r="K1351" s="1">
        <v>0.5</v>
      </c>
      <c r="L1351" s="1" t="s">
        <v>75</v>
      </c>
      <c r="M1351" s="1">
        <v>0</v>
      </c>
      <c r="O1351" s="1">
        <v>0</v>
      </c>
      <c r="Q1351" s="1">
        <v>0</v>
      </c>
      <c r="S1351" s="1">
        <v>0</v>
      </c>
      <c r="U1351" s="1">
        <v>0</v>
      </c>
      <c r="W1351" s="1">
        <v>0</v>
      </c>
      <c r="Y1351" s="1">
        <v>0</v>
      </c>
      <c r="AA1351" s="1">
        <v>0</v>
      </c>
      <c r="AC1351" s="1">
        <v>0</v>
      </c>
      <c r="AE1351" s="1">
        <v>0</v>
      </c>
      <c r="AG1351" s="1">
        <v>2</v>
      </c>
      <c r="AH1351" s="1">
        <v>7499.99</v>
      </c>
    </row>
    <row r="1352" spans="1:34">
      <c r="A1352" s="1" t="s">
        <v>3619</v>
      </c>
      <c r="B1352" s="1" t="s">
        <v>3620</v>
      </c>
      <c r="C1352" s="1" t="s">
        <v>132</v>
      </c>
      <c r="D1352" s="1">
        <v>10</v>
      </c>
      <c r="E1352" s="1">
        <v>43553</v>
      </c>
      <c r="F1352" s="1" t="s">
        <v>20332</v>
      </c>
      <c r="G1352" s="1" t="s">
        <v>72</v>
      </c>
      <c r="H1352" s="1" t="s">
        <v>65</v>
      </c>
      <c r="I1352" s="1">
        <v>0.8</v>
      </c>
      <c r="J1352" s="1" t="s">
        <v>75</v>
      </c>
      <c r="K1352" s="1">
        <v>0</v>
      </c>
      <c r="M1352" s="1">
        <v>0</v>
      </c>
      <c r="O1352" s="1">
        <v>0</v>
      </c>
      <c r="Q1352" s="1">
        <v>0</v>
      </c>
      <c r="S1352" s="1">
        <v>0</v>
      </c>
      <c r="U1352" s="1">
        <v>0</v>
      </c>
      <c r="W1352" s="1">
        <v>0</v>
      </c>
      <c r="Y1352" s="1">
        <v>0</v>
      </c>
      <c r="AA1352" s="1">
        <v>0</v>
      </c>
      <c r="AC1352" s="1">
        <v>0</v>
      </c>
      <c r="AE1352" s="1">
        <v>0</v>
      </c>
      <c r="AG1352" s="1">
        <v>1</v>
      </c>
      <c r="AH1352" s="1">
        <v>0</v>
      </c>
    </row>
    <row r="1353" spans="1:34">
      <c r="A1353" s="1" t="s">
        <v>3621</v>
      </c>
      <c r="B1353" s="1" t="s">
        <v>3622</v>
      </c>
      <c r="C1353" s="1" t="s">
        <v>636</v>
      </c>
      <c r="H1353" s="1" t="s">
        <v>65</v>
      </c>
      <c r="I1353" s="1" t="s">
        <v>66</v>
      </c>
      <c r="V1353" s="1" t="s">
        <v>67</v>
      </c>
    </row>
    <row r="1354" spans="1:34">
      <c r="A1354" s="1" t="s">
        <v>3623</v>
      </c>
      <c r="B1354" s="1" t="s">
        <v>3624</v>
      </c>
      <c r="C1354" s="1" t="s">
        <v>259</v>
      </c>
      <c r="D1354" s="1">
        <v>4</v>
      </c>
      <c r="E1354" s="4">
        <v>44579</v>
      </c>
      <c r="F1354" s="1" t="s">
        <v>3625</v>
      </c>
      <c r="G1354" s="1" t="s">
        <v>80</v>
      </c>
      <c r="H1354" s="1" t="s">
        <v>65</v>
      </c>
      <c r="I1354" s="1">
        <v>0.3</v>
      </c>
      <c r="J1354" s="1" t="s">
        <v>75</v>
      </c>
      <c r="K1354" s="1">
        <v>0</v>
      </c>
      <c r="M1354" s="1">
        <v>0</v>
      </c>
      <c r="O1354" s="1">
        <v>0</v>
      </c>
      <c r="Q1354" s="1">
        <v>0</v>
      </c>
      <c r="S1354" s="1">
        <v>0</v>
      </c>
      <c r="U1354" s="1">
        <v>0</v>
      </c>
      <c r="W1354" s="1">
        <v>0</v>
      </c>
      <c r="Y1354" s="1">
        <v>0</v>
      </c>
      <c r="AA1354" s="1">
        <v>0</v>
      </c>
      <c r="AC1354" s="1">
        <v>0</v>
      </c>
      <c r="AE1354" s="1">
        <v>0</v>
      </c>
      <c r="AG1354" s="1">
        <v>1</v>
      </c>
      <c r="AH1354" s="1">
        <v>0</v>
      </c>
    </row>
    <row r="1355" spans="1:34">
      <c r="A1355" s="1" t="s">
        <v>3626</v>
      </c>
      <c r="B1355" s="1" t="s">
        <v>3627</v>
      </c>
      <c r="C1355" s="1" t="s">
        <v>78</v>
      </c>
      <c r="D1355" s="1">
        <v>4</v>
      </c>
      <c r="E1355" s="4">
        <v>44627</v>
      </c>
      <c r="F1355" s="1" t="s">
        <v>3628</v>
      </c>
      <c r="G1355" s="1" t="s">
        <v>72</v>
      </c>
      <c r="H1355" s="1" t="s">
        <v>73</v>
      </c>
      <c r="I1355" s="1">
        <v>0</v>
      </c>
      <c r="J1355" s="1" t="s">
        <v>187</v>
      </c>
      <c r="K1355" s="1">
        <v>0.8</v>
      </c>
      <c r="L1355" s="1" t="s">
        <v>75</v>
      </c>
      <c r="M1355" s="1">
        <v>0</v>
      </c>
      <c r="O1355" s="1">
        <v>0</v>
      </c>
      <c r="Q1355" s="1">
        <v>0</v>
      </c>
      <c r="S1355" s="1">
        <v>0</v>
      </c>
      <c r="U1355" s="1">
        <v>0</v>
      </c>
      <c r="W1355" s="1">
        <v>0</v>
      </c>
      <c r="Y1355" s="1">
        <v>0</v>
      </c>
      <c r="AA1355" s="1">
        <v>0</v>
      </c>
      <c r="AC1355" s="1">
        <v>0</v>
      </c>
      <c r="AE1355" s="1">
        <v>0</v>
      </c>
      <c r="AG1355" s="1">
        <v>2</v>
      </c>
      <c r="AH1355" s="1">
        <v>9000</v>
      </c>
    </row>
    <row r="1356" spans="1:34">
      <c r="A1356" s="1" t="s">
        <v>3629</v>
      </c>
      <c r="B1356" s="1" t="s">
        <v>3630</v>
      </c>
      <c r="C1356" s="1" t="s">
        <v>199</v>
      </c>
      <c r="D1356" s="1">
        <v>3</v>
      </c>
      <c r="E1356" s="1">
        <v>43953</v>
      </c>
      <c r="F1356" s="1" t="s">
        <v>20332</v>
      </c>
      <c r="G1356" s="1" t="s">
        <v>72</v>
      </c>
      <c r="H1356" s="1" t="s">
        <v>65</v>
      </c>
      <c r="I1356" s="1">
        <v>0.8</v>
      </c>
      <c r="J1356" s="1" t="s">
        <v>75</v>
      </c>
      <c r="K1356" s="1">
        <v>0</v>
      </c>
      <c r="M1356" s="1">
        <v>0</v>
      </c>
      <c r="O1356" s="1">
        <v>0</v>
      </c>
      <c r="Q1356" s="1">
        <v>0</v>
      </c>
      <c r="S1356" s="1">
        <v>0</v>
      </c>
      <c r="U1356" s="1">
        <v>0</v>
      </c>
      <c r="W1356" s="1">
        <v>0</v>
      </c>
      <c r="Y1356" s="1">
        <v>0</v>
      </c>
      <c r="AA1356" s="1">
        <v>0</v>
      </c>
      <c r="AC1356" s="1">
        <v>0</v>
      </c>
      <c r="AE1356" s="1">
        <v>0</v>
      </c>
      <c r="AG1356" s="1">
        <v>1</v>
      </c>
      <c r="AH1356" s="1">
        <v>0</v>
      </c>
    </row>
    <row r="1357" spans="1:34">
      <c r="A1357" s="1" t="s">
        <v>3631</v>
      </c>
      <c r="B1357" s="1" t="s">
        <v>3632</v>
      </c>
      <c r="C1357" s="1" t="s">
        <v>235</v>
      </c>
      <c r="D1357" s="1">
        <v>6</v>
      </c>
      <c r="E1357" s="1">
        <v>44312</v>
      </c>
      <c r="F1357" s="1" t="s">
        <v>20424</v>
      </c>
      <c r="G1357" s="1" t="s">
        <v>20341</v>
      </c>
      <c r="H1357" s="1" t="s">
        <v>73</v>
      </c>
      <c r="I1357" s="1">
        <v>0.48</v>
      </c>
      <c r="J1357" s="1" t="s">
        <v>82</v>
      </c>
      <c r="K1357" s="1">
        <v>0.6</v>
      </c>
      <c r="L1357" s="1" t="s">
        <v>83</v>
      </c>
      <c r="M1357" s="1">
        <v>0.75</v>
      </c>
      <c r="N1357" s="1" t="s">
        <v>84</v>
      </c>
      <c r="O1357" s="1">
        <v>0.8</v>
      </c>
      <c r="P1357" s="1" t="s">
        <v>85</v>
      </c>
      <c r="Q1357" s="1">
        <v>0</v>
      </c>
      <c r="S1357" s="1">
        <v>0</v>
      </c>
      <c r="U1357" s="1">
        <v>0</v>
      </c>
      <c r="W1357" s="1">
        <v>0</v>
      </c>
      <c r="Y1357" s="1">
        <v>0</v>
      </c>
      <c r="AA1357" s="1">
        <v>0</v>
      </c>
      <c r="AC1357" s="1">
        <v>0</v>
      </c>
      <c r="AE1357" s="1">
        <v>0</v>
      </c>
      <c r="AG1357" s="1">
        <v>3</v>
      </c>
      <c r="AH1357" s="1">
        <v>0</v>
      </c>
    </row>
    <row r="1358" spans="1:34">
      <c r="A1358" s="1" t="s">
        <v>3633</v>
      </c>
      <c r="B1358" s="1" t="s">
        <v>3634</v>
      </c>
      <c r="C1358" s="1" t="s">
        <v>369</v>
      </c>
      <c r="D1358" s="1">
        <v>27</v>
      </c>
      <c r="E1358" s="4">
        <v>44544</v>
      </c>
      <c r="F1358" s="1" t="s">
        <v>3635</v>
      </c>
      <c r="G1358" s="1" t="s">
        <v>72</v>
      </c>
      <c r="H1358" s="1" t="s">
        <v>65</v>
      </c>
      <c r="I1358" s="1">
        <v>0.75</v>
      </c>
      <c r="J1358" s="1" t="s">
        <v>75</v>
      </c>
      <c r="K1358" s="1">
        <v>0</v>
      </c>
      <c r="M1358" s="1">
        <v>0</v>
      </c>
      <c r="O1358" s="1">
        <v>0</v>
      </c>
      <c r="Q1358" s="1">
        <v>0</v>
      </c>
      <c r="S1358" s="1">
        <v>0</v>
      </c>
      <c r="U1358" s="1">
        <v>0</v>
      </c>
      <c r="W1358" s="1">
        <v>0</v>
      </c>
      <c r="Y1358" s="1">
        <v>0</v>
      </c>
      <c r="AA1358" s="1">
        <v>0</v>
      </c>
      <c r="AC1358" s="1">
        <v>0</v>
      </c>
      <c r="AE1358" s="1">
        <v>0</v>
      </c>
      <c r="AG1358" s="1">
        <v>1</v>
      </c>
      <c r="AH1358" s="1">
        <v>0</v>
      </c>
    </row>
    <row r="1359" spans="1:34">
      <c r="A1359" s="1" t="s">
        <v>3636</v>
      </c>
      <c r="B1359" s="1" t="s">
        <v>3637</v>
      </c>
      <c r="C1359" s="1" t="s">
        <v>369</v>
      </c>
      <c r="H1359" s="1" t="s">
        <v>65</v>
      </c>
      <c r="I1359" s="1" t="s">
        <v>66</v>
      </c>
      <c r="V1359" s="1" t="s">
        <v>67</v>
      </c>
    </row>
    <row r="1360" spans="1:34">
      <c r="A1360" s="1" t="s">
        <v>3638</v>
      </c>
      <c r="B1360" s="1" t="s">
        <v>3639</v>
      </c>
      <c r="C1360" s="1" t="s">
        <v>199</v>
      </c>
      <c r="D1360" s="1">
        <v>6</v>
      </c>
      <c r="E1360" s="1">
        <v>44677</v>
      </c>
      <c r="F1360" s="1" t="s">
        <v>20425</v>
      </c>
      <c r="G1360" s="1" t="s">
        <v>80</v>
      </c>
      <c r="H1360" s="1" t="s">
        <v>73</v>
      </c>
      <c r="I1360" s="1">
        <v>0</v>
      </c>
      <c r="J1360" s="1" t="s">
        <v>74</v>
      </c>
      <c r="K1360" s="1">
        <v>0.5</v>
      </c>
      <c r="L1360" s="1" t="s">
        <v>82</v>
      </c>
      <c r="M1360" s="1">
        <v>0.8</v>
      </c>
      <c r="N1360" s="1" t="s">
        <v>83</v>
      </c>
      <c r="O1360" s="1">
        <v>0.8</v>
      </c>
      <c r="P1360" s="1" t="s">
        <v>84</v>
      </c>
      <c r="Q1360" s="1">
        <v>0.8</v>
      </c>
      <c r="R1360" s="1" t="s">
        <v>85</v>
      </c>
      <c r="S1360" s="1">
        <v>0</v>
      </c>
      <c r="U1360" s="1">
        <v>0</v>
      </c>
      <c r="W1360" s="1">
        <v>0</v>
      </c>
      <c r="Y1360" s="1">
        <v>0</v>
      </c>
      <c r="AA1360" s="1">
        <v>0</v>
      </c>
      <c r="AC1360" s="1">
        <v>0</v>
      </c>
      <c r="AE1360" s="1">
        <v>0</v>
      </c>
      <c r="AG1360" s="1">
        <v>4</v>
      </c>
      <c r="AH1360" s="1">
        <v>10000</v>
      </c>
    </row>
    <row r="1361" spans="1:34">
      <c r="A1361" s="1" t="s">
        <v>3640</v>
      </c>
      <c r="B1361" s="1" t="s">
        <v>3641</v>
      </c>
      <c r="C1361" s="1" t="s">
        <v>1756</v>
      </c>
      <c r="H1361" s="1" t="s">
        <v>65</v>
      </c>
      <c r="I1361" s="1" t="s">
        <v>66</v>
      </c>
      <c r="V1361" s="1" t="s">
        <v>67</v>
      </c>
    </row>
    <row r="1362" spans="1:34">
      <c r="A1362" s="1" t="s">
        <v>3642</v>
      </c>
      <c r="B1362" s="1" t="s">
        <v>3643</v>
      </c>
      <c r="C1362" s="1" t="s">
        <v>245</v>
      </c>
      <c r="H1362" s="1" t="s">
        <v>65</v>
      </c>
      <c r="I1362" s="1" t="s">
        <v>66</v>
      </c>
      <c r="V1362" s="1" t="s">
        <v>67</v>
      </c>
    </row>
    <row r="1363" spans="1:34">
      <c r="A1363" s="1" t="s">
        <v>3644</v>
      </c>
      <c r="B1363" s="1" t="s">
        <v>3645</v>
      </c>
      <c r="C1363" s="1" t="s">
        <v>149</v>
      </c>
      <c r="D1363" s="1">
        <v>39</v>
      </c>
      <c r="E1363" s="1">
        <v>42653</v>
      </c>
      <c r="F1363" s="1" t="s">
        <v>20332</v>
      </c>
      <c r="G1363" s="1" t="s">
        <v>72</v>
      </c>
      <c r="H1363" s="1" t="s">
        <v>65</v>
      </c>
      <c r="I1363" s="1">
        <v>0.8</v>
      </c>
      <c r="J1363" s="1" t="s">
        <v>75</v>
      </c>
      <c r="K1363" s="1">
        <v>0</v>
      </c>
      <c r="M1363" s="1">
        <v>0</v>
      </c>
      <c r="O1363" s="1">
        <v>0</v>
      </c>
      <c r="Q1363" s="1">
        <v>0</v>
      </c>
      <c r="S1363" s="1">
        <v>0</v>
      </c>
      <c r="U1363" s="1">
        <v>0</v>
      </c>
      <c r="W1363" s="1">
        <v>0</v>
      </c>
      <c r="Y1363" s="1">
        <v>0</v>
      </c>
      <c r="AA1363" s="1">
        <v>0</v>
      </c>
      <c r="AC1363" s="1">
        <v>0</v>
      </c>
      <c r="AE1363" s="1">
        <v>0</v>
      </c>
      <c r="AG1363" s="1">
        <v>1</v>
      </c>
      <c r="AH1363" s="1">
        <v>0</v>
      </c>
    </row>
    <row r="1364" spans="1:34">
      <c r="A1364" s="1" t="s">
        <v>3646</v>
      </c>
      <c r="B1364" s="1" t="s">
        <v>3647</v>
      </c>
      <c r="C1364" s="1" t="s">
        <v>322</v>
      </c>
      <c r="D1364" s="1">
        <v>26</v>
      </c>
      <c r="E1364" s="1">
        <v>41919</v>
      </c>
      <c r="F1364" s="1" t="s">
        <v>20332</v>
      </c>
      <c r="G1364" s="1" t="s">
        <v>72</v>
      </c>
      <c r="H1364" s="1" t="s">
        <v>65</v>
      </c>
      <c r="I1364" s="1">
        <v>0.4</v>
      </c>
      <c r="J1364" s="1" t="s">
        <v>75</v>
      </c>
      <c r="K1364" s="1">
        <v>0</v>
      </c>
      <c r="M1364" s="1">
        <v>0</v>
      </c>
      <c r="O1364" s="1">
        <v>0</v>
      </c>
      <c r="Q1364" s="1">
        <v>0</v>
      </c>
      <c r="S1364" s="1">
        <v>0</v>
      </c>
      <c r="U1364" s="1">
        <v>0</v>
      </c>
      <c r="W1364" s="1">
        <v>0</v>
      </c>
      <c r="Y1364" s="1">
        <v>0</v>
      </c>
      <c r="AA1364" s="1">
        <v>0</v>
      </c>
      <c r="AC1364" s="1">
        <v>0</v>
      </c>
      <c r="AE1364" s="1">
        <v>0</v>
      </c>
      <c r="AG1364" s="1">
        <v>1</v>
      </c>
      <c r="AH1364" s="1">
        <v>0</v>
      </c>
    </row>
    <row r="1365" spans="1:34">
      <c r="A1365" s="1" t="s">
        <v>3648</v>
      </c>
      <c r="B1365" s="1" t="s">
        <v>3649</v>
      </c>
      <c r="C1365" s="1" t="s">
        <v>259</v>
      </c>
      <c r="D1365" s="1">
        <v>11</v>
      </c>
      <c r="E1365" s="4">
        <v>44637</v>
      </c>
      <c r="F1365" s="1" t="s">
        <v>3650</v>
      </c>
      <c r="G1365" s="1" t="s">
        <v>80</v>
      </c>
      <c r="H1365" s="1" t="s">
        <v>73</v>
      </c>
      <c r="I1365" s="1">
        <v>0.6</v>
      </c>
      <c r="J1365" s="1" t="s">
        <v>82</v>
      </c>
      <c r="K1365" s="1">
        <v>0.65</v>
      </c>
      <c r="L1365" s="1" t="s">
        <v>83</v>
      </c>
      <c r="M1365" s="1">
        <v>0.7</v>
      </c>
      <c r="N1365" s="1" t="s">
        <v>84</v>
      </c>
      <c r="O1365" s="1">
        <v>0.75</v>
      </c>
      <c r="P1365" s="1" t="s">
        <v>85</v>
      </c>
      <c r="Q1365" s="1">
        <v>0</v>
      </c>
      <c r="S1365" s="1">
        <v>0</v>
      </c>
      <c r="U1365" s="1">
        <v>0</v>
      </c>
      <c r="W1365" s="1">
        <v>0</v>
      </c>
      <c r="Y1365" s="1">
        <v>0</v>
      </c>
      <c r="AA1365" s="1">
        <v>0</v>
      </c>
      <c r="AC1365" s="1">
        <v>0</v>
      </c>
      <c r="AE1365" s="1">
        <v>0</v>
      </c>
      <c r="AG1365" s="1">
        <v>3</v>
      </c>
      <c r="AH1365" s="1">
        <v>0</v>
      </c>
    </row>
    <row r="1366" spans="1:34">
      <c r="A1366" s="1" t="s">
        <v>3651</v>
      </c>
      <c r="B1366" s="1" t="s">
        <v>3652</v>
      </c>
      <c r="C1366" s="1" t="s">
        <v>423</v>
      </c>
      <c r="D1366" s="1">
        <v>47</v>
      </c>
      <c r="E1366" s="4">
        <v>44558</v>
      </c>
      <c r="F1366" s="1" t="s">
        <v>3653</v>
      </c>
      <c r="G1366" s="1" t="s">
        <v>72</v>
      </c>
      <c r="H1366" s="1" t="s">
        <v>65</v>
      </c>
      <c r="I1366" s="1">
        <v>0.8</v>
      </c>
      <c r="J1366" s="1" t="s">
        <v>75</v>
      </c>
      <c r="K1366" s="1">
        <v>0</v>
      </c>
      <c r="M1366" s="1">
        <v>0</v>
      </c>
      <c r="O1366" s="1">
        <v>0</v>
      </c>
      <c r="Q1366" s="1">
        <v>0</v>
      </c>
      <c r="S1366" s="1">
        <v>0</v>
      </c>
      <c r="U1366" s="1">
        <v>0</v>
      </c>
      <c r="W1366" s="1">
        <v>0</v>
      </c>
      <c r="Y1366" s="1">
        <v>0</v>
      </c>
      <c r="AA1366" s="1">
        <v>0</v>
      </c>
      <c r="AC1366" s="1">
        <v>0</v>
      </c>
      <c r="AE1366" s="1">
        <v>0</v>
      </c>
      <c r="AG1366" s="1">
        <v>1</v>
      </c>
      <c r="AH1366" s="1">
        <v>0</v>
      </c>
    </row>
    <row r="1367" spans="1:34">
      <c r="A1367" s="1" t="s">
        <v>3654</v>
      </c>
      <c r="B1367" s="1" t="s">
        <v>3655</v>
      </c>
      <c r="C1367" s="1" t="s">
        <v>334</v>
      </c>
      <c r="D1367" s="1">
        <v>9</v>
      </c>
      <c r="E1367" s="4">
        <v>44677</v>
      </c>
      <c r="F1367" s="1" t="s">
        <v>3656</v>
      </c>
      <c r="G1367" s="1" t="s">
        <v>72</v>
      </c>
      <c r="H1367" s="1" t="s">
        <v>65</v>
      </c>
      <c r="I1367" s="1">
        <v>0.4</v>
      </c>
      <c r="J1367" s="1" t="s">
        <v>75</v>
      </c>
      <c r="K1367" s="1">
        <v>0</v>
      </c>
      <c r="M1367" s="1">
        <v>0</v>
      </c>
      <c r="O1367" s="1">
        <v>0</v>
      </c>
      <c r="Q1367" s="1">
        <v>0</v>
      </c>
      <c r="S1367" s="1">
        <v>0</v>
      </c>
      <c r="U1367" s="1">
        <v>0</v>
      </c>
      <c r="W1367" s="1">
        <v>0</v>
      </c>
      <c r="Y1367" s="1">
        <v>0</v>
      </c>
      <c r="AA1367" s="1">
        <v>0</v>
      </c>
      <c r="AC1367" s="1">
        <v>0</v>
      </c>
      <c r="AE1367" s="1">
        <v>0</v>
      </c>
      <c r="AG1367" s="1">
        <v>1</v>
      </c>
      <c r="AH1367" s="1">
        <v>0</v>
      </c>
    </row>
    <row r="1368" spans="1:34">
      <c r="A1368" s="1" t="s">
        <v>3657</v>
      </c>
      <c r="B1368" s="1" t="s">
        <v>3658</v>
      </c>
      <c r="C1368" s="1" t="s">
        <v>533</v>
      </c>
      <c r="D1368" s="1">
        <v>45</v>
      </c>
      <c r="E1368" s="4">
        <v>44712</v>
      </c>
      <c r="F1368" s="1" t="s">
        <v>3659</v>
      </c>
      <c r="G1368" s="1" t="s">
        <v>72</v>
      </c>
      <c r="H1368" s="1" t="s">
        <v>65</v>
      </c>
      <c r="I1368" s="1">
        <v>0.8</v>
      </c>
      <c r="J1368" s="1" t="s">
        <v>75</v>
      </c>
      <c r="K1368" s="1">
        <v>0</v>
      </c>
      <c r="M1368" s="1">
        <v>0</v>
      </c>
      <c r="O1368" s="1">
        <v>0</v>
      </c>
      <c r="Q1368" s="1">
        <v>0</v>
      </c>
      <c r="S1368" s="1">
        <v>0</v>
      </c>
      <c r="U1368" s="1">
        <v>0</v>
      </c>
      <c r="W1368" s="1">
        <v>0</v>
      </c>
      <c r="Y1368" s="1">
        <v>0</v>
      </c>
      <c r="AA1368" s="1">
        <v>0</v>
      </c>
      <c r="AC1368" s="1">
        <v>0</v>
      </c>
      <c r="AE1368" s="1">
        <v>0</v>
      </c>
      <c r="AG1368" s="1">
        <v>1</v>
      </c>
      <c r="AH1368" s="1">
        <v>0</v>
      </c>
    </row>
    <row r="1369" spans="1:34">
      <c r="A1369" s="1" t="s">
        <v>3660</v>
      </c>
      <c r="B1369" s="1" t="s">
        <v>3661</v>
      </c>
      <c r="C1369" s="1" t="s">
        <v>334</v>
      </c>
      <c r="D1369" s="1">
        <v>12</v>
      </c>
      <c r="E1369" s="1">
        <v>39157</v>
      </c>
      <c r="F1369" s="1" t="s">
        <v>20332</v>
      </c>
      <c r="G1369" s="1" t="s">
        <v>72</v>
      </c>
      <c r="H1369" s="1" t="s">
        <v>65</v>
      </c>
      <c r="I1369" s="1">
        <v>0.8</v>
      </c>
      <c r="J1369" s="1" t="s">
        <v>75</v>
      </c>
      <c r="K1369" s="1">
        <v>0</v>
      </c>
      <c r="M1369" s="1">
        <v>0</v>
      </c>
      <c r="O1369" s="1">
        <v>0</v>
      </c>
      <c r="Q1369" s="1">
        <v>0</v>
      </c>
      <c r="S1369" s="1">
        <v>0</v>
      </c>
      <c r="U1369" s="1">
        <v>0</v>
      </c>
      <c r="W1369" s="1">
        <v>0</v>
      </c>
      <c r="Y1369" s="1">
        <v>0</v>
      </c>
      <c r="AA1369" s="1">
        <v>0</v>
      </c>
      <c r="AC1369" s="1">
        <v>0</v>
      </c>
      <c r="AE1369" s="1">
        <v>0</v>
      </c>
      <c r="AG1369" s="1">
        <v>1</v>
      </c>
      <c r="AH1369" s="1">
        <v>0</v>
      </c>
    </row>
    <row r="1370" spans="1:34">
      <c r="A1370" s="1" t="s">
        <v>3662</v>
      </c>
      <c r="B1370" s="1" t="s">
        <v>3663</v>
      </c>
      <c r="C1370" s="1" t="s">
        <v>369</v>
      </c>
      <c r="D1370" s="1">
        <v>7</v>
      </c>
      <c r="E1370" s="1">
        <v>44285</v>
      </c>
      <c r="F1370" s="1" t="s">
        <v>20332</v>
      </c>
      <c r="G1370" s="1" t="s">
        <v>72</v>
      </c>
      <c r="H1370" s="1" t="s">
        <v>73</v>
      </c>
      <c r="I1370" s="1">
        <v>0</v>
      </c>
      <c r="J1370" s="1" t="s">
        <v>651</v>
      </c>
      <c r="K1370" s="1">
        <v>0.5</v>
      </c>
      <c r="L1370" s="1" t="s">
        <v>75</v>
      </c>
      <c r="M1370" s="1">
        <v>0</v>
      </c>
      <c r="O1370" s="1">
        <v>0</v>
      </c>
      <c r="Q1370" s="1">
        <v>0</v>
      </c>
      <c r="S1370" s="1">
        <v>0</v>
      </c>
      <c r="U1370" s="1">
        <v>0</v>
      </c>
      <c r="W1370" s="1">
        <v>0</v>
      </c>
      <c r="Y1370" s="1">
        <v>0</v>
      </c>
      <c r="AA1370" s="1">
        <v>0</v>
      </c>
      <c r="AC1370" s="1">
        <v>0</v>
      </c>
      <c r="AE1370" s="1">
        <v>0</v>
      </c>
      <c r="AG1370" s="1">
        <v>2</v>
      </c>
      <c r="AH1370" s="1">
        <v>14999.99</v>
      </c>
    </row>
    <row r="1371" spans="1:34">
      <c r="A1371" s="1" t="s">
        <v>3664</v>
      </c>
      <c r="B1371" s="1" t="s">
        <v>3665</v>
      </c>
      <c r="C1371" s="1" t="s">
        <v>360</v>
      </c>
      <c r="H1371" s="1" t="s">
        <v>65</v>
      </c>
      <c r="I1371" s="1" t="s">
        <v>66</v>
      </c>
      <c r="V1371" s="1" t="s">
        <v>67</v>
      </c>
    </row>
    <row r="1372" spans="1:34">
      <c r="A1372" s="1" t="s">
        <v>3666</v>
      </c>
      <c r="B1372" s="1" t="s">
        <v>3667</v>
      </c>
      <c r="C1372" s="1" t="s">
        <v>108</v>
      </c>
      <c r="D1372" s="1">
        <v>11</v>
      </c>
      <c r="E1372" s="4">
        <v>44712</v>
      </c>
      <c r="F1372" s="1" t="s">
        <v>3668</v>
      </c>
      <c r="G1372" s="1" t="s">
        <v>72</v>
      </c>
      <c r="H1372" s="1" t="s">
        <v>65</v>
      </c>
      <c r="I1372" s="1">
        <v>0.8</v>
      </c>
      <c r="J1372" s="1" t="s">
        <v>75</v>
      </c>
      <c r="K1372" s="1">
        <v>0</v>
      </c>
      <c r="M1372" s="1">
        <v>0</v>
      </c>
      <c r="O1372" s="1">
        <v>0</v>
      </c>
      <c r="Q1372" s="1">
        <v>0</v>
      </c>
      <c r="S1372" s="1">
        <v>0</v>
      </c>
      <c r="U1372" s="1">
        <v>0</v>
      </c>
      <c r="W1372" s="1">
        <v>0</v>
      </c>
      <c r="Y1372" s="1">
        <v>0</v>
      </c>
      <c r="AA1372" s="1">
        <v>0</v>
      </c>
      <c r="AC1372" s="1">
        <v>0</v>
      </c>
      <c r="AE1372" s="1">
        <v>0</v>
      </c>
      <c r="AG1372" s="1">
        <v>1</v>
      </c>
      <c r="AH1372" s="1">
        <v>0</v>
      </c>
    </row>
    <row r="1373" spans="1:34">
      <c r="A1373" s="1" t="s">
        <v>3669</v>
      </c>
      <c r="B1373" s="1" t="s">
        <v>3670</v>
      </c>
      <c r="C1373" s="1" t="s">
        <v>423</v>
      </c>
      <c r="H1373" s="1" t="s">
        <v>65</v>
      </c>
      <c r="I1373" s="1" t="s">
        <v>66</v>
      </c>
      <c r="V1373" s="1" t="s">
        <v>67</v>
      </c>
    </row>
    <row r="1374" spans="1:34">
      <c r="A1374" s="1" t="s">
        <v>3671</v>
      </c>
      <c r="B1374" s="1" t="s">
        <v>3672</v>
      </c>
      <c r="C1374" s="1" t="s">
        <v>1199</v>
      </c>
      <c r="D1374" s="1">
        <v>33</v>
      </c>
      <c r="E1374" s="1">
        <v>44134</v>
      </c>
      <c r="F1374" s="1" t="s">
        <v>20332</v>
      </c>
      <c r="G1374" s="1" t="s">
        <v>72</v>
      </c>
      <c r="H1374" s="1" t="s">
        <v>73</v>
      </c>
      <c r="I1374" s="1">
        <v>0</v>
      </c>
      <c r="J1374" s="1" t="s">
        <v>20426</v>
      </c>
      <c r="K1374" s="1">
        <v>0.8</v>
      </c>
      <c r="L1374" s="1" t="s">
        <v>75</v>
      </c>
      <c r="M1374" s="1">
        <v>0</v>
      </c>
      <c r="O1374" s="1">
        <v>0</v>
      </c>
      <c r="Q1374" s="1">
        <v>0</v>
      </c>
      <c r="S1374" s="1">
        <v>0</v>
      </c>
      <c r="U1374" s="1">
        <v>0</v>
      </c>
      <c r="W1374" s="1">
        <v>0</v>
      </c>
      <c r="Y1374" s="1">
        <v>0</v>
      </c>
      <c r="AA1374" s="1">
        <v>0</v>
      </c>
      <c r="AC1374" s="1">
        <v>0</v>
      </c>
      <c r="AE1374" s="1">
        <v>0</v>
      </c>
      <c r="AG1374" s="1">
        <v>5</v>
      </c>
      <c r="AH1374" s="1">
        <v>0</v>
      </c>
    </row>
    <row r="1375" spans="1:34">
      <c r="A1375" s="1" t="s">
        <v>3673</v>
      </c>
      <c r="B1375" s="1" t="s">
        <v>3674</v>
      </c>
      <c r="C1375" s="1" t="s">
        <v>327</v>
      </c>
      <c r="D1375" s="1">
        <v>13</v>
      </c>
      <c r="E1375" s="4">
        <v>44709</v>
      </c>
      <c r="F1375" s="1" t="s">
        <v>3675</v>
      </c>
      <c r="G1375" s="1" t="s">
        <v>72</v>
      </c>
      <c r="H1375" s="1" t="s">
        <v>65</v>
      </c>
      <c r="I1375" s="1">
        <v>0.4</v>
      </c>
      <c r="J1375" s="1" t="s">
        <v>75</v>
      </c>
      <c r="K1375" s="1">
        <v>0</v>
      </c>
      <c r="M1375" s="1">
        <v>0</v>
      </c>
      <c r="O1375" s="1">
        <v>0</v>
      </c>
      <c r="Q1375" s="1">
        <v>0</v>
      </c>
      <c r="S1375" s="1">
        <v>0</v>
      </c>
      <c r="U1375" s="1">
        <v>0</v>
      </c>
      <c r="W1375" s="1">
        <v>0</v>
      </c>
      <c r="Y1375" s="1">
        <v>0</v>
      </c>
      <c r="AA1375" s="1">
        <v>0</v>
      </c>
      <c r="AC1375" s="1">
        <v>0</v>
      </c>
      <c r="AE1375" s="1">
        <v>0</v>
      </c>
      <c r="AG1375" s="1">
        <v>1</v>
      </c>
      <c r="AH1375" s="1">
        <v>0</v>
      </c>
    </row>
    <row r="1376" spans="1:34">
      <c r="A1376" s="1" t="s">
        <v>3676</v>
      </c>
      <c r="B1376" s="1" t="s">
        <v>3677</v>
      </c>
      <c r="C1376" s="1" t="s">
        <v>903</v>
      </c>
      <c r="D1376" s="1">
        <v>13</v>
      </c>
      <c r="E1376" s="4">
        <v>44662</v>
      </c>
      <c r="F1376" s="1" t="s">
        <v>3678</v>
      </c>
      <c r="G1376" s="1" t="s">
        <v>72</v>
      </c>
      <c r="H1376" s="1" t="s">
        <v>65</v>
      </c>
      <c r="I1376" s="1">
        <v>0.8</v>
      </c>
      <c r="J1376" s="1" t="s">
        <v>75</v>
      </c>
      <c r="K1376" s="1">
        <v>0</v>
      </c>
      <c r="M1376" s="1">
        <v>0</v>
      </c>
      <c r="O1376" s="1">
        <v>0</v>
      </c>
      <c r="Q1376" s="1">
        <v>0</v>
      </c>
      <c r="S1376" s="1">
        <v>0</v>
      </c>
      <c r="U1376" s="1">
        <v>0</v>
      </c>
      <c r="W1376" s="1">
        <v>0</v>
      </c>
      <c r="Y1376" s="1">
        <v>0</v>
      </c>
      <c r="AA1376" s="1">
        <v>0</v>
      </c>
      <c r="AC1376" s="1">
        <v>0</v>
      </c>
      <c r="AE1376" s="1">
        <v>0</v>
      </c>
      <c r="AG1376" s="1">
        <v>1</v>
      </c>
      <c r="AH1376" s="1">
        <v>0</v>
      </c>
    </row>
    <row r="1377" spans="1:34">
      <c r="A1377" s="1" t="s">
        <v>3679</v>
      </c>
      <c r="B1377" s="1" t="s">
        <v>3680</v>
      </c>
      <c r="C1377" s="1" t="s">
        <v>443</v>
      </c>
      <c r="D1377" s="1">
        <v>10</v>
      </c>
      <c r="E1377" s="1">
        <v>42835</v>
      </c>
      <c r="F1377" s="1" t="s">
        <v>20332</v>
      </c>
      <c r="G1377" s="1" t="s">
        <v>72</v>
      </c>
      <c r="H1377" s="1" t="s">
        <v>65</v>
      </c>
      <c r="I1377" s="1">
        <v>0.6</v>
      </c>
      <c r="J1377" s="1" t="s">
        <v>75</v>
      </c>
      <c r="K1377" s="1">
        <v>0</v>
      </c>
      <c r="M1377" s="1">
        <v>0</v>
      </c>
      <c r="O1377" s="1">
        <v>0</v>
      </c>
      <c r="Q1377" s="1">
        <v>0</v>
      </c>
      <c r="S1377" s="1">
        <v>0</v>
      </c>
      <c r="U1377" s="1">
        <v>0</v>
      </c>
      <c r="W1377" s="1">
        <v>0</v>
      </c>
      <c r="Y1377" s="1">
        <v>0</v>
      </c>
      <c r="AA1377" s="1">
        <v>0</v>
      </c>
      <c r="AC1377" s="1">
        <v>0</v>
      </c>
      <c r="AE1377" s="1">
        <v>0</v>
      </c>
      <c r="AG1377" s="1">
        <v>1</v>
      </c>
      <c r="AH1377" s="1">
        <v>0</v>
      </c>
    </row>
    <row r="1378" spans="1:34">
      <c r="A1378" s="1" t="s">
        <v>3681</v>
      </c>
      <c r="B1378" s="1" t="s">
        <v>3682</v>
      </c>
      <c r="C1378" s="1" t="s">
        <v>259</v>
      </c>
      <c r="D1378" s="1">
        <v>43</v>
      </c>
      <c r="E1378" s="4">
        <v>44711</v>
      </c>
      <c r="F1378" s="1" t="s">
        <v>3683</v>
      </c>
      <c r="G1378" s="1" t="s">
        <v>80</v>
      </c>
      <c r="H1378" s="1" t="s">
        <v>73</v>
      </c>
      <c r="I1378" s="1">
        <v>0.5</v>
      </c>
      <c r="J1378" s="1" t="s">
        <v>82</v>
      </c>
      <c r="K1378" s="1">
        <v>0.6</v>
      </c>
      <c r="L1378" s="1" t="s">
        <v>83</v>
      </c>
      <c r="M1378" s="1">
        <v>0.7</v>
      </c>
      <c r="N1378" s="1" t="s">
        <v>84</v>
      </c>
      <c r="O1378" s="1">
        <v>0.75</v>
      </c>
      <c r="P1378" s="1" t="s">
        <v>85</v>
      </c>
      <c r="Q1378" s="1">
        <v>0</v>
      </c>
      <c r="S1378" s="1">
        <v>0</v>
      </c>
      <c r="U1378" s="1">
        <v>0</v>
      </c>
      <c r="W1378" s="1">
        <v>0</v>
      </c>
      <c r="Y1378" s="1">
        <v>0</v>
      </c>
      <c r="AA1378" s="1">
        <v>0</v>
      </c>
      <c r="AC1378" s="1">
        <v>0</v>
      </c>
      <c r="AE1378" s="1">
        <v>0</v>
      </c>
      <c r="AG1378" s="1">
        <v>3</v>
      </c>
      <c r="AH1378" s="1">
        <v>0</v>
      </c>
    </row>
    <row r="1379" spans="1:34">
      <c r="A1379" s="1" t="s">
        <v>3684</v>
      </c>
      <c r="B1379" s="1" t="s">
        <v>3685</v>
      </c>
      <c r="C1379" s="1" t="s">
        <v>506</v>
      </c>
      <c r="D1379" s="1">
        <v>18</v>
      </c>
      <c r="E1379" s="4">
        <v>44697</v>
      </c>
      <c r="F1379" s="1" t="s">
        <v>3686</v>
      </c>
      <c r="G1379" s="1" t="s">
        <v>72</v>
      </c>
      <c r="H1379" s="1" t="s">
        <v>65</v>
      </c>
      <c r="I1379" s="1">
        <v>0.7</v>
      </c>
      <c r="J1379" s="1" t="s">
        <v>75</v>
      </c>
      <c r="K1379" s="1">
        <v>0</v>
      </c>
      <c r="M1379" s="1">
        <v>0</v>
      </c>
      <c r="O1379" s="1">
        <v>0</v>
      </c>
      <c r="Q1379" s="1">
        <v>0</v>
      </c>
      <c r="S1379" s="1">
        <v>0</v>
      </c>
      <c r="U1379" s="1">
        <v>0</v>
      </c>
      <c r="W1379" s="1">
        <v>0</v>
      </c>
      <c r="Y1379" s="1">
        <v>0</v>
      </c>
      <c r="AA1379" s="1">
        <v>0</v>
      </c>
      <c r="AC1379" s="1">
        <v>0</v>
      </c>
      <c r="AE1379" s="1">
        <v>0</v>
      </c>
      <c r="AG1379" s="1">
        <v>1</v>
      </c>
      <c r="AH1379" s="1">
        <v>0</v>
      </c>
    </row>
    <row r="1380" spans="1:34">
      <c r="A1380" s="1" t="s">
        <v>3687</v>
      </c>
      <c r="B1380" s="1" t="s">
        <v>3688</v>
      </c>
      <c r="C1380" s="1" t="s">
        <v>3338</v>
      </c>
      <c r="D1380" s="1">
        <v>43</v>
      </c>
      <c r="E1380" s="1">
        <v>40723</v>
      </c>
      <c r="F1380" s="1" t="s">
        <v>20332</v>
      </c>
      <c r="G1380" s="1" t="s">
        <v>72</v>
      </c>
      <c r="H1380" s="1" t="s">
        <v>65</v>
      </c>
      <c r="I1380" s="1">
        <v>0.4</v>
      </c>
      <c r="J1380" s="1" t="s">
        <v>75</v>
      </c>
      <c r="K1380" s="1">
        <v>0</v>
      </c>
      <c r="M1380" s="1">
        <v>0</v>
      </c>
      <c r="O1380" s="1">
        <v>0</v>
      </c>
      <c r="Q1380" s="1">
        <v>0</v>
      </c>
      <c r="S1380" s="1">
        <v>0</v>
      </c>
      <c r="U1380" s="1">
        <v>0</v>
      </c>
      <c r="W1380" s="1">
        <v>0</v>
      </c>
      <c r="Y1380" s="1">
        <v>0</v>
      </c>
      <c r="AA1380" s="1">
        <v>0</v>
      </c>
      <c r="AC1380" s="1">
        <v>0</v>
      </c>
      <c r="AE1380" s="1">
        <v>0</v>
      </c>
      <c r="AG1380" s="1">
        <v>1</v>
      </c>
      <c r="AH1380" s="1">
        <v>0</v>
      </c>
    </row>
    <row r="1381" spans="1:34">
      <c r="A1381" s="1" t="s">
        <v>3689</v>
      </c>
      <c r="B1381" s="1" t="s">
        <v>3690</v>
      </c>
      <c r="C1381" s="1" t="s">
        <v>64</v>
      </c>
      <c r="H1381" s="1" t="s">
        <v>65</v>
      </c>
      <c r="I1381" s="1" t="s">
        <v>66</v>
      </c>
      <c r="V1381" s="1" t="s">
        <v>67</v>
      </c>
    </row>
    <row r="1382" spans="1:34">
      <c r="A1382" s="1" t="s">
        <v>3691</v>
      </c>
      <c r="B1382" s="1" t="s">
        <v>3692</v>
      </c>
      <c r="C1382" s="1" t="s">
        <v>287</v>
      </c>
      <c r="D1382" s="1">
        <v>2</v>
      </c>
      <c r="E1382" s="4">
        <v>44636</v>
      </c>
      <c r="F1382" s="1" t="s">
        <v>3693</v>
      </c>
      <c r="G1382" s="1" t="s">
        <v>80</v>
      </c>
      <c r="H1382" s="1" t="s">
        <v>73</v>
      </c>
      <c r="I1382" s="1">
        <v>0.6</v>
      </c>
      <c r="J1382" s="1" t="s">
        <v>82</v>
      </c>
      <c r="K1382" s="1">
        <v>0.61</v>
      </c>
      <c r="L1382" s="1" t="s">
        <v>83</v>
      </c>
      <c r="M1382" s="1">
        <v>0.78</v>
      </c>
      <c r="N1382" s="1" t="s">
        <v>84</v>
      </c>
      <c r="O1382" s="1">
        <v>0.8</v>
      </c>
      <c r="P1382" s="1" t="s">
        <v>85</v>
      </c>
      <c r="Q1382" s="1">
        <v>0</v>
      </c>
      <c r="S1382" s="1">
        <v>0</v>
      </c>
      <c r="U1382" s="1">
        <v>0</v>
      </c>
      <c r="W1382" s="1">
        <v>0</v>
      </c>
      <c r="Y1382" s="1">
        <v>0</v>
      </c>
      <c r="AA1382" s="1">
        <v>0</v>
      </c>
      <c r="AC1382" s="1">
        <v>0</v>
      </c>
      <c r="AE1382" s="1">
        <v>0</v>
      </c>
      <c r="AG1382" s="1">
        <v>3</v>
      </c>
      <c r="AH1382" s="1">
        <v>0</v>
      </c>
    </row>
    <row r="1383" spans="1:34">
      <c r="A1383" s="1" t="s">
        <v>3694</v>
      </c>
      <c r="B1383" s="1" t="s">
        <v>3695</v>
      </c>
      <c r="C1383" s="1" t="s">
        <v>291</v>
      </c>
      <c r="D1383" s="1">
        <v>7</v>
      </c>
      <c r="E1383" s="1">
        <v>41001</v>
      </c>
      <c r="F1383" s="1" t="s">
        <v>20332</v>
      </c>
      <c r="G1383" s="1" t="s">
        <v>72</v>
      </c>
      <c r="H1383" s="1" t="s">
        <v>73</v>
      </c>
      <c r="I1383" s="1">
        <v>0</v>
      </c>
      <c r="J1383" s="1" t="s">
        <v>81</v>
      </c>
      <c r="K1383" s="1">
        <v>0.75</v>
      </c>
      <c r="L1383" s="1" t="s">
        <v>75</v>
      </c>
      <c r="M1383" s="1">
        <v>0</v>
      </c>
      <c r="O1383" s="1">
        <v>0</v>
      </c>
      <c r="Q1383" s="1">
        <v>0</v>
      </c>
      <c r="S1383" s="1">
        <v>0</v>
      </c>
      <c r="U1383" s="1">
        <v>0</v>
      </c>
      <c r="W1383" s="1">
        <v>0</v>
      </c>
      <c r="Y1383" s="1">
        <v>0</v>
      </c>
      <c r="AA1383" s="1">
        <v>0</v>
      </c>
      <c r="AC1383" s="1">
        <v>0</v>
      </c>
      <c r="AE1383" s="1">
        <v>0</v>
      </c>
      <c r="AG1383" s="1">
        <v>2</v>
      </c>
      <c r="AH1383" s="1">
        <v>15000</v>
      </c>
    </row>
    <row r="1384" spans="1:34">
      <c r="A1384" s="1" t="s">
        <v>3696</v>
      </c>
      <c r="B1384" s="1" t="s">
        <v>3697</v>
      </c>
      <c r="C1384" s="1" t="s">
        <v>126</v>
      </c>
      <c r="H1384" s="1" t="s">
        <v>65</v>
      </c>
      <c r="I1384" s="1" t="s">
        <v>66</v>
      </c>
      <c r="V1384" s="1" t="s">
        <v>67</v>
      </c>
    </row>
    <row r="1385" spans="1:34">
      <c r="A1385" s="1" t="s">
        <v>3698</v>
      </c>
      <c r="B1385" s="1" t="s">
        <v>3699</v>
      </c>
      <c r="C1385" s="1" t="s">
        <v>212</v>
      </c>
      <c r="D1385" s="1">
        <v>12</v>
      </c>
      <c r="E1385" s="4">
        <v>44634</v>
      </c>
      <c r="F1385" s="1" t="s">
        <v>3700</v>
      </c>
      <c r="G1385" s="1" t="s">
        <v>72</v>
      </c>
      <c r="H1385" s="1" t="s">
        <v>65</v>
      </c>
      <c r="I1385" s="1">
        <v>0.7</v>
      </c>
      <c r="J1385" s="1" t="s">
        <v>75</v>
      </c>
      <c r="K1385" s="1">
        <v>0</v>
      </c>
      <c r="M1385" s="1">
        <v>0</v>
      </c>
      <c r="O1385" s="1">
        <v>0</v>
      </c>
      <c r="Q1385" s="1">
        <v>0</v>
      </c>
      <c r="S1385" s="1">
        <v>0</v>
      </c>
      <c r="U1385" s="1">
        <v>0</v>
      </c>
      <c r="W1385" s="1">
        <v>0</v>
      </c>
      <c r="Y1385" s="1">
        <v>0</v>
      </c>
      <c r="AA1385" s="1">
        <v>0</v>
      </c>
      <c r="AC1385" s="1">
        <v>0</v>
      </c>
      <c r="AE1385" s="1">
        <v>0</v>
      </c>
      <c r="AG1385" s="1">
        <v>1</v>
      </c>
      <c r="AH1385" s="1">
        <v>0</v>
      </c>
    </row>
    <row r="1386" spans="1:34">
      <c r="A1386" s="1" t="s">
        <v>3701</v>
      </c>
      <c r="B1386" s="1" t="s">
        <v>3702</v>
      </c>
      <c r="C1386" s="1" t="s">
        <v>149</v>
      </c>
      <c r="D1386" s="1">
        <v>17</v>
      </c>
      <c r="E1386" s="1">
        <v>44128</v>
      </c>
      <c r="F1386" s="1" t="s">
        <v>20332</v>
      </c>
      <c r="G1386" s="1" t="s">
        <v>72</v>
      </c>
      <c r="H1386" s="1" t="s">
        <v>65</v>
      </c>
      <c r="I1386" s="1">
        <v>0.8</v>
      </c>
      <c r="J1386" s="1" t="s">
        <v>75</v>
      </c>
      <c r="K1386" s="1">
        <v>0</v>
      </c>
      <c r="M1386" s="1">
        <v>0</v>
      </c>
      <c r="O1386" s="1">
        <v>0</v>
      </c>
      <c r="Q1386" s="1">
        <v>0</v>
      </c>
      <c r="S1386" s="1">
        <v>0</v>
      </c>
      <c r="U1386" s="1">
        <v>0</v>
      </c>
      <c r="W1386" s="1">
        <v>0</v>
      </c>
      <c r="Y1386" s="1">
        <v>0</v>
      </c>
      <c r="AA1386" s="1">
        <v>0</v>
      </c>
      <c r="AC1386" s="1">
        <v>0</v>
      </c>
      <c r="AE1386" s="1">
        <v>0</v>
      </c>
      <c r="AG1386" s="1">
        <v>1</v>
      </c>
      <c r="AH1386" s="1">
        <v>0</v>
      </c>
    </row>
    <row r="1387" spans="1:34">
      <c r="A1387" s="1" t="s">
        <v>3703</v>
      </c>
      <c r="B1387" s="1" t="s">
        <v>3704</v>
      </c>
      <c r="C1387" s="1" t="s">
        <v>212</v>
      </c>
      <c r="H1387" s="1" t="s">
        <v>65</v>
      </c>
      <c r="I1387" s="1" t="s">
        <v>66</v>
      </c>
      <c r="V1387" s="1" t="s">
        <v>67</v>
      </c>
    </row>
    <row r="1388" spans="1:34">
      <c r="A1388" s="1" t="s">
        <v>3705</v>
      </c>
      <c r="B1388" s="1" t="s">
        <v>3706</v>
      </c>
      <c r="C1388" s="1" t="s">
        <v>491</v>
      </c>
      <c r="D1388" s="1">
        <v>3</v>
      </c>
      <c r="E1388" s="1">
        <v>43554</v>
      </c>
      <c r="F1388" s="1" t="s">
        <v>20332</v>
      </c>
      <c r="G1388" s="1" t="s">
        <v>72</v>
      </c>
      <c r="H1388" s="1" t="s">
        <v>65</v>
      </c>
      <c r="I1388" s="1">
        <v>0.6</v>
      </c>
      <c r="J1388" s="1" t="s">
        <v>75</v>
      </c>
      <c r="K1388" s="1">
        <v>0</v>
      </c>
      <c r="M1388" s="1">
        <v>0</v>
      </c>
      <c r="O1388" s="1">
        <v>0</v>
      </c>
      <c r="Q1388" s="1">
        <v>0</v>
      </c>
      <c r="S1388" s="1">
        <v>0</v>
      </c>
      <c r="U1388" s="1">
        <v>0</v>
      </c>
      <c r="W1388" s="1">
        <v>0</v>
      </c>
      <c r="Y1388" s="1">
        <v>0</v>
      </c>
      <c r="AA1388" s="1">
        <v>0</v>
      </c>
      <c r="AC1388" s="1">
        <v>0</v>
      </c>
      <c r="AE1388" s="1">
        <v>0</v>
      </c>
      <c r="AG1388" s="1">
        <v>1</v>
      </c>
      <c r="AH1388" s="1">
        <v>0</v>
      </c>
    </row>
    <row r="1389" spans="1:34">
      <c r="A1389" s="1" t="s">
        <v>3707</v>
      </c>
      <c r="B1389" s="1" t="s">
        <v>3708</v>
      </c>
      <c r="C1389" s="1" t="s">
        <v>287</v>
      </c>
      <c r="D1389" s="1">
        <v>27</v>
      </c>
      <c r="E1389" s="4">
        <v>44742</v>
      </c>
      <c r="F1389" s="1" t="s">
        <v>3709</v>
      </c>
      <c r="G1389" s="1" t="s">
        <v>80</v>
      </c>
      <c r="H1389" s="1" t="s">
        <v>73</v>
      </c>
      <c r="I1389" s="1">
        <v>0.4</v>
      </c>
      <c r="J1389" s="1" t="s">
        <v>82</v>
      </c>
      <c r="K1389" s="1">
        <v>0.6</v>
      </c>
      <c r="L1389" s="1" t="s">
        <v>83</v>
      </c>
      <c r="M1389" s="1">
        <v>0.7</v>
      </c>
      <c r="N1389" s="1" t="s">
        <v>84</v>
      </c>
      <c r="O1389" s="1">
        <v>0.8</v>
      </c>
      <c r="P1389" s="1" t="s">
        <v>85</v>
      </c>
      <c r="Q1389" s="1">
        <v>0</v>
      </c>
      <c r="S1389" s="1">
        <v>0</v>
      </c>
      <c r="U1389" s="1">
        <v>0</v>
      </c>
      <c r="W1389" s="1">
        <v>0</v>
      </c>
      <c r="Y1389" s="1">
        <v>0</v>
      </c>
      <c r="AA1389" s="1">
        <v>0</v>
      </c>
      <c r="AC1389" s="1">
        <v>0</v>
      </c>
      <c r="AE1389" s="1">
        <v>0</v>
      </c>
      <c r="AG1389" s="1">
        <v>3</v>
      </c>
      <c r="AH1389" s="1">
        <v>0</v>
      </c>
    </row>
    <row r="1390" spans="1:34">
      <c r="A1390" s="1" t="s">
        <v>3710</v>
      </c>
      <c r="B1390" s="1" t="s">
        <v>3711</v>
      </c>
      <c r="C1390" s="1" t="s">
        <v>287</v>
      </c>
      <c r="D1390" s="1">
        <v>12</v>
      </c>
      <c r="E1390" s="4">
        <v>44672</v>
      </c>
      <c r="F1390" s="1" t="s">
        <v>3712</v>
      </c>
      <c r="G1390" s="1" t="s">
        <v>80</v>
      </c>
      <c r="H1390" s="1" t="s">
        <v>73</v>
      </c>
      <c r="I1390" s="1">
        <v>0</v>
      </c>
      <c r="J1390" s="1" t="s">
        <v>972</v>
      </c>
      <c r="K1390" s="1">
        <v>0.72</v>
      </c>
      <c r="L1390" s="1" t="s">
        <v>82</v>
      </c>
      <c r="M1390" s="1">
        <v>0.74</v>
      </c>
      <c r="N1390" s="1" t="s">
        <v>83</v>
      </c>
      <c r="O1390" s="1">
        <v>0.76</v>
      </c>
      <c r="P1390" s="1" t="s">
        <v>84</v>
      </c>
      <c r="Q1390" s="1">
        <v>0.78</v>
      </c>
      <c r="R1390" s="1" t="s">
        <v>85</v>
      </c>
      <c r="S1390" s="1">
        <v>0</v>
      </c>
      <c r="U1390" s="1">
        <v>0</v>
      </c>
      <c r="W1390" s="1">
        <v>0</v>
      </c>
      <c r="Y1390" s="1">
        <v>0</v>
      </c>
      <c r="AA1390" s="1">
        <v>0</v>
      </c>
      <c r="AC1390" s="1">
        <v>0</v>
      </c>
      <c r="AE1390" s="1">
        <v>0</v>
      </c>
      <c r="AG1390" s="1">
        <v>4</v>
      </c>
      <c r="AH1390" s="1">
        <v>13500</v>
      </c>
    </row>
    <row r="1391" spans="1:34">
      <c r="A1391" s="1" t="s">
        <v>3713</v>
      </c>
      <c r="B1391" s="1" t="s">
        <v>3714</v>
      </c>
      <c r="C1391" s="1" t="s">
        <v>1232</v>
      </c>
      <c r="D1391" s="1">
        <v>9</v>
      </c>
      <c r="E1391" s="4">
        <v>44680</v>
      </c>
      <c r="F1391" s="1" t="s">
        <v>3715</v>
      </c>
      <c r="G1391" s="1" t="s">
        <v>72</v>
      </c>
      <c r="H1391" s="1" t="s">
        <v>73</v>
      </c>
      <c r="I1391" s="1">
        <v>0</v>
      </c>
      <c r="J1391" s="1" t="s">
        <v>434</v>
      </c>
      <c r="K1391" s="1">
        <v>0.7</v>
      </c>
      <c r="L1391" s="1" t="s">
        <v>75</v>
      </c>
      <c r="M1391" s="1">
        <v>0</v>
      </c>
      <c r="O1391" s="1">
        <v>0</v>
      </c>
      <c r="Q1391" s="1">
        <v>0</v>
      </c>
      <c r="S1391" s="1">
        <v>0</v>
      </c>
      <c r="U1391" s="1">
        <v>0</v>
      </c>
      <c r="W1391" s="1">
        <v>0</v>
      </c>
      <c r="Y1391" s="1">
        <v>0</v>
      </c>
      <c r="AA1391" s="1">
        <v>0</v>
      </c>
      <c r="AC1391" s="1">
        <v>0</v>
      </c>
      <c r="AE1391" s="1">
        <v>0</v>
      </c>
      <c r="AG1391" s="1">
        <v>2</v>
      </c>
      <c r="AH1391" s="1">
        <v>7500</v>
      </c>
    </row>
    <row r="1392" spans="1:34">
      <c r="A1392" s="1" t="s">
        <v>3716</v>
      </c>
      <c r="B1392" s="1" t="s">
        <v>3717</v>
      </c>
      <c r="C1392" s="1" t="s">
        <v>2500</v>
      </c>
      <c r="D1392" s="1">
        <v>41</v>
      </c>
      <c r="E1392" s="4">
        <v>44642</v>
      </c>
      <c r="F1392" s="1" t="s">
        <v>3718</v>
      </c>
      <c r="G1392" s="1" t="s">
        <v>72</v>
      </c>
      <c r="H1392" s="1" t="s">
        <v>65</v>
      </c>
      <c r="I1392" s="1">
        <v>0.8</v>
      </c>
      <c r="J1392" s="1" t="s">
        <v>75</v>
      </c>
      <c r="K1392" s="1">
        <v>0</v>
      </c>
      <c r="M1392" s="1">
        <v>0</v>
      </c>
      <c r="O1392" s="1">
        <v>0</v>
      </c>
      <c r="Q1392" s="1">
        <v>0</v>
      </c>
      <c r="S1392" s="1">
        <v>0</v>
      </c>
      <c r="U1392" s="1">
        <v>0</v>
      </c>
      <c r="W1392" s="1">
        <v>0</v>
      </c>
      <c r="Y1392" s="1">
        <v>0</v>
      </c>
      <c r="AA1392" s="1">
        <v>0</v>
      </c>
      <c r="AC1392" s="1">
        <v>0</v>
      </c>
      <c r="AE1392" s="1">
        <v>0</v>
      </c>
      <c r="AG1392" s="1">
        <v>1</v>
      </c>
      <c r="AH1392" s="1">
        <v>0</v>
      </c>
    </row>
    <row r="1393" spans="1:34">
      <c r="A1393" s="1" t="s">
        <v>3719</v>
      </c>
      <c r="B1393" s="1" t="s">
        <v>3720</v>
      </c>
      <c r="C1393" s="1" t="s">
        <v>196</v>
      </c>
      <c r="D1393" s="1">
        <v>6</v>
      </c>
      <c r="E1393" s="4">
        <v>44596</v>
      </c>
      <c r="F1393" s="1" t="s">
        <v>3721</v>
      </c>
      <c r="G1393" s="1" t="s">
        <v>72</v>
      </c>
      <c r="H1393" s="1" t="s">
        <v>65</v>
      </c>
      <c r="I1393" s="1">
        <v>0.4</v>
      </c>
      <c r="J1393" s="1" t="s">
        <v>75</v>
      </c>
      <c r="K1393" s="1">
        <v>0</v>
      </c>
      <c r="M1393" s="1">
        <v>0</v>
      </c>
      <c r="O1393" s="1">
        <v>0</v>
      </c>
      <c r="Q1393" s="1">
        <v>0</v>
      </c>
      <c r="S1393" s="1">
        <v>0</v>
      </c>
      <c r="U1393" s="1">
        <v>0</v>
      </c>
      <c r="W1393" s="1">
        <v>0</v>
      </c>
      <c r="Y1393" s="1">
        <v>0</v>
      </c>
      <c r="AA1393" s="1">
        <v>0</v>
      </c>
      <c r="AC1393" s="1">
        <v>0</v>
      </c>
      <c r="AE1393" s="1">
        <v>0</v>
      </c>
      <c r="AG1393" s="1">
        <v>1</v>
      </c>
      <c r="AH1393" s="1">
        <v>0</v>
      </c>
    </row>
    <row r="1394" spans="1:34">
      <c r="A1394" s="1" t="s">
        <v>3722</v>
      </c>
      <c r="B1394" s="1" t="s">
        <v>3723</v>
      </c>
      <c r="C1394" s="1" t="s">
        <v>238</v>
      </c>
      <c r="D1394" s="1">
        <v>23</v>
      </c>
      <c r="E1394" s="1">
        <v>41844</v>
      </c>
      <c r="F1394" s="1" t="s">
        <v>20332</v>
      </c>
      <c r="G1394" s="1" t="s">
        <v>72</v>
      </c>
      <c r="H1394" s="1" t="s">
        <v>73</v>
      </c>
      <c r="I1394" s="1">
        <v>0</v>
      </c>
      <c r="J1394" s="1" t="s">
        <v>684</v>
      </c>
      <c r="K1394" s="1">
        <v>0.75</v>
      </c>
      <c r="L1394" s="1" t="s">
        <v>75</v>
      </c>
      <c r="M1394" s="1">
        <v>0</v>
      </c>
      <c r="O1394" s="1">
        <v>0</v>
      </c>
      <c r="Q1394" s="1">
        <v>0</v>
      </c>
      <c r="S1394" s="1">
        <v>0</v>
      </c>
      <c r="U1394" s="1">
        <v>0</v>
      </c>
      <c r="W1394" s="1">
        <v>0</v>
      </c>
      <c r="Y1394" s="1">
        <v>0</v>
      </c>
      <c r="AA1394" s="1">
        <v>0</v>
      </c>
      <c r="AC1394" s="1">
        <v>0</v>
      </c>
      <c r="AE1394" s="1">
        <v>0</v>
      </c>
      <c r="AG1394" s="1">
        <v>2</v>
      </c>
      <c r="AH1394" s="1">
        <v>11000</v>
      </c>
    </row>
    <row r="1395" spans="1:34">
      <c r="A1395" s="1" t="s">
        <v>3724</v>
      </c>
      <c r="B1395" s="1" t="s">
        <v>3725</v>
      </c>
      <c r="C1395" s="1" t="s">
        <v>149</v>
      </c>
      <c r="D1395" s="1">
        <v>7</v>
      </c>
      <c r="E1395" s="1">
        <v>44211</v>
      </c>
      <c r="F1395" s="1" t="s">
        <v>20332</v>
      </c>
      <c r="G1395" s="1" t="s">
        <v>72</v>
      </c>
      <c r="H1395" s="1" t="s">
        <v>65</v>
      </c>
      <c r="I1395" s="1">
        <v>0.5</v>
      </c>
      <c r="J1395" s="1" t="s">
        <v>75</v>
      </c>
      <c r="K1395" s="1">
        <v>0</v>
      </c>
      <c r="M1395" s="1">
        <v>0</v>
      </c>
      <c r="O1395" s="1">
        <v>0</v>
      </c>
      <c r="Q1395" s="1">
        <v>0</v>
      </c>
      <c r="S1395" s="1">
        <v>0</v>
      </c>
      <c r="U1395" s="1">
        <v>0</v>
      </c>
      <c r="W1395" s="1">
        <v>0</v>
      </c>
      <c r="Y1395" s="1">
        <v>0</v>
      </c>
      <c r="AA1395" s="1">
        <v>0</v>
      </c>
      <c r="AC1395" s="1">
        <v>0</v>
      </c>
      <c r="AE1395" s="1">
        <v>0</v>
      </c>
      <c r="AG1395" s="1">
        <v>1</v>
      </c>
      <c r="AH1395" s="1">
        <v>0</v>
      </c>
    </row>
    <row r="1396" spans="1:34">
      <c r="A1396" s="1" t="s">
        <v>3726</v>
      </c>
      <c r="B1396" s="1" t="s">
        <v>3727</v>
      </c>
      <c r="C1396" s="1" t="s">
        <v>156</v>
      </c>
      <c r="D1396" s="1">
        <v>12</v>
      </c>
      <c r="E1396" s="4">
        <v>44662</v>
      </c>
      <c r="F1396" s="1" t="s">
        <v>3728</v>
      </c>
      <c r="G1396" s="1" t="s">
        <v>72</v>
      </c>
      <c r="H1396" s="1" t="s">
        <v>65</v>
      </c>
      <c r="I1396" s="1">
        <v>0.8</v>
      </c>
      <c r="J1396" s="1" t="s">
        <v>75</v>
      </c>
      <c r="K1396" s="1">
        <v>0</v>
      </c>
      <c r="M1396" s="1">
        <v>0</v>
      </c>
      <c r="O1396" s="1">
        <v>0</v>
      </c>
      <c r="Q1396" s="1">
        <v>0</v>
      </c>
      <c r="S1396" s="1">
        <v>0</v>
      </c>
      <c r="U1396" s="1">
        <v>0</v>
      </c>
      <c r="W1396" s="1">
        <v>0</v>
      </c>
      <c r="Y1396" s="1">
        <v>0</v>
      </c>
      <c r="AA1396" s="1">
        <v>0</v>
      </c>
      <c r="AC1396" s="1">
        <v>0</v>
      </c>
      <c r="AE1396" s="1">
        <v>0</v>
      </c>
      <c r="AG1396" s="1">
        <v>1</v>
      </c>
      <c r="AH1396" s="1">
        <v>0</v>
      </c>
    </row>
    <row r="1397" spans="1:34">
      <c r="A1397" s="1" t="s">
        <v>3729</v>
      </c>
      <c r="B1397" s="1" t="s">
        <v>3730</v>
      </c>
      <c r="C1397" s="1" t="s">
        <v>152</v>
      </c>
      <c r="D1397" s="1">
        <v>40</v>
      </c>
      <c r="E1397" s="4">
        <v>44553</v>
      </c>
      <c r="F1397" s="1" t="s">
        <v>3731</v>
      </c>
      <c r="G1397" s="1" t="s">
        <v>72</v>
      </c>
      <c r="H1397" s="1" t="s">
        <v>73</v>
      </c>
      <c r="I1397" s="1">
        <v>0</v>
      </c>
      <c r="J1397" s="1" t="s">
        <v>397</v>
      </c>
      <c r="K1397" s="1">
        <v>0.78</v>
      </c>
      <c r="L1397" s="1" t="s">
        <v>75</v>
      </c>
      <c r="M1397" s="1">
        <v>0</v>
      </c>
      <c r="O1397" s="1">
        <v>0</v>
      </c>
      <c r="Q1397" s="1">
        <v>0</v>
      </c>
      <c r="S1397" s="1">
        <v>0</v>
      </c>
      <c r="U1397" s="1">
        <v>0</v>
      </c>
      <c r="W1397" s="1">
        <v>0</v>
      </c>
      <c r="Y1397" s="1">
        <v>0</v>
      </c>
      <c r="AA1397" s="1">
        <v>0</v>
      </c>
      <c r="AC1397" s="1">
        <v>0</v>
      </c>
      <c r="AE1397" s="1">
        <v>0</v>
      </c>
      <c r="AG1397" s="1">
        <v>2</v>
      </c>
      <c r="AH1397" s="1">
        <v>8000</v>
      </c>
    </row>
    <row r="1398" spans="1:34">
      <c r="A1398" s="1" t="s">
        <v>3732</v>
      </c>
      <c r="B1398" s="1" t="s">
        <v>3733</v>
      </c>
      <c r="C1398" s="1" t="s">
        <v>199</v>
      </c>
      <c r="D1398" s="1">
        <v>2</v>
      </c>
      <c r="E1398" s="1">
        <v>43956</v>
      </c>
      <c r="F1398" s="1" t="s">
        <v>20332</v>
      </c>
      <c r="G1398" s="1" t="s">
        <v>72</v>
      </c>
      <c r="H1398" s="1" t="s">
        <v>65</v>
      </c>
      <c r="I1398" s="1">
        <v>0.6</v>
      </c>
      <c r="J1398" s="1" t="s">
        <v>75</v>
      </c>
      <c r="K1398" s="1">
        <v>0</v>
      </c>
      <c r="M1398" s="1">
        <v>0</v>
      </c>
      <c r="O1398" s="1">
        <v>0</v>
      </c>
      <c r="Q1398" s="1">
        <v>0</v>
      </c>
      <c r="S1398" s="1">
        <v>0</v>
      </c>
      <c r="U1398" s="1">
        <v>0</v>
      </c>
      <c r="W1398" s="1">
        <v>0</v>
      </c>
      <c r="Y1398" s="1">
        <v>0</v>
      </c>
      <c r="AA1398" s="1">
        <v>0</v>
      </c>
      <c r="AC1398" s="1">
        <v>0</v>
      </c>
      <c r="AE1398" s="1">
        <v>0</v>
      </c>
      <c r="AG1398" s="1">
        <v>1</v>
      </c>
      <c r="AH1398" s="1">
        <v>0</v>
      </c>
    </row>
    <row r="1399" spans="1:34">
      <c r="A1399" s="1" t="s">
        <v>3734</v>
      </c>
      <c r="B1399" s="1" t="s">
        <v>3735</v>
      </c>
      <c r="C1399" s="1" t="s">
        <v>1631</v>
      </c>
      <c r="D1399" s="1">
        <v>132</v>
      </c>
      <c r="E1399" s="4">
        <v>44560</v>
      </c>
      <c r="F1399" s="1" t="s">
        <v>3736</v>
      </c>
      <c r="G1399" s="1" t="s">
        <v>72</v>
      </c>
      <c r="H1399" s="1" t="s">
        <v>73</v>
      </c>
      <c r="I1399" s="1">
        <v>0</v>
      </c>
      <c r="J1399" s="1" t="s">
        <v>397</v>
      </c>
      <c r="K1399" s="1">
        <v>0.5</v>
      </c>
      <c r="L1399" s="1" t="s">
        <v>75</v>
      </c>
      <c r="M1399" s="1">
        <v>0</v>
      </c>
      <c r="O1399" s="1">
        <v>0</v>
      </c>
      <c r="Q1399" s="1">
        <v>0</v>
      </c>
      <c r="S1399" s="1">
        <v>0</v>
      </c>
      <c r="U1399" s="1">
        <v>0</v>
      </c>
      <c r="W1399" s="1">
        <v>0</v>
      </c>
      <c r="Y1399" s="1">
        <v>0</v>
      </c>
      <c r="AA1399" s="1">
        <v>0</v>
      </c>
      <c r="AC1399" s="1">
        <v>0</v>
      </c>
      <c r="AE1399" s="1">
        <v>0</v>
      </c>
      <c r="AG1399" s="1">
        <v>2</v>
      </c>
      <c r="AH1399" s="1">
        <v>8000</v>
      </c>
    </row>
    <row r="1400" spans="1:34">
      <c r="A1400" s="1" t="s">
        <v>3737</v>
      </c>
      <c r="B1400" s="1" t="s">
        <v>3738</v>
      </c>
      <c r="C1400" s="1" t="s">
        <v>98</v>
      </c>
      <c r="D1400" s="1">
        <v>12</v>
      </c>
      <c r="E1400" s="4">
        <v>44712</v>
      </c>
      <c r="F1400" s="1" t="s">
        <v>3739</v>
      </c>
      <c r="G1400" s="1" t="s">
        <v>72</v>
      </c>
      <c r="H1400" s="1" t="s">
        <v>65</v>
      </c>
      <c r="I1400" s="1">
        <v>0.2</v>
      </c>
      <c r="J1400" s="1" t="s">
        <v>75</v>
      </c>
      <c r="K1400" s="1">
        <v>0</v>
      </c>
      <c r="M1400" s="1">
        <v>0</v>
      </c>
      <c r="O1400" s="1">
        <v>0</v>
      </c>
      <c r="Q1400" s="1">
        <v>0</v>
      </c>
      <c r="S1400" s="1">
        <v>0</v>
      </c>
      <c r="U1400" s="1">
        <v>0</v>
      </c>
      <c r="W1400" s="1">
        <v>0</v>
      </c>
      <c r="Y1400" s="1">
        <v>0</v>
      </c>
      <c r="AA1400" s="1">
        <v>0</v>
      </c>
      <c r="AC1400" s="1">
        <v>0</v>
      </c>
      <c r="AE1400" s="1">
        <v>0</v>
      </c>
      <c r="AG1400" s="1">
        <v>1</v>
      </c>
      <c r="AH1400" s="1">
        <v>0</v>
      </c>
    </row>
    <row r="1401" spans="1:34">
      <c r="A1401" s="1" t="s">
        <v>3740</v>
      </c>
      <c r="B1401" s="1" t="s">
        <v>3741</v>
      </c>
      <c r="C1401" s="1" t="s">
        <v>506</v>
      </c>
      <c r="D1401" s="1">
        <v>21</v>
      </c>
      <c r="E1401" s="1">
        <v>43676</v>
      </c>
      <c r="F1401" s="1" t="s">
        <v>20332</v>
      </c>
      <c r="G1401" s="1" t="s">
        <v>72</v>
      </c>
      <c r="H1401" s="1" t="s">
        <v>65</v>
      </c>
      <c r="I1401" s="1">
        <v>0.5</v>
      </c>
      <c r="J1401" s="1" t="s">
        <v>75</v>
      </c>
      <c r="K1401" s="1">
        <v>0</v>
      </c>
      <c r="M1401" s="1">
        <v>0</v>
      </c>
      <c r="O1401" s="1">
        <v>0</v>
      </c>
      <c r="Q1401" s="1">
        <v>0</v>
      </c>
      <c r="S1401" s="1">
        <v>0</v>
      </c>
      <c r="U1401" s="1">
        <v>0</v>
      </c>
      <c r="W1401" s="1">
        <v>0</v>
      </c>
      <c r="Y1401" s="1">
        <v>0</v>
      </c>
      <c r="AA1401" s="1">
        <v>0</v>
      </c>
      <c r="AC1401" s="1">
        <v>0</v>
      </c>
      <c r="AE1401" s="1">
        <v>0</v>
      </c>
      <c r="AG1401" s="1">
        <v>1</v>
      </c>
      <c r="AH1401" s="1">
        <v>0</v>
      </c>
    </row>
    <row r="1402" spans="1:34">
      <c r="A1402" s="1" t="s">
        <v>3742</v>
      </c>
      <c r="B1402" s="1" t="s">
        <v>3743</v>
      </c>
      <c r="C1402" s="1" t="s">
        <v>65</v>
      </c>
      <c r="D1402" s="1">
        <v>41</v>
      </c>
      <c r="E1402" s="1">
        <v>43822</v>
      </c>
      <c r="F1402" s="1" t="s">
        <v>20332</v>
      </c>
      <c r="G1402" s="1" t="s">
        <v>72</v>
      </c>
      <c r="H1402" s="1" t="s">
        <v>65</v>
      </c>
      <c r="I1402" s="1">
        <v>0.65</v>
      </c>
      <c r="J1402" s="1" t="s">
        <v>75</v>
      </c>
      <c r="K1402" s="1">
        <v>0</v>
      </c>
      <c r="M1402" s="1">
        <v>0</v>
      </c>
      <c r="O1402" s="1">
        <v>0</v>
      </c>
      <c r="Q1402" s="1">
        <v>0</v>
      </c>
      <c r="S1402" s="1">
        <v>0</v>
      </c>
      <c r="U1402" s="1">
        <v>0</v>
      </c>
      <c r="W1402" s="1">
        <v>0</v>
      </c>
      <c r="Y1402" s="1">
        <v>0</v>
      </c>
      <c r="AA1402" s="1">
        <v>0</v>
      </c>
      <c r="AC1402" s="1">
        <v>0</v>
      </c>
      <c r="AE1402" s="1">
        <v>0</v>
      </c>
      <c r="AG1402" s="1">
        <v>1</v>
      </c>
      <c r="AH1402" s="1">
        <v>0</v>
      </c>
    </row>
    <row r="1403" spans="1:34">
      <c r="A1403" s="1" t="s">
        <v>3744</v>
      </c>
      <c r="B1403" s="1" t="s">
        <v>3745</v>
      </c>
      <c r="C1403" s="1" t="s">
        <v>365</v>
      </c>
      <c r="D1403" s="1">
        <v>4</v>
      </c>
      <c r="E1403" s="4">
        <v>44644</v>
      </c>
      <c r="F1403" s="1" t="s">
        <v>3746</v>
      </c>
      <c r="G1403" s="1" t="s">
        <v>80</v>
      </c>
      <c r="H1403" s="1" t="s">
        <v>73</v>
      </c>
      <c r="I1403" s="1">
        <v>0</v>
      </c>
      <c r="J1403" s="1" t="s">
        <v>81</v>
      </c>
      <c r="K1403" s="1">
        <v>0.8</v>
      </c>
      <c r="L1403" s="1" t="s">
        <v>75</v>
      </c>
      <c r="M1403" s="1">
        <v>0</v>
      </c>
      <c r="O1403" s="1">
        <v>0</v>
      </c>
      <c r="Q1403" s="1">
        <v>0</v>
      </c>
      <c r="S1403" s="1">
        <v>0</v>
      </c>
      <c r="U1403" s="1">
        <v>0</v>
      </c>
      <c r="W1403" s="1">
        <v>0</v>
      </c>
      <c r="Y1403" s="1">
        <v>0</v>
      </c>
      <c r="AA1403" s="1">
        <v>0</v>
      </c>
      <c r="AC1403" s="1">
        <v>0</v>
      </c>
      <c r="AE1403" s="1">
        <v>0</v>
      </c>
      <c r="AG1403" s="1">
        <v>2</v>
      </c>
      <c r="AH1403" s="1">
        <v>15000</v>
      </c>
    </row>
    <row r="1404" spans="1:34">
      <c r="A1404" s="1" t="s">
        <v>3747</v>
      </c>
      <c r="B1404" s="1" t="s">
        <v>3748</v>
      </c>
      <c r="C1404" s="1" t="s">
        <v>460</v>
      </c>
      <c r="D1404" s="1">
        <v>16</v>
      </c>
      <c r="E1404" s="4">
        <v>44643</v>
      </c>
      <c r="F1404" s="1" t="s">
        <v>3749</v>
      </c>
      <c r="G1404" s="1" t="s">
        <v>80</v>
      </c>
      <c r="H1404" s="1" t="s">
        <v>73</v>
      </c>
      <c r="I1404" s="1">
        <v>0</v>
      </c>
      <c r="J1404" s="1" t="s">
        <v>74</v>
      </c>
      <c r="K1404" s="1">
        <v>0.65</v>
      </c>
      <c r="L1404" s="1" t="s">
        <v>82</v>
      </c>
      <c r="M1404" s="1">
        <v>0.7</v>
      </c>
      <c r="N1404" s="1" t="s">
        <v>83</v>
      </c>
      <c r="O1404" s="1">
        <v>0.75</v>
      </c>
      <c r="P1404" s="1" t="s">
        <v>84</v>
      </c>
      <c r="Q1404" s="1">
        <v>0.8</v>
      </c>
      <c r="R1404" s="1" t="s">
        <v>85</v>
      </c>
      <c r="S1404" s="1">
        <v>0</v>
      </c>
      <c r="U1404" s="1">
        <v>0</v>
      </c>
      <c r="W1404" s="1">
        <v>0</v>
      </c>
      <c r="Y1404" s="1">
        <v>0</v>
      </c>
      <c r="AA1404" s="1">
        <v>0</v>
      </c>
      <c r="AC1404" s="1">
        <v>0</v>
      </c>
      <c r="AE1404" s="1">
        <v>0</v>
      </c>
      <c r="AG1404" s="1">
        <v>4</v>
      </c>
      <c r="AH1404" s="1">
        <v>10000</v>
      </c>
    </row>
    <row r="1405" spans="1:34">
      <c r="A1405" s="1" t="s">
        <v>3750</v>
      </c>
      <c r="B1405" s="1" t="s">
        <v>3751</v>
      </c>
      <c r="C1405" s="1" t="s">
        <v>620</v>
      </c>
      <c r="D1405" s="1">
        <v>9</v>
      </c>
      <c r="E1405" s="1">
        <v>44365</v>
      </c>
      <c r="F1405" s="1" t="s">
        <v>20332</v>
      </c>
      <c r="G1405" s="1" t="s">
        <v>72</v>
      </c>
      <c r="H1405" s="1" t="s">
        <v>65</v>
      </c>
      <c r="I1405" s="1">
        <v>0.4</v>
      </c>
      <c r="J1405" s="1" t="s">
        <v>75</v>
      </c>
      <c r="K1405" s="1">
        <v>0</v>
      </c>
      <c r="M1405" s="1">
        <v>0</v>
      </c>
      <c r="O1405" s="1">
        <v>0</v>
      </c>
      <c r="Q1405" s="1">
        <v>0</v>
      </c>
      <c r="S1405" s="1">
        <v>0</v>
      </c>
      <c r="U1405" s="1">
        <v>0</v>
      </c>
      <c r="W1405" s="1">
        <v>0</v>
      </c>
      <c r="Y1405" s="1">
        <v>0</v>
      </c>
      <c r="AA1405" s="1">
        <v>0</v>
      </c>
      <c r="AC1405" s="1">
        <v>0</v>
      </c>
      <c r="AE1405" s="1">
        <v>0</v>
      </c>
      <c r="AG1405" s="1">
        <v>1</v>
      </c>
      <c r="AH1405" s="1">
        <v>0</v>
      </c>
    </row>
    <row r="1406" spans="1:34">
      <c r="A1406" s="1" t="s">
        <v>3752</v>
      </c>
      <c r="B1406" s="1" t="s">
        <v>3753</v>
      </c>
      <c r="C1406" s="1" t="s">
        <v>95</v>
      </c>
      <c r="D1406" s="1">
        <v>11</v>
      </c>
      <c r="E1406" s="1">
        <v>43986</v>
      </c>
      <c r="F1406" s="1" t="s">
        <v>20332</v>
      </c>
      <c r="G1406" s="1" t="s">
        <v>72</v>
      </c>
      <c r="H1406" s="1" t="s">
        <v>65</v>
      </c>
      <c r="I1406" s="1">
        <v>0.7</v>
      </c>
      <c r="J1406" s="1" t="s">
        <v>75</v>
      </c>
      <c r="K1406" s="1">
        <v>0</v>
      </c>
      <c r="M1406" s="1">
        <v>0</v>
      </c>
      <c r="O1406" s="1">
        <v>0</v>
      </c>
      <c r="Q1406" s="1">
        <v>0</v>
      </c>
      <c r="S1406" s="1">
        <v>0</v>
      </c>
      <c r="U1406" s="1">
        <v>0</v>
      </c>
      <c r="W1406" s="1">
        <v>0</v>
      </c>
      <c r="Y1406" s="1">
        <v>0</v>
      </c>
      <c r="AA1406" s="1">
        <v>0</v>
      </c>
      <c r="AC1406" s="1">
        <v>0</v>
      </c>
      <c r="AE1406" s="1">
        <v>0</v>
      </c>
      <c r="AG1406" s="1">
        <v>1</v>
      </c>
      <c r="AH1406" s="1">
        <v>0</v>
      </c>
    </row>
    <row r="1407" spans="1:34">
      <c r="A1407" s="1" t="s">
        <v>3754</v>
      </c>
      <c r="B1407" s="1" t="s">
        <v>3755</v>
      </c>
      <c r="C1407" s="1" t="s">
        <v>228</v>
      </c>
      <c r="D1407" s="1">
        <v>29</v>
      </c>
      <c r="E1407" s="1">
        <v>41018</v>
      </c>
      <c r="F1407" s="1" t="s">
        <v>20332</v>
      </c>
      <c r="G1407" s="1" t="s">
        <v>72</v>
      </c>
      <c r="H1407" s="1" t="s">
        <v>65</v>
      </c>
      <c r="I1407" s="1">
        <v>0.8</v>
      </c>
      <c r="J1407" s="1" t="s">
        <v>75</v>
      </c>
      <c r="K1407" s="1">
        <v>0</v>
      </c>
      <c r="M1407" s="1">
        <v>0</v>
      </c>
      <c r="O1407" s="1">
        <v>0</v>
      </c>
      <c r="Q1407" s="1">
        <v>0</v>
      </c>
      <c r="S1407" s="1">
        <v>0</v>
      </c>
      <c r="U1407" s="1">
        <v>0</v>
      </c>
      <c r="W1407" s="1">
        <v>0</v>
      </c>
      <c r="Y1407" s="1">
        <v>0</v>
      </c>
      <c r="AA1407" s="1">
        <v>0</v>
      </c>
      <c r="AC1407" s="1">
        <v>0</v>
      </c>
      <c r="AE1407" s="1">
        <v>0</v>
      </c>
      <c r="AG1407" s="1">
        <v>1</v>
      </c>
      <c r="AH1407" s="1">
        <v>0</v>
      </c>
    </row>
    <row r="1408" spans="1:34">
      <c r="A1408" s="1" t="s">
        <v>3756</v>
      </c>
      <c r="B1408" s="1" t="s">
        <v>3757</v>
      </c>
      <c r="C1408" s="1" t="s">
        <v>108</v>
      </c>
      <c r="D1408" s="1">
        <v>11</v>
      </c>
      <c r="E1408" s="1">
        <v>43553</v>
      </c>
      <c r="F1408" s="1" t="s">
        <v>20332</v>
      </c>
      <c r="G1408" s="1" t="s">
        <v>72</v>
      </c>
      <c r="H1408" s="1" t="s">
        <v>73</v>
      </c>
      <c r="I1408" s="1">
        <v>0</v>
      </c>
      <c r="J1408" s="1" t="s">
        <v>397</v>
      </c>
      <c r="K1408" s="1">
        <v>0.8</v>
      </c>
      <c r="L1408" s="1" t="s">
        <v>75</v>
      </c>
      <c r="M1408" s="1">
        <v>0</v>
      </c>
      <c r="O1408" s="1">
        <v>0</v>
      </c>
      <c r="Q1408" s="1">
        <v>0</v>
      </c>
      <c r="S1408" s="1">
        <v>0</v>
      </c>
      <c r="U1408" s="1">
        <v>0</v>
      </c>
      <c r="W1408" s="1">
        <v>0</v>
      </c>
      <c r="Y1408" s="1">
        <v>0</v>
      </c>
      <c r="AA1408" s="1">
        <v>0</v>
      </c>
      <c r="AC1408" s="1">
        <v>0</v>
      </c>
      <c r="AE1408" s="1">
        <v>0</v>
      </c>
      <c r="AG1408" s="1">
        <v>2</v>
      </c>
      <c r="AH1408" s="1">
        <v>8000</v>
      </c>
    </row>
    <row r="1409" spans="1:34">
      <c r="A1409" s="1" t="s">
        <v>3758</v>
      </c>
      <c r="B1409" s="1" t="s">
        <v>3759</v>
      </c>
      <c r="C1409" s="1" t="s">
        <v>196</v>
      </c>
      <c r="D1409" s="1">
        <v>25</v>
      </c>
      <c r="E1409" s="4">
        <v>44711</v>
      </c>
      <c r="F1409" s="1" t="s">
        <v>3760</v>
      </c>
      <c r="G1409" s="1" t="s">
        <v>72</v>
      </c>
      <c r="H1409" s="1" t="s">
        <v>65</v>
      </c>
      <c r="I1409" s="1">
        <v>0.3</v>
      </c>
      <c r="J1409" s="1" t="s">
        <v>75</v>
      </c>
      <c r="K1409" s="1">
        <v>0</v>
      </c>
      <c r="M1409" s="1">
        <v>0</v>
      </c>
      <c r="O1409" s="1">
        <v>0</v>
      </c>
      <c r="Q1409" s="1">
        <v>0</v>
      </c>
      <c r="S1409" s="1">
        <v>0</v>
      </c>
      <c r="U1409" s="1">
        <v>0</v>
      </c>
      <c r="W1409" s="1">
        <v>0</v>
      </c>
      <c r="Y1409" s="1">
        <v>0</v>
      </c>
      <c r="AA1409" s="1">
        <v>0</v>
      </c>
      <c r="AC1409" s="1">
        <v>0</v>
      </c>
      <c r="AE1409" s="1">
        <v>0</v>
      </c>
      <c r="AG1409" s="1">
        <v>1</v>
      </c>
      <c r="AH1409" s="1">
        <v>0</v>
      </c>
    </row>
    <row r="1410" spans="1:34">
      <c r="A1410" s="1" t="s">
        <v>3761</v>
      </c>
      <c r="B1410" s="1" t="s">
        <v>3762</v>
      </c>
      <c r="C1410" s="1" t="s">
        <v>1204</v>
      </c>
      <c r="D1410" s="1">
        <v>13</v>
      </c>
      <c r="E1410" s="1">
        <v>43504</v>
      </c>
      <c r="F1410" s="1" t="s">
        <v>20332</v>
      </c>
      <c r="G1410" s="1" t="s">
        <v>72</v>
      </c>
      <c r="H1410" s="1" t="s">
        <v>73</v>
      </c>
      <c r="I1410" s="1">
        <v>0</v>
      </c>
      <c r="J1410" s="1" t="s">
        <v>74</v>
      </c>
      <c r="K1410" s="1">
        <v>0.8</v>
      </c>
      <c r="L1410" s="1" t="s">
        <v>75</v>
      </c>
      <c r="M1410" s="1">
        <v>0</v>
      </c>
      <c r="O1410" s="1">
        <v>0</v>
      </c>
      <c r="Q1410" s="1">
        <v>0</v>
      </c>
      <c r="S1410" s="1">
        <v>0</v>
      </c>
      <c r="U1410" s="1">
        <v>0</v>
      </c>
      <c r="W1410" s="1">
        <v>0</v>
      </c>
      <c r="Y1410" s="1">
        <v>0</v>
      </c>
      <c r="AA1410" s="1">
        <v>0</v>
      </c>
      <c r="AC1410" s="1">
        <v>0</v>
      </c>
      <c r="AE1410" s="1">
        <v>0</v>
      </c>
      <c r="AG1410" s="1">
        <v>2</v>
      </c>
      <c r="AH1410" s="1">
        <v>10000</v>
      </c>
    </row>
    <row r="1411" spans="1:34">
      <c r="A1411" s="1" t="s">
        <v>3763</v>
      </c>
      <c r="B1411" s="1" t="s">
        <v>3764</v>
      </c>
      <c r="C1411" s="1" t="s">
        <v>306</v>
      </c>
      <c r="D1411" s="1">
        <v>12</v>
      </c>
      <c r="E1411" s="4">
        <v>44641</v>
      </c>
      <c r="F1411" s="1" t="s">
        <v>3765</v>
      </c>
      <c r="G1411" s="1" t="s">
        <v>72</v>
      </c>
      <c r="H1411" s="1" t="s">
        <v>73</v>
      </c>
      <c r="I1411" s="1">
        <v>0</v>
      </c>
      <c r="J1411" s="1" t="s">
        <v>81</v>
      </c>
      <c r="K1411" s="1">
        <v>0.7</v>
      </c>
      <c r="L1411" s="1" t="s">
        <v>75</v>
      </c>
      <c r="M1411" s="1">
        <v>0</v>
      </c>
      <c r="O1411" s="1">
        <v>0</v>
      </c>
      <c r="Q1411" s="1">
        <v>0</v>
      </c>
      <c r="S1411" s="1">
        <v>0</v>
      </c>
      <c r="U1411" s="1">
        <v>0</v>
      </c>
      <c r="W1411" s="1">
        <v>0</v>
      </c>
      <c r="Y1411" s="1">
        <v>0</v>
      </c>
      <c r="AA1411" s="1">
        <v>0</v>
      </c>
      <c r="AC1411" s="1">
        <v>0</v>
      </c>
      <c r="AE1411" s="1">
        <v>0</v>
      </c>
      <c r="AG1411" s="1">
        <v>2</v>
      </c>
      <c r="AH1411" s="1">
        <v>15000</v>
      </c>
    </row>
    <row r="1412" spans="1:34">
      <c r="A1412" s="1" t="s">
        <v>3766</v>
      </c>
      <c r="B1412" s="1" t="s">
        <v>3767</v>
      </c>
      <c r="C1412" s="1" t="s">
        <v>199</v>
      </c>
      <c r="H1412" s="1" t="s">
        <v>65</v>
      </c>
      <c r="I1412" s="1" t="s">
        <v>66</v>
      </c>
      <c r="V1412" s="1" t="s">
        <v>67</v>
      </c>
    </row>
    <row r="1413" spans="1:34">
      <c r="A1413" s="1" t="s">
        <v>3768</v>
      </c>
      <c r="B1413" s="1" t="s">
        <v>3769</v>
      </c>
      <c r="C1413" s="1" t="s">
        <v>680</v>
      </c>
      <c r="D1413" s="1">
        <v>2</v>
      </c>
      <c r="E1413" s="4">
        <v>44678</v>
      </c>
      <c r="F1413" s="1" t="s">
        <v>3770</v>
      </c>
      <c r="G1413" s="1" t="s">
        <v>80</v>
      </c>
      <c r="H1413" s="1" t="s">
        <v>73</v>
      </c>
      <c r="I1413" s="1">
        <v>0</v>
      </c>
      <c r="J1413" s="1" t="s">
        <v>89</v>
      </c>
      <c r="K1413" s="1">
        <v>0.59</v>
      </c>
      <c r="L1413" s="1" t="s">
        <v>82</v>
      </c>
      <c r="M1413" s="1">
        <v>0.76</v>
      </c>
      <c r="N1413" s="1" t="s">
        <v>83</v>
      </c>
      <c r="O1413" s="1">
        <v>0.78</v>
      </c>
      <c r="P1413" s="1" t="s">
        <v>84</v>
      </c>
      <c r="Q1413" s="1">
        <v>0.8</v>
      </c>
      <c r="R1413" s="1" t="s">
        <v>85</v>
      </c>
      <c r="S1413" s="1">
        <v>0</v>
      </c>
      <c r="U1413" s="1">
        <v>0</v>
      </c>
      <c r="W1413" s="1">
        <v>0</v>
      </c>
      <c r="Y1413" s="1">
        <v>0</v>
      </c>
      <c r="AA1413" s="1">
        <v>0</v>
      </c>
      <c r="AC1413" s="1">
        <v>0</v>
      </c>
      <c r="AE1413" s="1">
        <v>0</v>
      </c>
      <c r="AG1413" s="1">
        <v>4</v>
      </c>
      <c r="AH1413" s="1">
        <v>12000</v>
      </c>
    </row>
    <row r="1414" spans="1:34">
      <c r="A1414" s="1" t="s">
        <v>3771</v>
      </c>
      <c r="B1414" s="1" t="s">
        <v>3772</v>
      </c>
      <c r="C1414" s="1" t="s">
        <v>680</v>
      </c>
      <c r="H1414" s="1" t="s">
        <v>65</v>
      </c>
      <c r="I1414" s="1" t="s">
        <v>66</v>
      </c>
      <c r="V1414" s="1" t="s">
        <v>67</v>
      </c>
    </row>
    <row r="1415" spans="1:34">
      <c r="A1415" s="1" t="s">
        <v>3773</v>
      </c>
      <c r="B1415" s="1" t="s">
        <v>3774</v>
      </c>
      <c r="C1415" s="1" t="s">
        <v>199</v>
      </c>
      <c r="D1415" s="1">
        <v>9</v>
      </c>
      <c r="E1415" s="1">
        <v>44293</v>
      </c>
      <c r="F1415" s="1" t="s">
        <v>20332</v>
      </c>
      <c r="G1415" s="1" t="s">
        <v>72</v>
      </c>
      <c r="H1415" s="1" t="s">
        <v>73</v>
      </c>
      <c r="I1415" s="1">
        <v>0</v>
      </c>
      <c r="J1415" s="1" t="s">
        <v>651</v>
      </c>
      <c r="K1415" s="1">
        <v>0.5</v>
      </c>
      <c r="L1415" s="1" t="s">
        <v>75</v>
      </c>
      <c r="M1415" s="1">
        <v>0</v>
      </c>
      <c r="O1415" s="1">
        <v>0</v>
      </c>
      <c r="Q1415" s="1">
        <v>0</v>
      </c>
      <c r="S1415" s="1">
        <v>0</v>
      </c>
      <c r="U1415" s="1">
        <v>0</v>
      </c>
      <c r="W1415" s="1">
        <v>0</v>
      </c>
      <c r="Y1415" s="1">
        <v>0</v>
      </c>
      <c r="AA1415" s="1">
        <v>0</v>
      </c>
      <c r="AC1415" s="1">
        <v>0</v>
      </c>
      <c r="AE1415" s="1">
        <v>0</v>
      </c>
      <c r="AG1415" s="1">
        <v>2</v>
      </c>
      <c r="AH1415" s="1">
        <v>14999.99</v>
      </c>
    </row>
    <row r="1416" spans="1:34">
      <c r="A1416" s="1" t="s">
        <v>3775</v>
      </c>
      <c r="B1416" s="1" t="s">
        <v>3776</v>
      </c>
      <c r="C1416" s="1" t="s">
        <v>112</v>
      </c>
      <c r="D1416" s="1">
        <v>48</v>
      </c>
      <c r="E1416" s="4">
        <v>44553</v>
      </c>
      <c r="F1416" s="1" t="s">
        <v>3777</v>
      </c>
      <c r="G1416" s="1" t="s">
        <v>72</v>
      </c>
      <c r="H1416" s="1" t="s">
        <v>73</v>
      </c>
      <c r="I1416" s="1">
        <v>0</v>
      </c>
      <c r="J1416" s="1" t="s">
        <v>187</v>
      </c>
      <c r="K1416" s="1">
        <v>0.4</v>
      </c>
      <c r="L1416" s="1" t="s">
        <v>75</v>
      </c>
      <c r="M1416" s="1">
        <v>0</v>
      </c>
      <c r="O1416" s="1">
        <v>0</v>
      </c>
      <c r="Q1416" s="1">
        <v>0</v>
      </c>
      <c r="S1416" s="1">
        <v>0</v>
      </c>
      <c r="U1416" s="1">
        <v>0</v>
      </c>
      <c r="W1416" s="1">
        <v>0</v>
      </c>
      <c r="Y1416" s="1">
        <v>0</v>
      </c>
      <c r="AA1416" s="1">
        <v>0</v>
      </c>
      <c r="AC1416" s="1">
        <v>0</v>
      </c>
      <c r="AE1416" s="1">
        <v>0</v>
      </c>
      <c r="AG1416" s="1">
        <v>2</v>
      </c>
      <c r="AH1416" s="1">
        <v>9000</v>
      </c>
    </row>
    <row r="1417" spans="1:34">
      <c r="A1417" s="1" t="s">
        <v>3778</v>
      </c>
      <c r="B1417" s="1" t="s">
        <v>3779</v>
      </c>
      <c r="C1417" s="1" t="s">
        <v>118</v>
      </c>
      <c r="D1417" s="1">
        <v>11</v>
      </c>
      <c r="E1417" s="4">
        <v>44677</v>
      </c>
      <c r="F1417" s="1" t="s">
        <v>3780</v>
      </c>
      <c r="G1417" s="1" t="s">
        <v>80</v>
      </c>
      <c r="H1417" s="1" t="s">
        <v>73</v>
      </c>
      <c r="I1417" s="1">
        <v>0.54</v>
      </c>
      <c r="J1417" s="1" t="s">
        <v>82</v>
      </c>
      <c r="K1417" s="1">
        <v>0.59</v>
      </c>
      <c r="L1417" s="1" t="s">
        <v>83</v>
      </c>
      <c r="M1417" s="1">
        <v>0.6</v>
      </c>
      <c r="N1417" s="1" t="s">
        <v>84</v>
      </c>
      <c r="O1417" s="1">
        <v>0.8</v>
      </c>
      <c r="P1417" s="1" t="s">
        <v>85</v>
      </c>
      <c r="Q1417" s="1">
        <v>0</v>
      </c>
      <c r="S1417" s="1">
        <v>0</v>
      </c>
      <c r="U1417" s="1">
        <v>0</v>
      </c>
      <c r="W1417" s="1">
        <v>0</v>
      </c>
      <c r="Y1417" s="1">
        <v>0</v>
      </c>
      <c r="AA1417" s="1">
        <v>0</v>
      </c>
      <c r="AC1417" s="1">
        <v>0</v>
      </c>
      <c r="AE1417" s="1">
        <v>0</v>
      </c>
      <c r="AG1417" s="1">
        <v>3</v>
      </c>
      <c r="AH1417" s="1">
        <v>0</v>
      </c>
    </row>
    <row r="1418" spans="1:34">
      <c r="A1418" s="1" t="s">
        <v>3781</v>
      </c>
      <c r="B1418" s="1" t="s">
        <v>3782</v>
      </c>
      <c r="C1418" s="1" t="s">
        <v>306</v>
      </c>
      <c r="D1418" s="1">
        <v>15</v>
      </c>
      <c r="E1418" s="1">
        <v>44242</v>
      </c>
      <c r="F1418" s="1" t="s">
        <v>20332</v>
      </c>
      <c r="G1418" s="1" t="s">
        <v>72</v>
      </c>
      <c r="H1418" s="1" t="s">
        <v>65</v>
      </c>
      <c r="I1418" s="1">
        <v>0.6</v>
      </c>
      <c r="J1418" s="1" t="s">
        <v>75</v>
      </c>
      <c r="K1418" s="1">
        <v>0</v>
      </c>
      <c r="M1418" s="1">
        <v>0</v>
      </c>
      <c r="O1418" s="1">
        <v>0</v>
      </c>
      <c r="Q1418" s="1">
        <v>0</v>
      </c>
      <c r="S1418" s="1">
        <v>0</v>
      </c>
      <c r="U1418" s="1">
        <v>0</v>
      </c>
      <c r="W1418" s="1">
        <v>0</v>
      </c>
      <c r="Y1418" s="1">
        <v>0</v>
      </c>
      <c r="AA1418" s="1">
        <v>0</v>
      </c>
      <c r="AC1418" s="1">
        <v>0</v>
      </c>
      <c r="AE1418" s="1">
        <v>0</v>
      </c>
      <c r="AG1418" s="1">
        <v>1</v>
      </c>
      <c r="AH1418" s="1">
        <v>0</v>
      </c>
    </row>
    <row r="1419" spans="1:34">
      <c r="A1419" s="1" t="s">
        <v>3783</v>
      </c>
      <c r="B1419" s="1" t="s">
        <v>3784</v>
      </c>
      <c r="C1419" s="1" t="s">
        <v>112</v>
      </c>
      <c r="D1419" s="1">
        <v>4</v>
      </c>
      <c r="E1419" s="4">
        <v>44628</v>
      </c>
      <c r="F1419" s="1" t="s">
        <v>3785</v>
      </c>
      <c r="G1419" s="1" t="s">
        <v>72</v>
      </c>
      <c r="H1419" s="1" t="s">
        <v>65</v>
      </c>
      <c r="I1419" s="1">
        <v>0.3</v>
      </c>
      <c r="J1419" s="1" t="s">
        <v>75</v>
      </c>
      <c r="K1419" s="1">
        <v>0</v>
      </c>
      <c r="M1419" s="1">
        <v>0</v>
      </c>
      <c r="O1419" s="1">
        <v>0</v>
      </c>
      <c r="Q1419" s="1">
        <v>0</v>
      </c>
      <c r="S1419" s="1">
        <v>0</v>
      </c>
      <c r="U1419" s="1">
        <v>0</v>
      </c>
      <c r="W1419" s="1">
        <v>0</v>
      </c>
      <c r="Y1419" s="1">
        <v>0</v>
      </c>
      <c r="AA1419" s="1">
        <v>0</v>
      </c>
      <c r="AC1419" s="1">
        <v>0</v>
      </c>
      <c r="AE1419" s="1">
        <v>0</v>
      </c>
      <c r="AG1419" s="1">
        <v>1</v>
      </c>
      <c r="AH1419" s="1">
        <v>0</v>
      </c>
    </row>
    <row r="1420" spans="1:34">
      <c r="A1420" s="1" t="s">
        <v>3786</v>
      </c>
      <c r="B1420" s="1" t="s">
        <v>3787</v>
      </c>
      <c r="C1420" s="1" t="s">
        <v>156</v>
      </c>
      <c r="D1420" s="1">
        <v>5</v>
      </c>
      <c r="E1420" s="4">
        <v>44684</v>
      </c>
      <c r="F1420" s="1" t="s">
        <v>3788</v>
      </c>
      <c r="G1420" s="1" t="s">
        <v>72</v>
      </c>
      <c r="H1420" s="1" t="s">
        <v>65</v>
      </c>
      <c r="I1420" s="1">
        <v>0.8</v>
      </c>
      <c r="J1420" s="1" t="s">
        <v>75</v>
      </c>
      <c r="K1420" s="1">
        <v>0</v>
      </c>
      <c r="M1420" s="1">
        <v>0</v>
      </c>
      <c r="O1420" s="1">
        <v>0</v>
      </c>
      <c r="Q1420" s="1">
        <v>0</v>
      </c>
      <c r="S1420" s="1">
        <v>0</v>
      </c>
      <c r="U1420" s="1">
        <v>0</v>
      </c>
      <c r="W1420" s="1">
        <v>0</v>
      </c>
      <c r="Y1420" s="1">
        <v>0</v>
      </c>
      <c r="AA1420" s="1">
        <v>0</v>
      </c>
      <c r="AC1420" s="1">
        <v>0</v>
      </c>
      <c r="AE1420" s="1">
        <v>0</v>
      </c>
      <c r="AG1420" s="1">
        <v>1</v>
      </c>
      <c r="AH1420" s="1">
        <v>0</v>
      </c>
    </row>
    <row r="1421" spans="1:34">
      <c r="A1421" s="1" t="s">
        <v>3789</v>
      </c>
      <c r="B1421" s="1" t="s">
        <v>3790</v>
      </c>
      <c r="C1421" s="1" t="s">
        <v>199</v>
      </c>
      <c r="D1421" s="1">
        <v>5</v>
      </c>
      <c r="E1421" s="1">
        <v>44292</v>
      </c>
      <c r="F1421" s="1" t="s">
        <v>20340</v>
      </c>
      <c r="G1421" s="1" t="s">
        <v>20341</v>
      </c>
      <c r="H1421" s="1" t="s">
        <v>73</v>
      </c>
      <c r="I1421" s="1">
        <v>0</v>
      </c>
      <c r="J1421" s="1" t="s">
        <v>74</v>
      </c>
      <c r="K1421" s="1">
        <v>0.3</v>
      </c>
      <c r="L1421" s="1" t="s">
        <v>82</v>
      </c>
      <c r="M1421" s="1">
        <v>0.3</v>
      </c>
      <c r="N1421" s="1" t="s">
        <v>83</v>
      </c>
      <c r="O1421" s="1">
        <v>0.5</v>
      </c>
      <c r="P1421" s="1" t="s">
        <v>84</v>
      </c>
      <c r="Q1421" s="1">
        <v>0.5</v>
      </c>
      <c r="R1421" s="1" t="s">
        <v>85</v>
      </c>
      <c r="S1421" s="1">
        <v>0</v>
      </c>
      <c r="U1421" s="1">
        <v>0</v>
      </c>
      <c r="W1421" s="1">
        <v>0</v>
      </c>
      <c r="Y1421" s="1">
        <v>0</v>
      </c>
      <c r="AA1421" s="1">
        <v>0</v>
      </c>
      <c r="AC1421" s="1">
        <v>0</v>
      </c>
      <c r="AE1421" s="1">
        <v>0</v>
      </c>
      <c r="AG1421" s="1">
        <v>4</v>
      </c>
      <c r="AH1421" s="1">
        <v>10000</v>
      </c>
    </row>
    <row r="1422" spans="1:34">
      <c r="A1422" s="1" t="s">
        <v>3791</v>
      </c>
      <c r="B1422" s="1" t="s">
        <v>3792</v>
      </c>
      <c r="C1422" s="1" t="s">
        <v>64</v>
      </c>
      <c r="D1422" s="1">
        <v>8</v>
      </c>
      <c r="E1422" s="1">
        <v>44712</v>
      </c>
      <c r="F1422" s="1" t="s">
        <v>20427</v>
      </c>
      <c r="G1422" s="1" t="s">
        <v>72</v>
      </c>
      <c r="H1422" s="1" t="s">
        <v>73</v>
      </c>
      <c r="I1422" s="1">
        <v>0</v>
      </c>
      <c r="J1422" s="1" t="s">
        <v>1490</v>
      </c>
      <c r="K1422" s="1">
        <v>0.77500000000000002</v>
      </c>
      <c r="L1422" s="1" t="s">
        <v>75</v>
      </c>
      <c r="M1422" s="1">
        <v>0</v>
      </c>
      <c r="O1422" s="1">
        <v>0</v>
      </c>
      <c r="Q1422" s="1">
        <v>0</v>
      </c>
      <c r="S1422" s="1">
        <v>0</v>
      </c>
      <c r="U1422" s="1">
        <v>0</v>
      </c>
      <c r="W1422" s="1">
        <v>0</v>
      </c>
      <c r="Y1422" s="1">
        <v>0</v>
      </c>
      <c r="AA1422" s="1">
        <v>0</v>
      </c>
      <c r="AC1422" s="1">
        <v>0</v>
      </c>
      <c r="AE1422" s="1">
        <v>0</v>
      </c>
      <c r="AG1422" s="1">
        <v>2</v>
      </c>
      <c r="AH1422" s="1">
        <v>5000</v>
      </c>
    </row>
    <row r="1423" spans="1:34">
      <c r="A1423" s="1" t="s">
        <v>3793</v>
      </c>
      <c r="B1423" s="1" t="s">
        <v>3794</v>
      </c>
      <c r="C1423" s="1" t="s">
        <v>98</v>
      </c>
      <c r="D1423" s="1">
        <v>90</v>
      </c>
      <c r="E1423" s="4">
        <v>44544</v>
      </c>
      <c r="F1423" s="1" t="s">
        <v>3795</v>
      </c>
      <c r="G1423" s="1" t="s">
        <v>72</v>
      </c>
      <c r="H1423" s="1" t="s">
        <v>65</v>
      </c>
      <c r="I1423" s="1">
        <v>0.4</v>
      </c>
      <c r="J1423" s="1" t="s">
        <v>75</v>
      </c>
      <c r="K1423" s="1">
        <v>0</v>
      </c>
      <c r="M1423" s="1">
        <v>0</v>
      </c>
      <c r="O1423" s="1">
        <v>0</v>
      </c>
      <c r="Q1423" s="1">
        <v>0</v>
      </c>
      <c r="S1423" s="1">
        <v>0</v>
      </c>
      <c r="U1423" s="1">
        <v>0</v>
      </c>
      <c r="W1423" s="1">
        <v>0</v>
      </c>
      <c r="Y1423" s="1">
        <v>0</v>
      </c>
      <c r="AA1423" s="1">
        <v>0</v>
      </c>
      <c r="AC1423" s="1">
        <v>0</v>
      </c>
      <c r="AE1423" s="1">
        <v>0</v>
      </c>
      <c r="AG1423" s="1">
        <v>1</v>
      </c>
      <c r="AH1423" s="1">
        <v>0</v>
      </c>
    </row>
    <row r="1424" spans="1:34">
      <c r="A1424" s="1" t="s">
        <v>3796</v>
      </c>
      <c r="B1424" s="1" t="s">
        <v>3797</v>
      </c>
      <c r="C1424" s="1" t="s">
        <v>423</v>
      </c>
      <c r="D1424" s="1">
        <v>10</v>
      </c>
      <c r="E1424" s="4">
        <v>44698</v>
      </c>
      <c r="F1424" s="1" t="s">
        <v>3798</v>
      </c>
      <c r="G1424" s="1" t="s">
        <v>72</v>
      </c>
      <c r="H1424" s="1" t="s">
        <v>73</v>
      </c>
      <c r="I1424" s="1">
        <v>0</v>
      </c>
      <c r="J1424" s="1" t="s">
        <v>89</v>
      </c>
      <c r="K1424" s="1">
        <v>0.8</v>
      </c>
      <c r="L1424" s="1" t="s">
        <v>75</v>
      </c>
      <c r="M1424" s="1">
        <v>0</v>
      </c>
      <c r="O1424" s="1">
        <v>0</v>
      </c>
      <c r="Q1424" s="1">
        <v>0</v>
      </c>
      <c r="S1424" s="1">
        <v>0</v>
      </c>
      <c r="U1424" s="1">
        <v>0</v>
      </c>
      <c r="W1424" s="1">
        <v>0</v>
      </c>
      <c r="Y1424" s="1">
        <v>0</v>
      </c>
      <c r="AA1424" s="1">
        <v>0</v>
      </c>
      <c r="AC1424" s="1">
        <v>0</v>
      </c>
      <c r="AE1424" s="1">
        <v>0</v>
      </c>
      <c r="AG1424" s="1">
        <v>2</v>
      </c>
      <c r="AH1424" s="1">
        <v>12000</v>
      </c>
    </row>
    <row r="1425" spans="1:34">
      <c r="A1425" s="1" t="s">
        <v>3799</v>
      </c>
      <c r="B1425" s="1" t="s">
        <v>3800</v>
      </c>
      <c r="C1425" s="1" t="s">
        <v>620</v>
      </c>
      <c r="D1425" s="1">
        <v>11</v>
      </c>
      <c r="E1425" s="4">
        <v>44652</v>
      </c>
      <c r="F1425" s="1" t="s">
        <v>3801</v>
      </c>
      <c r="G1425" s="1" t="s">
        <v>72</v>
      </c>
      <c r="H1425" s="1" t="s">
        <v>65</v>
      </c>
      <c r="I1425" s="1">
        <v>0.6</v>
      </c>
      <c r="J1425" s="1" t="s">
        <v>75</v>
      </c>
      <c r="K1425" s="1">
        <v>0</v>
      </c>
      <c r="M1425" s="1">
        <v>0</v>
      </c>
      <c r="O1425" s="1">
        <v>0</v>
      </c>
      <c r="Q1425" s="1">
        <v>0</v>
      </c>
      <c r="S1425" s="1">
        <v>0</v>
      </c>
      <c r="U1425" s="1">
        <v>0</v>
      </c>
      <c r="W1425" s="1">
        <v>0</v>
      </c>
      <c r="Y1425" s="1">
        <v>0</v>
      </c>
      <c r="AA1425" s="1">
        <v>0</v>
      </c>
      <c r="AC1425" s="1">
        <v>0</v>
      </c>
      <c r="AE1425" s="1">
        <v>0</v>
      </c>
      <c r="AG1425" s="1">
        <v>1</v>
      </c>
      <c r="AH1425" s="1">
        <v>0</v>
      </c>
    </row>
    <row r="1426" spans="1:34">
      <c r="A1426" s="1" t="s">
        <v>3802</v>
      </c>
      <c r="B1426" s="1" t="s">
        <v>3803</v>
      </c>
      <c r="C1426" s="1" t="s">
        <v>212</v>
      </c>
      <c r="D1426" s="1">
        <v>34</v>
      </c>
      <c r="E1426" s="4">
        <v>44543</v>
      </c>
      <c r="F1426" s="1" t="s">
        <v>3804</v>
      </c>
      <c r="G1426" s="1" t="s">
        <v>72</v>
      </c>
      <c r="H1426" s="1" t="s">
        <v>65</v>
      </c>
      <c r="I1426" s="1">
        <v>0.55000000000000004</v>
      </c>
      <c r="J1426" s="1" t="s">
        <v>75</v>
      </c>
      <c r="K1426" s="1">
        <v>0</v>
      </c>
      <c r="M1426" s="1">
        <v>0</v>
      </c>
      <c r="O1426" s="1">
        <v>0</v>
      </c>
      <c r="Q1426" s="1">
        <v>0</v>
      </c>
      <c r="S1426" s="1">
        <v>0</v>
      </c>
      <c r="U1426" s="1">
        <v>0</v>
      </c>
      <c r="W1426" s="1">
        <v>0</v>
      </c>
      <c r="Y1426" s="1">
        <v>0</v>
      </c>
      <c r="AA1426" s="1">
        <v>0</v>
      </c>
      <c r="AC1426" s="1">
        <v>0</v>
      </c>
      <c r="AE1426" s="1">
        <v>0</v>
      </c>
      <c r="AG1426" s="1">
        <v>1</v>
      </c>
      <c r="AH1426" s="1">
        <v>0</v>
      </c>
    </row>
    <row r="1427" spans="1:34">
      <c r="A1427" s="1" t="s">
        <v>3805</v>
      </c>
      <c r="B1427" s="1" t="s">
        <v>3806</v>
      </c>
      <c r="C1427" s="1" t="s">
        <v>360</v>
      </c>
      <c r="H1427" s="1" t="s">
        <v>65</v>
      </c>
      <c r="I1427" s="1" t="s">
        <v>66</v>
      </c>
      <c r="V1427" s="1" t="s">
        <v>67</v>
      </c>
    </row>
    <row r="1428" spans="1:34">
      <c r="A1428" s="1" t="s">
        <v>3807</v>
      </c>
      <c r="B1428" s="1" t="s">
        <v>3808</v>
      </c>
      <c r="C1428" s="1" t="s">
        <v>1756</v>
      </c>
      <c r="D1428" s="1">
        <v>12</v>
      </c>
      <c r="E1428" s="4">
        <v>44704</v>
      </c>
      <c r="F1428" s="1" t="s">
        <v>3809</v>
      </c>
      <c r="G1428" s="1" t="s">
        <v>72</v>
      </c>
      <c r="H1428" s="1" t="s">
        <v>65</v>
      </c>
      <c r="I1428" s="1">
        <v>0.8</v>
      </c>
      <c r="J1428" s="1" t="s">
        <v>75</v>
      </c>
      <c r="K1428" s="1">
        <v>0</v>
      </c>
      <c r="M1428" s="1">
        <v>0</v>
      </c>
      <c r="O1428" s="1">
        <v>0</v>
      </c>
      <c r="Q1428" s="1">
        <v>0</v>
      </c>
      <c r="S1428" s="1">
        <v>0</v>
      </c>
      <c r="U1428" s="1">
        <v>0</v>
      </c>
      <c r="W1428" s="1">
        <v>0</v>
      </c>
      <c r="Y1428" s="1">
        <v>0</v>
      </c>
      <c r="AA1428" s="1">
        <v>0</v>
      </c>
      <c r="AC1428" s="1">
        <v>0</v>
      </c>
      <c r="AE1428" s="1">
        <v>0</v>
      </c>
      <c r="AG1428" s="1">
        <v>1</v>
      </c>
      <c r="AH1428" s="1">
        <v>0</v>
      </c>
    </row>
    <row r="1429" spans="1:34">
      <c r="A1429" s="1" t="s">
        <v>3810</v>
      </c>
      <c r="B1429" s="1" t="s">
        <v>3811</v>
      </c>
      <c r="C1429" s="1" t="s">
        <v>193</v>
      </c>
      <c r="D1429" s="1">
        <v>10</v>
      </c>
      <c r="E1429" s="1">
        <v>44342</v>
      </c>
      <c r="F1429" s="1" t="s">
        <v>20332</v>
      </c>
      <c r="G1429" s="1" t="s">
        <v>72</v>
      </c>
      <c r="H1429" s="1" t="s">
        <v>65</v>
      </c>
      <c r="I1429" s="1">
        <v>0.5</v>
      </c>
      <c r="J1429" s="1" t="s">
        <v>75</v>
      </c>
      <c r="K1429" s="1">
        <v>0</v>
      </c>
      <c r="M1429" s="1">
        <v>0</v>
      </c>
      <c r="O1429" s="1">
        <v>0</v>
      </c>
      <c r="Q1429" s="1">
        <v>0</v>
      </c>
      <c r="S1429" s="1">
        <v>0</v>
      </c>
      <c r="U1429" s="1">
        <v>0</v>
      </c>
      <c r="W1429" s="1">
        <v>0</v>
      </c>
      <c r="Y1429" s="1">
        <v>0</v>
      </c>
      <c r="AA1429" s="1">
        <v>0</v>
      </c>
      <c r="AC1429" s="1">
        <v>0</v>
      </c>
      <c r="AE1429" s="1">
        <v>0</v>
      </c>
      <c r="AG1429" s="1">
        <v>1</v>
      </c>
      <c r="AH1429" s="1">
        <v>0</v>
      </c>
    </row>
    <row r="1430" spans="1:34">
      <c r="A1430" s="1" t="s">
        <v>3812</v>
      </c>
      <c r="B1430" s="1" t="s">
        <v>3813</v>
      </c>
      <c r="C1430" s="1" t="s">
        <v>620</v>
      </c>
      <c r="D1430" s="1">
        <v>8</v>
      </c>
      <c r="E1430" s="1">
        <v>44770</v>
      </c>
      <c r="F1430" s="1" t="s">
        <v>20428</v>
      </c>
      <c r="G1430" s="1" t="s">
        <v>694</v>
      </c>
      <c r="H1430" s="1" t="s">
        <v>65</v>
      </c>
      <c r="I1430" s="1">
        <v>0.8</v>
      </c>
      <c r="J1430" s="1" t="s">
        <v>75</v>
      </c>
      <c r="K1430" s="1">
        <v>0</v>
      </c>
      <c r="M1430" s="1">
        <v>0</v>
      </c>
      <c r="O1430" s="1">
        <v>0</v>
      </c>
      <c r="Q1430" s="1">
        <v>0</v>
      </c>
      <c r="S1430" s="1">
        <v>0</v>
      </c>
      <c r="U1430" s="1">
        <v>0</v>
      </c>
      <c r="W1430" s="1">
        <v>0</v>
      </c>
      <c r="Y1430" s="1">
        <v>0</v>
      </c>
      <c r="AA1430" s="1">
        <v>0</v>
      </c>
      <c r="AC1430" s="1">
        <v>0</v>
      </c>
      <c r="AE1430" s="1">
        <v>0</v>
      </c>
      <c r="AG1430" s="1">
        <v>1</v>
      </c>
      <c r="AH1430" s="1">
        <v>0</v>
      </c>
    </row>
    <row r="1431" spans="1:34">
      <c r="A1431" s="1" t="s">
        <v>3814</v>
      </c>
      <c r="B1431" s="1" t="s">
        <v>3815</v>
      </c>
      <c r="C1431" s="1" t="s">
        <v>334</v>
      </c>
      <c r="D1431" s="1">
        <v>20</v>
      </c>
      <c r="E1431" s="1">
        <v>42213</v>
      </c>
      <c r="F1431" s="1" t="s">
        <v>20332</v>
      </c>
      <c r="G1431" s="1" t="s">
        <v>72</v>
      </c>
      <c r="H1431" s="1" t="s">
        <v>65</v>
      </c>
      <c r="I1431" s="1">
        <v>0.8</v>
      </c>
      <c r="J1431" s="1" t="s">
        <v>75</v>
      </c>
      <c r="K1431" s="1">
        <v>0</v>
      </c>
      <c r="M1431" s="1">
        <v>0</v>
      </c>
      <c r="O1431" s="1">
        <v>0</v>
      </c>
      <c r="Q1431" s="1">
        <v>0</v>
      </c>
      <c r="S1431" s="1">
        <v>0</v>
      </c>
      <c r="U1431" s="1">
        <v>0</v>
      </c>
      <c r="W1431" s="1">
        <v>0</v>
      </c>
      <c r="Y1431" s="1">
        <v>0</v>
      </c>
      <c r="AA1431" s="1">
        <v>0</v>
      </c>
      <c r="AC1431" s="1">
        <v>0</v>
      </c>
      <c r="AE1431" s="1">
        <v>0</v>
      </c>
      <c r="AG1431" s="1">
        <v>1</v>
      </c>
      <c r="AH1431" s="1">
        <v>0</v>
      </c>
    </row>
    <row r="1432" spans="1:34">
      <c r="A1432" s="1" t="s">
        <v>3816</v>
      </c>
      <c r="B1432" s="1" t="s">
        <v>3817</v>
      </c>
      <c r="C1432" s="1" t="s">
        <v>620</v>
      </c>
      <c r="D1432" s="1">
        <v>6</v>
      </c>
      <c r="E1432" s="1">
        <v>44390</v>
      </c>
      <c r="F1432" s="1" t="s">
        <v>20332</v>
      </c>
      <c r="G1432" s="1" t="s">
        <v>72</v>
      </c>
      <c r="H1432" s="1" t="s">
        <v>65</v>
      </c>
      <c r="I1432" s="1">
        <v>0.8</v>
      </c>
      <c r="J1432" s="1" t="s">
        <v>75</v>
      </c>
      <c r="K1432" s="1">
        <v>0</v>
      </c>
      <c r="M1432" s="1">
        <v>0</v>
      </c>
      <c r="O1432" s="1">
        <v>0</v>
      </c>
      <c r="Q1432" s="1">
        <v>0</v>
      </c>
      <c r="S1432" s="1">
        <v>0</v>
      </c>
      <c r="U1432" s="1">
        <v>0</v>
      </c>
      <c r="W1432" s="1">
        <v>0</v>
      </c>
      <c r="Y1432" s="1">
        <v>0</v>
      </c>
      <c r="AA1432" s="1">
        <v>0</v>
      </c>
      <c r="AC1432" s="1">
        <v>0</v>
      </c>
      <c r="AE1432" s="1">
        <v>0</v>
      </c>
      <c r="AG1432" s="1">
        <v>1</v>
      </c>
      <c r="AH1432" s="1">
        <v>0</v>
      </c>
    </row>
    <row r="1433" spans="1:34">
      <c r="A1433" s="1" t="s">
        <v>3818</v>
      </c>
      <c r="B1433" s="1" t="s">
        <v>3819</v>
      </c>
      <c r="C1433" s="1" t="s">
        <v>146</v>
      </c>
      <c r="D1433" s="1">
        <v>7</v>
      </c>
      <c r="E1433" s="4">
        <v>44671</v>
      </c>
      <c r="F1433" s="1" t="s">
        <v>3820</v>
      </c>
      <c r="G1433" s="1" t="s">
        <v>72</v>
      </c>
      <c r="H1433" s="1" t="s">
        <v>65</v>
      </c>
      <c r="I1433" s="1">
        <v>0.5</v>
      </c>
      <c r="J1433" s="1" t="s">
        <v>75</v>
      </c>
      <c r="K1433" s="1">
        <v>0</v>
      </c>
      <c r="M1433" s="1">
        <v>0</v>
      </c>
      <c r="O1433" s="1">
        <v>0</v>
      </c>
      <c r="Q1433" s="1">
        <v>0</v>
      </c>
      <c r="S1433" s="1">
        <v>0</v>
      </c>
      <c r="U1433" s="1">
        <v>0</v>
      </c>
      <c r="W1433" s="1">
        <v>0</v>
      </c>
      <c r="Y1433" s="1">
        <v>0</v>
      </c>
      <c r="AA1433" s="1">
        <v>0</v>
      </c>
      <c r="AC1433" s="1">
        <v>0</v>
      </c>
      <c r="AE1433" s="1">
        <v>0</v>
      </c>
      <c r="AG1433" s="1">
        <v>1</v>
      </c>
      <c r="AH1433" s="1">
        <v>0</v>
      </c>
    </row>
    <row r="1434" spans="1:34">
      <c r="A1434" s="1" t="s">
        <v>3821</v>
      </c>
      <c r="B1434" s="1" t="s">
        <v>3822</v>
      </c>
      <c r="C1434" s="1" t="s">
        <v>65</v>
      </c>
      <c r="D1434" s="1">
        <v>5</v>
      </c>
      <c r="E1434" s="1">
        <v>43154</v>
      </c>
      <c r="F1434" s="1" t="s">
        <v>20332</v>
      </c>
      <c r="G1434" s="1" t="s">
        <v>72</v>
      </c>
      <c r="H1434" s="1" t="s">
        <v>65</v>
      </c>
      <c r="I1434" s="1">
        <v>0.8</v>
      </c>
      <c r="J1434" s="1" t="s">
        <v>75</v>
      </c>
      <c r="K1434" s="1">
        <v>0</v>
      </c>
      <c r="M1434" s="1">
        <v>0</v>
      </c>
      <c r="O1434" s="1">
        <v>0</v>
      </c>
      <c r="Q1434" s="1">
        <v>0</v>
      </c>
      <c r="S1434" s="1">
        <v>0</v>
      </c>
      <c r="U1434" s="1">
        <v>0</v>
      </c>
      <c r="W1434" s="1">
        <v>0</v>
      </c>
      <c r="Y1434" s="1">
        <v>0</v>
      </c>
      <c r="AA1434" s="1">
        <v>0</v>
      </c>
      <c r="AC1434" s="1">
        <v>0</v>
      </c>
      <c r="AE1434" s="1">
        <v>0</v>
      </c>
      <c r="AG1434" s="1">
        <v>1</v>
      </c>
      <c r="AH1434" s="1">
        <v>0</v>
      </c>
    </row>
    <row r="1435" spans="1:34">
      <c r="A1435" s="1" t="s">
        <v>3823</v>
      </c>
      <c r="B1435" s="1" t="s">
        <v>3824</v>
      </c>
      <c r="C1435" s="1" t="s">
        <v>620</v>
      </c>
      <c r="D1435" s="1">
        <v>47</v>
      </c>
      <c r="E1435" s="1">
        <v>39504</v>
      </c>
      <c r="F1435" s="1" t="s">
        <v>20332</v>
      </c>
      <c r="G1435" s="1" t="s">
        <v>72</v>
      </c>
      <c r="H1435" s="1" t="s">
        <v>65</v>
      </c>
      <c r="I1435" s="1">
        <v>0.8</v>
      </c>
      <c r="J1435" s="1" t="s">
        <v>75</v>
      </c>
      <c r="K1435" s="1">
        <v>0</v>
      </c>
      <c r="M1435" s="1">
        <v>0</v>
      </c>
      <c r="O1435" s="1">
        <v>0</v>
      </c>
      <c r="Q1435" s="1">
        <v>0</v>
      </c>
      <c r="S1435" s="1">
        <v>0</v>
      </c>
      <c r="U1435" s="1">
        <v>0</v>
      </c>
      <c r="W1435" s="1">
        <v>0</v>
      </c>
      <c r="Y1435" s="1">
        <v>0</v>
      </c>
      <c r="AA1435" s="1">
        <v>0</v>
      </c>
      <c r="AC1435" s="1">
        <v>0</v>
      </c>
      <c r="AE1435" s="1">
        <v>0</v>
      </c>
      <c r="AG1435" s="1">
        <v>1</v>
      </c>
      <c r="AH1435" s="1">
        <v>0</v>
      </c>
    </row>
    <row r="1436" spans="1:34">
      <c r="A1436" s="1" t="s">
        <v>3825</v>
      </c>
      <c r="B1436" s="1" t="s">
        <v>3826</v>
      </c>
      <c r="C1436" s="1" t="s">
        <v>322</v>
      </c>
      <c r="D1436" s="1">
        <v>20</v>
      </c>
      <c r="E1436" s="4">
        <v>44705</v>
      </c>
      <c r="F1436" s="1" t="s">
        <v>3827</v>
      </c>
      <c r="G1436" s="1" t="s">
        <v>72</v>
      </c>
      <c r="H1436" s="1" t="s">
        <v>65</v>
      </c>
      <c r="I1436" s="1">
        <v>0.8</v>
      </c>
      <c r="J1436" s="1" t="s">
        <v>75</v>
      </c>
      <c r="K1436" s="1">
        <v>0</v>
      </c>
      <c r="M1436" s="1">
        <v>0</v>
      </c>
      <c r="O1436" s="1">
        <v>0</v>
      </c>
      <c r="Q1436" s="1">
        <v>0</v>
      </c>
      <c r="S1436" s="1">
        <v>0</v>
      </c>
      <c r="U1436" s="1">
        <v>0</v>
      </c>
      <c r="W1436" s="1">
        <v>0</v>
      </c>
      <c r="Y1436" s="1">
        <v>0</v>
      </c>
      <c r="AA1436" s="1">
        <v>0</v>
      </c>
      <c r="AC1436" s="1">
        <v>0</v>
      </c>
      <c r="AE1436" s="1">
        <v>0</v>
      </c>
      <c r="AG1436" s="1">
        <v>1</v>
      </c>
      <c r="AH1436" s="1">
        <v>0</v>
      </c>
    </row>
    <row r="1437" spans="1:34">
      <c r="A1437" s="1" t="s">
        <v>3828</v>
      </c>
      <c r="B1437" s="1" t="s">
        <v>3829</v>
      </c>
      <c r="C1437" s="1" t="s">
        <v>259</v>
      </c>
      <c r="D1437" s="1">
        <v>8</v>
      </c>
      <c r="E1437" s="4">
        <v>44601</v>
      </c>
      <c r="F1437" s="1" t="s">
        <v>3830</v>
      </c>
      <c r="G1437" s="1" t="s">
        <v>72</v>
      </c>
      <c r="H1437" s="1" t="s">
        <v>65</v>
      </c>
      <c r="I1437" s="1">
        <v>0.7</v>
      </c>
      <c r="J1437" s="1" t="s">
        <v>75</v>
      </c>
      <c r="K1437" s="1">
        <v>0</v>
      </c>
      <c r="M1437" s="1">
        <v>0</v>
      </c>
      <c r="O1437" s="1">
        <v>0</v>
      </c>
      <c r="Q1437" s="1">
        <v>0</v>
      </c>
      <c r="S1437" s="1">
        <v>0</v>
      </c>
      <c r="U1437" s="1">
        <v>0</v>
      </c>
      <c r="W1437" s="1">
        <v>0</v>
      </c>
      <c r="Y1437" s="1">
        <v>0</v>
      </c>
      <c r="AA1437" s="1">
        <v>0</v>
      </c>
      <c r="AC1437" s="1">
        <v>0</v>
      </c>
      <c r="AE1437" s="1">
        <v>0</v>
      </c>
      <c r="AG1437" s="1">
        <v>1</v>
      </c>
      <c r="AH1437" s="1">
        <v>0</v>
      </c>
    </row>
    <row r="1438" spans="1:34">
      <c r="A1438" s="1" t="s">
        <v>3831</v>
      </c>
      <c r="B1438" s="1" t="s">
        <v>3832</v>
      </c>
      <c r="C1438" s="1" t="s">
        <v>129</v>
      </c>
      <c r="D1438" s="1">
        <v>9</v>
      </c>
      <c r="E1438" s="4">
        <v>44712</v>
      </c>
      <c r="F1438" s="1" t="s">
        <v>20429</v>
      </c>
      <c r="G1438" s="1" t="s">
        <v>1821</v>
      </c>
      <c r="H1438" s="1" t="s">
        <v>73</v>
      </c>
      <c r="I1438" s="1">
        <v>0</v>
      </c>
      <c r="J1438" s="1" t="s">
        <v>562</v>
      </c>
      <c r="K1438" s="1">
        <v>0.8</v>
      </c>
      <c r="L1438" s="1" t="s">
        <v>75</v>
      </c>
      <c r="M1438" s="1">
        <v>0</v>
      </c>
      <c r="O1438" s="1">
        <v>0</v>
      </c>
      <c r="Q1438" s="1">
        <v>0</v>
      </c>
      <c r="S1438" s="1">
        <v>0</v>
      </c>
      <c r="U1438" s="1">
        <v>0</v>
      </c>
      <c r="W1438" s="1">
        <v>0</v>
      </c>
      <c r="Y1438" s="1">
        <v>0</v>
      </c>
      <c r="AA1438" s="1">
        <v>0</v>
      </c>
      <c r="AC1438" s="1">
        <v>0</v>
      </c>
      <c r="AE1438" s="1">
        <v>0</v>
      </c>
      <c r="AG1438" s="1">
        <v>2</v>
      </c>
      <c r="AH1438" s="1">
        <v>8500</v>
      </c>
    </row>
    <row r="1439" spans="1:34">
      <c r="A1439" s="1" t="s">
        <v>3833</v>
      </c>
      <c r="B1439" s="1" t="s">
        <v>3834</v>
      </c>
      <c r="C1439" s="1" t="s">
        <v>163</v>
      </c>
      <c r="D1439" s="1">
        <v>2</v>
      </c>
      <c r="E1439" s="4">
        <v>44631</v>
      </c>
      <c r="F1439" s="1" t="s">
        <v>3835</v>
      </c>
      <c r="G1439" s="1" t="s">
        <v>72</v>
      </c>
      <c r="H1439" s="1" t="s">
        <v>73</v>
      </c>
      <c r="I1439" s="1">
        <v>0</v>
      </c>
      <c r="J1439" s="1" t="s">
        <v>187</v>
      </c>
      <c r="K1439" s="1">
        <v>0.8</v>
      </c>
      <c r="L1439" s="1" t="s">
        <v>75</v>
      </c>
      <c r="M1439" s="1">
        <v>0</v>
      </c>
      <c r="O1439" s="1">
        <v>0</v>
      </c>
      <c r="Q1439" s="1">
        <v>0</v>
      </c>
      <c r="S1439" s="1">
        <v>0</v>
      </c>
      <c r="U1439" s="1">
        <v>0</v>
      </c>
      <c r="W1439" s="1">
        <v>0</v>
      </c>
      <c r="Y1439" s="1">
        <v>0</v>
      </c>
      <c r="AA1439" s="1">
        <v>0</v>
      </c>
      <c r="AC1439" s="1">
        <v>0</v>
      </c>
      <c r="AE1439" s="1">
        <v>0</v>
      </c>
      <c r="AG1439" s="1">
        <v>2</v>
      </c>
      <c r="AH1439" s="1">
        <v>9000</v>
      </c>
    </row>
    <row r="1440" spans="1:34">
      <c r="A1440" s="1" t="s">
        <v>3836</v>
      </c>
      <c r="B1440" s="1" t="s">
        <v>3837</v>
      </c>
      <c r="C1440" s="1" t="s">
        <v>199</v>
      </c>
      <c r="D1440" s="1">
        <v>10</v>
      </c>
      <c r="E1440" s="4">
        <v>44671</v>
      </c>
      <c r="F1440" s="1" t="s">
        <v>3838</v>
      </c>
      <c r="G1440" s="1" t="s">
        <v>72</v>
      </c>
      <c r="H1440" s="1" t="s">
        <v>65</v>
      </c>
      <c r="I1440" s="1">
        <v>0.7</v>
      </c>
      <c r="J1440" s="1" t="s">
        <v>75</v>
      </c>
      <c r="K1440" s="1">
        <v>0</v>
      </c>
      <c r="M1440" s="1">
        <v>0</v>
      </c>
      <c r="O1440" s="1">
        <v>0</v>
      </c>
      <c r="Q1440" s="1">
        <v>0</v>
      </c>
      <c r="S1440" s="1">
        <v>0</v>
      </c>
      <c r="U1440" s="1">
        <v>0</v>
      </c>
      <c r="W1440" s="1">
        <v>0</v>
      </c>
      <c r="Y1440" s="1">
        <v>0</v>
      </c>
      <c r="AA1440" s="1">
        <v>0</v>
      </c>
      <c r="AC1440" s="1">
        <v>0</v>
      </c>
      <c r="AE1440" s="1">
        <v>0</v>
      </c>
      <c r="AG1440" s="1">
        <v>1</v>
      </c>
      <c r="AH1440" s="1">
        <v>0</v>
      </c>
    </row>
    <row r="1441" spans="1:34">
      <c r="A1441" s="1" t="s">
        <v>3839</v>
      </c>
      <c r="B1441" s="1" t="s">
        <v>3840</v>
      </c>
      <c r="C1441" s="1" t="s">
        <v>193</v>
      </c>
      <c r="D1441" s="1">
        <v>20</v>
      </c>
      <c r="E1441" s="4">
        <v>44705</v>
      </c>
      <c r="F1441" s="1" t="s">
        <v>3841</v>
      </c>
      <c r="G1441" s="1" t="s">
        <v>745</v>
      </c>
      <c r="H1441" s="1" t="s">
        <v>65</v>
      </c>
      <c r="I1441" s="1">
        <v>0.8</v>
      </c>
      <c r="J1441" s="1" t="s">
        <v>75</v>
      </c>
      <c r="K1441" s="1">
        <v>0</v>
      </c>
      <c r="M1441" s="1">
        <v>0</v>
      </c>
      <c r="O1441" s="1">
        <v>0</v>
      </c>
      <c r="Q1441" s="1">
        <v>0</v>
      </c>
      <c r="S1441" s="1">
        <v>0</v>
      </c>
      <c r="U1441" s="1">
        <v>0</v>
      </c>
      <c r="W1441" s="1">
        <v>0</v>
      </c>
      <c r="Y1441" s="1">
        <v>0</v>
      </c>
      <c r="AA1441" s="1">
        <v>0</v>
      </c>
      <c r="AC1441" s="1">
        <v>0</v>
      </c>
      <c r="AE1441" s="1">
        <v>0</v>
      </c>
      <c r="AG1441" s="1">
        <v>1</v>
      </c>
      <c r="AH1441" s="1">
        <v>0</v>
      </c>
    </row>
    <row r="1442" spans="1:34">
      <c r="A1442" s="1" t="s">
        <v>3842</v>
      </c>
      <c r="B1442" s="1" t="s">
        <v>3843</v>
      </c>
      <c r="C1442" s="1" t="s">
        <v>334</v>
      </c>
      <c r="D1442" s="1">
        <v>15</v>
      </c>
      <c r="E1442" s="1">
        <v>39125</v>
      </c>
      <c r="F1442" s="1" t="s">
        <v>20332</v>
      </c>
      <c r="G1442" s="1" t="s">
        <v>72</v>
      </c>
      <c r="H1442" s="1" t="s">
        <v>73</v>
      </c>
      <c r="I1442" s="1">
        <v>0</v>
      </c>
      <c r="J1442" s="1" t="s">
        <v>1490</v>
      </c>
      <c r="K1442" s="1">
        <v>0.8</v>
      </c>
      <c r="L1442" s="1" t="s">
        <v>75</v>
      </c>
      <c r="M1442" s="1">
        <v>0</v>
      </c>
      <c r="O1442" s="1">
        <v>0</v>
      </c>
      <c r="Q1442" s="1">
        <v>0</v>
      </c>
      <c r="S1442" s="1">
        <v>0</v>
      </c>
      <c r="U1442" s="1">
        <v>0</v>
      </c>
      <c r="W1442" s="1">
        <v>0</v>
      </c>
      <c r="Y1442" s="1">
        <v>0</v>
      </c>
      <c r="AA1442" s="1">
        <v>0</v>
      </c>
      <c r="AC1442" s="1">
        <v>0</v>
      </c>
      <c r="AE1442" s="1">
        <v>0</v>
      </c>
      <c r="AG1442" s="1">
        <v>2</v>
      </c>
      <c r="AH1442" s="1">
        <v>5000</v>
      </c>
    </row>
    <row r="1443" spans="1:34">
      <c r="A1443" s="1" t="s">
        <v>3844</v>
      </c>
      <c r="B1443" s="1" t="s">
        <v>3845</v>
      </c>
      <c r="C1443" s="1" t="s">
        <v>346</v>
      </c>
      <c r="D1443" s="1">
        <v>7</v>
      </c>
      <c r="E1443" s="1">
        <v>41753</v>
      </c>
      <c r="F1443" s="1" t="s">
        <v>20332</v>
      </c>
      <c r="G1443" s="1" t="s">
        <v>72</v>
      </c>
      <c r="H1443" s="1" t="s">
        <v>65</v>
      </c>
      <c r="I1443" s="1">
        <v>0.8</v>
      </c>
      <c r="J1443" s="1" t="s">
        <v>75</v>
      </c>
      <c r="K1443" s="1">
        <v>0</v>
      </c>
      <c r="M1443" s="1">
        <v>0</v>
      </c>
      <c r="O1443" s="1">
        <v>0</v>
      </c>
      <c r="Q1443" s="1">
        <v>0</v>
      </c>
      <c r="S1443" s="1">
        <v>0</v>
      </c>
      <c r="U1443" s="1">
        <v>0</v>
      </c>
      <c r="W1443" s="1">
        <v>0</v>
      </c>
      <c r="Y1443" s="1">
        <v>0</v>
      </c>
      <c r="AA1443" s="1">
        <v>0</v>
      </c>
      <c r="AC1443" s="1">
        <v>0</v>
      </c>
      <c r="AE1443" s="1">
        <v>0</v>
      </c>
      <c r="AG1443" s="1">
        <v>1</v>
      </c>
      <c r="AH1443" s="1">
        <v>0</v>
      </c>
    </row>
    <row r="1444" spans="1:34">
      <c r="A1444" s="1" t="s">
        <v>3846</v>
      </c>
      <c r="B1444" s="1" t="s">
        <v>3847</v>
      </c>
      <c r="C1444" s="1" t="s">
        <v>287</v>
      </c>
      <c r="D1444" s="1">
        <v>60</v>
      </c>
      <c r="E1444" s="4">
        <v>44550</v>
      </c>
      <c r="F1444" s="1" t="s">
        <v>3848</v>
      </c>
      <c r="G1444" s="1" t="s">
        <v>72</v>
      </c>
      <c r="H1444" s="1" t="s">
        <v>73</v>
      </c>
      <c r="I1444" s="1">
        <v>0</v>
      </c>
      <c r="J1444" s="1" t="s">
        <v>972</v>
      </c>
      <c r="K1444" s="1">
        <v>0.8</v>
      </c>
      <c r="L1444" s="1" t="s">
        <v>75</v>
      </c>
      <c r="M1444" s="1">
        <v>0</v>
      </c>
      <c r="O1444" s="1">
        <v>0</v>
      </c>
      <c r="Q1444" s="1">
        <v>0</v>
      </c>
      <c r="S1444" s="1">
        <v>0</v>
      </c>
      <c r="U1444" s="1">
        <v>0</v>
      </c>
      <c r="W1444" s="1">
        <v>0</v>
      </c>
      <c r="Y1444" s="1">
        <v>0</v>
      </c>
      <c r="AA1444" s="1">
        <v>0</v>
      </c>
      <c r="AC1444" s="1">
        <v>0</v>
      </c>
      <c r="AE1444" s="1">
        <v>0</v>
      </c>
      <c r="AG1444" s="1">
        <v>2</v>
      </c>
      <c r="AH1444" s="1">
        <v>13500</v>
      </c>
    </row>
    <row r="1445" spans="1:34">
      <c r="A1445" s="1" t="s">
        <v>3849</v>
      </c>
      <c r="B1445" s="1" t="s">
        <v>3850</v>
      </c>
      <c r="C1445" s="1" t="s">
        <v>810</v>
      </c>
      <c r="D1445" s="1">
        <v>46</v>
      </c>
      <c r="E1445" s="1">
        <v>43827</v>
      </c>
      <c r="F1445" s="1" t="s">
        <v>20332</v>
      </c>
      <c r="G1445" s="1" t="s">
        <v>72</v>
      </c>
      <c r="H1445" s="1" t="s">
        <v>65</v>
      </c>
      <c r="I1445" s="1">
        <v>0.8</v>
      </c>
      <c r="J1445" s="1" t="s">
        <v>75</v>
      </c>
      <c r="K1445" s="1">
        <v>0</v>
      </c>
      <c r="M1445" s="1">
        <v>0</v>
      </c>
      <c r="O1445" s="1">
        <v>0</v>
      </c>
      <c r="Q1445" s="1">
        <v>0</v>
      </c>
      <c r="S1445" s="1">
        <v>0</v>
      </c>
      <c r="U1445" s="1">
        <v>0</v>
      </c>
      <c r="W1445" s="1">
        <v>0</v>
      </c>
      <c r="Y1445" s="1">
        <v>0</v>
      </c>
      <c r="AA1445" s="1">
        <v>0</v>
      </c>
      <c r="AC1445" s="1">
        <v>0</v>
      </c>
      <c r="AE1445" s="1">
        <v>0</v>
      </c>
      <c r="AG1445" s="1">
        <v>1</v>
      </c>
      <c r="AH1445" s="1">
        <v>0</v>
      </c>
    </row>
    <row r="1446" spans="1:34">
      <c r="A1446" s="1" t="s">
        <v>3851</v>
      </c>
      <c r="B1446" s="1" t="s">
        <v>3852</v>
      </c>
      <c r="C1446" s="1" t="s">
        <v>64</v>
      </c>
      <c r="D1446" s="1">
        <v>19</v>
      </c>
      <c r="E1446" s="4">
        <v>44712</v>
      </c>
      <c r="F1446" s="1" t="s">
        <v>3853</v>
      </c>
      <c r="G1446" s="1" t="s">
        <v>72</v>
      </c>
      <c r="H1446" s="1" t="s">
        <v>65</v>
      </c>
      <c r="I1446" s="1">
        <v>0.8</v>
      </c>
      <c r="J1446" s="1" t="s">
        <v>75</v>
      </c>
      <c r="K1446" s="1">
        <v>0</v>
      </c>
      <c r="M1446" s="1">
        <v>0</v>
      </c>
      <c r="O1446" s="1">
        <v>0</v>
      </c>
      <c r="Q1446" s="1">
        <v>0</v>
      </c>
      <c r="S1446" s="1">
        <v>0</v>
      </c>
      <c r="U1446" s="1">
        <v>0</v>
      </c>
      <c r="W1446" s="1">
        <v>0</v>
      </c>
      <c r="Y1446" s="1">
        <v>0</v>
      </c>
      <c r="AA1446" s="1">
        <v>0</v>
      </c>
      <c r="AC1446" s="1">
        <v>0</v>
      </c>
      <c r="AE1446" s="1">
        <v>0</v>
      </c>
      <c r="AG1446" s="1">
        <v>1</v>
      </c>
      <c r="AH1446" s="1">
        <v>0</v>
      </c>
    </row>
    <row r="1447" spans="1:34">
      <c r="A1447" s="1" t="s">
        <v>3854</v>
      </c>
      <c r="B1447" s="1" t="s">
        <v>3855</v>
      </c>
      <c r="C1447" s="1" t="s">
        <v>1331</v>
      </c>
      <c r="D1447" s="1">
        <v>3</v>
      </c>
      <c r="E1447" s="4">
        <v>44648</v>
      </c>
      <c r="F1447" s="1" t="s">
        <v>3856</v>
      </c>
      <c r="G1447" s="1" t="s">
        <v>72</v>
      </c>
      <c r="H1447" s="1" t="s">
        <v>73</v>
      </c>
      <c r="I1447" s="1">
        <v>0</v>
      </c>
      <c r="J1447" s="1" t="s">
        <v>1593</v>
      </c>
      <c r="K1447" s="1">
        <v>0.6</v>
      </c>
      <c r="L1447" s="1" t="s">
        <v>75</v>
      </c>
      <c r="M1447" s="1">
        <v>0</v>
      </c>
      <c r="O1447" s="1">
        <v>0</v>
      </c>
      <c r="Q1447" s="1">
        <v>0</v>
      </c>
      <c r="S1447" s="1">
        <v>0</v>
      </c>
      <c r="U1447" s="1">
        <v>0</v>
      </c>
      <c r="W1447" s="1">
        <v>0</v>
      </c>
      <c r="Y1447" s="1">
        <v>0</v>
      </c>
      <c r="AA1447" s="1">
        <v>0</v>
      </c>
      <c r="AC1447" s="1">
        <v>0</v>
      </c>
      <c r="AE1447" s="1">
        <v>0</v>
      </c>
      <c r="AG1447" s="1">
        <v>2</v>
      </c>
      <c r="AH1447" s="1">
        <v>17000</v>
      </c>
    </row>
    <row r="1448" spans="1:34">
      <c r="A1448" s="1" t="s">
        <v>3857</v>
      </c>
      <c r="B1448" s="1" t="s">
        <v>3858</v>
      </c>
      <c r="C1448" s="1" t="s">
        <v>626</v>
      </c>
      <c r="D1448" s="1">
        <v>10</v>
      </c>
      <c r="E1448" s="4">
        <v>44648</v>
      </c>
      <c r="F1448" s="1" t="s">
        <v>3859</v>
      </c>
      <c r="G1448" s="1" t="s">
        <v>80</v>
      </c>
      <c r="H1448" s="1" t="s">
        <v>73</v>
      </c>
      <c r="I1448" s="1">
        <v>0</v>
      </c>
      <c r="J1448" s="1" t="s">
        <v>81</v>
      </c>
      <c r="K1448" s="1">
        <v>0.55000000000000004</v>
      </c>
      <c r="L1448" s="1" t="s">
        <v>82</v>
      </c>
      <c r="M1448" s="1">
        <v>0.65</v>
      </c>
      <c r="N1448" s="1" t="s">
        <v>83</v>
      </c>
      <c r="O1448" s="1">
        <v>0.75</v>
      </c>
      <c r="P1448" s="1" t="s">
        <v>84</v>
      </c>
      <c r="Q1448" s="1">
        <v>0.8</v>
      </c>
      <c r="R1448" s="1" t="s">
        <v>85</v>
      </c>
      <c r="S1448" s="1">
        <v>0</v>
      </c>
      <c r="U1448" s="1">
        <v>0</v>
      </c>
      <c r="W1448" s="1">
        <v>0</v>
      </c>
      <c r="Y1448" s="1">
        <v>0</v>
      </c>
      <c r="AA1448" s="1">
        <v>0</v>
      </c>
      <c r="AC1448" s="1">
        <v>0</v>
      </c>
      <c r="AE1448" s="1">
        <v>0</v>
      </c>
      <c r="AG1448" s="1">
        <v>4</v>
      </c>
      <c r="AH1448" s="1">
        <v>15000</v>
      </c>
    </row>
    <row r="1449" spans="1:34">
      <c r="A1449" s="1" t="s">
        <v>3860</v>
      </c>
      <c r="B1449" s="1" t="s">
        <v>3861</v>
      </c>
      <c r="C1449" s="1" t="s">
        <v>826</v>
      </c>
      <c r="D1449" s="1">
        <v>96</v>
      </c>
      <c r="E1449" s="4">
        <v>44546</v>
      </c>
      <c r="F1449" s="1" t="s">
        <v>3862</v>
      </c>
      <c r="G1449" s="1" t="s">
        <v>72</v>
      </c>
      <c r="H1449" s="1" t="s">
        <v>73</v>
      </c>
      <c r="I1449" s="1">
        <v>0</v>
      </c>
      <c r="J1449" s="1" t="s">
        <v>89</v>
      </c>
      <c r="K1449" s="1">
        <v>0.7</v>
      </c>
      <c r="L1449" s="1" t="s">
        <v>75</v>
      </c>
      <c r="M1449" s="1">
        <v>0</v>
      </c>
      <c r="O1449" s="1">
        <v>0</v>
      </c>
      <c r="Q1449" s="1">
        <v>0</v>
      </c>
      <c r="S1449" s="1">
        <v>0</v>
      </c>
      <c r="U1449" s="1">
        <v>0</v>
      </c>
      <c r="W1449" s="1">
        <v>0</v>
      </c>
      <c r="Y1449" s="1">
        <v>0</v>
      </c>
      <c r="AA1449" s="1">
        <v>0</v>
      </c>
      <c r="AC1449" s="1">
        <v>0</v>
      </c>
      <c r="AE1449" s="1">
        <v>0</v>
      </c>
      <c r="AG1449" s="1">
        <v>2</v>
      </c>
      <c r="AH1449" s="1">
        <v>12000</v>
      </c>
    </row>
    <row r="1450" spans="1:34">
      <c r="A1450" s="1" t="s">
        <v>3863</v>
      </c>
      <c r="B1450" s="1" t="s">
        <v>3864</v>
      </c>
      <c r="C1450" s="1" t="s">
        <v>163</v>
      </c>
      <c r="D1450" s="1">
        <v>3</v>
      </c>
      <c r="E1450" s="4">
        <v>44664</v>
      </c>
      <c r="F1450" s="1" t="s">
        <v>3865</v>
      </c>
      <c r="G1450" s="1" t="s">
        <v>80</v>
      </c>
      <c r="H1450" s="1" t="s">
        <v>73</v>
      </c>
      <c r="I1450" s="1">
        <v>0</v>
      </c>
      <c r="J1450" s="1" t="s">
        <v>397</v>
      </c>
      <c r="K1450" s="1">
        <v>0.61</v>
      </c>
      <c r="L1450" s="1" t="s">
        <v>82</v>
      </c>
      <c r="M1450" s="1">
        <v>0.66</v>
      </c>
      <c r="N1450" s="1" t="s">
        <v>83</v>
      </c>
      <c r="O1450" s="1">
        <v>0.68</v>
      </c>
      <c r="P1450" s="1" t="s">
        <v>84</v>
      </c>
      <c r="Q1450" s="1">
        <v>0.76</v>
      </c>
      <c r="R1450" s="1" t="s">
        <v>85</v>
      </c>
      <c r="S1450" s="1">
        <v>0</v>
      </c>
      <c r="U1450" s="1">
        <v>0</v>
      </c>
      <c r="W1450" s="1">
        <v>0</v>
      </c>
      <c r="Y1450" s="1">
        <v>0</v>
      </c>
      <c r="AA1450" s="1">
        <v>0</v>
      </c>
      <c r="AC1450" s="1">
        <v>0</v>
      </c>
      <c r="AE1450" s="1">
        <v>0</v>
      </c>
      <c r="AG1450" s="1">
        <v>4</v>
      </c>
      <c r="AH1450" s="1">
        <v>8000</v>
      </c>
    </row>
    <row r="1451" spans="1:34">
      <c r="A1451" s="1" t="s">
        <v>3866</v>
      </c>
      <c r="B1451" s="1" t="s">
        <v>3867</v>
      </c>
      <c r="C1451" s="1" t="s">
        <v>199</v>
      </c>
      <c r="D1451" s="1">
        <v>9</v>
      </c>
      <c r="E1451" s="4">
        <v>44712</v>
      </c>
      <c r="F1451" s="1" t="s">
        <v>3868</v>
      </c>
      <c r="G1451" s="1" t="s">
        <v>72</v>
      </c>
      <c r="H1451" s="1" t="s">
        <v>65</v>
      </c>
      <c r="I1451" s="1">
        <v>0.2</v>
      </c>
      <c r="J1451" s="1" t="s">
        <v>75</v>
      </c>
      <c r="K1451" s="1">
        <v>0</v>
      </c>
      <c r="M1451" s="1">
        <v>0</v>
      </c>
      <c r="O1451" s="1">
        <v>0</v>
      </c>
      <c r="Q1451" s="1">
        <v>0</v>
      </c>
      <c r="S1451" s="1">
        <v>0</v>
      </c>
      <c r="U1451" s="1">
        <v>0</v>
      </c>
      <c r="W1451" s="1">
        <v>0</v>
      </c>
      <c r="Y1451" s="1">
        <v>0</v>
      </c>
      <c r="AA1451" s="1">
        <v>0</v>
      </c>
      <c r="AC1451" s="1">
        <v>0</v>
      </c>
      <c r="AE1451" s="1">
        <v>0</v>
      </c>
      <c r="AG1451" s="1">
        <v>1</v>
      </c>
      <c r="AH1451" s="1">
        <v>0</v>
      </c>
    </row>
    <row r="1452" spans="1:34">
      <c r="A1452" s="1" t="s">
        <v>3869</v>
      </c>
      <c r="B1452" s="1" t="s">
        <v>3870</v>
      </c>
      <c r="C1452" s="1" t="s">
        <v>65</v>
      </c>
      <c r="D1452" s="1">
        <v>3</v>
      </c>
      <c r="E1452" s="4">
        <v>44616</v>
      </c>
      <c r="F1452" s="1" t="s">
        <v>3871</v>
      </c>
      <c r="G1452" s="1" t="s">
        <v>80</v>
      </c>
      <c r="H1452" s="1" t="s">
        <v>65</v>
      </c>
      <c r="I1452" s="1">
        <v>0.6</v>
      </c>
      <c r="J1452" s="1" t="s">
        <v>75</v>
      </c>
      <c r="K1452" s="1">
        <v>0</v>
      </c>
      <c r="M1452" s="1">
        <v>0</v>
      </c>
      <c r="O1452" s="1">
        <v>0</v>
      </c>
      <c r="Q1452" s="1">
        <v>0</v>
      </c>
      <c r="S1452" s="1">
        <v>0</v>
      </c>
      <c r="U1452" s="1">
        <v>0</v>
      </c>
      <c r="W1452" s="1">
        <v>0</v>
      </c>
      <c r="Y1452" s="1">
        <v>0</v>
      </c>
      <c r="AA1452" s="1">
        <v>0</v>
      </c>
      <c r="AC1452" s="1">
        <v>0</v>
      </c>
      <c r="AE1452" s="1">
        <v>0</v>
      </c>
      <c r="AG1452" s="1">
        <v>1</v>
      </c>
      <c r="AH1452" s="1">
        <v>0</v>
      </c>
    </row>
    <row r="1453" spans="1:34">
      <c r="A1453" s="1" t="s">
        <v>3872</v>
      </c>
      <c r="B1453" s="1" t="s">
        <v>3873</v>
      </c>
      <c r="C1453" s="1" t="s">
        <v>199</v>
      </c>
      <c r="D1453" s="1">
        <v>27</v>
      </c>
      <c r="E1453" s="1">
        <v>41075</v>
      </c>
      <c r="F1453" s="1" t="s">
        <v>20332</v>
      </c>
      <c r="G1453" s="1" t="s">
        <v>72</v>
      </c>
      <c r="H1453" s="1" t="s">
        <v>73</v>
      </c>
      <c r="I1453" s="1">
        <v>0</v>
      </c>
      <c r="J1453" s="1" t="s">
        <v>74</v>
      </c>
      <c r="K1453" s="1">
        <v>0.8</v>
      </c>
      <c r="L1453" s="1" t="s">
        <v>75</v>
      </c>
      <c r="M1453" s="1">
        <v>0</v>
      </c>
      <c r="O1453" s="1">
        <v>0</v>
      </c>
      <c r="Q1453" s="1">
        <v>0</v>
      </c>
      <c r="S1453" s="1">
        <v>0</v>
      </c>
      <c r="U1453" s="1">
        <v>0</v>
      </c>
      <c r="W1453" s="1">
        <v>0</v>
      </c>
      <c r="Y1453" s="1">
        <v>0</v>
      </c>
      <c r="AA1453" s="1">
        <v>0</v>
      </c>
      <c r="AC1453" s="1">
        <v>0</v>
      </c>
      <c r="AE1453" s="1">
        <v>0</v>
      </c>
      <c r="AG1453" s="1">
        <v>2</v>
      </c>
      <c r="AH1453" s="1">
        <v>10000</v>
      </c>
    </row>
    <row r="1454" spans="1:34">
      <c r="A1454" s="1" t="s">
        <v>3874</v>
      </c>
      <c r="B1454" s="1" t="s">
        <v>3875</v>
      </c>
      <c r="C1454" s="1" t="s">
        <v>225</v>
      </c>
      <c r="D1454" s="1">
        <v>64</v>
      </c>
      <c r="E1454" s="4">
        <v>44557</v>
      </c>
      <c r="F1454" s="1" t="s">
        <v>3876</v>
      </c>
      <c r="G1454" s="1" t="s">
        <v>72</v>
      </c>
      <c r="H1454" s="1" t="s">
        <v>65</v>
      </c>
      <c r="I1454" s="1">
        <v>0.8</v>
      </c>
      <c r="J1454" s="1" t="s">
        <v>75</v>
      </c>
      <c r="K1454" s="1">
        <v>0</v>
      </c>
      <c r="M1454" s="1">
        <v>0</v>
      </c>
      <c r="O1454" s="1">
        <v>0</v>
      </c>
      <c r="Q1454" s="1">
        <v>0</v>
      </c>
      <c r="S1454" s="1">
        <v>0</v>
      </c>
      <c r="U1454" s="1">
        <v>0</v>
      </c>
      <c r="W1454" s="1">
        <v>0</v>
      </c>
      <c r="Y1454" s="1">
        <v>0</v>
      </c>
      <c r="AA1454" s="1">
        <v>0</v>
      </c>
      <c r="AC1454" s="1">
        <v>0</v>
      </c>
      <c r="AE1454" s="1">
        <v>0</v>
      </c>
      <c r="AG1454" s="1">
        <v>1</v>
      </c>
      <c r="AH1454" s="1">
        <v>0</v>
      </c>
    </row>
    <row r="1455" spans="1:34">
      <c r="A1455" s="1" t="s">
        <v>3877</v>
      </c>
      <c r="B1455" s="1" t="s">
        <v>3878</v>
      </c>
      <c r="C1455" s="1" t="s">
        <v>70</v>
      </c>
      <c r="D1455" s="1">
        <v>19</v>
      </c>
      <c r="E1455" s="4">
        <v>44712</v>
      </c>
      <c r="F1455" s="1" t="s">
        <v>3879</v>
      </c>
      <c r="G1455" s="1" t="s">
        <v>80</v>
      </c>
      <c r="H1455" s="1" t="s">
        <v>73</v>
      </c>
      <c r="I1455" s="1">
        <v>0</v>
      </c>
      <c r="J1455" s="1" t="s">
        <v>3880</v>
      </c>
      <c r="K1455" s="1">
        <v>0.56000000000000005</v>
      </c>
      <c r="L1455" s="1" t="s">
        <v>82</v>
      </c>
      <c r="M1455" s="1">
        <v>0.68</v>
      </c>
      <c r="N1455" s="1" t="s">
        <v>83</v>
      </c>
      <c r="O1455" s="1">
        <v>0.76</v>
      </c>
      <c r="P1455" s="1" t="s">
        <v>84</v>
      </c>
      <c r="Q1455" s="1">
        <v>0.8</v>
      </c>
      <c r="R1455" s="1" t="s">
        <v>85</v>
      </c>
      <c r="S1455" s="1">
        <v>0</v>
      </c>
      <c r="U1455" s="1">
        <v>0</v>
      </c>
      <c r="W1455" s="1">
        <v>0</v>
      </c>
      <c r="Y1455" s="1">
        <v>0</v>
      </c>
      <c r="AA1455" s="1">
        <v>0</v>
      </c>
      <c r="AC1455" s="1">
        <v>0</v>
      </c>
      <c r="AE1455" s="1">
        <v>0</v>
      </c>
      <c r="AG1455" s="1">
        <v>4</v>
      </c>
      <c r="AH1455" s="1">
        <v>14999</v>
      </c>
    </row>
    <row r="1456" spans="1:34">
      <c r="A1456" s="1" t="s">
        <v>3881</v>
      </c>
      <c r="B1456" s="1" t="s">
        <v>3882</v>
      </c>
      <c r="C1456" s="1" t="s">
        <v>129</v>
      </c>
      <c r="H1456" s="1" t="s">
        <v>65</v>
      </c>
      <c r="I1456" s="1" t="s">
        <v>66</v>
      </c>
      <c r="V1456" s="1" t="s">
        <v>67</v>
      </c>
    </row>
    <row r="1457" spans="1:34">
      <c r="A1457" s="1" t="s">
        <v>3883</v>
      </c>
      <c r="B1457" s="1" t="s">
        <v>3884</v>
      </c>
      <c r="C1457" s="1" t="s">
        <v>163</v>
      </c>
      <c r="D1457" s="1">
        <v>12</v>
      </c>
      <c r="E1457" s="4">
        <v>44679</v>
      </c>
      <c r="F1457" s="1" t="s">
        <v>3885</v>
      </c>
      <c r="G1457" s="1" t="s">
        <v>72</v>
      </c>
      <c r="H1457" s="1" t="s">
        <v>65</v>
      </c>
      <c r="I1457" s="1">
        <v>0.4</v>
      </c>
      <c r="J1457" s="1" t="s">
        <v>75</v>
      </c>
      <c r="K1457" s="1">
        <v>0</v>
      </c>
      <c r="M1457" s="1">
        <v>0</v>
      </c>
      <c r="O1457" s="1">
        <v>0</v>
      </c>
      <c r="Q1457" s="1">
        <v>0</v>
      </c>
      <c r="S1457" s="1">
        <v>0</v>
      </c>
      <c r="U1457" s="1">
        <v>0</v>
      </c>
      <c r="W1457" s="1">
        <v>0</v>
      </c>
      <c r="Y1457" s="1">
        <v>0</v>
      </c>
      <c r="AA1457" s="1">
        <v>0</v>
      </c>
      <c r="AC1457" s="1">
        <v>0</v>
      </c>
      <c r="AE1457" s="1">
        <v>0</v>
      </c>
      <c r="AG1457" s="1">
        <v>1</v>
      </c>
      <c r="AH1457" s="1">
        <v>0</v>
      </c>
    </row>
    <row r="1458" spans="1:34">
      <c r="A1458" s="1" t="s">
        <v>3886</v>
      </c>
      <c r="B1458" s="1" t="s">
        <v>3887</v>
      </c>
      <c r="C1458" s="1" t="s">
        <v>163</v>
      </c>
      <c r="D1458" s="1">
        <v>39</v>
      </c>
      <c r="E1458" s="4">
        <v>44544</v>
      </c>
      <c r="F1458" s="1" t="s">
        <v>3888</v>
      </c>
      <c r="G1458" s="1" t="s">
        <v>72</v>
      </c>
      <c r="H1458" s="1" t="s">
        <v>65</v>
      </c>
      <c r="I1458" s="1">
        <v>0.8</v>
      </c>
      <c r="J1458" s="1" t="s">
        <v>75</v>
      </c>
      <c r="K1458" s="1">
        <v>0</v>
      </c>
      <c r="M1458" s="1">
        <v>0</v>
      </c>
      <c r="O1458" s="1">
        <v>0</v>
      </c>
      <c r="Q1458" s="1">
        <v>0</v>
      </c>
      <c r="S1458" s="1">
        <v>0</v>
      </c>
      <c r="U1458" s="1">
        <v>0</v>
      </c>
      <c r="W1458" s="1">
        <v>0</v>
      </c>
      <c r="Y1458" s="1">
        <v>0</v>
      </c>
      <c r="AA1458" s="1">
        <v>0</v>
      </c>
      <c r="AC1458" s="1">
        <v>0</v>
      </c>
      <c r="AE1458" s="1">
        <v>0</v>
      </c>
      <c r="AG1458" s="1">
        <v>1</v>
      </c>
      <c r="AH1458" s="1">
        <v>0</v>
      </c>
    </row>
    <row r="1459" spans="1:34">
      <c r="A1459" s="1" t="s">
        <v>3889</v>
      </c>
      <c r="B1459" s="1" t="s">
        <v>3890</v>
      </c>
      <c r="C1459" s="1" t="s">
        <v>163</v>
      </c>
      <c r="D1459" s="1">
        <v>4</v>
      </c>
      <c r="E1459" s="4">
        <v>44638</v>
      </c>
      <c r="F1459" s="1" t="s">
        <v>3891</v>
      </c>
      <c r="G1459" s="1" t="s">
        <v>80</v>
      </c>
      <c r="H1459" s="1" t="s">
        <v>65</v>
      </c>
      <c r="I1459" s="1">
        <v>0.6</v>
      </c>
      <c r="J1459" s="1" t="s">
        <v>75</v>
      </c>
      <c r="K1459" s="1">
        <v>0</v>
      </c>
      <c r="M1459" s="1">
        <v>0</v>
      </c>
      <c r="O1459" s="1">
        <v>0</v>
      </c>
      <c r="Q1459" s="1">
        <v>0</v>
      </c>
      <c r="S1459" s="1">
        <v>0</v>
      </c>
      <c r="U1459" s="1">
        <v>0</v>
      </c>
      <c r="W1459" s="1">
        <v>0</v>
      </c>
      <c r="Y1459" s="1">
        <v>0</v>
      </c>
      <c r="AA1459" s="1">
        <v>0</v>
      </c>
      <c r="AC1459" s="1">
        <v>0</v>
      </c>
      <c r="AE1459" s="1">
        <v>0</v>
      </c>
      <c r="AG1459" s="1">
        <v>1</v>
      </c>
      <c r="AH1459" s="1">
        <v>0</v>
      </c>
    </row>
    <row r="1460" spans="1:34">
      <c r="A1460" s="1" t="s">
        <v>3892</v>
      </c>
      <c r="B1460" s="1" t="s">
        <v>3893</v>
      </c>
      <c r="C1460" s="1" t="s">
        <v>826</v>
      </c>
      <c r="D1460" s="1">
        <v>8</v>
      </c>
      <c r="E1460" s="4">
        <v>44631</v>
      </c>
      <c r="F1460" s="1" t="s">
        <v>3894</v>
      </c>
      <c r="G1460" s="1" t="s">
        <v>72</v>
      </c>
      <c r="H1460" s="1" t="s">
        <v>65</v>
      </c>
      <c r="I1460" s="1">
        <v>0.8</v>
      </c>
      <c r="J1460" s="1" t="s">
        <v>75</v>
      </c>
      <c r="K1460" s="1">
        <v>0</v>
      </c>
      <c r="M1460" s="1">
        <v>0</v>
      </c>
      <c r="O1460" s="1">
        <v>0</v>
      </c>
      <c r="Q1460" s="1">
        <v>0</v>
      </c>
      <c r="S1460" s="1">
        <v>0</v>
      </c>
      <c r="U1460" s="1">
        <v>0</v>
      </c>
      <c r="W1460" s="1">
        <v>0</v>
      </c>
      <c r="Y1460" s="1">
        <v>0</v>
      </c>
      <c r="AA1460" s="1">
        <v>0</v>
      </c>
      <c r="AC1460" s="1">
        <v>0</v>
      </c>
      <c r="AE1460" s="1">
        <v>0</v>
      </c>
      <c r="AG1460" s="1">
        <v>1</v>
      </c>
      <c r="AH1460" s="1">
        <v>0</v>
      </c>
    </row>
    <row r="1461" spans="1:34">
      <c r="A1461" s="1" t="s">
        <v>3895</v>
      </c>
      <c r="B1461" s="1" t="s">
        <v>3896</v>
      </c>
      <c r="C1461" s="1" t="s">
        <v>460</v>
      </c>
      <c r="D1461" s="1">
        <v>22</v>
      </c>
      <c r="E1461" s="4">
        <v>44641</v>
      </c>
      <c r="F1461" s="1" t="s">
        <v>3897</v>
      </c>
      <c r="G1461" s="1" t="s">
        <v>80</v>
      </c>
      <c r="H1461" s="1" t="s">
        <v>73</v>
      </c>
      <c r="I1461" s="1">
        <v>0</v>
      </c>
      <c r="J1461" s="1" t="s">
        <v>89</v>
      </c>
      <c r="K1461" s="1">
        <v>0.7</v>
      </c>
      <c r="L1461" s="1" t="s">
        <v>82</v>
      </c>
      <c r="M1461" s="1">
        <v>0.72</v>
      </c>
      <c r="N1461" s="1" t="s">
        <v>83</v>
      </c>
      <c r="O1461" s="1">
        <v>0.78</v>
      </c>
      <c r="P1461" s="1" t="s">
        <v>84</v>
      </c>
      <c r="Q1461" s="1">
        <v>0.8</v>
      </c>
      <c r="R1461" s="1" t="s">
        <v>85</v>
      </c>
      <c r="S1461" s="1">
        <v>0</v>
      </c>
      <c r="U1461" s="1">
        <v>0</v>
      </c>
      <c r="W1461" s="1">
        <v>0</v>
      </c>
      <c r="Y1461" s="1">
        <v>0</v>
      </c>
      <c r="AA1461" s="1">
        <v>0</v>
      </c>
      <c r="AC1461" s="1">
        <v>0</v>
      </c>
      <c r="AE1461" s="1">
        <v>0</v>
      </c>
      <c r="AG1461" s="1">
        <v>4</v>
      </c>
      <c r="AH1461" s="1">
        <v>12000</v>
      </c>
    </row>
    <row r="1462" spans="1:34">
      <c r="A1462" s="1" t="s">
        <v>3898</v>
      </c>
      <c r="B1462" s="1" t="s">
        <v>3899</v>
      </c>
      <c r="C1462" s="1" t="s">
        <v>112</v>
      </c>
      <c r="D1462" s="1">
        <v>21</v>
      </c>
      <c r="E1462" s="4">
        <v>44762</v>
      </c>
      <c r="F1462" s="1" t="s">
        <v>3900</v>
      </c>
      <c r="G1462" s="1" t="s">
        <v>80</v>
      </c>
      <c r="H1462" s="1" t="s">
        <v>65</v>
      </c>
      <c r="I1462" s="1">
        <v>0.7</v>
      </c>
      <c r="J1462" s="1" t="s">
        <v>75</v>
      </c>
      <c r="K1462" s="1">
        <v>0</v>
      </c>
      <c r="M1462" s="1">
        <v>0</v>
      </c>
      <c r="O1462" s="1">
        <v>0</v>
      </c>
      <c r="Q1462" s="1">
        <v>0</v>
      </c>
      <c r="S1462" s="1">
        <v>0</v>
      </c>
      <c r="U1462" s="1">
        <v>0</v>
      </c>
      <c r="W1462" s="1">
        <v>0</v>
      </c>
      <c r="Y1462" s="1">
        <v>0</v>
      </c>
      <c r="AA1462" s="1">
        <v>0</v>
      </c>
      <c r="AC1462" s="1">
        <v>0</v>
      </c>
      <c r="AE1462" s="1">
        <v>0</v>
      </c>
      <c r="AG1462" s="1">
        <v>1</v>
      </c>
      <c r="AH1462" s="1">
        <v>0</v>
      </c>
    </row>
    <row r="1463" spans="1:34">
      <c r="A1463" s="1" t="s">
        <v>3901</v>
      </c>
      <c r="B1463" s="1" t="s">
        <v>3902</v>
      </c>
      <c r="C1463" s="1" t="s">
        <v>129</v>
      </c>
      <c r="D1463" s="1">
        <v>5</v>
      </c>
      <c r="E1463" s="4">
        <v>44672</v>
      </c>
      <c r="F1463" s="1" t="s">
        <v>3903</v>
      </c>
      <c r="G1463" s="1" t="s">
        <v>80</v>
      </c>
      <c r="H1463" s="1" t="s">
        <v>73</v>
      </c>
      <c r="I1463" s="1">
        <v>0</v>
      </c>
      <c r="J1463" s="1" t="s">
        <v>187</v>
      </c>
      <c r="K1463" s="1">
        <v>0.6</v>
      </c>
      <c r="L1463" s="1" t="s">
        <v>82</v>
      </c>
      <c r="M1463" s="1">
        <v>0.7</v>
      </c>
      <c r="N1463" s="1" t="s">
        <v>83</v>
      </c>
      <c r="O1463" s="1">
        <v>0.75</v>
      </c>
      <c r="P1463" s="1" t="s">
        <v>84</v>
      </c>
      <c r="Q1463" s="1">
        <v>0.8</v>
      </c>
      <c r="R1463" s="1" t="s">
        <v>85</v>
      </c>
      <c r="S1463" s="1">
        <v>0</v>
      </c>
      <c r="U1463" s="1">
        <v>0</v>
      </c>
      <c r="W1463" s="1">
        <v>0</v>
      </c>
      <c r="Y1463" s="1">
        <v>0</v>
      </c>
      <c r="AA1463" s="1">
        <v>0</v>
      </c>
      <c r="AC1463" s="1">
        <v>0</v>
      </c>
      <c r="AE1463" s="1">
        <v>0</v>
      </c>
      <c r="AG1463" s="1">
        <v>4</v>
      </c>
      <c r="AH1463" s="1">
        <v>9000</v>
      </c>
    </row>
    <row r="1464" spans="1:34">
      <c r="A1464" s="1" t="s">
        <v>3904</v>
      </c>
      <c r="B1464" s="1" t="s">
        <v>3905</v>
      </c>
      <c r="C1464" s="1" t="s">
        <v>620</v>
      </c>
      <c r="D1464" s="1">
        <v>17</v>
      </c>
      <c r="E1464" s="4">
        <v>44694</v>
      </c>
      <c r="F1464" s="1" t="s">
        <v>3906</v>
      </c>
      <c r="G1464" s="1" t="s">
        <v>72</v>
      </c>
      <c r="H1464" s="1" t="s">
        <v>65</v>
      </c>
      <c r="I1464" s="1">
        <v>0.7</v>
      </c>
      <c r="J1464" s="1" t="s">
        <v>75</v>
      </c>
      <c r="K1464" s="1">
        <v>0</v>
      </c>
      <c r="M1464" s="1">
        <v>0</v>
      </c>
      <c r="O1464" s="1">
        <v>0</v>
      </c>
      <c r="Q1464" s="1">
        <v>0</v>
      </c>
      <c r="S1464" s="1">
        <v>0</v>
      </c>
      <c r="U1464" s="1">
        <v>0</v>
      </c>
      <c r="W1464" s="1">
        <v>0</v>
      </c>
      <c r="Y1464" s="1">
        <v>0</v>
      </c>
      <c r="AA1464" s="1">
        <v>0</v>
      </c>
      <c r="AC1464" s="1">
        <v>0</v>
      </c>
      <c r="AE1464" s="1">
        <v>0</v>
      </c>
      <c r="AG1464" s="1">
        <v>1</v>
      </c>
      <c r="AH1464" s="1">
        <v>0</v>
      </c>
    </row>
    <row r="1465" spans="1:34">
      <c r="A1465" s="1" t="s">
        <v>3907</v>
      </c>
      <c r="B1465" s="1" t="s">
        <v>3908</v>
      </c>
      <c r="C1465" s="1" t="s">
        <v>65</v>
      </c>
      <c r="H1465" s="1" t="s">
        <v>65</v>
      </c>
      <c r="I1465" s="1" t="s">
        <v>66</v>
      </c>
      <c r="V1465" s="1" t="s">
        <v>67</v>
      </c>
    </row>
    <row r="1466" spans="1:34">
      <c r="A1466" s="1" t="s">
        <v>3909</v>
      </c>
      <c r="B1466" s="1" t="s">
        <v>3910</v>
      </c>
      <c r="C1466" s="1" t="s">
        <v>163</v>
      </c>
      <c r="D1466" s="1">
        <v>13</v>
      </c>
      <c r="E1466" s="4">
        <v>44680</v>
      </c>
      <c r="F1466" s="1" t="s">
        <v>3911</v>
      </c>
      <c r="G1466" s="1" t="s">
        <v>80</v>
      </c>
      <c r="H1466" s="1" t="s">
        <v>73</v>
      </c>
      <c r="I1466" s="1">
        <v>0</v>
      </c>
      <c r="J1466" s="1" t="s">
        <v>749</v>
      </c>
      <c r="K1466" s="1">
        <v>0.35</v>
      </c>
      <c r="L1466" s="1" t="s">
        <v>82</v>
      </c>
      <c r="M1466" s="1">
        <v>0.5</v>
      </c>
      <c r="N1466" s="1" t="s">
        <v>83</v>
      </c>
      <c r="O1466" s="1">
        <v>0.6</v>
      </c>
      <c r="P1466" s="1" t="s">
        <v>84</v>
      </c>
      <c r="Q1466" s="1">
        <v>0.75</v>
      </c>
      <c r="R1466" s="1" t="s">
        <v>85</v>
      </c>
      <c r="S1466" s="1">
        <v>0</v>
      </c>
      <c r="U1466" s="1">
        <v>0</v>
      </c>
      <c r="W1466" s="1">
        <v>0</v>
      </c>
      <c r="Y1466" s="1">
        <v>0</v>
      </c>
      <c r="AA1466" s="1">
        <v>0</v>
      </c>
      <c r="AC1466" s="1">
        <v>0</v>
      </c>
      <c r="AE1466" s="1">
        <v>0</v>
      </c>
      <c r="AG1466" s="1">
        <v>4</v>
      </c>
      <c r="AH1466" s="1">
        <v>10499.99</v>
      </c>
    </row>
    <row r="1467" spans="1:34">
      <c r="A1467" s="1" t="s">
        <v>3912</v>
      </c>
      <c r="B1467" s="1" t="s">
        <v>3913</v>
      </c>
      <c r="C1467" s="1" t="s">
        <v>70</v>
      </c>
      <c r="D1467" s="1">
        <v>4</v>
      </c>
      <c r="E1467" s="4">
        <v>44651</v>
      </c>
      <c r="F1467" s="1" t="s">
        <v>3914</v>
      </c>
      <c r="G1467" s="1" t="s">
        <v>72</v>
      </c>
      <c r="H1467" s="1" t="s">
        <v>65</v>
      </c>
      <c r="I1467" s="1">
        <v>0.8</v>
      </c>
      <c r="J1467" s="1" t="s">
        <v>75</v>
      </c>
      <c r="K1467" s="1">
        <v>0</v>
      </c>
      <c r="M1467" s="1">
        <v>0</v>
      </c>
      <c r="O1467" s="1">
        <v>0</v>
      </c>
      <c r="Q1467" s="1">
        <v>0</v>
      </c>
      <c r="S1467" s="1">
        <v>0</v>
      </c>
      <c r="U1467" s="1">
        <v>0</v>
      </c>
      <c r="W1467" s="1">
        <v>0</v>
      </c>
      <c r="Y1467" s="1">
        <v>0</v>
      </c>
      <c r="AA1467" s="1">
        <v>0</v>
      </c>
      <c r="AC1467" s="1">
        <v>0</v>
      </c>
      <c r="AE1467" s="1">
        <v>0</v>
      </c>
      <c r="AG1467" s="1">
        <v>1</v>
      </c>
      <c r="AH1467" s="1">
        <v>0</v>
      </c>
    </row>
    <row r="1468" spans="1:34">
      <c r="A1468" s="1" t="s">
        <v>3915</v>
      </c>
      <c r="B1468" s="1" t="s">
        <v>3916</v>
      </c>
      <c r="C1468" s="1" t="s">
        <v>163</v>
      </c>
      <c r="D1468" s="1">
        <v>6</v>
      </c>
      <c r="E1468" s="4">
        <v>44659</v>
      </c>
      <c r="F1468" s="1" t="s">
        <v>3917</v>
      </c>
      <c r="G1468" s="1" t="s">
        <v>80</v>
      </c>
      <c r="H1468" s="1" t="s">
        <v>73</v>
      </c>
      <c r="I1468" s="1">
        <v>0.45</v>
      </c>
      <c r="J1468" s="1" t="s">
        <v>82</v>
      </c>
      <c r="K1468" s="1">
        <v>0.75</v>
      </c>
      <c r="L1468" s="1" t="s">
        <v>83</v>
      </c>
      <c r="M1468" s="1">
        <v>0.77</v>
      </c>
      <c r="N1468" s="1" t="s">
        <v>84</v>
      </c>
      <c r="O1468" s="1">
        <v>0.8</v>
      </c>
      <c r="P1468" s="1" t="s">
        <v>85</v>
      </c>
      <c r="Q1468" s="1">
        <v>0</v>
      </c>
      <c r="S1468" s="1">
        <v>0</v>
      </c>
      <c r="U1468" s="1">
        <v>0</v>
      </c>
      <c r="W1468" s="1">
        <v>0</v>
      </c>
      <c r="Y1468" s="1">
        <v>0</v>
      </c>
      <c r="AA1468" s="1">
        <v>0</v>
      </c>
      <c r="AC1468" s="1">
        <v>0</v>
      </c>
      <c r="AE1468" s="1">
        <v>0</v>
      </c>
      <c r="AG1468" s="1">
        <v>3</v>
      </c>
      <c r="AH1468" s="1">
        <v>0</v>
      </c>
    </row>
    <row r="1469" spans="1:34">
      <c r="A1469" s="1" t="s">
        <v>3918</v>
      </c>
      <c r="B1469" s="1" t="s">
        <v>3919</v>
      </c>
      <c r="C1469" s="1" t="s">
        <v>159</v>
      </c>
      <c r="D1469" s="1">
        <v>6</v>
      </c>
      <c r="E1469" s="4">
        <v>44628</v>
      </c>
      <c r="F1469" s="1" t="s">
        <v>3920</v>
      </c>
      <c r="G1469" s="1" t="s">
        <v>72</v>
      </c>
      <c r="H1469" s="1" t="s">
        <v>65</v>
      </c>
      <c r="I1469" s="1">
        <v>0.1</v>
      </c>
      <c r="J1469" s="1" t="s">
        <v>75</v>
      </c>
      <c r="K1469" s="1">
        <v>0</v>
      </c>
      <c r="M1469" s="1">
        <v>0</v>
      </c>
      <c r="O1469" s="1">
        <v>0</v>
      </c>
      <c r="Q1469" s="1">
        <v>0</v>
      </c>
      <c r="S1469" s="1">
        <v>0</v>
      </c>
      <c r="U1469" s="1">
        <v>0</v>
      </c>
      <c r="W1469" s="1">
        <v>0</v>
      </c>
      <c r="Y1469" s="1">
        <v>0</v>
      </c>
      <c r="AA1469" s="1">
        <v>0</v>
      </c>
      <c r="AC1469" s="1">
        <v>0</v>
      </c>
      <c r="AE1469" s="1">
        <v>0</v>
      </c>
      <c r="AG1469" s="1">
        <v>1</v>
      </c>
      <c r="AH1469" s="1">
        <v>0</v>
      </c>
    </row>
    <row r="1470" spans="1:34">
      <c r="A1470" s="1" t="s">
        <v>3921</v>
      </c>
      <c r="B1470" s="1" t="s">
        <v>3922</v>
      </c>
      <c r="C1470" s="1" t="s">
        <v>199</v>
      </c>
      <c r="D1470" s="1">
        <v>4</v>
      </c>
      <c r="E1470" s="1">
        <v>43956</v>
      </c>
      <c r="F1470" s="1" t="s">
        <v>20332</v>
      </c>
      <c r="G1470" s="1" t="s">
        <v>72</v>
      </c>
      <c r="H1470" s="1" t="s">
        <v>65</v>
      </c>
      <c r="I1470" s="1">
        <v>0.5</v>
      </c>
      <c r="J1470" s="1" t="s">
        <v>75</v>
      </c>
      <c r="K1470" s="1">
        <v>0</v>
      </c>
      <c r="M1470" s="1">
        <v>0</v>
      </c>
      <c r="O1470" s="1">
        <v>0</v>
      </c>
      <c r="Q1470" s="1">
        <v>0</v>
      </c>
      <c r="S1470" s="1">
        <v>0</v>
      </c>
      <c r="U1470" s="1">
        <v>0</v>
      </c>
      <c r="W1470" s="1">
        <v>0</v>
      </c>
      <c r="Y1470" s="1">
        <v>0</v>
      </c>
      <c r="AA1470" s="1">
        <v>0</v>
      </c>
      <c r="AC1470" s="1">
        <v>0</v>
      </c>
      <c r="AE1470" s="1">
        <v>0</v>
      </c>
      <c r="AG1470" s="1">
        <v>1</v>
      </c>
      <c r="AH1470" s="1">
        <v>0</v>
      </c>
    </row>
    <row r="1471" spans="1:34">
      <c r="A1471" s="1" t="s">
        <v>3923</v>
      </c>
      <c r="B1471" s="1" t="s">
        <v>3924</v>
      </c>
      <c r="C1471" s="1" t="s">
        <v>149</v>
      </c>
      <c r="D1471" s="1">
        <v>14</v>
      </c>
      <c r="E1471" s="4">
        <v>44722</v>
      </c>
      <c r="F1471" s="1" t="s">
        <v>3925</v>
      </c>
      <c r="G1471" s="1" t="s">
        <v>72</v>
      </c>
      <c r="H1471" s="1" t="s">
        <v>65</v>
      </c>
      <c r="I1471" s="1">
        <v>0.4</v>
      </c>
      <c r="J1471" s="1" t="s">
        <v>75</v>
      </c>
      <c r="K1471" s="1">
        <v>0</v>
      </c>
      <c r="M1471" s="1">
        <v>0</v>
      </c>
      <c r="O1471" s="1">
        <v>0</v>
      </c>
      <c r="Q1471" s="1">
        <v>0</v>
      </c>
      <c r="S1471" s="1">
        <v>0</v>
      </c>
      <c r="U1471" s="1">
        <v>0</v>
      </c>
      <c r="W1471" s="1">
        <v>0</v>
      </c>
      <c r="Y1471" s="1">
        <v>0</v>
      </c>
      <c r="AA1471" s="1">
        <v>0</v>
      </c>
      <c r="AC1471" s="1">
        <v>0</v>
      </c>
      <c r="AE1471" s="1">
        <v>0</v>
      </c>
      <c r="AG1471" s="1">
        <v>1</v>
      </c>
      <c r="AH1471" s="1">
        <v>0</v>
      </c>
    </row>
    <row r="1472" spans="1:34">
      <c r="A1472" s="1" t="s">
        <v>3926</v>
      </c>
      <c r="B1472" s="1" t="s">
        <v>3927</v>
      </c>
      <c r="C1472" s="1" t="s">
        <v>108</v>
      </c>
      <c r="D1472" s="1">
        <v>10</v>
      </c>
      <c r="E1472" s="4">
        <v>44673</v>
      </c>
      <c r="F1472" s="1" t="s">
        <v>3928</v>
      </c>
      <c r="G1472" s="1" t="s">
        <v>80</v>
      </c>
      <c r="H1472" s="1" t="s">
        <v>73</v>
      </c>
      <c r="I1472" s="1">
        <v>0</v>
      </c>
      <c r="J1472" s="1" t="s">
        <v>397</v>
      </c>
      <c r="K1472" s="1">
        <v>0.8</v>
      </c>
      <c r="L1472" s="1" t="s">
        <v>75</v>
      </c>
      <c r="M1472" s="1">
        <v>0</v>
      </c>
      <c r="O1472" s="1">
        <v>0</v>
      </c>
      <c r="Q1472" s="1">
        <v>0</v>
      </c>
      <c r="S1472" s="1">
        <v>0</v>
      </c>
      <c r="U1472" s="1">
        <v>0</v>
      </c>
      <c r="W1472" s="1">
        <v>0</v>
      </c>
      <c r="Y1472" s="1">
        <v>0</v>
      </c>
      <c r="AA1472" s="1">
        <v>0</v>
      </c>
      <c r="AC1472" s="1">
        <v>0</v>
      </c>
      <c r="AE1472" s="1">
        <v>0</v>
      </c>
      <c r="AG1472" s="1">
        <v>2</v>
      </c>
      <c r="AH1472" s="1">
        <v>8000</v>
      </c>
    </row>
    <row r="1473" spans="1:34">
      <c r="A1473" s="1" t="s">
        <v>3929</v>
      </c>
      <c r="B1473" s="1" t="s">
        <v>3930</v>
      </c>
      <c r="C1473" s="1" t="s">
        <v>132</v>
      </c>
      <c r="D1473" s="1">
        <v>35</v>
      </c>
      <c r="E1473" s="1">
        <v>43882</v>
      </c>
      <c r="F1473" s="1" t="s">
        <v>20332</v>
      </c>
      <c r="G1473" s="1" t="s">
        <v>72</v>
      </c>
      <c r="H1473" s="1" t="s">
        <v>73</v>
      </c>
      <c r="I1473" s="1">
        <v>0</v>
      </c>
      <c r="J1473" s="1" t="s">
        <v>615</v>
      </c>
      <c r="K1473" s="1">
        <v>0.8</v>
      </c>
      <c r="L1473" s="1" t="s">
        <v>75</v>
      </c>
      <c r="M1473" s="1">
        <v>0</v>
      </c>
      <c r="O1473" s="1">
        <v>0</v>
      </c>
      <c r="Q1473" s="1">
        <v>0</v>
      </c>
      <c r="S1473" s="1">
        <v>0</v>
      </c>
      <c r="U1473" s="1">
        <v>0</v>
      </c>
      <c r="W1473" s="1">
        <v>0</v>
      </c>
      <c r="Y1473" s="1">
        <v>0</v>
      </c>
      <c r="AA1473" s="1">
        <v>0</v>
      </c>
      <c r="AC1473" s="1">
        <v>0</v>
      </c>
      <c r="AE1473" s="1">
        <v>0</v>
      </c>
      <c r="AG1473" s="1">
        <v>2</v>
      </c>
      <c r="AH1473" s="1">
        <v>7999.99</v>
      </c>
    </row>
    <row r="1474" spans="1:34">
      <c r="A1474" s="1" t="s">
        <v>3931</v>
      </c>
      <c r="B1474" s="1" t="s">
        <v>3932</v>
      </c>
      <c r="C1474" s="1" t="s">
        <v>101</v>
      </c>
      <c r="H1474" s="1" t="s">
        <v>65</v>
      </c>
      <c r="I1474" s="1" t="s">
        <v>66</v>
      </c>
      <c r="V1474" s="1" t="s">
        <v>67</v>
      </c>
    </row>
    <row r="1475" spans="1:34">
      <c r="A1475" s="1" t="s">
        <v>3933</v>
      </c>
      <c r="B1475" s="1" t="s">
        <v>3934</v>
      </c>
      <c r="C1475" s="1" t="s">
        <v>159</v>
      </c>
      <c r="D1475" s="1">
        <v>9</v>
      </c>
      <c r="E1475" s="4">
        <v>44620</v>
      </c>
      <c r="F1475" s="1" t="s">
        <v>3935</v>
      </c>
      <c r="G1475" s="1" t="s">
        <v>80</v>
      </c>
      <c r="H1475" s="1" t="s">
        <v>73</v>
      </c>
      <c r="I1475" s="1">
        <v>0</v>
      </c>
      <c r="J1475" s="1" t="s">
        <v>89</v>
      </c>
      <c r="K1475" s="1">
        <v>0.7</v>
      </c>
      <c r="L1475" s="1" t="s">
        <v>82</v>
      </c>
      <c r="M1475" s="1">
        <v>0.72</v>
      </c>
      <c r="N1475" s="1" t="s">
        <v>83</v>
      </c>
      <c r="O1475" s="1">
        <v>0.75</v>
      </c>
      <c r="P1475" s="1" t="s">
        <v>84</v>
      </c>
      <c r="Q1475" s="1">
        <v>0.8</v>
      </c>
      <c r="R1475" s="1" t="s">
        <v>85</v>
      </c>
      <c r="S1475" s="1">
        <v>0</v>
      </c>
      <c r="U1475" s="1">
        <v>0</v>
      </c>
      <c r="W1475" s="1">
        <v>0</v>
      </c>
      <c r="Y1475" s="1">
        <v>0</v>
      </c>
      <c r="AA1475" s="1">
        <v>0</v>
      </c>
      <c r="AC1475" s="1">
        <v>0</v>
      </c>
      <c r="AE1475" s="1">
        <v>0</v>
      </c>
      <c r="AG1475" s="1">
        <v>4</v>
      </c>
      <c r="AH1475" s="1">
        <v>12000</v>
      </c>
    </row>
    <row r="1476" spans="1:34">
      <c r="A1476" s="1" t="s">
        <v>3936</v>
      </c>
      <c r="B1476" s="1" t="s">
        <v>3937</v>
      </c>
      <c r="C1476" s="1" t="s">
        <v>70</v>
      </c>
      <c r="D1476" s="1">
        <v>10</v>
      </c>
      <c r="E1476" s="4">
        <v>44610</v>
      </c>
      <c r="F1476" s="1" t="s">
        <v>3938</v>
      </c>
      <c r="G1476" s="1" t="s">
        <v>72</v>
      </c>
      <c r="H1476" s="1" t="s">
        <v>73</v>
      </c>
      <c r="I1476" s="1">
        <v>0</v>
      </c>
      <c r="J1476" s="1" t="s">
        <v>1194</v>
      </c>
      <c r="K1476" s="1">
        <v>0.8</v>
      </c>
      <c r="L1476" s="1" t="s">
        <v>75</v>
      </c>
      <c r="M1476" s="1">
        <v>0</v>
      </c>
      <c r="O1476" s="1">
        <v>0</v>
      </c>
      <c r="Q1476" s="1">
        <v>0</v>
      </c>
      <c r="S1476" s="1">
        <v>0</v>
      </c>
      <c r="U1476" s="1">
        <v>0</v>
      </c>
      <c r="W1476" s="1">
        <v>0</v>
      </c>
      <c r="Y1476" s="1">
        <v>0</v>
      </c>
      <c r="AA1476" s="1">
        <v>0</v>
      </c>
      <c r="AC1476" s="1">
        <v>0</v>
      </c>
      <c r="AE1476" s="1">
        <v>0</v>
      </c>
      <c r="AG1476" s="1">
        <v>2</v>
      </c>
      <c r="AH1476" s="1">
        <v>12500</v>
      </c>
    </row>
    <row r="1477" spans="1:34">
      <c r="A1477" s="1" t="s">
        <v>3939</v>
      </c>
      <c r="B1477" s="1" t="s">
        <v>3940</v>
      </c>
      <c r="C1477" s="1" t="s">
        <v>159</v>
      </c>
      <c r="D1477" s="1">
        <v>3</v>
      </c>
      <c r="E1477" s="4">
        <v>44581</v>
      </c>
      <c r="F1477" s="1" t="s">
        <v>3941</v>
      </c>
      <c r="G1477" s="1" t="s">
        <v>72</v>
      </c>
      <c r="H1477" s="1" t="s">
        <v>65</v>
      </c>
      <c r="I1477" s="1">
        <v>0.8</v>
      </c>
      <c r="J1477" s="1" t="s">
        <v>75</v>
      </c>
      <c r="K1477" s="1">
        <v>0</v>
      </c>
      <c r="M1477" s="1">
        <v>0</v>
      </c>
      <c r="O1477" s="1">
        <v>0</v>
      </c>
      <c r="Q1477" s="1">
        <v>0</v>
      </c>
      <c r="S1477" s="1">
        <v>0</v>
      </c>
      <c r="U1477" s="1">
        <v>0</v>
      </c>
      <c r="W1477" s="1">
        <v>0</v>
      </c>
      <c r="Y1477" s="1">
        <v>0</v>
      </c>
      <c r="AA1477" s="1">
        <v>0</v>
      </c>
      <c r="AC1477" s="1">
        <v>0</v>
      </c>
      <c r="AE1477" s="1">
        <v>0</v>
      </c>
      <c r="AG1477" s="1">
        <v>1</v>
      </c>
      <c r="AH1477" s="1">
        <v>0</v>
      </c>
    </row>
    <row r="1478" spans="1:34">
      <c r="A1478" s="1" t="s">
        <v>3942</v>
      </c>
      <c r="B1478" s="1" t="s">
        <v>3943</v>
      </c>
      <c r="C1478" s="1" t="s">
        <v>64</v>
      </c>
      <c r="D1478" s="1">
        <v>7</v>
      </c>
      <c r="E1478" s="4">
        <v>44649</v>
      </c>
      <c r="F1478" s="1" t="s">
        <v>3944</v>
      </c>
      <c r="G1478" s="1" t="s">
        <v>72</v>
      </c>
      <c r="H1478" s="1" t="s">
        <v>73</v>
      </c>
      <c r="I1478" s="1">
        <v>0</v>
      </c>
      <c r="J1478" s="1" t="s">
        <v>74</v>
      </c>
      <c r="K1478" s="1">
        <v>0.8</v>
      </c>
      <c r="L1478" s="1" t="s">
        <v>75</v>
      </c>
      <c r="M1478" s="1">
        <v>0</v>
      </c>
      <c r="O1478" s="1">
        <v>0</v>
      </c>
      <c r="Q1478" s="1">
        <v>0</v>
      </c>
      <c r="S1478" s="1">
        <v>0</v>
      </c>
      <c r="U1478" s="1">
        <v>0</v>
      </c>
      <c r="W1478" s="1">
        <v>0</v>
      </c>
      <c r="Y1478" s="1">
        <v>0</v>
      </c>
      <c r="AA1478" s="1">
        <v>0</v>
      </c>
      <c r="AC1478" s="1">
        <v>0</v>
      </c>
      <c r="AE1478" s="1">
        <v>0</v>
      </c>
      <c r="AG1478" s="1">
        <v>2</v>
      </c>
      <c r="AH1478" s="1">
        <v>10000</v>
      </c>
    </row>
    <row r="1479" spans="1:34">
      <c r="A1479" s="1" t="s">
        <v>3945</v>
      </c>
      <c r="B1479" s="1" t="s">
        <v>3946</v>
      </c>
      <c r="C1479" s="1" t="s">
        <v>163</v>
      </c>
      <c r="D1479" s="1">
        <v>7</v>
      </c>
      <c r="E1479" s="4">
        <v>44657</v>
      </c>
      <c r="F1479" s="1" t="s">
        <v>3947</v>
      </c>
      <c r="G1479" s="1" t="s">
        <v>72</v>
      </c>
      <c r="H1479" s="1" t="s">
        <v>65</v>
      </c>
      <c r="I1479" s="1">
        <v>0.65</v>
      </c>
      <c r="J1479" s="1" t="s">
        <v>75</v>
      </c>
      <c r="K1479" s="1">
        <v>0</v>
      </c>
      <c r="M1479" s="1">
        <v>0</v>
      </c>
      <c r="O1479" s="1">
        <v>0</v>
      </c>
      <c r="Q1479" s="1">
        <v>0</v>
      </c>
      <c r="S1479" s="1">
        <v>0</v>
      </c>
      <c r="U1479" s="1">
        <v>0</v>
      </c>
      <c r="W1479" s="1">
        <v>0</v>
      </c>
      <c r="Y1479" s="1">
        <v>0</v>
      </c>
      <c r="AA1479" s="1">
        <v>0</v>
      </c>
      <c r="AC1479" s="1">
        <v>0</v>
      </c>
      <c r="AE1479" s="1">
        <v>0</v>
      </c>
      <c r="AG1479" s="1">
        <v>1</v>
      </c>
      <c r="AH1479" s="1">
        <v>0</v>
      </c>
    </row>
    <row r="1480" spans="1:34">
      <c r="A1480" s="1" t="s">
        <v>3948</v>
      </c>
      <c r="B1480" s="1" t="s">
        <v>3949</v>
      </c>
      <c r="C1480" s="1" t="s">
        <v>736</v>
      </c>
      <c r="D1480" s="1">
        <v>4</v>
      </c>
      <c r="E1480" s="4">
        <v>44568</v>
      </c>
      <c r="F1480" s="1" t="s">
        <v>3950</v>
      </c>
      <c r="G1480" s="1" t="s">
        <v>80</v>
      </c>
      <c r="H1480" s="1" t="s">
        <v>73</v>
      </c>
      <c r="I1480" s="1">
        <v>0</v>
      </c>
      <c r="J1480" s="1" t="s">
        <v>74</v>
      </c>
      <c r="K1480" s="1">
        <v>0.6</v>
      </c>
      <c r="L1480" s="1" t="s">
        <v>82</v>
      </c>
      <c r="M1480" s="1">
        <v>0.65</v>
      </c>
      <c r="N1480" s="1" t="s">
        <v>83</v>
      </c>
      <c r="O1480" s="1">
        <v>0.7</v>
      </c>
      <c r="P1480" s="1" t="s">
        <v>84</v>
      </c>
      <c r="Q1480" s="1">
        <v>0.8</v>
      </c>
      <c r="R1480" s="1" t="s">
        <v>85</v>
      </c>
      <c r="S1480" s="1">
        <v>0</v>
      </c>
      <c r="U1480" s="1">
        <v>0</v>
      </c>
      <c r="W1480" s="1">
        <v>0</v>
      </c>
      <c r="Y1480" s="1">
        <v>0</v>
      </c>
      <c r="AA1480" s="1">
        <v>0</v>
      </c>
      <c r="AC1480" s="1">
        <v>0</v>
      </c>
      <c r="AE1480" s="1">
        <v>0</v>
      </c>
      <c r="AG1480" s="1">
        <v>4</v>
      </c>
      <c r="AH1480" s="1">
        <v>10000</v>
      </c>
    </row>
    <row r="1481" spans="1:34">
      <c r="A1481" s="1" t="s">
        <v>3951</v>
      </c>
      <c r="B1481" s="1" t="s">
        <v>3952</v>
      </c>
      <c r="C1481" s="1" t="s">
        <v>334</v>
      </c>
      <c r="D1481" s="1">
        <v>4</v>
      </c>
      <c r="E1481" s="1">
        <v>43183</v>
      </c>
      <c r="F1481" s="1" t="s">
        <v>20332</v>
      </c>
      <c r="G1481" s="1" t="s">
        <v>72</v>
      </c>
      <c r="H1481" s="1" t="s">
        <v>65</v>
      </c>
      <c r="I1481" s="1">
        <v>0.8</v>
      </c>
      <c r="J1481" s="1" t="s">
        <v>75</v>
      </c>
      <c r="K1481" s="1">
        <v>0</v>
      </c>
      <c r="M1481" s="1">
        <v>0</v>
      </c>
      <c r="O1481" s="1">
        <v>0</v>
      </c>
      <c r="Q1481" s="1">
        <v>0</v>
      </c>
      <c r="S1481" s="1">
        <v>0</v>
      </c>
      <c r="U1481" s="1">
        <v>0</v>
      </c>
      <c r="W1481" s="1">
        <v>0</v>
      </c>
      <c r="Y1481" s="1">
        <v>0</v>
      </c>
      <c r="AA1481" s="1">
        <v>0</v>
      </c>
      <c r="AC1481" s="1">
        <v>0</v>
      </c>
      <c r="AE1481" s="1">
        <v>0</v>
      </c>
      <c r="AG1481" s="1">
        <v>1</v>
      </c>
      <c r="AH1481" s="1">
        <v>0</v>
      </c>
    </row>
    <row r="1482" spans="1:34">
      <c r="A1482" s="1" t="s">
        <v>3953</v>
      </c>
      <c r="B1482" s="1" t="s">
        <v>3954</v>
      </c>
      <c r="C1482" s="1" t="s">
        <v>108</v>
      </c>
      <c r="D1482" s="1">
        <v>4</v>
      </c>
      <c r="E1482" s="1">
        <v>43531</v>
      </c>
      <c r="F1482" s="1" t="s">
        <v>20332</v>
      </c>
      <c r="G1482" s="1" t="s">
        <v>72</v>
      </c>
      <c r="H1482" s="1" t="s">
        <v>65</v>
      </c>
      <c r="I1482" s="1">
        <v>0.6</v>
      </c>
      <c r="J1482" s="1" t="s">
        <v>75</v>
      </c>
      <c r="K1482" s="1">
        <v>0</v>
      </c>
      <c r="M1482" s="1">
        <v>0</v>
      </c>
      <c r="O1482" s="1">
        <v>0</v>
      </c>
      <c r="Q1482" s="1">
        <v>0</v>
      </c>
      <c r="S1482" s="1">
        <v>0</v>
      </c>
      <c r="U1482" s="1">
        <v>0</v>
      </c>
      <c r="W1482" s="1">
        <v>0</v>
      </c>
      <c r="Y1482" s="1">
        <v>0</v>
      </c>
      <c r="AA1482" s="1">
        <v>0</v>
      </c>
      <c r="AC1482" s="1">
        <v>0</v>
      </c>
      <c r="AE1482" s="1">
        <v>0</v>
      </c>
      <c r="AG1482" s="1">
        <v>1</v>
      </c>
      <c r="AH1482" s="1">
        <v>0</v>
      </c>
    </row>
    <row r="1483" spans="1:34">
      <c r="A1483" s="1" t="s">
        <v>3955</v>
      </c>
      <c r="B1483" s="1" t="s">
        <v>3956</v>
      </c>
      <c r="C1483" s="1" t="s">
        <v>491</v>
      </c>
      <c r="D1483" s="1">
        <v>4</v>
      </c>
      <c r="E1483" s="1">
        <v>39202</v>
      </c>
      <c r="F1483" s="1" t="s">
        <v>20332</v>
      </c>
      <c r="G1483" s="1" t="s">
        <v>72</v>
      </c>
      <c r="H1483" s="1" t="s">
        <v>65</v>
      </c>
      <c r="I1483" s="1">
        <v>0.5</v>
      </c>
      <c r="J1483" s="1" t="s">
        <v>75</v>
      </c>
      <c r="K1483" s="1">
        <v>0</v>
      </c>
      <c r="M1483" s="1">
        <v>0</v>
      </c>
      <c r="O1483" s="1">
        <v>0</v>
      </c>
      <c r="Q1483" s="1">
        <v>0</v>
      </c>
      <c r="S1483" s="1">
        <v>0</v>
      </c>
      <c r="U1483" s="1">
        <v>0</v>
      </c>
      <c r="W1483" s="1">
        <v>0</v>
      </c>
      <c r="Y1483" s="1">
        <v>0</v>
      </c>
      <c r="AA1483" s="1">
        <v>0</v>
      </c>
      <c r="AC1483" s="1">
        <v>0</v>
      </c>
      <c r="AE1483" s="1">
        <v>0</v>
      </c>
      <c r="AG1483" s="1">
        <v>1</v>
      </c>
      <c r="AH1483" s="1">
        <v>0</v>
      </c>
    </row>
    <row r="1484" spans="1:34">
      <c r="A1484" s="1" t="s">
        <v>3957</v>
      </c>
      <c r="B1484" s="1" t="s">
        <v>3958</v>
      </c>
      <c r="C1484" s="1" t="s">
        <v>146</v>
      </c>
      <c r="D1484" s="1">
        <v>7</v>
      </c>
      <c r="E1484" s="1">
        <v>42214</v>
      </c>
      <c r="F1484" s="1" t="s">
        <v>20332</v>
      </c>
      <c r="G1484" s="1" t="s">
        <v>72</v>
      </c>
      <c r="H1484" s="1" t="s">
        <v>65</v>
      </c>
      <c r="I1484" s="1">
        <v>0.8</v>
      </c>
      <c r="J1484" s="1" t="s">
        <v>75</v>
      </c>
      <c r="K1484" s="1">
        <v>0</v>
      </c>
      <c r="M1484" s="1">
        <v>0</v>
      </c>
      <c r="O1484" s="1">
        <v>0</v>
      </c>
      <c r="Q1484" s="1">
        <v>0</v>
      </c>
      <c r="S1484" s="1">
        <v>0</v>
      </c>
      <c r="U1484" s="1">
        <v>0</v>
      </c>
      <c r="W1484" s="1">
        <v>0</v>
      </c>
      <c r="Y1484" s="1">
        <v>0</v>
      </c>
      <c r="AA1484" s="1">
        <v>0</v>
      </c>
      <c r="AC1484" s="1">
        <v>0</v>
      </c>
      <c r="AE1484" s="1">
        <v>0</v>
      </c>
      <c r="AG1484" s="1">
        <v>1</v>
      </c>
      <c r="AH1484" s="1">
        <v>0</v>
      </c>
    </row>
    <row r="1485" spans="1:34">
      <c r="A1485" s="1" t="s">
        <v>3959</v>
      </c>
      <c r="B1485" s="1" t="s">
        <v>3960</v>
      </c>
      <c r="C1485" s="1" t="s">
        <v>65</v>
      </c>
      <c r="D1485" s="1">
        <v>13</v>
      </c>
      <c r="E1485" s="4">
        <v>44624</v>
      </c>
      <c r="F1485" s="1" t="s">
        <v>3961</v>
      </c>
      <c r="G1485" s="1" t="s">
        <v>80</v>
      </c>
      <c r="H1485" s="1" t="s">
        <v>73</v>
      </c>
      <c r="I1485" s="1">
        <v>0</v>
      </c>
      <c r="J1485" s="1" t="s">
        <v>89</v>
      </c>
      <c r="K1485" s="1">
        <v>0.34</v>
      </c>
      <c r="L1485" s="1" t="s">
        <v>82</v>
      </c>
      <c r="M1485" s="1">
        <v>0.35</v>
      </c>
      <c r="N1485" s="1" t="s">
        <v>83</v>
      </c>
      <c r="O1485" s="1">
        <v>0.4</v>
      </c>
      <c r="P1485" s="1" t="s">
        <v>84</v>
      </c>
      <c r="Q1485" s="1">
        <v>0.75</v>
      </c>
      <c r="R1485" s="1" t="s">
        <v>85</v>
      </c>
      <c r="S1485" s="1">
        <v>0</v>
      </c>
      <c r="U1485" s="1">
        <v>0</v>
      </c>
      <c r="W1485" s="1">
        <v>0</v>
      </c>
      <c r="Y1485" s="1">
        <v>0</v>
      </c>
      <c r="AA1485" s="1">
        <v>0</v>
      </c>
      <c r="AC1485" s="1">
        <v>0</v>
      </c>
      <c r="AE1485" s="1">
        <v>0</v>
      </c>
      <c r="AG1485" s="1">
        <v>4</v>
      </c>
      <c r="AH1485" s="1">
        <v>12000</v>
      </c>
    </row>
    <row r="1486" spans="1:34">
      <c r="A1486" s="1" t="s">
        <v>3962</v>
      </c>
      <c r="B1486" s="1" t="s">
        <v>3963</v>
      </c>
      <c r="C1486" s="1" t="s">
        <v>287</v>
      </c>
      <c r="D1486" s="1">
        <v>16</v>
      </c>
      <c r="E1486" s="4">
        <v>44672</v>
      </c>
      <c r="F1486" s="1" t="s">
        <v>3964</v>
      </c>
      <c r="G1486" s="1" t="s">
        <v>72</v>
      </c>
      <c r="H1486" s="1" t="s">
        <v>73</v>
      </c>
      <c r="I1486" s="1">
        <v>0</v>
      </c>
      <c r="J1486" s="1" t="s">
        <v>222</v>
      </c>
      <c r="K1486" s="1">
        <v>0.7</v>
      </c>
      <c r="L1486" s="1" t="s">
        <v>75</v>
      </c>
      <c r="M1486" s="1">
        <v>0</v>
      </c>
      <c r="O1486" s="1">
        <v>0</v>
      </c>
      <c r="Q1486" s="1">
        <v>0</v>
      </c>
      <c r="S1486" s="1">
        <v>0</v>
      </c>
      <c r="U1486" s="1">
        <v>0</v>
      </c>
      <c r="W1486" s="1">
        <v>0</v>
      </c>
      <c r="Y1486" s="1">
        <v>0</v>
      </c>
      <c r="AA1486" s="1">
        <v>0</v>
      </c>
      <c r="AC1486" s="1">
        <v>0</v>
      </c>
      <c r="AE1486" s="1">
        <v>0</v>
      </c>
      <c r="AG1486" s="1">
        <v>2</v>
      </c>
      <c r="AH1486" s="1">
        <v>9999.99</v>
      </c>
    </row>
    <row r="1487" spans="1:34">
      <c r="A1487" s="1" t="s">
        <v>3965</v>
      </c>
      <c r="B1487" s="1" t="s">
        <v>3966</v>
      </c>
      <c r="C1487" s="1" t="s">
        <v>132</v>
      </c>
      <c r="D1487" s="1">
        <v>17</v>
      </c>
      <c r="E1487" s="4">
        <v>44712</v>
      </c>
      <c r="F1487" s="1" t="s">
        <v>3967</v>
      </c>
      <c r="G1487" s="1" t="s">
        <v>80</v>
      </c>
      <c r="H1487" s="1" t="s">
        <v>73</v>
      </c>
      <c r="I1487" s="1">
        <v>0</v>
      </c>
      <c r="J1487" s="1" t="s">
        <v>434</v>
      </c>
      <c r="K1487" s="1">
        <v>0.3</v>
      </c>
      <c r="L1487" s="1" t="s">
        <v>82</v>
      </c>
      <c r="M1487" s="1">
        <v>0.45</v>
      </c>
      <c r="N1487" s="1" t="s">
        <v>83</v>
      </c>
      <c r="O1487" s="1">
        <v>0.6</v>
      </c>
      <c r="P1487" s="1" t="s">
        <v>84</v>
      </c>
      <c r="Q1487" s="1">
        <v>0.75</v>
      </c>
      <c r="R1487" s="1" t="s">
        <v>85</v>
      </c>
      <c r="S1487" s="1">
        <v>0</v>
      </c>
      <c r="U1487" s="1">
        <v>0</v>
      </c>
      <c r="W1487" s="1">
        <v>0</v>
      </c>
      <c r="Y1487" s="1">
        <v>0</v>
      </c>
      <c r="AA1487" s="1">
        <v>0</v>
      </c>
      <c r="AC1487" s="1">
        <v>0</v>
      </c>
      <c r="AE1487" s="1">
        <v>0</v>
      </c>
      <c r="AG1487" s="1">
        <v>4</v>
      </c>
      <c r="AH1487" s="1">
        <v>7500</v>
      </c>
    </row>
    <row r="1488" spans="1:34">
      <c r="A1488" s="1" t="s">
        <v>3968</v>
      </c>
      <c r="B1488" s="1" t="s">
        <v>3969</v>
      </c>
      <c r="C1488" s="1" t="s">
        <v>185</v>
      </c>
      <c r="D1488" s="1">
        <v>13</v>
      </c>
      <c r="E1488" s="4">
        <v>44659</v>
      </c>
      <c r="F1488" s="1" t="s">
        <v>3970</v>
      </c>
      <c r="G1488" s="1" t="s">
        <v>72</v>
      </c>
      <c r="H1488" s="1" t="s">
        <v>73</v>
      </c>
      <c r="I1488" s="1">
        <v>0</v>
      </c>
      <c r="J1488" s="1" t="s">
        <v>434</v>
      </c>
      <c r="K1488" s="1">
        <v>0.75</v>
      </c>
      <c r="L1488" s="1" t="s">
        <v>75</v>
      </c>
      <c r="M1488" s="1">
        <v>0</v>
      </c>
      <c r="O1488" s="1">
        <v>0</v>
      </c>
      <c r="Q1488" s="1">
        <v>0</v>
      </c>
      <c r="S1488" s="1">
        <v>0</v>
      </c>
      <c r="U1488" s="1">
        <v>0</v>
      </c>
      <c r="W1488" s="1">
        <v>0</v>
      </c>
      <c r="Y1488" s="1">
        <v>0</v>
      </c>
      <c r="AA1488" s="1">
        <v>0</v>
      </c>
      <c r="AC1488" s="1">
        <v>0</v>
      </c>
      <c r="AE1488" s="1">
        <v>0</v>
      </c>
      <c r="AG1488" s="1">
        <v>2</v>
      </c>
      <c r="AH1488" s="1">
        <v>7500</v>
      </c>
    </row>
    <row r="1489" spans="1:34">
      <c r="A1489" s="1" t="s">
        <v>3971</v>
      </c>
      <c r="B1489" s="1" t="s">
        <v>3972</v>
      </c>
      <c r="C1489" s="1" t="s">
        <v>132</v>
      </c>
      <c r="D1489" s="1">
        <v>2</v>
      </c>
      <c r="E1489" s="1">
        <v>39202</v>
      </c>
      <c r="F1489" s="1" t="s">
        <v>20332</v>
      </c>
      <c r="G1489" s="1" t="s">
        <v>72</v>
      </c>
      <c r="H1489" s="1" t="s">
        <v>65</v>
      </c>
      <c r="I1489" s="1">
        <v>0.8</v>
      </c>
      <c r="J1489" s="1" t="s">
        <v>75</v>
      </c>
      <c r="K1489" s="1">
        <v>0</v>
      </c>
      <c r="M1489" s="1">
        <v>0</v>
      </c>
      <c r="O1489" s="1">
        <v>0</v>
      </c>
      <c r="Q1489" s="1">
        <v>0</v>
      </c>
      <c r="S1489" s="1">
        <v>0</v>
      </c>
      <c r="U1489" s="1">
        <v>0</v>
      </c>
      <c r="W1489" s="1">
        <v>0</v>
      </c>
      <c r="Y1489" s="1">
        <v>0</v>
      </c>
      <c r="AA1489" s="1">
        <v>0</v>
      </c>
      <c r="AC1489" s="1">
        <v>0</v>
      </c>
      <c r="AE1489" s="1">
        <v>0</v>
      </c>
      <c r="AG1489" s="1">
        <v>1</v>
      </c>
      <c r="AH1489" s="1">
        <v>0</v>
      </c>
    </row>
    <row r="1490" spans="1:34">
      <c r="A1490" s="1" t="s">
        <v>3973</v>
      </c>
      <c r="B1490" s="1" t="s">
        <v>3974</v>
      </c>
      <c r="C1490" s="1" t="s">
        <v>132</v>
      </c>
      <c r="D1490" s="1">
        <v>21</v>
      </c>
      <c r="E1490" s="1">
        <v>43361</v>
      </c>
      <c r="F1490" s="1" t="s">
        <v>20332</v>
      </c>
      <c r="G1490" s="1" t="s">
        <v>72</v>
      </c>
      <c r="H1490" s="1" t="s">
        <v>65</v>
      </c>
      <c r="I1490" s="1">
        <v>0.8</v>
      </c>
      <c r="J1490" s="1" t="s">
        <v>75</v>
      </c>
      <c r="K1490" s="1">
        <v>0</v>
      </c>
      <c r="M1490" s="1">
        <v>0</v>
      </c>
      <c r="O1490" s="1">
        <v>0</v>
      </c>
      <c r="Q1490" s="1">
        <v>0</v>
      </c>
      <c r="S1490" s="1">
        <v>0</v>
      </c>
      <c r="U1490" s="1">
        <v>0</v>
      </c>
      <c r="W1490" s="1">
        <v>0</v>
      </c>
      <c r="Y1490" s="1">
        <v>0</v>
      </c>
      <c r="AA1490" s="1">
        <v>0</v>
      </c>
      <c r="AC1490" s="1">
        <v>0</v>
      </c>
      <c r="AE1490" s="1">
        <v>0</v>
      </c>
      <c r="AG1490" s="1">
        <v>1</v>
      </c>
      <c r="AH1490" s="1">
        <v>0</v>
      </c>
    </row>
    <row r="1491" spans="1:34">
      <c r="A1491" s="1" t="s">
        <v>3975</v>
      </c>
      <c r="B1491" s="1" t="s">
        <v>3976</v>
      </c>
      <c r="C1491" s="1" t="s">
        <v>378</v>
      </c>
      <c r="D1491" s="1">
        <v>6</v>
      </c>
      <c r="E1491" s="4">
        <v>44620</v>
      </c>
      <c r="F1491" s="1" t="s">
        <v>3977</v>
      </c>
      <c r="G1491" s="1" t="s">
        <v>72</v>
      </c>
      <c r="H1491" s="1" t="s">
        <v>65</v>
      </c>
      <c r="I1491" s="1">
        <v>0.8</v>
      </c>
      <c r="J1491" s="1" t="s">
        <v>75</v>
      </c>
      <c r="K1491" s="1">
        <v>0</v>
      </c>
      <c r="M1491" s="1">
        <v>0</v>
      </c>
      <c r="O1491" s="1">
        <v>0</v>
      </c>
      <c r="Q1491" s="1">
        <v>0</v>
      </c>
      <c r="S1491" s="1">
        <v>0</v>
      </c>
      <c r="U1491" s="1">
        <v>0</v>
      </c>
      <c r="W1491" s="1">
        <v>0</v>
      </c>
      <c r="Y1491" s="1">
        <v>0</v>
      </c>
      <c r="AA1491" s="1">
        <v>0</v>
      </c>
      <c r="AC1491" s="1">
        <v>0</v>
      </c>
      <c r="AE1491" s="1">
        <v>0</v>
      </c>
      <c r="AG1491" s="1">
        <v>1</v>
      </c>
      <c r="AH1491" s="1">
        <v>0</v>
      </c>
    </row>
    <row r="1492" spans="1:34">
      <c r="A1492" s="1" t="s">
        <v>3978</v>
      </c>
      <c r="B1492" s="1" t="s">
        <v>3979</v>
      </c>
      <c r="C1492" s="1" t="s">
        <v>369</v>
      </c>
      <c r="D1492" s="1">
        <v>2</v>
      </c>
      <c r="E1492" s="1">
        <v>44644</v>
      </c>
      <c r="F1492" s="1" t="s">
        <v>20430</v>
      </c>
      <c r="G1492" s="1" t="s">
        <v>72</v>
      </c>
      <c r="H1492" s="1" t="s">
        <v>73</v>
      </c>
      <c r="I1492" s="1">
        <v>0</v>
      </c>
      <c r="J1492" s="1" t="s">
        <v>74</v>
      </c>
      <c r="K1492" s="1">
        <v>0.6</v>
      </c>
      <c r="L1492" s="1" t="s">
        <v>75</v>
      </c>
      <c r="M1492" s="1">
        <v>0</v>
      </c>
      <c r="O1492" s="1">
        <v>0</v>
      </c>
      <c r="Q1492" s="1">
        <v>0</v>
      </c>
      <c r="S1492" s="1">
        <v>0</v>
      </c>
      <c r="U1492" s="1">
        <v>0</v>
      </c>
      <c r="W1492" s="1">
        <v>0</v>
      </c>
      <c r="Y1492" s="1">
        <v>0</v>
      </c>
      <c r="AA1492" s="1">
        <v>0</v>
      </c>
      <c r="AC1492" s="1">
        <v>0</v>
      </c>
      <c r="AE1492" s="1">
        <v>0</v>
      </c>
      <c r="AG1492" s="1">
        <v>2</v>
      </c>
      <c r="AH1492" s="1">
        <v>10000</v>
      </c>
    </row>
    <row r="1493" spans="1:34">
      <c r="A1493" s="1" t="s">
        <v>3980</v>
      </c>
      <c r="B1493" s="1" t="s">
        <v>3981</v>
      </c>
      <c r="C1493" s="1" t="s">
        <v>365</v>
      </c>
      <c r="D1493" s="1">
        <v>17</v>
      </c>
      <c r="E1493" s="4">
        <v>44845</v>
      </c>
      <c r="F1493" s="1" t="s">
        <v>20431</v>
      </c>
      <c r="G1493" s="1" t="s">
        <v>1079</v>
      </c>
      <c r="H1493" s="1" t="s">
        <v>73</v>
      </c>
      <c r="I1493" s="1">
        <v>0</v>
      </c>
      <c r="J1493" s="1" t="s">
        <v>651</v>
      </c>
      <c r="K1493" s="1">
        <v>0.2</v>
      </c>
      <c r="L1493" s="1" t="s">
        <v>82</v>
      </c>
      <c r="M1493" s="1">
        <v>0.2</v>
      </c>
      <c r="N1493" s="1" t="s">
        <v>83</v>
      </c>
      <c r="O1493" s="1">
        <v>0.35</v>
      </c>
      <c r="P1493" s="1" t="s">
        <v>84</v>
      </c>
      <c r="Q1493" s="1">
        <v>0.5</v>
      </c>
      <c r="R1493" s="1" t="s">
        <v>85</v>
      </c>
      <c r="S1493" s="1">
        <v>0</v>
      </c>
      <c r="U1493" s="1">
        <v>0</v>
      </c>
      <c r="W1493" s="1">
        <v>0</v>
      </c>
      <c r="Y1493" s="1">
        <v>0</v>
      </c>
      <c r="AA1493" s="1">
        <v>0</v>
      </c>
      <c r="AC1493" s="1">
        <v>0</v>
      </c>
      <c r="AE1493" s="1">
        <v>0</v>
      </c>
      <c r="AG1493" s="1">
        <v>4</v>
      </c>
      <c r="AH1493" s="1">
        <v>14999.99</v>
      </c>
    </row>
    <row r="1494" spans="1:34">
      <c r="A1494" s="1" t="s">
        <v>3982</v>
      </c>
      <c r="B1494" s="1" t="s">
        <v>3983</v>
      </c>
      <c r="C1494" s="1" t="s">
        <v>228</v>
      </c>
      <c r="D1494" s="1">
        <v>3</v>
      </c>
      <c r="E1494" s="1">
        <v>40252</v>
      </c>
      <c r="F1494" s="1" t="s">
        <v>20332</v>
      </c>
      <c r="G1494" s="1" t="s">
        <v>72</v>
      </c>
      <c r="H1494" s="1" t="s">
        <v>65</v>
      </c>
      <c r="I1494" s="1">
        <v>0.2</v>
      </c>
      <c r="J1494" s="1" t="s">
        <v>75</v>
      </c>
      <c r="K1494" s="1">
        <v>0</v>
      </c>
      <c r="M1494" s="1">
        <v>0</v>
      </c>
      <c r="O1494" s="1">
        <v>0</v>
      </c>
      <c r="Q1494" s="1">
        <v>0</v>
      </c>
      <c r="S1494" s="1">
        <v>0</v>
      </c>
      <c r="U1494" s="1">
        <v>0</v>
      </c>
      <c r="W1494" s="1">
        <v>0</v>
      </c>
      <c r="Y1494" s="1">
        <v>0</v>
      </c>
      <c r="AA1494" s="1">
        <v>0</v>
      </c>
      <c r="AC1494" s="1">
        <v>0</v>
      </c>
      <c r="AE1494" s="1">
        <v>0</v>
      </c>
      <c r="AG1494" s="1">
        <v>1</v>
      </c>
      <c r="AH1494" s="1">
        <v>0</v>
      </c>
    </row>
    <row r="1495" spans="1:34">
      <c r="A1495" s="1" t="s">
        <v>3984</v>
      </c>
      <c r="B1495" s="1" t="s">
        <v>3985</v>
      </c>
      <c r="C1495" s="1" t="s">
        <v>337</v>
      </c>
      <c r="D1495" s="1">
        <v>28</v>
      </c>
      <c r="E1495" s="1">
        <v>44183</v>
      </c>
      <c r="F1495" s="1" t="s">
        <v>20332</v>
      </c>
      <c r="G1495" s="1" t="s">
        <v>72</v>
      </c>
      <c r="H1495" s="1" t="s">
        <v>65</v>
      </c>
      <c r="I1495" s="1">
        <v>0.8</v>
      </c>
      <c r="J1495" s="1" t="s">
        <v>75</v>
      </c>
      <c r="K1495" s="1">
        <v>0</v>
      </c>
      <c r="M1495" s="1">
        <v>0</v>
      </c>
      <c r="O1495" s="1">
        <v>0</v>
      </c>
      <c r="Q1495" s="1">
        <v>0</v>
      </c>
      <c r="S1495" s="1">
        <v>0</v>
      </c>
      <c r="U1495" s="1">
        <v>0</v>
      </c>
      <c r="W1495" s="1">
        <v>0</v>
      </c>
      <c r="Y1495" s="1">
        <v>0</v>
      </c>
      <c r="AA1495" s="1">
        <v>0</v>
      </c>
      <c r="AC1495" s="1">
        <v>0</v>
      </c>
      <c r="AE1495" s="1">
        <v>0</v>
      </c>
      <c r="AG1495" s="1">
        <v>1</v>
      </c>
      <c r="AH1495" s="1">
        <v>0</v>
      </c>
    </row>
    <row r="1496" spans="1:34">
      <c r="A1496" s="1" t="s">
        <v>3986</v>
      </c>
      <c r="B1496" s="1" t="s">
        <v>3987</v>
      </c>
      <c r="C1496" s="1" t="s">
        <v>121</v>
      </c>
      <c r="D1496" s="1">
        <v>13</v>
      </c>
      <c r="E1496" s="1">
        <v>42234</v>
      </c>
      <c r="F1496" s="1" t="s">
        <v>20332</v>
      </c>
      <c r="G1496" s="1" t="s">
        <v>72</v>
      </c>
      <c r="H1496" s="1" t="s">
        <v>73</v>
      </c>
      <c r="I1496" s="1">
        <v>0</v>
      </c>
      <c r="J1496" s="1" t="s">
        <v>684</v>
      </c>
      <c r="K1496" s="1">
        <v>0.5</v>
      </c>
      <c r="L1496" s="1" t="s">
        <v>75</v>
      </c>
      <c r="M1496" s="1">
        <v>0</v>
      </c>
      <c r="O1496" s="1">
        <v>0</v>
      </c>
      <c r="Q1496" s="1">
        <v>0</v>
      </c>
      <c r="S1496" s="1">
        <v>0</v>
      </c>
      <c r="U1496" s="1">
        <v>0</v>
      </c>
      <c r="W1496" s="1">
        <v>0</v>
      </c>
      <c r="Y1496" s="1">
        <v>0</v>
      </c>
      <c r="AA1496" s="1">
        <v>0</v>
      </c>
      <c r="AC1496" s="1">
        <v>0</v>
      </c>
      <c r="AE1496" s="1">
        <v>0</v>
      </c>
      <c r="AG1496" s="1">
        <v>2</v>
      </c>
      <c r="AH1496" s="1">
        <v>11000</v>
      </c>
    </row>
    <row r="1497" spans="1:34">
      <c r="A1497" s="1" t="s">
        <v>3988</v>
      </c>
      <c r="B1497" s="1" t="s">
        <v>3989</v>
      </c>
      <c r="C1497" s="1" t="s">
        <v>334</v>
      </c>
      <c r="D1497" s="1">
        <v>7</v>
      </c>
      <c r="E1497" s="1">
        <v>43552</v>
      </c>
      <c r="F1497" s="1" t="s">
        <v>20332</v>
      </c>
      <c r="G1497" s="1" t="s">
        <v>72</v>
      </c>
      <c r="H1497" s="1" t="s">
        <v>65</v>
      </c>
      <c r="I1497" s="1">
        <v>0.8</v>
      </c>
      <c r="J1497" s="1" t="s">
        <v>75</v>
      </c>
      <c r="K1497" s="1">
        <v>0</v>
      </c>
      <c r="M1497" s="1">
        <v>0</v>
      </c>
      <c r="O1497" s="1">
        <v>0</v>
      </c>
      <c r="Q1497" s="1">
        <v>0</v>
      </c>
      <c r="S1497" s="1">
        <v>0</v>
      </c>
      <c r="U1497" s="1">
        <v>0</v>
      </c>
      <c r="W1497" s="1">
        <v>0</v>
      </c>
      <c r="Y1497" s="1">
        <v>0</v>
      </c>
      <c r="AA1497" s="1">
        <v>0</v>
      </c>
      <c r="AC1497" s="1">
        <v>0</v>
      </c>
      <c r="AE1497" s="1">
        <v>0</v>
      </c>
      <c r="AG1497" s="1">
        <v>1</v>
      </c>
      <c r="AH1497" s="1">
        <v>0</v>
      </c>
    </row>
    <row r="1498" spans="1:34">
      <c r="A1498" s="1" t="s">
        <v>3990</v>
      </c>
      <c r="B1498" s="1" t="s">
        <v>3991</v>
      </c>
      <c r="C1498" s="1" t="s">
        <v>506</v>
      </c>
      <c r="D1498" s="1">
        <v>33</v>
      </c>
      <c r="E1498" s="1">
        <v>41486</v>
      </c>
      <c r="F1498" s="1" t="s">
        <v>20332</v>
      </c>
      <c r="G1498" s="1" t="s">
        <v>72</v>
      </c>
      <c r="H1498" s="1" t="s">
        <v>65</v>
      </c>
      <c r="I1498" s="1">
        <v>0.8</v>
      </c>
      <c r="J1498" s="1" t="s">
        <v>75</v>
      </c>
      <c r="K1498" s="1">
        <v>0</v>
      </c>
      <c r="M1498" s="1">
        <v>0</v>
      </c>
      <c r="O1498" s="1">
        <v>0</v>
      </c>
      <c r="Q1498" s="1">
        <v>0</v>
      </c>
      <c r="S1498" s="1">
        <v>0</v>
      </c>
      <c r="U1498" s="1">
        <v>0</v>
      </c>
      <c r="W1498" s="1">
        <v>0</v>
      </c>
      <c r="Y1498" s="1">
        <v>0</v>
      </c>
      <c r="AA1498" s="1">
        <v>0</v>
      </c>
      <c r="AC1498" s="1">
        <v>0</v>
      </c>
      <c r="AE1498" s="1">
        <v>0</v>
      </c>
      <c r="AG1498" s="1">
        <v>1</v>
      </c>
      <c r="AH1498" s="1">
        <v>0</v>
      </c>
    </row>
    <row r="1499" spans="1:34">
      <c r="A1499" s="1" t="s">
        <v>3992</v>
      </c>
      <c r="B1499" s="1" t="s">
        <v>3993</v>
      </c>
      <c r="C1499" s="1" t="s">
        <v>78</v>
      </c>
      <c r="H1499" s="1" t="s">
        <v>65</v>
      </c>
      <c r="I1499" s="1" t="s">
        <v>66</v>
      </c>
      <c r="V1499" s="1" t="s">
        <v>67</v>
      </c>
    </row>
    <row r="1500" spans="1:34">
      <c r="A1500" s="1" t="s">
        <v>3994</v>
      </c>
      <c r="B1500" s="1" t="s">
        <v>3995</v>
      </c>
      <c r="C1500" s="1" t="s">
        <v>98</v>
      </c>
      <c r="D1500" s="1">
        <v>10</v>
      </c>
      <c r="E1500" s="4">
        <v>44699</v>
      </c>
      <c r="F1500" s="1" t="s">
        <v>3996</v>
      </c>
      <c r="G1500" s="1" t="s">
        <v>80</v>
      </c>
      <c r="H1500" s="1" t="s">
        <v>73</v>
      </c>
      <c r="I1500" s="1">
        <v>0</v>
      </c>
      <c r="J1500" s="1" t="s">
        <v>397</v>
      </c>
      <c r="K1500" s="1">
        <v>0.8</v>
      </c>
      <c r="L1500" s="1" t="s">
        <v>75</v>
      </c>
      <c r="M1500" s="1">
        <v>0</v>
      </c>
      <c r="O1500" s="1">
        <v>0</v>
      </c>
      <c r="Q1500" s="1">
        <v>0</v>
      </c>
      <c r="S1500" s="1">
        <v>0</v>
      </c>
      <c r="U1500" s="1">
        <v>0</v>
      </c>
      <c r="W1500" s="1">
        <v>0</v>
      </c>
      <c r="Y1500" s="1">
        <v>0</v>
      </c>
      <c r="AA1500" s="1">
        <v>0</v>
      </c>
      <c r="AC1500" s="1">
        <v>0</v>
      </c>
      <c r="AE1500" s="1">
        <v>0</v>
      </c>
      <c r="AG1500" s="1">
        <v>2</v>
      </c>
      <c r="AH1500" s="1">
        <v>8000</v>
      </c>
    </row>
    <row r="1501" spans="1:34">
      <c r="A1501" s="1" t="s">
        <v>3997</v>
      </c>
      <c r="B1501" s="1" t="s">
        <v>3998</v>
      </c>
      <c r="C1501" s="1" t="s">
        <v>964</v>
      </c>
      <c r="D1501" s="1">
        <v>5</v>
      </c>
      <c r="E1501" s="4">
        <v>44646</v>
      </c>
      <c r="F1501" s="1" t="s">
        <v>3999</v>
      </c>
      <c r="G1501" s="1" t="s">
        <v>72</v>
      </c>
      <c r="H1501" s="1" t="s">
        <v>73</v>
      </c>
      <c r="I1501" s="1">
        <v>0</v>
      </c>
      <c r="J1501" s="1" t="s">
        <v>4000</v>
      </c>
      <c r="K1501" s="1">
        <v>0</v>
      </c>
      <c r="L1501" s="1" t="s">
        <v>4001</v>
      </c>
      <c r="M1501" s="1">
        <v>0.8</v>
      </c>
      <c r="N1501" s="1" t="s">
        <v>75</v>
      </c>
      <c r="O1501" s="1">
        <v>0</v>
      </c>
      <c r="Q1501" s="1">
        <v>0</v>
      </c>
      <c r="S1501" s="1">
        <v>0</v>
      </c>
      <c r="U1501" s="1">
        <v>0</v>
      </c>
      <c r="W1501" s="1">
        <v>0</v>
      </c>
      <c r="Y1501" s="1">
        <v>0</v>
      </c>
      <c r="AA1501" s="1">
        <v>0</v>
      </c>
      <c r="AC1501" s="1">
        <v>0</v>
      </c>
      <c r="AE1501" s="1">
        <v>0</v>
      </c>
      <c r="AG1501" s="1">
        <v>5</v>
      </c>
      <c r="AH1501" s="1">
        <v>0</v>
      </c>
    </row>
    <row r="1502" spans="1:34">
      <c r="A1502" s="1" t="s">
        <v>4002</v>
      </c>
      <c r="B1502" s="1" t="s">
        <v>4003</v>
      </c>
      <c r="C1502" s="1" t="s">
        <v>731</v>
      </c>
      <c r="D1502" s="1">
        <v>9</v>
      </c>
      <c r="E1502" s="4">
        <v>44644</v>
      </c>
      <c r="F1502" s="1" t="s">
        <v>4004</v>
      </c>
      <c r="G1502" s="1" t="s">
        <v>80</v>
      </c>
      <c r="H1502" s="1" t="s">
        <v>73</v>
      </c>
      <c r="I1502" s="1">
        <v>0</v>
      </c>
      <c r="J1502" s="1" t="s">
        <v>89</v>
      </c>
      <c r="K1502" s="1">
        <v>0.35</v>
      </c>
      <c r="L1502" s="1" t="s">
        <v>82</v>
      </c>
      <c r="M1502" s="1">
        <v>0.45</v>
      </c>
      <c r="N1502" s="1" t="s">
        <v>83</v>
      </c>
      <c r="O1502" s="1">
        <v>0.55000000000000004</v>
      </c>
      <c r="P1502" s="1" t="s">
        <v>84</v>
      </c>
      <c r="Q1502" s="1">
        <v>0.7</v>
      </c>
      <c r="R1502" s="1" t="s">
        <v>85</v>
      </c>
      <c r="S1502" s="1">
        <v>0</v>
      </c>
      <c r="U1502" s="1">
        <v>0</v>
      </c>
      <c r="W1502" s="1">
        <v>0</v>
      </c>
      <c r="Y1502" s="1">
        <v>0</v>
      </c>
      <c r="AA1502" s="1">
        <v>0</v>
      </c>
      <c r="AC1502" s="1">
        <v>0</v>
      </c>
      <c r="AE1502" s="1">
        <v>0</v>
      </c>
      <c r="AG1502" s="1">
        <v>4</v>
      </c>
      <c r="AH1502" s="1">
        <v>12000</v>
      </c>
    </row>
    <row r="1503" spans="1:34">
      <c r="A1503" s="1" t="s">
        <v>4005</v>
      </c>
      <c r="B1503" s="1" t="s">
        <v>4006</v>
      </c>
      <c r="C1503" s="1" t="s">
        <v>199</v>
      </c>
      <c r="D1503" s="1">
        <v>6</v>
      </c>
      <c r="E1503" s="4">
        <v>44649</v>
      </c>
      <c r="F1503" s="1" t="s">
        <v>4007</v>
      </c>
      <c r="G1503" s="1" t="s">
        <v>72</v>
      </c>
      <c r="H1503" s="1" t="s">
        <v>65</v>
      </c>
      <c r="I1503" s="1">
        <v>0.6</v>
      </c>
      <c r="J1503" s="1" t="s">
        <v>75</v>
      </c>
      <c r="K1503" s="1">
        <v>0</v>
      </c>
      <c r="M1503" s="1">
        <v>0</v>
      </c>
      <c r="O1503" s="1">
        <v>0</v>
      </c>
      <c r="Q1503" s="1">
        <v>0</v>
      </c>
      <c r="S1503" s="1">
        <v>0</v>
      </c>
      <c r="U1503" s="1">
        <v>0</v>
      </c>
      <c r="W1503" s="1">
        <v>0</v>
      </c>
      <c r="Y1503" s="1">
        <v>0</v>
      </c>
      <c r="AA1503" s="1">
        <v>0</v>
      </c>
      <c r="AC1503" s="1">
        <v>0</v>
      </c>
      <c r="AE1503" s="1">
        <v>0</v>
      </c>
      <c r="AG1503" s="1">
        <v>1</v>
      </c>
      <c r="AH1503" s="1">
        <v>0</v>
      </c>
    </row>
    <row r="1504" spans="1:34">
      <c r="A1504" s="1" t="s">
        <v>4008</v>
      </c>
      <c r="B1504" s="1" t="s">
        <v>4009</v>
      </c>
      <c r="C1504" s="1" t="s">
        <v>78</v>
      </c>
      <c r="D1504" s="1">
        <v>22</v>
      </c>
      <c r="E1504" s="4">
        <v>44680</v>
      </c>
      <c r="F1504" s="1" t="s">
        <v>4010</v>
      </c>
      <c r="G1504" s="1" t="s">
        <v>72</v>
      </c>
      <c r="H1504" s="1" t="s">
        <v>73</v>
      </c>
      <c r="I1504" s="1">
        <v>0</v>
      </c>
      <c r="J1504" s="1" t="s">
        <v>222</v>
      </c>
      <c r="K1504" s="1">
        <v>0.7</v>
      </c>
      <c r="L1504" s="1" t="s">
        <v>75</v>
      </c>
      <c r="M1504" s="1">
        <v>0</v>
      </c>
      <c r="O1504" s="1">
        <v>0</v>
      </c>
      <c r="Q1504" s="1">
        <v>0</v>
      </c>
      <c r="S1504" s="1">
        <v>0</v>
      </c>
      <c r="U1504" s="1">
        <v>0</v>
      </c>
      <c r="W1504" s="1">
        <v>0</v>
      </c>
      <c r="Y1504" s="1">
        <v>0</v>
      </c>
      <c r="AA1504" s="1">
        <v>0</v>
      </c>
      <c r="AC1504" s="1">
        <v>0</v>
      </c>
      <c r="AE1504" s="1">
        <v>0</v>
      </c>
      <c r="AG1504" s="1">
        <v>2</v>
      </c>
      <c r="AH1504" s="1">
        <v>9999.99</v>
      </c>
    </row>
    <row r="1505" spans="1:34">
      <c r="A1505" s="1" t="s">
        <v>4011</v>
      </c>
      <c r="B1505" s="1" t="s">
        <v>4012</v>
      </c>
      <c r="C1505" s="1" t="s">
        <v>365</v>
      </c>
      <c r="D1505" s="1">
        <v>9</v>
      </c>
      <c r="E1505" s="4">
        <v>44711</v>
      </c>
      <c r="F1505" s="1" t="s">
        <v>4013</v>
      </c>
      <c r="G1505" s="1" t="s">
        <v>72</v>
      </c>
      <c r="H1505" s="1" t="s">
        <v>73</v>
      </c>
      <c r="I1505" s="1">
        <v>0</v>
      </c>
      <c r="J1505" s="1" t="s">
        <v>4014</v>
      </c>
      <c r="K1505" s="1">
        <v>0.8</v>
      </c>
      <c r="L1505" s="1" t="s">
        <v>75</v>
      </c>
      <c r="M1505" s="1">
        <v>0</v>
      </c>
      <c r="O1505" s="1">
        <v>0</v>
      </c>
      <c r="Q1505" s="1">
        <v>0</v>
      </c>
      <c r="S1505" s="1">
        <v>0</v>
      </c>
      <c r="U1505" s="1">
        <v>0</v>
      </c>
      <c r="W1505" s="1">
        <v>0</v>
      </c>
      <c r="Y1505" s="1">
        <v>0</v>
      </c>
      <c r="AA1505" s="1">
        <v>0</v>
      </c>
      <c r="AC1505" s="1">
        <v>0</v>
      </c>
      <c r="AE1505" s="1">
        <v>0</v>
      </c>
      <c r="AG1505" s="1">
        <v>2</v>
      </c>
      <c r="AH1505" s="1">
        <v>700</v>
      </c>
    </row>
    <row r="1506" spans="1:34">
      <c r="A1506" s="1" t="s">
        <v>4015</v>
      </c>
      <c r="B1506" s="1" t="s">
        <v>4016</v>
      </c>
      <c r="C1506" s="1" t="s">
        <v>132</v>
      </c>
      <c r="D1506" s="1">
        <v>14</v>
      </c>
      <c r="E1506" s="4">
        <v>44718</v>
      </c>
      <c r="F1506" s="1" t="s">
        <v>20432</v>
      </c>
      <c r="G1506" s="1" t="s">
        <v>1821</v>
      </c>
      <c r="H1506" s="1" t="s">
        <v>73</v>
      </c>
      <c r="I1506" s="1">
        <v>0</v>
      </c>
      <c r="J1506" s="1" t="s">
        <v>655</v>
      </c>
      <c r="K1506" s="1">
        <v>0.7</v>
      </c>
      <c r="L1506" s="1" t="s">
        <v>75</v>
      </c>
      <c r="M1506" s="1">
        <v>0</v>
      </c>
      <c r="O1506" s="1">
        <v>0</v>
      </c>
      <c r="Q1506" s="1">
        <v>0</v>
      </c>
      <c r="S1506" s="1">
        <v>0</v>
      </c>
      <c r="U1506" s="1">
        <v>0</v>
      </c>
      <c r="W1506" s="1">
        <v>0</v>
      </c>
      <c r="Y1506" s="1">
        <v>0</v>
      </c>
      <c r="AA1506" s="1">
        <v>0</v>
      </c>
      <c r="AC1506" s="1">
        <v>0</v>
      </c>
      <c r="AE1506" s="1">
        <v>0</v>
      </c>
      <c r="AG1506" s="1">
        <v>2</v>
      </c>
      <c r="AH1506" s="1">
        <v>5999.99</v>
      </c>
    </row>
    <row r="1507" spans="1:34">
      <c r="A1507" s="1" t="s">
        <v>4017</v>
      </c>
      <c r="B1507" s="1" t="s">
        <v>4018</v>
      </c>
      <c r="C1507" s="1" t="s">
        <v>212</v>
      </c>
      <c r="D1507" s="1">
        <v>24</v>
      </c>
      <c r="E1507" s="4">
        <v>44560</v>
      </c>
      <c r="F1507" s="1" t="s">
        <v>4019</v>
      </c>
      <c r="G1507" s="1" t="s">
        <v>72</v>
      </c>
      <c r="H1507" s="1" t="s">
        <v>65</v>
      </c>
      <c r="I1507" s="1">
        <v>0.5</v>
      </c>
      <c r="J1507" s="1" t="s">
        <v>75</v>
      </c>
      <c r="K1507" s="1">
        <v>0</v>
      </c>
      <c r="M1507" s="1">
        <v>0</v>
      </c>
      <c r="O1507" s="1">
        <v>0</v>
      </c>
      <c r="Q1507" s="1">
        <v>0</v>
      </c>
      <c r="S1507" s="1">
        <v>0</v>
      </c>
      <c r="U1507" s="1">
        <v>0</v>
      </c>
      <c r="W1507" s="1">
        <v>0</v>
      </c>
      <c r="Y1507" s="1">
        <v>0</v>
      </c>
      <c r="AA1507" s="1">
        <v>0</v>
      </c>
      <c r="AC1507" s="1">
        <v>0</v>
      </c>
      <c r="AE1507" s="1">
        <v>0</v>
      </c>
      <c r="AG1507" s="1">
        <v>1</v>
      </c>
      <c r="AH1507" s="1">
        <v>0</v>
      </c>
    </row>
    <row r="1508" spans="1:34">
      <c r="A1508" s="1" t="s">
        <v>4020</v>
      </c>
      <c r="B1508" s="1" t="s">
        <v>4021</v>
      </c>
      <c r="C1508" s="1" t="s">
        <v>1153</v>
      </c>
      <c r="D1508" s="1">
        <v>7</v>
      </c>
      <c r="E1508" s="4">
        <v>44631</v>
      </c>
      <c r="F1508" s="1" t="s">
        <v>4022</v>
      </c>
      <c r="G1508" s="1" t="s">
        <v>72</v>
      </c>
      <c r="H1508" s="1" t="s">
        <v>65</v>
      </c>
      <c r="I1508" s="1">
        <v>0.8</v>
      </c>
      <c r="J1508" s="1" t="s">
        <v>75</v>
      </c>
      <c r="K1508" s="1">
        <v>0</v>
      </c>
      <c r="M1508" s="1">
        <v>0</v>
      </c>
      <c r="O1508" s="1">
        <v>0</v>
      </c>
      <c r="Q1508" s="1">
        <v>0</v>
      </c>
      <c r="S1508" s="1">
        <v>0</v>
      </c>
      <c r="U1508" s="1">
        <v>0</v>
      </c>
      <c r="W1508" s="1">
        <v>0</v>
      </c>
      <c r="Y1508" s="1">
        <v>0</v>
      </c>
      <c r="AA1508" s="1">
        <v>0</v>
      </c>
      <c r="AC1508" s="1">
        <v>0</v>
      </c>
      <c r="AE1508" s="1">
        <v>0</v>
      </c>
      <c r="AG1508" s="1">
        <v>1</v>
      </c>
      <c r="AH1508" s="1">
        <v>0</v>
      </c>
    </row>
    <row r="1509" spans="1:34">
      <c r="A1509" s="1" t="s">
        <v>4023</v>
      </c>
      <c r="B1509" s="1" t="s">
        <v>4024</v>
      </c>
      <c r="C1509" s="1" t="s">
        <v>287</v>
      </c>
      <c r="D1509" s="1">
        <v>4</v>
      </c>
      <c r="E1509" s="4">
        <v>44644</v>
      </c>
      <c r="F1509" s="1" t="s">
        <v>4025</v>
      </c>
      <c r="G1509" s="1" t="s">
        <v>72</v>
      </c>
      <c r="H1509" s="1" t="s">
        <v>65</v>
      </c>
      <c r="I1509" s="1">
        <v>0.8</v>
      </c>
      <c r="J1509" s="1" t="s">
        <v>75</v>
      </c>
      <c r="K1509" s="1">
        <v>0</v>
      </c>
      <c r="M1509" s="1">
        <v>0</v>
      </c>
      <c r="O1509" s="1">
        <v>0</v>
      </c>
      <c r="Q1509" s="1">
        <v>0</v>
      </c>
      <c r="S1509" s="1">
        <v>0</v>
      </c>
      <c r="U1509" s="1">
        <v>0</v>
      </c>
      <c r="W1509" s="1">
        <v>0</v>
      </c>
      <c r="Y1509" s="1">
        <v>0</v>
      </c>
      <c r="AA1509" s="1">
        <v>0</v>
      </c>
      <c r="AC1509" s="1">
        <v>0</v>
      </c>
      <c r="AE1509" s="1">
        <v>0</v>
      </c>
      <c r="AG1509" s="1">
        <v>1</v>
      </c>
      <c r="AH1509" s="1">
        <v>0</v>
      </c>
    </row>
    <row r="1510" spans="1:34">
      <c r="A1510" s="1" t="s">
        <v>4026</v>
      </c>
      <c r="B1510" s="1" t="s">
        <v>4027</v>
      </c>
      <c r="C1510" s="1" t="s">
        <v>1331</v>
      </c>
      <c r="D1510" s="1">
        <v>10</v>
      </c>
      <c r="E1510" s="4">
        <v>44588</v>
      </c>
      <c r="F1510" s="1" t="s">
        <v>4028</v>
      </c>
      <c r="G1510" s="1" t="s">
        <v>80</v>
      </c>
      <c r="H1510" s="1" t="s">
        <v>73</v>
      </c>
      <c r="I1510" s="1">
        <v>0</v>
      </c>
      <c r="J1510" s="1" t="s">
        <v>4029</v>
      </c>
      <c r="K1510" s="1">
        <v>0</v>
      </c>
      <c r="L1510" s="1" t="s">
        <v>4030</v>
      </c>
      <c r="M1510" s="1">
        <v>0.75</v>
      </c>
      <c r="N1510" s="1" t="s">
        <v>82</v>
      </c>
      <c r="O1510" s="1">
        <v>0.76</v>
      </c>
      <c r="P1510" s="1" t="s">
        <v>83</v>
      </c>
      <c r="Q1510" s="1">
        <v>0.77</v>
      </c>
      <c r="R1510" s="1" t="s">
        <v>84</v>
      </c>
      <c r="S1510" s="1">
        <v>0.8</v>
      </c>
      <c r="T1510" s="1" t="s">
        <v>85</v>
      </c>
      <c r="U1510" s="1">
        <v>0</v>
      </c>
      <c r="W1510" s="1">
        <v>0</v>
      </c>
      <c r="Y1510" s="1">
        <v>0</v>
      </c>
      <c r="AA1510" s="1">
        <v>0</v>
      </c>
      <c r="AC1510" s="1">
        <v>0</v>
      </c>
      <c r="AE1510" s="1">
        <v>0</v>
      </c>
      <c r="AG1510" s="1">
        <v>6</v>
      </c>
      <c r="AH1510" s="1">
        <v>0</v>
      </c>
    </row>
    <row r="1511" spans="1:34">
      <c r="A1511" s="1" t="s">
        <v>4031</v>
      </c>
      <c r="B1511" s="1" t="s">
        <v>4032</v>
      </c>
      <c r="C1511" s="1" t="s">
        <v>369</v>
      </c>
      <c r="D1511" s="1">
        <v>1</v>
      </c>
      <c r="E1511" s="4">
        <v>44651</v>
      </c>
      <c r="F1511" s="1" t="s">
        <v>4033</v>
      </c>
      <c r="G1511" s="1" t="s">
        <v>72</v>
      </c>
      <c r="H1511" s="1" t="s">
        <v>65</v>
      </c>
      <c r="I1511" s="1">
        <v>0.6</v>
      </c>
      <c r="J1511" s="1" t="s">
        <v>75</v>
      </c>
      <c r="K1511" s="1">
        <v>0</v>
      </c>
      <c r="M1511" s="1">
        <v>0</v>
      </c>
      <c r="O1511" s="1">
        <v>0</v>
      </c>
      <c r="Q1511" s="1">
        <v>0</v>
      </c>
      <c r="S1511" s="1">
        <v>0</v>
      </c>
      <c r="U1511" s="1">
        <v>0</v>
      </c>
      <c r="W1511" s="1">
        <v>0</v>
      </c>
      <c r="Y1511" s="1">
        <v>0</v>
      </c>
      <c r="AA1511" s="1">
        <v>0</v>
      </c>
      <c r="AC1511" s="1">
        <v>0</v>
      </c>
      <c r="AE1511" s="1">
        <v>0</v>
      </c>
      <c r="AG1511" s="1">
        <v>1</v>
      </c>
      <c r="AH1511" s="1">
        <v>0</v>
      </c>
    </row>
    <row r="1512" spans="1:34">
      <c r="A1512" s="1" t="s">
        <v>4034</v>
      </c>
      <c r="B1512" s="1" t="s">
        <v>4035</v>
      </c>
      <c r="C1512" s="1" t="s">
        <v>259</v>
      </c>
      <c r="D1512" s="1" t="s">
        <v>4036</v>
      </c>
      <c r="E1512" s="4">
        <v>44711</v>
      </c>
      <c r="F1512" s="1" t="s">
        <v>4037</v>
      </c>
      <c r="G1512" s="1" t="s">
        <v>72</v>
      </c>
      <c r="H1512" s="1" t="s">
        <v>65</v>
      </c>
      <c r="I1512" s="1">
        <v>0.8</v>
      </c>
      <c r="J1512" s="1" t="s">
        <v>75</v>
      </c>
      <c r="K1512" s="1">
        <v>0</v>
      </c>
      <c r="M1512" s="1">
        <v>0</v>
      </c>
      <c r="O1512" s="1">
        <v>0</v>
      </c>
      <c r="Q1512" s="1">
        <v>0</v>
      </c>
      <c r="S1512" s="1">
        <v>0</v>
      </c>
      <c r="U1512" s="1">
        <v>0</v>
      </c>
      <c r="W1512" s="1">
        <v>0</v>
      </c>
      <c r="Y1512" s="1">
        <v>0</v>
      </c>
      <c r="AA1512" s="1">
        <v>0</v>
      </c>
      <c r="AC1512" s="1">
        <v>0</v>
      </c>
      <c r="AE1512" s="1">
        <v>0</v>
      </c>
      <c r="AG1512" s="1">
        <v>1</v>
      </c>
      <c r="AH1512" s="1">
        <v>0</v>
      </c>
    </row>
    <row r="1513" spans="1:34">
      <c r="A1513" s="1" t="s">
        <v>4038</v>
      </c>
      <c r="B1513" s="1" t="s">
        <v>4039</v>
      </c>
      <c r="C1513" s="1" t="s">
        <v>365</v>
      </c>
      <c r="H1513" s="1" t="s">
        <v>65</v>
      </c>
      <c r="I1513" s="1" t="s">
        <v>66</v>
      </c>
      <c r="V1513" s="1" t="s">
        <v>67</v>
      </c>
    </row>
    <row r="1514" spans="1:34">
      <c r="A1514" s="1" t="s">
        <v>4040</v>
      </c>
      <c r="B1514" s="1" t="s">
        <v>4041</v>
      </c>
      <c r="C1514" s="1" t="s">
        <v>259</v>
      </c>
      <c r="D1514" s="1">
        <v>25</v>
      </c>
      <c r="E1514" s="4">
        <v>44770</v>
      </c>
      <c r="F1514" s="1" t="s">
        <v>4042</v>
      </c>
      <c r="G1514" s="1" t="s">
        <v>80</v>
      </c>
      <c r="H1514" s="1" t="s">
        <v>73</v>
      </c>
      <c r="I1514" s="1">
        <v>0.3</v>
      </c>
      <c r="J1514" s="1" t="s">
        <v>82</v>
      </c>
      <c r="K1514" s="1">
        <v>0.4</v>
      </c>
      <c r="L1514" s="1" t="s">
        <v>83</v>
      </c>
      <c r="M1514" s="1">
        <v>0.5</v>
      </c>
      <c r="N1514" s="1" t="s">
        <v>84</v>
      </c>
      <c r="O1514" s="1">
        <v>0.6</v>
      </c>
      <c r="P1514" s="1" t="s">
        <v>85</v>
      </c>
      <c r="Q1514" s="1">
        <v>0</v>
      </c>
      <c r="S1514" s="1">
        <v>0</v>
      </c>
      <c r="U1514" s="1">
        <v>0</v>
      </c>
      <c r="W1514" s="1">
        <v>0</v>
      </c>
      <c r="Y1514" s="1">
        <v>0</v>
      </c>
      <c r="AA1514" s="1">
        <v>0</v>
      </c>
      <c r="AC1514" s="1">
        <v>0</v>
      </c>
      <c r="AE1514" s="1">
        <v>0</v>
      </c>
      <c r="AG1514" s="1">
        <v>3</v>
      </c>
      <c r="AH1514" s="1">
        <v>0</v>
      </c>
    </row>
    <row r="1515" spans="1:34">
      <c r="A1515" s="1" t="s">
        <v>4043</v>
      </c>
      <c r="B1515" s="1" t="s">
        <v>4044</v>
      </c>
      <c r="C1515" s="1" t="s">
        <v>964</v>
      </c>
      <c r="D1515" s="1">
        <v>3</v>
      </c>
      <c r="E1515" s="1">
        <v>44301</v>
      </c>
      <c r="F1515" s="1" t="s">
        <v>20332</v>
      </c>
      <c r="G1515" s="1" t="s">
        <v>72</v>
      </c>
      <c r="H1515" s="1" t="s">
        <v>65</v>
      </c>
      <c r="I1515" s="1">
        <v>0.7</v>
      </c>
      <c r="J1515" s="1" t="s">
        <v>75</v>
      </c>
      <c r="K1515" s="1">
        <v>0</v>
      </c>
      <c r="M1515" s="1">
        <v>0</v>
      </c>
      <c r="O1515" s="1">
        <v>0</v>
      </c>
      <c r="Q1515" s="1">
        <v>0</v>
      </c>
      <c r="S1515" s="1">
        <v>0</v>
      </c>
      <c r="U1515" s="1">
        <v>0</v>
      </c>
      <c r="W1515" s="1">
        <v>0</v>
      </c>
      <c r="Y1515" s="1">
        <v>0</v>
      </c>
      <c r="AA1515" s="1">
        <v>0</v>
      </c>
      <c r="AC1515" s="1">
        <v>0</v>
      </c>
      <c r="AE1515" s="1">
        <v>0</v>
      </c>
      <c r="AG1515" s="1">
        <v>1</v>
      </c>
      <c r="AH1515" s="1">
        <v>0</v>
      </c>
    </row>
    <row r="1516" spans="1:34">
      <c r="A1516" s="1" t="s">
        <v>4045</v>
      </c>
      <c r="B1516" s="1" t="s">
        <v>4046</v>
      </c>
      <c r="C1516" s="1" t="s">
        <v>70</v>
      </c>
      <c r="D1516" s="1">
        <v>9</v>
      </c>
      <c r="E1516" s="4">
        <v>44709</v>
      </c>
      <c r="F1516" s="1" t="s">
        <v>4047</v>
      </c>
      <c r="G1516" s="1" t="s">
        <v>72</v>
      </c>
      <c r="H1516" s="1" t="s">
        <v>73</v>
      </c>
      <c r="I1516" s="1">
        <v>0</v>
      </c>
      <c r="J1516" s="1" t="s">
        <v>397</v>
      </c>
      <c r="K1516" s="1">
        <v>0.65</v>
      </c>
      <c r="L1516" s="1" t="s">
        <v>75</v>
      </c>
      <c r="M1516" s="1">
        <v>0</v>
      </c>
      <c r="O1516" s="1">
        <v>0</v>
      </c>
      <c r="Q1516" s="1">
        <v>0</v>
      </c>
      <c r="S1516" s="1">
        <v>0</v>
      </c>
      <c r="U1516" s="1">
        <v>0</v>
      </c>
      <c r="W1516" s="1">
        <v>0</v>
      </c>
      <c r="Y1516" s="1">
        <v>0</v>
      </c>
      <c r="AA1516" s="1">
        <v>0</v>
      </c>
      <c r="AC1516" s="1">
        <v>0</v>
      </c>
      <c r="AE1516" s="1">
        <v>0</v>
      </c>
      <c r="AG1516" s="1">
        <v>2</v>
      </c>
      <c r="AH1516" s="1">
        <v>8000</v>
      </c>
    </row>
    <row r="1517" spans="1:34">
      <c r="A1517" s="1" t="s">
        <v>4048</v>
      </c>
      <c r="B1517" s="1" t="s">
        <v>4049</v>
      </c>
      <c r="C1517" s="1" t="s">
        <v>129</v>
      </c>
      <c r="D1517" s="1">
        <v>12</v>
      </c>
      <c r="E1517" s="1">
        <v>42490</v>
      </c>
      <c r="F1517" s="1" t="s">
        <v>20332</v>
      </c>
      <c r="G1517" s="1" t="s">
        <v>72</v>
      </c>
      <c r="H1517" s="1" t="s">
        <v>65</v>
      </c>
      <c r="I1517" s="1">
        <v>0.4</v>
      </c>
      <c r="J1517" s="1" t="s">
        <v>75</v>
      </c>
      <c r="K1517" s="1">
        <v>0</v>
      </c>
      <c r="M1517" s="1">
        <v>0</v>
      </c>
      <c r="O1517" s="1">
        <v>0</v>
      </c>
      <c r="Q1517" s="1">
        <v>0</v>
      </c>
      <c r="S1517" s="1">
        <v>0</v>
      </c>
      <c r="U1517" s="1">
        <v>0</v>
      </c>
      <c r="W1517" s="1">
        <v>0</v>
      </c>
      <c r="Y1517" s="1">
        <v>0</v>
      </c>
      <c r="AA1517" s="1">
        <v>0</v>
      </c>
      <c r="AC1517" s="1">
        <v>0</v>
      </c>
      <c r="AE1517" s="1">
        <v>0</v>
      </c>
      <c r="AG1517" s="1">
        <v>1</v>
      </c>
      <c r="AH1517" s="1">
        <v>0</v>
      </c>
    </row>
    <row r="1518" spans="1:34">
      <c r="A1518" s="1" t="s">
        <v>4050</v>
      </c>
      <c r="B1518" s="1" t="s">
        <v>4051</v>
      </c>
      <c r="C1518" s="1" t="s">
        <v>259</v>
      </c>
      <c r="D1518" s="1">
        <v>60</v>
      </c>
      <c r="E1518" s="1">
        <v>44550</v>
      </c>
      <c r="F1518" s="1" t="s">
        <v>20433</v>
      </c>
      <c r="G1518" s="1" t="s">
        <v>72</v>
      </c>
      <c r="H1518" s="1" t="s">
        <v>73</v>
      </c>
      <c r="I1518" s="1">
        <v>0</v>
      </c>
      <c r="J1518" s="1" t="s">
        <v>284</v>
      </c>
      <c r="K1518" s="1">
        <v>0.7</v>
      </c>
      <c r="L1518" s="1" t="s">
        <v>75</v>
      </c>
      <c r="M1518" s="1">
        <v>0</v>
      </c>
      <c r="O1518" s="1">
        <v>0</v>
      </c>
      <c r="Q1518" s="1">
        <v>0</v>
      </c>
      <c r="S1518" s="1">
        <v>0</v>
      </c>
      <c r="U1518" s="1">
        <v>0</v>
      </c>
      <c r="W1518" s="1">
        <v>0</v>
      </c>
      <c r="Y1518" s="1">
        <v>0</v>
      </c>
      <c r="AA1518" s="1">
        <v>0</v>
      </c>
      <c r="AC1518" s="1">
        <v>0</v>
      </c>
      <c r="AE1518" s="1">
        <v>0</v>
      </c>
      <c r="AG1518" s="1">
        <v>2</v>
      </c>
      <c r="AH1518" s="1">
        <v>16000</v>
      </c>
    </row>
    <row r="1519" spans="1:34">
      <c r="A1519" s="1" t="s">
        <v>4052</v>
      </c>
      <c r="B1519" s="1" t="s">
        <v>4053</v>
      </c>
      <c r="C1519" s="1" t="s">
        <v>70</v>
      </c>
      <c r="D1519" s="1">
        <v>2</v>
      </c>
      <c r="E1519" s="4">
        <v>44630</v>
      </c>
      <c r="F1519" s="1" t="s">
        <v>4054</v>
      </c>
      <c r="G1519" s="1" t="s">
        <v>1821</v>
      </c>
      <c r="H1519" s="1" t="s">
        <v>73</v>
      </c>
      <c r="I1519" s="1">
        <v>0</v>
      </c>
      <c r="J1519" s="1" t="s">
        <v>4055</v>
      </c>
      <c r="K1519" s="1">
        <v>0.8</v>
      </c>
      <c r="L1519" s="1" t="s">
        <v>75</v>
      </c>
      <c r="M1519" s="1">
        <v>0</v>
      </c>
      <c r="O1519" s="1">
        <v>0</v>
      </c>
      <c r="Q1519" s="1">
        <v>0</v>
      </c>
      <c r="S1519" s="1">
        <v>0</v>
      </c>
      <c r="U1519" s="1">
        <v>0</v>
      </c>
      <c r="W1519" s="1">
        <v>0</v>
      </c>
      <c r="Y1519" s="1">
        <v>0</v>
      </c>
      <c r="AA1519" s="1">
        <v>0</v>
      </c>
      <c r="AC1519" s="1">
        <v>0</v>
      </c>
      <c r="AE1519" s="1">
        <v>0</v>
      </c>
      <c r="AG1519" s="1">
        <v>2</v>
      </c>
      <c r="AH1519" s="1">
        <v>14000</v>
      </c>
    </row>
    <row r="1520" spans="1:34">
      <c r="A1520" s="1" t="s">
        <v>4056</v>
      </c>
      <c r="B1520" s="1" t="s">
        <v>4057</v>
      </c>
      <c r="C1520" s="1" t="s">
        <v>1334</v>
      </c>
      <c r="D1520" s="1">
        <v>10</v>
      </c>
      <c r="E1520" s="4">
        <v>44658</v>
      </c>
      <c r="F1520" s="1" t="s">
        <v>4058</v>
      </c>
      <c r="G1520" s="1" t="s">
        <v>72</v>
      </c>
      <c r="H1520" s="1" t="s">
        <v>73</v>
      </c>
      <c r="I1520" s="1">
        <v>0</v>
      </c>
      <c r="J1520" s="1" t="s">
        <v>74</v>
      </c>
      <c r="K1520" s="1">
        <v>0.8</v>
      </c>
      <c r="L1520" s="1" t="s">
        <v>75</v>
      </c>
      <c r="M1520" s="1">
        <v>0</v>
      </c>
      <c r="O1520" s="1">
        <v>0</v>
      </c>
      <c r="Q1520" s="1">
        <v>0</v>
      </c>
      <c r="S1520" s="1">
        <v>0</v>
      </c>
      <c r="U1520" s="1">
        <v>0</v>
      </c>
      <c r="W1520" s="1">
        <v>0</v>
      </c>
      <c r="Y1520" s="1">
        <v>0</v>
      </c>
      <c r="AA1520" s="1">
        <v>0</v>
      </c>
      <c r="AC1520" s="1">
        <v>0</v>
      </c>
      <c r="AE1520" s="1">
        <v>0</v>
      </c>
      <c r="AG1520" s="1">
        <v>2</v>
      </c>
      <c r="AH1520" s="1">
        <v>10000</v>
      </c>
    </row>
    <row r="1521" spans="1:34">
      <c r="A1521" s="1" t="s">
        <v>4059</v>
      </c>
      <c r="B1521" s="1" t="s">
        <v>4060</v>
      </c>
      <c r="C1521" s="1" t="s">
        <v>334</v>
      </c>
      <c r="D1521" s="1">
        <v>52</v>
      </c>
      <c r="E1521" s="4">
        <v>44711</v>
      </c>
      <c r="F1521" s="1" t="s">
        <v>4061</v>
      </c>
      <c r="G1521" s="1" t="s">
        <v>72</v>
      </c>
      <c r="H1521" s="1" t="s">
        <v>65</v>
      </c>
      <c r="I1521" s="1">
        <v>0.8</v>
      </c>
      <c r="J1521" s="1" t="s">
        <v>75</v>
      </c>
      <c r="K1521" s="1">
        <v>0</v>
      </c>
      <c r="M1521" s="1">
        <v>0</v>
      </c>
      <c r="O1521" s="1">
        <v>0</v>
      </c>
      <c r="Q1521" s="1">
        <v>0</v>
      </c>
      <c r="S1521" s="1">
        <v>0</v>
      </c>
      <c r="U1521" s="1">
        <v>0</v>
      </c>
      <c r="W1521" s="1">
        <v>0</v>
      </c>
      <c r="Y1521" s="1">
        <v>0</v>
      </c>
      <c r="AA1521" s="1">
        <v>0</v>
      </c>
      <c r="AC1521" s="1">
        <v>0</v>
      </c>
      <c r="AE1521" s="1">
        <v>0</v>
      </c>
      <c r="AG1521" s="1">
        <v>1</v>
      </c>
      <c r="AH1521" s="1">
        <v>0</v>
      </c>
    </row>
    <row r="1522" spans="1:34">
      <c r="A1522" s="1" t="s">
        <v>4062</v>
      </c>
      <c r="B1522" s="1" t="s">
        <v>4063</v>
      </c>
      <c r="C1522" s="1" t="s">
        <v>626</v>
      </c>
      <c r="D1522" s="1">
        <v>26</v>
      </c>
      <c r="E1522" s="4">
        <v>44707</v>
      </c>
      <c r="F1522" s="1" t="s">
        <v>4064</v>
      </c>
      <c r="G1522" s="1" t="s">
        <v>80</v>
      </c>
      <c r="H1522" s="1" t="s">
        <v>73</v>
      </c>
      <c r="I1522" s="1">
        <v>0</v>
      </c>
      <c r="J1522" s="1" t="s">
        <v>89</v>
      </c>
      <c r="K1522" s="1">
        <v>0.55000000000000004</v>
      </c>
      <c r="L1522" s="1" t="s">
        <v>82</v>
      </c>
      <c r="M1522" s="1">
        <v>0.6</v>
      </c>
      <c r="N1522" s="1" t="s">
        <v>83</v>
      </c>
      <c r="O1522" s="1">
        <v>0.75</v>
      </c>
      <c r="P1522" s="1" t="s">
        <v>84</v>
      </c>
      <c r="Q1522" s="1">
        <v>0.8</v>
      </c>
      <c r="R1522" s="1" t="s">
        <v>85</v>
      </c>
      <c r="S1522" s="1">
        <v>0</v>
      </c>
      <c r="U1522" s="1">
        <v>0</v>
      </c>
      <c r="W1522" s="1">
        <v>0</v>
      </c>
      <c r="Y1522" s="1">
        <v>0</v>
      </c>
      <c r="AA1522" s="1">
        <v>0</v>
      </c>
      <c r="AC1522" s="1">
        <v>0</v>
      </c>
      <c r="AE1522" s="1">
        <v>0</v>
      </c>
      <c r="AG1522" s="1">
        <v>4</v>
      </c>
      <c r="AH1522" s="1">
        <v>12000</v>
      </c>
    </row>
    <row r="1523" spans="1:34">
      <c r="A1523" s="1" t="s">
        <v>4065</v>
      </c>
      <c r="B1523" s="1" t="s">
        <v>4066</v>
      </c>
      <c r="C1523" s="1" t="s">
        <v>235</v>
      </c>
      <c r="D1523" s="1">
        <v>20</v>
      </c>
      <c r="E1523" s="1">
        <v>38804</v>
      </c>
      <c r="F1523" s="1" t="s">
        <v>20332</v>
      </c>
      <c r="G1523" s="1" t="s">
        <v>72</v>
      </c>
      <c r="H1523" s="1" t="s">
        <v>65</v>
      </c>
      <c r="I1523" s="1">
        <v>0.5</v>
      </c>
      <c r="J1523" s="1" t="s">
        <v>75</v>
      </c>
      <c r="K1523" s="1">
        <v>0</v>
      </c>
      <c r="M1523" s="1">
        <v>0</v>
      </c>
      <c r="O1523" s="1">
        <v>0</v>
      </c>
      <c r="Q1523" s="1">
        <v>0</v>
      </c>
      <c r="S1523" s="1">
        <v>0</v>
      </c>
      <c r="U1523" s="1">
        <v>0</v>
      </c>
      <c r="W1523" s="1">
        <v>0</v>
      </c>
      <c r="Y1523" s="1">
        <v>0</v>
      </c>
      <c r="AA1523" s="1">
        <v>0</v>
      </c>
      <c r="AC1523" s="1">
        <v>0</v>
      </c>
      <c r="AE1523" s="1">
        <v>0</v>
      </c>
      <c r="AG1523" s="1">
        <v>1</v>
      </c>
      <c r="AH1523" s="1">
        <v>0</v>
      </c>
    </row>
    <row r="1524" spans="1:34">
      <c r="A1524" s="1" t="s">
        <v>4067</v>
      </c>
      <c r="B1524" s="1" t="s">
        <v>4068</v>
      </c>
      <c r="C1524" s="1" t="s">
        <v>460</v>
      </c>
      <c r="D1524" s="1">
        <v>20</v>
      </c>
      <c r="E1524" s="1">
        <v>44711</v>
      </c>
      <c r="F1524" s="1" t="s">
        <v>20434</v>
      </c>
      <c r="G1524" s="1" t="s">
        <v>80</v>
      </c>
      <c r="H1524" s="1" t="s">
        <v>73</v>
      </c>
      <c r="I1524" s="1">
        <v>0</v>
      </c>
      <c r="J1524" s="1" t="s">
        <v>74</v>
      </c>
      <c r="K1524" s="1">
        <v>0.6</v>
      </c>
      <c r="L1524" s="1" t="s">
        <v>82</v>
      </c>
      <c r="M1524" s="1">
        <v>0.7</v>
      </c>
      <c r="N1524" s="1" t="s">
        <v>83</v>
      </c>
      <c r="O1524" s="1">
        <v>0.78</v>
      </c>
      <c r="P1524" s="1" t="s">
        <v>84</v>
      </c>
      <c r="Q1524" s="1">
        <v>0.79</v>
      </c>
      <c r="R1524" s="1" t="s">
        <v>85</v>
      </c>
      <c r="S1524" s="1">
        <v>0</v>
      </c>
      <c r="U1524" s="1">
        <v>0</v>
      </c>
      <c r="W1524" s="1">
        <v>0</v>
      </c>
      <c r="Y1524" s="1">
        <v>0</v>
      </c>
      <c r="AA1524" s="1">
        <v>0</v>
      </c>
      <c r="AC1524" s="1">
        <v>0</v>
      </c>
      <c r="AE1524" s="1">
        <v>0</v>
      </c>
      <c r="AG1524" s="1">
        <v>4</v>
      </c>
      <c r="AH1524" s="1">
        <v>10000</v>
      </c>
    </row>
    <row r="1525" spans="1:34">
      <c r="A1525" s="1" t="s">
        <v>4069</v>
      </c>
      <c r="B1525" s="1" t="s">
        <v>4070</v>
      </c>
      <c r="C1525" s="1" t="s">
        <v>1756</v>
      </c>
      <c r="D1525" s="1">
        <v>13</v>
      </c>
      <c r="E1525" s="4">
        <v>44710</v>
      </c>
      <c r="F1525" s="1" t="s">
        <v>4071</v>
      </c>
      <c r="G1525" s="1" t="s">
        <v>72</v>
      </c>
      <c r="H1525" s="1" t="s">
        <v>65</v>
      </c>
      <c r="I1525" s="1">
        <v>0.8</v>
      </c>
      <c r="J1525" s="1" t="s">
        <v>75</v>
      </c>
      <c r="K1525" s="1">
        <v>0</v>
      </c>
      <c r="M1525" s="1">
        <v>0</v>
      </c>
      <c r="O1525" s="1">
        <v>0</v>
      </c>
      <c r="Q1525" s="1">
        <v>0</v>
      </c>
      <c r="S1525" s="1">
        <v>0</v>
      </c>
      <c r="U1525" s="1">
        <v>0</v>
      </c>
      <c r="W1525" s="1">
        <v>0</v>
      </c>
      <c r="Y1525" s="1">
        <v>0</v>
      </c>
      <c r="AA1525" s="1">
        <v>0</v>
      </c>
      <c r="AC1525" s="1">
        <v>0</v>
      </c>
      <c r="AE1525" s="1">
        <v>0</v>
      </c>
      <c r="AG1525" s="1">
        <v>1</v>
      </c>
      <c r="AH1525" s="1">
        <v>0</v>
      </c>
    </row>
    <row r="1526" spans="1:34">
      <c r="A1526" s="1" t="s">
        <v>4072</v>
      </c>
      <c r="B1526" s="1" t="s">
        <v>4073</v>
      </c>
      <c r="C1526" s="1" t="s">
        <v>826</v>
      </c>
      <c r="D1526" s="1">
        <v>72</v>
      </c>
      <c r="E1526" s="4">
        <v>44559</v>
      </c>
      <c r="F1526" s="1" t="s">
        <v>4074</v>
      </c>
      <c r="G1526" s="1" t="s">
        <v>72</v>
      </c>
      <c r="H1526" s="1" t="s">
        <v>73</v>
      </c>
      <c r="I1526" s="1">
        <v>0</v>
      </c>
      <c r="J1526" s="1" t="s">
        <v>222</v>
      </c>
      <c r="K1526" s="1">
        <v>0.8</v>
      </c>
      <c r="L1526" s="1" t="s">
        <v>75</v>
      </c>
      <c r="M1526" s="1">
        <v>0</v>
      </c>
      <c r="O1526" s="1">
        <v>0</v>
      </c>
      <c r="Q1526" s="1">
        <v>0</v>
      </c>
      <c r="S1526" s="1">
        <v>0</v>
      </c>
      <c r="U1526" s="1">
        <v>0</v>
      </c>
      <c r="W1526" s="1">
        <v>0</v>
      </c>
      <c r="Y1526" s="1">
        <v>0</v>
      </c>
      <c r="AA1526" s="1">
        <v>0</v>
      </c>
      <c r="AC1526" s="1">
        <v>0</v>
      </c>
      <c r="AE1526" s="1">
        <v>0</v>
      </c>
      <c r="AG1526" s="1">
        <v>2</v>
      </c>
      <c r="AH1526" s="1">
        <v>9999.99</v>
      </c>
    </row>
    <row r="1527" spans="1:34">
      <c r="A1527" s="1" t="s">
        <v>4075</v>
      </c>
      <c r="B1527" s="1" t="s">
        <v>4076</v>
      </c>
      <c r="C1527" s="1" t="s">
        <v>212</v>
      </c>
      <c r="D1527" s="1">
        <v>11</v>
      </c>
      <c r="E1527" s="4">
        <v>44712</v>
      </c>
      <c r="F1527" s="1" t="s">
        <v>4077</v>
      </c>
      <c r="G1527" s="1" t="s">
        <v>80</v>
      </c>
      <c r="H1527" s="1" t="s">
        <v>73</v>
      </c>
      <c r="I1527" s="1">
        <v>0</v>
      </c>
      <c r="J1527" s="1" t="s">
        <v>222</v>
      </c>
      <c r="K1527" s="1">
        <v>0.6</v>
      </c>
      <c r="L1527" s="1" t="s">
        <v>82</v>
      </c>
      <c r="M1527" s="1">
        <v>0.6</v>
      </c>
      <c r="N1527" s="1" t="s">
        <v>83</v>
      </c>
      <c r="O1527" s="1">
        <v>0.65</v>
      </c>
      <c r="P1527" s="1" t="s">
        <v>84</v>
      </c>
      <c r="Q1527" s="1">
        <v>0.7</v>
      </c>
      <c r="R1527" s="1" t="s">
        <v>85</v>
      </c>
      <c r="S1527" s="1">
        <v>0</v>
      </c>
      <c r="U1527" s="1">
        <v>0</v>
      </c>
      <c r="W1527" s="1">
        <v>0</v>
      </c>
      <c r="Y1527" s="1">
        <v>0</v>
      </c>
      <c r="AA1527" s="1">
        <v>0</v>
      </c>
      <c r="AC1527" s="1">
        <v>0</v>
      </c>
      <c r="AE1527" s="1">
        <v>0</v>
      </c>
      <c r="AG1527" s="1">
        <v>4</v>
      </c>
      <c r="AH1527" s="1">
        <v>9999.99</v>
      </c>
    </row>
    <row r="1528" spans="1:34">
      <c r="A1528" s="1" t="s">
        <v>4078</v>
      </c>
      <c r="B1528" s="1" t="s">
        <v>4079</v>
      </c>
      <c r="C1528" s="1" t="s">
        <v>423</v>
      </c>
      <c r="D1528" s="1">
        <v>4</v>
      </c>
      <c r="E1528" s="4">
        <v>44622</v>
      </c>
      <c r="F1528" s="1" t="s">
        <v>4080</v>
      </c>
      <c r="G1528" s="1" t="s">
        <v>72</v>
      </c>
      <c r="H1528" s="1" t="s">
        <v>73</v>
      </c>
      <c r="I1528" s="1">
        <v>0</v>
      </c>
      <c r="J1528" s="1" t="s">
        <v>89</v>
      </c>
      <c r="K1528" s="1">
        <v>0.8</v>
      </c>
      <c r="L1528" s="1" t="s">
        <v>75</v>
      </c>
      <c r="M1528" s="1">
        <v>0</v>
      </c>
      <c r="O1528" s="1">
        <v>0</v>
      </c>
      <c r="Q1528" s="1">
        <v>0</v>
      </c>
      <c r="S1528" s="1">
        <v>0</v>
      </c>
      <c r="U1528" s="1">
        <v>0</v>
      </c>
      <c r="W1528" s="1">
        <v>0</v>
      </c>
      <c r="Y1528" s="1">
        <v>0</v>
      </c>
      <c r="AA1528" s="1">
        <v>0</v>
      </c>
      <c r="AC1528" s="1">
        <v>0</v>
      </c>
      <c r="AE1528" s="1">
        <v>0</v>
      </c>
      <c r="AG1528" s="1">
        <v>2</v>
      </c>
      <c r="AH1528" s="1">
        <v>12000</v>
      </c>
    </row>
    <row r="1529" spans="1:34">
      <c r="A1529" s="1" t="s">
        <v>4081</v>
      </c>
      <c r="B1529" s="1" t="s">
        <v>4082</v>
      </c>
      <c r="C1529" s="1" t="s">
        <v>423</v>
      </c>
      <c r="D1529" s="1">
        <v>12</v>
      </c>
      <c r="E1529" s="4">
        <v>44595</v>
      </c>
      <c r="F1529" s="1" t="s">
        <v>4083</v>
      </c>
      <c r="G1529" s="1" t="s">
        <v>80</v>
      </c>
      <c r="H1529" s="1" t="s">
        <v>73</v>
      </c>
      <c r="I1529" s="1">
        <v>0</v>
      </c>
      <c r="J1529" s="1" t="s">
        <v>4084</v>
      </c>
      <c r="K1529" s="1">
        <v>0.6</v>
      </c>
      <c r="L1529" s="1" t="s">
        <v>75</v>
      </c>
      <c r="M1529" s="1">
        <v>0</v>
      </c>
      <c r="O1529" s="1">
        <v>0</v>
      </c>
      <c r="Q1529" s="1">
        <v>0</v>
      </c>
      <c r="S1529" s="1">
        <v>0</v>
      </c>
      <c r="U1529" s="1">
        <v>0</v>
      </c>
      <c r="W1529" s="1">
        <v>0</v>
      </c>
      <c r="Y1529" s="1">
        <v>0</v>
      </c>
      <c r="AA1529" s="1">
        <v>0</v>
      </c>
      <c r="AC1529" s="1">
        <v>0</v>
      </c>
      <c r="AE1529" s="1">
        <v>0</v>
      </c>
      <c r="AG1529" s="1">
        <v>2</v>
      </c>
      <c r="AH1529" s="1">
        <v>13405.08</v>
      </c>
    </row>
    <row r="1530" spans="1:34">
      <c r="A1530" s="1" t="s">
        <v>4085</v>
      </c>
      <c r="B1530" s="1" t="s">
        <v>4086</v>
      </c>
      <c r="C1530" s="1" t="s">
        <v>212</v>
      </c>
      <c r="H1530" s="1" t="s">
        <v>65</v>
      </c>
      <c r="I1530" s="1" t="s">
        <v>66</v>
      </c>
      <c r="V1530" s="1" t="s">
        <v>67</v>
      </c>
    </row>
    <row r="1531" spans="1:34">
      <c r="A1531" s="1" t="s">
        <v>4087</v>
      </c>
      <c r="B1531" s="1" t="s">
        <v>4088</v>
      </c>
      <c r="C1531" s="1" t="s">
        <v>1204</v>
      </c>
      <c r="D1531" s="1">
        <v>19</v>
      </c>
      <c r="E1531" s="1">
        <v>41863</v>
      </c>
      <c r="F1531" s="1" t="s">
        <v>20332</v>
      </c>
      <c r="G1531" s="1" t="s">
        <v>72</v>
      </c>
      <c r="H1531" s="1" t="s">
        <v>65</v>
      </c>
      <c r="I1531" s="1">
        <v>0.8</v>
      </c>
      <c r="J1531" s="1" t="s">
        <v>75</v>
      </c>
      <c r="K1531" s="1">
        <v>0</v>
      </c>
      <c r="M1531" s="1">
        <v>0</v>
      </c>
      <c r="O1531" s="1">
        <v>0</v>
      </c>
      <c r="Q1531" s="1">
        <v>0</v>
      </c>
      <c r="S1531" s="1">
        <v>0</v>
      </c>
      <c r="U1531" s="1">
        <v>0</v>
      </c>
      <c r="W1531" s="1">
        <v>0</v>
      </c>
      <c r="Y1531" s="1">
        <v>0</v>
      </c>
      <c r="AA1531" s="1">
        <v>0</v>
      </c>
      <c r="AC1531" s="1">
        <v>0</v>
      </c>
      <c r="AE1531" s="1">
        <v>0</v>
      </c>
      <c r="AG1531" s="1">
        <v>1</v>
      </c>
      <c r="AH1531" s="1">
        <v>0</v>
      </c>
    </row>
    <row r="1532" spans="1:34">
      <c r="A1532" s="1" t="s">
        <v>4089</v>
      </c>
      <c r="B1532" s="1" t="s">
        <v>4090</v>
      </c>
      <c r="C1532" s="1" t="s">
        <v>132</v>
      </c>
      <c r="D1532" s="1">
        <v>14</v>
      </c>
      <c r="E1532" s="1">
        <v>44340</v>
      </c>
      <c r="F1532" s="1" t="s">
        <v>20332</v>
      </c>
      <c r="G1532" s="1" t="s">
        <v>72</v>
      </c>
      <c r="H1532" s="1" t="s">
        <v>65</v>
      </c>
      <c r="I1532" s="1">
        <v>0.5</v>
      </c>
      <c r="J1532" s="1" t="s">
        <v>75</v>
      </c>
      <c r="K1532" s="1">
        <v>0</v>
      </c>
      <c r="M1532" s="1">
        <v>0</v>
      </c>
      <c r="O1532" s="1">
        <v>0</v>
      </c>
      <c r="Q1532" s="1">
        <v>0</v>
      </c>
      <c r="S1532" s="1">
        <v>0</v>
      </c>
      <c r="U1532" s="1">
        <v>0</v>
      </c>
      <c r="W1532" s="1">
        <v>0</v>
      </c>
      <c r="Y1532" s="1">
        <v>0</v>
      </c>
      <c r="AA1532" s="1">
        <v>0</v>
      </c>
      <c r="AC1532" s="1">
        <v>0</v>
      </c>
      <c r="AE1532" s="1">
        <v>0</v>
      </c>
      <c r="AG1532" s="1">
        <v>1</v>
      </c>
      <c r="AH1532" s="1">
        <v>0</v>
      </c>
    </row>
    <row r="1533" spans="1:34">
      <c r="A1533" s="1" t="s">
        <v>4091</v>
      </c>
      <c r="B1533" s="1" t="s">
        <v>4092</v>
      </c>
      <c r="C1533" s="1" t="s">
        <v>522</v>
      </c>
      <c r="D1533" s="1">
        <v>21</v>
      </c>
      <c r="E1533" s="1">
        <v>41038</v>
      </c>
      <c r="F1533" s="1" t="s">
        <v>20332</v>
      </c>
      <c r="G1533" s="1" t="s">
        <v>72</v>
      </c>
      <c r="H1533" s="1" t="s">
        <v>65</v>
      </c>
      <c r="I1533" s="1">
        <v>0.8</v>
      </c>
      <c r="J1533" s="1" t="s">
        <v>75</v>
      </c>
      <c r="K1533" s="1">
        <v>0</v>
      </c>
      <c r="M1533" s="1">
        <v>0</v>
      </c>
      <c r="O1533" s="1">
        <v>0</v>
      </c>
      <c r="Q1533" s="1">
        <v>0</v>
      </c>
      <c r="S1533" s="1">
        <v>0</v>
      </c>
      <c r="U1533" s="1">
        <v>0</v>
      </c>
      <c r="W1533" s="1">
        <v>0</v>
      </c>
      <c r="Y1533" s="1">
        <v>0</v>
      </c>
      <c r="AA1533" s="1">
        <v>0</v>
      </c>
      <c r="AC1533" s="1">
        <v>0</v>
      </c>
      <c r="AE1533" s="1">
        <v>0</v>
      </c>
      <c r="AG1533" s="1">
        <v>1</v>
      </c>
      <c r="AH1533" s="1">
        <v>0</v>
      </c>
    </row>
    <row r="1534" spans="1:34">
      <c r="A1534" s="1" t="s">
        <v>4093</v>
      </c>
      <c r="B1534" s="1" t="s">
        <v>4094</v>
      </c>
      <c r="C1534" s="1" t="s">
        <v>73</v>
      </c>
      <c r="D1534" s="1">
        <v>31</v>
      </c>
      <c r="E1534" s="4">
        <v>44712</v>
      </c>
      <c r="F1534" s="1" t="s">
        <v>4095</v>
      </c>
      <c r="G1534" s="1" t="s">
        <v>80</v>
      </c>
      <c r="H1534" s="1" t="s">
        <v>73</v>
      </c>
      <c r="I1534" s="1">
        <v>0</v>
      </c>
      <c r="J1534" s="1" t="s">
        <v>74</v>
      </c>
      <c r="K1534" s="1">
        <v>0.6</v>
      </c>
      <c r="L1534" s="1" t="s">
        <v>82</v>
      </c>
      <c r="M1534" s="1">
        <v>0.65</v>
      </c>
      <c r="N1534" s="1" t="s">
        <v>83</v>
      </c>
      <c r="O1534" s="1">
        <v>0.7</v>
      </c>
      <c r="P1534" s="1" t="s">
        <v>84</v>
      </c>
      <c r="Q1534" s="1">
        <v>0.75</v>
      </c>
      <c r="R1534" s="1" t="s">
        <v>85</v>
      </c>
      <c r="S1534" s="1">
        <v>0</v>
      </c>
      <c r="U1534" s="1">
        <v>0</v>
      </c>
      <c r="W1534" s="1">
        <v>0</v>
      </c>
      <c r="Y1534" s="1">
        <v>0</v>
      </c>
      <c r="AA1534" s="1">
        <v>0</v>
      </c>
      <c r="AC1534" s="1">
        <v>0</v>
      </c>
      <c r="AE1534" s="1">
        <v>0</v>
      </c>
      <c r="AG1534" s="1">
        <v>4</v>
      </c>
      <c r="AH1534" s="1">
        <v>10000</v>
      </c>
    </row>
    <row r="1535" spans="1:34">
      <c r="A1535" s="1" t="s">
        <v>4096</v>
      </c>
      <c r="B1535" s="1" t="s">
        <v>4097</v>
      </c>
      <c r="C1535" s="1" t="s">
        <v>620</v>
      </c>
      <c r="D1535" s="1">
        <v>7</v>
      </c>
      <c r="E1535" s="1">
        <v>44284</v>
      </c>
      <c r="F1535" s="1" t="s">
        <v>20332</v>
      </c>
      <c r="G1535" s="1" t="s">
        <v>72</v>
      </c>
      <c r="H1535" s="1" t="s">
        <v>73</v>
      </c>
      <c r="I1535" s="1">
        <v>0</v>
      </c>
      <c r="J1535" s="1" t="s">
        <v>1640</v>
      </c>
      <c r="K1535" s="1">
        <v>0.8</v>
      </c>
      <c r="L1535" s="1" t="s">
        <v>75</v>
      </c>
      <c r="M1535" s="1">
        <v>0</v>
      </c>
      <c r="O1535" s="1">
        <v>0</v>
      </c>
      <c r="Q1535" s="1">
        <v>0</v>
      </c>
      <c r="S1535" s="1">
        <v>0</v>
      </c>
      <c r="U1535" s="1">
        <v>0</v>
      </c>
      <c r="W1535" s="1">
        <v>0</v>
      </c>
      <c r="Y1535" s="1">
        <v>0</v>
      </c>
      <c r="AA1535" s="1">
        <v>0</v>
      </c>
      <c r="AC1535" s="1">
        <v>0</v>
      </c>
      <c r="AE1535" s="1">
        <v>0</v>
      </c>
      <c r="AG1535" s="1">
        <v>2</v>
      </c>
      <c r="AH1535" s="1">
        <v>7499.99</v>
      </c>
    </row>
    <row r="1536" spans="1:34">
      <c r="A1536" s="1" t="s">
        <v>4098</v>
      </c>
      <c r="B1536" s="1" t="s">
        <v>4099</v>
      </c>
      <c r="C1536" s="1" t="s">
        <v>287</v>
      </c>
      <c r="D1536" s="1">
        <v>72</v>
      </c>
      <c r="E1536" s="4">
        <v>44559</v>
      </c>
      <c r="F1536" s="1" t="s">
        <v>4100</v>
      </c>
      <c r="G1536" s="1" t="s">
        <v>72</v>
      </c>
      <c r="H1536" s="1" t="s">
        <v>73</v>
      </c>
      <c r="I1536" s="1">
        <v>0</v>
      </c>
      <c r="J1536" s="1" t="s">
        <v>74</v>
      </c>
      <c r="K1536" s="1">
        <v>0.8</v>
      </c>
      <c r="L1536" s="1" t="s">
        <v>75</v>
      </c>
      <c r="M1536" s="1">
        <v>0</v>
      </c>
      <c r="O1536" s="1">
        <v>0</v>
      </c>
      <c r="Q1536" s="1">
        <v>0</v>
      </c>
      <c r="S1536" s="1">
        <v>0</v>
      </c>
      <c r="U1536" s="1">
        <v>0</v>
      </c>
      <c r="W1536" s="1">
        <v>0</v>
      </c>
      <c r="Y1536" s="1">
        <v>0</v>
      </c>
      <c r="AA1536" s="1">
        <v>0</v>
      </c>
      <c r="AC1536" s="1">
        <v>0</v>
      </c>
      <c r="AE1536" s="1">
        <v>0</v>
      </c>
      <c r="AG1536" s="1">
        <v>2</v>
      </c>
      <c r="AH1536" s="1">
        <v>10000</v>
      </c>
    </row>
    <row r="1537" spans="1:34">
      <c r="A1537" s="1" t="s">
        <v>4101</v>
      </c>
      <c r="B1537" s="1" t="s">
        <v>4102</v>
      </c>
      <c r="C1537" s="1" t="s">
        <v>365</v>
      </c>
      <c r="D1537" s="1">
        <v>24</v>
      </c>
      <c r="E1537" s="4">
        <v>44707</v>
      </c>
      <c r="F1537" s="1" t="s">
        <v>4103</v>
      </c>
      <c r="G1537" s="1" t="s">
        <v>80</v>
      </c>
      <c r="H1537" s="1" t="s">
        <v>73</v>
      </c>
      <c r="I1537" s="1">
        <v>0</v>
      </c>
      <c r="J1537" s="1" t="s">
        <v>3880</v>
      </c>
      <c r="K1537" s="1">
        <v>0.55000000000000004</v>
      </c>
      <c r="L1537" s="1" t="s">
        <v>82</v>
      </c>
      <c r="M1537" s="1">
        <v>0.78</v>
      </c>
      <c r="N1537" s="1" t="s">
        <v>83</v>
      </c>
      <c r="O1537" s="1">
        <v>0.79</v>
      </c>
      <c r="P1537" s="1" t="s">
        <v>84</v>
      </c>
      <c r="Q1537" s="1">
        <v>0.8</v>
      </c>
      <c r="R1537" s="1" t="s">
        <v>85</v>
      </c>
      <c r="S1537" s="1">
        <v>0</v>
      </c>
      <c r="U1537" s="1">
        <v>0</v>
      </c>
      <c r="W1537" s="1">
        <v>0</v>
      </c>
      <c r="Y1537" s="1">
        <v>0</v>
      </c>
      <c r="AA1537" s="1">
        <v>0</v>
      </c>
      <c r="AC1537" s="1">
        <v>0</v>
      </c>
      <c r="AE1537" s="1">
        <v>0</v>
      </c>
      <c r="AG1537" s="1">
        <v>4</v>
      </c>
      <c r="AH1537" s="1">
        <v>14999</v>
      </c>
    </row>
    <row r="1538" spans="1:34">
      <c r="A1538" s="1" t="s">
        <v>4104</v>
      </c>
      <c r="B1538" s="1" t="s">
        <v>4105</v>
      </c>
      <c r="C1538" s="1" t="s">
        <v>98</v>
      </c>
      <c r="D1538" s="1">
        <v>13</v>
      </c>
      <c r="E1538" s="4">
        <v>44655</v>
      </c>
      <c r="F1538" s="1" t="s">
        <v>4106</v>
      </c>
      <c r="G1538" s="1" t="s">
        <v>72</v>
      </c>
      <c r="H1538" s="1" t="s">
        <v>65</v>
      </c>
      <c r="I1538" s="1">
        <v>0.8</v>
      </c>
      <c r="J1538" s="1" t="s">
        <v>75</v>
      </c>
      <c r="K1538" s="1">
        <v>0</v>
      </c>
      <c r="M1538" s="1">
        <v>0</v>
      </c>
      <c r="O1538" s="1">
        <v>0</v>
      </c>
      <c r="Q1538" s="1">
        <v>0</v>
      </c>
      <c r="S1538" s="1">
        <v>0</v>
      </c>
      <c r="U1538" s="1">
        <v>0</v>
      </c>
      <c r="W1538" s="1">
        <v>0</v>
      </c>
      <c r="Y1538" s="1">
        <v>0</v>
      </c>
      <c r="AA1538" s="1">
        <v>0</v>
      </c>
      <c r="AC1538" s="1">
        <v>0</v>
      </c>
      <c r="AE1538" s="1">
        <v>0</v>
      </c>
      <c r="AG1538" s="1">
        <v>1</v>
      </c>
      <c r="AH1538" s="1">
        <v>0</v>
      </c>
    </row>
    <row r="1539" spans="1:34">
      <c r="A1539" s="1" t="s">
        <v>4107</v>
      </c>
      <c r="B1539" s="1" t="s">
        <v>4108</v>
      </c>
      <c r="C1539" s="1" t="s">
        <v>132</v>
      </c>
      <c r="D1539" s="1">
        <v>26</v>
      </c>
      <c r="E1539" s="1">
        <v>44077</v>
      </c>
      <c r="F1539" s="1" t="s">
        <v>20332</v>
      </c>
      <c r="G1539" s="1" t="s">
        <v>72</v>
      </c>
      <c r="H1539" s="1" t="s">
        <v>65</v>
      </c>
      <c r="I1539" s="1">
        <v>0.8</v>
      </c>
      <c r="J1539" s="1" t="s">
        <v>75</v>
      </c>
      <c r="K1539" s="1">
        <v>0</v>
      </c>
      <c r="M1539" s="1">
        <v>0</v>
      </c>
      <c r="O1539" s="1">
        <v>0</v>
      </c>
      <c r="Q1539" s="1">
        <v>0</v>
      </c>
      <c r="S1539" s="1">
        <v>0</v>
      </c>
      <c r="U1539" s="1">
        <v>0</v>
      </c>
      <c r="W1539" s="1">
        <v>0</v>
      </c>
      <c r="Y1539" s="1">
        <v>0</v>
      </c>
      <c r="AA1539" s="1">
        <v>0</v>
      </c>
      <c r="AC1539" s="1">
        <v>0</v>
      </c>
      <c r="AE1539" s="1">
        <v>0</v>
      </c>
      <c r="AG1539" s="1">
        <v>1</v>
      </c>
      <c r="AH1539" s="1">
        <v>0</v>
      </c>
    </row>
    <row r="1540" spans="1:34">
      <c r="A1540" s="1" t="s">
        <v>4109</v>
      </c>
      <c r="B1540" s="1" t="s">
        <v>4110</v>
      </c>
      <c r="C1540" s="1" t="s">
        <v>255</v>
      </c>
      <c r="D1540" s="1">
        <v>4</v>
      </c>
      <c r="E1540" s="1">
        <v>44644</v>
      </c>
      <c r="F1540" s="1" t="s">
        <v>20435</v>
      </c>
      <c r="G1540" s="1" t="s">
        <v>72</v>
      </c>
      <c r="H1540" s="1" t="s">
        <v>65</v>
      </c>
      <c r="I1540" s="1">
        <v>0.75</v>
      </c>
      <c r="J1540" s="1" t="s">
        <v>75</v>
      </c>
      <c r="K1540" s="1">
        <v>0</v>
      </c>
      <c r="M1540" s="1">
        <v>0</v>
      </c>
      <c r="O1540" s="1">
        <v>0</v>
      </c>
      <c r="Q1540" s="1">
        <v>0</v>
      </c>
      <c r="S1540" s="1">
        <v>0</v>
      </c>
      <c r="U1540" s="1">
        <v>0</v>
      </c>
      <c r="W1540" s="1">
        <v>0</v>
      </c>
      <c r="Y1540" s="1">
        <v>0</v>
      </c>
      <c r="AA1540" s="1">
        <v>0</v>
      </c>
      <c r="AC1540" s="1">
        <v>0</v>
      </c>
      <c r="AE1540" s="1">
        <v>0</v>
      </c>
      <c r="AG1540" s="1">
        <v>1</v>
      </c>
      <c r="AH1540" s="1">
        <v>0</v>
      </c>
    </row>
    <row r="1541" spans="1:34">
      <c r="A1541" s="1" t="s">
        <v>4111</v>
      </c>
      <c r="B1541" s="1" t="s">
        <v>4112</v>
      </c>
      <c r="C1541" s="1" t="s">
        <v>411</v>
      </c>
      <c r="D1541" s="1">
        <v>10</v>
      </c>
      <c r="E1541" s="4">
        <v>44659</v>
      </c>
      <c r="F1541" s="1" t="s">
        <v>4113</v>
      </c>
      <c r="G1541" s="1" t="s">
        <v>72</v>
      </c>
      <c r="H1541" s="1" t="s">
        <v>65</v>
      </c>
      <c r="I1541" s="1">
        <v>0.7</v>
      </c>
      <c r="J1541" s="1" t="s">
        <v>75</v>
      </c>
      <c r="K1541" s="1">
        <v>0</v>
      </c>
      <c r="M1541" s="1">
        <v>0</v>
      </c>
      <c r="O1541" s="1">
        <v>0</v>
      </c>
      <c r="Q1541" s="1">
        <v>0</v>
      </c>
      <c r="S1541" s="1">
        <v>0</v>
      </c>
      <c r="U1541" s="1">
        <v>0</v>
      </c>
      <c r="W1541" s="1">
        <v>0</v>
      </c>
      <c r="Y1541" s="1">
        <v>0</v>
      </c>
      <c r="AA1541" s="1">
        <v>0</v>
      </c>
      <c r="AC1541" s="1">
        <v>0</v>
      </c>
      <c r="AE1541" s="1">
        <v>0</v>
      </c>
      <c r="AG1541" s="1">
        <v>1</v>
      </c>
      <c r="AH1541" s="1">
        <v>0</v>
      </c>
    </row>
    <row r="1542" spans="1:34">
      <c r="A1542" s="1" t="s">
        <v>4114</v>
      </c>
      <c r="B1542" s="1" t="s">
        <v>4115</v>
      </c>
      <c r="C1542" s="1" t="s">
        <v>327</v>
      </c>
      <c r="D1542" s="1">
        <v>17</v>
      </c>
      <c r="E1542" s="4">
        <v>44630</v>
      </c>
      <c r="F1542" s="1" t="s">
        <v>4116</v>
      </c>
      <c r="G1542" s="1" t="s">
        <v>72</v>
      </c>
      <c r="H1542" s="1" t="s">
        <v>73</v>
      </c>
      <c r="I1542" s="1">
        <v>0</v>
      </c>
      <c r="J1542" s="1" t="s">
        <v>74</v>
      </c>
      <c r="K1542" s="1">
        <v>0.5</v>
      </c>
      <c r="L1542" s="1" t="s">
        <v>75</v>
      </c>
      <c r="M1542" s="1">
        <v>0</v>
      </c>
      <c r="O1542" s="1">
        <v>0</v>
      </c>
      <c r="Q1542" s="1">
        <v>0</v>
      </c>
      <c r="S1542" s="1">
        <v>0</v>
      </c>
      <c r="U1542" s="1">
        <v>0</v>
      </c>
      <c r="W1542" s="1">
        <v>0</v>
      </c>
      <c r="Y1542" s="1">
        <v>0</v>
      </c>
      <c r="AA1542" s="1">
        <v>0</v>
      </c>
      <c r="AC1542" s="1">
        <v>0</v>
      </c>
      <c r="AE1542" s="1">
        <v>0</v>
      </c>
      <c r="AG1542" s="1">
        <v>2</v>
      </c>
      <c r="AH1542" s="1">
        <v>10000</v>
      </c>
    </row>
    <row r="1543" spans="1:34">
      <c r="A1543" s="1" t="s">
        <v>4117</v>
      </c>
      <c r="B1543" s="1" t="s">
        <v>4118</v>
      </c>
      <c r="C1543" s="1" t="s">
        <v>78</v>
      </c>
      <c r="D1543" s="1">
        <v>13</v>
      </c>
      <c r="E1543" s="4">
        <v>44698</v>
      </c>
      <c r="F1543" s="1" t="s">
        <v>4119</v>
      </c>
      <c r="G1543" s="1" t="s">
        <v>80</v>
      </c>
      <c r="H1543" s="1" t="s">
        <v>73</v>
      </c>
      <c r="I1543" s="1">
        <v>0</v>
      </c>
      <c r="J1543" s="1" t="s">
        <v>74</v>
      </c>
      <c r="K1543" s="1">
        <v>0.38</v>
      </c>
      <c r="L1543" s="1" t="s">
        <v>82</v>
      </c>
      <c r="M1543" s="1">
        <v>0.41</v>
      </c>
      <c r="N1543" s="1" t="s">
        <v>83</v>
      </c>
      <c r="O1543" s="1">
        <v>0.55000000000000004</v>
      </c>
      <c r="P1543" s="1" t="s">
        <v>84</v>
      </c>
      <c r="Q1543" s="1">
        <v>0.7</v>
      </c>
      <c r="R1543" s="1" t="s">
        <v>85</v>
      </c>
      <c r="S1543" s="1">
        <v>0</v>
      </c>
      <c r="U1543" s="1">
        <v>0</v>
      </c>
      <c r="W1543" s="1">
        <v>0</v>
      </c>
      <c r="Y1543" s="1">
        <v>0</v>
      </c>
      <c r="AA1543" s="1">
        <v>0</v>
      </c>
      <c r="AC1543" s="1">
        <v>0</v>
      </c>
      <c r="AE1543" s="1">
        <v>0</v>
      </c>
      <c r="AG1543" s="1">
        <v>4</v>
      </c>
      <c r="AH1543" s="1">
        <v>10000</v>
      </c>
    </row>
    <row r="1544" spans="1:34">
      <c r="A1544" s="1" t="s">
        <v>4120</v>
      </c>
      <c r="B1544" s="1" t="s">
        <v>4121</v>
      </c>
      <c r="C1544" s="1" t="s">
        <v>322</v>
      </c>
      <c r="D1544" s="1">
        <v>14</v>
      </c>
      <c r="E1544" s="1">
        <v>44344</v>
      </c>
      <c r="F1544" s="1" t="s">
        <v>20332</v>
      </c>
      <c r="G1544" s="1" t="s">
        <v>72</v>
      </c>
      <c r="H1544" s="1" t="s">
        <v>65</v>
      </c>
      <c r="I1544" s="1">
        <v>0.7</v>
      </c>
      <c r="J1544" s="1" t="s">
        <v>75</v>
      </c>
      <c r="K1544" s="1">
        <v>0</v>
      </c>
      <c r="M1544" s="1">
        <v>0</v>
      </c>
      <c r="O1544" s="1">
        <v>0</v>
      </c>
      <c r="Q1544" s="1">
        <v>0</v>
      </c>
      <c r="S1544" s="1">
        <v>0</v>
      </c>
      <c r="U1544" s="1">
        <v>0</v>
      </c>
      <c r="W1544" s="1">
        <v>0</v>
      </c>
      <c r="Y1544" s="1">
        <v>0</v>
      </c>
      <c r="AA1544" s="1">
        <v>0</v>
      </c>
      <c r="AC1544" s="1">
        <v>0</v>
      </c>
      <c r="AE1544" s="1">
        <v>0</v>
      </c>
      <c r="AG1544" s="1">
        <v>1</v>
      </c>
      <c r="AH1544" s="1">
        <v>0</v>
      </c>
    </row>
    <row r="1545" spans="1:34">
      <c r="A1545" s="1" t="s">
        <v>4122</v>
      </c>
      <c r="B1545" s="1" t="s">
        <v>4123</v>
      </c>
      <c r="C1545" s="1" t="s">
        <v>185</v>
      </c>
      <c r="D1545" s="1">
        <v>24</v>
      </c>
      <c r="E1545" s="1">
        <v>42215</v>
      </c>
      <c r="F1545" s="1" t="s">
        <v>20332</v>
      </c>
      <c r="G1545" s="1" t="s">
        <v>72</v>
      </c>
      <c r="H1545" s="1" t="s">
        <v>73</v>
      </c>
      <c r="I1545" s="1">
        <v>0</v>
      </c>
      <c r="J1545" s="1" t="s">
        <v>81</v>
      </c>
      <c r="K1545" s="1">
        <v>0.8</v>
      </c>
      <c r="L1545" s="1" t="s">
        <v>75</v>
      </c>
      <c r="M1545" s="1">
        <v>0</v>
      </c>
      <c r="O1545" s="1">
        <v>0</v>
      </c>
      <c r="Q1545" s="1">
        <v>0</v>
      </c>
      <c r="S1545" s="1">
        <v>0</v>
      </c>
      <c r="U1545" s="1">
        <v>0</v>
      </c>
      <c r="W1545" s="1">
        <v>0</v>
      </c>
      <c r="Y1545" s="1">
        <v>0</v>
      </c>
      <c r="AA1545" s="1">
        <v>0</v>
      </c>
      <c r="AC1545" s="1">
        <v>0</v>
      </c>
      <c r="AE1545" s="1">
        <v>0</v>
      </c>
      <c r="AG1545" s="1">
        <v>2</v>
      </c>
      <c r="AH1545" s="1">
        <v>15000</v>
      </c>
    </row>
    <row r="1546" spans="1:34">
      <c r="A1546" s="1" t="s">
        <v>4124</v>
      </c>
      <c r="B1546" s="1" t="s">
        <v>4125</v>
      </c>
      <c r="C1546" s="1" t="s">
        <v>287</v>
      </c>
      <c r="D1546" s="1">
        <v>12</v>
      </c>
      <c r="E1546" s="4">
        <v>44695</v>
      </c>
      <c r="F1546" s="1" t="s">
        <v>4126</v>
      </c>
      <c r="G1546" s="1" t="s">
        <v>80</v>
      </c>
      <c r="H1546" s="1" t="s">
        <v>73</v>
      </c>
      <c r="I1546" s="1">
        <v>0</v>
      </c>
      <c r="J1546" s="1" t="s">
        <v>74</v>
      </c>
      <c r="K1546" s="1">
        <v>0.6</v>
      </c>
      <c r="L1546" s="1" t="s">
        <v>82</v>
      </c>
      <c r="M1546" s="1">
        <v>0.76</v>
      </c>
      <c r="N1546" s="1" t="s">
        <v>83</v>
      </c>
      <c r="O1546" s="1">
        <v>0.78</v>
      </c>
      <c r="P1546" s="1" t="s">
        <v>84</v>
      </c>
      <c r="Q1546" s="1">
        <v>0.8</v>
      </c>
      <c r="R1546" s="1" t="s">
        <v>85</v>
      </c>
      <c r="S1546" s="1">
        <v>0</v>
      </c>
      <c r="U1546" s="1">
        <v>0</v>
      </c>
      <c r="W1546" s="1">
        <v>0</v>
      </c>
      <c r="Y1546" s="1">
        <v>0</v>
      </c>
      <c r="AA1546" s="1">
        <v>0</v>
      </c>
      <c r="AC1546" s="1">
        <v>0</v>
      </c>
      <c r="AE1546" s="1">
        <v>0</v>
      </c>
      <c r="AG1546" s="1">
        <v>4</v>
      </c>
      <c r="AH1546" s="1">
        <v>10000</v>
      </c>
    </row>
    <row r="1547" spans="1:34">
      <c r="A1547" s="1" t="s">
        <v>4127</v>
      </c>
      <c r="B1547" s="1" t="s">
        <v>4128</v>
      </c>
      <c r="C1547" s="1" t="s">
        <v>149</v>
      </c>
      <c r="D1547" s="1">
        <v>25</v>
      </c>
      <c r="E1547" s="4">
        <v>44712</v>
      </c>
      <c r="F1547" s="1" t="s">
        <v>4129</v>
      </c>
      <c r="G1547" s="1" t="s">
        <v>745</v>
      </c>
      <c r="H1547" s="1" t="s">
        <v>65</v>
      </c>
      <c r="I1547" s="1">
        <v>0.8</v>
      </c>
      <c r="J1547" s="1" t="s">
        <v>75</v>
      </c>
      <c r="K1547" s="1">
        <v>0</v>
      </c>
      <c r="M1547" s="1">
        <v>0</v>
      </c>
      <c r="O1547" s="1">
        <v>0</v>
      </c>
      <c r="Q1547" s="1">
        <v>0</v>
      </c>
      <c r="S1547" s="1">
        <v>0</v>
      </c>
      <c r="U1547" s="1">
        <v>0</v>
      </c>
      <c r="W1547" s="1">
        <v>0</v>
      </c>
      <c r="Y1547" s="1">
        <v>0</v>
      </c>
      <c r="AA1547" s="1">
        <v>0</v>
      </c>
      <c r="AC1547" s="1">
        <v>0</v>
      </c>
      <c r="AE1547" s="1">
        <v>0</v>
      </c>
      <c r="AG1547" s="1">
        <v>1</v>
      </c>
      <c r="AH1547" s="1">
        <v>0</v>
      </c>
    </row>
    <row r="1548" spans="1:34">
      <c r="A1548" s="1" t="s">
        <v>4130</v>
      </c>
      <c r="B1548" s="1" t="s">
        <v>4131</v>
      </c>
      <c r="C1548" s="1" t="s">
        <v>98</v>
      </c>
      <c r="D1548" s="1">
        <v>28</v>
      </c>
      <c r="E1548" s="4">
        <v>44707</v>
      </c>
      <c r="F1548" s="1" t="s">
        <v>4132</v>
      </c>
      <c r="G1548" s="1" t="s">
        <v>72</v>
      </c>
      <c r="H1548" s="1" t="s">
        <v>73</v>
      </c>
      <c r="I1548" s="1">
        <v>0</v>
      </c>
      <c r="J1548" s="1" t="s">
        <v>615</v>
      </c>
      <c r="K1548" s="1">
        <v>0.7</v>
      </c>
      <c r="L1548" s="1" t="s">
        <v>75</v>
      </c>
      <c r="M1548" s="1">
        <v>0</v>
      </c>
      <c r="O1548" s="1">
        <v>0</v>
      </c>
      <c r="Q1548" s="1">
        <v>0</v>
      </c>
      <c r="S1548" s="1">
        <v>0</v>
      </c>
      <c r="U1548" s="1">
        <v>0</v>
      </c>
      <c r="W1548" s="1">
        <v>0</v>
      </c>
      <c r="Y1548" s="1">
        <v>0</v>
      </c>
      <c r="AA1548" s="1">
        <v>0</v>
      </c>
      <c r="AC1548" s="1">
        <v>0</v>
      </c>
      <c r="AE1548" s="1">
        <v>0</v>
      </c>
      <c r="AG1548" s="1">
        <v>2</v>
      </c>
      <c r="AH1548" s="1">
        <v>7999.99</v>
      </c>
    </row>
    <row r="1549" spans="1:34">
      <c r="A1549" s="1" t="s">
        <v>4133</v>
      </c>
      <c r="B1549" s="1" t="s">
        <v>4134</v>
      </c>
      <c r="C1549" s="1" t="s">
        <v>287</v>
      </c>
      <c r="D1549" s="1">
        <v>50</v>
      </c>
      <c r="E1549" s="1">
        <v>41122</v>
      </c>
      <c r="F1549" s="1" t="s">
        <v>20332</v>
      </c>
      <c r="G1549" s="1" t="s">
        <v>72</v>
      </c>
      <c r="H1549" s="1" t="s">
        <v>65</v>
      </c>
      <c r="I1549" s="1">
        <v>0.8</v>
      </c>
      <c r="J1549" s="1" t="s">
        <v>75</v>
      </c>
      <c r="K1549" s="1">
        <v>0</v>
      </c>
      <c r="M1549" s="1">
        <v>0</v>
      </c>
      <c r="O1549" s="1">
        <v>0</v>
      </c>
      <c r="Q1549" s="1">
        <v>0</v>
      </c>
      <c r="S1549" s="1">
        <v>0</v>
      </c>
      <c r="U1549" s="1">
        <v>0</v>
      </c>
      <c r="W1549" s="1">
        <v>0</v>
      </c>
      <c r="Y1549" s="1">
        <v>0</v>
      </c>
      <c r="AA1549" s="1">
        <v>0</v>
      </c>
      <c r="AC1549" s="1">
        <v>0</v>
      </c>
      <c r="AE1549" s="1">
        <v>0</v>
      </c>
      <c r="AG1549" s="1">
        <v>1</v>
      </c>
      <c r="AH1549" s="1">
        <v>0</v>
      </c>
    </row>
    <row r="1550" spans="1:34">
      <c r="A1550" s="1" t="s">
        <v>4135</v>
      </c>
      <c r="B1550" s="1" t="s">
        <v>4136</v>
      </c>
      <c r="C1550" s="1" t="s">
        <v>1199</v>
      </c>
      <c r="D1550" s="1">
        <v>2</v>
      </c>
      <c r="E1550" s="1">
        <v>43126</v>
      </c>
      <c r="F1550" s="1" t="s">
        <v>20332</v>
      </c>
      <c r="G1550" s="1" t="s">
        <v>72</v>
      </c>
      <c r="H1550" s="1" t="s">
        <v>65</v>
      </c>
      <c r="I1550" s="1">
        <v>0.8</v>
      </c>
      <c r="J1550" s="1" t="s">
        <v>75</v>
      </c>
      <c r="K1550" s="1">
        <v>0</v>
      </c>
      <c r="M1550" s="1">
        <v>0</v>
      </c>
      <c r="O1550" s="1">
        <v>0</v>
      </c>
      <c r="Q1550" s="1">
        <v>0</v>
      </c>
      <c r="S1550" s="1">
        <v>0</v>
      </c>
      <c r="U1550" s="1">
        <v>0</v>
      </c>
      <c r="W1550" s="1">
        <v>0</v>
      </c>
      <c r="Y1550" s="1">
        <v>0</v>
      </c>
      <c r="AA1550" s="1">
        <v>0</v>
      </c>
      <c r="AC1550" s="1">
        <v>0</v>
      </c>
      <c r="AE1550" s="1">
        <v>0</v>
      </c>
      <c r="AG1550" s="1">
        <v>1</v>
      </c>
      <c r="AH1550" s="1">
        <v>0</v>
      </c>
    </row>
    <row r="1551" spans="1:34">
      <c r="A1551" s="1" t="s">
        <v>4137</v>
      </c>
      <c r="B1551" s="1" t="s">
        <v>4138</v>
      </c>
      <c r="C1551" s="1" t="s">
        <v>212</v>
      </c>
      <c r="D1551" s="1">
        <v>3</v>
      </c>
      <c r="E1551" s="4">
        <v>44623</v>
      </c>
      <c r="F1551" s="1" t="s">
        <v>4139</v>
      </c>
      <c r="G1551" s="1" t="s">
        <v>72</v>
      </c>
      <c r="H1551" s="1" t="s">
        <v>65</v>
      </c>
      <c r="I1551" s="1">
        <v>0.6</v>
      </c>
      <c r="J1551" s="1" t="s">
        <v>75</v>
      </c>
      <c r="K1551" s="1">
        <v>0</v>
      </c>
      <c r="M1551" s="1">
        <v>0</v>
      </c>
      <c r="O1551" s="1">
        <v>0</v>
      </c>
      <c r="Q1551" s="1">
        <v>0</v>
      </c>
      <c r="S1551" s="1">
        <v>0</v>
      </c>
      <c r="U1551" s="1">
        <v>0</v>
      </c>
      <c r="W1551" s="1">
        <v>0</v>
      </c>
      <c r="Y1551" s="1">
        <v>0</v>
      </c>
      <c r="AA1551" s="1">
        <v>0</v>
      </c>
      <c r="AC1551" s="1">
        <v>0</v>
      </c>
      <c r="AE1551" s="1">
        <v>0</v>
      </c>
      <c r="AG1551" s="1">
        <v>1</v>
      </c>
      <c r="AH1551" s="1">
        <v>0</v>
      </c>
    </row>
    <row r="1552" spans="1:34">
      <c r="A1552" s="1" t="s">
        <v>4140</v>
      </c>
      <c r="B1552" s="1" t="s">
        <v>4141</v>
      </c>
      <c r="C1552" s="1" t="s">
        <v>98</v>
      </c>
      <c r="D1552" s="1">
        <v>20</v>
      </c>
      <c r="E1552" s="4">
        <v>44712</v>
      </c>
      <c r="F1552" s="1" t="s">
        <v>4142</v>
      </c>
      <c r="G1552" s="1" t="s">
        <v>80</v>
      </c>
      <c r="H1552" s="1" t="s">
        <v>73</v>
      </c>
      <c r="I1552" s="1">
        <v>0</v>
      </c>
      <c r="J1552" s="1" t="s">
        <v>74</v>
      </c>
      <c r="K1552" s="1">
        <v>0.5</v>
      </c>
      <c r="L1552" s="1" t="s">
        <v>82</v>
      </c>
      <c r="M1552" s="1">
        <v>0.6</v>
      </c>
      <c r="N1552" s="1" t="s">
        <v>83</v>
      </c>
      <c r="O1552" s="1">
        <v>0.7</v>
      </c>
      <c r="P1552" s="1" t="s">
        <v>84</v>
      </c>
      <c r="Q1552" s="1">
        <v>0.8</v>
      </c>
      <c r="R1552" s="1" t="s">
        <v>85</v>
      </c>
      <c r="S1552" s="1">
        <v>0</v>
      </c>
      <c r="U1552" s="1">
        <v>0</v>
      </c>
      <c r="W1552" s="1">
        <v>0</v>
      </c>
      <c r="Y1552" s="1">
        <v>0</v>
      </c>
      <c r="AA1552" s="1">
        <v>0</v>
      </c>
      <c r="AC1552" s="1">
        <v>0</v>
      </c>
      <c r="AE1552" s="1">
        <v>0</v>
      </c>
      <c r="AG1552" s="1">
        <v>4</v>
      </c>
      <c r="AH1552" s="1">
        <v>10000</v>
      </c>
    </row>
    <row r="1553" spans="1:34">
      <c r="A1553" s="1" t="s">
        <v>4143</v>
      </c>
      <c r="B1553" s="1" t="s">
        <v>4144</v>
      </c>
      <c r="C1553" s="1" t="s">
        <v>98</v>
      </c>
      <c r="D1553" s="1">
        <v>22</v>
      </c>
      <c r="E1553" s="4">
        <v>44707</v>
      </c>
      <c r="F1553" s="1" t="s">
        <v>4145</v>
      </c>
      <c r="G1553" s="1" t="s">
        <v>72</v>
      </c>
      <c r="H1553" s="1" t="s">
        <v>65</v>
      </c>
      <c r="I1553" s="1">
        <v>0.8</v>
      </c>
      <c r="J1553" s="1" t="s">
        <v>75</v>
      </c>
      <c r="K1553" s="1">
        <v>0</v>
      </c>
      <c r="M1553" s="1">
        <v>0</v>
      </c>
      <c r="O1553" s="1">
        <v>0</v>
      </c>
      <c r="Q1553" s="1">
        <v>0</v>
      </c>
      <c r="S1553" s="1">
        <v>0</v>
      </c>
      <c r="U1553" s="1">
        <v>0</v>
      </c>
      <c r="W1553" s="1">
        <v>0</v>
      </c>
      <c r="Y1553" s="1">
        <v>0</v>
      </c>
      <c r="AA1553" s="1">
        <v>0</v>
      </c>
      <c r="AC1553" s="1">
        <v>0</v>
      </c>
      <c r="AE1553" s="1">
        <v>0</v>
      </c>
      <c r="AG1553" s="1">
        <v>1</v>
      </c>
      <c r="AH1553" s="1">
        <v>0</v>
      </c>
    </row>
    <row r="1554" spans="1:34">
      <c r="A1554" s="1" t="s">
        <v>4146</v>
      </c>
      <c r="B1554" s="1" t="s">
        <v>4147</v>
      </c>
      <c r="C1554" s="1" t="s">
        <v>423</v>
      </c>
      <c r="D1554" s="1">
        <v>34</v>
      </c>
      <c r="E1554" s="4">
        <v>44561</v>
      </c>
      <c r="F1554" s="1" t="s">
        <v>4148</v>
      </c>
      <c r="G1554" s="1" t="s">
        <v>72</v>
      </c>
      <c r="H1554" s="1" t="s">
        <v>73</v>
      </c>
      <c r="I1554" s="1">
        <v>0</v>
      </c>
      <c r="J1554" s="1" t="s">
        <v>222</v>
      </c>
      <c r="K1554" s="1">
        <v>0.3</v>
      </c>
      <c r="L1554" s="1" t="s">
        <v>75</v>
      </c>
      <c r="M1554" s="1">
        <v>0</v>
      </c>
      <c r="O1554" s="1">
        <v>0</v>
      </c>
      <c r="Q1554" s="1">
        <v>0</v>
      </c>
      <c r="S1554" s="1">
        <v>0</v>
      </c>
      <c r="U1554" s="1">
        <v>0</v>
      </c>
      <c r="W1554" s="1">
        <v>0</v>
      </c>
      <c r="Y1554" s="1">
        <v>0</v>
      </c>
      <c r="AA1554" s="1">
        <v>0</v>
      </c>
      <c r="AC1554" s="1">
        <v>0</v>
      </c>
      <c r="AE1554" s="1">
        <v>0</v>
      </c>
      <c r="AG1554" s="1">
        <v>2</v>
      </c>
      <c r="AH1554" s="1">
        <v>9999.99</v>
      </c>
    </row>
    <row r="1555" spans="1:34">
      <c r="A1555" s="1" t="s">
        <v>4149</v>
      </c>
      <c r="B1555" s="1" t="s">
        <v>4150</v>
      </c>
      <c r="C1555" s="1" t="s">
        <v>255</v>
      </c>
      <c r="D1555" s="1">
        <v>3</v>
      </c>
      <c r="E1555" s="1">
        <v>44312</v>
      </c>
      <c r="F1555" s="1" t="s">
        <v>20332</v>
      </c>
      <c r="G1555" s="1" t="s">
        <v>72</v>
      </c>
      <c r="H1555" s="1" t="s">
        <v>65</v>
      </c>
      <c r="I1555" s="1">
        <v>0.8</v>
      </c>
      <c r="J1555" s="1" t="s">
        <v>75</v>
      </c>
      <c r="K1555" s="1">
        <v>0</v>
      </c>
      <c r="M1555" s="1">
        <v>0</v>
      </c>
      <c r="O1555" s="1">
        <v>0</v>
      </c>
      <c r="Q1555" s="1">
        <v>0</v>
      </c>
      <c r="S1555" s="1">
        <v>0</v>
      </c>
      <c r="U1555" s="1">
        <v>0</v>
      </c>
      <c r="W1555" s="1">
        <v>0</v>
      </c>
      <c r="Y1555" s="1">
        <v>0</v>
      </c>
      <c r="AA1555" s="1">
        <v>0</v>
      </c>
      <c r="AC1555" s="1">
        <v>0</v>
      </c>
      <c r="AE1555" s="1">
        <v>0</v>
      </c>
      <c r="AG1555" s="1">
        <v>1</v>
      </c>
      <c r="AH1555" s="1">
        <v>0</v>
      </c>
    </row>
    <row r="1556" spans="1:34">
      <c r="A1556" s="1" t="s">
        <v>4151</v>
      </c>
      <c r="B1556" s="1" t="s">
        <v>4152</v>
      </c>
      <c r="C1556" s="1" t="s">
        <v>78</v>
      </c>
      <c r="H1556" s="1" t="s">
        <v>65</v>
      </c>
      <c r="I1556" s="1" t="s">
        <v>66</v>
      </c>
      <c r="V1556" s="1" t="s">
        <v>67</v>
      </c>
    </row>
    <row r="1557" spans="1:34">
      <c r="A1557" s="1" t="s">
        <v>4153</v>
      </c>
      <c r="B1557" s="1" t="s">
        <v>4154</v>
      </c>
      <c r="C1557" s="1" t="s">
        <v>199</v>
      </c>
      <c r="D1557" s="1">
        <v>2</v>
      </c>
      <c r="E1557" s="4">
        <v>44617</v>
      </c>
      <c r="F1557" s="1" t="s">
        <v>4155</v>
      </c>
      <c r="G1557" s="1" t="s">
        <v>72</v>
      </c>
      <c r="H1557" s="1" t="s">
        <v>65</v>
      </c>
      <c r="I1557" s="1">
        <v>0.65</v>
      </c>
      <c r="J1557" s="1" t="s">
        <v>75</v>
      </c>
      <c r="K1557" s="1">
        <v>0</v>
      </c>
      <c r="M1557" s="1">
        <v>0</v>
      </c>
      <c r="O1557" s="1">
        <v>0</v>
      </c>
      <c r="Q1557" s="1">
        <v>0</v>
      </c>
      <c r="S1557" s="1">
        <v>0</v>
      </c>
      <c r="U1557" s="1">
        <v>0</v>
      </c>
      <c r="W1557" s="1">
        <v>0</v>
      </c>
      <c r="Y1557" s="1">
        <v>0</v>
      </c>
      <c r="AA1557" s="1">
        <v>0</v>
      </c>
      <c r="AC1557" s="1">
        <v>0</v>
      </c>
      <c r="AE1557" s="1">
        <v>0</v>
      </c>
      <c r="AG1557" s="1">
        <v>1</v>
      </c>
      <c r="AH1557" s="1">
        <v>0</v>
      </c>
    </row>
    <row r="1558" spans="1:34">
      <c r="A1558" s="1" t="s">
        <v>4156</v>
      </c>
      <c r="B1558" s="1" t="s">
        <v>4157</v>
      </c>
      <c r="C1558" s="1" t="s">
        <v>199</v>
      </c>
      <c r="D1558" s="1">
        <v>2</v>
      </c>
      <c r="E1558" s="4">
        <v>44638</v>
      </c>
      <c r="F1558" s="1" t="s">
        <v>4158</v>
      </c>
      <c r="G1558" s="1" t="s">
        <v>72</v>
      </c>
      <c r="H1558" s="1" t="s">
        <v>65</v>
      </c>
      <c r="I1558" s="1">
        <v>0.5</v>
      </c>
      <c r="J1558" s="1" t="s">
        <v>75</v>
      </c>
      <c r="K1558" s="1">
        <v>0</v>
      </c>
      <c r="M1558" s="1">
        <v>0</v>
      </c>
      <c r="O1558" s="1">
        <v>0</v>
      </c>
      <c r="Q1558" s="1">
        <v>0</v>
      </c>
      <c r="S1558" s="1">
        <v>0</v>
      </c>
      <c r="U1558" s="1">
        <v>0</v>
      </c>
      <c r="W1558" s="1">
        <v>0</v>
      </c>
      <c r="Y1558" s="1">
        <v>0</v>
      </c>
      <c r="AA1558" s="1">
        <v>0</v>
      </c>
      <c r="AC1558" s="1">
        <v>0</v>
      </c>
      <c r="AE1558" s="1">
        <v>0</v>
      </c>
      <c r="AG1558" s="1">
        <v>1</v>
      </c>
      <c r="AH1558" s="1">
        <v>0</v>
      </c>
    </row>
    <row r="1559" spans="1:34">
      <c r="A1559" s="1" t="s">
        <v>4159</v>
      </c>
      <c r="B1559" s="1" t="s">
        <v>4160</v>
      </c>
      <c r="C1559" s="1" t="s">
        <v>98</v>
      </c>
      <c r="D1559" s="1">
        <v>8</v>
      </c>
      <c r="E1559" s="4">
        <v>44634</v>
      </c>
      <c r="F1559" s="1" t="s">
        <v>4161</v>
      </c>
      <c r="G1559" s="1" t="s">
        <v>72</v>
      </c>
      <c r="H1559" s="1" t="s">
        <v>73</v>
      </c>
      <c r="I1559" s="1">
        <v>0</v>
      </c>
      <c r="J1559" s="1" t="s">
        <v>81</v>
      </c>
      <c r="K1559" s="1">
        <v>0.8</v>
      </c>
      <c r="L1559" s="1" t="s">
        <v>75</v>
      </c>
      <c r="M1559" s="1">
        <v>0</v>
      </c>
      <c r="O1559" s="1">
        <v>0</v>
      </c>
      <c r="Q1559" s="1">
        <v>0</v>
      </c>
      <c r="S1559" s="1">
        <v>0</v>
      </c>
      <c r="U1559" s="1">
        <v>0</v>
      </c>
      <c r="W1559" s="1">
        <v>0</v>
      </c>
      <c r="Y1559" s="1">
        <v>0</v>
      </c>
      <c r="AA1559" s="1">
        <v>0</v>
      </c>
      <c r="AC1559" s="1">
        <v>0</v>
      </c>
      <c r="AE1559" s="1">
        <v>0</v>
      </c>
      <c r="AG1559" s="1">
        <v>2</v>
      </c>
      <c r="AH1559" s="1">
        <v>15000</v>
      </c>
    </row>
    <row r="1560" spans="1:34">
      <c r="A1560" s="1" t="s">
        <v>4162</v>
      </c>
      <c r="B1560" s="1" t="s">
        <v>4163</v>
      </c>
      <c r="C1560" s="1" t="s">
        <v>146</v>
      </c>
      <c r="D1560" s="1">
        <v>7</v>
      </c>
      <c r="E1560" s="4">
        <v>44602</v>
      </c>
      <c r="F1560" s="1" t="s">
        <v>4164</v>
      </c>
      <c r="G1560" s="1" t="s">
        <v>72</v>
      </c>
      <c r="H1560" s="1" t="s">
        <v>65</v>
      </c>
      <c r="I1560" s="1">
        <v>0.8</v>
      </c>
      <c r="J1560" s="1" t="s">
        <v>75</v>
      </c>
      <c r="K1560" s="1">
        <v>0</v>
      </c>
      <c r="M1560" s="1">
        <v>0</v>
      </c>
      <c r="O1560" s="1">
        <v>0</v>
      </c>
      <c r="Q1560" s="1">
        <v>0</v>
      </c>
      <c r="S1560" s="1">
        <v>0</v>
      </c>
      <c r="U1560" s="1">
        <v>0</v>
      </c>
      <c r="W1560" s="1">
        <v>0</v>
      </c>
      <c r="Y1560" s="1">
        <v>0</v>
      </c>
      <c r="AA1560" s="1">
        <v>0</v>
      </c>
      <c r="AC1560" s="1">
        <v>0</v>
      </c>
      <c r="AE1560" s="1">
        <v>0</v>
      </c>
      <c r="AG1560" s="1">
        <v>1</v>
      </c>
      <c r="AH1560" s="1">
        <v>0</v>
      </c>
    </row>
    <row r="1561" spans="1:34">
      <c r="A1561" s="1" t="s">
        <v>4165</v>
      </c>
      <c r="B1561" s="1" t="s">
        <v>4166</v>
      </c>
      <c r="C1561" s="1" t="s">
        <v>306</v>
      </c>
      <c r="D1561" s="1">
        <v>215</v>
      </c>
      <c r="E1561" s="1">
        <v>43780</v>
      </c>
      <c r="F1561" s="1" t="s">
        <v>20332</v>
      </c>
      <c r="G1561" s="1" t="s">
        <v>72</v>
      </c>
      <c r="H1561" s="1" t="s">
        <v>73</v>
      </c>
      <c r="I1561" s="1">
        <v>0</v>
      </c>
      <c r="J1561" s="1" t="s">
        <v>89</v>
      </c>
      <c r="K1561" s="1">
        <v>0.8</v>
      </c>
      <c r="L1561" s="1" t="s">
        <v>75</v>
      </c>
      <c r="M1561" s="1">
        <v>0</v>
      </c>
      <c r="O1561" s="1">
        <v>0</v>
      </c>
      <c r="Q1561" s="1">
        <v>0</v>
      </c>
      <c r="S1561" s="1">
        <v>0</v>
      </c>
      <c r="U1561" s="1">
        <v>0</v>
      </c>
      <c r="W1561" s="1">
        <v>0</v>
      </c>
      <c r="Y1561" s="1">
        <v>0</v>
      </c>
      <c r="AA1561" s="1">
        <v>0</v>
      </c>
      <c r="AC1561" s="1">
        <v>0</v>
      </c>
      <c r="AE1561" s="1">
        <v>0</v>
      </c>
      <c r="AG1561" s="1">
        <v>2</v>
      </c>
      <c r="AH1561" s="1">
        <v>12000</v>
      </c>
    </row>
    <row r="1562" spans="1:34">
      <c r="A1562" s="1" t="s">
        <v>4167</v>
      </c>
      <c r="B1562" s="1" t="s">
        <v>4168</v>
      </c>
      <c r="C1562" s="1" t="s">
        <v>365</v>
      </c>
      <c r="D1562" s="1">
        <v>9</v>
      </c>
      <c r="E1562" s="4">
        <v>44671</v>
      </c>
      <c r="F1562" s="1" t="s">
        <v>4169</v>
      </c>
      <c r="G1562" s="1" t="s">
        <v>72</v>
      </c>
      <c r="H1562" s="1" t="s">
        <v>65</v>
      </c>
      <c r="I1562" s="1">
        <v>0.8</v>
      </c>
      <c r="J1562" s="1" t="s">
        <v>75</v>
      </c>
      <c r="K1562" s="1">
        <v>0</v>
      </c>
      <c r="M1562" s="1">
        <v>0</v>
      </c>
      <c r="O1562" s="1">
        <v>0</v>
      </c>
      <c r="Q1562" s="1">
        <v>0</v>
      </c>
      <c r="S1562" s="1">
        <v>0</v>
      </c>
      <c r="U1562" s="1">
        <v>0</v>
      </c>
      <c r="W1562" s="1">
        <v>0</v>
      </c>
      <c r="Y1562" s="1">
        <v>0</v>
      </c>
      <c r="AA1562" s="1">
        <v>0</v>
      </c>
      <c r="AC1562" s="1">
        <v>0</v>
      </c>
      <c r="AE1562" s="1">
        <v>0</v>
      </c>
      <c r="AG1562" s="1">
        <v>1</v>
      </c>
      <c r="AH1562" s="1">
        <v>0</v>
      </c>
    </row>
    <row r="1563" spans="1:34">
      <c r="A1563" s="1" t="s">
        <v>4170</v>
      </c>
      <c r="B1563" s="1" t="s">
        <v>4171</v>
      </c>
      <c r="C1563" s="1" t="s">
        <v>387</v>
      </c>
      <c r="D1563" s="1">
        <v>11</v>
      </c>
      <c r="E1563" s="4">
        <v>44705</v>
      </c>
      <c r="F1563" s="1" t="s">
        <v>4172</v>
      </c>
      <c r="G1563" s="1" t="s">
        <v>72</v>
      </c>
      <c r="H1563" s="1" t="s">
        <v>73</v>
      </c>
      <c r="I1563" s="1">
        <v>0</v>
      </c>
      <c r="J1563" s="1" t="s">
        <v>3434</v>
      </c>
      <c r="K1563" s="1">
        <v>0.4</v>
      </c>
      <c r="L1563" s="1" t="s">
        <v>75</v>
      </c>
      <c r="M1563" s="1">
        <v>0</v>
      </c>
      <c r="O1563" s="1">
        <v>0</v>
      </c>
      <c r="Q1563" s="1">
        <v>0</v>
      </c>
      <c r="S1563" s="1">
        <v>0</v>
      </c>
      <c r="U1563" s="1">
        <v>0</v>
      </c>
      <c r="W1563" s="1">
        <v>0</v>
      </c>
      <c r="Y1563" s="1">
        <v>0</v>
      </c>
      <c r="AA1563" s="1">
        <v>0</v>
      </c>
      <c r="AC1563" s="1">
        <v>0</v>
      </c>
      <c r="AE1563" s="1">
        <v>0</v>
      </c>
      <c r="AG1563" s="1">
        <v>2</v>
      </c>
      <c r="AH1563" s="1">
        <v>8174</v>
      </c>
    </row>
    <row r="1564" spans="1:34">
      <c r="A1564" s="1" t="s">
        <v>4173</v>
      </c>
      <c r="B1564" s="1" t="s">
        <v>4174</v>
      </c>
      <c r="C1564" s="1" t="s">
        <v>225</v>
      </c>
      <c r="D1564" s="1">
        <v>19</v>
      </c>
      <c r="E1564" s="4">
        <v>44711</v>
      </c>
      <c r="F1564" s="1" t="s">
        <v>4175</v>
      </c>
      <c r="G1564" s="1" t="s">
        <v>72</v>
      </c>
      <c r="H1564" s="1" t="s">
        <v>65</v>
      </c>
      <c r="I1564" s="1">
        <v>0.8</v>
      </c>
      <c r="J1564" s="1" t="s">
        <v>75</v>
      </c>
      <c r="K1564" s="1">
        <v>0</v>
      </c>
      <c r="M1564" s="1">
        <v>0</v>
      </c>
      <c r="O1564" s="1">
        <v>0</v>
      </c>
      <c r="Q1564" s="1">
        <v>0</v>
      </c>
      <c r="S1564" s="1">
        <v>0</v>
      </c>
      <c r="U1564" s="1">
        <v>0</v>
      </c>
      <c r="W1564" s="1">
        <v>0</v>
      </c>
      <c r="Y1564" s="1">
        <v>0</v>
      </c>
      <c r="AA1564" s="1">
        <v>0</v>
      </c>
      <c r="AC1564" s="1">
        <v>0</v>
      </c>
      <c r="AE1564" s="1">
        <v>0</v>
      </c>
      <c r="AG1564" s="1">
        <v>1</v>
      </c>
      <c r="AH1564" s="1">
        <v>0</v>
      </c>
    </row>
    <row r="1565" spans="1:34">
      <c r="A1565" s="1" t="s">
        <v>4176</v>
      </c>
      <c r="B1565" s="1" t="s">
        <v>4177</v>
      </c>
      <c r="C1565" s="1" t="s">
        <v>1916</v>
      </c>
      <c r="D1565" s="1">
        <v>54</v>
      </c>
      <c r="E1565" s="1">
        <v>40990</v>
      </c>
      <c r="F1565" s="1" t="s">
        <v>20332</v>
      </c>
      <c r="G1565" s="1" t="s">
        <v>72</v>
      </c>
      <c r="H1565" s="1" t="s">
        <v>65</v>
      </c>
      <c r="I1565" s="1">
        <v>0.5</v>
      </c>
      <c r="J1565" s="1" t="s">
        <v>75</v>
      </c>
      <c r="K1565" s="1">
        <v>0</v>
      </c>
      <c r="M1565" s="1">
        <v>0</v>
      </c>
      <c r="O1565" s="1">
        <v>0</v>
      </c>
      <c r="Q1565" s="1">
        <v>0</v>
      </c>
      <c r="S1565" s="1">
        <v>0</v>
      </c>
      <c r="U1565" s="1">
        <v>0</v>
      </c>
      <c r="W1565" s="1">
        <v>0</v>
      </c>
      <c r="Y1565" s="1">
        <v>0</v>
      </c>
      <c r="AA1565" s="1">
        <v>0</v>
      </c>
      <c r="AC1565" s="1">
        <v>0</v>
      </c>
      <c r="AE1565" s="1">
        <v>0</v>
      </c>
      <c r="AG1565" s="1">
        <v>1</v>
      </c>
      <c r="AH1565" s="1">
        <v>0</v>
      </c>
    </row>
    <row r="1566" spans="1:34">
      <c r="A1566" s="1" t="s">
        <v>4178</v>
      </c>
      <c r="B1566" s="1" t="s">
        <v>4179</v>
      </c>
      <c r="C1566" s="1" t="s">
        <v>259</v>
      </c>
      <c r="D1566" s="1">
        <v>14</v>
      </c>
      <c r="E1566" s="4">
        <v>44692</v>
      </c>
      <c r="F1566" s="1" t="s">
        <v>4180</v>
      </c>
      <c r="G1566" s="1" t="s">
        <v>72</v>
      </c>
      <c r="H1566" s="1" t="s">
        <v>73</v>
      </c>
      <c r="I1566" s="1">
        <v>0</v>
      </c>
      <c r="J1566" s="1" t="s">
        <v>74</v>
      </c>
      <c r="K1566" s="1">
        <v>0.8</v>
      </c>
      <c r="L1566" s="1" t="s">
        <v>75</v>
      </c>
      <c r="M1566" s="1">
        <v>0</v>
      </c>
      <c r="O1566" s="1">
        <v>0</v>
      </c>
      <c r="Q1566" s="1">
        <v>0</v>
      </c>
      <c r="S1566" s="1">
        <v>0</v>
      </c>
      <c r="U1566" s="1">
        <v>0</v>
      </c>
      <c r="W1566" s="1">
        <v>0</v>
      </c>
      <c r="Y1566" s="1">
        <v>0</v>
      </c>
      <c r="AA1566" s="1">
        <v>0</v>
      </c>
      <c r="AC1566" s="1">
        <v>0</v>
      </c>
      <c r="AE1566" s="1">
        <v>0</v>
      </c>
      <c r="AG1566" s="1">
        <v>2</v>
      </c>
      <c r="AH1566" s="1">
        <v>10000</v>
      </c>
    </row>
    <row r="1567" spans="1:34">
      <c r="A1567" s="1" t="s">
        <v>4181</v>
      </c>
      <c r="B1567" s="1" t="s">
        <v>4182</v>
      </c>
      <c r="C1567" s="1" t="s">
        <v>112</v>
      </c>
      <c r="D1567" s="1">
        <v>51</v>
      </c>
      <c r="E1567" s="1">
        <v>44553</v>
      </c>
      <c r="F1567" s="1" t="s">
        <v>20436</v>
      </c>
      <c r="G1567" s="1" t="s">
        <v>80</v>
      </c>
      <c r="H1567" s="1" t="s">
        <v>65</v>
      </c>
      <c r="I1567" s="1">
        <v>0.5</v>
      </c>
      <c r="J1567" s="1" t="s">
        <v>75</v>
      </c>
      <c r="K1567" s="1">
        <v>0</v>
      </c>
      <c r="M1567" s="1">
        <v>0</v>
      </c>
      <c r="O1567" s="1">
        <v>0</v>
      </c>
      <c r="Q1567" s="1">
        <v>0</v>
      </c>
      <c r="S1567" s="1">
        <v>0</v>
      </c>
      <c r="U1567" s="1">
        <v>0</v>
      </c>
      <c r="W1567" s="1">
        <v>0</v>
      </c>
      <c r="Y1567" s="1">
        <v>0</v>
      </c>
      <c r="AA1567" s="1">
        <v>0</v>
      </c>
      <c r="AC1567" s="1">
        <v>0</v>
      </c>
      <c r="AE1567" s="1">
        <v>0</v>
      </c>
      <c r="AG1567" s="1">
        <v>1</v>
      </c>
      <c r="AH1567" s="1">
        <v>0</v>
      </c>
    </row>
    <row r="1568" spans="1:34">
      <c r="A1568" s="1" t="s">
        <v>4183</v>
      </c>
      <c r="B1568" s="1" t="s">
        <v>4184</v>
      </c>
      <c r="C1568" s="1" t="s">
        <v>255</v>
      </c>
      <c r="D1568" s="1">
        <v>4</v>
      </c>
      <c r="E1568" s="1">
        <v>44278</v>
      </c>
      <c r="F1568" s="1" t="s">
        <v>20332</v>
      </c>
      <c r="G1568" s="1" t="s">
        <v>72</v>
      </c>
      <c r="H1568" s="1" t="s">
        <v>65</v>
      </c>
      <c r="I1568" s="1">
        <v>0.4</v>
      </c>
      <c r="J1568" s="1" t="s">
        <v>75</v>
      </c>
      <c r="K1568" s="1">
        <v>0</v>
      </c>
      <c r="M1568" s="1">
        <v>0</v>
      </c>
      <c r="O1568" s="1">
        <v>0</v>
      </c>
      <c r="Q1568" s="1">
        <v>0</v>
      </c>
      <c r="S1568" s="1">
        <v>0</v>
      </c>
      <c r="U1568" s="1">
        <v>0</v>
      </c>
      <c r="W1568" s="1">
        <v>0</v>
      </c>
      <c r="Y1568" s="1">
        <v>0</v>
      </c>
      <c r="AA1568" s="1">
        <v>0</v>
      </c>
      <c r="AC1568" s="1">
        <v>0</v>
      </c>
      <c r="AE1568" s="1">
        <v>0</v>
      </c>
      <c r="AG1568" s="1">
        <v>1</v>
      </c>
      <c r="AH1568" s="1">
        <v>0</v>
      </c>
    </row>
    <row r="1569" spans="1:34">
      <c r="A1569" s="1" t="s">
        <v>4185</v>
      </c>
      <c r="B1569" s="1" t="s">
        <v>4186</v>
      </c>
      <c r="C1569" s="1" t="s">
        <v>259</v>
      </c>
      <c r="D1569" s="1">
        <v>15</v>
      </c>
      <c r="E1569" s="4">
        <v>44741</v>
      </c>
      <c r="F1569" s="1" t="s">
        <v>4187</v>
      </c>
      <c r="G1569" s="1" t="s">
        <v>80</v>
      </c>
      <c r="H1569" s="1" t="s">
        <v>73</v>
      </c>
      <c r="I1569" s="1">
        <v>0</v>
      </c>
      <c r="J1569" s="1" t="s">
        <v>89</v>
      </c>
      <c r="K1569" s="1">
        <v>0.55000000000000004</v>
      </c>
      <c r="L1569" s="1" t="s">
        <v>82</v>
      </c>
      <c r="M1569" s="1">
        <v>0.59</v>
      </c>
      <c r="N1569" s="1" t="s">
        <v>83</v>
      </c>
      <c r="O1569" s="1">
        <v>0.62</v>
      </c>
      <c r="P1569" s="1" t="s">
        <v>84</v>
      </c>
      <c r="Q1569" s="1">
        <v>0.67</v>
      </c>
      <c r="R1569" s="1" t="s">
        <v>85</v>
      </c>
      <c r="S1569" s="1">
        <v>0</v>
      </c>
      <c r="U1569" s="1">
        <v>0</v>
      </c>
      <c r="W1569" s="1">
        <v>0</v>
      </c>
      <c r="Y1569" s="1">
        <v>0</v>
      </c>
      <c r="AA1569" s="1">
        <v>0</v>
      </c>
      <c r="AC1569" s="1">
        <v>0</v>
      </c>
      <c r="AE1569" s="1">
        <v>0</v>
      </c>
      <c r="AG1569" s="1">
        <v>4</v>
      </c>
      <c r="AH1569" s="1">
        <v>12000</v>
      </c>
    </row>
    <row r="1570" spans="1:34">
      <c r="A1570" s="1" t="s">
        <v>4188</v>
      </c>
      <c r="B1570" s="1" t="s">
        <v>4189</v>
      </c>
      <c r="C1570" s="1" t="s">
        <v>255</v>
      </c>
      <c r="D1570" s="1">
        <v>7</v>
      </c>
      <c r="E1570" s="4">
        <v>44635</v>
      </c>
      <c r="F1570" s="1" t="s">
        <v>4190</v>
      </c>
      <c r="G1570" s="1" t="s">
        <v>72</v>
      </c>
      <c r="H1570" s="1" t="s">
        <v>65</v>
      </c>
      <c r="I1570" s="1">
        <v>0.6</v>
      </c>
      <c r="J1570" s="1" t="s">
        <v>75</v>
      </c>
      <c r="K1570" s="1">
        <v>0</v>
      </c>
      <c r="M1570" s="1">
        <v>0</v>
      </c>
      <c r="O1570" s="1">
        <v>0</v>
      </c>
      <c r="Q1570" s="1">
        <v>0</v>
      </c>
      <c r="S1570" s="1">
        <v>0</v>
      </c>
      <c r="U1570" s="1">
        <v>0</v>
      </c>
      <c r="W1570" s="1">
        <v>0</v>
      </c>
      <c r="Y1570" s="1">
        <v>0</v>
      </c>
      <c r="AA1570" s="1">
        <v>0</v>
      </c>
      <c r="AC1570" s="1">
        <v>0</v>
      </c>
      <c r="AE1570" s="1">
        <v>0</v>
      </c>
      <c r="AG1570" s="1">
        <v>1</v>
      </c>
      <c r="AH1570" s="1">
        <v>0</v>
      </c>
    </row>
    <row r="1571" spans="1:34">
      <c r="A1571" s="1" t="s">
        <v>4191</v>
      </c>
      <c r="B1571" s="1" t="s">
        <v>4192</v>
      </c>
      <c r="C1571" s="1" t="s">
        <v>365</v>
      </c>
      <c r="D1571" s="1">
        <v>5</v>
      </c>
      <c r="E1571" s="4">
        <v>44648</v>
      </c>
      <c r="F1571" s="1" t="s">
        <v>4193</v>
      </c>
      <c r="G1571" s="1" t="s">
        <v>72</v>
      </c>
      <c r="H1571" s="1" t="s">
        <v>65</v>
      </c>
      <c r="I1571" s="1">
        <v>0.5</v>
      </c>
      <c r="J1571" s="1" t="s">
        <v>75</v>
      </c>
      <c r="K1571" s="1">
        <v>0</v>
      </c>
      <c r="M1571" s="1">
        <v>0</v>
      </c>
      <c r="O1571" s="1">
        <v>0</v>
      </c>
      <c r="Q1571" s="1">
        <v>0</v>
      </c>
      <c r="S1571" s="1">
        <v>0</v>
      </c>
      <c r="U1571" s="1">
        <v>0</v>
      </c>
      <c r="W1571" s="1">
        <v>0</v>
      </c>
      <c r="Y1571" s="1">
        <v>0</v>
      </c>
      <c r="AA1571" s="1">
        <v>0</v>
      </c>
      <c r="AC1571" s="1">
        <v>0</v>
      </c>
      <c r="AE1571" s="1">
        <v>0</v>
      </c>
      <c r="AG1571" s="1">
        <v>1</v>
      </c>
      <c r="AH1571" s="1">
        <v>0</v>
      </c>
    </row>
    <row r="1572" spans="1:34">
      <c r="A1572" s="1" t="s">
        <v>4194</v>
      </c>
      <c r="B1572" s="1" t="s">
        <v>4195</v>
      </c>
      <c r="C1572" s="1" t="s">
        <v>491</v>
      </c>
      <c r="D1572" s="1">
        <v>21</v>
      </c>
      <c r="E1572" s="1">
        <v>38775</v>
      </c>
      <c r="F1572" s="1" t="s">
        <v>20332</v>
      </c>
      <c r="G1572" s="1" t="s">
        <v>72</v>
      </c>
      <c r="H1572" s="1" t="s">
        <v>65</v>
      </c>
      <c r="I1572" s="1">
        <v>0.5</v>
      </c>
      <c r="J1572" s="1" t="s">
        <v>75</v>
      </c>
      <c r="K1572" s="1">
        <v>0</v>
      </c>
      <c r="M1572" s="1">
        <v>0</v>
      </c>
      <c r="O1572" s="1">
        <v>0</v>
      </c>
      <c r="Q1572" s="1">
        <v>0</v>
      </c>
      <c r="S1572" s="1">
        <v>0</v>
      </c>
      <c r="U1572" s="1">
        <v>0</v>
      </c>
      <c r="W1572" s="1">
        <v>0</v>
      </c>
      <c r="Y1572" s="1">
        <v>0</v>
      </c>
      <c r="AA1572" s="1">
        <v>0</v>
      </c>
      <c r="AC1572" s="1">
        <v>0</v>
      </c>
      <c r="AE1572" s="1">
        <v>0</v>
      </c>
      <c r="AG1572" s="1">
        <v>1</v>
      </c>
      <c r="AH1572" s="1">
        <v>0</v>
      </c>
    </row>
    <row r="1573" spans="1:34">
      <c r="A1573" s="1" t="s">
        <v>4196</v>
      </c>
      <c r="B1573" s="1" t="s">
        <v>4197</v>
      </c>
      <c r="C1573" s="1" t="s">
        <v>98</v>
      </c>
      <c r="D1573" s="1">
        <v>9</v>
      </c>
      <c r="E1573" s="4">
        <v>44648</v>
      </c>
      <c r="F1573" s="1" t="s">
        <v>4198</v>
      </c>
      <c r="G1573" s="1" t="s">
        <v>72</v>
      </c>
      <c r="H1573" s="1" t="s">
        <v>73</v>
      </c>
      <c r="I1573" s="1">
        <v>0</v>
      </c>
      <c r="J1573" s="1" t="s">
        <v>74</v>
      </c>
      <c r="K1573" s="1">
        <v>0.8</v>
      </c>
      <c r="L1573" s="1" t="s">
        <v>75</v>
      </c>
      <c r="M1573" s="1">
        <v>0</v>
      </c>
      <c r="O1573" s="1">
        <v>0</v>
      </c>
      <c r="Q1573" s="1">
        <v>0</v>
      </c>
      <c r="S1573" s="1">
        <v>0</v>
      </c>
      <c r="U1573" s="1">
        <v>0</v>
      </c>
      <c r="W1573" s="1">
        <v>0</v>
      </c>
      <c r="Y1573" s="1">
        <v>0</v>
      </c>
      <c r="AA1573" s="1">
        <v>0</v>
      </c>
      <c r="AC1573" s="1">
        <v>0</v>
      </c>
      <c r="AE1573" s="1">
        <v>0</v>
      </c>
      <c r="AG1573" s="1">
        <v>2</v>
      </c>
      <c r="AH1573" s="1">
        <v>10000</v>
      </c>
    </row>
    <row r="1574" spans="1:34">
      <c r="A1574" s="1" t="s">
        <v>4199</v>
      </c>
      <c r="B1574" s="1" t="s">
        <v>4200</v>
      </c>
      <c r="C1574" s="1" t="s">
        <v>365</v>
      </c>
      <c r="D1574" s="1">
        <v>4</v>
      </c>
      <c r="E1574" s="4">
        <v>44642</v>
      </c>
      <c r="F1574" s="1" t="s">
        <v>4201</v>
      </c>
      <c r="G1574" s="1" t="s">
        <v>72</v>
      </c>
      <c r="H1574" s="1" t="s">
        <v>73</v>
      </c>
      <c r="I1574" s="1">
        <v>0</v>
      </c>
      <c r="J1574" s="1" t="s">
        <v>89</v>
      </c>
      <c r="K1574" s="1">
        <v>0.8</v>
      </c>
      <c r="L1574" s="1" t="s">
        <v>75</v>
      </c>
      <c r="M1574" s="1">
        <v>0</v>
      </c>
      <c r="O1574" s="1">
        <v>0</v>
      </c>
      <c r="Q1574" s="1">
        <v>0</v>
      </c>
      <c r="S1574" s="1">
        <v>0</v>
      </c>
      <c r="U1574" s="1">
        <v>0</v>
      </c>
      <c r="W1574" s="1">
        <v>0</v>
      </c>
      <c r="Y1574" s="1">
        <v>0</v>
      </c>
      <c r="AA1574" s="1">
        <v>0</v>
      </c>
      <c r="AC1574" s="1">
        <v>0</v>
      </c>
      <c r="AE1574" s="1">
        <v>0</v>
      </c>
      <c r="AG1574" s="1">
        <v>2</v>
      </c>
      <c r="AH1574" s="1">
        <v>12000</v>
      </c>
    </row>
    <row r="1575" spans="1:34">
      <c r="A1575" s="1" t="s">
        <v>4202</v>
      </c>
      <c r="B1575" s="1" t="s">
        <v>4203</v>
      </c>
      <c r="C1575" s="1" t="s">
        <v>152</v>
      </c>
      <c r="D1575" s="1">
        <v>18</v>
      </c>
      <c r="E1575" s="4">
        <v>44681</v>
      </c>
      <c r="F1575" s="1" t="s">
        <v>4204</v>
      </c>
      <c r="G1575" s="1" t="s">
        <v>80</v>
      </c>
      <c r="H1575" s="1" t="s">
        <v>73</v>
      </c>
      <c r="I1575" s="1">
        <v>0</v>
      </c>
      <c r="J1575" s="1" t="s">
        <v>81</v>
      </c>
      <c r="K1575" s="1">
        <v>0.4</v>
      </c>
      <c r="L1575" s="1" t="s">
        <v>82</v>
      </c>
      <c r="M1575" s="1">
        <v>0.5</v>
      </c>
      <c r="N1575" s="1" t="s">
        <v>83</v>
      </c>
      <c r="O1575" s="1">
        <v>0.6</v>
      </c>
      <c r="P1575" s="1" t="s">
        <v>84</v>
      </c>
      <c r="Q1575" s="1">
        <v>0.75</v>
      </c>
      <c r="R1575" s="1" t="s">
        <v>85</v>
      </c>
      <c r="S1575" s="1">
        <v>0</v>
      </c>
      <c r="U1575" s="1">
        <v>0</v>
      </c>
      <c r="W1575" s="1">
        <v>0</v>
      </c>
      <c r="Y1575" s="1">
        <v>0</v>
      </c>
      <c r="AA1575" s="1">
        <v>0</v>
      </c>
      <c r="AC1575" s="1">
        <v>0</v>
      </c>
      <c r="AE1575" s="1">
        <v>0</v>
      </c>
      <c r="AG1575" s="1">
        <v>4</v>
      </c>
      <c r="AH1575" s="1">
        <v>15000</v>
      </c>
    </row>
    <row r="1576" spans="1:34">
      <c r="A1576" s="1" t="s">
        <v>4205</v>
      </c>
      <c r="B1576" s="1" t="s">
        <v>4206</v>
      </c>
      <c r="C1576" s="1" t="s">
        <v>306</v>
      </c>
      <c r="D1576" s="1">
        <v>7</v>
      </c>
      <c r="E1576" s="1">
        <v>43535</v>
      </c>
      <c r="F1576" s="1" t="s">
        <v>20332</v>
      </c>
      <c r="G1576" s="1" t="s">
        <v>72</v>
      </c>
      <c r="H1576" s="1" t="s">
        <v>65</v>
      </c>
      <c r="I1576" s="1">
        <v>0.55000000000000004</v>
      </c>
      <c r="J1576" s="1" t="s">
        <v>75</v>
      </c>
      <c r="K1576" s="1">
        <v>0</v>
      </c>
      <c r="M1576" s="1">
        <v>0</v>
      </c>
      <c r="O1576" s="1">
        <v>0</v>
      </c>
      <c r="Q1576" s="1">
        <v>0</v>
      </c>
      <c r="S1576" s="1">
        <v>0</v>
      </c>
      <c r="U1576" s="1">
        <v>0</v>
      </c>
      <c r="W1576" s="1">
        <v>0</v>
      </c>
      <c r="Y1576" s="1">
        <v>0</v>
      </c>
      <c r="AA1576" s="1">
        <v>0</v>
      </c>
      <c r="AC1576" s="1">
        <v>0</v>
      </c>
      <c r="AE1576" s="1">
        <v>0</v>
      </c>
      <c r="AG1576" s="1">
        <v>1</v>
      </c>
      <c r="AH1576" s="1">
        <v>0</v>
      </c>
    </row>
    <row r="1577" spans="1:34">
      <c r="A1577" s="1" t="s">
        <v>4207</v>
      </c>
      <c r="B1577" s="1" t="s">
        <v>4208</v>
      </c>
      <c r="C1577" s="1" t="s">
        <v>64</v>
      </c>
      <c r="D1577" s="1">
        <v>27</v>
      </c>
      <c r="E1577" s="1">
        <v>44557</v>
      </c>
      <c r="F1577" s="1" t="s">
        <v>20437</v>
      </c>
      <c r="G1577" s="1" t="s">
        <v>72</v>
      </c>
      <c r="H1577" s="1" t="s">
        <v>65</v>
      </c>
      <c r="I1577" s="1">
        <v>0.7</v>
      </c>
      <c r="J1577" s="1" t="s">
        <v>75</v>
      </c>
      <c r="K1577" s="1">
        <v>0</v>
      </c>
      <c r="M1577" s="1">
        <v>0</v>
      </c>
      <c r="O1577" s="1">
        <v>0</v>
      </c>
      <c r="Q1577" s="1">
        <v>0</v>
      </c>
      <c r="S1577" s="1">
        <v>0</v>
      </c>
      <c r="U1577" s="1">
        <v>0</v>
      </c>
      <c r="W1577" s="1">
        <v>0</v>
      </c>
      <c r="Y1577" s="1">
        <v>0</v>
      </c>
      <c r="AA1577" s="1">
        <v>0</v>
      </c>
      <c r="AC1577" s="1">
        <v>0</v>
      </c>
      <c r="AE1577" s="1">
        <v>0</v>
      </c>
      <c r="AG1577" s="1">
        <v>1</v>
      </c>
      <c r="AH1577" s="1">
        <v>0</v>
      </c>
    </row>
    <row r="1578" spans="1:34">
      <c r="A1578" s="1" t="s">
        <v>4209</v>
      </c>
      <c r="B1578" s="1" t="s">
        <v>4210</v>
      </c>
      <c r="C1578" s="1" t="s">
        <v>322</v>
      </c>
      <c r="D1578" s="1">
        <v>11</v>
      </c>
      <c r="E1578" s="1">
        <v>40745</v>
      </c>
      <c r="F1578" s="1" t="s">
        <v>20332</v>
      </c>
      <c r="G1578" s="1" t="s">
        <v>72</v>
      </c>
      <c r="H1578" s="1" t="s">
        <v>65</v>
      </c>
      <c r="I1578" s="1">
        <v>0.4</v>
      </c>
      <c r="J1578" s="1" t="s">
        <v>75</v>
      </c>
      <c r="K1578" s="1">
        <v>0</v>
      </c>
      <c r="M1578" s="1">
        <v>0</v>
      </c>
      <c r="O1578" s="1">
        <v>0</v>
      </c>
      <c r="Q1578" s="1">
        <v>0</v>
      </c>
      <c r="S1578" s="1">
        <v>0</v>
      </c>
      <c r="U1578" s="1">
        <v>0</v>
      </c>
      <c r="W1578" s="1">
        <v>0</v>
      </c>
      <c r="Y1578" s="1">
        <v>0</v>
      </c>
      <c r="AA1578" s="1">
        <v>0</v>
      </c>
      <c r="AC1578" s="1">
        <v>0</v>
      </c>
      <c r="AE1578" s="1">
        <v>0</v>
      </c>
      <c r="AG1578" s="1">
        <v>1</v>
      </c>
      <c r="AH1578" s="1">
        <v>0</v>
      </c>
    </row>
    <row r="1579" spans="1:34">
      <c r="A1579" s="1" t="s">
        <v>4211</v>
      </c>
      <c r="B1579" s="1" t="s">
        <v>4212</v>
      </c>
      <c r="C1579" s="1" t="s">
        <v>159</v>
      </c>
      <c r="D1579" s="1">
        <v>47</v>
      </c>
      <c r="E1579" s="4">
        <v>44557</v>
      </c>
      <c r="F1579" s="1" t="s">
        <v>4213</v>
      </c>
      <c r="G1579" s="1" t="s">
        <v>72</v>
      </c>
      <c r="H1579" s="1" t="s">
        <v>73</v>
      </c>
      <c r="I1579" s="1">
        <v>0</v>
      </c>
      <c r="J1579" s="1" t="s">
        <v>89</v>
      </c>
      <c r="K1579" s="1">
        <v>0.8</v>
      </c>
      <c r="L1579" s="1" t="s">
        <v>75</v>
      </c>
      <c r="M1579" s="1">
        <v>0</v>
      </c>
      <c r="O1579" s="1">
        <v>0</v>
      </c>
      <c r="Q1579" s="1">
        <v>0</v>
      </c>
      <c r="S1579" s="1">
        <v>0</v>
      </c>
      <c r="U1579" s="1">
        <v>0</v>
      </c>
      <c r="W1579" s="1">
        <v>0</v>
      </c>
      <c r="Y1579" s="1">
        <v>0</v>
      </c>
      <c r="AA1579" s="1">
        <v>0</v>
      </c>
      <c r="AC1579" s="1">
        <v>0</v>
      </c>
      <c r="AE1579" s="1">
        <v>0</v>
      </c>
      <c r="AG1579" s="1">
        <v>2</v>
      </c>
      <c r="AH1579" s="1">
        <v>12000</v>
      </c>
    </row>
    <row r="1580" spans="1:34">
      <c r="A1580" s="1" t="s">
        <v>4214</v>
      </c>
      <c r="B1580" s="1" t="s">
        <v>4215</v>
      </c>
      <c r="C1580" s="1" t="s">
        <v>302</v>
      </c>
      <c r="D1580" s="1">
        <v>71</v>
      </c>
      <c r="E1580" s="4">
        <v>44553</v>
      </c>
      <c r="F1580" s="1" t="s">
        <v>4216</v>
      </c>
      <c r="G1580" s="1" t="s">
        <v>80</v>
      </c>
      <c r="H1580" s="1" t="s">
        <v>73</v>
      </c>
      <c r="I1580" s="1">
        <v>0</v>
      </c>
      <c r="J1580" s="1" t="s">
        <v>89</v>
      </c>
      <c r="K1580" s="1">
        <v>0.8</v>
      </c>
      <c r="L1580" s="1" t="s">
        <v>75</v>
      </c>
      <c r="M1580" s="1">
        <v>0</v>
      </c>
      <c r="O1580" s="1">
        <v>0</v>
      </c>
      <c r="Q1580" s="1">
        <v>0</v>
      </c>
      <c r="S1580" s="1">
        <v>0</v>
      </c>
      <c r="U1580" s="1">
        <v>0</v>
      </c>
      <c r="W1580" s="1">
        <v>0</v>
      </c>
      <c r="Y1580" s="1">
        <v>0</v>
      </c>
      <c r="AA1580" s="1">
        <v>0</v>
      </c>
      <c r="AC1580" s="1">
        <v>0</v>
      </c>
      <c r="AE1580" s="1">
        <v>0</v>
      </c>
      <c r="AG1580" s="1">
        <v>2</v>
      </c>
      <c r="AH1580" s="1">
        <v>12000</v>
      </c>
    </row>
    <row r="1581" spans="1:34">
      <c r="A1581" s="1" t="s">
        <v>4217</v>
      </c>
      <c r="B1581" s="1" t="s">
        <v>4218</v>
      </c>
      <c r="C1581" s="1" t="s">
        <v>126</v>
      </c>
      <c r="H1581" s="1" t="s">
        <v>65</v>
      </c>
      <c r="I1581" s="1" t="s">
        <v>66</v>
      </c>
      <c r="V1581" s="1" t="s">
        <v>67</v>
      </c>
    </row>
    <row r="1582" spans="1:34">
      <c r="A1582" s="1" t="s">
        <v>4219</v>
      </c>
      <c r="B1582" s="1" t="s">
        <v>4220</v>
      </c>
      <c r="C1582" s="1" t="s">
        <v>378</v>
      </c>
      <c r="D1582" s="1">
        <v>9</v>
      </c>
      <c r="E1582" s="1">
        <v>42219</v>
      </c>
      <c r="F1582" s="1" t="s">
        <v>20332</v>
      </c>
      <c r="G1582" s="1" t="s">
        <v>72</v>
      </c>
      <c r="H1582" s="1" t="s">
        <v>73</v>
      </c>
      <c r="I1582" s="1">
        <v>0</v>
      </c>
      <c r="J1582" s="1" t="s">
        <v>434</v>
      </c>
      <c r="K1582" s="1">
        <v>0.6</v>
      </c>
      <c r="L1582" s="1" t="s">
        <v>75</v>
      </c>
      <c r="M1582" s="1">
        <v>0</v>
      </c>
      <c r="O1582" s="1">
        <v>0</v>
      </c>
      <c r="Q1582" s="1">
        <v>0</v>
      </c>
      <c r="S1582" s="1">
        <v>0</v>
      </c>
      <c r="U1582" s="1">
        <v>0</v>
      </c>
      <c r="W1582" s="1">
        <v>0</v>
      </c>
      <c r="Y1582" s="1">
        <v>0</v>
      </c>
      <c r="AA1582" s="1">
        <v>0</v>
      </c>
      <c r="AC1582" s="1">
        <v>0</v>
      </c>
      <c r="AE1582" s="1">
        <v>0</v>
      </c>
      <c r="AG1582" s="1">
        <v>2</v>
      </c>
      <c r="AH1582" s="1">
        <v>7500</v>
      </c>
    </row>
    <row r="1583" spans="1:34">
      <c r="A1583" s="1" t="s">
        <v>4221</v>
      </c>
      <c r="B1583" s="1" t="s">
        <v>4222</v>
      </c>
      <c r="C1583" s="1" t="s">
        <v>255</v>
      </c>
      <c r="D1583" s="1">
        <v>1</v>
      </c>
      <c r="E1583" s="1">
        <v>44644</v>
      </c>
      <c r="F1583" s="1" t="s">
        <v>20438</v>
      </c>
      <c r="G1583" s="1" t="s">
        <v>72</v>
      </c>
      <c r="H1583" s="1" t="s">
        <v>65</v>
      </c>
      <c r="I1583" s="1">
        <v>0.6</v>
      </c>
      <c r="J1583" s="1" t="s">
        <v>75</v>
      </c>
      <c r="K1583" s="1">
        <v>0</v>
      </c>
      <c r="M1583" s="1">
        <v>0</v>
      </c>
      <c r="O1583" s="1">
        <v>0</v>
      </c>
      <c r="Q1583" s="1">
        <v>0</v>
      </c>
      <c r="S1583" s="1">
        <v>0</v>
      </c>
      <c r="U1583" s="1">
        <v>0</v>
      </c>
      <c r="W1583" s="1">
        <v>0</v>
      </c>
      <c r="Y1583" s="1">
        <v>0</v>
      </c>
      <c r="AA1583" s="1">
        <v>0</v>
      </c>
      <c r="AC1583" s="1">
        <v>0</v>
      </c>
      <c r="AE1583" s="1">
        <v>0</v>
      </c>
      <c r="AG1583" s="1">
        <v>1</v>
      </c>
      <c r="AH1583" s="1">
        <v>0</v>
      </c>
    </row>
    <row r="1584" spans="1:34">
      <c r="A1584" s="1" t="s">
        <v>4223</v>
      </c>
      <c r="B1584" s="1" t="s">
        <v>4224</v>
      </c>
      <c r="C1584" s="1" t="s">
        <v>522</v>
      </c>
      <c r="D1584" s="1">
        <v>8</v>
      </c>
      <c r="E1584" s="4">
        <v>44638</v>
      </c>
      <c r="F1584" s="1" t="s">
        <v>4225</v>
      </c>
      <c r="G1584" s="1" t="s">
        <v>80</v>
      </c>
      <c r="H1584" s="1" t="s">
        <v>73</v>
      </c>
      <c r="I1584" s="1">
        <v>0.5</v>
      </c>
      <c r="J1584" s="1" t="s">
        <v>82</v>
      </c>
      <c r="K1584" s="1">
        <v>0.6</v>
      </c>
      <c r="L1584" s="1" t="s">
        <v>83</v>
      </c>
      <c r="M1584" s="1">
        <v>0.7</v>
      </c>
      <c r="N1584" s="1" t="s">
        <v>84</v>
      </c>
      <c r="O1584" s="1">
        <v>0.8</v>
      </c>
      <c r="P1584" s="1" t="s">
        <v>85</v>
      </c>
      <c r="Q1584" s="1">
        <v>0</v>
      </c>
      <c r="S1584" s="1">
        <v>0</v>
      </c>
      <c r="U1584" s="1">
        <v>0</v>
      </c>
      <c r="W1584" s="1">
        <v>0</v>
      </c>
      <c r="Y1584" s="1">
        <v>0</v>
      </c>
      <c r="AA1584" s="1">
        <v>0</v>
      </c>
      <c r="AC1584" s="1">
        <v>0</v>
      </c>
      <c r="AE1584" s="1">
        <v>0</v>
      </c>
      <c r="AG1584" s="1">
        <v>3</v>
      </c>
      <c r="AH1584" s="1">
        <v>0</v>
      </c>
    </row>
    <row r="1585" spans="1:34">
      <c r="A1585" s="1" t="s">
        <v>4226</v>
      </c>
      <c r="B1585" s="1" t="s">
        <v>4227</v>
      </c>
      <c r="C1585" s="1" t="s">
        <v>193</v>
      </c>
      <c r="D1585" s="1">
        <v>4</v>
      </c>
      <c r="E1585" s="4">
        <v>44649</v>
      </c>
      <c r="F1585" s="1" t="s">
        <v>4228</v>
      </c>
      <c r="G1585" s="1" t="s">
        <v>72</v>
      </c>
      <c r="H1585" s="1" t="s">
        <v>73</v>
      </c>
      <c r="I1585" s="1">
        <v>0</v>
      </c>
      <c r="J1585" s="1" t="s">
        <v>4229</v>
      </c>
      <c r="K1585" s="1">
        <v>0.5</v>
      </c>
      <c r="L1585" s="1" t="s">
        <v>75</v>
      </c>
      <c r="M1585" s="1">
        <v>0</v>
      </c>
      <c r="O1585" s="1">
        <v>0</v>
      </c>
      <c r="Q1585" s="1">
        <v>0</v>
      </c>
      <c r="S1585" s="1">
        <v>0</v>
      </c>
      <c r="U1585" s="1">
        <v>0</v>
      </c>
      <c r="W1585" s="1">
        <v>0</v>
      </c>
      <c r="Y1585" s="1">
        <v>0</v>
      </c>
      <c r="AA1585" s="1">
        <v>0</v>
      </c>
      <c r="AC1585" s="1">
        <v>0</v>
      </c>
      <c r="AE1585" s="1">
        <v>0</v>
      </c>
      <c r="AG1585" s="1">
        <v>5</v>
      </c>
      <c r="AH1585" s="1">
        <v>0</v>
      </c>
    </row>
    <row r="1586" spans="1:34">
      <c r="A1586" s="1" t="s">
        <v>4230</v>
      </c>
      <c r="B1586" s="1" t="s">
        <v>4231</v>
      </c>
      <c r="C1586" s="1" t="s">
        <v>533</v>
      </c>
      <c r="D1586" s="1">
        <v>70</v>
      </c>
      <c r="E1586" s="1">
        <v>41205</v>
      </c>
      <c r="F1586" s="1" t="s">
        <v>20332</v>
      </c>
      <c r="G1586" s="1" t="s">
        <v>72</v>
      </c>
      <c r="H1586" s="1" t="s">
        <v>65</v>
      </c>
      <c r="I1586" s="1">
        <v>0.8</v>
      </c>
      <c r="J1586" s="1" t="s">
        <v>75</v>
      </c>
      <c r="K1586" s="1">
        <v>0</v>
      </c>
      <c r="M1586" s="1">
        <v>0</v>
      </c>
      <c r="O1586" s="1">
        <v>0</v>
      </c>
      <c r="Q1586" s="1">
        <v>0</v>
      </c>
      <c r="S1586" s="1">
        <v>0</v>
      </c>
      <c r="U1586" s="1">
        <v>0</v>
      </c>
      <c r="W1586" s="1">
        <v>0</v>
      </c>
      <c r="Y1586" s="1">
        <v>0</v>
      </c>
      <c r="AA1586" s="1">
        <v>0</v>
      </c>
      <c r="AC1586" s="1">
        <v>0</v>
      </c>
      <c r="AE1586" s="1">
        <v>0</v>
      </c>
      <c r="AG1586" s="1">
        <v>1</v>
      </c>
      <c r="AH1586" s="1">
        <v>0</v>
      </c>
    </row>
    <row r="1587" spans="1:34">
      <c r="A1587" s="1" t="s">
        <v>4232</v>
      </c>
      <c r="B1587" s="1" t="s">
        <v>4233</v>
      </c>
      <c r="C1587" s="1" t="s">
        <v>129</v>
      </c>
      <c r="D1587" s="1">
        <v>16</v>
      </c>
      <c r="E1587" s="4">
        <v>44742</v>
      </c>
      <c r="F1587" s="1" t="s">
        <v>4234</v>
      </c>
      <c r="G1587" s="1" t="s">
        <v>72</v>
      </c>
      <c r="H1587" s="1" t="s">
        <v>73</v>
      </c>
      <c r="I1587" s="1">
        <v>0</v>
      </c>
      <c r="J1587" s="1" t="s">
        <v>615</v>
      </c>
      <c r="K1587" s="1">
        <v>0.4</v>
      </c>
      <c r="L1587" s="1" t="s">
        <v>75</v>
      </c>
      <c r="M1587" s="1">
        <v>0</v>
      </c>
      <c r="O1587" s="1">
        <v>0</v>
      </c>
      <c r="Q1587" s="1">
        <v>0</v>
      </c>
      <c r="S1587" s="1">
        <v>0</v>
      </c>
      <c r="U1587" s="1">
        <v>0</v>
      </c>
      <c r="W1587" s="1">
        <v>0</v>
      </c>
      <c r="Y1587" s="1">
        <v>0</v>
      </c>
      <c r="AA1587" s="1">
        <v>0</v>
      </c>
      <c r="AC1587" s="1">
        <v>0</v>
      </c>
      <c r="AE1587" s="1">
        <v>0</v>
      </c>
      <c r="AG1587" s="1">
        <v>2</v>
      </c>
      <c r="AH1587" s="1">
        <v>7999.99</v>
      </c>
    </row>
    <row r="1588" spans="1:34">
      <c r="A1588" s="1" t="s">
        <v>4235</v>
      </c>
      <c r="B1588" s="1" t="s">
        <v>4236</v>
      </c>
      <c r="C1588" s="1" t="s">
        <v>613</v>
      </c>
      <c r="D1588" s="1">
        <v>6</v>
      </c>
      <c r="E1588" s="4">
        <v>44694</v>
      </c>
      <c r="F1588" s="1" t="s">
        <v>4237</v>
      </c>
      <c r="G1588" s="1" t="s">
        <v>72</v>
      </c>
      <c r="H1588" s="1" t="s">
        <v>65</v>
      </c>
      <c r="I1588" s="1">
        <v>0.8</v>
      </c>
      <c r="J1588" s="1" t="s">
        <v>75</v>
      </c>
      <c r="K1588" s="1">
        <v>0</v>
      </c>
      <c r="M1588" s="1">
        <v>0</v>
      </c>
      <c r="O1588" s="1">
        <v>0</v>
      </c>
      <c r="Q1588" s="1">
        <v>0</v>
      </c>
      <c r="S1588" s="1">
        <v>0</v>
      </c>
      <c r="U1588" s="1">
        <v>0</v>
      </c>
      <c r="W1588" s="1">
        <v>0</v>
      </c>
      <c r="Y1588" s="1">
        <v>0</v>
      </c>
      <c r="AA1588" s="1">
        <v>0</v>
      </c>
      <c r="AC1588" s="1">
        <v>0</v>
      </c>
      <c r="AE1588" s="1">
        <v>0</v>
      </c>
      <c r="AG1588" s="1">
        <v>1</v>
      </c>
      <c r="AH1588" s="1">
        <v>0</v>
      </c>
    </row>
    <row r="1589" spans="1:34">
      <c r="A1589" s="1" t="s">
        <v>4238</v>
      </c>
      <c r="B1589" s="1" t="s">
        <v>4239</v>
      </c>
      <c r="C1589" s="1" t="s">
        <v>152</v>
      </c>
      <c r="D1589" s="1">
        <v>35</v>
      </c>
      <c r="E1589" s="4">
        <v>44558</v>
      </c>
      <c r="F1589" s="1" t="s">
        <v>4240</v>
      </c>
      <c r="G1589" s="1" t="s">
        <v>72</v>
      </c>
      <c r="H1589" s="1" t="s">
        <v>73</v>
      </c>
      <c r="I1589" s="1">
        <v>0</v>
      </c>
      <c r="J1589" s="1" t="s">
        <v>74</v>
      </c>
      <c r="K1589" s="1">
        <v>0.53</v>
      </c>
      <c r="L1589" s="1" t="s">
        <v>75</v>
      </c>
      <c r="M1589" s="1">
        <v>0</v>
      </c>
      <c r="O1589" s="1">
        <v>0</v>
      </c>
      <c r="Q1589" s="1">
        <v>0</v>
      </c>
      <c r="S1589" s="1">
        <v>0</v>
      </c>
      <c r="U1589" s="1">
        <v>0</v>
      </c>
      <c r="W1589" s="1">
        <v>0</v>
      </c>
      <c r="Y1589" s="1">
        <v>0</v>
      </c>
      <c r="AA1589" s="1">
        <v>0</v>
      </c>
      <c r="AC1589" s="1">
        <v>0</v>
      </c>
      <c r="AE1589" s="1">
        <v>0</v>
      </c>
      <c r="AG1589" s="1">
        <v>2</v>
      </c>
      <c r="AH1589" s="1">
        <v>10000</v>
      </c>
    </row>
    <row r="1590" spans="1:34">
      <c r="A1590" s="1" t="s">
        <v>4241</v>
      </c>
      <c r="B1590" s="1" t="s">
        <v>4242</v>
      </c>
      <c r="C1590" s="1" t="s">
        <v>626</v>
      </c>
      <c r="D1590" s="1">
        <v>7</v>
      </c>
      <c r="E1590" s="4">
        <v>44641</v>
      </c>
      <c r="F1590" s="1" t="s">
        <v>4243</v>
      </c>
      <c r="G1590" s="1" t="s">
        <v>80</v>
      </c>
      <c r="H1590" s="1" t="s">
        <v>73</v>
      </c>
      <c r="I1590" s="1">
        <v>0.25</v>
      </c>
      <c r="J1590" s="1" t="s">
        <v>82</v>
      </c>
      <c r="K1590" s="1">
        <v>0.45</v>
      </c>
      <c r="L1590" s="1" t="s">
        <v>83</v>
      </c>
      <c r="M1590" s="1">
        <v>0.78</v>
      </c>
      <c r="N1590" s="1" t="s">
        <v>84</v>
      </c>
      <c r="O1590" s="1">
        <v>0.8</v>
      </c>
      <c r="P1590" s="1" t="s">
        <v>85</v>
      </c>
      <c r="Q1590" s="1">
        <v>0</v>
      </c>
      <c r="S1590" s="1">
        <v>0</v>
      </c>
      <c r="U1590" s="1">
        <v>0</v>
      </c>
      <c r="W1590" s="1">
        <v>0</v>
      </c>
      <c r="Y1590" s="1">
        <v>0</v>
      </c>
      <c r="AA1590" s="1">
        <v>0</v>
      </c>
      <c r="AC1590" s="1">
        <v>0</v>
      </c>
      <c r="AE1590" s="1">
        <v>0</v>
      </c>
      <c r="AG1590" s="1">
        <v>3</v>
      </c>
      <c r="AH1590" s="1">
        <v>0</v>
      </c>
    </row>
    <row r="1591" spans="1:34">
      <c r="A1591" s="1" t="s">
        <v>4244</v>
      </c>
      <c r="B1591" s="1" t="s">
        <v>4245</v>
      </c>
      <c r="C1591" s="1" t="s">
        <v>533</v>
      </c>
      <c r="D1591" s="1">
        <v>54</v>
      </c>
      <c r="E1591" s="1">
        <v>42200</v>
      </c>
      <c r="F1591" s="1" t="s">
        <v>20332</v>
      </c>
      <c r="G1591" s="1" t="s">
        <v>72</v>
      </c>
      <c r="H1591" s="1" t="s">
        <v>65</v>
      </c>
      <c r="I1591" s="1">
        <v>0.8</v>
      </c>
      <c r="J1591" s="1" t="s">
        <v>75</v>
      </c>
      <c r="K1591" s="1">
        <v>0</v>
      </c>
      <c r="M1591" s="1">
        <v>0</v>
      </c>
      <c r="O1591" s="1">
        <v>0</v>
      </c>
      <c r="Q1591" s="1">
        <v>0</v>
      </c>
      <c r="S1591" s="1">
        <v>0</v>
      </c>
      <c r="U1591" s="1">
        <v>0</v>
      </c>
      <c r="W1591" s="1">
        <v>0</v>
      </c>
      <c r="Y1591" s="1">
        <v>0</v>
      </c>
      <c r="AA1591" s="1">
        <v>0</v>
      </c>
      <c r="AC1591" s="1">
        <v>0</v>
      </c>
      <c r="AE1591" s="1">
        <v>0</v>
      </c>
      <c r="AG1591" s="1">
        <v>1</v>
      </c>
      <c r="AH1591" s="1">
        <v>0</v>
      </c>
    </row>
    <row r="1592" spans="1:34">
      <c r="A1592" s="1" t="s">
        <v>4246</v>
      </c>
      <c r="B1592" s="1" t="s">
        <v>4247</v>
      </c>
      <c r="C1592" s="1" t="s">
        <v>826</v>
      </c>
      <c r="D1592" s="1">
        <v>14</v>
      </c>
      <c r="E1592" s="4">
        <v>44588</v>
      </c>
      <c r="F1592" s="1" t="s">
        <v>4248</v>
      </c>
      <c r="G1592" s="1" t="s">
        <v>72</v>
      </c>
      <c r="H1592" s="1" t="s">
        <v>73</v>
      </c>
      <c r="I1592" s="1">
        <v>0</v>
      </c>
      <c r="J1592" s="1" t="s">
        <v>74</v>
      </c>
      <c r="K1592" s="1">
        <v>0.8</v>
      </c>
      <c r="L1592" s="1" t="s">
        <v>75</v>
      </c>
      <c r="M1592" s="1">
        <v>0</v>
      </c>
      <c r="O1592" s="1">
        <v>0</v>
      </c>
      <c r="Q1592" s="1">
        <v>0</v>
      </c>
      <c r="S1592" s="1">
        <v>0</v>
      </c>
      <c r="U1592" s="1">
        <v>0</v>
      </c>
      <c r="W1592" s="1">
        <v>0</v>
      </c>
      <c r="Y1592" s="1">
        <v>0</v>
      </c>
      <c r="AA1592" s="1">
        <v>0</v>
      </c>
      <c r="AC1592" s="1">
        <v>0</v>
      </c>
      <c r="AE1592" s="1">
        <v>0</v>
      </c>
      <c r="AG1592" s="1">
        <v>2</v>
      </c>
      <c r="AH1592" s="1">
        <v>10000</v>
      </c>
    </row>
    <row r="1593" spans="1:34">
      <c r="A1593" s="1" t="s">
        <v>4249</v>
      </c>
      <c r="B1593" s="1" t="s">
        <v>4250</v>
      </c>
      <c r="C1593" s="1" t="s">
        <v>159</v>
      </c>
      <c r="D1593" s="1">
        <v>6</v>
      </c>
      <c r="E1593" s="4">
        <v>44643</v>
      </c>
      <c r="F1593" s="1" t="s">
        <v>4251</v>
      </c>
      <c r="G1593" s="1" t="s">
        <v>72</v>
      </c>
      <c r="H1593" s="1" t="s">
        <v>65</v>
      </c>
      <c r="I1593" s="1">
        <v>0.8</v>
      </c>
      <c r="J1593" s="1" t="s">
        <v>75</v>
      </c>
      <c r="K1593" s="1">
        <v>0</v>
      </c>
      <c r="M1593" s="1">
        <v>0</v>
      </c>
      <c r="O1593" s="1">
        <v>0</v>
      </c>
      <c r="Q1593" s="1">
        <v>0</v>
      </c>
      <c r="S1593" s="1">
        <v>0</v>
      </c>
      <c r="U1593" s="1">
        <v>0</v>
      </c>
      <c r="W1593" s="1">
        <v>0</v>
      </c>
      <c r="Y1593" s="1">
        <v>0</v>
      </c>
      <c r="AA1593" s="1">
        <v>0</v>
      </c>
      <c r="AC1593" s="1">
        <v>0</v>
      </c>
      <c r="AE1593" s="1">
        <v>0</v>
      </c>
      <c r="AG1593" s="1">
        <v>1</v>
      </c>
      <c r="AH1593" s="1">
        <v>0</v>
      </c>
    </row>
    <row r="1594" spans="1:34">
      <c r="A1594" s="1" t="s">
        <v>4252</v>
      </c>
      <c r="B1594" s="1" t="s">
        <v>4253</v>
      </c>
      <c r="C1594" s="1" t="s">
        <v>225</v>
      </c>
      <c r="D1594" s="1">
        <v>1</v>
      </c>
      <c r="E1594" s="4">
        <v>44644</v>
      </c>
      <c r="F1594" s="1" t="s">
        <v>4254</v>
      </c>
      <c r="G1594" s="1" t="s">
        <v>72</v>
      </c>
      <c r="H1594" s="1" t="s">
        <v>65</v>
      </c>
      <c r="I1594" s="1">
        <v>0.8</v>
      </c>
      <c r="J1594" s="1" t="s">
        <v>75</v>
      </c>
      <c r="K1594" s="1">
        <v>0</v>
      </c>
      <c r="M1594" s="1">
        <v>0</v>
      </c>
      <c r="O1594" s="1">
        <v>0</v>
      </c>
      <c r="Q1594" s="1">
        <v>0</v>
      </c>
      <c r="S1594" s="1">
        <v>0</v>
      </c>
      <c r="U1594" s="1">
        <v>0</v>
      </c>
      <c r="W1594" s="1">
        <v>0</v>
      </c>
      <c r="Y1594" s="1">
        <v>0</v>
      </c>
      <c r="AA1594" s="1">
        <v>0</v>
      </c>
      <c r="AC1594" s="1">
        <v>0</v>
      </c>
      <c r="AE1594" s="1">
        <v>0</v>
      </c>
      <c r="AG1594" s="1">
        <v>1</v>
      </c>
      <c r="AH1594" s="1">
        <v>0</v>
      </c>
    </row>
    <row r="1595" spans="1:34">
      <c r="A1595" s="1" t="s">
        <v>4255</v>
      </c>
      <c r="B1595" s="1" t="s">
        <v>4256</v>
      </c>
      <c r="C1595" s="1" t="s">
        <v>212</v>
      </c>
      <c r="D1595" s="1">
        <v>48</v>
      </c>
      <c r="E1595" s="1">
        <v>43412</v>
      </c>
      <c r="F1595" s="1" t="s">
        <v>20332</v>
      </c>
      <c r="G1595" s="1" t="s">
        <v>72</v>
      </c>
      <c r="H1595" s="1" t="s">
        <v>65</v>
      </c>
      <c r="I1595" s="1">
        <v>0.8</v>
      </c>
      <c r="J1595" s="1" t="s">
        <v>75</v>
      </c>
      <c r="K1595" s="1">
        <v>0</v>
      </c>
      <c r="M1595" s="1">
        <v>0</v>
      </c>
      <c r="O1595" s="1">
        <v>0</v>
      </c>
      <c r="Q1595" s="1">
        <v>0</v>
      </c>
      <c r="S1595" s="1">
        <v>0</v>
      </c>
      <c r="U1595" s="1">
        <v>0</v>
      </c>
      <c r="W1595" s="1">
        <v>0</v>
      </c>
      <c r="Y1595" s="1">
        <v>0</v>
      </c>
      <c r="AA1595" s="1">
        <v>0</v>
      </c>
      <c r="AC1595" s="1">
        <v>0</v>
      </c>
      <c r="AE1595" s="1">
        <v>0</v>
      </c>
      <c r="AG1595" s="1">
        <v>1</v>
      </c>
      <c r="AH1595" s="1">
        <v>0</v>
      </c>
    </row>
    <row r="1596" spans="1:34">
      <c r="A1596" s="1" t="s">
        <v>4257</v>
      </c>
      <c r="B1596" s="1" t="s">
        <v>4258</v>
      </c>
      <c r="C1596" s="1" t="s">
        <v>1707</v>
      </c>
      <c r="D1596" s="1">
        <v>10</v>
      </c>
      <c r="E1596" s="1">
        <v>44011</v>
      </c>
      <c r="F1596" s="1" t="s">
        <v>20332</v>
      </c>
      <c r="G1596" s="1" t="s">
        <v>72</v>
      </c>
      <c r="H1596" s="1" t="s">
        <v>65</v>
      </c>
      <c r="I1596" s="1">
        <v>0.8</v>
      </c>
      <c r="J1596" s="1" t="s">
        <v>75</v>
      </c>
      <c r="K1596" s="1">
        <v>0</v>
      </c>
      <c r="M1596" s="1">
        <v>0</v>
      </c>
      <c r="O1596" s="1">
        <v>0</v>
      </c>
      <c r="Q1596" s="1">
        <v>0</v>
      </c>
      <c r="S1596" s="1">
        <v>0</v>
      </c>
      <c r="U1596" s="1">
        <v>0</v>
      </c>
      <c r="W1596" s="1">
        <v>0</v>
      </c>
      <c r="Y1596" s="1">
        <v>0</v>
      </c>
      <c r="AA1596" s="1">
        <v>0</v>
      </c>
      <c r="AC1596" s="1">
        <v>0</v>
      </c>
      <c r="AE1596" s="1">
        <v>0</v>
      </c>
      <c r="AG1596" s="1">
        <v>1</v>
      </c>
      <c r="AH1596" s="1">
        <v>0</v>
      </c>
    </row>
    <row r="1597" spans="1:34">
      <c r="A1597" s="1" t="s">
        <v>4259</v>
      </c>
      <c r="B1597" s="1" t="s">
        <v>4260</v>
      </c>
      <c r="C1597" s="1" t="s">
        <v>112</v>
      </c>
      <c r="H1597" s="1" t="s">
        <v>65</v>
      </c>
      <c r="I1597" s="1" t="s">
        <v>66</v>
      </c>
      <c r="V1597" s="1" t="s">
        <v>67</v>
      </c>
    </row>
    <row r="1598" spans="1:34">
      <c r="A1598" s="1" t="s">
        <v>4261</v>
      </c>
      <c r="B1598" s="1" t="s">
        <v>4262</v>
      </c>
      <c r="C1598" s="1" t="s">
        <v>196</v>
      </c>
      <c r="H1598" s="1" t="s">
        <v>65</v>
      </c>
      <c r="I1598" s="1" t="s">
        <v>66</v>
      </c>
      <c r="V1598" s="1" t="s">
        <v>67</v>
      </c>
    </row>
    <row r="1599" spans="1:34">
      <c r="A1599" s="1" t="s">
        <v>4263</v>
      </c>
      <c r="B1599" s="1" t="s">
        <v>4264</v>
      </c>
      <c r="C1599" s="1" t="s">
        <v>118</v>
      </c>
      <c r="D1599" s="1">
        <v>18</v>
      </c>
      <c r="E1599" s="4">
        <v>44666</v>
      </c>
      <c r="F1599" s="1" t="s">
        <v>4265</v>
      </c>
      <c r="G1599" s="1" t="s">
        <v>72</v>
      </c>
      <c r="H1599" s="1" t="s">
        <v>65</v>
      </c>
      <c r="I1599" s="1">
        <v>0.4</v>
      </c>
      <c r="J1599" s="1" t="s">
        <v>75</v>
      </c>
      <c r="K1599" s="1">
        <v>0</v>
      </c>
      <c r="M1599" s="1">
        <v>0</v>
      </c>
      <c r="O1599" s="1">
        <v>0</v>
      </c>
      <c r="Q1599" s="1">
        <v>0</v>
      </c>
      <c r="S1599" s="1">
        <v>0</v>
      </c>
      <c r="U1599" s="1">
        <v>0</v>
      </c>
      <c r="W1599" s="1">
        <v>0</v>
      </c>
      <c r="Y1599" s="1">
        <v>0</v>
      </c>
      <c r="AA1599" s="1">
        <v>0</v>
      </c>
      <c r="AC1599" s="1">
        <v>0</v>
      </c>
      <c r="AE1599" s="1">
        <v>0</v>
      </c>
      <c r="AG1599" s="1">
        <v>1</v>
      </c>
      <c r="AH1599" s="1">
        <v>0</v>
      </c>
    </row>
    <row r="1600" spans="1:34">
      <c r="A1600" s="1" t="s">
        <v>4266</v>
      </c>
      <c r="B1600" s="1" t="s">
        <v>4267</v>
      </c>
      <c r="C1600" s="1" t="s">
        <v>923</v>
      </c>
      <c r="D1600" s="1">
        <v>64</v>
      </c>
      <c r="E1600" s="4">
        <v>44530</v>
      </c>
      <c r="F1600" s="1" t="s">
        <v>4268</v>
      </c>
      <c r="G1600" s="1" t="s">
        <v>72</v>
      </c>
      <c r="H1600" s="1" t="s">
        <v>65</v>
      </c>
      <c r="I1600" s="1">
        <v>0.5</v>
      </c>
      <c r="J1600" s="1" t="s">
        <v>75</v>
      </c>
      <c r="K1600" s="1">
        <v>0</v>
      </c>
      <c r="M1600" s="1">
        <v>0</v>
      </c>
      <c r="O1600" s="1">
        <v>0</v>
      </c>
      <c r="Q1600" s="1">
        <v>0</v>
      </c>
      <c r="S1600" s="1">
        <v>0</v>
      </c>
      <c r="U1600" s="1">
        <v>0</v>
      </c>
      <c r="W1600" s="1">
        <v>0</v>
      </c>
      <c r="Y1600" s="1">
        <v>0</v>
      </c>
      <c r="AA1600" s="1">
        <v>0</v>
      </c>
      <c r="AC1600" s="1">
        <v>0</v>
      </c>
      <c r="AE1600" s="1">
        <v>0</v>
      </c>
      <c r="AG1600" s="1">
        <v>1</v>
      </c>
      <c r="AH1600" s="1">
        <v>0</v>
      </c>
    </row>
    <row r="1601" spans="1:34">
      <c r="A1601" s="1" t="s">
        <v>4269</v>
      </c>
      <c r="B1601" s="1" t="s">
        <v>4270</v>
      </c>
      <c r="C1601" s="1" t="s">
        <v>826</v>
      </c>
      <c r="D1601" s="1">
        <v>7</v>
      </c>
      <c r="E1601" s="4">
        <v>44674</v>
      </c>
      <c r="F1601" s="1" t="s">
        <v>4271</v>
      </c>
      <c r="G1601" s="1" t="s">
        <v>80</v>
      </c>
      <c r="H1601" s="1" t="s">
        <v>65</v>
      </c>
      <c r="I1601" s="1">
        <v>0.8</v>
      </c>
      <c r="J1601" s="1" t="s">
        <v>75</v>
      </c>
      <c r="K1601" s="1">
        <v>0</v>
      </c>
      <c r="M1601" s="1">
        <v>0</v>
      </c>
      <c r="O1601" s="1">
        <v>0</v>
      </c>
      <c r="Q1601" s="1">
        <v>0</v>
      </c>
      <c r="S1601" s="1">
        <v>0</v>
      </c>
      <c r="U1601" s="1">
        <v>0</v>
      </c>
      <c r="W1601" s="1">
        <v>0</v>
      </c>
      <c r="Y1601" s="1">
        <v>0</v>
      </c>
      <c r="AA1601" s="1">
        <v>0</v>
      </c>
      <c r="AC1601" s="1">
        <v>0</v>
      </c>
      <c r="AE1601" s="1">
        <v>0</v>
      </c>
      <c r="AG1601" s="1">
        <v>1</v>
      </c>
      <c r="AH1601" s="1">
        <v>0</v>
      </c>
    </row>
    <row r="1602" spans="1:34">
      <c r="A1602" s="1" t="s">
        <v>4272</v>
      </c>
      <c r="B1602" s="1" t="s">
        <v>4273</v>
      </c>
      <c r="C1602" s="1" t="s">
        <v>163</v>
      </c>
      <c r="D1602" s="1">
        <v>31</v>
      </c>
      <c r="E1602" s="4">
        <v>44557</v>
      </c>
      <c r="F1602" s="1" t="s">
        <v>4274</v>
      </c>
      <c r="G1602" s="1" t="s">
        <v>72</v>
      </c>
      <c r="H1602" s="1" t="s">
        <v>65</v>
      </c>
      <c r="I1602" s="1">
        <v>0.4</v>
      </c>
      <c r="J1602" s="1" t="s">
        <v>75</v>
      </c>
      <c r="K1602" s="1">
        <v>0</v>
      </c>
      <c r="M1602" s="1">
        <v>0</v>
      </c>
      <c r="O1602" s="1">
        <v>0</v>
      </c>
      <c r="Q1602" s="1">
        <v>0</v>
      </c>
      <c r="S1602" s="1">
        <v>0</v>
      </c>
      <c r="U1602" s="1">
        <v>0</v>
      </c>
      <c r="W1602" s="1">
        <v>0</v>
      </c>
      <c r="Y1602" s="1">
        <v>0</v>
      </c>
      <c r="AA1602" s="1">
        <v>0</v>
      </c>
      <c r="AC1602" s="1">
        <v>0</v>
      </c>
      <c r="AE1602" s="1">
        <v>0</v>
      </c>
      <c r="AG1602" s="1">
        <v>1</v>
      </c>
      <c r="AH1602" s="1">
        <v>0</v>
      </c>
    </row>
    <row r="1603" spans="1:34">
      <c r="A1603" s="1" t="s">
        <v>4275</v>
      </c>
      <c r="B1603" s="1" t="s">
        <v>4276</v>
      </c>
      <c r="C1603" s="1" t="s">
        <v>118</v>
      </c>
      <c r="H1603" s="1" t="s">
        <v>65</v>
      </c>
      <c r="I1603" s="1" t="s">
        <v>66</v>
      </c>
      <c r="V1603" s="1" t="s">
        <v>67</v>
      </c>
    </row>
    <row r="1604" spans="1:34">
      <c r="A1604" s="1" t="s">
        <v>4277</v>
      </c>
      <c r="B1604" s="1" t="s">
        <v>4278</v>
      </c>
      <c r="C1604" s="1" t="s">
        <v>135</v>
      </c>
      <c r="D1604" s="1">
        <v>8</v>
      </c>
      <c r="E1604" s="1">
        <v>43524</v>
      </c>
      <c r="F1604" s="1" t="s">
        <v>20332</v>
      </c>
      <c r="G1604" s="1" t="s">
        <v>72</v>
      </c>
      <c r="H1604" s="1" t="s">
        <v>65</v>
      </c>
      <c r="I1604" s="1">
        <v>0.7</v>
      </c>
      <c r="J1604" s="1" t="s">
        <v>75</v>
      </c>
      <c r="K1604" s="1">
        <v>0</v>
      </c>
      <c r="M1604" s="1">
        <v>0</v>
      </c>
      <c r="O1604" s="1">
        <v>0</v>
      </c>
      <c r="Q1604" s="1">
        <v>0</v>
      </c>
      <c r="S1604" s="1">
        <v>0</v>
      </c>
      <c r="U1604" s="1">
        <v>0</v>
      </c>
      <c r="W1604" s="1">
        <v>0</v>
      </c>
      <c r="Y1604" s="1">
        <v>0</v>
      </c>
      <c r="AA1604" s="1">
        <v>0</v>
      </c>
      <c r="AC1604" s="1">
        <v>0</v>
      </c>
      <c r="AE1604" s="1">
        <v>0</v>
      </c>
      <c r="AG1604" s="1">
        <v>1</v>
      </c>
      <c r="AH1604" s="1">
        <v>0</v>
      </c>
    </row>
    <row r="1605" spans="1:34">
      <c r="A1605" s="1" t="s">
        <v>4279</v>
      </c>
      <c r="B1605" s="1" t="s">
        <v>4280</v>
      </c>
      <c r="C1605" s="1" t="s">
        <v>175</v>
      </c>
      <c r="D1605" s="1">
        <v>59</v>
      </c>
      <c r="E1605" s="4">
        <v>44560</v>
      </c>
      <c r="F1605" s="1" t="s">
        <v>4281</v>
      </c>
      <c r="G1605" s="1" t="s">
        <v>72</v>
      </c>
      <c r="H1605" s="1" t="s">
        <v>65</v>
      </c>
      <c r="I1605" s="1">
        <v>0.8</v>
      </c>
      <c r="J1605" s="1" t="s">
        <v>75</v>
      </c>
      <c r="K1605" s="1">
        <v>0</v>
      </c>
      <c r="M1605" s="1">
        <v>0</v>
      </c>
      <c r="O1605" s="1">
        <v>0</v>
      </c>
      <c r="Q1605" s="1">
        <v>0</v>
      </c>
      <c r="S1605" s="1">
        <v>0</v>
      </c>
      <c r="U1605" s="1">
        <v>0</v>
      </c>
      <c r="W1605" s="1">
        <v>0</v>
      </c>
      <c r="Y1605" s="1">
        <v>0</v>
      </c>
      <c r="AA1605" s="1">
        <v>0</v>
      </c>
      <c r="AC1605" s="1">
        <v>0</v>
      </c>
      <c r="AE1605" s="1">
        <v>0</v>
      </c>
      <c r="AG1605" s="1">
        <v>1</v>
      </c>
      <c r="AH1605" s="1">
        <v>0</v>
      </c>
    </row>
    <row r="1606" spans="1:34">
      <c r="A1606" s="1" t="s">
        <v>4282</v>
      </c>
      <c r="B1606" s="1" t="s">
        <v>4283</v>
      </c>
      <c r="C1606" s="1" t="s">
        <v>491</v>
      </c>
      <c r="D1606" s="1">
        <v>6</v>
      </c>
      <c r="E1606" s="1">
        <v>42822</v>
      </c>
      <c r="F1606" s="1" t="s">
        <v>20332</v>
      </c>
      <c r="G1606" s="1" t="s">
        <v>72</v>
      </c>
      <c r="H1606" s="1" t="s">
        <v>65</v>
      </c>
      <c r="I1606" s="1">
        <v>0.5</v>
      </c>
      <c r="J1606" s="1" t="s">
        <v>75</v>
      </c>
      <c r="K1606" s="1">
        <v>0</v>
      </c>
      <c r="M1606" s="1">
        <v>0</v>
      </c>
      <c r="O1606" s="1">
        <v>0</v>
      </c>
      <c r="Q1606" s="1">
        <v>0</v>
      </c>
      <c r="S1606" s="1">
        <v>0</v>
      </c>
      <c r="U1606" s="1">
        <v>0</v>
      </c>
      <c r="W1606" s="1">
        <v>0</v>
      </c>
      <c r="Y1606" s="1">
        <v>0</v>
      </c>
      <c r="AA1606" s="1">
        <v>0</v>
      </c>
      <c r="AC1606" s="1">
        <v>0</v>
      </c>
      <c r="AE1606" s="1">
        <v>0</v>
      </c>
      <c r="AG1606" s="1">
        <v>1</v>
      </c>
      <c r="AH1606" s="1">
        <v>0</v>
      </c>
    </row>
    <row r="1607" spans="1:34">
      <c r="A1607" s="1" t="s">
        <v>4284</v>
      </c>
      <c r="B1607" s="1" t="s">
        <v>4285</v>
      </c>
      <c r="C1607" s="1" t="s">
        <v>118</v>
      </c>
      <c r="D1607" s="1">
        <v>8</v>
      </c>
      <c r="E1607" s="1">
        <v>44281</v>
      </c>
      <c r="F1607" s="1" t="s">
        <v>20332</v>
      </c>
      <c r="G1607" s="1" t="s">
        <v>72</v>
      </c>
      <c r="H1607" s="1" t="s">
        <v>65</v>
      </c>
      <c r="I1607" s="1">
        <v>0.8</v>
      </c>
      <c r="J1607" s="1" t="s">
        <v>75</v>
      </c>
      <c r="K1607" s="1">
        <v>0</v>
      </c>
      <c r="M1607" s="1">
        <v>0</v>
      </c>
      <c r="O1607" s="1">
        <v>0</v>
      </c>
      <c r="Q1607" s="1">
        <v>0</v>
      </c>
      <c r="S1607" s="1">
        <v>0</v>
      </c>
      <c r="U1607" s="1">
        <v>0</v>
      </c>
      <c r="W1607" s="1">
        <v>0</v>
      </c>
      <c r="Y1607" s="1">
        <v>0</v>
      </c>
      <c r="AA1607" s="1">
        <v>0</v>
      </c>
      <c r="AC1607" s="1">
        <v>0</v>
      </c>
      <c r="AE1607" s="1">
        <v>0</v>
      </c>
      <c r="AG1607" s="1">
        <v>1</v>
      </c>
      <c r="AH1607" s="1">
        <v>0</v>
      </c>
    </row>
    <row r="1608" spans="1:34">
      <c r="A1608" s="1" t="s">
        <v>4286</v>
      </c>
      <c r="B1608" s="1" t="s">
        <v>4287</v>
      </c>
      <c r="C1608" s="1" t="s">
        <v>334</v>
      </c>
      <c r="D1608" s="1">
        <v>9</v>
      </c>
      <c r="E1608" s="1">
        <v>38857</v>
      </c>
      <c r="F1608" s="1" t="s">
        <v>20332</v>
      </c>
      <c r="G1608" s="1" t="s">
        <v>72</v>
      </c>
      <c r="H1608" s="1" t="s">
        <v>65</v>
      </c>
      <c r="I1608" s="1">
        <v>0.1</v>
      </c>
      <c r="J1608" s="1" t="s">
        <v>75</v>
      </c>
      <c r="K1608" s="1">
        <v>0</v>
      </c>
      <c r="M1608" s="1">
        <v>0</v>
      </c>
      <c r="O1608" s="1">
        <v>0</v>
      </c>
      <c r="Q1608" s="1">
        <v>0</v>
      </c>
      <c r="S1608" s="1">
        <v>0</v>
      </c>
      <c r="U1608" s="1">
        <v>0</v>
      </c>
      <c r="W1608" s="1">
        <v>0</v>
      </c>
      <c r="Y1608" s="1">
        <v>0</v>
      </c>
      <c r="AA1608" s="1">
        <v>0</v>
      </c>
      <c r="AC1608" s="1">
        <v>0</v>
      </c>
      <c r="AE1608" s="1">
        <v>0</v>
      </c>
      <c r="AG1608" s="1">
        <v>1</v>
      </c>
      <c r="AH1608" s="1">
        <v>0</v>
      </c>
    </row>
    <row r="1609" spans="1:34">
      <c r="A1609" s="1" t="s">
        <v>4288</v>
      </c>
      <c r="B1609" s="1" t="s">
        <v>4289</v>
      </c>
      <c r="C1609" s="1" t="s">
        <v>121</v>
      </c>
      <c r="D1609" s="1">
        <v>8</v>
      </c>
      <c r="E1609" s="1">
        <v>44344</v>
      </c>
      <c r="F1609" s="1" t="s">
        <v>20332</v>
      </c>
      <c r="G1609" s="1" t="s">
        <v>72</v>
      </c>
      <c r="H1609" s="1" t="s">
        <v>65</v>
      </c>
      <c r="I1609" s="1">
        <v>0.6</v>
      </c>
      <c r="J1609" s="1" t="s">
        <v>75</v>
      </c>
      <c r="K1609" s="1">
        <v>0</v>
      </c>
      <c r="M1609" s="1">
        <v>0</v>
      </c>
      <c r="O1609" s="1">
        <v>0</v>
      </c>
      <c r="Q1609" s="1">
        <v>0</v>
      </c>
      <c r="S1609" s="1">
        <v>0</v>
      </c>
      <c r="U1609" s="1">
        <v>0</v>
      </c>
      <c r="W1609" s="1">
        <v>0</v>
      </c>
      <c r="Y1609" s="1">
        <v>0</v>
      </c>
      <c r="AA1609" s="1">
        <v>0</v>
      </c>
      <c r="AC1609" s="1">
        <v>0</v>
      </c>
      <c r="AE1609" s="1">
        <v>0</v>
      </c>
      <c r="AG1609" s="1">
        <v>1</v>
      </c>
      <c r="AH1609" s="1">
        <v>0</v>
      </c>
    </row>
    <row r="1610" spans="1:34">
      <c r="A1610" s="1" t="s">
        <v>4290</v>
      </c>
      <c r="B1610" s="1" t="s">
        <v>4291</v>
      </c>
      <c r="C1610" s="1" t="s">
        <v>302</v>
      </c>
      <c r="D1610" s="1">
        <v>14</v>
      </c>
      <c r="E1610" s="4">
        <v>44630</v>
      </c>
      <c r="F1610" s="1" t="s">
        <v>4292</v>
      </c>
      <c r="G1610" s="1" t="s">
        <v>80</v>
      </c>
      <c r="H1610" s="1" t="s">
        <v>73</v>
      </c>
      <c r="I1610" s="1">
        <v>0</v>
      </c>
      <c r="J1610" s="1" t="s">
        <v>222</v>
      </c>
      <c r="K1610" s="1">
        <v>0.8</v>
      </c>
      <c r="L1610" s="1" t="s">
        <v>75</v>
      </c>
      <c r="M1610" s="1">
        <v>0</v>
      </c>
      <c r="O1610" s="1">
        <v>0</v>
      </c>
      <c r="Q1610" s="1">
        <v>0</v>
      </c>
      <c r="S1610" s="1">
        <v>0</v>
      </c>
      <c r="U1610" s="1">
        <v>0</v>
      </c>
      <c r="W1610" s="1">
        <v>0</v>
      </c>
      <c r="Y1610" s="1">
        <v>0</v>
      </c>
      <c r="AA1610" s="1">
        <v>0</v>
      </c>
      <c r="AC1610" s="1">
        <v>0</v>
      </c>
      <c r="AE1610" s="1">
        <v>0</v>
      </c>
      <c r="AG1610" s="1">
        <v>2</v>
      </c>
      <c r="AH1610" s="1">
        <v>9999.99</v>
      </c>
    </row>
    <row r="1611" spans="1:34">
      <c r="A1611" s="1" t="s">
        <v>4293</v>
      </c>
      <c r="B1611" s="1" t="s">
        <v>4294</v>
      </c>
      <c r="C1611" s="1" t="s">
        <v>1334</v>
      </c>
      <c r="D1611" s="1">
        <v>22</v>
      </c>
      <c r="E1611" s="1">
        <v>41764</v>
      </c>
      <c r="F1611" s="1" t="s">
        <v>20332</v>
      </c>
      <c r="G1611" s="1" t="s">
        <v>72</v>
      </c>
      <c r="H1611" s="1" t="s">
        <v>73</v>
      </c>
      <c r="I1611" s="1">
        <v>0</v>
      </c>
      <c r="J1611" s="1" t="s">
        <v>74</v>
      </c>
      <c r="K1611" s="1">
        <v>0.7</v>
      </c>
      <c r="L1611" s="1" t="s">
        <v>75</v>
      </c>
      <c r="M1611" s="1">
        <v>0</v>
      </c>
      <c r="O1611" s="1">
        <v>0</v>
      </c>
      <c r="Q1611" s="1">
        <v>0</v>
      </c>
      <c r="S1611" s="1">
        <v>0</v>
      </c>
      <c r="U1611" s="1">
        <v>0</v>
      </c>
      <c r="W1611" s="1">
        <v>0</v>
      </c>
      <c r="Y1611" s="1">
        <v>0</v>
      </c>
      <c r="AA1611" s="1">
        <v>0</v>
      </c>
      <c r="AC1611" s="1">
        <v>0</v>
      </c>
      <c r="AE1611" s="1">
        <v>0</v>
      </c>
      <c r="AG1611" s="1">
        <v>2</v>
      </c>
      <c r="AH1611" s="1">
        <v>10000</v>
      </c>
    </row>
    <row r="1612" spans="1:34">
      <c r="A1612" s="1" t="s">
        <v>4295</v>
      </c>
      <c r="B1612" s="1" t="s">
        <v>4296</v>
      </c>
      <c r="C1612" s="1" t="s">
        <v>752</v>
      </c>
      <c r="D1612" s="1">
        <v>63</v>
      </c>
      <c r="E1612" s="4">
        <v>44551</v>
      </c>
      <c r="F1612" s="1" t="s">
        <v>4297</v>
      </c>
      <c r="G1612" s="1" t="s">
        <v>72</v>
      </c>
      <c r="H1612" s="1" t="s">
        <v>73</v>
      </c>
      <c r="I1612" s="1">
        <v>0</v>
      </c>
      <c r="J1612" s="1" t="s">
        <v>74</v>
      </c>
      <c r="K1612" s="1">
        <v>0.8</v>
      </c>
      <c r="L1612" s="1" t="s">
        <v>75</v>
      </c>
      <c r="M1612" s="1">
        <v>0</v>
      </c>
      <c r="O1612" s="1">
        <v>0</v>
      </c>
      <c r="Q1612" s="1">
        <v>0</v>
      </c>
      <c r="S1612" s="1">
        <v>0</v>
      </c>
      <c r="U1612" s="1">
        <v>0</v>
      </c>
      <c r="W1612" s="1">
        <v>0</v>
      </c>
      <c r="Y1612" s="1">
        <v>0</v>
      </c>
      <c r="AA1612" s="1">
        <v>0</v>
      </c>
      <c r="AC1612" s="1">
        <v>0</v>
      </c>
      <c r="AE1612" s="1">
        <v>0</v>
      </c>
      <c r="AG1612" s="1">
        <v>2</v>
      </c>
      <c r="AH1612" s="1">
        <v>10000</v>
      </c>
    </row>
    <row r="1613" spans="1:34">
      <c r="A1613" s="1" t="s">
        <v>4298</v>
      </c>
      <c r="B1613" s="1" t="s">
        <v>4299</v>
      </c>
      <c r="C1613" s="1" t="s">
        <v>867</v>
      </c>
      <c r="D1613" s="1">
        <v>10</v>
      </c>
      <c r="E1613" s="1">
        <v>41891</v>
      </c>
      <c r="F1613" s="1" t="s">
        <v>20332</v>
      </c>
      <c r="G1613" s="1" t="s">
        <v>72</v>
      </c>
      <c r="H1613" s="1" t="s">
        <v>65</v>
      </c>
      <c r="I1613" s="1">
        <v>0.8</v>
      </c>
      <c r="J1613" s="1" t="s">
        <v>75</v>
      </c>
      <c r="K1613" s="1">
        <v>0</v>
      </c>
      <c r="M1613" s="1">
        <v>0</v>
      </c>
      <c r="O1613" s="1">
        <v>0</v>
      </c>
      <c r="Q1613" s="1">
        <v>0</v>
      </c>
      <c r="S1613" s="1">
        <v>0</v>
      </c>
      <c r="U1613" s="1">
        <v>0</v>
      </c>
      <c r="W1613" s="1">
        <v>0</v>
      </c>
      <c r="Y1613" s="1">
        <v>0</v>
      </c>
      <c r="AA1613" s="1">
        <v>0</v>
      </c>
      <c r="AC1613" s="1">
        <v>0</v>
      </c>
      <c r="AE1613" s="1">
        <v>0</v>
      </c>
      <c r="AG1613" s="1">
        <v>1</v>
      </c>
      <c r="AH1613" s="1">
        <v>0</v>
      </c>
    </row>
    <row r="1614" spans="1:34">
      <c r="A1614" s="1" t="s">
        <v>4300</v>
      </c>
      <c r="B1614" s="1" t="s">
        <v>4301</v>
      </c>
      <c r="C1614" s="1" t="s">
        <v>322</v>
      </c>
      <c r="D1614" s="1">
        <v>10</v>
      </c>
      <c r="E1614" s="4">
        <v>44700</v>
      </c>
      <c r="F1614" s="1" t="s">
        <v>4302</v>
      </c>
      <c r="G1614" s="1" t="s">
        <v>72</v>
      </c>
      <c r="H1614" s="1" t="s">
        <v>65</v>
      </c>
      <c r="I1614" s="1">
        <v>0.8</v>
      </c>
      <c r="J1614" s="1" t="s">
        <v>75</v>
      </c>
      <c r="K1614" s="1">
        <v>0</v>
      </c>
      <c r="M1614" s="1">
        <v>0</v>
      </c>
      <c r="O1614" s="1">
        <v>0</v>
      </c>
      <c r="Q1614" s="1">
        <v>0</v>
      </c>
      <c r="S1614" s="1">
        <v>0</v>
      </c>
      <c r="U1614" s="1">
        <v>0</v>
      </c>
      <c r="W1614" s="1">
        <v>0</v>
      </c>
      <c r="Y1614" s="1">
        <v>0</v>
      </c>
      <c r="AA1614" s="1">
        <v>0</v>
      </c>
      <c r="AC1614" s="1">
        <v>0</v>
      </c>
      <c r="AE1614" s="1">
        <v>0</v>
      </c>
      <c r="AG1614" s="1">
        <v>1</v>
      </c>
      <c r="AH1614" s="1">
        <v>0</v>
      </c>
    </row>
    <row r="1615" spans="1:34">
      <c r="A1615" s="1" t="s">
        <v>4303</v>
      </c>
      <c r="B1615" s="1" t="s">
        <v>4304</v>
      </c>
      <c r="C1615" s="1" t="s">
        <v>346</v>
      </c>
      <c r="D1615" s="1">
        <v>26</v>
      </c>
      <c r="E1615" s="1">
        <v>41085</v>
      </c>
      <c r="F1615" s="1" t="s">
        <v>20332</v>
      </c>
      <c r="G1615" s="1" t="s">
        <v>72</v>
      </c>
      <c r="H1615" s="1" t="s">
        <v>65</v>
      </c>
      <c r="I1615" s="1">
        <v>0.8</v>
      </c>
      <c r="J1615" s="1" t="s">
        <v>75</v>
      </c>
      <c r="K1615" s="1">
        <v>0</v>
      </c>
      <c r="M1615" s="1">
        <v>0</v>
      </c>
      <c r="O1615" s="1">
        <v>0</v>
      </c>
      <c r="Q1615" s="1">
        <v>0</v>
      </c>
      <c r="S1615" s="1">
        <v>0</v>
      </c>
      <c r="U1615" s="1">
        <v>0</v>
      </c>
      <c r="W1615" s="1">
        <v>0</v>
      </c>
      <c r="Y1615" s="1">
        <v>0</v>
      </c>
      <c r="AA1615" s="1">
        <v>0</v>
      </c>
      <c r="AC1615" s="1">
        <v>0</v>
      </c>
      <c r="AE1615" s="1">
        <v>0</v>
      </c>
      <c r="AG1615" s="1">
        <v>1</v>
      </c>
      <c r="AH1615" s="1">
        <v>0</v>
      </c>
    </row>
    <row r="1616" spans="1:34">
      <c r="A1616" s="1" t="s">
        <v>4305</v>
      </c>
      <c r="B1616" s="1" t="s">
        <v>4306</v>
      </c>
      <c r="C1616" s="1" t="s">
        <v>1631</v>
      </c>
      <c r="D1616" s="1">
        <v>36</v>
      </c>
      <c r="E1616" s="1">
        <v>42104</v>
      </c>
      <c r="F1616" s="1" t="s">
        <v>20332</v>
      </c>
      <c r="G1616" s="1" t="s">
        <v>72</v>
      </c>
      <c r="H1616" s="1" t="s">
        <v>73</v>
      </c>
      <c r="I1616" s="1">
        <v>0</v>
      </c>
      <c r="J1616" s="1" t="s">
        <v>397</v>
      </c>
      <c r="K1616" s="1">
        <v>0.8</v>
      </c>
      <c r="L1616" s="1" t="s">
        <v>75</v>
      </c>
      <c r="M1616" s="1">
        <v>0</v>
      </c>
      <c r="O1616" s="1">
        <v>0</v>
      </c>
      <c r="Q1616" s="1">
        <v>0</v>
      </c>
      <c r="S1616" s="1">
        <v>0</v>
      </c>
      <c r="U1616" s="1">
        <v>0</v>
      </c>
      <c r="W1616" s="1">
        <v>0</v>
      </c>
      <c r="Y1616" s="1">
        <v>0</v>
      </c>
      <c r="AA1616" s="1">
        <v>0</v>
      </c>
      <c r="AC1616" s="1">
        <v>0</v>
      </c>
      <c r="AE1616" s="1">
        <v>0</v>
      </c>
      <c r="AG1616" s="1">
        <v>2</v>
      </c>
      <c r="AH1616" s="1">
        <v>8000</v>
      </c>
    </row>
    <row r="1617" spans="1:34">
      <c r="A1617" s="1" t="s">
        <v>4307</v>
      </c>
      <c r="B1617" s="1" t="s">
        <v>4308</v>
      </c>
      <c r="C1617" s="1" t="s">
        <v>149</v>
      </c>
      <c r="D1617" s="1">
        <v>83</v>
      </c>
      <c r="E1617" s="1">
        <v>44104</v>
      </c>
      <c r="F1617" s="1" t="s">
        <v>20332</v>
      </c>
      <c r="G1617" s="1" t="s">
        <v>72</v>
      </c>
      <c r="H1617" s="1" t="s">
        <v>65</v>
      </c>
      <c r="I1617" s="1">
        <v>0.8</v>
      </c>
      <c r="J1617" s="1" t="s">
        <v>75</v>
      </c>
      <c r="K1617" s="1">
        <v>0</v>
      </c>
      <c r="M1617" s="1">
        <v>0</v>
      </c>
      <c r="O1617" s="1">
        <v>0</v>
      </c>
      <c r="Q1617" s="1">
        <v>0</v>
      </c>
      <c r="S1617" s="1">
        <v>0</v>
      </c>
      <c r="U1617" s="1">
        <v>0</v>
      </c>
      <c r="W1617" s="1">
        <v>0</v>
      </c>
      <c r="Y1617" s="1">
        <v>0</v>
      </c>
      <c r="AA1617" s="1">
        <v>0</v>
      </c>
      <c r="AC1617" s="1">
        <v>0</v>
      </c>
      <c r="AE1617" s="1">
        <v>0</v>
      </c>
      <c r="AG1617" s="1">
        <v>1</v>
      </c>
      <c r="AH1617" s="1">
        <v>0</v>
      </c>
    </row>
    <row r="1618" spans="1:34">
      <c r="A1618" s="1" t="s">
        <v>4309</v>
      </c>
      <c r="B1618" s="1" t="s">
        <v>4310</v>
      </c>
      <c r="C1618" s="1" t="s">
        <v>350</v>
      </c>
      <c r="D1618" s="1">
        <v>3</v>
      </c>
      <c r="E1618" s="1">
        <v>42825</v>
      </c>
      <c r="F1618" s="1" t="s">
        <v>20332</v>
      </c>
      <c r="G1618" s="1" t="s">
        <v>72</v>
      </c>
      <c r="H1618" s="1" t="s">
        <v>73</v>
      </c>
      <c r="I1618" s="1">
        <v>0</v>
      </c>
      <c r="J1618" s="1" t="s">
        <v>222</v>
      </c>
      <c r="K1618" s="1">
        <v>0.8</v>
      </c>
      <c r="L1618" s="1" t="s">
        <v>75</v>
      </c>
      <c r="M1618" s="1">
        <v>0</v>
      </c>
      <c r="O1618" s="1">
        <v>0</v>
      </c>
      <c r="Q1618" s="1">
        <v>0</v>
      </c>
      <c r="S1618" s="1">
        <v>0</v>
      </c>
      <c r="U1618" s="1">
        <v>0</v>
      </c>
      <c r="W1618" s="1">
        <v>0</v>
      </c>
      <c r="Y1618" s="1">
        <v>0</v>
      </c>
      <c r="AA1618" s="1">
        <v>0</v>
      </c>
      <c r="AC1618" s="1">
        <v>0</v>
      </c>
      <c r="AE1618" s="1">
        <v>0</v>
      </c>
      <c r="AG1618" s="1">
        <v>2</v>
      </c>
      <c r="AH1618" s="1">
        <v>9999.99</v>
      </c>
    </row>
    <row r="1619" spans="1:34">
      <c r="A1619" s="1" t="s">
        <v>4311</v>
      </c>
      <c r="B1619" s="1" t="s">
        <v>4312</v>
      </c>
      <c r="C1619" s="1" t="s">
        <v>626</v>
      </c>
      <c r="D1619" s="1">
        <v>52</v>
      </c>
      <c r="E1619" s="4">
        <v>44712</v>
      </c>
      <c r="F1619" s="1" t="s">
        <v>4313</v>
      </c>
      <c r="G1619" s="1" t="s">
        <v>80</v>
      </c>
      <c r="H1619" s="1" t="s">
        <v>73</v>
      </c>
      <c r="I1619" s="1">
        <v>0</v>
      </c>
      <c r="J1619" s="1" t="s">
        <v>651</v>
      </c>
      <c r="K1619" s="1">
        <v>0.55000000000000004</v>
      </c>
      <c r="L1619" s="1" t="s">
        <v>82</v>
      </c>
      <c r="M1619" s="1">
        <v>0.6</v>
      </c>
      <c r="N1619" s="1" t="s">
        <v>83</v>
      </c>
      <c r="O1619" s="1">
        <v>0.7</v>
      </c>
      <c r="P1619" s="1" t="s">
        <v>84</v>
      </c>
      <c r="Q1619" s="1">
        <v>0.8</v>
      </c>
      <c r="R1619" s="1" t="s">
        <v>85</v>
      </c>
      <c r="S1619" s="1">
        <v>0</v>
      </c>
      <c r="U1619" s="1">
        <v>0</v>
      </c>
      <c r="W1619" s="1">
        <v>0</v>
      </c>
      <c r="Y1619" s="1">
        <v>0</v>
      </c>
      <c r="AA1619" s="1">
        <v>0</v>
      </c>
      <c r="AC1619" s="1">
        <v>0</v>
      </c>
      <c r="AE1619" s="1">
        <v>0</v>
      </c>
      <c r="AG1619" s="1">
        <v>4</v>
      </c>
      <c r="AH1619" s="1">
        <v>14999.99</v>
      </c>
    </row>
    <row r="1620" spans="1:34">
      <c r="A1620" s="1" t="s">
        <v>4314</v>
      </c>
      <c r="B1620" s="1" t="s">
        <v>4315</v>
      </c>
      <c r="C1620" s="1" t="s">
        <v>1331</v>
      </c>
      <c r="D1620" s="1">
        <v>32</v>
      </c>
      <c r="E1620" s="4">
        <v>44712</v>
      </c>
      <c r="F1620" s="1" t="s">
        <v>4316</v>
      </c>
      <c r="G1620" s="1" t="s">
        <v>80</v>
      </c>
      <c r="H1620" s="1" t="s">
        <v>73</v>
      </c>
      <c r="I1620" s="1">
        <v>0</v>
      </c>
      <c r="J1620" s="1" t="s">
        <v>4317</v>
      </c>
      <c r="K1620" s="1">
        <v>0</v>
      </c>
      <c r="L1620" s="1" t="s">
        <v>4318</v>
      </c>
      <c r="M1620" s="1">
        <v>0.8</v>
      </c>
      <c r="N1620" s="1" t="s">
        <v>75</v>
      </c>
      <c r="O1620" s="1">
        <v>0</v>
      </c>
      <c r="Q1620" s="1">
        <v>0</v>
      </c>
      <c r="S1620" s="1">
        <v>0</v>
      </c>
      <c r="U1620" s="1">
        <v>0</v>
      </c>
      <c r="W1620" s="1">
        <v>0</v>
      </c>
      <c r="Y1620" s="1">
        <v>0</v>
      </c>
      <c r="AA1620" s="1">
        <v>0</v>
      </c>
      <c r="AC1620" s="1">
        <v>0</v>
      </c>
      <c r="AE1620" s="1">
        <v>0</v>
      </c>
      <c r="AG1620" s="1">
        <v>5</v>
      </c>
      <c r="AH1620" s="1">
        <v>0</v>
      </c>
    </row>
    <row r="1621" spans="1:34">
      <c r="A1621" s="1" t="s">
        <v>4319</v>
      </c>
      <c r="B1621" s="1" t="s">
        <v>4320</v>
      </c>
      <c r="C1621" s="1" t="s">
        <v>620</v>
      </c>
      <c r="D1621" s="1">
        <v>10</v>
      </c>
      <c r="E1621" s="4">
        <v>44677</v>
      </c>
      <c r="F1621" s="1" t="s">
        <v>4321</v>
      </c>
      <c r="G1621" s="1" t="s">
        <v>72</v>
      </c>
      <c r="H1621" s="1" t="s">
        <v>65</v>
      </c>
      <c r="I1621" s="1">
        <v>0.7</v>
      </c>
      <c r="J1621" s="1" t="s">
        <v>75</v>
      </c>
      <c r="K1621" s="1">
        <v>0</v>
      </c>
      <c r="M1621" s="1">
        <v>0</v>
      </c>
      <c r="O1621" s="1">
        <v>0</v>
      </c>
      <c r="Q1621" s="1">
        <v>0</v>
      </c>
      <c r="S1621" s="1">
        <v>0</v>
      </c>
      <c r="U1621" s="1">
        <v>0</v>
      </c>
      <c r="W1621" s="1">
        <v>0</v>
      </c>
      <c r="Y1621" s="1">
        <v>0</v>
      </c>
      <c r="AA1621" s="1">
        <v>0</v>
      </c>
      <c r="AC1621" s="1">
        <v>0</v>
      </c>
      <c r="AE1621" s="1">
        <v>0</v>
      </c>
      <c r="AG1621" s="1">
        <v>1</v>
      </c>
      <c r="AH1621" s="1">
        <v>0</v>
      </c>
    </row>
    <row r="1622" spans="1:34">
      <c r="A1622" s="1" t="s">
        <v>4322</v>
      </c>
      <c r="B1622" s="1" t="s">
        <v>4323</v>
      </c>
      <c r="C1622" s="1" t="s">
        <v>163</v>
      </c>
      <c r="D1622" s="1">
        <v>2</v>
      </c>
      <c r="E1622" s="4">
        <v>44638</v>
      </c>
      <c r="F1622" s="1" t="s">
        <v>4324</v>
      </c>
      <c r="G1622" s="1" t="s">
        <v>72</v>
      </c>
      <c r="H1622" s="1" t="s">
        <v>73</v>
      </c>
      <c r="I1622" s="1">
        <v>0</v>
      </c>
      <c r="J1622" s="1" t="s">
        <v>397</v>
      </c>
      <c r="K1622" s="1">
        <v>0.8</v>
      </c>
      <c r="L1622" s="1" t="s">
        <v>75</v>
      </c>
      <c r="M1622" s="1">
        <v>0</v>
      </c>
      <c r="O1622" s="1">
        <v>0</v>
      </c>
      <c r="Q1622" s="1">
        <v>0</v>
      </c>
      <c r="S1622" s="1">
        <v>0</v>
      </c>
      <c r="U1622" s="1">
        <v>0</v>
      </c>
      <c r="W1622" s="1">
        <v>0</v>
      </c>
      <c r="Y1622" s="1">
        <v>0</v>
      </c>
      <c r="AA1622" s="1">
        <v>0</v>
      </c>
      <c r="AC1622" s="1">
        <v>0</v>
      </c>
      <c r="AE1622" s="1">
        <v>0</v>
      </c>
      <c r="AG1622" s="1">
        <v>2</v>
      </c>
      <c r="AH1622" s="1">
        <v>8000</v>
      </c>
    </row>
    <row r="1623" spans="1:34">
      <c r="A1623" s="1" t="s">
        <v>4325</v>
      </c>
      <c r="B1623" s="1" t="s">
        <v>4326</v>
      </c>
      <c r="C1623" s="1" t="s">
        <v>228</v>
      </c>
      <c r="D1623" s="1">
        <v>12</v>
      </c>
      <c r="E1623" s="4">
        <v>44680</v>
      </c>
      <c r="F1623" s="1" t="s">
        <v>4327</v>
      </c>
      <c r="G1623" s="1" t="s">
        <v>80</v>
      </c>
      <c r="H1623" s="1" t="s">
        <v>73</v>
      </c>
      <c r="I1623" s="1">
        <v>0.6</v>
      </c>
      <c r="J1623" s="1" t="s">
        <v>82</v>
      </c>
      <c r="K1623" s="1">
        <v>0.7</v>
      </c>
      <c r="L1623" s="1" t="s">
        <v>83</v>
      </c>
      <c r="M1623" s="1">
        <v>0.75</v>
      </c>
      <c r="N1623" s="1" t="s">
        <v>84</v>
      </c>
      <c r="O1623" s="1">
        <v>0.8</v>
      </c>
      <c r="P1623" s="1" t="s">
        <v>85</v>
      </c>
      <c r="Q1623" s="1">
        <v>0</v>
      </c>
      <c r="S1623" s="1">
        <v>0</v>
      </c>
      <c r="U1623" s="1">
        <v>0</v>
      </c>
      <c r="W1623" s="1">
        <v>0</v>
      </c>
      <c r="Y1623" s="1">
        <v>0</v>
      </c>
      <c r="AA1623" s="1">
        <v>0</v>
      </c>
      <c r="AC1623" s="1">
        <v>0</v>
      </c>
      <c r="AE1623" s="1">
        <v>0</v>
      </c>
      <c r="AG1623" s="1">
        <v>3</v>
      </c>
      <c r="AH1623" s="1">
        <v>0</v>
      </c>
    </row>
    <row r="1624" spans="1:34">
      <c r="A1624" s="1" t="s">
        <v>4328</v>
      </c>
      <c r="B1624" s="1" t="s">
        <v>4329</v>
      </c>
      <c r="C1624" s="1" t="s">
        <v>179</v>
      </c>
      <c r="D1624" s="1">
        <v>16</v>
      </c>
      <c r="E1624" s="4">
        <v>44712</v>
      </c>
      <c r="F1624" s="1" t="s">
        <v>4330</v>
      </c>
      <c r="G1624" s="1" t="s">
        <v>80</v>
      </c>
      <c r="H1624" s="1" t="s">
        <v>73</v>
      </c>
      <c r="I1624" s="1">
        <v>0</v>
      </c>
      <c r="J1624" s="1" t="s">
        <v>81</v>
      </c>
      <c r="K1624" s="1">
        <v>0.5</v>
      </c>
      <c r="L1624" s="1" t="s">
        <v>82</v>
      </c>
      <c r="M1624" s="1">
        <v>0.6</v>
      </c>
      <c r="N1624" s="1" t="s">
        <v>83</v>
      </c>
      <c r="O1624" s="1">
        <v>0.7</v>
      </c>
      <c r="P1624" s="1" t="s">
        <v>84</v>
      </c>
      <c r="Q1624" s="1">
        <v>0.8</v>
      </c>
      <c r="R1624" s="1" t="s">
        <v>85</v>
      </c>
      <c r="S1624" s="1">
        <v>0</v>
      </c>
      <c r="U1624" s="1">
        <v>0</v>
      </c>
      <c r="W1624" s="1">
        <v>0</v>
      </c>
      <c r="Y1624" s="1">
        <v>0</v>
      </c>
      <c r="AA1624" s="1">
        <v>0</v>
      </c>
      <c r="AC1624" s="1">
        <v>0</v>
      </c>
      <c r="AE1624" s="1">
        <v>0</v>
      </c>
      <c r="AG1624" s="1">
        <v>4</v>
      </c>
      <c r="AH1624" s="1">
        <v>15000</v>
      </c>
    </row>
    <row r="1625" spans="1:34">
      <c r="A1625" s="1" t="s">
        <v>4331</v>
      </c>
      <c r="B1625" s="1" t="s">
        <v>4332</v>
      </c>
      <c r="C1625" s="1" t="s">
        <v>159</v>
      </c>
      <c r="D1625" s="1">
        <v>26</v>
      </c>
      <c r="E1625" s="1">
        <v>42201</v>
      </c>
      <c r="F1625" s="1" t="s">
        <v>20332</v>
      </c>
      <c r="G1625" s="1" t="s">
        <v>72</v>
      </c>
      <c r="H1625" s="1" t="s">
        <v>73</v>
      </c>
      <c r="I1625" s="1">
        <v>0</v>
      </c>
      <c r="J1625" s="1" t="s">
        <v>74</v>
      </c>
      <c r="K1625" s="1">
        <v>0.8</v>
      </c>
      <c r="L1625" s="1" t="s">
        <v>75</v>
      </c>
      <c r="M1625" s="1">
        <v>0</v>
      </c>
      <c r="O1625" s="1">
        <v>0</v>
      </c>
      <c r="Q1625" s="1">
        <v>0</v>
      </c>
      <c r="S1625" s="1">
        <v>0</v>
      </c>
      <c r="U1625" s="1">
        <v>0</v>
      </c>
      <c r="W1625" s="1">
        <v>0</v>
      </c>
      <c r="Y1625" s="1">
        <v>0</v>
      </c>
      <c r="AA1625" s="1">
        <v>0</v>
      </c>
      <c r="AC1625" s="1">
        <v>0</v>
      </c>
      <c r="AE1625" s="1">
        <v>0</v>
      </c>
      <c r="AG1625" s="1">
        <v>2</v>
      </c>
      <c r="AH1625" s="1">
        <v>10000</v>
      </c>
    </row>
    <row r="1626" spans="1:34">
      <c r="A1626" s="1" t="s">
        <v>4333</v>
      </c>
      <c r="B1626" s="1" t="s">
        <v>4334</v>
      </c>
      <c r="C1626" s="1" t="s">
        <v>306</v>
      </c>
      <c r="D1626" s="1">
        <v>12</v>
      </c>
      <c r="E1626" s="4">
        <v>44662</v>
      </c>
      <c r="F1626" s="1" t="s">
        <v>4335</v>
      </c>
      <c r="G1626" s="1" t="s">
        <v>72</v>
      </c>
      <c r="H1626" s="1" t="s">
        <v>65</v>
      </c>
      <c r="I1626" s="1">
        <v>0.8</v>
      </c>
      <c r="J1626" s="1" t="s">
        <v>75</v>
      </c>
      <c r="K1626" s="1">
        <v>0</v>
      </c>
      <c r="M1626" s="1">
        <v>0</v>
      </c>
      <c r="O1626" s="1">
        <v>0</v>
      </c>
      <c r="Q1626" s="1">
        <v>0</v>
      </c>
      <c r="S1626" s="1">
        <v>0</v>
      </c>
      <c r="U1626" s="1">
        <v>0</v>
      </c>
      <c r="W1626" s="1">
        <v>0</v>
      </c>
      <c r="Y1626" s="1">
        <v>0</v>
      </c>
      <c r="AA1626" s="1">
        <v>0</v>
      </c>
      <c r="AC1626" s="1">
        <v>0</v>
      </c>
      <c r="AE1626" s="1">
        <v>0</v>
      </c>
      <c r="AG1626" s="1">
        <v>1</v>
      </c>
      <c r="AH1626" s="1">
        <v>0</v>
      </c>
    </row>
    <row r="1627" spans="1:34">
      <c r="A1627" s="1" t="s">
        <v>4336</v>
      </c>
      <c r="B1627" s="1" t="s">
        <v>4337</v>
      </c>
      <c r="C1627" s="1" t="s">
        <v>101</v>
      </c>
      <c r="D1627" s="1">
        <v>13</v>
      </c>
      <c r="E1627" s="1">
        <v>43145</v>
      </c>
      <c r="F1627" s="1" t="s">
        <v>20340</v>
      </c>
      <c r="G1627" s="1" t="s">
        <v>20341</v>
      </c>
      <c r="H1627" s="1" t="s">
        <v>73</v>
      </c>
      <c r="I1627" s="1">
        <v>0.4</v>
      </c>
      <c r="J1627" s="1" t="s">
        <v>82</v>
      </c>
      <c r="K1627" s="1">
        <v>0.6</v>
      </c>
      <c r="L1627" s="1" t="s">
        <v>83</v>
      </c>
      <c r="M1627" s="1">
        <v>0.65</v>
      </c>
      <c r="N1627" s="1" t="s">
        <v>84</v>
      </c>
      <c r="O1627" s="1">
        <v>0.7</v>
      </c>
      <c r="P1627" s="1" t="s">
        <v>85</v>
      </c>
      <c r="Q1627" s="1">
        <v>0</v>
      </c>
      <c r="S1627" s="1">
        <v>0</v>
      </c>
      <c r="U1627" s="1">
        <v>0</v>
      </c>
      <c r="W1627" s="1">
        <v>0</v>
      </c>
      <c r="Y1627" s="1">
        <v>0</v>
      </c>
      <c r="AA1627" s="1">
        <v>0</v>
      </c>
      <c r="AC1627" s="1">
        <v>0</v>
      </c>
      <c r="AE1627" s="1">
        <v>0</v>
      </c>
      <c r="AG1627" s="1">
        <v>3</v>
      </c>
      <c r="AH1627" s="1">
        <v>0</v>
      </c>
    </row>
    <row r="1628" spans="1:34">
      <c r="A1628" s="1" t="s">
        <v>4338</v>
      </c>
      <c r="B1628" s="1" t="s">
        <v>4339</v>
      </c>
      <c r="C1628" s="1" t="s">
        <v>826</v>
      </c>
      <c r="D1628" s="1">
        <v>74</v>
      </c>
      <c r="E1628" s="1">
        <v>44195</v>
      </c>
      <c r="F1628" s="1" t="s">
        <v>20332</v>
      </c>
      <c r="G1628" s="1" t="s">
        <v>72</v>
      </c>
      <c r="H1628" s="1" t="s">
        <v>73</v>
      </c>
      <c r="I1628" s="1">
        <v>0</v>
      </c>
      <c r="J1628" s="1" t="s">
        <v>222</v>
      </c>
      <c r="K1628" s="1">
        <v>0.6</v>
      </c>
      <c r="L1628" s="1" t="s">
        <v>75</v>
      </c>
      <c r="M1628" s="1">
        <v>0</v>
      </c>
      <c r="O1628" s="1">
        <v>0</v>
      </c>
      <c r="Q1628" s="1">
        <v>0</v>
      </c>
      <c r="S1628" s="1">
        <v>0</v>
      </c>
      <c r="U1628" s="1">
        <v>0</v>
      </c>
      <c r="W1628" s="1">
        <v>0</v>
      </c>
      <c r="Y1628" s="1">
        <v>0</v>
      </c>
      <c r="AA1628" s="1">
        <v>0</v>
      </c>
      <c r="AC1628" s="1">
        <v>0</v>
      </c>
      <c r="AE1628" s="1">
        <v>0</v>
      </c>
      <c r="AG1628" s="1">
        <v>2</v>
      </c>
      <c r="AH1628" s="1">
        <v>9999.99</v>
      </c>
    </row>
    <row r="1629" spans="1:34">
      <c r="A1629" s="1" t="s">
        <v>4340</v>
      </c>
      <c r="B1629" s="1" t="s">
        <v>4341</v>
      </c>
      <c r="C1629" s="1" t="s">
        <v>218</v>
      </c>
      <c r="D1629" s="1">
        <v>5</v>
      </c>
      <c r="E1629" s="1">
        <v>42206</v>
      </c>
      <c r="F1629" s="1" t="s">
        <v>20332</v>
      </c>
      <c r="G1629" s="1" t="s">
        <v>72</v>
      </c>
      <c r="H1629" s="1" t="s">
        <v>65</v>
      </c>
      <c r="I1629" s="1">
        <v>0.8</v>
      </c>
      <c r="J1629" s="1" t="s">
        <v>75</v>
      </c>
      <c r="K1629" s="1">
        <v>0</v>
      </c>
      <c r="M1629" s="1">
        <v>0</v>
      </c>
      <c r="O1629" s="1">
        <v>0</v>
      </c>
      <c r="Q1629" s="1">
        <v>0</v>
      </c>
      <c r="S1629" s="1">
        <v>0</v>
      </c>
      <c r="U1629" s="1">
        <v>0</v>
      </c>
      <c r="W1629" s="1">
        <v>0</v>
      </c>
      <c r="Y1629" s="1">
        <v>0</v>
      </c>
      <c r="AA1629" s="1">
        <v>0</v>
      </c>
      <c r="AC1629" s="1">
        <v>0</v>
      </c>
      <c r="AE1629" s="1">
        <v>0</v>
      </c>
      <c r="AG1629" s="1">
        <v>1</v>
      </c>
      <c r="AH1629" s="1">
        <v>0</v>
      </c>
    </row>
    <row r="1630" spans="1:34">
      <c r="A1630" s="1" t="s">
        <v>4342</v>
      </c>
      <c r="B1630" s="1" t="s">
        <v>4343</v>
      </c>
      <c r="C1630" s="1" t="s">
        <v>620</v>
      </c>
      <c r="H1630" s="1" t="s">
        <v>65</v>
      </c>
      <c r="I1630" s="1" t="s">
        <v>66</v>
      </c>
      <c r="V1630" s="1" t="s">
        <v>67</v>
      </c>
    </row>
    <row r="1631" spans="1:34">
      <c r="A1631" s="1" t="s">
        <v>4344</v>
      </c>
      <c r="B1631" s="1" t="s">
        <v>4345</v>
      </c>
      <c r="C1631" s="1" t="s">
        <v>129</v>
      </c>
      <c r="D1631" s="1">
        <v>8</v>
      </c>
      <c r="E1631" s="1">
        <v>44258</v>
      </c>
      <c r="F1631" s="1" t="s">
        <v>20332</v>
      </c>
      <c r="G1631" s="1" t="s">
        <v>72</v>
      </c>
      <c r="H1631" s="1" t="s">
        <v>65</v>
      </c>
      <c r="I1631" s="1">
        <v>0.4</v>
      </c>
      <c r="J1631" s="1" t="s">
        <v>75</v>
      </c>
      <c r="K1631" s="1">
        <v>0</v>
      </c>
      <c r="M1631" s="1">
        <v>0</v>
      </c>
      <c r="O1631" s="1">
        <v>0</v>
      </c>
      <c r="Q1631" s="1">
        <v>0</v>
      </c>
      <c r="S1631" s="1">
        <v>0</v>
      </c>
      <c r="U1631" s="1">
        <v>0</v>
      </c>
      <c r="W1631" s="1">
        <v>0</v>
      </c>
      <c r="Y1631" s="1">
        <v>0</v>
      </c>
      <c r="AA1631" s="1">
        <v>0</v>
      </c>
      <c r="AC1631" s="1">
        <v>0</v>
      </c>
      <c r="AE1631" s="1">
        <v>0</v>
      </c>
      <c r="AG1631" s="1">
        <v>1</v>
      </c>
      <c r="AH1631" s="1">
        <v>0</v>
      </c>
    </row>
    <row r="1632" spans="1:34">
      <c r="A1632" s="1" t="s">
        <v>4346</v>
      </c>
      <c r="B1632" s="1" t="s">
        <v>4347</v>
      </c>
      <c r="C1632" s="1" t="s">
        <v>118</v>
      </c>
      <c r="D1632" s="1">
        <v>38</v>
      </c>
      <c r="E1632" s="4">
        <v>44547</v>
      </c>
      <c r="F1632" s="1" t="s">
        <v>4348</v>
      </c>
      <c r="G1632" s="1" t="s">
        <v>72</v>
      </c>
      <c r="H1632" s="1" t="s">
        <v>65</v>
      </c>
      <c r="I1632" s="1">
        <v>0.8</v>
      </c>
      <c r="J1632" s="1" t="s">
        <v>75</v>
      </c>
      <c r="K1632" s="1">
        <v>0</v>
      </c>
      <c r="M1632" s="1">
        <v>0</v>
      </c>
      <c r="O1632" s="1">
        <v>0</v>
      </c>
      <c r="Q1632" s="1">
        <v>0</v>
      </c>
      <c r="S1632" s="1">
        <v>0</v>
      </c>
      <c r="U1632" s="1">
        <v>0</v>
      </c>
      <c r="W1632" s="1">
        <v>0</v>
      </c>
      <c r="Y1632" s="1">
        <v>0</v>
      </c>
      <c r="AA1632" s="1">
        <v>0</v>
      </c>
      <c r="AC1632" s="1">
        <v>0</v>
      </c>
      <c r="AE1632" s="1">
        <v>0</v>
      </c>
      <c r="AG1632" s="1">
        <v>1</v>
      </c>
      <c r="AH1632" s="1">
        <v>0</v>
      </c>
    </row>
    <row r="1633" spans="1:34">
      <c r="A1633" s="1" t="s">
        <v>4349</v>
      </c>
      <c r="B1633" s="1" t="s">
        <v>4350</v>
      </c>
      <c r="C1633" s="1" t="s">
        <v>255</v>
      </c>
      <c r="D1633" s="1">
        <v>3</v>
      </c>
      <c r="E1633" s="1">
        <v>44235</v>
      </c>
      <c r="F1633" s="1" t="s">
        <v>20332</v>
      </c>
      <c r="G1633" s="1" t="s">
        <v>72</v>
      </c>
      <c r="H1633" s="1" t="s">
        <v>65</v>
      </c>
      <c r="I1633" s="1">
        <v>0.8</v>
      </c>
      <c r="J1633" s="1" t="s">
        <v>75</v>
      </c>
      <c r="K1633" s="1">
        <v>0</v>
      </c>
      <c r="M1633" s="1">
        <v>0</v>
      </c>
      <c r="O1633" s="1">
        <v>0</v>
      </c>
      <c r="Q1633" s="1">
        <v>0</v>
      </c>
      <c r="S1633" s="1">
        <v>0</v>
      </c>
      <c r="U1633" s="1">
        <v>0</v>
      </c>
      <c r="W1633" s="1">
        <v>0</v>
      </c>
      <c r="Y1633" s="1">
        <v>0</v>
      </c>
      <c r="AA1633" s="1">
        <v>0</v>
      </c>
      <c r="AC1633" s="1">
        <v>0</v>
      </c>
      <c r="AE1633" s="1">
        <v>0</v>
      </c>
      <c r="AG1633" s="1">
        <v>1</v>
      </c>
      <c r="AH1633" s="1">
        <v>0</v>
      </c>
    </row>
    <row r="1634" spans="1:34">
      <c r="A1634" s="1" t="s">
        <v>4351</v>
      </c>
      <c r="B1634" s="1" t="s">
        <v>4352</v>
      </c>
      <c r="C1634" s="1" t="s">
        <v>387</v>
      </c>
      <c r="D1634" s="1">
        <v>9</v>
      </c>
      <c r="E1634" s="4">
        <v>44712</v>
      </c>
      <c r="F1634" s="1" t="s">
        <v>4353</v>
      </c>
      <c r="G1634" s="1" t="s">
        <v>72</v>
      </c>
      <c r="H1634" s="1" t="s">
        <v>65</v>
      </c>
      <c r="I1634" s="1">
        <v>0.8</v>
      </c>
      <c r="J1634" s="1" t="s">
        <v>75</v>
      </c>
      <c r="K1634" s="1">
        <v>0</v>
      </c>
      <c r="M1634" s="1">
        <v>0</v>
      </c>
      <c r="O1634" s="1">
        <v>0</v>
      </c>
      <c r="Q1634" s="1">
        <v>0</v>
      </c>
      <c r="S1634" s="1">
        <v>0</v>
      </c>
      <c r="U1634" s="1">
        <v>0</v>
      </c>
      <c r="W1634" s="1">
        <v>0</v>
      </c>
      <c r="Y1634" s="1">
        <v>0</v>
      </c>
      <c r="AA1634" s="1">
        <v>0</v>
      </c>
      <c r="AC1634" s="1">
        <v>0</v>
      </c>
      <c r="AE1634" s="1">
        <v>0</v>
      </c>
      <c r="AG1634" s="1">
        <v>1</v>
      </c>
      <c r="AH1634" s="1">
        <v>0</v>
      </c>
    </row>
    <row r="1635" spans="1:34">
      <c r="A1635" s="1" t="s">
        <v>4354</v>
      </c>
      <c r="B1635" s="1" t="s">
        <v>4355</v>
      </c>
      <c r="C1635" s="1" t="s">
        <v>132</v>
      </c>
      <c r="D1635" s="1">
        <v>9</v>
      </c>
      <c r="E1635" s="1">
        <v>44305</v>
      </c>
      <c r="F1635" s="1" t="s">
        <v>20332</v>
      </c>
      <c r="G1635" s="1" t="s">
        <v>72</v>
      </c>
      <c r="H1635" s="1" t="s">
        <v>73</v>
      </c>
      <c r="I1635" s="1">
        <v>0</v>
      </c>
      <c r="J1635" s="1" t="s">
        <v>74</v>
      </c>
      <c r="K1635" s="1">
        <v>0.7</v>
      </c>
      <c r="L1635" s="1" t="s">
        <v>75</v>
      </c>
      <c r="M1635" s="1">
        <v>0</v>
      </c>
      <c r="O1635" s="1">
        <v>0</v>
      </c>
      <c r="Q1635" s="1">
        <v>0</v>
      </c>
      <c r="S1635" s="1">
        <v>0</v>
      </c>
      <c r="U1635" s="1">
        <v>0</v>
      </c>
      <c r="W1635" s="1">
        <v>0</v>
      </c>
      <c r="Y1635" s="1">
        <v>0</v>
      </c>
      <c r="AA1635" s="1">
        <v>0</v>
      </c>
      <c r="AC1635" s="1">
        <v>0</v>
      </c>
      <c r="AE1635" s="1">
        <v>0</v>
      </c>
      <c r="AG1635" s="1">
        <v>2</v>
      </c>
      <c r="AH1635" s="1">
        <v>10000</v>
      </c>
    </row>
    <row r="1636" spans="1:34">
      <c r="A1636" s="1" t="s">
        <v>4356</v>
      </c>
      <c r="B1636" s="1" t="s">
        <v>4357</v>
      </c>
      <c r="C1636" s="1" t="s">
        <v>488</v>
      </c>
      <c r="D1636" s="1">
        <v>103</v>
      </c>
      <c r="E1636" s="1">
        <v>41207</v>
      </c>
      <c r="F1636" s="1" t="s">
        <v>20332</v>
      </c>
      <c r="G1636" s="1" t="s">
        <v>72</v>
      </c>
      <c r="H1636" s="1" t="s">
        <v>73</v>
      </c>
      <c r="I1636" s="1">
        <v>0</v>
      </c>
      <c r="J1636" s="1" t="s">
        <v>222</v>
      </c>
      <c r="K1636" s="1">
        <v>0.8</v>
      </c>
      <c r="L1636" s="1" t="s">
        <v>75</v>
      </c>
      <c r="M1636" s="1">
        <v>0</v>
      </c>
      <c r="O1636" s="1">
        <v>0</v>
      </c>
      <c r="Q1636" s="1">
        <v>0</v>
      </c>
      <c r="S1636" s="1">
        <v>0</v>
      </c>
      <c r="U1636" s="1">
        <v>0</v>
      </c>
      <c r="W1636" s="1">
        <v>0</v>
      </c>
      <c r="Y1636" s="1">
        <v>0</v>
      </c>
      <c r="AA1636" s="1">
        <v>0</v>
      </c>
      <c r="AC1636" s="1">
        <v>0</v>
      </c>
      <c r="AE1636" s="1">
        <v>0</v>
      </c>
      <c r="AG1636" s="1">
        <v>2</v>
      </c>
      <c r="AH1636" s="1">
        <v>9999.99</v>
      </c>
    </row>
    <row r="1637" spans="1:34">
      <c r="A1637" s="1" t="s">
        <v>4358</v>
      </c>
      <c r="B1637" s="1" t="s">
        <v>4359</v>
      </c>
      <c r="C1637" s="1" t="s">
        <v>259</v>
      </c>
      <c r="D1637" s="1">
        <v>7</v>
      </c>
      <c r="E1637" s="4">
        <v>44616</v>
      </c>
      <c r="F1637" s="1" t="s">
        <v>4360</v>
      </c>
      <c r="G1637" s="1" t="s">
        <v>72</v>
      </c>
      <c r="H1637" s="1" t="s">
        <v>73</v>
      </c>
      <c r="I1637" s="1">
        <v>0</v>
      </c>
      <c r="J1637" s="1" t="s">
        <v>74</v>
      </c>
      <c r="K1637" s="1">
        <v>0.6</v>
      </c>
      <c r="L1637" s="1" t="s">
        <v>75</v>
      </c>
      <c r="M1637" s="1">
        <v>0</v>
      </c>
      <c r="O1637" s="1">
        <v>0</v>
      </c>
      <c r="Q1637" s="1">
        <v>0</v>
      </c>
      <c r="S1637" s="1">
        <v>0</v>
      </c>
      <c r="U1637" s="1">
        <v>0</v>
      </c>
      <c r="W1637" s="1">
        <v>0</v>
      </c>
      <c r="Y1637" s="1">
        <v>0</v>
      </c>
      <c r="AA1637" s="1">
        <v>0</v>
      </c>
      <c r="AC1637" s="1">
        <v>0</v>
      </c>
      <c r="AE1637" s="1">
        <v>0</v>
      </c>
      <c r="AG1637" s="1">
        <v>2</v>
      </c>
      <c r="AH1637" s="1">
        <v>10000</v>
      </c>
    </row>
    <row r="1638" spans="1:34">
      <c r="A1638" s="1" t="s">
        <v>4361</v>
      </c>
      <c r="B1638" s="1" t="s">
        <v>4362</v>
      </c>
      <c r="C1638" s="1" t="s">
        <v>185</v>
      </c>
      <c r="D1638" s="1">
        <v>12</v>
      </c>
      <c r="E1638" s="4">
        <v>44720</v>
      </c>
      <c r="F1638" s="1" t="s">
        <v>4363</v>
      </c>
      <c r="G1638" s="1" t="s">
        <v>72</v>
      </c>
      <c r="H1638" s="1" t="s">
        <v>73</v>
      </c>
      <c r="I1638" s="1">
        <v>0</v>
      </c>
      <c r="J1638" s="1" t="s">
        <v>81</v>
      </c>
      <c r="K1638" s="1">
        <v>0.8</v>
      </c>
      <c r="L1638" s="1" t="s">
        <v>75</v>
      </c>
      <c r="M1638" s="1">
        <v>0</v>
      </c>
      <c r="O1638" s="1">
        <v>0</v>
      </c>
      <c r="Q1638" s="1">
        <v>0</v>
      </c>
      <c r="S1638" s="1">
        <v>0</v>
      </c>
      <c r="U1638" s="1">
        <v>0</v>
      </c>
      <c r="W1638" s="1">
        <v>0</v>
      </c>
      <c r="Y1638" s="1">
        <v>0</v>
      </c>
      <c r="AA1638" s="1">
        <v>0</v>
      </c>
      <c r="AC1638" s="1">
        <v>0</v>
      </c>
      <c r="AE1638" s="1">
        <v>0</v>
      </c>
      <c r="AG1638" s="1">
        <v>2</v>
      </c>
      <c r="AH1638" s="1">
        <v>15000</v>
      </c>
    </row>
    <row r="1639" spans="1:34">
      <c r="A1639" s="1" t="s">
        <v>4364</v>
      </c>
      <c r="B1639" s="1" t="s">
        <v>4365</v>
      </c>
      <c r="C1639" s="1" t="s">
        <v>533</v>
      </c>
      <c r="H1639" s="1" t="s">
        <v>65</v>
      </c>
      <c r="I1639" s="1" t="s">
        <v>66</v>
      </c>
      <c r="V1639" s="1" t="s">
        <v>67</v>
      </c>
    </row>
    <row r="1640" spans="1:34">
      <c r="A1640" s="1" t="s">
        <v>4366</v>
      </c>
      <c r="B1640" s="1" t="s">
        <v>4367</v>
      </c>
      <c r="C1640" s="1" t="s">
        <v>1232</v>
      </c>
      <c r="D1640" s="1">
        <v>8</v>
      </c>
      <c r="E1640" s="1">
        <v>39536</v>
      </c>
      <c r="F1640" s="1" t="s">
        <v>20332</v>
      </c>
      <c r="G1640" s="1" t="s">
        <v>72</v>
      </c>
      <c r="H1640" s="1" t="s">
        <v>65</v>
      </c>
      <c r="I1640" s="1">
        <v>0.8</v>
      </c>
      <c r="J1640" s="1" t="s">
        <v>75</v>
      </c>
      <c r="K1640" s="1">
        <v>0</v>
      </c>
      <c r="M1640" s="1">
        <v>0</v>
      </c>
      <c r="O1640" s="1">
        <v>0</v>
      </c>
      <c r="Q1640" s="1">
        <v>0</v>
      </c>
      <c r="S1640" s="1">
        <v>0</v>
      </c>
      <c r="U1640" s="1">
        <v>0</v>
      </c>
      <c r="W1640" s="1">
        <v>0</v>
      </c>
      <c r="Y1640" s="1">
        <v>0</v>
      </c>
      <c r="AA1640" s="1">
        <v>0</v>
      </c>
      <c r="AC1640" s="1">
        <v>0</v>
      </c>
      <c r="AE1640" s="1">
        <v>0</v>
      </c>
      <c r="AG1640" s="1">
        <v>1</v>
      </c>
      <c r="AH1640" s="1">
        <v>0</v>
      </c>
    </row>
    <row r="1641" spans="1:34">
      <c r="A1641" s="1" t="s">
        <v>4368</v>
      </c>
      <c r="B1641" s="1" t="s">
        <v>4369</v>
      </c>
      <c r="C1641" s="1" t="s">
        <v>199</v>
      </c>
      <c r="D1641" s="1">
        <v>42</v>
      </c>
      <c r="E1641" s="1">
        <v>44560</v>
      </c>
      <c r="F1641" s="1" t="s">
        <v>20439</v>
      </c>
      <c r="G1641" s="1" t="s">
        <v>72</v>
      </c>
      <c r="H1641" s="1" t="s">
        <v>65</v>
      </c>
      <c r="I1641" s="1">
        <v>0.7</v>
      </c>
      <c r="J1641" s="1" t="s">
        <v>75</v>
      </c>
      <c r="K1641" s="1">
        <v>0</v>
      </c>
      <c r="M1641" s="1">
        <v>0</v>
      </c>
      <c r="O1641" s="1">
        <v>0</v>
      </c>
      <c r="Q1641" s="1">
        <v>0</v>
      </c>
      <c r="S1641" s="1">
        <v>0</v>
      </c>
      <c r="U1641" s="1">
        <v>0</v>
      </c>
      <c r="W1641" s="1">
        <v>0</v>
      </c>
      <c r="Y1641" s="1">
        <v>0</v>
      </c>
      <c r="AA1641" s="1">
        <v>0</v>
      </c>
      <c r="AC1641" s="1">
        <v>0</v>
      </c>
      <c r="AE1641" s="1">
        <v>0</v>
      </c>
      <c r="AG1641" s="1">
        <v>1</v>
      </c>
      <c r="AH1641" s="1">
        <v>0</v>
      </c>
    </row>
    <row r="1642" spans="1:34">
      <c r="A1642" s="1" t="s">
        <v>4370</v>
      </c>
      <c r="B1642" s="1" t="s">
        <v>4371</v>
      </c>
      <c r="C1642" s="1" t="s">
        <v>287</v>
      </c>
      <c r="D1642" s="1">
        <v>3</v>
      </c>
      <c r="E1642" s="4">
        <v>44641</v>
      </c>
      <c r="F1642" s="1" t="s">
        <v>4372</v>
      </c>
      <c r="G1642" s="1" t="s">
        <v>80</v>
      </c>
      <c r="H1642" s="1" t="s">
        <v>73</v>
      </c>
      <c r="I1642" s="1">
        <v>0</v>
      </c>
      <c r="J1642" s="1" t="s">
        <v>81</v>
      </c>
      <c r="K1642" s="1">
        <v>0.8</v>
      </c>
      <c r="L1642" s="1" t="s">
        <v>75</v>
      </c>
      <c r="M1642" s="1">
        <v>0</v>
      </c>
      <c r="O1642" s="1">
        <v>0</v>
      </c>
      <c r="Q1642" s="1">
        <v>0</v>
      </c>
      <c r="S1642" s="1">
        <v>0</v>
      </c>
      <c r="U1642" s="1">
        <v>0</v>
      </c>
      <c r="W1642" s="1">
        <v>0</v>
      </c>
      <c r="Y1642" s="1">
        <v>0</v>
      </c>
      <c r="AA1642" s="1">
        <v>0</v>
      </c>
      <c r="AC1642" s="1">
        <v>0</v>
      </c>
      <c r="AE1642" s="1">
        <v>0</v>
      </c>
      <c r="AG1642" s="1">
        <v>2</v>
      </c>
      <c r="AH1642" s="1">
        <v>15000</v>
      </c>
    </row>
    <row r="1643" spans="1:34">
      <c r="A1643" s="1" t="s">
        <v>4373</v>
      </c>
      <c r="B1643" s="1" t="s">
        <v>4374</v>
      </c>
      <c r="C1643" s="1" t="s">
        <v>460</v>
      </c>
      <c r="D1643" s="1">
        <v>17</v>
      </c>
      <c r="E1643" s="4">
        <v>44680</v>
      </c>
      <c r="F1643" s="1" t="s">
        <v>4375</v>
      </c>
      <c r="G1643" s="1" t="s">
        <v>80</v>
      </c>
      <c r="H1643" s="1" t="s">
        <v>73</v>
      </c>
      <c r="I1643" s="1">
        <v>0</v>
      </c>
      <c r="J1643" s="1" t="s">
        <v>89</v>
      </c>
      <c r="K1643" s="1">
        <v>0.5</v>
      </c>
      <c r="L1643" s="1" t="s">
        <v>82</v>
      </c>
      <c r="M1643" s="1">
        <v>0.72</v>
      </c>
      <c r="N1643" s="1" t="s">
        <v>83</v>
      </c>
      <c r="O1643" s="1">
        <v>0.78</v>
      </c>
      <c r="P1643" s="1" t="s">
        <v>84</v>
      </c>
      <c r="Q1643" s="1">
        <v>0.79</v>
      </c>
      <c r="R1643" s="1" t="s">
        <v>85</v>
      </c>
      <c r="S1643" s="1">
        <v>0</v>
      </c>
      <c r="U1643" s="1">
        <v>0</v>
      </c>
      <c r="W1643" s="1">
        <v>0</v>
      </c>
      <c r="Y1643" s="1">
        <v>0</v>
      </c>
      <c r="AA1643" s="1">
        <v>0</v>
      </c>
      <c r="AC1643" s="1">
        <v>0</v>
      </c>
      <c r="AE1643" s="1">
        <v>0</v>
      </c>
      <c r="AG1643" s="1">
        <v>4</v>
      </c>
      <c r="AH1643" s="1">
        <v>12000</v>
      </c>
    </row>
    <row r="1644" spans="1:34">
      <c r="A1644" s="1" t="s">
        <v>4376</v>
      </c>
      <c r="B1644" s="1" t="s">
        <v>4377</v>
      </c>
      <c r="C1644" s="1" t="s">
        <v>199</v>
      </c>
      <c r="D1644" s="1">
        <v>4</v>
      </c>
      <c r="E1644" s="1">
        <v>43978</v>
      </c>
      <c r="F1644" s="1" t="s">
        <v>20332</v>
      </c>
      <c r="G1644" s="1" t="s">
        <v>72</v>
      </c>
      <c r="H1644" s="1" t="s">
        <v>65</v>
      </c>
      <c r="I1644" s="1">
        <v>0.8</v>
      </c>
      <c r="J1644" s="1" t="s">
        <v>75</v>
      </c>
      <c r="K1644" s="1">
        <v>0</v>
      </c>
      <c r="M1644" s="1">
        <v>0</v>
      </c>
      <c r="O1644" s="1">
        <v>0</v>
      </c>
      <c r="Q1644" s="1">
        <v>0</v>
      </c>
      <c r="S1644" s="1">
        <v>0</v>
      </c>
      <c r="U1644" s="1">
        <v>0</v>
      </c>
      <c r="W1644" s="1">
        <v>0</v>
      </c>
      <c r="Y1644" s="1">
        <v>0</v>
      </c>
      <c r="AA1644" s="1">
        <v>0</v>
      </c>
      <c r="AC1644" s="1">
        <v>0</v>
      </c>
      <c r="AE1644" s="1">
        <v>0</v>
      </c>
      <c r="AG1644" s="1">
        <v>1</v>
      </c>
      <c r="AH1644" s="1">
        <v>0</v>
      </c>
    </row>
    <row r="1645" spans="1:34">
      <c r="A1645" s="1" t="s">
        <v>4378</v>
      </c>
      <c r="B1645" s="1" t="s">
        <v>4379</v>
      </c>
      <c r="C1645" s="1" t="s">
        <v>350</v>
      </c>
      <c r="D1645" s="1">
        <v>21</v>
      </c>
      <c r="E1645" s="4">
        <v>44559</v>
      </c>
      <c r="F1645" s="1" t="s">
        <v>4380</v>
      </c>
      <c r="G1645" s="1" t="s">
        <v>72</v>
      </c>
      <c r="H1645" s="1" t="s">
        <v>65</v>
      </c>
      <c r="I1645" s="1">
        <v>0.8</v>
      </c>
      <c r="J1645" s="1" t="s">
        <v>75</v>
      </c>
      <c r="K1645" s="1">
        <v>0</v>
      </c>
      <c r="M1645" s="1">
        <v>0</v>
      </c>
      <c r="O1645" s="1">
        <v>0</v>
      </c>
      <c r="Q1645" s="1">
        <v>0</v>
      </c>
      <c r="S1645" s="1">
        <v>0</v>
      </c>
      <c r="U1645" s="1">
        <v>0</v>
      </c>
      <c r="W1645" s="1">
        <v>0</v>
      </c>
      <c r="Y1645" s="1">
        <v>0</v>
      </c>
      <c r="AA1645" s="1">
        <v>0</v>
      </c>
      <c r="AC1645" s="1">
        <v>0</v>
      </c>
      <c r="AE1645" s="1">
        <v>0</v>
      </c>
      <c r="AG1645" s="1">
        <v>1</v>
      </c>
      <c r="AH1645" s="1">
        <v>0</v>
      </c>
    </row>
    <row r="1646" spans="1:34">
      <c r="A1646" s="1" t="s">
        <v>4381</v>
      </c>
      <c r="B1646" s="1" t="s">
        <v>4382</v>
      </c>
      <c r="C1646" s="1" t="s">
        <v>238</v>
      </c>
      <c r="D1646" s="1">
        <v>1</v>
      </c>
      <c r="E1646" s="1">
        <v>44313</v>
      </c>
      <c r="F1646" s="1" t="s">
        <v>20332</v>
      </c>
      <c r="G1646" s="1" t="s">
        <v>72</v>
      </c>
      <c r="H1646" s="1" t="s">
        <v>65</v>
      </c>
      <c r="I1646" s="1">
        <v>0.8</v>
      </c>
      <c r="J1646" s="1" t="s">
        <v>75</v>
      </c>
      <c r="K1646" s="1">
        <v>0</v>
      </c>
      <c r="M1646" s="1">
        <v>0</v>
      </c>
      <c r="O1646" s="1">
        <v>0</v>
      </c>
      <c r="Q1646" s="1">
        <v>0</v>
      </c>
      <c r="S1646" s="1">
        <v>0</v>
      </c>
      <c r="U1646" s="1">
        <v>0</v>
      </c>
      <c r="W1646" s="1">
        <v>0</v>
      </c>
      <c r="Y1646" s="1">
        <v>0</v>
      </c>
      <c r="AA1646" s="1">
        <v>0</v>
      </c>
      <c r="AC1646" s="1">
        <v>0</v>
      </c>
      <c r="AE1646" s="1">
        <v>0</v>
      </c>
      <c r="AG1646" s="1">
        <v>1</v>
      </c>
      <c r="AH1646" s="1">
        <v>0</v>
      </c>
    </row>
    <row r="1647" spans="1:34">
      <c r="A1647" s="1" t="s">
        <v>4383</v>
      </c>
      <c r="B1647" s="1" t="s">
        <v>4384</v>
      </c>
      <c r="C1647" s="1" t="s">
        <v>923</v>
      </c>
      <c r="D1647" s="1">
        <v>11</v>
      </c>
      <c r="E1647" s="1">
        <v>43943</v>
      </c>
      <c r="F1647" s="1" t="s">
        <v>20332</v>
      </c>
      <c r="G1647" s="1" t="s">
        <v>72</v>
      </c>
      <c r="H1647" s="1" t="s">
        <v>65</v>
      </c>
      <c r="I1647" s="1">
        <v>0.6</v>
      </c>
      <c r="J1647" s="1" t="s">
        <v>75</v>
      </c>
      <c r="K1647" s="1">
        <v>0</v>
      </c>
      <c r="M1647" s="1">
        <v>0</v>
      </c>
      <c r="O1647" s="1">
        <v>0</v>
      </c>
      <c r="Q1647" s="1">
        <v>0</v>
      </c>
      <c r="S1647" s="1">
        <v>0</v>
      </c>
      <c r="U1647" s="1">
        <v>0</v>
      </c>
      <c r="W1647" s="1">
        <v>0</v>
      </c>
      <c r="Y1647" s="1">
        <v>0</v>
      </c>
      <c r="AA1647" s="1">
        <v>0</v>
      </c>
      <c r="AC1647" s="1">
        <v>0</v>
      </c>
      <c r="AE1647" s="1">
        <v>0</v>
      </c>
      <c r="AG1647" s="1">
        <v>1</v>
      </c>
      <c r="AH1647" s="1">
        <v>0</v>
      </c>
    </row>
    <row r="1648" spans="1:34">
      <c r="A1648" s="1" t="s">
        <v>4385</v>
      </c>
      <c r="B1648" s="1" t="s">
        <v>4386</v>
      </c>
      <c r="C1648" s="1" t="s">
        <v>199</v>
      </c>
      <c r="D1648" s="1">
        <v>7</v>
      </c>
      <c r="E1648" s="4">
        <v>44637</v>
      </c>
      <c r="F1648" s="1" t="s">
        <v>4387</v>
      </c>
      <c r="G1648" s="1" t="s">
        <v>72</v>
      </c>
      <c r="H1648" s="1" t="s">
        <v>73</v>
      </c>
      <c r="I1648" s="1">
        <v>0</v>
      </c>
      <c r="J1648" s="1" t="s">
        <v>74</v>
      </c>
      <c r="K1648" s="1">
        <v>0.8</v>
      </c>
      <c r="L1648" s="1" t="s">
        <v>75</v>
      </c>
      <c r="M1648" s="1">
        <v>0</v>
      </c>
      <c r="O1648" s="1">
        <v>0</v>
      </c>
      <c r="Q1648" s="1">
        <v>0</v>
      </c>
      <c r="S1648" s="1">
        <v>0</v>
      </c>
      <c r="U1648" s="1">
        <v>0</v>
      </c>
      <c r="W1648" s="1">
        <v>0</v>
      </c>
      <c r="Y1648" s="1">
        <v>0</v>
      </c>
      <c r="AA1648" s="1">
        <v>0</v>
      </c>
      <c r="AC1648" s="1">
        <v>0</v>
      </c>
      <c r="AE1648" s="1">
        <v>0</v>
      </c>
      <c r="AG1648" s="1">
        <v>2</v>
      </c>
      <c r="AH1648" s="1">
        <v>10000</v>
      </c>
    </row>
    <row r="1649" spans="1:34">
      <c r="A1649" s="1" t="s">
        <v>4388</v>
      </c>
      <c r="B1649" s="1" t="s">
        <v>4389</v>
      </c>
      <c r="C1649" s="1" t="s">
        <v>65</v>
      </c>
      <c r="D1649" s="1">
        <v>21</v>
      </c>
      <c r="E1649" s="1">
        <v>43816</v>
      </c>
      <c r="F1649" s="1" t="s">
        <v>20332</v>
      </c>
      <c r="G1649" s="1" t="s">
        <v>72</v>
      </c>
      <c r="H1649" s="1" t="s">
        <v>65</v>
      </c>
      <c r="I1649" s="1">
        <v>0.6</v>
      </c>
      <c r="J1649" s="1" t="s">
        <v>75</v>
      </c>
      <c r="K1649" s="1">
        <v>0</v>
      </c>
      <c r="M1649" s="1">
        <v>0</v>
      </c>
      <c r="O1649" s="1">
        <v>0</v>
      </c>
      <c r="Q1649" s="1">
        <v>0</v>
      </c>
      <c r="S1649" s="1">
        <v>0</v>
      </c>
      <c r="U1649" s="1">
        <v>0</v>
      </c>
      <c r="W1649" s="1">
        <v>0</v>
      </c>
      <c r="Y1649" s="1">
        <v>0</v>
      </c>
      <c r="AA1649" s="1">
        <v>0</v>
      </c>
      <c r="AC1649" s="1">
        <v>0</v>
      </c>
      <c r="AE1649" s="1">
        <v>0</v>
      </c>
      <c r="AG1649" s="1">
        <v>1</v>
      </c>
      <c r="AH1649" s="1">
        <v>0</v>
      </c>
    </row>
    <row r="1650" spans="1:34">
      <c r="A1650" s="1" t="s">
        <v>4390</v>
      </c>
      <c r="B1650" s="1" t="s">
        <v>4391</v>
      </c>
      <c r="C1650" s="1" t="s">
        <v>302</v>
      </c>
      <c r="D1650" s="1">
        <v>6</v>
      </c>
      <c r="E1650" s="4">
        <v>44679</v>
      </c>
      <c r="F1650" s="1" t="s">
        <v>4392</v>
      </c>
      <c r="G1650" s="1" t="s">
        <v>80</v>
      </c>
      <c r="H1650" s="1" t="s">
        <v>73</v>
      </c>
      <c r="I1650" s="1">
        <v>0</v>
      </c>
      <c r="J1650" s="1" t="s">
        <v>434</v>
      </c>
      <c r="K1650" s="1">
        <v>0.45</v>
      </c>
      <c r="L1650" s="1" t="s">
        <v>82</v>
      </c>
      <c r="M1650" s="1">
        <v>0.55000000000000004</v>
      </c>
      <c r="N1650" s="1" t="s">
        <v>83</v>
      </c>
      <c r="O1650" s="1">
        <v>0.65</v>
      </c>
      <c r="P1650" s="1" t="s">
        <v>84</v>
      </c>
      <c r="Q1650" s="1">
        <v>0.78</v>
      </c>
      <c r="R1650" s="1" t="s">
        <v>85</v>
      </c>
      <c r="S1650" s="1">
        <v>0</v>
      </c>
      <c r="U1650" s="1">
        <v>0</v>
      </c>
      <c r="W1650" s="1">
        <v>0</v>
      </c>
      <c r="Y1650" s="1">
        <v>0</v>
      </c>
      <c r="AA1650" s="1">
        <v>0</v>
      </c>
      <c r="AC1650" s="1">
        <v>0</v>
      </c>
      <c r="AE1650" s="1">
        <v>0</v>
      </c>
      <c r="AG1650" s="1">
        <v>4</v>
      </c>
      <c r="AH1650" s="1">
        <v>7500</v>
      </c>
    </row>
    <row r="1651" spans="1:34">
      <c r="A1651" s="1" t="s">
        <v>4393</v>
      </c>
      <c r="B1651" s="1" t="s">
        <v>4394</v>
      </c>
      <c r="C1651" s="1" t="s">
        <v>163</v>
      </c>
      <c r="D1651" s="1">
        <v>47</v>
      </c>
      <c r="E1651" s="4">
        <v>44552</v>
      </c>
      <c r="F1651" s="1" t="s">
        <v>4395</v>
      </c>
      <c r="G1651" s="1" t="s">
        <v>72</v>
      </c>
      <c r="H1651" s="1" t="s">
        <v>73</v>
      </c>
      <c r="I1651" s="1">
        <v>0</v>
      </c>
      <c r="J1651" s="1" t="s">
        <v>81</v>
      </c>
      <c r="K1651" s="1">
        <v>0.75</v>
      </c>
      <c r="L1651" s="1" t="s">
        <v>75</v>
      </c>
      <c r="M1651" s="1">
        <v>0</v>
      </c>
      <c r="O1651" s="1">
        <v>0</v>
      </c>
      <c r="Q1651" s="1">
        <v>0</v>
      </c>
      <c r="S1651" s="1">
        <v>0</v>
      </c>
      <c r="U1651" s="1">
        <v>0</v>
      </c>
      <c r="W1651" s="1">
        <v>0</v>
      </c>
      <c r="Y1651" s="1">
        <v>0</v>
      </c>
      <c r="AA1651" s="1">
        <v>0</v>
      </c>
      <c r="AC1651" s="1">
        <v>0</v>
      </c>
      <c r="AE1651" s="1">
        <v>0</v>
      </c>
      <c r="AG1651" s="1">
        <v>2</v>
      </c>
      <c r="AH1651" s="1">
        <v>15000</v>
      </c>
    </row>
    <row r="1652" spans="1:34">
      <c r="A1652" s="1" t="s">
        <v>4396</v>
      </c>
      <c r="B1652" s="1" t="s">
        <v>4397</v>
      </c>
      <c r="C1652" s="1" t="s">
        <v>255</v>
      </c>
      <c r="D1652" s="1">
        <v>2</v>
      </c>
      <c r="E1652" s="4">
        <v>44611</v>
      </c>
      <c r="F1652" s="1" t="s">
        <v>4398</v>
      </c>
      <c r="G1652" s="1" t="s">
        <v>72</v>
      </c>
      <c r="H1652" s="1" t="s">
        <v>65</v>
      </c>
      <c r="I1652" s="1">
        <v>0.7</v>
      </c>
      <c r="J1652" s="1" t="s">
        <v>75</v>
      </c>
      <c r="K1652" s="1">
        <v>0</v>
      </c>
      <c r="M1652" s="1">
        <v>0</v>
      </c>
      <c r="O1652" s="1">
        <v>0</v>
      </c>
      <c r="Q1652" s="1">
        <v>0</v>
      </c>
      <c r="S1652" s="1">
        <v>0</v>
      </c>
      <c r="U1652" s="1">
        <v>0</v>
      </c>
      <c r="W1652" s="1">
        <v>0</v>
      </c>
      <c r="Y1652" s="1">
        <v>0</v>
      </c>
      <c r="AA1652" s="1">
        <v>0</v>
      </c>
      <c r="AC1652" s="1">
        <v>0</v>
      </c>
      <c r="AE1652" s="1">
        <v>0</v>
      </c>
      <c r="AG1652" s="1">
        <v>1</v>
      </c>
      <c r="AH1652" s="1">
        <v>0</v>
      </c>
    </row>
    <row r="1653" spans="1:34">
      <c r="A1653" s="1" t="s">
        <v>4399</v>
      </c>
      <c r="B1653" s="1" t="s">
        <v>4400</v>
      </c>
      <c r="C1653" s="1" t="s">
        <v>337</v>
      </c>
      <c r="D1653" s="1">
        <v>6</v>
      </c>
      <c r="E1653" s="4">
        <v>44617</v>
      </c>
      <c r="F1653" s="1" t="s">
        <v>4401</v>
      </c>
      <c r="G1653" s="1" t="s">
        <v>80</v>
      </c>
      <c r="H1653" s="1" t="s">
        <v>65</v>
      </c>
      <c r="I1653" s="1">
        <v>0.45</v>
      </c>
      <c r="J1653" s="1" t="s">
        <v>75</v>
      </c>
      <c r="K1653" s="1">
        <v>0</v>
      </c>
      <c r="M1653" s="1">
        <v>0</v>
      </c>
      <c r="O1653" s="1">
        <v>0</v>
      </c>
      <c r="Q1653" s="1">
        <v>0</v>
      </c>
      <c r="S1653" s="1">
        <v>0</v>
      </c>
      <c r="U1653" s="1">
        <v>0</v>
      </c>
      <c r="W1653" s="1">
        <v>0</v>
      </c>
      <c r="Y1653" s="1">
        <v>0</v>
      </c>
      <c r="AA1653" s="1">
        <v>0</v>
      </c>
      <c r="AC1653" s="1">
        <v>0</v>
      </c>
      <c r="AE1653" s="1">
        <v>0</v>
      </c>
      <c r="AG1653" s="1">
        <v>1</v>
      </c>
      <c r="AH1653" s="1">
        <v>0</v>
      </c>
    </row>
    <row r="1654" spans="1:34">
      <c r="A1654" s="1" t="s">
        <v>4402</v>
      </c>
      <c r="B1654" s="1" t="s">
        <v>4403</v>
      </c>
      <c r="C1654" s="1" t="s">
        <v>199</v>
      </c>
      <c r="D1654" s="1">
        <v>11</v>
      </c>
      <c r="E1654" s="1">
        <v>44035</v>
      </c>
      <c r="F1654" s="1" t="s">
        <v>20332</v>
      </c>
      <c r="G1654" s="1" t="s">
        <v>72</v>
      </c>
      <c r="H1654" s="1" t="s">
        <v>65</v>
      </c>
      <c r="I1654" s="1">
        <v>0.5</v>
      </c>
      <c r="J1654" s="1" t="s">
        <v>75</v>
      </c>
      <c r="K1654" s="1">
        <v>0</v>
      </c>
      <c r="M1654" s="1">
        <v>0</v>
      </c>
      <c r="O1654" s="1">
        <v>0</v>
      </c>
      <c r="Q1654" s="1">
        <v>0</v>
      </c>
      <c r="S1654" s="1">
        <v>0</v>
      </c>
      <c r="U1654" s="1">
        <v>0</v>
      </c>
      <c r="W1654" s="1">
        <v>0</v>
      </c>
      <c r="Y1654" s="1">
        <v>0</v>
      </c>
      <c r="AA1654" s="1">
        <v>0</v>
      </c>
      <c r="AC1654" s="1">
        <v>0</v>
      </c>
      <c r="AE1654" s="1">
        <v>0</v>
      </c>
      <c r="AG1654" s="1">
        <v>1</v>
      </c>
      <c r="AH1654" s="1">
        <v>0</v>
      </c>
    </row>
    <row r="1655" spans="1:34">
      <c r="A1655" s="1" t="s">
        <v>4404</v>
      </c>
      <c r="B1655" s="1" t="s">
        <v>4405</v>
      </c>
      <c r="C1655" s="1" t="s">
        <v>365</v>
      </c>
      <c r="D1655" s="1">
        <v>30</v>
      </c>
      <c r="E1655" s="4">
        <v>44559</v>
      </c>
      <c r="F1655" s="1" t="s">
        <v>4406</v>
      </c>
      <c r="G1655" s="1" t="s">
        <v>72</v>
      </c>
      <c r="H1655" s="1" t="s">
        <v>73</v>
      </c>
      <c r="I1655" s="1">
        <v>0</v>
      </c>
      <c r="J1655" s="1" t="s">
        <v>222</v>
      </c>
      <c r="K1655" s="1">
        <v>0.6</v>
      </c>
      <c r="L1655" s="1" t="s">
        <v>75</v>
      </c>
      <c r="M1655" s="1">
        <v>0</v>
      </c>
      <c r="O1655" s="1">
        <v>0</v>
      </c>
      <c r="Q1655" s="1">
        <v>0</v>
      </c>
      <c r="S1655" s="1">
        <v>0</v>
      </c>
      <c r="U1655" s="1">
        <v>0</v>
      </c>
      <c r="W1655" s="1">
        <v>0</v>
      </c>
      <c r="Y1655" s="1">
        <v>0</v>
      </c>
      <c r="AA1655" s="1">
        <v>0</v>
      </c>
      <c r="AC1655" s="1">
        <v>0</v>
      </c>
      <c r="AE1655" s="1">
        <v>0</v>
      </c>
      <c r="AG1655" s="1">
        <v>2</v>
      </c>
      <c r="AH1655" s="1">
        <v>9999.99</v>
      </c>
    </row>
    <row r="1656" spans="1:34">
      <c r="A1656" s="1" t="s">
        <v>4407</v>
      </c>
      <c r="B1656" s="1" t="s">
        <v>4408</v>
      </c>
      <c r="C1656" s="1" t="s">
        <v>199</v>
      </c>
      <c r="D1656" s="1">
        <v>15</v>
      </c>
      <c r="E1656" s="1">
        <v>42203</v>
      </c>
      <c r="F1656" s="1" t="s">
        <v>20332</v>
      </c>
      <c r="G1656" s="1" t="s">
        <v>72</v>
      </c>
      <c r="H1656" s="1" t="s">
        <v>73</v>
      </c>
      <c r="I1656" s="1">
        <v>0</v>
      </c>
      <c r="J1656" s="1" t="s">
        <v>89</v>
      </c>
      <c r="K1656" s="1">
        <v>0.8</v>
      </c>
      <c r="L1656" s="1" t="s">
        <v>75</v>
      </c>
      <c r="M1656" s="1">
        <v>0</v>
      </c>
      <c r="O1656" s="1">
        <v>0</v>
      </c>
      <c r="Q1656" s="1">
        <v>0</v>
      </c>
      <c r="S1656" s="1">
        <v>0</v>
      </c>
      <c r="U1656" s="1">
        <v>0</v>
      </c>
      <c r="W1656" s="1">
        <v>0</v>
      </c>
      <c r="Y1656" s="1">
        <v>0</v>
      </c>
      <c r="AA1656" s="1">
        <v>0</v>
      </c>
      <c r="AC1656" s="1">
        <v>0</v>
      </c>
      <c r="AE1656" s="1">
        <v>0</v>
      </c>
      <c r="AG1656" s="1">
        <v>2</v>
      </c>
      <c r="AH1656" s="1">
        <v>12000</v>
      </c>
    </row>
    <row r="1657" spans="1:34">
      <c r="A1657" s="1" t="s">
        <v>4409</v>
      </c>
      <c r="B1657" s="1" t="s">
        <v>4410</v>
      </c>
      <c r="C1657" s="1" t="s">
        <v>199</v>
      </c>
      <c r="D1657" s="1">
        <v>11</v>
      </c>
      <c r="E1657" s="4">
        <v>44678</v>
      </c>
      <c r="F1657" s="1" t="s">
        <v>4411</v>
      </c>
      <c r="G1657" s="1" t="s">
        <v>80</v>
      </c>
      <c r="H1657" s="1" t="s">
        <v>73</v>
      </c>
      <c r="I1657" s="1">
        <v>0.2</v>
      </c>
      <c r="J1657" s="1" t="s">
        <v>82</v>
      </c>
      <c r="K1657" s="1">
        <v>0.4</v>
      </c>
      <c r="L1657" s="1" t="s">
        <v>83</v>
      </c>
      <c r="M1657" s="1">
        <v>0.6</v>
      </c>
      <c r="N1657" s="1" t="s">
        <v>84</v>
      </c>
      <c r="O1657" s="1">
        <v>0.8</v>
      </c>
      <c r="P1657" s="1" t="s">
        <v>85</v>
      </c>
      <c r="Q1657" s="1">
        <v>0</v>
      </c>
      <c r="S1657" s="1">
        <v>0</v>
      </c>
      <c r="U1657" s="1">
        <v>0</v>
      </c>
      <c r="W1657" s="1">
        <v>0</v>
      </c>
      <c r="Y1657" s="1">
        <v>0</v>
      </c>
      <c r="AA1657" s="1">
        <v>0</v>
      </c>
      <c r="AC1657" s="1">
        <v>0</v>
      </c>
      <c r="AE1657" s="1">
        <v>0</v>
      </c>
      <c r="AG1657" s="1">
        <v>3</v>
      </c>
      <c r="AH1657" s="1">
        <v>0</v>
      </c>
    </row>
    <row r="1658" spans="1:34">
      <c r="A1658" s="1" t="s">
        <v>4412</v>
      </c>
      <c r="B1658" s="1" t="s">
        <v>4413</v>
      </c>
      <c r="C1658" s="1" t="s">
        <v>255</v>
      </c>
      <c r="D1658" s="1">
        <v>29</v>
      </c>
      <c r="E1658" s="1">
        <v>43819</v>
      </c>
      <c r="F1658" s="1" t="s">
        <v>20332</v>
      </c>
      <c r="G1658" s="1" t="s">
        <v>72</v>
      </c>
      <c r="H1658" s="1" t="s">
        <v>65</v>
      </c>
      <c r="I1658" s="1">
        <v>0.4</v>
      </c>
      <c r="J1658" s="1" t="s">
        <v>75</v>
      </c>
      <c r="K1658" s="1">
        <v>0</v>
      </c>
      <c r="M1658" s="1">
        <v>0</v>
      </c>
      <c r="O1658" s="1">
        <v>0</v>
      </c>
      <c r="Q1658" s="1">
        <v>0</v>
      </c>
      <c r="S1658" s="1">
        <v>0</v>
      </c>
      <c r="U1658" s="1">
        <v>0</v>
      </c>
      <c r="W1658" s="1">
        <v>0</v>
      </c>
      <c r="Y1658" s="1">
        <v>0</v>
      </c>
      <c r="AA1658" s="1">
        <v>0</v>
      </c>
      <c r="AC1658" s="1">
        <v>0</v>
      </c>
      <c r="AE1658" s="1">
        <v>0</v>
      </c>
      <c r="AG1658" s="1">
        <v>1</v>
      </c>
      <c r="AH1658" s="1">
        <v>0</v>
      </c>
    </row>
    <row r="1659" spans="1:34">
      <c r="A1659" s="1" t="s">
        <v>4414</v>
      </c>
      <c r="B1659" s="1" t="s">
        <v>4415</v>
      </c>
      <c r="C1659" s="1" t="s">
        <v>199</v>
      </c>
      <c r="D1659" s="1">
        <v>10</v>
      </c>
      <c r="E1659" s="4">
        <v>44650</v>
      </c>
      <c r="F1659" s="1" t="s">
        <v>4416</v>
      </c>
      <c r="G1659" s="1" t="s">
        <v>72</v>
      </c>
      <c r="H1659" s="1" t="s">
        <v>65</v>
      </c>
      <c r="I1659" s="1">
        <v>0.8</v>
      </c>
      <c r="J1659" s="1" t="s">
        <v>75</v>
      </c>
      <c r="K1659" s="1">
        <v>0</v>
      </c>
      <c r="M1659" s="1">
        <v>0</v>
      </c>
      <c r="O1659" s="1">
        <v>0</v>
      </c>
      <c r="Q1659" s="1">
        <v>0</v>
      </c>
      <c r="S1659" s="1">
        <v>0</v>
      </c>
      <c r="U1659" s="1">
        <v>0</v>
      </c>
      <c r="W1659" s="1">
        <v>0</v>
      </c>
      <c r="Y1659" s="1">
        <v>0</v>
      </c>
      <c r="AA1659" s="1">
        <v>0</v>
      </c>
      <c r="AC1659" s="1">
        <v>0</v>
      </c>
      <c r="AE1659" s="1">
        <v>0</v>
      </c>
      <c r="AG1659" s="1">
        <v>1</v>
      </c>
      <c r="AH1659" s="1">
        <v>0</v>
      </c>
    </row>
    <row r="1660" spans="1:34">
      <c r="A1660" s="1" t="s">
        <v>4417</v>
      </c>
      <c r="B1660" s="1" t="s">
        <v>4418</v>
      </c>
      <c r="C1660" s="1" t="s">
        <v>112</v>
      </c>
      <c r="D1660" s="1">
        <v>2</v>
      </c>
      <c r="E1660" s="4">
        <v>44615</v>
      </c>
      <c r="F1660" s="1" t="s">
        <v>4419</v>
      </c>
      <c r="G1660" s="1" t="s">
        <v>80</v>
      </c>
      <c r="H1660" s="1" t="s">
        <v>73</v>
      </c>
      <c r="I1660" s="1">
        <v>0.55000000000000004</v>
      </c>
      <c r="J1660" s="1" t="s">
        <v>82</v>
      </c>
      <c r="K1660" s="1">
        <v>0.56999999999999995</v>
      </c>
      <c r="L1660" s="1" t="s">
        <v>83</v>
      </c>
      <c r="M1660" s="1">
        <v>0.7</v>
      </c>
      <c r="N1660" s="1" t="s">
        <v>84</v>
      </c>
      <c r="O1660" s="1">
        <v>0.8</v>
      </c>
      <c r="P1660" s="1" t="s">
        <v>85</v>
      </c>
      <c r="Q1660" s="1">
        <v>0</v>
      </c>
      <c r="S1660" s="1">
        <v>0</v>
      </c>
      <c r="U1660" s="1">
        <v>0</v>
      </c>
      <c r="W1660" s="1">
        <v>0</v>
      </c>
      <c r="Y1660" s="1">
        <v>0</v>
      </c>
      <c r="AA1660" s="1">
        <v>0</v>
      </c>
      <c r="AC1660" s="1">
        <v>0</v>
      </c>
      <c r="AE1660" s="1">
        <v>0</v>
      </c>
      <c r="AG1660" s="1">
        <v>3</v>
      </c>
      <c r="AH1660" s="1">
        <v>0</v>
      </c>
    </row>
    <row r="1661" spans="1:34">
      <c r="A1661" s="1" t="s">
        <v>4420</v>
      </c>
      <c r="B1661" s="1" t="s">
        <v>4421</v>
      </c>
      <c r="C1661" s="1" t="s">
        <v>65</v>
      </c>
      <c r="D1661" s="1">
        <v>13</v>
      </c>
      <c r="E1661" s="4">
        <v>44711</v>
      </c>
      <c r="F1661" s="1" t="s">
        <v>4422</v>
      </c>
      <c r="G1661" s="1" t="s">
        <v>80</v>
      </c>
      <c r="H1661" s="1" t="s">
        <v>73</v>
      </c>
      <c r="I1661" s="1">
        <v>0</v>
      </c>
      <c r="J1661" s="1" t="s">
        <v>74</v>
      </c>
      <c r="K1661" s="1">
        <v>0.38</v>
      </c>
      <c r="L1661" s="1" t="s">
        <v>82</v>
      </c>
      <c r="M1661" s="1">
        <v>0.5</v>
      </c>
      <c r="N1661" s="1" t="s">
        <v>83</v>
      </c>
      <c r="O1661" s="1">
        <v>0.7</v>
      </c>
      <c r="P1661" s="1" t="s">
        <v>84</v>
      </c>
      <c r="Q1661" s="1">
        <v>0.8</v>
      </c>
      <c r="R1661" s="1" t="s">
        <v>85</v>
      </c>
      <c r="S1661" s="1">
        <v>0</v>
      </c>
      <c r="U1661" s="1">
        <v>0</v>
      </c>
      <c r="W1661" s="1">
        <v>0</v>
      </c>
      <c r="Y1661" s="1">
        <v>0</v>
      </c>
      <c r="AA1661" s="1">
        <v>0</v>
      </c>
      <c r="AC1661" s="1">
        <v>0</v>
      </c>
      <c r="AE1661" s="1">
        <v>0</v>
      </c>
      <c r="AG1661" s="1">
        <v>4</v>
      </c>
      <c r="AH1661" s="1">
        <v>10000</v>
      </c>
    </row>
    <row r="1662" spans="1:34">
      <c r="A1662" s="1" t="s">
        <v>4423</v>
      </c>
      <c r="B1662" s="1" t="s">
        <v>4424</v>
      </c>
      <c r="C1662" s="1" t="s">
        <v>112</v>
      </c>
      <c r="D1662" s="1">
        <v>25</v>
      </c>
      <c r="E1662" s="4">
        <v>44559</v>
      </c>
      <c r="F1662" s="1" t="s">
        <v>4425</v>
      </c>
      <c r="G1662" s="1" t="s">
        <v>80</v>
      </c>
      <c r="H1662" s="1" t="s">
        <v>65</v>
      </c>
      <c r="I1662" s="1">
        <v>0.8</v>
      </c>
      <c r="J1662" s="1" t="s">
        <v>75</v>
      </c>
      <c r="K1662" s="1">
        <v>0</v>
      </c>
      <c r="M1662" s="1">
        <v>0</v>
      </c>
      <c r="O1662" s="1">
        <v>0</v>
      </c>
      <c r="Q1662" s="1">
        <v>0</v>
      </c>
      <c r="S1662" s="1">
        <v>0</v>
      </c>
      <c r="U1662" s="1">
        <v>0</v>
      </c>
      <c r="W1662" s="1">
        <v>0</v>
      </c>
      <c r="Y1662" s="1">
        <v>0</v>
      </c>
      <c r="AA1662" s="1">
        <v>0</v>
      </c>
      <c r="AC1662" s="1">
        <v>0</v>
      </c>
      <c r="AE1662" s="1">
        <v>0</v>
      </c>
      <c r="AG1662" s="1">
        <v>1</v>
      </c>
      <c r="AH1662" s="1">
        <v>0</v>
      </c>
    </row>
    <row r="1663" spans="1:34">
      <c r="A1663" s="1" t="s">
        <v>4426</v>
      </c>
      <c r="B1663" s="1" t="s">
        <v>4427</v>
      </c>
      <c r="C1663" s="1" t="s">
        <v>387</v>
      </c>
      <c r="D1663" s="1">
        <v>18</v>
      </c>
      <c r="E1663" s="1">
        <v>44347</v>
      </c>
      <c r="F1663" s="1" t="s">
        <v>20332</v>
      </c>
      <c r="G1663" s="1" t="s">
        <v>72</v>
      </c>
      <c r="H1663" s="1" t="s">
        <v>65</v>
      </c>
      <c r="I1663" s="1">
        <v>0.4</v>
      </c>
      <c r="J1663" s="1" t="s">
        <v>75</v>
      </c>
      <c r="K1663" s="1">
        <v>0</v>
      </c>
      <c r="M1663" s="1">
        <v>0</v>
      </c>
      <c r="O1663" s="1">
        <v>0</v>
      </c>
      <c r="Q1663" s="1">
        <v>0</v>
      </c>
      <c r="S1663" s="1">
        <v>0</v>
      </c>
      <c r="U1663" s="1">
        <v>0</v>
      </c>
      <c r="W1663" s="1">
        <v>0</v>
      </c>
      <c r="Y1663" s="1">
        <v>0</v>
      </c>
      <c r="AA1663" s="1">
        <v>0</v>
      </c>
      <c r="AC1663" s="1">
        <v>0</v>
      </c>
      <c r="AE1663" s="1">
        <v>0</v>
      </c>
      <c r="AG1663" s="1">
        <v>1</v>
      </c>
      <c r="AH1663" s="1">
        <v>0</v>
      </c>
    </row>
    <row r="1664" spans="1:34">
      <c r="A1664" s="1" t="s">
        <v>4428</v>
      </c>
      <c r="B1664" s="1" t="s">
        <v>4429</v>
      </c>
      <c r="C1664" s="1" t="s">
        <v>73</v>
      </c>
      <c r="D1664" s="1">
        <v>38</v>
      </c>
      <c r="E1664" s="1">
        <v>44195</v>
      </c>
      <c r="F1664" s="1" t="s">
        <v>20332</v>
      </c>
      <c r="G1664" s="1" t="s">
        <v>72</v>
      </c>
      <c r="H1664" s="1" t="s">
        <v>65</v>
      </c>
      <c r="I1664" s="1">
        <v>0.8</v>
      </c>
      <c r="J1664" s="1" t="s">
        <v>75</v>
      </c>
      <c r="K1664" s="1">
        <v>0</v>
      </c>
      <c r="M1664" s="1">
        <v>0</v>
      </c>
      <c r="O1664" s="1">
        <v>0</v>
      </c>
      <c r="Q1664" s="1">
        <v>0</v>
      </c>
      <c r="S1664" s="1">
        <v>0</v>
      </c>
      <c r="U1664" s="1">
        <v>0</v>
      </c>
      <c r="W1664" s="1">
        <v>0</v>
      </c>
      <c r="Y1664" s="1">
        <v>0</v>
      </c>
      <c r="AA1664" s="1">
        <v>0</v>
      </c>
      <c r="AC1664" s="1">
        <v>0</v>
      </c>
      <c r="AE1664" s="1">
        <v>0</v>
      </c>
      <c r="AG1664" s="1">
        <v>1</v>
      </c>
      <c r="AH1664" s="1">
        <v>0</v>
      </c>
    </row>
    <row r="1665" spans="1:34">
      <c r="A1665" s="1" t="s">
        <v>4430</v>
      </c>
      <c r="B1665" s="1" t="s">
        <v>4431</v>
      </c>
      <c r="C1665" s="1" t="s">
        <v>112</v>
      </c>
      <c r="D1665" s="1">
        <v>28</v>
      </c>
      <c r="E1665" s="4">
        <v>44543</v>
      </c>
      <c r="F1665" s="1" t="s">
        <v>4432</v>
      </c>
      <c r="G1665" s="1" t="s">
        <v>72</v>
      </c>
      <c r="H1665" s="1" t="s">
        <v>65</v>
      </c>
      <c r="I1665" s="1">
        <v>0.6</v>
      </c>
      <c r="J1665" s="1" t="s">
        <v>75</v>
      </c>
      <c r="K1665" s="1">
        <v>0</v>
      </c>
      <c r="M1665" s="1">
        <v>0</v>
      </c>
      <c r="O1665" s="1">
        <v>0</v>
      </c>
      <c r="Q1665" s="1">
        <v>0</v>
      </c>
      <c r="S1665" s="1">
        <v>0</v>
      </c>
      <c r="U1665" s="1">
        <v>0</v>
      </c>
      <c r="W1665" s="1">
        <v>0</v>
      </c>
      <c r="Y1665" s="1">
        <v>0</v>
      </c>
      <c r="AA1665" s="1">
        <v>0</v>
      </c>
      <c r="AC1665" s="1">
        <v>0</v>
      </c>
      <c r="AE1665" s="1">
        <v>0</v>
      </c>
      <c r="AG1665" s="1">
        <v>1</v>
      </c>
      <c r="AH1665" s="1">
        <v>0</v>
      </c>
    </row>
    <row r="1666" spans="1:34">
      <c r="A1666" s="1" t="s">
        <v>4433</v>
      </c>
      <c r="B1666" s="1" t="s">
        <v>4434</v>
      </c>
      <c r="C1666" s="1" t="s">
        <v>1331</v>
      </c>
      <c r="D1666" s="1">
        <v>2</v>
      </c>
      <c r="E1666" s="4">
        <v>44644</v>
      </c>
      <c r="F1666" s="1" t="s">
        <v>4435</v>
      </c>
      <c r="G1666" s="1" t="s">
        <v>80</v>
      </c>
      <c r="H1666" s="1" t="s">
        <v>73</v>
      </c>
      <c r="I1666" s="1">
        <v>0</v>
      </c>
      <c r="J1666" s="1" t="s">
        <v>74</v>
      </c>
      <c r="K1666" s="1">
        <v>0.4</v>
      </c>
      <c r="L1666" s="1" t="s">
        <v>82</v>
      </c>
      <c r="M1666" s="1">
        <v>0.5</v>
      </c>
      <c r="N1666" s="1" t="s">
        <v>83</v>
      </c>
      <c r="O1666" s="1">
        <v>0.7</v>
      </c>
      <c r="P1666" s="1" t="s">
        <v>84</v>
      </c>
      <c r="Q1666" s="1">
        <v>0.8</v>
      </c>
      <c r="R1666" s="1" t="s">
        <v>85</v>
      </c>
      <c r="S1666" s="1">
        <v>0</v>
      </c>
      <c r="U1666" s="1">
        <v>0</v>
      </c>
      <c r="W1666" s="1">
        <v>0</v>
      </c>
      <c r="Y1666" s="1">
        <v>0</v>
      </c>
      <c r="AA1666" s="1">
        <v>0</v>
      </c>
      <c r="AC1666" s="1">
        <v>0</v>
      </c>
      <c r="AE1666" s="1">
        <v>0</v>
      </c>
      <c r="AG1666" s="1">
        <v>4</v>
      </c>
      <c r="AH1666" s="1">
        <v>10000</v>
      </c>
    </row>
    <row r="1667" spans="1:34">
      <c r="A1667" s="1" t="s">
        <v>4436</v>
      </c>
      <c r="B1667" s="1" t="s">
        <v>4437</v>
      </c>
      <c r="C1667" s="1" t="s">
        <v>193</v>
      </c>
      <c r="D1667" s="1">
        <v>13</v>
      </c>
      <c r="E1667" s="1">
        <v>42532</v>
      </c>
      <c r="F1667" s="1" t="s">
        <v>20332</v>
      </c>
      <c r="G1667" s="1" t="s">
        <v>72</v>
      </c>
      <c r="H1667" s="1" t="s">
        <v>65</v>
      </c>
      <c r="I1667" s="1">
        <v>0.8</v>
      </c>
      <c r="J1667" s="1" t="s">
        <v>75</v>
      </c>
      <c r="K1667" s="1">
        <v>0</v>
      </c>
      <c r="M1667" s="1">
        <v>0</v>
      </c>
      <c r="O1667" s="1">
        <v>0</v>
      </c>
      <c r="Q1667" s="1">
        <v>0</v>
      </c>
      <c r="S1667" s="1">
        <v>0</v>
      </c>
      <c r="U1667" s="1">
        <v>0</v>
      </c>
      <c r="W1667" s="1">
        <v>0</v>
      </c>
      <c r="Y1667" s="1">
        <v>0</v>
      </c>
      <c r="AA1667" s="1">
        <v>0</v>
      </c>
      <c r="AC1667" s="1">
        <v>0</v>
      </c>
      <c r="AE1667" s="1">
        <v>0</v>
      </c>
      <c r="AG1667" s="1">
        <v>1</v>
      </c>
      <c r="AH1667" s="1">
        <v>0</v>
      </c>
    </row>
    <row r="1668" spans="1:34">
      <c r="A1668" s="1" t="s">
        <v>4438</v>
      </c>
      <c r="B1668" s="1" t="s">
        <v>4439</v>
      </c>
      <c r="C1668" s="1" t="s">
        <v>112</v>
      </c>
      <c r="D1668" s="1">
        <v>14</v>
      </c>
      <c r="E1668" s="1">
        <v>42207</v>
      </c>
      <c r="F1668" s="1" t="s">
        <v>20332</v>
      </c>
      <c r="G1668" s="1" t="s">
        <v>72</v>
      </c>
      <c r="H1668" s="1" t="s">
        <v>65</v>
      </c>
      <c r="I1668" s="1">
        <v>0.6</v>
      </c>
      <c r="J1668" s="1" t="s">
        <v>75</v>
      </c>
      <c r="K1668" s="1">
        <v>0</v>
      </c>
      <c r="M1668" s="1">
        <v>0</v>
      </c>
      <c r="O1668" s="1">
        <v>0</v>
      </c>
      <c r="Q1668" s="1">
        <v>0</v>
      </c>
      <c r="S1668" s="1">
        <v>0</v>
      </c>
      <c r="U1668" s="1">
        <v>0</v>
      </c>
      <c r="W1668" s="1">
        <v>0</v>
      </c>
      <c r="Y1668" s="1">
        <v>0</v>
      </c>
      <c r="AA1668" s="1">
        <v>0</v>
      </c>
      <c r="AC1668" s="1">
        <v>0</v>
      </c>
      <c r="AE1668" s="1">
        <v>0</v>
      </c>
      <c r="AG1668" s="1">
        <v>1</v>
      </c>
      <c r="AH1668" s="1">
        <v>0</v>
      </c>
    </row>
    <row r="1669" spans="1:34">
      <c r="A1669" s="1" t="s">
        <v>4440</v>
      </c>
      <c r="B1669" s="1" t="s">
        <v>4441</v>
      </c>
      <c r="C1669" s="1" t="s">
        <v>146</v>
      </c>
      <c r="D1669" s="1">
        <v>7</v>
      </c>
      <c r="E1669" s="4">
        <v>44711</v>
      </c>
      <c r="F1669" s="1" t="s">
        <v>4442</v>
      </c>
      <c r="G1669" s="1" t="s">
        <v>72</v>
      </c>
      <c r="H1669" s="1" t="s">
        <v>65</v>
      </c>
      <c r="I1669" s="1">
        <v>0.8</v>
      </c>
      <c r="J1669" s="1" t="s">
        <v>75</v>
      </c>
      <c r="K1669" s="1">
        <v>0</v>
      </c>
      <c r="M1669" s="1">
        <v>0</v>
      </c>
      <c r="O1669" s="1">
        <v>0</v>
      </c>
      <c r="Q1669" s="1">
        <v>0</v>
      </c>
      <c r="S1669" s="1">
        <v>0</v>
      </c>
      <c r="U1669" s="1">
        <v>0</v>
      </c>
      <c r="W1669" s="1">
        <v>0</v>
      </c>
      <c r="Y1669" s="1">
        <v>0</v>
      </c>
      <c r="AA1669" s="1">
        <v>0</v>
      </c>
      <c r="AC1669" s="1">
        <v>0</v>
      </c>
      <c r="AE1669" s="1">
        <v>0</v>
      </c>
      <c r="AG1669" s="1">
        <v>1</v>
      </c>
      <c r="AH1669" s="1">
        <v>0</v>
      </c>
    </row>
    <row r="1670" spans="1:34">
      <c r="A1670" s="1" t="s">
        <v>4443</v>
      </c>
      <c r="B1670" s="1" t="s">
        <v>4444</v>
      </c>
      <c r="C1670" s="1" t="s">
        <v>334</v>
      </c>
      <c r="D1670" s="1">
        <v>71</v>
      </c>
      <c r="E1670" s="1">
        <v>41213</v>
      </c>
      <c r="F1670" s="1" t="s">
        <v>20332</v>
      </c>
      <c r="G1670" s="1" t="s">
        <v>72</v>
      </c>
      <c r="H1670" s="1" t="s">
        <v>73</v>
      </c>
      <c r="I1670" s="1">
        <v>0</v>
      </c>
      <c r="J1670" s="1" t="s">
        <v>397</v>
      </c>
      <c r="K1670" s="1">
        <v>0.8</v>
      </c>
      <c r="L1670" s="1" t="s">
        <v>75</v>
      </c>
      <c r="M1670" s="1">
        <v>0</v>
      </c>
      <c r="O1670" s="1">
        <v>0</v>
      </c>
      <c r="Q1670" s="1">
        <v>0</v>
      </c>
      <c r="S1670" s="1">
        <v>0</v>
      </c>
      <c r="U1670" s="1">
        <v>0</v>
      </c>
      <c r="W1670" s="1">
        <v>0</v>
      </c>
      <c r="Y1670" s="1">
        <v>0</v>
      </c>
      <c r="AA1670" s="1">
        <v>0</v>
      </c>
      <c r="AC1670" s="1">
        <v>0</v>
      </c>
      <c r="AE1670" s="1">
        <v>0</v>
      </c>
      <c r="AG1670" s="1">
        <v>2</v>
      </c>
      <c r="AH1670" s="1">
        <v>8000</v>
      </c>
    </row>
    <row r="1671" spans="1:34">
      <c r="A1671" s="1" t="s">
        <v>4445</v>
      </c>
      <c r="B1671" s="1" t="s">
        <v>4446</v>
      </c>
      <c r="C1671" s="1" t="s">
        <v>287</v>
      </c>
      <c r="D1671" s="1">
        <v>2</v>
      </c>
      <c r="E1671" s="4">
        <v>44677</v>
      </c>
      <c r="F1671" s="1" t="s">
        <v>4447</v>
      </c>
      <c r="G1671" s="1" t="s">
        <v>80</v>
      </c>
      <c r="H1671" s="1" t="s">
        <v>73</v>
      </c>
      <c r="I1671" s="1">
        <v>0</v>
      </c>
      <c r="J1671" s="1" t="s">
        <v>397</v>
      </c>
      <c r="K1671" s="1">
        <v>0.2</v>
      </c>
      <c r="L1671" s="1" t="s">
        <v>82</v>
      </c>
      <c r="M1671" s="1">
        <v>0.3</v>
      </c>
      <c r="N1671" s="1" t="s">
        <v>83</v>
      </c>
      <c r="O1671" s="1">
        <v>0.4</v>
      </c>
      <c r="P1671" s="1" t="s">
        <v>84</v>
      </c>
      <c r="Q1671" s="1">
        <v>0.5</v>
      </c>
      <c r="R1671" s="1" t="s">
        <v>85</v>
      </c>
      <c r="S1671" s="1">
        <v>0</v>
      </c>
      <c r="U1671" s="1">
        <v>0</v>
      </c>
      <c r="W1671" s="1">
        <v>0</v>
      </c>
      <c r="Y1671" s="1">
        <v>0</v>
      </c>
      <c r="AA1671" s="1">
        <v>0</v>
      </c>
      <c r="AC1671" s="1">
        <v>0</v>
      </c>
      <c r="AE1671" s="1">
        <v>0</v>
      </c>
      <c r="AG1671" s="1">
        <v>4</v>
      </c>
      <c r="AH1671" s="1">
        <v>8000</v>
      </c>
    </row>
    <row r="1672" spans="1:34">
      <c r="A1672" s="1" t="s">
        <v>4448</v>
      </c>
      <c r="B1672" s="1" t="s">
        <v>4449</v>
      </c>
      <c r="C1672" s="1" t="s">
        <v>360</v>
      </c>
      <c r="H1672" s="1" t="s">
        <v>65</v>
      </c>
      <c r="I1672" s="1" t="s">
        <v>66</v>
      </c>
      <c r="V1672" s="1" t="s">
        <v>67</v>
      </c>
    </row>
    <row r="1673" spans="1:34">
      <c r="A1673" s="1" t="s">
        <v>4450</v>
      </c>
      <c r="B1673" s="1" t="s">
        <v>4451</v>
      </c>
      <c r="C1673" s="1" t="s">
        <v>365</v>
      </c>
      <c r="D1673" s="1">
        <v>3</v>
      </c>
      <c r="E1673" s="4">
        <v>44678</v>
      </c>
      <c r="F1673" s="1" t="s">
        <v>4452</v>
      </c>
      <c r="G1673" s="1" t="s">
        <v>72</v>
      </c>
      <c r="H1673" s="1" t="s">
        <v>73</v>
      </c>
      <c r="I1673" s="1">
        <v>0</v>
      </c>
      <c r="J1673" s="1" t="s">
        <v>74</v>
      </c>
      <c r="K1673" s="1">
        <v>0.8</v>
      </c>
      <c r="L1673" s="1" t="s">
        <v>75</v>
      </c>
      <c r="M1673" s="1">
        <v>0</v>
      </c>
      <c r="O1673" s="1">
        <v>0</v>
      </c>
      <c r="Q1673" s="1">
        <v>0</v>
      </c>
      <c r="S1673" s="1">
        <v>0</v>
      </c>
      <c r="U1673" s="1">
        <v>0</v>
      </c>
      <c r="W1673" s="1">
        <v>0</v>
      </c>
      <c r="Y1673" s="1">
        <v>0</v>
      </c>
      <c r="AA1673" s="1">
        <v>0</v>
      </c>
      <c r="AC1673" s="1">
        <v>0</v>
      </c>
      <c r="AE1673" s="1">
        <v>0</v>
      </c>
      <c r="AG1673" s="1">
        <v>2</v>
      </c>
      <c r="AH1673" s="1">
        <v>10000</v>
      </c>
    </row>
    <row r="1674" spans="1:34">
      <c r="A1674" s="1" t="s">
        <v>4453</v>
      </c>
      <c r="B1674" s="1" t="s">
        <v>4454</v>
      </c>
      <c r="C1674" s="1" t="s">
        <v>826</v>
      </c>
      <c r="D1674" s="1">
        <v>52</v>
      </c>
      <c r="E1674" s="4">
        <v>44557</v>
      </c>
      <c r="F1674" s="1" t="s">
        <v>4455</v>
      </c>
      <c r="G1674" s="1" t="s">
        <v>72</v>
      </c>
      <c r="H1674" s="1" t="s">
        <v>65</v>
      </c>
      <c r="I1674" s="1">
        <v>0.8</v>
      </c>
      <c r="J1674" s="1" t="s">
        <v>75</v>
      </c>
      <c r="K1674" s="1">
        <v>0</v>
      </c>
      <c r="M1674" s="1">
        <v>0</v>
      </c>
      <c r="O1674" s="1">
        <v>0</v>
      </c>
      <c r="Q1674" s="1">
        <v>0</v>
      </c>
      <c r="S1674" s="1">
        <v>0</v>
      </c>
      <c r="U1674" s="1">
        <v>0</v>
      </c>
      <c r="W1674" s="1">
        <v>0</v>
      </c>
      <c r="Y1674" s="1">
        <v>0</v>
      </c>
      <c r="AA1674" s="1">
        <v>0</v>
      </c>
      <c r="AC1674" s="1">
        <v>0</v>
      </c>
      <c r="AE1674" s="1">
        <v>0</v>
      </c>
      <c r="AG1674" s="1">
        <v>1</v>
      </c>
      <c r="AH1674" s="1">
        <v>0</v>
      </c>
    </row>
    <row r="1675" spans="1:34">
      <c r="A1675" s="1" t="s">
        <v>4456</v>
      </c>
      <c r="B1675" s="1" t="s">
        <v>4457</v>
      </c>
      <c r="C1675" s="1" t="s">
        <v>411</v>
      </c>
      <c r="D1675" s="1">
        <v>38</v>
      </c>
      <c r="E1675" s="4">
        <v>44558</v>
      </c>
      <c r="F1675" s="1" t="s">
        <v>4458</v>
      </c>
      <c r="G1675" s="1" t="s">
        <v>80</v>
      </c>
      <c r="H1675" s="1" t="s">
        <v>65</v>
      </c>
      <c r="I1675" s="1">
        <v>0.8</v>
      </c>
      <c r="J1675" s="1" t="s">
        <v>75</v>
      </c>
      <c r="K1675" s="1">
        <v>0</v>
      </c>
      <c r="M1675" s="1">
        <v>0</v>
      </c>
      <c r="O1675" s="1">
        <v>0</v>
      </c>
      <c r="Q1675" s="1">
        <v>0</v>
      </c>
      <c r="S1675" s="1">
        <v>0</v>
      </c>
      <c r="U1675" s="1">
        <v>0</v>
      </c>
      <c r="W1675" s="1">
        <v>0</v>
      </c>
      <c r="Y1675" s="1">
        <v>0</v>
      </c>
      <c r="AA1675" s="1">
        <v>0</v>
      </c>
      <c r="AC1675" s="1">
        <v>0</v>
      </c>
      <c r="AE1675" s="1">
        <v>0</v>
      </c>
      <c r="AG1675" s="1">
        <v>1</v>
      </c>
      <c r="AH1675" s="1">
        <v>0</v>
      </c>
    </row>
    <row r="1676" spans="1:34">
      <c r="A1676" s="1" t="s">
        <v>4459</v>
      </c>
      <c r="B1676" s="1" t="s">
        <v>4460</v>
      </c>
      <c r="C1676" s="1" t="s">
        <v>78</v>
      </c>
      <c r="D1676" s="1">
        <v>44</v>
      </c>
      <c r="E1676" s="4">
        <v>44553</v>
      </c>
      <c r="F1676" s="1" t="s">
        <v>4461</v>
      </c>
      <c r="G1676" s="1" t="s">
        <v>72</v>
      </c>
      <c r="H1676" s="1" t="s">
        <v>65</v>
      </c>
      <c r="I1676" s="1">
        <v>0.5</v>
      </c>
      <c r="J1676" s="1" t="s">
        <v>75</v>
      </c>
      <c r="K1676" s="1">
        <v>0</v>
      </c>
      <c r="M1676" s="1">
        <v>0</v>
      </c>
      <c r="O1676" s="1">
        <v>0</v>
      </c>
      <c r="Q1676" s="1">
        <v>0</v>
      </c>
      <c r="S1676" s="1">
        <v>0</v>
      </c>
      <c r="U1676" s="1">
        <v>0</v>
      </c>
      <c r="W1676" s="1">
        <v>0</v>
      </c>
      <c r="Y1676" s="1">
        <v>0</v>
      </c>
      <c r="AA1676" s="1">
        <v>0</v>
      </c>
      <c r="AC1676" s="1">
        <v>0</v>
      </c>
      <c r="AE1676" s="1">
        <v>0</v>
      </c>
      <c r="AG1676" s="1">
        <v>1</v>
      </c>
      <c r="AH1676" s="1">
        <v>0</v>
      </c>
    </row>
    <row r="1677" spans="1:34">
      <c r="A1677" s="1" t="s">
        <v>4462</v>
      </c>
      <c r="B1677" s="1" t="s">
        <v>4463</v>
      </c>
      <c r="C1677" s="1" t="s">
        <v>132</v>
      </c>
      <c r="D1677" s="1">
        <v>4</v>
      </c>
      <c r="E1677" s="4">
        <v>44711</v>
      </c>
      <c r="F1677" s="1" t="s">
        <v>4464</v>
      </c>
      <c r="G1677" s="1" t="s">
        <v>80</v>
      </c>
      <c r="H1677" s="1" t="s">
        <v>73</v>
      </c>
      <c r="I1677" s="1">
        <v>0.55000000000000004</v>
      </c>
      <c r="J1677" s="1" t="s">
        <v>82</v>
      </c>
      <c r="K1677" s="1">
        <v>0.63</v>
      </c>
      <c r="L1677" s="1" t="s">
        <v>83</v>
      </c>
      <c r="M1677" s="1">
        <v>0.69</v>
      </c>
      <c r="N1677" s="1" t="s">
        <v>84</v>
      </c>
      <c r="O1677" s="1">
        <v>0.8</v>
      </c>
      <c r="P1677" s="1" t="s">
        <v>85</v>
      </c>
      <c r="Q1677" s="1">
        <v>0</v>
      </c>
      <c r="S1677" s="1">
        <v>0</v>
      </c>
      <c r="U1677" s="1">
        <v>0</v>
      </c>
      <c r="W1677" s="1">
        <v>0</v>
      </c>
      <c r="Y1677" s="1">
        <v>0</v>
      </c>
      <c r="AA1677" s="1">
        <v>0</v>
      </c>
      <c r="AC1677" s="1">
        <v>0</v>
      </c>
      <c r="AE1677" s="1">
        <v>0</v>
      </c>
      <c r="AG1677" s="1">
        <v>3</v>
      </c>
      <c r="AH1677" s="1">
        <v>0</v>
      </c>
    </row>
    <row r="1678" spans="1:34">
      <c r="A1678" s="1" t="s">
        <v>4465</v>
      </c>
      <c r="B1678" s="1" t="s">
        <v>4466</v>
      </c>
      <c r="C1678" s="1" t="s">
        <v>360</v>
      </c>
      <c r="H1678" s="1" t="s">
        <v>65</v>
      </c>
      <c r="I1678" s="1" t="s">
        <v>66</v>
      </c>
      <c r="V1678" s="1" t="s">
        <v>67</v>
      </c>
    </row>
    <row r="1679" spans="1:34">
      <c r="A1679" s="1" t="s">
        <v>4467</v>
      </c>
      <c r="B1679" s="1" t="s">
        <v>4468</v>
      </c>
      <c r="C1679" s="1" t="s">
        <v>626</v>
      </c>
      <c r="D1679" s="1">
        <v>9</v>
      </c>
      <c r="E1679" s="4">
        <v>44635</v>
      </c>
      <c r="F1679" s="1" t="s">
        <v>4469</v>
      </c>
      <c r="G1679" s="1" t="s">
        <v>80</v>
      </c>
      <c r="H1679" s="1" t="s">
        <v>73</v>
      </c>
      <c r="I1679" s="1">
        <v>0</v>
      </c>
      <c r="J1679" s="1" t="s">
        <v>81</v>
      </c>
      <c r="K1679" s="1">
        <v>0.4</v>
      </c>
      <c r="L1679" s="1" t="s">
        <v>82</v>
      </c>
      <c r="M1679" s="1">
        <v>0.45</v>
      </c>
      <c r="N1679" s="1" t="s">
        <v>83</v>
      </c>
      <c r="O1679" s="1">
        <v>0.7</v>
      </c>
      <c r="P1679" s="1" t="s">
        <v>84</v>
      </c>
      <c r="Q1679" s="1">
        <v>0.8</v>
      </c>
      <c r="R1679" s="1" t="s">
        <v>85</v>
      </c>
      <c r="S1679" s="1">
        <v>0</v>
      </c>
      <c r="U1679" s="1">
        <v>0</v>
      </c>
      <c r="W1679" s="1">
        <v>0</v>
      </c>
      <c r="Y1679" s="1">
        <v>0</v>
      </c>
      <c r="AA1679" s="1">
        <v>0</v>
      </c>
      <c r="AC1679" s="1">
        <v>0</v>
      </c>
      <c r="AE1679" s="1">
        <v>0</v>
      </c>
      <c r="AG1679" s="1">
        <v>4</v>
      </c>
      <c r="AH1679" s="1">
        <v>15000</v>
      </c>
    </row>
    <row r="1680" spans="1:34">
      <c r="A1680" s="1" t="s">
        <v>4470</v>
      </c>
      <c r="B1680" s="1" t="s">
        <v>4471</v>
      </c>
      <c r="C1680" s="1" t="s">
        <v>360</v>
      </c>
      <c r="H1680" s="1" t="s">
        <v>65</v>
      </c>
      <c r="I1680" s="1" t="s">
        <v>66</v>
      </c>
      <c r="V1680" s="1" t="s">
        <v>67</v>
      </c>
    </row>
    <row r="1681" spans="1:34">
      <c r="A1681" s="1" t="s">
        <v>4472</v>
      </c>
      <c r="B1681" s="1" t="s">
        <v>4473</v>
      </c>
      <c r="C1681" s="1" t="s">
        <v>159</v>
      </c>
      <c r="D1681" s="1">
        <v>4</v>
      </c>
      <c r="E1681" s="4">
        <v>44602</v>
      </c>
      <c r="F1681" s="1" t="s">
        <v>4474</v>
      </c>
      <c r="G1681" s="1" t="s">
        <v>72</v>
      </c>
      <c r="H1681" s="1" t="s">
        <v>73</v>
      </c>
      <c r="I1681" s="1">
        <v>0</v>
      </c>
      <c r="J1681" s="1" t="s">
        <v>690</v>
      </c>
      <c r="K1681" s="1">
        <v>0.6</v>
      </c>
      <c r="L1681" s="1" t="s">
        <v>75</v>
      </c>
      <c r="M1681" s="1">
        <v>0</v>
      </c>
      <c r="O1681" s="1">
        <v>0</v>
      </c>
      <c r="Q1681" s="1">
        <v>0</v>
      </c>
      <c r="S1681" s="1">
        <v>0</v>
      </c>
      <c r="U1681" s="1">
        <v>0</v>
      </c>
      <c r="W1681" s="1">
        <v>0</v>
      </c>
      <c r="Y1681" s="1">
        <v>0</v>
      </c>
      <c r="AA1681" s="1">
        <v>0</v>
      </c>
      <c r="AC1681" s="1">
        <v>0</v>
      </c>
      <c r="AE1681" s="1">
        <v>0</v>
      </c>
      <c r="AG1681" s="1">
        <v>2</v>
      </c>
      <c r="AH1681" s="1">
        <v>11999.99</v>
      </c>
    </row>
    <row r="1682" spans="1:34">
      <c r="A1682" s="1" t="s">
        <v>4475</v>
      </c>
      <c r="B1682" s="1" t="s">
        <v>4476</v>
      </c>
      <c r="C1682" s="1" t="s">
        <v>193</v>
      </c>
      <c r="D1682" s="1">
        <v>26</v>
      </c>
      <c r="E1682" s="1">
        <v>44798</v>
      </c>
      <c r="F1682" s="1" t="s">
        <v>20440</v>
      </c>
      <c r="G1682" s="1" t="s">
        <v>80</v>
      </c>
      <c r="H1682" s="1" t="s">
        <v>73</v>
      </c>
      <c r="I1682" s="1">
        <v>0</v>
      </c>
      <c r="J1682" s="1" t="s">
        <v>20405</v>
      </c>
      <c r="K1682" s="1">
        <v>0.4</v>
      </c>
      <c r="L1682" s="1" t="s">
        <v>75</v>
      </c>
      <c r="M1682" s="1">
        <v>0</v>
      </c>
      <c r="O1682" s="1">
        <v>0</v>
      </c>
      <c r="Q1682" s="1">
        <v>0</v>
      </c>
      <c r="S1682" s="1">
        <v>0</v>
      </c>
      <c r="U1682" s="1">
        <v>0</v>
      </c>
      <c r="W1682" s="1">
        <v>0</v>
      </c>
      <c r="Y1682" s="1">
        <v>0</v>
      </c>
      <c r="AA1682" s="1">
        <v>0</v>
      </c>
      <c r="AC1682" s="1">
        <v>0</v>
      </c>
      <c r="AE1682" s="1">
        <v>0</v>
      </c>
      <c r="AG1682" s="1">
        <v>2</v>
      </c>
      <c r="AH1682" s="1">
        <v>4800</v>
      </c>
    </row>
    <row r="1683" spans="1:34">
      <c r="A1683" s="1" t="s">
        <v>4477</v>
      </c>
      <c r="B1683" s="1" t="s">
        <v>4478</v>
      </c>
      <c r="C1683" s="1" t="s">
        <v>108</v>
      </c>
      <c r="D1683" s="1">
        <v>11</v>
      </c>
      <c r="E1683" s="1">
        <v>44282</v>
      </c>
      <c r="F1683" s="1" t="s">
        <v>20332</v>
      </c>
      <c r="G1683" s="1" t="s">
        <v>72</v>
      </c>
      <c r="H1683" s="1" t="s">
        <v>65</v>
      </c>
      <c r="I1683" s="1">
        <v>0.8</v>
      </c>
      <c r="J1683" s="1" t="s">
        <v>75</v>
      </c>
      <c r="K1683" s="1">
        <v>0</v>
      </c>
      <c r="M1683" s="1">
        <v>0</v>
      </c>
      <c r="O1683" s="1">
        <v>0</v>
      </c>
      <c r="Q1683" s="1">
        <v>0</v>
      </c>
      <c r="S1683" s="1">
        <v>0</v>
      </c>
      <c r="U1683" s="1">
        <v>0</v>
      </c>
      <c r="W1683" s="1">
        <v>0</v>
      </c>
      <c r="Y1683" s="1">
        <v>0</v>
      </c>
      <c r="AA1683" s="1">
        <v>0</v>
      </c>
      <c r="AC1683" s="1">
        <v>0</v>
      </c>
      <c r="AE1683" s="1">
        <v>0</v>
      </c>
      <c r="AG1683" s="1">
        <v>1</v>
      </c>
      <c r="AH1683" s="1">
        <v>0</v>
      </c>
    </row>
    <row r="1684" spans="1:34">
      <c r="A1684" s="1" t="s">
        <v>4479</v>
      </c>
      <c r="B1684" s="1" t="s">
        <v>4480</v>
      </c>
      <c r="C1684" s="1" t="s">
        <v>101</v>
      </c>
      <c r="D1684" s="1">
        <v>14</v>
      </c>
      <c r="E1684" s="1">
        <v>42803</v>
      </c>
      <c r="F1684" s="1" t="s">
        <v>20332</v>
      </c>
      <c r="G1684" s="1" t="s">
        <v>72</v>
      </c>
      <c r="H1684" s="1" t="s">
        <v>65</v>
      </c>
      <c r="I1684" s="1">
        <v>0.6</v>
      </c>
      <c r="J1684" s="1" t="s">
        <v>75</v>
      </c>
      <c r="K1684" s="1">
        <v>0</v>
      </c>
      <c r="M1684" s="1">
        <v>0</v>
      </c>
      <c r="O1684" s="1">
        <v>0</v>
      </c>
      <c r="Q1684" s="1">
        <v>0</v>
      </c>
      <c r="S1684" s="1">
        <v>0</v>
      </c>
      <c r="U1684" s="1">
        <v>0</v>
      </c>
      <c r="W1684" s="1">
        <v>0</v>
      </c>
      <c r="Y1684" s="1">
        <v>0</v>
      </c>
      <c r="AA1684" s="1">
        <v>0</v>
      </c>
      <c r="AC1684" s="1">
        <v>0</v>
      </c>
      <c r="AE1684" s="1">
        <v>0</v>
      </c>
      <c r="AG1684" s="1">
        <v>1</v>
      </c>
      <c r="AH1684" s="1">
        <v>0</v>
      </c>
    </row>
    <row r="1685" spans="1:34">
      <c r="A1685" s="1" t="s">
        <v>4481</v>
      </c>
      <c r="B1685" s="1" t="s">
        <v>4482</v>
      </c>
      <c r="C1685" s="1" t="s">
        <v>196</v>
      </c>
      <c r="D1685" s="1">
        <v>6</v>
      </c>
      <c r="E1685" s="4">
        <v>44693</v>
      </c>
      <c r="F1685" s="1" t="s">
        <v>4483</v>
      </c>
      <c r="G1685" s="1" t="s">
        <v>80</v>
      </c>
      <c r="H1685" s="1" t="s">
        <v>65</v>
      </c>
      <c r="I1685" s="1">
        <v>0.8</v>
      </c>
      <c r="J1685" s="1" t="s">
        <v>75</v>
      </c>
      <c r="K1685" s="1">
        <v>0</v>
      </c>
      <c r="M1685" s="1">
        <v>0</v>
      </c>
      <c r="O1685" s="1">
        <v>0</v>
      </c>
      <c r="Q1685" s="1">
        <v>0</v>
      </c>
      <c r="S1685" s="1">
        <v>0</v>
      </c>
      <c r="U1685" s="1">
        <v>0</v>
      </c>
      <c r="W1685" s="1">
        <v>0</v>
      </c>
      <c r="Y1685" s="1">
        <v>0</v>
      </c>
      <c r="AA1685" s="1">
        <v>0</v>
      </c>
      <c r="AC1685" s="1">
        <v>0</v>
      </c>
      <c r="AE1685" s="1">
        <v>0</v>
      </c>
      <c r="AG1685" s="1">
        <v>1</v>
      </c>
      <c r="AH1685" s="1">
        <v>0</v>
      </c>
    </row>
    <row r="1686" spans="1:34">
      <c r="A1686" s="1" t="s">
        <v>4484</v>
      </c>
      <c r="B1686" s="1" t="s">
        <v>4485</v>
      </c>
      <c r="C1686" s="1" t="s">
        <v>101</v>
      </c>
      <c r="D1686" s="1">
        <v>20</v>
      </c>
      <c r="E1686" s="1">
        <v>44711</v>
      </c>
      <c r="F1686" s="1" t="s">
        <v>20441</v>
      </c>
      <c r="G1686" s="1" t="s">
        <v>72</v>
      </c>
      <c r="H1686" s="1" t="s">
        <v>65</v>
      </c>
      <c r="I1686" s="1">
        <v>0.8</v>
      </c>
      <c r="J1686" s="1" t="s">
        <v>75</v>
      </c>
      <c r="K1686" s="1">
        <v>0</v>
      </c>
      <c r="M1686" s="1">
        <v>0</v>
      </c>
      <c r="O1686" s="1">
        <v>0</v>
      </c>
      <c r="Q1686" s="1">
        <v>0</v>
      </c>
      <c r="S1686" s="1">
        <v>0</v>
      </c>
      <c r="U1686" s="1">
        <v>0</v>
      </c>
      <c r="W1686" s="1">
        <v>0</v>
      </c>
      <c r="Y1686" s="1">
        <v>0</v>
      </c>
      <c r="AA1686" s="1">
        <v>0</v>
      </c>
      <c r="AC1686" s="1">
        <v>0</v>
      </c>
      <c r="AE1686" s="1">
        <v>0</v>
      </c>
      <c r="AG1686" s="1">
        <v>1</v>
      </c>
      <c r="AH1686" s="1">
        <v>0</v>
      </c>
    </row>
    <row r="1687" spans="1:34">
      <c r="A1687" s="1" t="s">
        <v>4486</v>
      </c>
      <c r="B1687" s="1" t="s">
        <v>4487</v>
      </c>
      <c r="C1687" s="1" t="s">
        <v>108</v>
      </c>
      <c r="D1687" s="1">
        <v>10</v>
      </c>
      <c r="E1687" s="4">
        <v>44704</v>
      </c>
      <c r="F1687" s="1" t="s">
        <v>4488</v>
      </c>
      <c r="G1687" s="1" t="s">
        <v>80</v>
      </c>
      <c r="H1687" s="1" t="s">
        <v>73</v>
      </c>
      <c r="I1687" s="1">
        <v>0</v>
      </c>
      <c r="J1687" s="1" t="s">
        <v>397</v>
      </c>
      <c r="K1687" s="1">
        <v>0.6</v>
      </c>
      <c r="L1687" s="1" t="s">
        <v>82</v>
      </c>
      <c r="M1687" s="1">
        <v>0.6</v>
      </c>
      <c r="N1687" s="1" t="s">
        <v>83</v>
      </c>
      <c r="O1687" s="1">
        <v>0.6</v>
      </c>
      <c r="P1687" s="1" t="s">
        <v>84</v>
      </c>
      <c r="Q1687" s="1">
        <v>0.8</v>
      </c>
      <c r="R1687" s="1" t="s">
        <v>85</v>
      </c>
      <c r="S1687" s="1">
        <v>0</v>
      </c>
      <c r="U1687" s="1">
        <v>0</v>
      </c>
      <c r="W1687" s="1">
        <v>0</v>
      </c>
      <c r="Y1687" s="1">
        <v>0</v>
      </c>
      <c r="AA1687" s="1">
        <v>0</v>
      </c>
      <c r="AC1687" s="1">
        <v>0</v>
      </c>
      <c r="AE1687" s="1">
        <v>0</v>
      </c>
      <c r="AG1687" s="1">
        <v>4</v>
      </c>
      <c r="AH1687" s="1">
        <v>8000</v>
      </c>
    </row>
    <row r="1688" spans="1:34">
      <c r="A1688" s="1" t="s">
        <v>4489</v>
      </c>
      <c r="B1688" s="1" t="s">
        <v>4490</v>
      </c>
      <c r="C1688" s="1" t="s">
        <v>228</v>
      </c>
      <c r="D1688" s="1">
        <v>24</v>
      </c>
      <c r="E1688" s="4">
        <v>44700</v>
      </c>
      <c r="F1688" s="1" t="s">
        <v>4491</v>
      </c>
      <c r="G1688" s="1" t="s">
        <v>80</v>
      </c>
      <c r="H1688" s="1" t="s">
        <v>73</v>
      </c>
      <c r="I1688" s="1">
        <v>0</v>
      </c>
      <c r="J1688" s="1" t="s">
        <v>187</v>
      </c>
      <c r="K1688" s="1">
        <v>0.77</v>
      </c>
      <c r="L1688" s="1" t="s">
        <v>82</v>
      </c>
      <c r="M1688" s="1">
        <v>0.78</v>
      </c>
      <c r="N1688" s="1" t="s">
        <v>83</v>
      </c>
      <c r="O1688" s="1">
        <v>0.79</v>
      </c>
      <c r="P1688" s="1" t="s">
        <v>84</v>
      </c>
      <c r="Q1688" s="1">
        <v>0.8</v>
      </c>
      <c r="R1688" s="1" t="s">
        <v>85</v>
      </c>
      <c r="S1688" s="1">
        <v>0</v>
      </c>
      <c r="U1688" s="1">
        <v>0</v>
      </c>
      <c r="W1688" s="1">
        <v>0</v>
      </c>
      <c r="Y1688" s="1">
        <v>0</v>
      </c>
      <c r="AA1688" s="1">
        <v>0</v>
      </c>
      <c r="AC1688" s="1">
        <v>0</v>
      </c>
      <c r="AE1688" s="1">
        <v>0</v>
      </c>
      <c r="AG1688" s="1">
        <v>4</v>
      </c>
      <c r="AH1688" s="1">
        <v>9000</v>
      </c>
    </row>
    <row r="1689" spans="1:34">
      <c r="A1689" s="1" t="s">
        <v>4492</v>
      </c>
      <c r="B1689" s="1" t="s">
        <v>4493</v>
      </c>
      <c r="C1689" s="1" t="s">
        <v>826</v>
      </c>
      <c r="D1689" s="1">
        <v>6</v>
      </c>
      <c r="E1689" s="4">
        <v>44615</v>
      </c>
      <c r="F1689" s="1" t="s">
        <v>4494</v>
      </c>
      <c r="G1689" s="1" t="s">
        <v>80</v>
      </c>
      <c r="H1689" s="1" t="s">
        <v>73</v>
      </c>
      <c r="I1689" s="1">
        <v>0</v>
      </c>
      <c r="J1689" s="1" t="s">
        <v>89</v>
      </c>
      <c r="K1689" s="1">
        <v>0.6</v>
      </c>
      <c r="L1689" s="1" t="s">
        <v>82</v>
      </c>
      <c r="M1689" s="1">
        <v>0.61</v>
      </c>
      <c r="N1689" s="1" t="s">
        <v>83</v>
      </c>
      <c r="O1689" s="1">
        <v>0.78</v>
      </c>
      <c r="P1689" s="1" t="s">
        <v>84</v>
      </c>
      <c r="Q1689" s="1">
        <v>0.8</v>
      </c>
      <c r="R1689" s="1" t="s">
        <v>85</v>
      </c>
      <c r="S1689" s="1">
        <v>0</v>
      </c>
      <c r="U1689" s="1">
        <v>0</v>
      </c>
      <c r="W1689" s="1">
        <v>0</v>
      </c>
      <c r="Y1689" s="1">
        <v>0</v>
      </c>
      <c r="AA1689" s="1">
        <v>0</v>
      </c>
      <c r="AC1689" s="1">
        <v>0</v>
      </c>
      <c r="AE1689" s="1">
        <v>0</v>
      </c>
      <c r="AG1689" s="1">
        <v>4</v>
      </c>
      <c r="AH1689" s="1">
        <v>12000</v>
      </c>
    </row>
    <row r="1690" spans="1:34">
      <c r="A1690" s="1" t="s">
        <v>4495</v>
      </c>
      <c r="B1690" s="1" t="s">
        <v>4496</v>
      </c>
      <c r="C1690" s="1" t="s">
        <v>112</v>
      </c>
      <c r="D1690" s="1">
        <v>7</v>
      </c>
      <c r="E1690" s="1">
        <v>44335</v>
      </c>
      <c r="F1690" s="1" t="s">
        <v>20332</v>
      </c>
      <c r="G1690" s="1" t="s">
        <v>72</v>
      </c>
      <c r="H1690" s="1" t="s">
        <v>65</v>
      </c>
      <c r="I1690" s="1">
        <v>0.2</v>
      </c>
      <c r="J1690" s="1" t="s">
        <v>75</v>
      </c>
      <c r="K1690" s="1">
        <v>0</v>
      </c>
      <c r="M1690" s="1">
        <v>0</v>
      </c>
      <c r="O1690" s="1">
        <v>0</v>
      </c>
      <c r="Q1690" s="1">
        <v>0</v>
      </c>
      <c r="S1690" s="1">
        <v>0</v>
      </c>
      <c r="U1690" s="1">
        <v>0</v>
      </c>
      <c r="W1690" s="1">
        <v>0</v>
      </c>
      <c r="Y1690" s="1">
        <v>0</v>
      </c>
      <c r="AA1690" s="1">
        <v>0</v>
      </c>
      <c r="AC1690" s="1">
        <v>0</v>
      </c>
      <c r="AE1690" s="1">
        <v>0</v>
      </c>
      <c r="AG1690" s="1">
        <v>1</v>
      </c>
      <c r="AH1690" s="1">
        <v>0</v>
      </c>
    </row>
    <row r="1691" spans="1:34">
      <c r="A1691" s="1" t="s">
        <v>4497</v>
      </c>
      <c r="B1691" s="1" t="s">
        <v>4498</v>
      </c>
      <c r="C1691" s="1" t="s">
        <v>423</v>
      </c>
      <c r="D1691" s="1">
        <v>47</v>
      </c>
      <c r="E1691" s="4">
        <v>44558</v>
      </c>
      <c r="F1691" s="1" t="s">
        <v>4499</v>
      </c>
      <c r="G1691" s="1" t="s">
        <v>72</v>
      </c>
      <c r="H1691" s="1" t="s">
        <v>73</v>
      </c>
      <c r="I1691" s="1">
        <v>0</v>
      </c>
      <c r="J1691" s="1" t="s">
        <v>81</v>
      </c>
      <c r="K1691" s="1">
        <v>0.8</v>
      </c>
      <c r="L1691" s="1" t="s">
        <v>75</v>
      </c>
      <c r="M1691" s="1">
        <v>0</v>
      </c>
      <c r="O1691" s="1">
        <v>0</v>
      </c>
      <c r="Q1691" s="1">
        <v>0</v>
      </c>
      <c r="S1691" s="1">
        <v>0</v>
      </c>
      <c r="U1691" s="1">
        <v>0</v>
      </c>
      <c r="W1691" s="1">
        <v>0</v>
      </c>
      <c r="Y1691" s="1">
        <v>0</v>
      </c>
      <c r="AA1691" s="1">
        <v>0</v>
      </c>
      <c r="AC1691" s="1">
        <v>0</v>
      </c>
      <c r="AE1691" s="1">
        <v>0</v>
      </c>
      <c r="AG1691" s="1">
        <v>2</v>
      </c>
      <c r="AH1691" s="1">
        <v>15000</v>
      </c>
    </row>
    <row r="1692" spans="1:34">
      <c r="A1692" s="1" t="s">
        <v>4500</v>
      </c>
      <c r="B1692" s="1" t="s">
        <v>4501</v>
      </c>
      <c r="C1692" s="1" t="s">
        <v>218</v>
      </c>
      <c r="D1692" s="1">
        <v>10</v>
      </c>
      <c r="E1692" s="4">
        <v>44707</v>
      </c>
      <c r="F1692" s="1" t="s">
        <v>4502</v>
      </c>
      <c r="G1692" s="1" t="s">
        <v>72</v>
      </c>
      <c r="H1692" s="1" t="s">
        <v>73</v>
      </c>
      <c r="I1692" s="1">
        <v>0</v>
      </c>
      <c r="J1692" s="1" t="s">
        <v>89</v>
      </c>
      <c r="K1692" s="1">
        <v>0.8</v>
      </c>
      <c r="L1692" s="1" t="s">
        <v>75</v>
      </c>
      <c r="M1692" s="1">
        <v>0</v>
      </c>
      <c r="O1692" s="1">
        <v>0</v>
      </c>
      <c r="Q1692" s="1">
        <v>0</v>
      </c>
      <c r="S1692" s="1">
        <v>0</v>
      </c>
      <c r="U1692" s="1">
        <v>0</v>
      </c>
      <c r="W1692" s="1">
        <v>0</v>
      </c>
      <c r="Y1692" s="1">
        <v>0</v>
      </c>
      <c r="AA1692" s="1">
        <v>0</v>
      </c>
      <c r="AC1692" s="1">
        <v>0</v>
      </c>
      <c r="AE1692" s="1">
        <v>0</v>
      </c>
      <c r="AG1692" s="1">
        <v>2</v>
      </c>
      <c r="AH1692" s="1">
        <v>12000</v>
      </c>
    </row>
    <row r="1693" spans="1:34">
      <c r="A1693" s="1" t="s">
        <v>4503</v>
      </c>
      <c r="B1693" s="1" t="s">
        <v>4504</v>
      </c>
      <c r="C1693" s="1" t="s">
        <v>152</v>
      </c>
      <c r="D1693" s="1">
        <v>12</v>
      </c>
      <c r="E1693" s="4">
        <v>44608</v>
      </c>
      <c r="F1693" s="1" t="s">
        <v>4505</v>
      </c>
      <c r="G1693" s="1" t="s">
        <v>72</v>
      </c>
      <c r="H1693" s="1" t="s">
        <v>73</v>
      </c>
      <c r="I1693" s="1">
        <v>0</v>
      </c>
      <c r="J1693" s="1" t="s">
        <v>81</v>
      </c>
      <c r="K1693" s="1">
        <v>0.55000000000000004</v>
      </c>
      <c r="L1693" s="1" t="s">
        <v>75</v>
      </c>
      <c r="M1693" s="1">
        <v>0</v>
      </c>
      <c r="O1693" s="1">
        <v>0</v>
      </c>
      <c r="Q1693" s="1">
        <v>0</v>
      </c>
      <c r="S1693" s="1">
        <v>0</v>
      </c>
      <c r="U1693" s="1">
        <v>0</v>
      </c>
      <c r="W1693" s="1">
        <v>0</v>
      </c>
      <c r="Y1693" s="1">
        <v>0</v>
      </c>
      <c r="AA1693" s="1">
        <v>0</v>
      </c>
      <c r="AC1693" s="1">
        <v>0</v>
      </c>
      <c r="AE1693" s="1">
        <v>0</v>
      </c>
      <c r="AG1693" s="1">
        <v>2</v>
      </c>
      <c r="AH1693" s="1">
        <v>15000</v>
      </c>
    </row>
    <row r="1694" spans="1:34">
      <c r="A1694" s="1" t="s">
        <v>4506</v>
      </c>
      <c r="B1694" s="1" t="s">
        <v>4507</v>
      </c>
      <c r="C1694" s="1" t="s">
        <v>101</v>
      </c>
      <c r="H1694" s="1" t="s">
        <v>65</v>
      </c>
      <c r="I1694" s="1" t="s">
        <v>66</v>
      </c>
      <c r="V1694" s="1" t="s">
        <v>67</v>
      </c>
    </row>
    <row r="1695" spans="1:34">
      <c r="A1695" s="1" t="s">
        <v>4508</v>
      </c>
      <c r="B1695" s="1" t="s">
        <v>4509</v>
      </c>
      <c r="C1695" s="1" t="s">
        <v>491</v>
      </c>
      <c r="D1695" s="1">
        <v>18</v>
      </c>
      <c r="E1695" s="1">
        <v>44407</v>
      </c>
      <c r="F1695" s="1" t="s">
        <v>20332</v>
      </c>
      <c r="G1695" s="1" t="s">
        <v>72</v>
      </c>
      <c r="H1695" s="1" t="s">
        <v>65</v>
      </c>
      <c r="I1695" s="1">
        <v>0.8</v>
      </c>
      <c r="J1695" s="1" t="s">
        <v>75</v>
      </c>
      <c r="K1695" s="1">
        <v>0</v>
      </c>
      <c r="M1695" s="1">
        <v>0</v>
      </c>
      <c r="O1695" s="1">
        <v>0</v>
      </c>
      <c r="Q1695" s="1">
        <v>0</v>
      </c>
      <c r="S1695" s="1">
        <v>0</v>
      </c>
      <c r="U1695" s="1">
        <v>0</v>
      </c>
      <c r="W1695" s="1">
        <v>0</v>
      </c>
      <c r="Y1695" s="1">
        <v>0</v>
      </c>
      <c r="AA1695" s="1">
        <v>0</v>
      </c>
      <c r="AC1695" s="1">
        <v>0</v>
      </c>
      <c r="AE1695" s="1">
        <v>0</v>
      </c>
      <c r="AG1695" s="1">
        <v>1</v>
      </c>
      <c r="AH1695" s="1">
        <v>0</v>
      </c>
    </row>
    <row r="1696" spans="1:34">
      <c r="A1696" s="1" t="s">
        <v>4510</v>
      </c>
      <c r="B1696" s="1" t="s">
        <v>4511</v>
      </c>
      <c r="C1696" s="1" t="s">
        <v>334</v>
      </c>
      <c r="D1696" s="1">
        <v>7</v>
      </c>
      <c r="E1696" s="1">
        <v>42488</v>
      </c>
      <c r="F1696" s="1" t="s">
        <v>20332</v>
      </c>
      <c r="G1696" s="1" t="s">
        <v>72</v>
      </c>
      <c r="H1696" s="1" t="s">
        <v>65</v>
      </c>
      <c r="I1696" s="1">
        <v>0.8</v>
      </c>
      <c r="J1696" s="1" t="s">
        <v>75</v>
      </c>
      <c r="K1696" s="1">
        <v>0</v>
      </c>
      <c r="M1696" s="1">
        <v>0</v>
      </c>
      <c r="O1696" s="1">
        <v>0</v>
      </c>
      <c r="Q1696" s="1">
        <v>0</v>
      </c>
      <c r="S1696" s="1">
        <v>0</v>
      </c>
      <c r="U1696" s="1">
        <v>0</v>
      </c>
      <c r="W1696" s="1">
        <v>0</v>
      </c>
      <c r="Y1696" s="1">
        <v>0</v>
      </c>
      <c r="AA1696" s="1">
        <v>0</v>
      </c>
      <c r="AC1696" s="1">
        <v>0</v>
      </c>
      <c r="AE1696" s="1">
        <v>0</v>
      </c>
      <c r="AG1696" s="1">
        <v>1</v>
      </c>
      <c r="AH1696" s="1">
        <v>0</v>
      </c>
    </row>
    <row r="1697" spans="1:34">
      <c r="A1697" s="1" t="s">
        <v>4512</v>
      </c>
      <c r="B1697" s="1" t="s">
        <v>4513</v>
      </c>
      <c r="C1697" s="1" t="s">
        <v>365</v>
      </c>
      <c r="D1697" s="1">
        <v>2</v>
      </c>
      <c r="E1697" s="4">
        <v>44679</v>
      </c>
      <c r="F1697" s="1" t="s">
        <v>4514</v>
      </c>
      <c r="G1697" s="1" t="s">
        <v>72</v>
      </c>
      <c r="H1697" s="1" t="s">
        <v>65</v>
      </c>
      <c r="I1697" s="1">
        <v>0.7</v>
      </c>
      <c r="J1697" s="1" t="s">
        <v>75</v>
      </c>
      <c r="K1697" s="1">
        <v>0</v>
      </c>
      <c r="M1697" s="1">
        <v>0</v>
      </c>
      <c r="O1697" s="1">
        <v>0</v>
      </c>
      <c r="Q1697" s="1">
        <v>0</v>
      </c>
      <c r="S1697" s="1">
        <v>0</v>
      </c>
      <c r="U1697" s="1">
        <v>0</v>
      </c>
      <c r="W1697" s="1">
        <v>0</v>
      </c>
      <c r="Y1697" s="1">
        <v>0</v>
      </c>
      <c r="AA1697" s="1">
        <v>0</v>
      </c>
      <c r="AC1697" s="1">
        <v>0</v>
      </c>
      <c r="AE1697" s="1">
        <v>0</v>
      </c>
      <c r="AG1697" s="1">
        <v>1</v>
      </c>
      <c r="AH1697" s="1">
        <v>0</v>
      </c>
    </row>
    <row r="1698" spans="1:34">
      <c r="A1698" s="1" t="s">
        <v>4515</v>
      </c>
      <c r="B1698" s="1" t="s">
        <v>4516</v>
      </c>
      <c r="C1698" s="1" t="s">
        <v>112</v>
      </c>
      <c r="D1698" s="1">
        <v>13</v>
      </c>
      <c r="E1698" s="1">
        <v>43767</v>
      </c>
      <c r="F1698" s="1" t="s">
        <v>20332</v>
      </c>
      <c r="G1698" s="1" t="s">
        <v>72</v>
      </c>
      <c r="H1698" s="1" t="s">
        <v>65</v>
      </c>
      <c r="I1698" s="1">
        <v>0.7</v>
      </c>
      <c r="J1698" s="1" t="s">
        <v>75</v>
      </c>
      <c r="K1698" s="1">
        <v>0</v>
      </c>
      <c r="M1698" s="1">
        <v>0</v>
      </c>
      <c r="O1698" s="1">
        <v>0</v>
      </c>
      <c r="Q1698" s="1">
        <v>0</v>
      </c>
      <c r="S1698" s="1">
        <v>0</v>
      </c>
      <c r="U1698" s="1">
        <v>0</v>
      </c>
      <c r="W1698" s="1">
        <v>0</v>
      </c>
      <c r="Y1698" s="1">
        <v>0</v>
      </c>
      <c r="AA1698" s="1">
        <v>0</v>
      </c>
      <c r="AC1698" s="1">
        <v>0</v>
      </c>
      <c r="AE1698" s="1">
        <v>0</v>
      </c>
      <c r="AG1698" s="1">
        <v>1</v>
      </c>
      <c r="AH1698" s="1">
        <v>0</v>
      </c>
    </row>
    <row r="1699" spans="1:34">
      <c r="A1699" s="1" t="s">
        <v>4517</v>
      </c>
      <c r="B1699" s="1" t="s">
        <v>4518</v>
      </c>
      <c r="C1699" s="1" t="s">
        <v>218</v>
      </c>
      <c r="D1699" s="1">
        <v>7</v>
      </c>
      <c r="E1699" s="4">
        <v>44650</v>
      </c>
      <c r="F1699" s="1" t="s">
        <v>4519</v>
      </c>
      <c r="G1699" s="1" t="s">
        <v>72</v>
      </c>
      <c r="H1699" s="1" t="s">
        <v>65</v>
      </c>
      <c r="I1699" s="1">
        <v>0.8</v>
      </c>
      <c r="J1699" s="1" t="s">
        <v>75</v>
      </c>
      <c r="K1699" s="1">
        <v>0</v>
      </c>
      <c r="M1699" s="1">
        <v>0</v>
      </c>
      <c r="O1699" s="1">
        <v>0</v>
      </c>
      <c r="Q1699" s="1">
        <v>0</v>
      </c>
      <c r="S1699" s="1">
        <v>0</v>
      </c>
      <c r="U1699" s="1">
        <v>0</v>
      </c>
      <c r="W1699" s="1">
        <v>0</v>
      </c>
      <c r="Y1699" s="1">
        <v>0</v>
      </c>
      <c r="AA1699" s="1">
        <v>0</v>
      </c>
      <c r="AC1699" s="1">
        <v>0</v>
      </c>
      <c r="AE1699" s="1">
        <v>0</v>
      </c>
      <c r="AG1699" s="1">
        <v>1</v>
      </c>
      <c r="AH1699" s="1">
        <v>0</v>
      </c>
    </row>
    <row r="1700" spans="1:34">
      <c r="A1700" s="1" t="s">
        <v>4520</v>
      </c>
      <c r="B1700" s="1" t="s">
        <v>4521</v>
      </c>
      <c r="C1700" s="1" t="s">
        <v>360</v>
      </c>
      <c r="H1700" s="1" t="s">
        <v>65</v>
      </c>
      <c r="I1700" s="1" t="s">
        <v>66</v>
      </c>
      <c r="V1700" s="1" t="s">
        <v>67</v>
      </c>
    </row>
    <row r="1701" spans="1:34">
      <c r="A1701" s="1" t="s">
        <v>4522</v>
      </c>
      <c r="B1701" s="1" t="s">
        <v>4523</v>
      </c>
      <c r="C1701" s="1" t="s">
        <v>731</v>
      </c>
      <c r="H1701" s="1" t="s">
        <v>65</v>
      </c>
      <c r="I1701" s="1" t="s">
        <v>66</v>
      </c>
      <c r="V1701" s="1" t="s">
        <v>67</v>
      </c>
    </row>
    <row r="1702" spans="1:34">
      <c r="A1702" s="1" t="s">
        <v>4524</v>
      </c>
      <c r="B1702" s="1" t="s">
        <v>4525</v>
      </c>
      <c r="C1702" s="1" t="s">
        <v>460</v>
      </c>
      <c r="D1702" s="1">
        <v>13</v>
      </c>
      <c r="E1702" s="4">
        <v>44709</v>
      </c>
      <c r="F1702" s="1" t="s">
        <v>4526</v>
      </c>
      <c r="G1702" s="1" t="s">
        <v>80</v>
      </c>
      <c r="H1702" s="1" t="s">
        <v>73</v>
      </c>
      <c r="I1702" s="1">
        <v>0.38</v>
      </c>
      <c r="J1702" s="1" t="s">
        <v>82</v>
      </c>
      <c r="K1702" s="1">
        <v>0.46</v>
      </c>
      <c r="L1702" s="1" t="s">
        <v>83</v>
      </c>
      <c r="M1702" s="1">
        <v>0.6</v>
      </c>
      <c r="N1702" s="1" t="s">
        <v>84</v>
      </c>
      <c r="O1702" s="1">
        <v>0.8</v>
      </c>
      <c r="P1702" s="1" t="s">
        <v>85</v>
      </c>
      <c r="Q1702" s="1">
        <v>0</v>
      </c>
      <c r="S1702" s="1">
        <v>0</v>
      </c>
      <c r="U1702" s="1">
        <v>0</v>
      </c>
      <c r="W1702" s="1">
        <v>0</v>
      </c>
      <c r="Y1702" s="1">
        <v>0</v>
      </c>
      <c r="AA1702" s="1">
        <v>0</v>
      </c>
      <c r="AC1702" s="1">
        <v>0</v>
      </c>
      <c r="AE1702" s="1">
        <v>0</v>
      </c>
      <c r="AG1702" s="1">
        <v>3</v>
      </c>
      <c r="AH1702" s="1">
        <v>0</v>
      </c>
    </row>
    <row r="1703" spans="1:34">
      <c r="A1703" s="1" t="s">
        <v>4527</v>
      </c>
      <c r="B1703" s="1" t="s">
        <v>4528</v>
      </c>
      <c r="C1703" s="1" t="s">
        <v>460</v>
      </c>
      <c r="D1703" s="1">
        <v>70</v>
      </c>
      <c r="E1703" s="4">
        <v>44559</v>
      </c>
      <c r="F1703" s="1" t="s">
        <v>4529</v>
      </c>
      <c r="G1703" s="1" t="s">
        <v>72</v>
      </c>
      <c r="H1703" s="1" t="s">
        <v>73</v>
      </c>
      <c r="I1703" s="1">
        <v>0</v>
      </c>
      <c r="J1703" s="1" t="s">
        <v>74</v>
      </c>
      <c r="K1703" s="1">
        <v>0.8</v>
      </c>
      <c r="L1703" s="1" t="s">
        <v>75</v>
      </c>
      <c r="M1703" s="1">
        <v>0</v>
      </c>
      <c r="O1703" s="1">
        <v>0</v>
      </c>
      <c r="Q1703" s="1">
        <v>0</v>
      </c>
      <c r="S1703" s="1">
        <v>0</v>
      </c>
      <c r="U1703" s="1">
        <v>0</v>
      </c>
      <c r="W1703" s="1">
        <v>0</v>
      </c>
      <c r="Y1703" s="1">
        <v>0</v>
      </c>
      <c r="AA1703" s="1">
        <v>0</v>
      </c>
      <c r="AC1703" s="1">
        <v>0</v>
      </c>
      <c r="AE1703" s="1">
        <v>0</v>
      </c>
      <c r="AG1703" s="1">
        <v>2</v>
      </c>
      <c r="AH1703" s="1">
        <v>10000</v>
      </c>
    </row>
    <row r="1704" spans="1:34">
      <c r="A1704" s="1" t="s">
        <v>4530</v>
      </c>
      <c r="B1704" s="1" t="s">
        <v>4531</v>
      </c>
      <c r="C1704" s="1" t="s">
        <v>423</v>
      </c>
      <c r="D1704" s="1">
        <v>4</v>
      </c>
      <c r="E1704" s="4">
        <v>44648</v>
      </c>
      <c r="F1704" s="1" t="s">
        <v>4532</v>
      </c>
      <c r="G1704" s="1" t="s">
        <v>80</v>
      </c>
      <c r="H1704" s="1" t="s">
        <v>73</v>
      </c>
      <c r="I1704" s="1">
        <v>0</v>
      </c>
      <c r="J1704" s="1" t="s">
        <v>4533</v>
      </c>
      <c r="K1704" s="1">
        <v>0.68</v>
      </c>
      <c r="L1704" s="1" t="s">
        <v>82</v>
      </c>
      <c r="M1704" s="1">
        <v>0.75</v>
      </c>
      <c r="N1704" s="1" t="s">
        <v>83</v>
      </c>
      <c r="O1704" s="1">
        <v>0.78</v>
      </c>
      <c r="P1704" s="1" t="s">
        <v>84</v>
      </c>
      <c r="Q1704" s="1">
        <v>0.8</v>
      </c>
      <c r="R1704" s="1" t="s">
        <v>85</v>
      </c>
      <c r="S1704" s="1">
        <v>0</v>
      </c>
      <c r="U1704" s="1">
        <v>0</v>
      </c>
      <c r="W1704" s="1">
        <v>0</v>
      </c>
      <c r="Y1704" s="1">
        <v>0</v>
      </c>
      <c r="AA1704" s="1">
        <v>0</v>
      </c>
      <c r="AC1704" s="1">
        <v>0</v>
      </c>
      <c r="AE1704" s="1">
        <v>0</v>
      </c>
      <c r="AG1704" s="1">
        <v>6</v>
      </c>
      <c r="AH1704" s="1">
        <v>0</v>
      </c>
    </row>
    <row r="1705" spans="1:34">
      <c r="A1705" s="1" t="s">
        <v>4534</v>
      </c>
      <c r="B1705" s="1" t="s">
        <v>4535</v>
      </c>
      <c r="C1705" s="1" t="s">
        <v>108</v>
      </c>
      <c r="H1705" s="1" t="s">
        <v>65</v>
      </c>
      <c r="I1705" s="1" t="s">
        <v>66</v>
      </c>
      <c r="V1705" s="1" t="s">
        <v>67</v>
      </c>
    </row>
    <row r="1706" spans="1:34">
      <c r="A1706" s="1" t="s">
        <v>4536</v>
      </c>
      <c r="B1706" s="1" t="s">
        <v>4537</v>
      </c>
      <c r="C1706" s="1" t="s">
        <v>146</v>
      </c>
      <c r="D1706" s="1">
        <v>14</v>
      </c>
      <c r="E1706" s="1">
        <v>41830</v>
      </c>
      <c r="F1706" s="1" t="s">
        <v>20332</v>
      </c>
      <c r="G1706" s="1" t="s">
        <v>72</v>
      </c>
      <c r="H1706" s="1" t="s">
        <v>65</v>
      </c>
      <c r="I1706" s="1">
        <v>0.6</v>
      </c>
      <c r="J1706" s="1" t="s">
        <v>75</v>
      </c>
      <c r="K1706" s="1">
        <v>0</v>
      </c>
      <c r="M1706" s="1">
        <v>0</v>
      </c>
      <c r="O1706" s="1">
        <v>0</v>
      </c>
      <c r="Q1706" s="1">
        <v>0</v>
      </c>
      <c r="S1706" s="1">
        <v>0</v>
      </c>
      <c r="U1706" s="1">
        <v>0</v>
      </c>
      <c r="W1706" s="1">
        <v>0</v>
      </c>
      <c r="Y1706" s="1">
        <v>0</v>
      </c>
      <c r="AA1706" s="1">
        <v>0</v>
      </c>
      <c r="AC1706" s="1">
        <v>0</v>
      </c>
      <c r="AE1706" s="1">
        <v>0</v>
      </c>
      <c r="AG1706" s="1">
        <v>1</v>
      </c>
      <c r="AH1706" s="1">
        <v>0</v>
      </c>
    </row>
    <row r="1707" spans="1:34">
      <c r="A1707" s="1" t="s">
        <v>4538</v>
      </c>
      <c r="B1707" s="1" t="s">
        <v>4539</v>
      </c>
      <c r="C1707" s="1" t="s">
        <v>121</v>
      </c>
      <c r="D1707" s="1">
        <v>11</v>
      </c>
      <c r="E1707" s="4">
        <v>44726</v>
      </c>
      <c r="F1707" s="1" t="s">
        <v>4540</v>
      </c>
      <c r="G1707" s="1" t="s">
        <v>72</v>
      </c>
      <c r="H1707" s="1" t="s">
        <v>65</v>
      </c>
      <c r="I1707" s="1">
        <v>0.4</v>
      </c>
      <c r="J1707" s="1" t="s">
        <v>75</v>
      </c>
      <c r="K1707" s="1">
        <v>0</v>
      </c>
      <c r="M1707" s="1">
        <v>0</v>
      </c>
      <c r="O1707" s="1">
        <v>0</v>
      </c>
      <c r="Q1707" s="1">
        <v>0</v>
      </c>
      <c r="S1707" s="1">
        <v>0</v>
      </c>
      <c r="U1707" s="1">
        <v>0</v>
      </c>
      <c r="W1707" s="1">
        <v>0</v>
      </c>
      <c r="Y1707" s="1">
        <v>0</v>
      </c>
      <c r="AA1707" s="1">
        <v>0</v>
      </c>
      <c r="AC1707" s="1">
        <v>0</v>
      </c>
      <c r="AE1707" s="1">
        <v>0</v>
      </c>
      <c r="AG1707" s="1">
        <v>1</v>
      </c>
      <c r="AH1707" s="1">
        <v>0</v>
      </c>
    </row>
    <row r="1708" spans="1:34">
      <c r="A1708" s="1" t="s">
        <v>4541</v>
      </c>
      <c r="B1708" s="1" t="s">
        <v>4542</v>
      </c>
      <c r="C1708" s="1" t="s">
        <v>225</v>
      </c>
      <c r="D1708" s="1">
        <v>4</v>
      </c>
      <c r="E1708" s="4">
        <v>44618</v>
      </c>
      <c r="F1708" s="1" t="s">
        <v>4543</v>
      </c>
      <c r="G1708" s="1" t="s">
        <v>72</v>
      </c>
      <c r="H1708" s="1" t="s">
        <v>73</v>
      </c>
      <c r="I1708" s="1">
        <v>0</v>
      </c>
      <c r="J1708" s="1" t="s">
        <v>74</v>
      </c>
      <c r="K1708" s="1">
        <v>0.5</v>
      </c>
      <c r="L1708" s="1" t="s">
        <v>75</v>
      </c>
      <c r="M1708" s="1">
        <v>0</v>
      </c>
      <c r="O1708" s="1">
        <v>0</v>
      </c>
      <c r="Q1708" s="1">
        <v>0</v>
      </c>
      <c r="S1708" s="1">
        <v>0</v>
      </c>
      <c r="U1708" s="1">
        <v>0</v>
      </c>
      <c r="W1708" s="1">
        <v>0</v>
      </c>
      <c r="Y1708" s="1">
        <v>0</v>
      </c>
      <c r="AA1708" s="1">
        <v>0</v>
      </c>
      <c r="AC1708" s="1">
        <v>0</v>
      </c>
      <c r="AE1708" s="1">
        <v>0</v>
      </c>
      <c r="AG1708" s="1">
        <v>2</v>
      </c>
      <c r="AH1708" s="1">
        <v>10000</v>
      </c>
    </row>
    <row r="1709" spans="1:34">
      <c r="A1709" s="1" t="s">
        <v>4544</v>
      </c>
      <c r="B1709" s="1" t="s">
        <v>4545</v>
      </c>
      <c r="C1709" s="1" t="s">
        <v>255</v>
      </c>
      <c r="D1709" s="1">
        <v>5</v>
      </c>
      <c r="E1709" s="1">
        <v>44319</v>
      </c>
      <c r="F1709" s="1" t="s">
        <v>20332</v>
      </c>
      <c r="G1709" s="1" t="s">
        <v>72</v>
      </c>
      <c r="H1709" s="1" t="s">
        <v>65</v>
      </c>
      <c r="I1709" s="1">
        <v>0.55000000000000004</v>
      </c>
      <c r="J1709" s="1" t="s">
        <v>75</v>
      </c>
      <c r="K1709" s="1">
        <v>0</v>
      </c>
      <c r="M1709" s="1">
        <v>0</v>
      </c>
      <c r="O1709" s="1">
        <v>0</v>
      </c>
      <c r="Q1709" s="1">
        <v>0</v>
      </c>
      <c r="S1709" s="1">
        <v>0</v>
      </c>
      <c r="U1709" s="1">
        <v>0</v>
      </c>
      <c r="W1709" s="1">
        <v>0</v>
      </c>
      <c r="Y1709" s="1">
        <v>0</v>
      </c>
      <c r="AA1709" s="1">
        <v>0</v>
      </c>
      <c r="AC1709" s="1">
        <v>0</v>
      </c>
      <c r="AE1709" s="1">
        <v>0</v>
      </c>
      <c r="AG1709" s="1">
        <v>1</v>
      </c>
      <c r="AH1709" s="1">
        <v>0</v>
      </c>
    </row>
    <row r="1710" spans="1:34">
      <c r="A1710" s="1" t="s">
        <v>4546</v>
      </c>
      <c r="B1710" s="1" t="s">
        <v>4547</v>
      </c>
      <c r="C1710" s="1" t="s">
        <v>73</v>
      </c>
      <c r="D1710" s="1">
        <v>32</v>
      </c>
      <c r="E1710" s="1">
        <v>41759</v>
      </c>
      <c r="F1710" s="1" t="s">
        <v>20332</v>
      </c>
      <c r="G1710" s="1" t="s">
        <v>72</v>
      </c>
      <c r="H1710" s="1" t="s">
        <v>73</v>
      </c>
      <c r="I1710" s="1">
        <v>0</v>
      </c>
      <c r="J1710" s="1" t="s">
        <v>89</v>
      </c>
      <c r="K1710" s="1">
        <v>0.8</v>
      </c>
      <c r="L1710" s="1" t="s">
        <v>75</v>
      </c>
      <c r="M1710" s="1">
        <v>0</v>
      </c>
      <c r="O1710" s="1">
        <v>0</v>
      </c>
      <c r="Q1710" s="1">
        <v>0</v>
      </c>
      <c r="S1710" s="1">
        <v>0</v>
      </c>
      <c r="U1710" s="1">
        <v>0</v>
      </c>
      <c r="W1710" s="1">
        <v>0</v>
      </c>
      <c r="Y1710" s="1">
        <v>0</v>
      </c>
      <c r="AA1710" s="1">
        <v>0</v>
      </c>
      <c r="AC1710" s="1">
        <v>0</v>
      </c>
      <c r="AE1710" s="1">
        <v>0</v>
      </c>
      <c r="AG1710" s="1">
        <v>2</v>
      </c>
      <c r="AH1710" s="1">
        <v>12000</v>
      </c>
    </row>
    <row r="1711" spans="1:34">
      <c r="A1711" s="1" t="s">
        <v>4548</v>
      </c>
      <c r="B1711" s="1" t="s">
        <v>4549</v>
      </c>
      <c r="C1711" s="1" t="s">
        <v>70</v>
      </c>
      <c r="D1711" s="1">
        <v>7</v>
      </c>
      <c r="E1711" s="1">
        <v>44711</v>
      </c>
      <c r="F1711" s="1" t="s">
        <v>20442</v>
      </c>
      <c r="G1711" s="1" t="s">
        <v>80</v>
      </c>
      <c r="H1711" s="1" t="s">
        <v>73</v>
      </c>
      <c r="I1711" s="1">
        <v>0</v>
      </c>
      <c r="J1711" s="1" t="s">
        <v>74</v>
      </c>
      <c r="K1711" s="1">
        <v>0.62</v>
      </c>
      <c r="L1711" s="1" t="s">
        <v>82</v>
      </c>
      <c r="M1711" s="1">
        <v>0.65</v>
      </c>
      <c r="N1711" s="1" t="s">
        <v>83</v>
      </c>
      <c r="O1711" s="1">
        <v>0.7</v>
      </c>
      <c r="P1711" s="1" t="s">
        <v>84</v>
      </c>
      <c r="Q1711" s="1">
        <v>0.8</v>
      </c>
      <c r="R1711" s="1" t="s">
        <v>85</v>
      </c>
      <c r="S1711" s="1">
        <v>0</v>
      </c>
      <c r="U1711" s="1">
        <v>0</v>
      </c>
      <c r="W1711" s="1">
        <v>0</v>
      </c>
      <c r="Y1711" s="1">
        <v>0</v>
      </c>
      <c r="AA1711" s="1">
        <v>0</v>
      </c>
      <c r="AC1711" s="1">
        <v>0</v>
      </c>
      <c r="AE1711" s="1">
        <v>0</v>
      </c>
      <c r="AG1711" s="1">
        <v>4</v>
      </c>
      <c r="AH1711" s="1">
        <v>10000</v>
      </c>
    </row>
    <row r="1712" spans="1:34">
      <c r="A1712" s="1" t="s">
        <v>4550</v>
      </c>
      <c r="B1712" s="1" t="s">
        <v>4551</v>
      </c>
      <c r="C1712" s="1" t="s">
        <v>199</v>
      </c>
      <c r="D1712" s="1">
        <v>3</v>
      </c>
      <c r="E1712" s="1">
        <v>44309</v>
      </c>
      <c r="F1712" s="1" t="s">
        <v>20332</v>
      </c>
      <c r="G1712" s="1" t="s">
        <v>72</v>
      </c>
      <c r="H1712" s="1" t="s">
        <v>65</v>
      </c>
      <c r="I1712" s="1">
        <v>0.6</v>
      </c>
      <c r="J1712" s="1" t="s">
        <v>75</v>
      </c>
      <c r="K1712" s="1">
        <v>0</v>
      </c>
      <c r="M1712" s="1">
        <v>0</v>
      </c>
      <c r="O1712" s="1">
        <v>0</v>
      </c>
      <c r="Q1712" s="1">
        <v>0</v>
      </c>
      <c r="S1712" s="1">
        <v>0</v>
      </c>
      <c r="U1712" s="1">
        <v>0</v>
      </c>
      <c r="W1712" s="1">
        <v>0</v>
      </c>
      <c r="Y1712" s="1">
        <v>0</v>
      </c>
      <c r="AA1712" s="1">
        <v>0</v>
      </c>
      <c r="AC1712" s="1">
        <v>0</v>
      </c>
      <c r="AE1712" s="1">
        <v>0</v>
      </c>
      <c r="AG1712" s="1">
        <v>1</v>
      </c>
      <c r="AH1712" s="1">
        <v>0</v>
      </c>
    </row>
    <row r="1713" spans="1:34">
      <c r="A1713" s="1" t="s">
        <v>4552</v>
      </c>
      <c r="B1713" s="1" t="s">
        <v>4553</v>
      </c>
      <c r="C1713" s="1" t="s">
        <v>255</v>
      </c>
      <c r="D1713" s="1">
        <v>3</v>
      </c>
      <c r="E1713" s="4">
        <v>44627</v>
      </c>
      <c r="F1713" s="1" t="s">
        <v>4554</v>
      </c>
      <c r="G1713" s="1" t="s">
        <v>72</v>
      </c>
      <c r="H1713" s="1" t="s">
        <v>65</v>
      </c>
      <c r="I1713" s="1">
        <v>0.75</v>
      </c>
      <c r="J1713" s="1" t="s">
        <v>75</v>
      </c>
      <c r="K1713" s="1">
        <v>0</v>
      </c>
      <c r="M1713" s="1">
        <v>0</v>
      </c>
      <c r="O1713" s="1">
        <v>0</v>
      </c>
      <c r="Q1713" s="1">
        <v>0</v>
      </c>
      <c r="S1713" s="1">
        <v>0</v>
      </c>
      <c r="U1713" s="1">
        <v>0</v>
      </c>
      <c r="W1713" s="1">
        <v>0</v>
      </c>
      <c r="Y1713" s="1">
        <v>0</v>
      </c>
      <c r="AA1713" s="1">
        <v>0</v>
      </c>
      <c r="AC1713" s="1">
        <v>0</v>
      </c>
      <c r="AE1713" s="1">
        <v>0</v>
      </c>
      <c r="AG1713" s="1">
        <v>1</v>
      </c>
      <c r="AH1713" s="1">
        <v>0</v>
      </c>
    </row>
    <row r="1714" spans="1:34">
      <c r="A1714" s="1" t="s">
        <v>4555</v>
      </c>
      <c r="B1714" s="1" t="s">
        <v>4556</v>
      </c>
      <c r="C1714" s="1" t="s">
        <v>129</v>
      </c>
      <c r="D1714" s="1">
        <v>52</v>
      </c>
      <c r="E1714" s="1">
        <v>44713</v>
      </c>
      <c r="F1714" s="1" t="s">
        <v>20443</v>
      </c>
      <c r="G1714" s="1" t="s">
        <v>796</v>
      </c>
      <c r="H1714" s="1" t="s">
        <v>65</v>
      </c>
      <c r="I1714" s="1">
        <v>0.6</v>
      </c>
      <c r="J1714" s="1" t="s">
        <v>75</v>
      </c>
      <c r="K1714" s="1">
        <v>0</v>
      </c>
      <c r="M1714" s="1">
        <v>0</v>
      </c>
      <c r="O1714" s="1">
        <v>0</v>
      </c>
      <c r="Q1714" s="1">
        <v>0</v>
      </c>
      <c r="S1714" s="1">
        <v>0</v>
      </c>
      <c r="U1714" s="1">
        <v>0</v>
      </c>
      <c r="W1714" s="1">
        <v>0</v>
      </c>
      <c r="Y1714" s="1">
        <v>0</v>
      </c>
      <c r="AA1714" s="1">
        <v>0</v>
      </c>
      <c r="AC1714" s="1">
        <v>0</v>
      </c>
      <c r="AE1714" s="1">
        <v>0</v>
      </c>
      <c r="AG1714" s="1">
        <v>1</v>
      </c>
      <c r="AH1714" s="1">
        <v>0</v>
      </c>
    </row>
    <row r="1715" spans="1:34">
      <c r="A1715" s="1" t="s">
        <v>4557</v>
      </c>
      <c r="B1715" s="1" t="s">
        <v>4558</v>
      </c>
      <c r="C1715" s="1" t="s">
        <v>255</v>
      </c>
      <c r="D1715" s="1">
        <v>4</v>
      </c>
      <c r="E1715" s="4">
        <v>44632</v>
      </c>
      <c r="F1715" s="1" t="s">
        <v>4559</v>
      </c>
      <c r="G1715" s="1" t="s">
        <v>72</v>
      </c>
      <c r="H1715" s="1" t="s">
        <v>73</v>
      </c>
      <c r="I1715" s="1">
        <v>0</v>
      </c>
      <c r="J1715" s="1" t="s">
        <v>397</v>
      </c>
      <c r="K1715" s="1">
        <v>0.8</v>
      </c>
      <c r="L1715" s="1" t="s">
        <v>75</v>
      </c>
      <c r="M1715" s="1">
        <v>0</v>
      </c>
      <c r="O1715" s="1">
        <v>0</v>
      </c>
      <c r="Q1715" s="1">
        <v>0</v>
      </c>
      <c r="S1715" s="1">
        <v>0</v>
      </c>
      <c r="U1715" s="1">
        <v>0</v>
      </c>
      <c r="W1715" s="1">
        <v>0</v>
      </c>
      <c r="Y1715" s="1">
        <v>0</v>
      </c>
      <c r="AA1715" s="1">
        <v>0</v>
      </c>
      <c r="AC1715" s="1">
        <v>0</v>
      </c>
      <c r="AE1715" s="1">
        <v>0</v>
      </c>
      <c r="AG1715" s="1">
        <v>2</v>
      </c>
      <c r="AH1715" s="1">
        <v>8000</v>
      </c>
    </row>
    <row r="1716" spans="1:34">
      <c r="A1716" s="1" t="s">
        <v>4560</v>
      </c>
      <c r="B1716" s="1" t="s">
        <v>4561</v>
      </c>
      <c r="C1716" s="1" t="s">
        <v>129</v>
      </c>
      <c r="H1716" s="1" t="s">
        <v>65</v>
      </c>
      <c r="I1716" s="1" t="s">
        <v>66</v>
      </c>
      <c r="V1716" s="1" t="s">
        <v>67</v>
      </c>
    </row>
    <row r="1717" spans="1:34">
      <c r="A1717" s="1" t="s">
        <v>4562</v>
      </c>
      <c r="B1717" s="1" t="s">
        <v>4563</v>
      </c>
      <c r="C1717" s="1" t="s">
        <v>636</v>
      </c>
      <c r="D1717" s="1">
        <v>62</v>
      </c>
      <c r="E1717" s="4">
        <v>44551</v>
      </c>
      <c r="F1717" s="1" t="s">
        <v>4564</v>
      </c>
      <c r="G1717" s="1" t="s">
        <v>72</v>
      </c>
      <c r="H1717" s="1" t="s">
        <v>65</v>
      </c>
      <c r="I1717" s="1">
        <v>0.8</v>
      </c>
      <c r="J1717" s="1" t="s">
        <v>75</v>
      </c>
      <c r="K1717" s="1">
        <v>0</v>
      </c>
      <c r="M1717" s="1">
        <v>0</v>
      </c>
      <c r="O1717" s="1">
        <v>0</v>
      </c>
      <c r="Q1717" s="1">
        <v>0</v>
      </c>
      <c r="S1717" s="1">
        <v>0</v>
      </c>
      <c r="U1717" s="1">
        <v>0</v>
      </c>
      <c r="W1717" s="1">
        <v>0</v>
      </c>
      <c r="Y1717" s="1">
        <v>0</v>
      </c>
      <c r="AA1717" s="1">
        <v>0</v>
      </c>
      <c r="AC1717" s="1">
        <v>0</v>
      </c>
      <c r="AE1717" s="1">
        <v>0</v>
      </c>
      <c r="AG1717" s="1">
        <v>1</v>
      </c>
      <c r="AH1717" s="1">
        <v>0</v>
      </c>
    </row>
    <row r="1718" spans="1:34">
      <c r="A1718" s="1" t="s">
        <v>4565</v>
      </c>
      <c r="B1718" s="1" t="s">
        <v>4566</v>
      </c>
      <c r="C1718" s="1" t="s">
        <v>228</v>
      </c>
      <c r="D1718" s="1">
        <v>10</v>
      </c>
      <c r="E1718" s="4">
        <v>44665</v>
      </c>
      <c r="F1718" s="1" t="s">
        <v>4567</v>
      </c>
      <c r="G1718" s="1" t="s">
        <v>72</v>
      </c>
      <c r="H1718" s="1" t="s">
        <v>73</v>
      </c>
      <c r="I1718" s="1">
        <v>0</v>
      </c>
      <c r="J1718" s="1" t="s">
        <v>74</v>
      </c>
      <c r="K1718" s="1">
        <v>0.8</v>
      </c>
      <c r="L1718" s="1" t="s">
        <v>75</v>
      </c>
      <c r="M1718" s="1">
        <v>0</v>
      </c>
      <c r="O1718" s="1">
        <v>0</v>
      </c>
      <c r="Q1718" s="1">
        <v>0</v>
      </c>
      <c r="S1718" s="1">
        <v>0</v>
      </c>
      <c r="U1718" s="1">
        <v>0</v>
      </c>
      <c r="W1718" s="1">
        <v>0</v>
      </c>
      <c r="Y1718" s="1">
        <v>0</v>
      </c>
      <c r="AA1718" s="1">
        <v>0</v>
      </c>
      <c r="AC1718" s="1">
        <v>0</v>
      </c>
      <c r="AE1718" s="1">
        <v>0</v>
      </c>
      <c r="AG1718" s="1">
        <v>2</v>
      </c>
      <c r="AH1718" s="1">
        <v>10000</v>
      </c>
    </row>
    <row r="1719" spans="1:34">
      <c r="A1719" s="1" t="s">
        <v>4568</v>
      </c>
      <c r="B1719" s="1" t="s">
        <v>4569</v>
      </c>
      <c r="C1719" s="1" t="s">
        <v>680</v>
      </c>
      <c r="D1719" s="1">
        <v>23</v>
      </c>
      <c r="E1719" s="4">
        <v>44697</v>
      </c>
      <c r="F1719" s="1" t="s">
        <v>4570</v>
      </c>
      <c r="G1719" s="1" t="s">
        <v>72</v>
      </c>
      <c r="H1719" s="1" t="s">
        <v>73</v>
      </c>
      <c r="I1719" s="1">
        <v>0</v>
      </c>
      <c r="J1719" s="1" t="s">
        <v>690</v>
      </c>
      <c r="K1719" s="1">
        <v>0.8</v>
      </c>
      <c r="L1719" s="1" t="s">
        <v>75</v>
      </c>
      <c r="M1719" s="1">
        <v>0</v>
      </c>
      <c r="O1719" s="1">
        <v>0</v>
      </c>
      <c r="Q1719" s="1">
        <v>0</v>
      </c>
      <c r="S1719" s="1">
        <v>0</v>
      </c>
      <c r="U1719" s="1">
        <v>0</v>
      </c>
      <c r="W1719" s="1">
        <v>0</v>
      </c>
      <c r="Y1719" s="1">
        <v>0</v>
      </c>
      <c r="AA1719" s="1">
        <v>0</v>
      </c>
      <c r="AC1719" s="1">
        <v>0</v>
      </c>
      <c r="AE1719" s="1">
        <v>0</v>
      </c>
      <c r="AG1719" s="1">
        <v>2</v>
      </c>
      <c r="AH1719" s="1">
        <v>11999.99</v>
      </c>
    </row>
    <row r="1720" spans="1:34">
      <c r="A1720" s="1" t="s">
        <v>4571</v>
      </c>
      <c r="B1720" s="1" t="s">
        <v>4572</v>
      </c>
      <c r="C1720" s="1" t="s">
        <v>259</v>
      </c>
      <c r="D1720" s="1">
        <v>5</v>
      </c>
      <c r="E1720" s="4">
        <v>44634</v>
      </c>
      <c r="F1720" s="1" t="s">
        <v>4573</v>
      </c>
      <c r="G1720" s="1" t="s">
        <v>72</v>
      </c>
      <c r="H1720" s="1" t="s">
        <v>65</v>
      </c>
      <c r="I1720" s="1">
        <v>0.5</v>
      </c>
      <c r="J1720" s="1" t="s">
        <v>75</v>
      </c>
      <c r="K1720" s="1">
        <v>0</v>
      </c>
      <c r="M1720" s="1">
        <v>0</v>
      </c>
      <c r="O1720" s="1">
        <v>0</v>
      </c>
      <c r="Q1720" s="1">
        <v>0</v>
      </c>
      <c r="S1720" s="1">
        <v>0</v>
      </c>
      <c r="U1720" s="1">
        <v>0</v>
      </c>
      <c r="W1720" s="1">
        <v>0</v>
      </c>
      <c r="Y1720" s="1">
        <v>0</v>
      </c>
      <c r="AA1720" s="1">
        <v>0</v>
      </c>
      <c r="AC1720" s="1">
        <v>0</v>
      </c>
      <c r="AE1720" s="1">
        <v>0</v>
      </c>
      <c r="AG1720" s="1">
        <v>1</v>
      </c>
      <c r="AH1720" s="1">
        <v>0</v>
      </c>
    </row>
    <row r="1721" spans="1:34">
      <c r="A1721" s="1" t="s">
        <v>4574</v>
      </c>
      <c r="B1721" s="1" t="s">
        <v>4575</v>
      </c>
      <c r="C1721" s="1" t="s">
        <v>1631</v>
      </c>
      <c r="D1721" s="1">
        <v>4</v>
      </c>
      <c r="E1721" s="4">
        <v>44607</v>
      </c>
      <c r="F1721" s="1" t="s">
        <v>4576</v>
      </c>
      <c r="G1721" s="1" t="s">
        <v>80</v>
      </c>
      <c r="H1721" s="1" t="s">
        <v>73</v>
      </c>
      <c r="I1721" s="1">
        <v>0</v>
      </c>
      <c r="J1721" s="1" t="s">
        <v>81</v>
      </c>
      <c r="K1721" s="1">
        <v>0.59</v>
      </c>
      <c r="L1721" s="1" t="s">
        <v>82</v>
      </c>
      <c r="M1721" s="1">
        <v>0.6</v>
      </c>
      <c r="N1721" s="1" t="s">
        <v>83</v>
      </c>
      <c r="O1721" s="1">
        <v>0.65</v>
      </c>
      <c r="P1721" s="1" t="s">
        <v>84</v>
      </c>
      <c r="Q1721" s="1">
        <v>0.8</v>
      </c>
      <c r="R1721" s="1" t="s">
        <v>85</v>
      </c>
      <c r="S1721" s="1">
        <v>0</v>
      </c>
      <c r="U1721" s="1">
        <v>0</v>
      </c>
      <c r="W1721" s="1">
        <v>0</v>
      </c>
      <c r="Y1721" s="1">
        <v>0</v>
      </c>
      <c r="AA1721" s="1">
        <v>0</v>
      </c>
      <c r="AC1721" s="1">
        <v>0</v>
      </c>
      <c r="AE1721" s="1">
        <v>0</v>
      </c>
      <c r="AG1721" s="1">
        <v>4</v>
      </c>
      <c r="AH1721" s="1">
        <v>15000</v>
      </c>
    </row>
    <row r="1722" spans="1:34">
      <c r="A1722" s="1" t="s">
        <v>4577</v>
      </c>
      <c r="B1722" s="1" t="s">
        <v>4578</v>
      </c>
      <c r="C1722" s="1" t="s">
        <v>199</v>
      </c>
      <c r="D1722" s="1">
        <v>5</v>
      </c>
      <c r="E1722" s="1">
        <v>39169</v>
      </c>
      <c r="F1722" s="1" t="s">
        <v>20332</v>
      </c>
      <c r="G1722" s="1" t="s">
        <v>72</v>
      </c>
      <c r="H1722" s="1" t="s">
        <v>65</v>
      </c>
      <c r="I1722" s="1">
        <v>0.6</v>
      </c>
      <c r="J1722" s="1" t="s">
        <v>75</v>
      </c>
      <c r="K1722" s="1">
        <v>0</v>
      </c>
      <c r="M1722" s="1">
        <v>0</v>
      </c>
      <c r="O1722" s="1">
        <v>0</v>
      </c>
      <c r="Q1722" s="1">
        <v>0</v>
      </c>
      <c r="S1722" s="1">
        <v>0</v>
      </c>
      <c r="U1722" s="1">
        <v>0</v>
      </c>
      <c r="W1722" s="1">
        <v>0</v>
      </c>
      <c r="Y1722" s="1">
        <v>0</v>
      </c>
      <c r="AA1722" s="1">
        <v>0</v>
      </c>
      <c r="AC1722" s="1">
        <v>0</v>
      </c>
      <c r="AE1722" s="1">
        <v>0</v>
      </c>
      <c r="AG1722" s="1">
        <v>1</v>
      </c>
      <c r="AH1722" s="1">
        <v>0</v>
      </c>
    </row>
    <row r="1723" spans="1:34">
      <c r="A1723" s="1" t="s">
        <v>4579</v>
      </c>
      <c r="B1723" s="1" t="s">
        <v>4580</v>
      </c>
      <c r="C1723" s="1" t="s">
        <v>1331</v>
      </c>
      <c r="H1723" s="1" t="s">
        <v>65</v>
      </c>
      <c r="I1723" s="1" t="s">
        <v>66</v>
      </c>
      <c r="V1723" s="1" t="s">
        <v>67</v>
      </c>
    </row>
    <row r="1724" spans="1:34">
      <c r="A1724" s="1" t="s">
        <v>4581</v>
      </c>
      <c r="B1724" s="1" t="s">
        <v>4582</v>
      </c>
      <c r="C1724" s="1" t="s">
        <v>346</v>
      </c>
      <c r="D1724" s="1">
        <v>8</v>
      </c>
      <c r="E1724" s="1">
        <v>44315</v>
      </c>
      <c r="F1724" s="1" t="s">
        <v>20332</v>
      </c>
      <c r="G1724" s="1" t="s">
        <v>72</v>
      </c>
      <c r="H1724" s="1" t="s">
        <v>65</v>
      </c>
      <c r="I1724" s="1">
        <v>0.7</v>
      </c>
      <c r="J1724" s="1" t="s">
        <v>75</v>
      </c>
      <c r="K1724" s="1">
        <v>0</v>
      </c>
      <c r="M1724" s="1">
        <v>0</v>
      </c>
      <c r="O1724" s="1">
        <v>0</v>
      </c>
      <c r="Q1724" s="1">
        <v>0</v>
      </c>
      <c r="S1724" s="1">
        <v>0</v>
      </c>
      <c r="U1724" s="1">
        <v>0</v>
      </c>
      <c r="W1724" s="1">
        <v>0</v>
      </c>
      <c r="Y1724" s="1">
        <v>0</v>
      </c>
      <c r="AA1724" s="1">
        <v>0</v>
      </c>
      <c r="AC1724" s="1">
        <v>0</v>
      </c>
      <c r="AE1724" s="1">
        <v>0</v>
      </c>
      <c r="AG1724" s="1">
        <v>1</v>
      </c>
      <c r="AH1724" s="1">
        <v>0</v>
      </c>
    </row>
    <row r="1725" spans="1:34">
      <c r="A1725" s="1" t="s">
        <v>4583</v>
      </c>
      <c r="B1725" s="1" t="s">
        <v>4584</v>
      </c>
      <c r="C1725" s="1" t="s">
        <v>196</v>
      </c>
      <c r="D1725" s="1">
        <v>7</v>
      </c>
      <c r="E1725" s="4">
        <v>44680</v>
      </c>
      <c r="F1725" s="1" t="s">
        <v>4585</v>
      </c>
      <c r="G1725" s="1" t="s">
        <v>72</v>
      </c>
      <c r="H1725" s="1" t="s">
        <v>73</v>
      </c>
      <c r="I1725" s="1">
        <v>0</v>
      </c>
      <c r="J1725" s="1" t="s">
        <v>397</v>
      </c>
      <c r="K1725" s="1">
        <v>0.7</v>
      </c>
      <c r="L1725" s="1" t="s">
        <v>75</v>
      </c>
      <c r="M1725" s="1">
        <v>0</v>
      </c>
      <c r="O1725" s="1">
        <v>0</v>
      </c>
      <c r="Q1725" s="1">
        <v>0</v>
      </c>
      <c r="S1725" s="1">
        <v>0</v>
      </c>
      <c r="U1725" s="1">
        <v>0</v>
      </c>
      <c r="W1725" s="1">
        <v>0</v>
      </c>
      <c r="Y1725" s="1">
        <v>0</v>
      </c>
      <c r="AA1725" s="1">
        <v>0</v>
      </c>
      <c r="AC1725" s="1">
        <v>0</v>
      </c>
      <c r="AE1725" s="1">
        <v>0</v>
      </c>
      <c r="AG1725" s="1">
        <v>2</v>
      </c>
      <c r="AH1725" s="1">
        <v>8000</v>
      </c>
    </row>
    <row r="1726" spans="1:34">
      <c r="A1726" s="1" t="s">
        <v>4586</v>
      </c>
      <c r="B1726" s="1" t="s">
        <v>4587</v>
      </c>
      <c r="C1726" s="1" t="s">
        <v>196</v>
      </c>
      <c r="D1726" s="1">
        <v>6</v>
      </c>
      <c r="E1726" s="1">
        <v>44314</v>
      </c>
      <c r="F1726" s="1" t="s">
        <v>20332</v>
      </c>
      <c r="G1726" s="1" t="s">
        <v>72</v>
      </c>
      <c r="H1726" s="1" t="s">
        <v>65</v>
      </c>
      <c r="I1726" s="1">
        <v>0.8</v>
      </c>
      <c r="J1726" s="1" t="s">
        <v>75</v>
      </c>
      <c r="K1726" s="1">
        <v>0</v>
      </c>
      <c r="M1726" s="1">
        <v>0</v>
      </c>
      <c r="O1726" s="1">
        <v>0</v>
      </c>
      <c r="Q1726" s="1">
        <v>0</v>
      </c>
      <c r="S1726" s="1">
        <v>0</v>
      </c>
      <c r="U1726" s="1">
        <v>0</v>
      </c>
      <c r="W1726" s="1">
        <v>0</v>
      </c>
      <c r="Y1726" s="1">
        <v>0</v>
      </c>
      <c r="AA1726" s="1">
        <v>0</v>
      </c>
      <c r="AC1726" s="1">
        <v>0</v>
      </c>
      <c r="AE1726" s="1">
        <v>0</v>
      </c>
      <c r="AG1726" s="1">
        <v>1</v>
      </c>
      <c r="AH1726" s="1">
        <v>0</v>
      </c>
    </row>
    <row r="1727" spans="1:34">
      <c r="A1727" s="1" t="s">
        <v>4588</v>
      </c>
      <c r="B1727" s="1" t="s">
        <v>4589</v>
      </c>
      <c r="C1727" s="1" t="s">
        <v>302</v>
      </c>
      <c r="D1727" s="1">
        <v>5</v>
      </c>
      <c r="E1727" s="1">
        <v>44270</v>
      </c>
      <c r="F1727" s="1" t="s">
        <v>20340</v>
      </c>
      <c r="G1727" s="1" t="s">
        <v>20341</v>
      </c>
      <c r="H1727" s="1" t="s">
        <v>73</v>
      </c>
      <c r="I1727" s="1">
        <v>0</v>
      </c>
      <c r="J1727" s="1" t="s">
        <v>89</v>
      </c>
      <c r="K1727" s="1">
        <v>0.45</v>
      </c>
      <c r="L1727" s="1" t="s">
        <v>82</v>
      </c>
      <c r="M1727" s="1">
        <v>0.55000000000000004</v>
      </c>
      <c r="N1727" s="1" t="s">
        <v>83</v>
      </c>
      <c r="O1727" s="1">
        <v>0.65</v>
      </c>
      <c r="P1727" s="1" t="s">
        <v>84</v>
      </c>
      <c r="Q1727" s="1">
        <v>0.75</v>
      </c>
      <c r="R1727" s="1" t="s">
        <v>85</v>
      </c>
      <c r="S1727" s="1">
        <v>0</v>
      </c>
      <c r="U1727" s="1">
        <v>0</v>
      </c>
      <c r="W1727" s="1">
        <v>0</v>
      </c>
      <c r="Y1727" s="1">
        <v>0</v>
      </c>
      <c r="AA1727" s="1">
        <v>0</v>
      </c>
      <c r="AC1727" s="1">
        <v>0</v>
      </c>
      <c r="AE1727" s="1">
        <v>0</v>
      </c>
      <c r="AG1727" s="1">
        <v>4</v>
      </c>
      <c r="AH1727" s="1">
        <v>12000</v>
      </c>
    </row>
    <row r="1728" spans="1:34">
      <c r="A1728" s="1" t="s">
        <v>4590</v>
      </c>
      <c r="B1728" s="1" t="s">
        <v>4591</v>
      </c>
      <c r="C1728" s="1" t="s">
        <v>346</v>
      </c>
      <c r="D1728" s="1">
        <v>22</v>
      </c>
      <c r="E1728" s="1">
        <v>41610</v>
      </c>
      <c r="F1728" s="1" t="s">
        <v>20332</v>
      </c>
      <c r="G1728" s="1" t="s">
        <v>72</v>
      </c>
      <c r="H1728" s="1" t="s">
        <v>65</v>
      </c>
      <c r="I1728" s="1">
        <v>0.8</v>
      </c>
      <c r="J1728" s="1" t="s">
        <v>75</v>
      </c>
      <c r="K1728" s="1">
        <v>0</v>
      </c>
      <c r="M1728" s="1">
        <v>0</v>
      </c>
      <c r="O1728" s="1">
        <v>0</v>
      </c>
      <c r="Q1728" s="1">
        <v>0</v>
      </c>
      <c r="S1728" s="1">
        <v>0</v>
      </c>
      <c r="U1728" s="1">
        <v>0</v>
      </c>
      <c r="W1728" s="1">
        <v>0</v>
      </c>
      <c r="Y1728" s="1">
        <v>0</v>
      </c>
      <c r="AA1728" s="1">
        <v>0</v>
      </c>
      <c r="AC1728" s="1">
        <v>0</v>
      </c>
      <c r="AE1728" s="1">
        <v>0</v>
      </c>
      <c r="AG1728" s="1">
        <v>1</v>
      </c>
      <c r="AH1728" s="1">
        <v>0</v>
      </c>
    </row>
    <row r="1729" spans="1:34">
      <c r="A1729" s="1" t="s">
        <v>4592</v>
      </c>
      <c r="B1729" s="1" t="s">
        <v>4593</v>
      </c>
      <c r="C1729" s="1" t="s">
        <v>840</v>
      </c>
      <c r="D1729" s="1">
        <v>32</v>
      </c>
      <c r="E1729" s="1">
        <v>41911</v>
      </c>
      <c r="F1729" s="1" t="s">
        <v>20332</v>
      </c>
      <c r="G1729" s="1" t="s">
        <v>72</v>
      </c>
      <c r="H1729" s="1" t="s">
        <v>65</v>
      </c>
      <c r="I1729" s="1">
        <v>0.8</v>
      </c>
      <c r="J1729" s="1" t="s">
        <v>75</v>
      </c>
      <c r="K1729" s="1">
        <v>0</v>
      </c>
      <c r="M1729" s="1">
        <v>0</v>
      </c>
      <c r="O1729" s="1">
        <v>0</v>
      </c>
      <c r="Q1729" s="1">
        <v>0</v>
      </c>
      <c r="S1729" s="1">
        <v>0</v>
      </c>
      <c r="U1729" s="1">
        <v>0</v>
      </c>
      <c r="W1729" s="1">
        <v>0</v>
      </c>
      <c r="Y1729" s="1">
        <v>0</v>
      </c>
      <c r="AA1729" s="1">
        <v>0</v>
      </c>
      <c r="AC1729" s="1">
        <v>0</v>
      </c>
      <c r="AE1729" s="1">
        <v>0</v>
      </c>
      <c r="AG1729" s="1">
        <v>1</v>
      </c>
      <c r="AH1729" s="1">
        <v>0</v>
      </c>
    </row>
    <row r="1730" spans="1:34">
      <c r="A1730" s="1" t="s">
        <v>4594</v>
      </c>
      <c r="B1730" s="1" t="s">
        <v>4595</v>
      </c>
      <c r="C1730" s="1" t="s">
        <v>1153</v>
      </c>
      <c r="D1730" s="1">
        <v>12</v>
      </c>
      <c r="E1730" s="4">
        <v>44635</v>
      </c>
      <c r="F1730" s="1" t="s">
        <v>4596</v>
      </c>
      <c r="G1730" s="1" t="s">
        <v>72</v>
      </c>
      <c r="H1730" s="1" t="s">
        <v>65</v>
      </c>
      <c r="I1730" s="1">
        <v>0.6</v>
      </c>
      <c r="J1730" s="1" t="s">
        <v>75</v>
      </c>
      <c r="K1730" s="1">
        <v>0</v>
      </c>
      <c r="M1730" s="1">
        <v>0</v>
      </c>
      <c r="O1730" s="1">
        <v>0</v>
      </c>
      <c r="Q1730" s="1">
        <v>0</v>
      </c>
      <c r="S1730" s="1">
        <v>0</v>
      </c>
      <c r="U1730" s="1">
        <v>0</v>
      </c>
      <c r="W1730" s="1">
        <v>0</v>
      </c>
      <c r="Y1730" s="1">
        <v>0</v>
      </c>
      <c r="AA1730" s="1">
        <v>0</v>
      </c>
      <c r="AC1730" s="1">
        <v>0</v>
      </c>
      <c r="AE1730" s="1">
        <v>0</v>
      </c>
      <c r="AG1730" s="1">
        <v>1</v>
      </c>
      <c r="AH1730" s="1">
        <v>0</v>
      </c>
    </row>
    <row r="1731" spans="1:34">
      <c r="A1731" s="1" t="s">
        <v>4597</v>
      </c>
      <c r="B1731" s="1" t="s">
        <v>4598</v>
      </c>
      <c r="C1731" s="1" t="s">
        <v>255</v>
      </c>
      <c r="D1731" s="1">
        <v>1</v>
      </c>
      <c r="E1731" s="4">
        <v>44641</v>
      </c>
      <c r="F1731" s="1" t="s">
        <v>4599</v>
      </c>
      <c r="G1731" s="1" t="s">
        <v>72</v>
      </c>
      <c r="H1731" s="1" t="s">
        <v>65</v>
      </c>
      <c r="I1731" s="1">
        <v>0.6</v>
      </c>
      <c r="J1731" s="1" t="s">
        <v>75</v>
      </c>
      <c r="K1731" s="1">
        <v>0</v>
      </c>
      <c r="M1731" s="1">
        <v>0</v>
      </c>
      <c r="O1731" s="1">
        <v>0</v>
      </c>
      <c r="Q1731" s="1">
        <v>0</v>
      </c>
      <c r="S1731" s="1">
        <v>0</v>
      </c>
      <c r="U1731" s="1">
        <v>0</v>
      </c>
      <c r="W1731" s="1">
        <v>0</v>
      </c>
      <c r="Y1731" s="1">
        <v>0</v>
      </c>
      <c r="AA1731" s="1">
        <v>0</v>
      </c>
      <c r="AC1731" s="1">
        <v>0</v>
      </c>
      <c r="AE1731" s="1">
        <v>0</v>
      </c>
      <c r="AG1731" s="1">
        <v>1</v>
      </c>
      <c r="AH1731" s="1">
        <v>0</v>
      </c>
    </row>
    <row r="1732" spans="1:34">
      <c r="A1732" s="1" t="s">
        <v>4600</v>
      </c>
      <c r="B1732" s="1" t="s">
        <v>4601</v>
      </c>
      <c r="C1732" s="1" t="s">
        <v>126</v>
      </c>
      <c r="H1732" s="1" t="s">
        <v>65</v>
      </c>
      <c r="I1732" s="1" t="s">
        <v>66</v>
      </c>
      <c r="V1732" s="1" t="s">
        <v>67</v>
      </c>
    </row>
    <row r="1733" spans="1:34">
      <c r="A1733" s="1" t="s">
        <v>4602</v>
      </c>
      <c r="B1733" s="1" t="s">
        <v>4603</v>
      </c>
      <c r="C1733" s="1" t="s">
        <v>212</v>
      </c>
      <c r="D1733" s="1">
        <v>7</v>
      </c>
      <c r="E1733" s="4">
        <v>44648</v>
      </c>
      <c r="F1733" s="1" t="s">
        <v>4604</v>
      </c>
      <c r="G1733" s="1" t="s">
        <v>80</v>
      </c>
      <c r="H1733" s="1" t="s">
        <v>73</v>
      </c>
      <c r="I1733" s="1">
        <v>0.4</v>
      </c>
      <c r="J1733" s="1" t="s">
        <v>82</v>
      </c>
      <c r="K1733" s="1">
        <v>0.7</v>
      </c>
      <c r="L1733" s="1" t="s">
        <v>83</v>
      </c>
      <c r="M1733" s="1">
        <v>0.75</v>
      </c>
      <c r="N1733" s="1" t="s">
        <v>84</v>
      </c>
      <c r="O1733" s="1">
        <v>0.8</v>
      </c>
      <c r="P1733" s="1" t="s">
        <v>85</v>
      </c>
      <c r="Q1733" s="1">
        <v>0</v>
      </c>
      <c r="S1733" s="1">
        <v>0</v>
      </c>
      <c r="U1733" s="1">
        <v>0</v>
      </c>
      <c r="W1733" s="1">
        <v>0</v>
      </c>
      <c r="Y1733" s="1">
        <v>0</v>
      </c>
      <c r="AA1733" s="1">
        <v>0</v>
      </c>
      <c r="AC1733" s="1">
        <v>0</v>
      </c>
      <c r="AE1733" s="1">
        <v>0</v>
      </c>
      <c r="AG1733" s="1">
        <v>3</v>
      </c>
      <c r="AH1733" s="1">
        <v>0</v>
      </c>
    </row>
    <row r="1734" spans="1:34">
      <c r="A1734" s="1" t="s">
        <v>4605</v>
      </c>
      <c r="B1734" s="1" t="s">
        <v>4606</v>
      </c>
      <c r="C1734" s="1" t="s">
        <v>129</v>
      </c>
      <c r="D1734" s="1">
        <v>12</v>
      </c>
      <c r="E1734" s="4">
        <v>44712</v>
      </c>
      <c r="F1734" s="1" t="s">
        <v>4607</v>
      </c>
      <c r="G1734" s="1" t="s">
        <v>72</v>
      </c>
      <c r="H1734" s="1" t="s">
        <v>65</v>
      </c>
      <c r="I1734" s="1">
        <v>0.8</v>
      </c>
      <c r="J1734" s="1" t="s">
        <v>75</v>
      </c>
      <c r="K1734" s="1">
        <v>0</v>
      </c>
      <c r="M1734" s="1">
        <v>0</v>
      </c>
      <c r="O1734" s="1">
        <v>0</v>
      </c>
      <c r="Q1734" s="1">
        <v>0</v>
      </c>
      <c r="S1734" s="1">
        <v>0</v>
      </c>
      <c r="U1734" s="1">
        <v>0</v>
      </c>
      <c r="W1734" s="1">
        <v>0</v>
      </c>
      <c r="Y1734" s="1">
        <v>0</v>
      </c>
      <c r="AA1734" s="1">
        <v>0</v>
      </c>
      <c r="AC1734" s="1">
        <v>0</v>
      </c>
      <c r="AE1734" s="1">
        <v>0</v>
      </c>
      <c r="AG1734" s="1">
        <v>1</v>
      </c>
      <c r="AH1734" s="1">
        <v>0</v>
      </c>
    </row>
    <row r="1735" spans="1:34">
      <c r="A1735" s="1" t="s">
        <v>4608</v>
      </c>
      <c r="B1735" s="1" t="s">
        <v>4609</v>
      </c>
      <c r="C1735" s="1" t="s">
        <v>238</v>
      </c>
      <c r="D1735" s="1">
        <v>63</v>
      </c>
      <c r="E1735" s="4">
        <v>44553</v>
      </c>
      <c r="F1735" s="1" t="s">
        <v>4610</v>
      </c>
      <c r="G1735" s="1" t="s">
        <v>80</v>
      </c>
      <c r="H1735" s="1" t="s">
        <v>73</v>
      </c>
      <c r="I1735" s="1">
        <v>0</v>
      </c>
      <c r="J1735" s="1" t="s">
        <v>284</v>
      </c>
      <c r="K1735" s="1">
        <v>0.63</v>
      </c>
      <c r="L1735" s="1" t="s">
        <v>75</v>
      </c>
      <c r="M1735" s="1">
        <v>0</v>
      </c>
      <c r="O1735" s="1">
        <v>0</v>
      </c>
      <c r="Q1735" s="1">
        <v>0</v>
      </c>
      <c r="S1735" s="1">
        <v>0</v>
      </c>
      <c r="U1735" s="1">
        <v>0</v>
      </c>
      <c r="W1735" s="1">
        <v>0</v>
      </c>
      <c r="Y1735" s="1">
        <v>0</v>
      </c>
      <c r="AA1735" s="1">
        <v>0</v>
      </c>
      <c r="AC1735" s="1">
        <v>0</v>
      </c>
      <c r="AE1735" s="1">
        <v>0</v>
      </c>
      <c r="AG1735" s="1">
        <v>2</v>
      </c>
      <c r="AH1735" s="1">
        <v>16000</v>
      </c>
    </row>
    <row r="1736" spans="1:34">
      <c r="A1736" s="1" t="s">
        <v>4611</v>
      </c>
      <c r="B1736" s="1" t="s">
        <v>4612</v>
      </c>
      <c r="C1736" s="1" t="s">
        <v>129</v>
      </c>
      <c r="H1736" s="1" t="s">
        <v>65</v>
      </c>
      <c r="I1736" s="1" t="s">
        <v>66</v>
      </c>
      <c r="V1736" s="1" t="s">
        <v>67</v>
      </c>
    </row>
    <row r="1737" spans="1:34">
      <c r="A1737" s="1" t="s">
        <v>4613</v>
      </c>
      <c r="B1737" s="1" t="s">
        <v>4614</v>
      </c>
      <c r="C1737" s="1" t="s">
        <v>752</v>
      </c>
      <c r="D1737" s="1">
        <v>4</v>
      </c>
      <c r="E1737" s="4">
        <v>44609</v>
      </c>
      <c r="F1737" s="1" t="s">
        <v>4615</v>
      </c>
      <c r="G1737" s="1" t="s">
        <v>80</v>
      </c>
      <c r="H1737" s="1" t="s">
        <v>73</v>
      </c>
      <c r="I1737" s="1">
        <v>0</v>
      </c>
      <c r="J1737" s="1" t="s">
        <v>222</v>
      </c>
      <c r="K1737" s="1">
        <v>0.55000000000000004</v>
      </c>
      <c r="L1737" s="1" t="s">
        <v>82</v>
      </c>
      <c r="M1737" s="1">
        <v>0.7</v>
      </c>
      <c r="N1737" s="1" t="s">
        <v>83</v>
      </c>
      <c r="O1737" s="1">
        <v>0.79</v>
      </c>
      <c r="P1737" s="1" t="s">
        <v>84</v>
      </c>
      <c r="Q1737" s="1">
        <v>0.8</v>
      </c>
      <c r="R1737" s="1" t="s">
        <v>85</v>
      </c>
      <c r="S1737" s="1">
        <v>0</v>
      </c>
      <c r="U1737" s="1">
        <v>0</v>
      </c>
      <c r="W1737" s="1">
        <v>0</v>
      </c>
      <c r="Y1737" s="1">
        <v>0</v>
      </c>
      <c r="AA1737" s="1">
        <v>0</v>
      </c>
      <c r="AC1737" s="1">
        <v>0</v>
      </c>
      <c r="AE1737" s="1">
        <v>0</v>
      </c>
      <c r="AG1737" s="1">
        <v>4</v>
      </c>
      <c r="AH1737" s="1">
        <v>9999.99</v>
      </c>
    </row>
    <row r="1738" spans="1:34">
      <c r="A1738" s="1" t="s">
        <v>4616</v>
      </c>
      <c r="B1738" s="1" t="s">
        <v>4617</v>
      </c>
      <c r="C1738" s="1" t="s">
        <v>826</v>
      </c>
      <c r="D1738" s="1">
        <v>18</v>
      </c>
      <c r="E1738" s="4">
        <v>44630</v>
      </c>
      <c r="F1738" s="1" t="s">
        <v>4618</v>
      </c>
      <c r="G1738" s="1" t="s">
        <v>80</v>
      </c>
      <c r="H1738" s="1" t="s">
        <v>65</v>
      </c>
      <c r="I1738" s="1">
        <v>0.8</v>
      </c>
      <c r="J1738" s="1" t="s">
        <v>75</v>
      </c>
      <c r="K1738" s="1">
        <v>0</v>
      </c>
      <c r="M1738" s="1">
        <v>0</v>
      </c>
      <c r="O1738" s="1">
        <v>0</v>
      </c>
      <c r="Q1738" s="1">
        <v>0</v>
      </c>
      <c r="S1738" s="1">
        <v>0</v>
      </c>
      <c r="U1738" s="1">
        <v>0</v>
      </c>
      <c r="W1738" s="1">
        <v>0</v>
      </c>
      <c r="Y1738" s="1">
        <v>0</v>
      </c>
      <c r="AA1738" s="1">
        <v>0</v>
      </c>
      <c r="AC1738" s="1">
        <v>0</v>
      </c>
      <c r="AE1738" s="1">
        <v>0</v>
      </c>
      <c r="AG1738" s="1">
        <v>1</v>
      </c>
      <c r="AH1738" s="1">
        <v>0</v>
      </c>
    </row>
    <row r="1739" spans="1:34">
      <c r="A1739" s="1" t="s">
        <v>4619</v>
      </c>
      <c r="B1739" s="1" t="s">
        <v>4620</v>
      </c>
      <c r="C1739" s="1" t="s">
        <v>228</v>
      </c>
      <c r="D1739" s="1">
        <v>3</v>
      </c>
      <c r="E1739" s="4">
        <v>44601</v>
      </c>
      <c r="F1739" s="1" t="s">
        <v>4621</v>
      </c>
      <c r="G1739" s="1" t="s">
        <v>72</v>
      </c>
      <c r="H1739" s="1" t="s">
        <v>65</v>
      </c>
      <c r="I1739" s="1">
        <v>0.8</v>
      </c>
      <c r="J1739" s="1" t="s">
        <v>75</v>
      </c>
      <c r="K1739" s="1">
        <v>0</v>
      </c>
      <c r="M1739" s="1">
        <v>0</v>
      </c>
      <c r="O1739" s="1">
        <v>0</v>
      </c>
      <c r="Q1739" s="1">
        <v>0</v>
      </c>
      <c r="S1739" s="1">
        <v>0</v>
      </c>
      <c r="U1739" s="1">
        <v>0</v>
      </c>
      <c r="W1739" s="1">
        <v>0</v>
      </c>
      <c r="Y1739" s="1">
        <v>0</v>
      </c>
      <c r="AA1739" s="1">
        <v>0</v>
      </c>
      <c r="AC1739" s="1">
        <v>0</v>
      </c>
      <c r="AE1739" s="1">
        <v>0</v>
      </c>
      <c r="AG1739" s="1">
        <v>1</v>
      </c>
      <c r="AH1739" s="1">
        <v>0</v>
      </c>
    </row>
    <row r="1740" spans="1:34">
      <c r="A1740" s="1" t="s">
        <v>4622</v>
      </c>
      <c r="B1740" s="1" t="s">
        <v>4623</v>
      </c>
      <c r="C1740" s="1" t="s">
        <v>840</v>
      </c>
      <c r="D1740" s="1">
        <v>4</v>
      </c>
      <c r="E1740" s="4">
        <v>44637</v>
      </c>
      <c r="F1740" s="1" t="s">
        <v>4624</v>
      </c>
      <c r="G1740" s="1" t="s">
        <v>72</v>
      </c>
      <c r="H1740" s="1" t="s">
        <v>65</v>
      </c>
      <c r="I1740" s="1">
        <v>0.2</v>
      </c>
      <c r="J1740" s="1" t="s">
        <v>75</v>
      </c>
      <c r="K1740" s="1">
        <v>0</v>
      </c>
      <c r="M1740" s="1">
        <v>0</v>
      </c>
      <c r="O1740" s="1">
        <v>0</v>
      </c>
      <c r="Q1740" s="1">
        <v>0</v>
      </c>
      <c r="S1740" s="1">
        <v>0</v>
      </c>
      <c r="U1740" s="1">
        <v>0</v>
      </c>
      <c r="W1740" s="1">
        <v>0</v>
      </c>
      <c r="Y1740" s="1">
        <v>0</v>
      </c>
      <c r="AA1740" s="1">
        <v>0</v>
      </c>
      <c r="AC1740" s="1">
        <v>0</v>
      </c>
      <c r="AE1740" s="1">
        <v>0</v>
      </c>
      <c r="AG1740" s="1">
        <v>1</v>
      </c>
      <c r="AH1740" s="1">
        <v>0</v>
      </c>
    </row>
    <row r="1741" spans="1:34">
      <c r="A1741" s="1" t="s">
        <v>4625</v>
      </c>
      <c r="B1741" s="1" t="s">
        <v>4626</v>
      </c>
      <c r="C1741" s="1" t="s">
        <v>121</v>
      </c>
      <c r="D1741" s="1">
        <v>28</v>
      </c>
      <c r="E1741" s="4">
        <v>44656</v>
      </c>
      <c r="F1741" s="1" t="s">
        <v>4627</v>
      </c>
      <c r="G1741" s="1" t="s">
        <v>72</v>
      </c>
      <c r="H1741" s="1" t="s">
        <v>65</v>
      </c>
      <c r="I1741" s="1">
        <v>0.5</v>
      </c>
      <c r="J1741" s="1" t="s">
        <v>75</v>
      </c>
      <c r="K1741" s="1">
        <v>0</v>
      </c>
      <c r="M1741" s="1">
        <v>0</v>
      </c>
      <c r="O1741" s="1">
        <v>0</v>
      </c>
      <c r="Q1741" s="1">
        <v>0</v>
      </c>
      <c r="S1741" s="1">
        <v>0</v>
      </c>
      <c r="U1741" s="1">
        <v>0</v>
      </c>
      <c r="W1741" s="1">
        <v>0</v>
      </c>
      <c r="Y1741" s="1">
        <v>0</v>
      </c>
      <c r="AA1741" s="1">
        <v>0</v>
      </c>
      <c r="AC1741" s="1">
        <v>0</v>
      </c>
      <c r="AE1741" s="1">
        <v>0</v>
      </c>
      <c r="AG1741" s="1">
        <v>1</v>
      </c>
      <c r="AH1741" s="1">
        <v>0</v>
      </c>
    </row>
    <row r="1742" spans="1:34">
      <c r="A1742" s="1" t="s">
        <v>4628</v>
      </c>
      <c r="B1742" s="1" t="s">
        <v>4629</v>
      </c>
      <c r="C1742" s="1" t="s">
        <v>167</v>
      </c>
      <c r="D1742" s="1">
        <v>19</v>
      </c>
      <c r="E1742" s="1">
        <v>41911</v>
      </c>
      <c r="F1742" s="1" t="s">
        <v>20332</v>
      </c>
      <c r="G1742" s="1" t="s">
        <v>72</v>
      </c>
      <c r="H1742" s="1" t="s">
        <v>73</v>
      </c>
      <c r="I1742" s="1">
        <v>0</v>
      </c>
      <c r="J1742" s="1" t="s">
        <v>434</v>
      </c>
      <c r="K1742" s="1">
        <v>0.8</v>
      </c>
      <c r="L1742" s="1" t="s">
        <v>75</v>
      </c>
      <c r="M1742" s="1">
        <v>0</v>
      </c>
      <c r="O1742" s="1">
        <v>0</v>
      </c>
      <c r="Q1742" s="1">
        <v>0</v>
      </c>
      <c r="S1742" s="1">
        <v>0</v>
      </c>
      <c r="U1742" s="1">
        <v>0</v>
      </c>
      <c r="W1742" s="1">
        <v>0</v>
      </c>
      <c r="Y1742" s="1">
        <v>0</v>
      </c>
      <c r="AA1742" s="1">
        <v>0</v>
      </c>
      <c r="AC1742" s="1">
        <v>0</v>
      </c>
      <c r="AE1742" s="1">
        <v>0</v>
      </c>
      <c r="AG1742" s="1">
        <v>2</v>
      </c>
      <c r="AH1742" s="1">
        <v>7500</v>
      </c>
    </row>
    <row r="1743" spans="1:34">
      <c r="A1743" s="1" t="s">
        <v>4630</v>
      </c>
      <c r="B1743" s="1" t="s">
        <v>4631</v>
      </c>
      <c r="C1743" s="1" t="s">
        <v>196</v>
      </c>
      <c r="H1743" s="1" t="s">
        <v>65</v>
      </c>
      <c r="I1743" s="1" t="s">
        <v>66</v>
      </c>
      <c r="V1743" s="1" t="s">
        <v>67</v>
      </c>
    </row>
    <row r="1744" spans="1:34">
      <c r="A1744" s="1" t="s">
        <v>4632</v>
      </c>
      <c r="B1744" s="1" t="s">
        <v>4633</v>
      </c>
      <c r="C1744" s="1" t="s">
        <v>101</v>
      </c>
      <c r="D1744" s="1">
        <v>20</v>
      </c>
      <c r="E1744" s="1">
        <v>44823</v>
      </c>
      <c r="F1744" s="1" t="s">
        <v>20444</v>
      </c>
      <c r="G1744" s="1" t="s">
        <v>1095</v>
      </c>
      <c r="H1744" s="1" t="s">
        <v>65</v>
      </c>
      <c r="I1744" s="1">
        <v>0.6</v>
      </c>
      <c r="J1744" s="1" t="s">
        <v>75</v>
      </c>
      <c r="K1744" s="1">
        <v>0</v>
      </c>
      <c r="M1744" s="1">
        <v>0</v>
      </c>
      <c r="O1744" s="1">
        <v>0</v>
      </c>
      <c r="Q1744" s="1">
        <v>0</v>
      </c>
      <c r="S1744" s="1">
        <v>0</v>
      </c>
      <c r="U1744" s="1">
        <v>0</v>
      </c>
      <c r="W1744" s="1">
        <v>0</v>
      </c>
      <c r="Y1744" s="1">
        <v>0</v>
      </c>
      <c r="AA1744" s="1">
        <v>0</v>
      </c>
      <c r="AC1744" s="1">
        <v>0</v>
      </c>
      <c r="AE1744" s="1">
        <v>0</v>
      </c>
      <c r="AG1744" s="1">
        <v>1</v>
      </c>
      <c r="AH1744" s="1">
        <v>0</v>
      </c>
    </row>
    <row r="1745" spans="1:34">
      <c r="A1745" s="1" t="s">
        <v>4634</v>
      </c>
      <c r="B1745" s="1" t="s">
        <v>4635</v>
      </c>
      <c r="C1745" s="1" t="s">
        <v>245</v>
      </c>
      <c r="D1745" s="1">
        <v>11</v>
      </c>
      <c r="E1745" s="1">
        <v>44316</v>
      </c>
      <c r="F1745" s="1" t="s">
        <v>20332</v>
      </c>
      <c r="G1745" s="1" t="s">
        <v>72</v>
      </c>
      <c r="H1745" s="1" t="s">
        <v>73</v>
      </c>
      <c r="I1745" s="1">
        <v>0</v>
      </c>
      <c r="J1745" s="1" t="s">
        <v>74</v>
      </c>
      <c r="K1745" s="1">
        <v>0.7</v>
      </c>
      <c r="L1745" s="1" t="s">
        <v>75</v>
      </c>
      <c r="M1745" s="1">
        <v>0</v>
      </c>
      <c r="O1745" s="1">
        <v>0</v>
      </c>
      <c r="Q1745" s="1">
        <v>0</v>
      </c>
      <c r="S1745" s="1">
        <v>0</v>
      </c>
      <c r="U1745" s="1">
        <v>0</v>
      </c>
      <c r="W1745" s="1">
        <v>0</v>
      </c>
      <c r="Y1745" s="1">
        <v>0</v>
      </c>
      <c r="AA1745" s="1">
        <v>0</v>
      </c>
      <c r="AC1745" s="1">
        <v>0</v>
      </c>
      <c r="AE1745" s="1">
        <v>0</v>
      </c>
      <c r="AG1745" s="1">
        <v>2</v>
      </c>
      <c r="AH1745" s="1">
        <v>10000</v>
      </c>
    </row>
    <row r="1746" spans="1:34">
      <c r="A1746" s="1" t="s">
        <v>4636</v>
      </c>
      <c r="B1746" s="1" t="s">
        <v>4637</v>
      </c>
      <c r="C1746" s="1" t="s">
        <v>287</v>
      </c>
      <c r="D1746" s="1">
        <v>2</v>
      </c>
      <c r="E1746" s="1">
        <v>44287</v>
      </c>
      <c r="F1746" s="1" t="s">
        <v>20332</v>
      </c>
      <c r="G1746" s="1" t="s">
        <v>72</v>
      </c>
      <c r="H1746" s="1" t="s">
        <v>73</v>
      </c>
      <c r="I1746" s="1">
        <v>0</v>
      </c>
      <c r="J1746" s="1" t="s">
        <v>74</v>
      </c>
      <c r="K1746" s="1">
        <v>0.5</v>
      </c>
      <c r="L1746" s="1" t="s">
        <v>75</v>
      </c>
      <c r="M1746" s="1">
        <v>0</v>
      </c>
      <c r="O1746" s="1">
        <v>0</v>
      </c>
      <c r="Q1746" s="1">
        <v>0</v>
      </c>
      <c r="S1746" s="1">
        <v>0</v>
      </c>
      <c r="U1746" s="1">
        <v>0</v>
      </c>
      <c r="W1746" s="1">
        <v>0</v>
      </c>
      <c r="Y1746" s="1">
        <v>0</v>
      </c>
      <c r="AA1746" s="1">
        <v>0</v>
      </c>
      <c r="AC1746" s="1">
        <v>0</v>
      </c>
      <c r="AE1746" s="1">
        <v>0</v>
      </c>
      <c r="AG1746" s="1">
        <v>2</v>
      </c>
      <c r="AH1746" s="1">
        <v>10000</v>
      </c>
    </row>
    <row r="1747" spans="1:34">
      <c r="A1747" s="1" t="s">
        <v>4638</v>
      </c>
      <c r="B1747" s="1" t="s">
        <v>4639</v>
      </c>
      <c r="C1747" s="1" t="s">
        <v>199</v>
      </c>
      <c r="D1747" s="1">
        <v>5</v>
      </c>
      <c r="E1747" s="1">
        <v>44690</v>
      </c>
      <c r="F1747" s="1" t="s">
        <v>20445</v>
      </c>
      <c r="G1747" s="1" t="s">
        <v>72</v>
      </c>
      <c r="H1747" s="1" t="s">
        <v>65</v>
      </c>
      <c r="I1747" s="1">
        <v>0.2</v>
      </c>
      <c r="J1747" s="1" t="s">
        <v>75</v>
      </c>
      <c r="K1747" s="1">
        <v>0</v>
      </c>
      <c r="M1747" s="1">
        <v>0</v>
      </c>
      <c r="O1747" s="1">
        <v>0</v>
      </c>
      <c r="Q1747" s="1">
        <v>0</v>
      </c>
      <c r="S1747" s="1">
        <v>0</v>
      </c>
      <c r="U1747" s="1">
        <v>0</v>
      </c>
      <c r="W1747" s="1">
        <v>0</v>
      </c>
      <c r="Y1747" s="1">
        <v>0</v>
      </c>
      <c r="AA1747" s="1">
        <v>0</v>
      </c>
      <c r="AC1747" s="1">
        <v>0</v>
      </c>
      <c r="AE1747" s="1">
        <v>0</v>
      </c>
      <c r="AG1747" s="1">
        <v>1</v>
      </c>
      <c r="AH1747" s="1">
        <v>0</v>
      </c>
    </row>
    <row r="1748" spans="1:34">
      <c r="A1748" s="1" t="s">
        <v>4640</v>
      </c>
      <c r="B1748" s="1" t="s">
        <v>4641</v>
      </c>
      <c r="C1748" s="1" t="s">
        <v>297</v>
      </c>
      <c r="D1748" s="1">
        <v>79</v>
      </c>
      <c r="E1748" s="1">
        <v>40896</v>
      </c>
      <c r="F1748" s="1" t="s">
        <v>20332</v>
      </c>
      <c r="G1748" s="1" t="s">
        <v>72</v>
      </c>
      <c r="H1748" s="1" t="s">
        <v>65</v>
      </c>
      <c r="I1748" s="1">
        <v>0.8</v>
      </c>
      <c r="J1748" s="1" t="s">
        <v>75</v>
      </c>
      <c r="K1748" s="1">
        <v>0</v>
      </c>
      <c r="M1748" s="1">
        <v>0</v>
      </c>
      <c r="O1748" s="1">
        <v>0</v>
      </c>
      <c r="Q1748" s="1">
        <v>0</v>
      </c>
      <c r="S1748" s="1">
        <v>0</v>
      </c>
      <c r="U1748" s="1">
        <v>0</v>
      </c>
      <c r="W1748" s="1">
        <v>0</v>
      </c>
      <c r="Y1748" s="1">
        <v>0</v>
      </c>
      <c r="AA1748" s="1">
        <v>0</v>
      </c>
      <c r="AC1748" s="1">
        <v>0</v>
      </c>
      <c r="AE1748" s="1">
        <v>0</v>
      </c>
      <c r="AG1748" s="1">
        <v>1</v>
      </c>
      <c r="AH1748" s="1">
        <v>0</v>
      </c>
    </row>
    <row r="1749" spans="1:34">
      <c r="A1749" s="1" t="s">
        <v>4642</v>
      </c>
      <c r="B1749" s="1" t="s">
        <v>4643</v>
      </c>
      <c r="C1749" s="1" t="s">
        <v>378</v>
      </c>
      <c r="H1749" s="1" t="s">
        <v>65</v>
      </c>
      <c r="I1749" s="1" t="s">
        <v>66</v>
      </c>
      <c r="V1749" s="1" t="s">
        <v>67</v>
      </c>
    </row>
    <row r="1750" spans="1:34">
      <c r="A1750" s="1" t="s">
        <v>4644</v>
      </c>
      <c r="B1750" s="1" t="s">
        <v>4645</v>
      </c>
      <c r="C1750" s="1" t="s">
        <v>118</v>
      </c>
      <c r="H1750" s="1" t="s">
        <v>65</v>
      </c>
      <c r="I1750" s="1" t="s">
        <v>66</v>
      </c>
      <c r="V1750" s="1" t="s">
        <v>67</v>
      </c>
    </row>
    <row r="1751" spans="1:34">
      <c r="A1751" s="1" t="s">
        <v>4646</v>
      </c>
      <c r="B1751" s="1" t="s">
        <v>4647</v>
      </c>
      <c r="C1751" s="1" t="s">
        <v>118</v>
      </c>
      <c r="D1751" s="1">
        <v>6</v>
      </c>
      <c r="E1751" s="1">
        <v>38808</v>
      </c>
      <c r="F1751" s="1" t="s">
        <v>20332</v>
      </c>
      <c r="G1751" s="1" t="s">
        <v>72</v>
      </c>
      <c r="H1751" s="1" t="s">
        <v>65</v>
      </c>
      <c r="I1751" s="1">
        <v>0.2</v>
      </c>
      <c r="J1751" s="1" t="s">
        <v>75</v>
      </c>
      <c r="K1751" s="1">
        <v>0</v>
      </c>
      <c r="M1751" s="1">
        <v>0</v>
      </c>
      <c r="O1751" s="1">
        <v>0</v>
      </c>
      <c r="Q1751" s="1">
        <v>0</v>
      </c>
      <c r="S1751" s="1">
        <v>0</v>
      </c>
      <c r="U1751" s="1">
        <v>0</v>
      </c>
      <c r="W1751" s="1">
        <v>0</v>
      </c>
      <c r="Y1751" s="1">
        <v>0</v>
      </c>
      <c r="AA1751" s="1">
        <v>0</v>
      </c>
      <c r="AC1751" s="1">
        <v>0</v>
      </c>
      <c r="AE1751" s="1">
        <v>0</v>
      </c>
      <c r="AG1751" s="1">
        <v>1</v>
      </c>
      <c r="AH1751" s="1">
        <v>0</v>
      </c>
    </row>
    <row r="1752" spans="1:34">
      <c r="A1752" s="1" t="s">
        <v>4648</v>
      </c>
      <c r="B1752" s="1" t="s">
        <v>4649</v>
      </c>
      <c r="C1752" s="1" t="s">
        <v>346</v>
      </c>
      <c r="D1752" s="1">
        <v>8</v>
      </c>
      <c r="E1752" s="1">
        <v>43187</v>
      </c>
      <c r="F1752" s="1" t="s">
        <v>20332</v>
      </c>
      <c r="G1752" s="1" t="s">
        <v>72</v>
      </c>
      <c r="H1752" s="1" t="s">
        <v>65</v>
      </c>
      <c r="I1752" s="1">
        <v>0.8</v>
      </c>
      <c r="J1752" s="1" t="s">
        <v>75</v>
      </c>
      <c r="K1752" s="1">
        <v>0</v>
      </c>
      <c r="M1752" s="1">
        <v>0</v>
      </c>
      <c r="O1752" s="1">
        <v>0</v>
      </c>
      <c r="Q1752" s="1">
        <v>0</v>
      </c>
      <c r="S1752" s="1">
        <v>0</v>
      </c>
      <c r="U1752" s="1">
        <v>0</v>
      </c>
      <c r="W1752" s="1">
        <v>0</v>
      </c>
      <c r="Y1752" s="1">
        <v>0</v>
      </c>
      <c r="AA1752" s="1">
        <v>0</v>
      </c>
      <c r="AC1752" s="1">
        <v>0</v>
      </c>
      <c r="AE1752" s="1">
        <v>0</v>
      </c>
      <c r="AG1752" s="1">
        <v>1</v>
      </c>
      <c r="AH1752" s="1">
        <v>0</v>
      </c>
    </row>
    <row r="1753" spans="1:34">
      <c r="A1753" s="1" t="s">
        <v>4650</v>
      </c>
      <c r="B1753" s="1" t="s">
        <v>4651</v>
      </c>
      <c r="C1753" s="1" t="s">
        <v>310</v>
      </c>
      <c r="D1753" s="1">
        <v>17</v>
      </c>
      <c r="E1753" s="1">
        <v>44048</v>
      </c>
      <c r="F1753" s="1" t="s">
        <v>20332</v>
      </c>
      <c r="G1753" s="1" t="s">
        <v>1003</v>
      </c>
      <c r="H1753" s="1" t="s">
        <v>65</v>
      </c>
      <c r="I1753" s="1">
        <v>0</v>
      </c>
      <c r="J1753" s="1" t="s">
        <v>75</v>
      </c>
      <c r="K1753" s="1">
        <v>0</v>
      </c>
      <c r="M1753" s="1">
        <v>0</v>
      </c>
      <c r="O1753" s="1">
        <v>0</v>
      </c>
      <c r="Q1753" s="1">
        <v>0</v>
      </c>
      <c r="S1753" s="1">
        <v>0</v>
      </c>
      <c r="U1753" s="1">
        <v>0</v>
      </c>
      <c r="W1753" s="1">
        <v>0</v>
      </c>
      <c r="Y1753" s="1">
        <v>0</v>
      </c>
      <c r="AA1753" s="1">
        <v>0</v>
      </c>
      <c r="AC1753" s="1">
        <v>0</v>
      </c>
      <c r="AE1753" s="1">
        <v>0</v>
      </c>
      <c r="AG1753" s="1">
        <v>1</v>
      </c>
      <c r="AH1753" s="1">
        <v>0</v>
      </c>
    </row>
    <row r="1754" spans="1:34">
      <c r="A1754" s="1" t="s">
        <v>4652</v>
      </c>
      <c r="B1754" s="1" t="s">
        <v>4653</v>
      </c>
      <c r="C1754" s="1" t="s">
        <v>322</v>
      </c>
      <c r="D1754" s="1">
        <v>9</v>
      </c>
      <c r="E1754" s="4">
        <v>41103</v>
      </c>
      <c r="F1754" s="1" t="s">
        <v>4654</v>
      </c>
      <c r="G1754" s="1" t="s">
        <v>72</v>
      </c>
      <c r="H1754" s="1" t="s">
        <v>65</v>
      </c>
      <c r="I1754" s="1">
        <v>0.5</v>
      </c>
      <c r="J1754" s="1" t="s">
        <v>75</v>
      </c>
      <c r="K1754" s="1">
        <v>0</v>
      </c>
      <c r="M1754" s="1">
        <v>0</v>
      </c>
      <c r="O1754" s="1">
        <v>0</v>
      </c>
      <c r="Q1754" s="1">
        <v>0</v>
      </c>
      <c r="S1754" s="1">
        <v>0</v>
      </c>
      <c r="U1754" s="1">
        <v>0</v>
      </c>
      <c r="W1754" s="1">
        <v>0</v>
      </c>
      <c r="Y1754" s="1">
        <v>0</v>
      </c>
      <c r="AA1754" s="1">
        <v>0</v>
      </c>
      <c r="AC1754" s="1">
        <v>0</v>
      </c>
      <c r="AE1754" s="1">
        <v>0</v>
      </c>
      <c r="AG1754" s="1">
        <v>1</v>
      </c>
      <c r="AH1754" s="1">
        <v>0</v>
      </c>
    </row>
    <row r="1755" spans="1:34">
      <c r="A1755" s="1" t="s">
        <v>4655</v>
      </c>
      <c r="B1755" s="1" t="s">
        <v>4656</v>
      </c>
      <c r="C1755" s="1" t="s">
        <v>346</v>
      </c>
      <c r="D1755" s="1">
        <v>12</v>
      </c>
      <c r="E1755" s="4">
        <v>44609</v>
      </c>
      <c r="F1755" s="1" t="s">
        <v>4657</v>
      </c>
      <c r="G1755" s="1" t="s">
        <v>72</v>
      </c>
      <c r="H1755" s="1" t="s">
        <v>65</v>
      </c>
      <c r="I1755" s="1">
        <v>0.3</v>
      </c>
      <c r="J1755" s="1" t="s">
        <v>75</v>
      </c>
      <c r="K1755" s="1">
        <v>0</v>
      </c>
      <c r="M1755" s="1">
        <v>0</v>
      </c>
      <c r="O1755" s="1">
        <v>0</v>
      </c>
      <c r="Q1755" s="1">
        <v>0</v>
      </c>
      <c r="S1755" s="1">
        <v>0</v>
      </c>
      <c r="U1755" s="1">
        <v>0</v>
      </c>
      <c r="W1755" s="1">
        <v>0</v>
      </c>
      <c r="Y1755" s="1">
        <v>0</v>
      </c>
      <c r="AA1755" s="1">
        <v>0</v>
      </c>
      <c r="AC1755" s="1">
        <v>0</v>
      </c>
      <c r="AE1755" s="1">
        <v>0</v>
      </c>
      <c r="AG1755" s="1">
        <v>1</v>
      </c>
      <c r="AH1755" s="1">
        <v>0</v>
      </c>
    </row>
    <row r="1756" spans="1:34">
      <c r="A1756" s="1" t="s">
        <v>4658</v>
      </c>
      <c r="B1756" s="1" t="s">
        <v>4659</v>
      </c>
      <c r="C1756" s="1" t="s">
        <v>235</v>
      </c>
      <c r="D1756" s="1">
        <v>6</v>
      </c>
      <c r="E1756" s="4">
        <v>44679</v>
      </c>
      <c r="F1756" s="1" t="s">
        <v>4660</v>
      </c>
      <c r="G1756" s="1" t="s">
        <v>72</v>
      </c>
      <c r="H1756" s="1" t="s">
        <v>65</v>
      </c>
      <c r="I1756" s="1">
        <v>0.8</v>
      </c>
      <c r="J1756" s="1" t="s">
        <v>75</v>
      </c>
      <c r="K1756" s="1">
        <v>0</v>
      </c>
      <c r="M1756" s="1">
        <v>0</v>
      </c>
      <c r="O1756" s="1">
        <v>0</v>
      </c>
      <c r="Q1756" s="1">
        <v>0</v>
      </c>
      <c r="S1756" s="1">
        <v>0</v>
      </c>
      <c r="U1756" s="1">
        <v>0</v>
      </c>
      <c r="W1756" s="1">
        <v>0</v>
      </c>
      <c r="Y1756" s="1">
        <v>0</v>
      </c>
      <c r="AA1756" s="1">
        <v>0</v>
      </c>
      <c r="AC1756" s="1">
        <v>0</v>
      </c>
      <c r="AE1756" s="1">
        <v>0</v>
      </c>
      <c r="AG1756" s="1">
        <v>1</v>
      </c>
      <c r="AH1756" s="1">
        <v>0</v>
      </c>
    </row>
    <row r="1757" spans="1:34">
      <c r="A1757" s="1" t="s">
        <v>4661</v>
      </c>
      <c r="B1757" s="1" t="s">
        <v>4662</v>
      </c>
      <c r="C1757" s="1" t="s">
        <v>488</v>
      </c>
      <c r="D1757" s="1">
        <v>19</v>
      </c>
      <c r="E1757" s="1">
        <v>43538</v>
      </c>
      <c r="F1757" s="1" t="s">
        <v>20332</v>
      </c>
      <c r="G1757" s="1" t="s">
        <v>72</v>
      </c>
      <c r="H1757" s="1" t="s">
        <v>65</v>
      </c>
      <c r="I1757" s="1">
        <v>0.8</v>
      </c>
      <c r="J1757" s="1" t="s">
        <v>75</v>
      </c>
      <c r="K1757" s="1">
        <v>0</v>
      </c>
      <c r="M1757" s="1">
        <v>0</v>
      </c>
      <c r="O1757" s="1">
        <v>0</v>
      </c>
      <c r="Q1757" s="1">
        <v>0</v>
      </c>
      <c r="S1757" s="1">
        <v>0</v>
      </c>
      <c r="U1757" s="1">
        <v>0</v>
      </c>
      <c r="W1757" s="1">
        <v>0</v>
      </c>
      <c r="Y1757" s="1">
        <v>0</v>
      </c>
      <c r="AA1757" s="1">
        <v>0</v>
      </c>
      <c r="AC1757" s="1">
        <v>0</v>
      </c>
      <c r="AE1757" s="1">
        <v>0</v>
      </c>
      <c r="AG1757" s="1">
        <v>1</v>
      </c>
      <c r="AH1757" s="1">
        <v>0</v>
      </c>
    </row>
    <row r="1758" spans="1:34">
      <c r="A1758" s="1" t="s">
        <v>4663</v>
      </c>
      <c r="B1758" s="1" t="s">
        <v>4664</v>
      </c>
      <c r="C1758" s="1" t="s">
        <v>1631</v>
      </c>
      <c r="D1758" s="1">
        <v>35</v>
      </c>
      <c r="E1758" s="4">
        <v>44650</v>
      </c>
      <c r="F1758" s="1" t="s">
        <v>4665</v>
      </c>
      <c r="G1758" s="1" t="s">
        <v>80</v>
      </c>
      <c r="H1758" s="1" t="s">
        <v>73</v>
      </c>
      <c r="I1758" s="1">
        <v>0.6</v>
      </c>
      <c r="J1758" s="1" t="s">
        <v>82</v>
      </c>
      <c r="K1758" s="1">
        <v>0.7</v>
      </c>
      <c r="L1758" s="1" t="s">
        <v>83</v>
      </c>
      <c r="M1758" s="1">
        <v>0.73</v>
      </c>
      <c r="N1758" s="1" t="s">
        <v>84</v>
      </c>
      <c r="O1758" s="1">
        <v>0.8</v>
      </c>
      <c r="P1758" s="1" t="s">
        <v>85</v>
      </c>
      <c r="Q1758" s="1">
        <v>0</v>
      </c>
      <c r="S1758" s="1">
        <v>0</v>
      </c>
      <c r="U1758" s="1">
        <v>0</v>
      </c>
      <c r="W1758" s="1">
        <v>0</v>
      </c>
      <c r="Y1758" s="1">
        <v>0</v>
      </c>
      <c r="AA1758" s="1">
        <v>0</v>
      </c>
      <c r="AC1758" s="1">
        <v>0</v>
      </c>
      <c r="AE1758" s="1">
        <v>0</v>
      </c>
      <c r="AG1758" s="1">
        <v>3</v>
      </c>
      <c r="AH1758" s="1">
        <v>0</v>
      </c>
    </row>
    <row r="1759" spans="1:34">
      <c r="A1759" s="1" t="s">
        <v>4666</v>
      </c>
      <c r="B1759" s="1" t="s">
        <v>4667</v>
      </c>
      <c r="C1759" s="1" t="s">
        <v>238</v>
      </c>
      <c r="D1759" s="1">
        <v>3</v>
      </c>
      <c r="E1759" s="4">
        <v>44658</v>
      </c>
      <c r="F1759" s="1" t="s">
        <v>4668</v>
      </c>
      <c r="G1759" s="1" t="s">
        <v>72</v>
      </c>
      <c r="H1759" s="1" t="s">
        <v>65</v>
      </c>
      <c r="I1759" s="1">
        <v>0.6</v>
      </c>
      <c r="J1759" s="1" t="s">
        <v>75</v>
      </c>
      <c r="K1759" s="1">
        <v>0</v>
      </c>
      <c r="M1759" s="1">
        <v>0</v>
      </c>
      <c r="O1759" s="1">
        <v>0</v>
      </c>
      <c r="Q1759" s="1">
        <v>0</v>
      </c>
      <c r="S1759" s="1">
        <v>0</v>
      </c>
      <c r="U1759" s="1">
        <v>0</v>
      </c>
      <c r="W1759" s="1">
        <v>0</v>
      </c>
      <c r="Y1759" s="1">
        <v>0</v>
      </c>
      <c r="AA1759" s="1">
        <v>0</v>
      </c>
      <c r="AC1759" s="1">
        <v>0</v>
      </c>
      <c r="AE1759" s="1">
        <v>0</v>
      </c>
      <c r="AG1759" s="1">
        <v>1</v>
      </c>
      <c r="AH1759" s="1">
        <v>0</v>
      </c>
    </row>
    <row r="1760" spans="1:34">
      <c r="A1760" s="1" t="s">
        <v>4669</v>
      </c>
      <c r="B1760" s="1" t="s">
        <v>4670</v>
      </c>
      <c r="C1760" s="1" t="s">
        <v>179</v>
      </c>
      <c r="D1760" s="1">
        <v>8</v>
      </c>
      <c r="E1760" s="1">
        <v>44656</v>
      </c>
      <c r="F1760" s="1" t="s">
        <v>20446</v>
      </c>
      <c r="G1760" s="1" t="s">
        <v>72</v>
      </c>
      <c r="H1760" s="1" t="s">
        <v>65</v>
      </c>
      <c r="I1760" s="1">
        <v>0.8</v>
      </c>
      <c r="J1760" s="1" t="s">
        <v>75</v>
      </c>
      <c r="K1760" s="1">
        <v>0</v>
      </c>
      <c r="M1760" s="1">
        <v>0</v>
      </c>
      <c r="O1760" s="1">
        <v>0</v>
      </c>
      <c r="Q1760" s="1">
        <v>0</v>
      </c>
      <c r="S1760" s="1">
        <v>0</v>
      </c>
      <c r="U1760" s="1">
        <v>0</v>
      </c>
      <c r="W1760" s="1">
        <v>0</v>
      </c>
      <c r="Y1760" s="1">
        <v>0</v>
      </c>
      <c r="AA1760" s="1">
        <v>0</v>
      </c>
      <c r="AC1760" s="1">
        <v>0</v>
      </c>
      <c r="AE1760" s="1">
        <v>0</v>
      </c>
      <c r="AG1760" s="1">
        <v>1</v>
      </c>
      <c r="AH1760" s="1">
        <v>0</v>
      </c>
    </row>
    <row r="1761" spans="1:34">
      <c r="A1761" s="1" t="s">
        <v>4671</v>
      </c>
      <c r="B1761" s="1" t="s">
        <v>4672</v>
      </c>
      <c r="C1761" s="1" t="s">
        <v>163</v>
      </c>
      <c r="D1761" s="1">
        <v>23</v>
      </c>
      <c r="E1761" s="1">
        <v>41887</v>
      </c>
      <c r="F1761" s="1" t="s">
        <v>20332</v>
      </c>
      <c r="G1761" s="1" t="s">
        <v>72</v>
      </c>
      <c r="H1761" s="1" t="s">
        <v>65</v>
      </c>
      <c r="I1761" s="1">
        <v>0.2</v>
      </c>
      <c r="J1761" s="1" t="s">
        <v>75</v>
      </c>
      <c r="K1761" s="1">
        <v>0</v>
      </c>
      <c r="M1761" s="1">
        <v>0</v>
      </c>
      <c r="O1761" s="1">
        <v>0</v>
      </c>
      <c r="Q1761" s="1">
        <v>0</v>
      </c>
      <c r="S1761" s="1">
        <v>0</v>
      </c>
      <c r="U1761" s="1">
        <v>0</v>
      </c>
      <c r="W1761" s="1">
        <v>0</v>
      </c>
      <c r="Y1761" s="1">
        <v>0</v>
      </c>
      <c r="AA1761" s="1">
        <v>0</v>
      </c>
      <c r="AC1761" s="1">
        <v>0</v>
      </c>
      <c r="AE1761" s="1">
        <v>0</v>
      </c>
      <c r="AG1761" s="1">
        <v>1</v>
      </c>
      <c r="AH1761" s="1">
        <v>0</v>
      </c>
    </row>
    <row r="1762" spans="1:34">
      <c r="A1762" s="1" t="s">
        <v>4673</v>
      </c>
      <c r="B1762" s="1" t="s">
        <v>4674</v>
      </c>
      <c r="C1762" s="1" t="s">
        <v>334</v>
      </c>
      <c r="D1762" s="1">
        <v>116</v>
      </c>
      <c r="E1762" s="1">
        <v>41606</v>
      </c>
      <c r="F1762" s="1" t="s">
        <v>20332</v>
      </c>
      <c r="G1762" s="1" t="s">
        <v>72</v>
      </c>
      <c r="H1762" s="1" t="s">
        <v>65</v>
      </c>
      <c r="I1762" s="1">
        <v>0.8</v>
      </c>
      <c r="J1762" s="1" t="s">
        <v>75</v>
      </c>
      <c r="K1762" s="1">
        <v>0</v>
      </c>
      <c r="M1762" s="1">
        <v>0</v>
      </c>
      <c r="O1762" s="1">
        <v>0</v>
      </c>
      <c r="Q1762" s="1">
        <v>0</v>
      </c>
      <c r="S1762" s="1">
        <v>0</v>
      </c>
      <c r="U1762" s="1">
        <v>0</v>
      </c>
      <c r="W1762" s="1">
        <v>0</v>
      </c>
      <c r="Y1762" s="1">
        <v>0</v>
      </c>
      <c r="AA1762" s="1">
        <v>0</v>
      </c>
      <c r="AC1762" s="1">
        <v>0</v>
      </c>
      <c r="AE1762" s="1">
        <v>0</v>
      </c>
      <c r="AG1762" s="1">
        <v>1</v>
      </c>
      <c r="AH1762" s="1">
        <v>0</v>
      </c>
    </row>
    <row r="1763" spans="1:34">
      <c r="A1763" s="1" t="s">
        <v>4675</v>
      </c>
      <c r="B1763" s="1" t="s">
        <v>4676</v>
      </c>
      <c r="C1763" s="1" t="s">
        <v>826</v>
      </c>
      <c r="D1763" s="1">
        <v>40</v>
      </c>
      <c r="E1763" s="4">
        <v>44711</v>
      </c>
      <c r="F1763" s="1" t="s">
        <v>4677</v>
      </c>
      <c r="G1763" s="1" t="s">
        <v>80</v>
      </c>
      <c r="H1763" s="1" t="s">
        <v>73</v>
      </c>
      <c r="I1763" s="1">
        <v>0</v>
      </c>
      <c r="J1763" s="1" t="s">
        <v>74</v>
      </c>
      <c r="K1763" s="1">
        <v>0.45</v>
      </c>
      <c r="L1763" s="1" t="s">
        <v>82</v>
      </c>
      <c r="M1763" s="1">
        <v>0.55000000000000004</v>
      </c>
      <c r="N1763" s="1" t="s">
        <v>83</v>
      </c>
      <c r="O1763" s="1">
        <v>0.79</v>
      </c>
      <c r="P1763" s="1" t="s">
        <v>84</v>
      </c>
      <c r="Q1763" s="1">
        <v>0.8</v>
      </c>
      <c r="R1763" s="1" t="s">
        <v>85</v>
      </c>
      <c r="S1763" s="1">
        <v>0</v>
      </c>
      <c r="U1763" s="1">
        <v>0</v>
      </c>
      <c r="W1763" s="1">
        <v>0</v>
      </c>
      <c r="Y1763" s="1">
        <v>0</v>
      </c>
      <c r="AA1763" s="1">
        <v>0</v>
      </c>
      <c r="AC1763" s="1">
        <v>0</v>
      </c>
      <c r="AE1763" s="1">
        <v>0</v>
      </c>
      <c r="AG1763" s="1">
        <v>4</v>
      </c>
      <c r="AH1763" s="1">
        <v>10000</v>
      </c>
    </row>
    <row r="1764" spans="1:34">
      <c r="A1764" s="1" t="s">
        <v>4678</v>
      </c>
      <c r="B1764" s="1" t="s">
        <v>4679</v>
      </c>
      <c r="C1764" s="1" t="s">
        <v>152</v>
      </c>
      <c r="D1764" s="1">
        <v>49</v>
      </c>
      <c r="E1764" s="1">
        <v>44188</v>
      </c>
      <c r="F1764" s="1" t="s">
        <v>20332</v>
      </c>
      <c r="G1764" s="1" t="s">
        <v>72</v>
      </c>
      <c r="H1764" s="1" t="s">
        <v>65</v>
      </c>
      <c r="I1764" s="1">
        <v>0.8</v>
      </c>
      <c r="J1764" s="1" t="s">
        <v>75</v>
      </c>
      <c r="K1764" s="1">
        <v>0</v>
      </c>
      <c r="M1764" s="1">
        <v>0</v>
      </c>
      <c r="O1764" s="1">
        <v>0</v>
      </c>
      <c r="Q1764" s="1">
        <v>0</v>
      </c>
      <c r="S1764" s="1">
        <v>0</v>
      </c>
      <c r="U1764" s="1">
        <v>0</v>
      </c>
      <c r="W1764" s="1">
        <v>0</v>
      </c>
      <c r="Y1764" s="1">
        <v>0</v>
      </c>
      <c r="AA1764" s="1">
        <v>0</v>
      </c>
      <c r="AC1764" s="1">
        <v>0</v>
      </c>
      <c r="AE1764" s="1">
        <v>0</v>
      </c>
      <c r="AG1764" s="1">
        <v>1</v>
      </c>
      <c r="AH1764" s="1">
        <v>0</v>
      </c>
    </row>
    <row r="1765" spans="1:34">
      <c r="A1765" s="1" t="s">
        <v>4680</v>
      </c>
      <c r="B1765" s="1" t="s">
        <v>4681</v>
      </c>
      <c r="C1765" s="1" t="s">
        <v>310</v>
      </c>
      <c r="H1765" s="1" t="s">
        <v>65</v>
      </c>
      <c r="I1765" s="1" t="s">
        <v>66</v>
      </c>
      <c r="V1765" s="1" t="s">
        <v>67</v>
      </c>
    </row>
    <row r="1766" spans="1:34">
      <c r="A1766" s="1" t="s">
        <v>4682</v>
      </c>
      <c r="B1766" s="1" t="s">
        <v>4683</v>
      </c>
      <c r="C1766" s="1" t="s">
        <v>826</v>
      </c>
      <c r="D1766" s="1">
        <v>55</v>
      </c>
      <c r="E1766" s="1">
        <v>43465</v>
      </c>
      <c r="F1766" s="1" t="s">
        <v>20332</v>
      </c>
      <c r="G1766" s="1" t="s">
        <v>72</v>
      </c>
      <c r="H1766" s="1" t="s">
        <v>65</v>
      </c>
      <c r="I1766" s="1">
        <v>0.8</v>
      </c>
      <c r="J1766" s="1" t="s">
        <v>75</v>
      </c>
      <c r="K1766" s="1">
        <v>0</v>
      </c>
      <c r="M1766" s="1">
        <v>0</v>
      </c>
      <c r="O1766" s="1">
        <v>0</v>
      </c>
      <c r="Q1766" s="1">
        <v>0</v>
      </c>
      <c r="S1766" s="1">
        <v>0</v>
      </c>
      <c r="U1766" s="1">
        <v>0</v>
      </c>
      <c r="W1766" s="1">
        <v>0</v>
      </c>
      <c r="Y1766" s="1">
        <v>0</v>
      </c>
      <c r="AA1766" s="1">
        <v>0</v>
      </c>
      <c r="AC1766" s="1">
        <v>0</v>
      </c>
      <c r="AE1766" s="1">
        <v>0</v>
      </c>
      <c r="AG1766" s="1">
        <v>1</v>
      </c>
      <c r="AH1766" s="1">
        <v>0</v>
      </c>
    </row>
    <row r="1767" spans="1:34">
      <c r="A1767" s="1" t="s">
        <v>4684</v>
      </c>
      <c r="B1767" s="1" t="s">
        <v>4685</v>
      </c>
      <c r="C1767" s="1" t="s">
        <v>135</v>
      </c>
      <c r="H1767" s="1" t="s">
        <v>65</v>
      </c>
      <c r="I1767" s="1" t="s">
        <v>66</v>
      </c>
      <c r="V1767" s="1" t="s">
        <v>67</v>
      </c>
    </row>
    <row r="1768" spans="1:34">
      <c r="A1768" s="1" t="s">
        <v>4686</v>
      </c>
      <c r="B1768" s="1" t="s">
        <v>4687</v>
      </c>
      <c r="C1768" s="1" t="s">
        <v>620</v>
      </c>
      <c r="H1768" s="1" t="s">
        <v>65</v>
      </c>
      <c r="I1768" s="1" t="s">
        <v>66</v>
      </c>
      <c r="V1768" s="1" t="s">
        <v>67</v>
      </c>
    </row>
    <row r="1769" spans="1:34">
      <c r="A1769" s="1" t="s">
        <v>4688</v>
      </c>
      <c r="B1769" s="1" t="s">
        <v>4689</v>
      </c>
      <c r="C1769" s="1" t="s">
        <v>287</v>
      </c>
      <c r="D1769" s="1">
        <v>6</v>
      </c>
      <c r="E1769" s="4">
        <v>44623</v>
      </c>
      <c r="F1769" s="1" t="s">
        <v>4690</v>
      </c>
      <c r="G1769" s="1" t="s">
        <v>72</v>
      </c>
      <c r="H1769" s="1" t="s">
        <v>73</v>
      </c>
      <c r="I1769" s="1">
        <v>0</v>
      </c>
      <c r="J1769" s="1" t="s">
        <v>74</v>
      </c>
      <c r="K1769" s="1">
        <v>0.8</v>
      </c>
      <c r="L1769" s="1" t="s">
        <v>75</v>
      </c>
      <c r="M1769" s="1">
        <v>0</v>
      </c>
      <c r="O1769" s="1">
        <v>0</v>
      </c>
      <c r="Q1769" s="1">
        <v>0</v>
      </c>
      <c r="S1769" s="1">
        <v>0</v>
      </c>
      <c r="U1769" s="1">
        <v>0</v>
      </c>
      <c r="W1769" s="1">
        <v>0</v>
      </c>
      <c r="Y1769" s="1">
        <v>0</v>
      </c>
      <c r="AA1769" s="1">
        <v>0</v>
      </c>
      <c r="AC1769" s="1">
        <v>0</v>
      </c>
      <c r="AE1769" s="1">
        <v>0</v>
      </c>
      <c r="AG1769" s="1">
        <v>2</v>
      </c>
      <c r="AH1769" s="1">
        <v>10000</v>
      </c>
    </row>
    <row r="1770" spans="1:34">
      <c r="A1770" s="1" t="s">
        <v>4691</v>
      </c>
      <c r="B1770" s="1" t="s">
        <v>4692</v>
      </c>
      <c r="C1770" s="1" t="s">
        <v>149</v>
      </c>
      <c r="D1770" s="1">
        <v>44</v>
      </c>
      <c r="E1770" s="4">
        <v>44530</v>
      </c>
      <c r="F1770" s="1" t="s">
        <v>4693</v>
      </c>
      <c r="G1770" s="1" t="s">
        <v>72</v>
      </c>
      <c r="H1770" s="1" t="s">
        <v>65</v>
      </c>
      <c r="I1770" s="1">
        <v>0.8</v>
      </c>
      <c r="J1770" s="1" t="s">
        <v>75</v>
      </c>
      <c r="K1770" s="1">
        <v>0</v>
      </c>
      <c r="M1770" s="1">
        <v>0</v>
      </c>
      <c r="O1770" s="1">
        <v>0</v>
      </c>
      <c r="Q1770" s="1">
        <v>0</v>
      </c>
      <c r="S1770" s="1">
        <v>0</v>
      </c>
      <c r="U1770" s="1">
        <v>0</v>
      </c>
      <c r="W1770" s="1">
        <v>0</v>
      </c>
      <c r="Y1770" s="1">
        <v>0</v>
      </c>
      <c r="AA1770" s="1">
        <v>0</v>
      </c>
      <c r="AC1770" s="1">
        <v>0</v>
      </c>
      <c r="AE1770" s="1">
        <v>0</v>
      </c>
      <c r="AG1770" s="1">
        <v>1</v>
      </c>
      <c r="AH1770" s="1">
        <v>0</v>
      </c>
    </row>
    <row r="1771" spans="1:34">
      <c r="A1771" s="1" t="s">
        <v>4694</v>
      </c>
      <c r="B1771" s="1" t="s">
        <v>4695</v>
      </c>
      <c r="C1771" s="1" t="s">
        <v>964</v>
      </c>
      <c r="D1771" s="1">
        <v>9</v>
      </c>
      <c r="E1771" s="4">
        <v>44650</v>
      </c>
      <c r="F1771" s="1" t="s">
        <v>4696</v>
      </c>
      <c r="G1771" s="1" t="s">
        <v>72</v>
      </c>
      <c r="H1771" s="1" t="s">
        <v>65</v>
      </c>
      <c r="I1771" s="1">
        <v>0.8</v>
      </c>
      <c r="J1771" s="1" t="s">
        <v>75</v>
      </c>
      <c r="K1771" s="1">
        <v>0</v>
      </c>
      <c r="M1771" s="1">
        <v>0</v>
      </c>
      <c r="O1771" s="1">
        <v>0</v>
      </c>
      <c r="Q1771" s="1">
        <v>0</v>
      </c>
      <c r="S1771" s="1">
        <v>0</v>
      </c>
      <c r="U1771" s="1">
        <v>0</v>
      </c>
      <c r="W1771" s="1">
        <v>0</v>
      </c>
      <c r="Y1771" s="1">
        <v>0</v>
      </c>
      <c r="AA1771" s="1">
        <v>0</v>
      </c>
      <c r="AC1771" s="1">
        <v>0</v>
      </c>
      <c r="AE1771" s="1">
        <v>0</v>
      </c>
      <c r="AG1771" s="1">
        <v>1</v>
      </c>
      <c r="AH1771" s="1">
        <v>0</v>
      </c>
    </row>
    <row r="1772" spans="1:34">
      <c r="A1772" s="1" t="s">
        <v>4697</v>
      </c>
      <c r="B1772" s="1" t="s">
        <v>4698</v>
      </c>
      <c r="C1772" s="1" t="s">
        <v>636</v>
      </c>
      <c r="D1772" s="1">
        <v>4</v>
      </c>
      <c r="E1772" s="1">
        <v>44298</v>
      </c>
      <c r="F1772" s="1" t="s">
        <v>20332</v>
      </c>
      <c r="G1772" s="1" t="s">
        <v>72</v>
      </c>
      <c r="H1772" s="1" t="s">
        <v>65</v>
      </c>
      <c r="I1772" s="1">
        <v>0.6</v>
      </c>
      <c r="J1772" s="1" t="s">
        <v>75</v>
      </c>
      <c r="K1772" s="1">
        <v>0</v>
      </c>
      <c r="M1772" s="1">
        <v>0</v>
      </c>
      <c r="O1772" s="1">
        <v>0</v>
      </c>
      <c r="Q1772" s="1">
        <v>0</v>
      </c>
      <c r="S1772" s="1">
        <v>0</v>
      </c>
      <c r="U1772" s="1">
        <v>0</v>
      </c>
      <c r="W1772" s="1">
        <v>0</v>
      </c>
      <c r="Y1772" s="1">
        <v>0</v>
      </c>
      <c r="AA1772" s="1">
        <v>0</v>
      </c>
      <c r="AC1772" s="1">
        <v>0</v>
      </c>
      <c r="AE1772" s="1">
        <v>0</v>
      </c>
      <c r="AG1772" s="1">
        <v>1</v>
      </c>
      <c r="AH1772" s="1">
        <v>0</v>
      </c>
    </row>
    <row r="1773" spans="1:34">
      <c r="A1773" s="1" t="s">
        <v>4699</v>
      </c>
      <c r="B1773" s="1" t="s">
        <v>4700</v>
      </c>
      <c r="C1773" s="1" t="s">
        <v>70</v>
      </c>
      <c r="D1773" s="1">
        <v>12</v>
      </c>
      <c r="E1773" s="4">
        <v>44649</v>
      </c>
      <c r="F1773" s="1" t="s">
        <v>4701</v>
      </c>
      <c r="G1773" s="1" t="s">
        <v>80</v>
      </c>
      <c r="H1773" s="1" t="s">
        <v>73</v>
      </c>
      <c r="I1773" s="1">
        <v>0.63</v>
      </c>
      <c r="J1773" s="1" t="s">
        <v>82</v>
      </c>
      <c r="K1773" s="1">
        <v>0.7</v>
      </c>
      <c r="L1773" s="1" t="s">
        <v>83</v>
      </c>
      <c r="M1773" s="1">
        <v>0.76</v>
      </c>
      <c r="N1773" s="1" t="s">
        <v>84</v>
      </c>
      <c r="O1773" s="1">
        <v>0.8</v>
      </c>
      <c r="P1773" s="1" t="s">
        <v>85</v>
      </c>
      <c r="Q1773" s="1">
        <v>0</v>
      </c>
      <c r="S1773" s="1">
        <v>0</v>
      </c>
      <c r="U1773" s="1">
        <v>0</v>
      </c>
      <c r="W1773" s="1">
        <v>0</v>
      </c>
      <c r="Y1773" s="1">
        <v>0</v>
      </c>
      <c r="AA1773" s="1">
        <v>0</v>
      </c>
      <c r="AC1773" s="1">
        <v>0</v>
      </c>
      <c r="AE1773" s="1">
        <v>0</v>
      </c>
      <c r="AG1773" s="1">
        <v>3</v>
      </c>
      <c r="AH1773" s="1">
        <v>0</v>
      </c>
    </row>
    <row r="1774" spans="1:34">
      <c r="A1774" s="1" t="s">
        <v>4702</v>
      </c>
      <c r="B1774" s="1" t="s">
        <v>4703</v>
      </c>
      <c r="C1774" s="1" t="s">
        <v>129</v>
      </c>
      <c r="D1774" s="1">
        <v>19</v>
      </c>
      <c r="E1774" s="1">
        <v>44161</v>
      </c>
      <c r="F1774" s="1" t="s">
        <v>20332</v>
      </c>
      <c r="G1774" s="1" t="s">
        <v>72</v>
      </c>
      <c r="H1774" s="1" t="s">
        <v>65</v>
      </c>
      <c r="I1774" s="1">
        <v>0.8</v>
      </c>
      <c r="J1774" s="1" t="s">
        <v>75</v>
      </c>
      <c r="K1774" s="1">
        <v>0</v>
      </c>
      <c r="M1774" s="1">
        <v>0</v>
      </c>
      <c r="O1774" s="1">
        <v>0</v>
      </c>
      <c r="Q1774" s="1">
        <v>0</v>
      </c>
      <c r="S1774" s="1">
        <v>0</v>
      </c>
      <c r="U1774" s="1">
        <v>0</v>
      </c>
      <c r="W1774" s="1">
        <v>0</v>
      </c>
      <c r="Y1774" s="1">
        <v>0</v>
      </c>
      <c r="AA1774" s="1">
        <v>0</v>
      </c>
      <c r="AC1774" s="1">
        <v>0</v>
      </c>
      <c r="AE1774" s="1">
        <v>0</v>
      </c>
      <c r="AG1774" s="1">
        <v>1</v>
      </c>
      <c r="AH1774" s="1">
        <v>0</v>
      </c>
    </row>
    <row r="1775" spans="1:34">
      <c r="A1775" s="1" t="s">
        <v>4704</v>
      </c>
      <c r="B1775" s="1" t="s">
        <v>4705</v>
      </c>
      <c r="C1775" s="1" t="s">
        <v>259</v>
      </c>
      <c r="D1775" s="1">
        <v>5</v>
      </c>
      <c r="E1775" s="4">
        <v>44637</v>
      </c>
      <c r="F1775" s="1" t="s">
        <v>4706</v>
      </c>
      <c r="G1775" s="1" t="s">
        <v>72</v>
      </c>
      <c r="H1775" s="1" t="s">
        <v>65</v>
      </c>
      <c r="I1775" s="1">
        <v>0.8</v>
      </c>
      <c r="J1775" s="1" t="s">
        <v>75</v>
      </c>
      <c r="K1775" s="1">
        <v>0</v>
      </c>
      <c r="M1775" s="1">
        <v>0</v>
      </c>
      <c r="O1775" s="1">
        <v>0</v>
      </c>
      <c r="Q1775" s="1">
        <v>0</v>
      </c>
      <c r="S1775" s="1">
        <v>0</v>
      </c>
      <c r="U1775" s="1">
        <v>0</v>
      </c>
      <c r="W1775" s="1">
        <v>0</v>
      </c>
      <c r="Y1775" s="1">
        <v>0</v>
      </c>
      <c r="AA1775" s="1">
        <v>0</v>
      </c>
      <c r="AC1775" s="1">
        <v>0</v>
      </c>
      <c r="AE1775" s="1">
        <v>0</v>
      </c>
      <c r="AG1775" s="1">
        <v>1</v>
      </c>
      <c r="AH1775" s="1">
        <v>0</v>
      </c>
    </row>
    <row r="1776" spans="1:34">
      <c r="A1776" s="1" t="s">
        <v>4707</v>
      </c>
      <c r="B1776" s="1" t="s">
        <v>4708</v>
      </c>
      <c r="C1776" s="1" t="s">
        <v>95</v>
      </c>
      <c r="D1776" s="1">
        <v>9</v>
      </c>
      <c r="E1776" s="1">
        <v>44314</v>
      </c>
      <c r="F1776" s="1" t="s">
        <v>20332</v>
      </c>
      <c r="G1776" s="1" t="s">
        <v>72</v>
      </c>
      <c r="H1776" s="1" t="s">
        <v>65</v>
      </c>
      <c r="I1776" s="1">
        <v>0.8</v>
      </c>
      <c r="J1776" s="1" t="s">
        <v>75</v>
      </c>
      <c r="K1776" s="1">
        <v>0</v>
      </c>
      <c r="M1776" s="1">
        <v>0</v>
      </c>
      <c r="O1776" s="1">
        <v>0</v>
      </c>
      <c r="Q1776" s="1">
        <v>0</v>
      </c>
      <c r="S1776" s="1">
        <v>0</v>
      </c>
      <c r="U1776" s="1">
        <v>0</v>
      </c>
      <c r="W1776" s="1">
        <v>0</v>
      </c>
      <c r="Y1776" s="1">
        <v>0</v>
      </c>
      <c r="AA1776" s="1">
        <v>0</v>
      </c>
      <c r="AC1776" s="1">
        <v>0</v>
      </c>
      <c r="AE1776" s="1">
        <v>0</v>
      </c>
      <c r="AG1776" s="1">
        <v>1</v>
      </c>
      <c r="AH1776" s="1">
        <v>0</v>
      </c>
    </row>
    <row r="1777" spans="1:34">
      <c r="A1777" s="1" t="s">
        <v>4709</v>
      </c>
      <c r="B1777" s="1" t="s">
        <v>4710</v>
      </c>
      <c r="C1777" s="1" t="s">
        <v>1153</v>
      </c>
      <c r="D1777" s="1">
        <v>6</v>
      </c>
      <c r="E1777" s="4">
        <v>44700</v>
      </c>
      <c r="F1777" s="1" t="s">
        <v>4711</v>
      </c>
      <c r="G1777" s="1" t="s">
        <v>72</v>
      </c>
      <c r="H1777" s="1" t="s">
        <v>73</v>
      </c>
      <c r="I1777" s="1">
        <v>0</v>
      </c>
      <c r="J1777" s="1" t="s">
        <v>89</v>
      </c>
      <c r="K1777" s="1">
        <v>0.8</v>
      </c>
      <c r="L1777" s="1" t="s">
        <v>75</v>
      </c>
      <c r="M1777" s="1">
        <v>0</v>
      </c>
      <c r="O1777" s="1">
        <v>0</v>
      </c>
      <c r="Q1777" s="1">
        <v>0</v>
      </c>
      <c r="S1777" s="1">
        <v>0</v>
      </c>
      <c r="U1777" s="1">
        <v>0</v>
      </c>
      <c r="W1777" s="1">
        <v>0</v>
      </c>
      <c r="Y1777" s="1">
        <v>0</v>
      </c>
      <c r="AA1777" s="1">
        <v>0</v>
      </c>
      <c r="AC1777" s="1">
        <v>0</v>
      </c>
      <c r="AE1777" s="1">
        <v>0</v>
      </c>
      <c r="AG1777" s="1">
        <v>2</v>
      </c>
      <c r="AH1777" s="1">
        <v>12000</v>
      </c>
    </row>
    <row r="1778" spans="1:34">
      <c r="A1778" s="1" t="s">
        <v>4712</v>
      </c>
      <c r="B1778" s="1" t="s">
        <v>4713</v>
      </c>
      <c r="C1778" s="1" t="s">
        <v>923</v>
      </c>
      <c r="H1778" s="1" t="s">
        <v>65</v>
      </c>
      <c r="I1778" s="1" t="s">
        <v>66</v>
      </c>
      <c r="V1778" s="1" t="s">
        <v>67</v>
      </c>
    </row>
    <row r="1779" spans="1:34">
      <c r="A1779" s="1" t="s">
        <v>4714</v>
      </c>
      <c r="B1779" s="1" t="s">
        <v>4715</v>
      </c>
      <c r="C1779" s="1" t="s">
        <v>387</v>
      </c>
      <c r="D1779" s="1">
        <v>2</v>
      </c>
      <c r="E1779" s="4">
        <v>44644</v>
      </c>
      <c r="F1779" s="1" t="s">
        <v>4716</v>
      </c>
      <c r="G1779" s="1" t="s">
        <v>72</v>
      </c>
      <c r="H1779" s="1" t="s">
        <v>73</v>
      </c>
      <c r="I1779" s="1">
        <v>0</v>
      </c>
      <c r="J1779" s="1" t="s">
        <v>74</v>
      </c>
      <c r="K1779" s="1">
        <v>0.6</v>
      </c>
      <c r="L1779" s="1" t="s">
        <v>75</v>
      </c>
      <c r="M1779" s="1">
        <v>0</v>
      </c>
      <c r="O1779" s="1">
        <v>0</v>
      </c>
      <c r="Q1779" s="1">
        <v>0</v>
      </c>
      <c r="S1779" s="1">
        <v>0</v>
      </c>
      <c r="U1779" s="1">
        <v>0</v>
      </c>
      <c r="W1779" s="1">
        <v>0</v>
      </c>
      <c r="Y1779" s="1">
        <v>0</v>
      </c>
      <c r="AA1779" s="1">
        <v>0</v>
      </c>
      <c r="AC1779" s="1">
        <v>0</v>
      </c>
      <c r="AE1779" s="1">
        <v>0</v>
      </c>
      <c r="AG1779" s="1">
        <v>2</v>
      </c>
      <c r="AH1779" s="1">
        <v>10000</v>
      </c>
    </row>
    <row r="1780" spans="1:34">
      <c r="A1780" s="1" t="s">
        <v>4717</v>
      </c>
      <c r="B1780" s="1" t="s">
        <v>4718</v>
      </c>
      <c r="C1780" s="1" t="s">
        <v>159</v>
      </c>
      <c r="D1780" s="1">
        <v>107</v>
      </c>
      <c r="E1780" s="4">
        <v>44550</v>
      </c>
      <c r="F1780" s="1" t="s">
        <v>4719</v>
      </c>
      <c r="G1780" s="1" t="s">
        <v>72</v>
      </c>
      <c r="H1780" s="1" t="s">
        <v>73</v>
      </c>
      <c r="I1780" s="1">
        <v>0</v>
      </c>
      <c r="J1780" s="1" t="s">
        <v>4055</v>
      </c>
      <c r="K1780" s="1">
        <v>0.8</v>
      </c>
      <c r="L1780" s="1" t="s">
        <v>75</v>
      </c>
      <c r="M1780" s="1">
        <v>0</v>
      </c>
      <c r="O1780" s="1">
        <v>0</v>
      </c>
      <c r="Q1780" s="1">
        <v>0</v>
      </c>
      <c r="S1780" s="1">
        <v>0</v>
      </c>
      <c r="U1780" s="1">
        <v>0</v>
      </c>
      <c r="W1780" s="1">
        <v>0</v>
      </c>
      <c r="Y1780" s="1">
        <v>0</v>
      </c>
      <c r="AA1780" s="1">
        <v>0</v>
      </c>
      <c r="AC1780" s="1">
        <v>0</v>
      </c>
      <c r="AE1780" s="1">
        <v>0</v>
      </c>
      <c r="AG1780" s="1">
        <v>2</v>
      </c>
      <c r="AH1780" s="1">
        <v>14000</v>
      </c>
    </row>
    <row r="1781" spans="1:34">
      <c r="A1781" s="1" t="s">
        <v>4720</v>
      </c>
      <c r="B1781" s="1" t="s">
        <v>4721</v>
      </c>
      <c r="C1781" s="1" t="s">
        <v>73</v>
      </c>
      <c r="D1781" s="1">
        <v>80</v>
      </c>
      <c r="E1781" s="4">
        <v>44559</v>
      </c>
      <c r="F1781" s="1" t="s">
        <v>4722</v>
      </c>
      <c r="G1781" s="1" t="s">
        <v>72</v>
      </c>
      <c r="H1781" s="1" t="s">
        <v>73</v>
      </c>
      <c r="I1781" s="1">
        <v>0</v>
      </c>
      <c r="J1781" s="1" t="s">
        <v>74</v>
      </c>
      <c r="K1781" s="1">
        <v>0.8</v>
      </c>
      <c r="L1781" s="1" t="s">
        <v>75</v>
      </c>
      <c r="M1781" s="1">
        <v>0</v>
      </c>
      <c r="O1781" s="1">
        <v>0</v>
      </c>
      <c r="Q1781" s="1">
        <v>0</v>
      </c>
      <c r="S1781" s="1">
        <v>0</v>
      </c>
      <c r="U1781" s="1">
        <v>0</v>
      </c>
      <c r="W1781" s="1">
        <v>0</v>
      </c>
      <c r="Y1781" s="1">
        <v>0</v>
      </c>
      <c r="AA1781" s="1">
        <v>0</v>
      </c>
      <c r="AC1781" s="1">
        <v>0</v>
      </c>
      <c r="AE1781" s="1">
        <v>0</v>
      </c>
      <c r="AG1781" s="1">
        <v>2</v>
      </c>
      <c r="AH1781" s="1">
        <v>10000</v>
      </c>
    </row>
    <row r="1782" spans="1:34">
      <c r="A1782" s="1" t="s">
        <v>4723</v>
      </c>
      <c r="B1782" s="1" t="s">
        <v>4724</v>
      </c>
      <c r="C1782" s="1" t="s">
        <v>112</v>
      </c>
      <c r="D1782" s="1">
        <v>28</v>
      </c>
      <c r="E1782" s="4">
        <v>44558</v>
      </c>
      <c r="F1782" s="1" t="s">
        <v>4725</v>
      </c>
      <c r="G1782" s="1" t="s">
        <v>72</v>
      </c>
      <c r="H1782" s="1" t="s">
        <v>65</v>
      </c>
      <c r="I1782" s="1">
        <v>0.2</v>
      </c>
      <c r="J1782" s="1" t="s">
        <v>75</v>
      </c>
      <c r="K1782" s="1">
        <v>0</v>
      </c>
      <c r="M1782" s="1">
        <v>0</v>
      </c>
      <c r="O1782" s="1">
        <v>0</v>
      </c>
      <c r="Q1782" s="1">
        <v>0</v>
      </c>
      <c r="S1782" s="1">
        <v>0</v>
      </c>
      <c r="U1782" s="1">
        <v>0</v>
      </c>
      <c r="W1782" s="1">
        <v>0</v>
      </c>
      <c r="Y1782" s="1">
        <v>0</v>
      </c>
      <c r="AA1782" s="1">
        <v>0</v>
      </c>
      <c r="AC1782" s="1">
        <v>0</v>
      </c>
      <c r="AE1782" s="1">
        <v>0</v>
      </c>
      <c r="AG1782" s="1">
        <v>1</v>
      </c>
      <c r="AH1782" s="1">
        <v>0</v>
      </c>
    </row>
    <row r="1783" spans="1:34">
      <c r="A1783" s="1" t="s">
        <v>4726</v>
      </c>
      <c r="B1783" s="1" t="s">
        <v>4727</v>
      </c>
      <c r="C1783" s="1" t="s">
        <v>167</v>
      </c>
      <c r="D1783" s="1">
        <v>16</v>
      </c>
      <c r="E1783" s="1">
        <v>44043</v>
      </c>
      <c r="F1783" s="1" t="s">
        <v>20332</v>
      </c>
      <c r="G1783" s="1" t="s">
        <v>72</v>
      </c>
      <c r="H1783" s="1" t="s">
        <v>65</v>
      </c>
      <c r="I1783" s="1">
        <v>0.8</v>
      </c>
      <c r="J1783" s="1" t="s">
        <v>75</v>
      </c>
      <c r="K1783" s="1">
        <v>0</v>
      </c>
      <c r="M1783" s="1">
        <v>0</v>
      </c>
      <c r="O1783" s="1">
        <v>0</v>
      </c>
      <c r="Q1783" s="1">
        <v>0</v>
      </c>
      <c r="S1783" s="1">
        <v>0</v>
      </c>
      <c r="U1783" s="1">
        <v>0</v>
      </c>
      <c r="W1783" s="1">
        <v>0</v>
      </c>
      <c r="Y1783" s="1">
        <v>0</v>
      </c>
      <c r="AA1783" s="1">
        <v>0</v>
      </c>
      <c r="AC1783" s="1">
        <v>0</v>
      </c>
      <c r="AE1783" s="1">
        <v>0</v>
      </c>
      <c r="AG1783" s="1">
        <v>1</v>
      </c>
      <c r="AH1783" s="1">
        <v>0</v>
      </c>
    </row>
    <row r="1784" spans="1:34">
      <c r="A1784" s="1" t="s">
        <v>4728</v>
      </c>
      <c r="B1784" s="1" t="s">
        <v>4729</v>
      </c>
      <c r="C1784" s="1" t="s">
        <v>387</v>
      </c>
      <c r="D1784" s="1">
        <v>16</v>
      </c>
      <c r="E1784" s="1">
        <v>43993</v>
      </c>
      <c r="F1784" s="1" t="s">
        <v>20332</v>
      </c>
      <c r="G1784" s="1" t="s">
        <v>72</v>
      </c>
      <c r="H1784" s="1" t="s">
        <v>65</v>
      </c>
      <c r="I1784" s="1">
        <v>0.6</v>
      </c>
      <c r="J1784" s="1" t="s">
        <v>75</v>
      </c>
      <c r="K1784" s="1">
        <v>0</v>
      </c>
      <c r="M1784" s="1">
        <v>0</v>
      </c>
      <c r="O1784" s="1">
        <v>0</v>
      </c>
      <c r="Q1784" s="1">
        <v>0</v>
      </c>
      <c r="S1784" s="1">
        <v>0</v>
      </c>
      <c r="U1784" s="1">
        <v>0</v>
      </c>
      <c r="W1784" s="1">
        <v>0</v>
      </c>
      <c r="Y1784" s="1">
        <v>0</v>
      </c>
      <c r="AA1784" s="1">
        <v>0</v>
      </c>
      <c r="AC1784" s="1">
        <v>0</v>
      </c>
      <c r="AE1784" s="1">
        <v>0</v>
      </c>
      <c r="AG1784" s="1">
        <v>1</v>
      </c>
      <c r="AH1784" s="1">
        <v>0</v>
      </c>
    </row>
    <row r="1785" spans="1:34">
      <c r="A1785" s="1" t="s">
        <v>4730</v>
      </c>
      <c r="B1785" s="1" t="s">
        <v>4731</v>
      </c>
      <c r="C1785" s="1" t="s">
        <v>112</v>
      </c>
      <c r="D1785" s="1">
        <v>30</v>
      </c>
      <c r="E1785" s="4">
        <v>44484</v>
      </c>
      <c r="F1785" s="1" t="s">
        <v>4732</v>
      </c>
      <c r="G1785" s="1" t="s">
        <v>72</v>
      </c>
      <c r="H1785" s="1" t="s">
        <v>65</v>
      </c>
      <c r="I1785" s="1">
        <v>0.8</v>
      </c>
      <c r="J1785" s="1" t="s">
        <v>75</v>
      </c>
      <c r="K1785" s="1">
        <v>0</v>
      </c>
      <c r="M1785" s="1">
        <v>0</v>
      </c>
      <c r="O1785" s="1">
        <v>0</v>
      </c>
      <c r="Q1785" s="1">
        <v>0</v>
      </c>
      <c r="S1785" s="1">
        <v>0</v>
      </c>
      <c r="U1785" s="1">
        <v>0</v>
      </c>
      <c r="W1785" s="1">
        <v>0</v>
      </c>
      <c r="Y1785" s="1">
        <v>0</v>
      </c>
      <c r="AA1785" s="1">
        <v>0</v>
      </c>
      <c r="AC1785" s="1">
        <v>0</v>
      </c>
      <c r="AE1785" s="1">
        <v>0</v>
      </c>
      <c r="AG1785" s="1">
        <v>1</v>
      </c>
      <c r="AH1785" s="1">
        <v>0</v>
      </c>
    </row>
    <row r="1786" spans="1:34">
      <c r="A1786" s="1" t="s">
        <v>4733</v>
      </c>
      <c r="B1786" s="1" t="s">
        <v>4734</v>
      </c>
      <c r="C1786" s="1" t="s">
        <v>752</v>
      </c>
      <c r="D1786" s="1">
        <v>34</v>
      </c>
      <c r="E1786" s="4">
        <v>44560</v>
      </c>
      <c r="F1786" s="1" t="s">
        <v>4735</v>
      </c>
      <c r="G1786" s="1" t="s">
        <v>72</v>
      </c>
      <c r="H1786" s="1" t="s">
        <v>65</v>
      </c>
      <c r="I1786" s="1">
        <v>0.5</v>
      </c>
      <c r="J1786" s="1" t="s">
        <v>75</v>
      </c>
      <c r="K1786" s="1">
        <v>0</v>
      </c>
      <c r="M1786" s="1">
        <v>0</v>
      </c>
      <c r="O1786" s="1">
        <v>0</v>
      </c>
      <c r="Q1786" s="1">
        <v>0</v>
      </c>
      <c r="S1786" s="1">
        <v>0</v>
      </c>
      <c r="U1786" s="1">
        <v>0</v>
      </c>
      <c r="W1786" s="1">
        <v>0</v>
      </c>
      <c r="Y1786" s="1">
        <v>0</v>
      </c>
      <c r="AA1786" s="1">
        <v>0</v>
      </c>
      <c r="AC1786" s="1">
        <v>0</v>
      </c>
      <c r="AE1786" s="1">
        <v>0</v>
      </c>
      <c r="AG1786" s="1">
        <v>1</v>
      </c>
      <c r="AH1786" s="1">
        <v>0</v>
      </c>
    </row>
    <row r="1787" spans="1:34">
      <c r="A1787" s="1" t="s">
        <v>4736</v>
      </c>
      <c r="B1787" s="1" t="s">
        <v>4737</v>
      </c>
      <c r="C1787" s="1" t="s">
        <v>752</v>
      </c>
      <c r="D1787" s="1">
        <v>23</v>
      </c>
      <c r="E1787" s="4">
        <v>44679</v>
      </c>
      <c r="F1787" s="1" t="s">
        <v>4738</v>
      </c>
      <c r="G1787" s="1" t="s">
        <v>80</v>
      </c>
      <c r="H1787" s="1" t="s">
        <v>73</v>
      </c>
      <c r="I1787" s="1">
        <v>0</v>
      </c>
      <c r="J1787" s="1" t="s">
        <v>74</v>
      </c>
      <c r="K1787" s="1">
        <v>0.73</v>
      </c>
      <c r="L1787" s="1" t="s">
        <v>82</v>
      </c>
      <c r="M1787" s="1">
        <v>0.74</v>
      </c>
      <c r="N1787" s="1" t="s">
        <v>83</v>
      </c>
      <c r="O1787" s="1">
        <v>0.75</v>
      </c>
      <c r="P1787" s="1" t="s">
        <v>84</v>
      </c>
      <c r="Q1787" s="1">
        <v>0.79</v>
      </c>
      <c r="R1787" s="1" t="s">
        <v>85</v>
      </c>
      <c r="S1787" s="1">
        <v>0</v>
      </c>
      <c r="U1787" s="1">
        <v>0</v>
      </c>
      <c r="W1787" s="1">
        <v>0</v>
      </c>
      <c r="Y1787" s="1">
        <v>0</v>
      </c>
      <c r="AA1787" s="1">
        <v>0</v>
      </c>
      <c r="AC1787" s="1">
        <v>0</v>
      </c>
      <c r="AE1787" s="1">
        <v>0</v>
      </c>
      <c r="AG1787" s="1">
        <v>4</v>
      </c>
      <c r="AH1787" s="1">
        <v>10000</v>
      </c>
    </row>
    <row r="1788" spans="1:34">
      <c r="A1788" s="1" t="s">
        <v>4739</v>
      </c>
      <c r="B1788" s="1" t="s">
        <v>4740</v>
      </c>
      <c r="C1788" s="1" t="s">
        <v>175</v>
      </c>
      <c r="D1788" s="1">
        <v>17</v>
      </c>
      <c r="E1788" s="4">
        <v>44726</v>
      </c>
      <c r="F1788" s="1" t="s">
        <v>4741</v>
      </c>
      <c r="G1788" s="1" t="s">
        <v>72</v>
      </c>
      <c r="H1788" s="1" t="s">
        <v>65</v>
      </c>
      <c r="I1788" s="1">
        <v>0.8</v>
      </c>
      <c r="J1788" s="1" t="s">
        <v>75</v>
      </c>
      <c r="K1788" s="1">
        <v>0</v>
      </c>
      <c r="M1788" s="1">
        <v>0</v>
      </c>
      <c r="O1788" s="1">
        <v>0</v>
      </c>
      <c r="Q1788" s="1">
        <v>0</v>
      </c>
      <c r="S1788" s="1">
        <v>0</v>
      </c>
      <c r="U1788" s="1">
        <v>0</v>
      </c>
      <c r="W1788" s="1">
        <v>0</v>
      </c>
      <c r="Y1788" s="1">
        <v>0</v>
      </c>
      <c r="AA1788" s="1">
        <v>0</v>
      </c>
      <c r="AC1788" s="1">
        <v>0</v>
      </c>
      <c r="AE1788" s="1">
        <v>0</v>
      </c>
      <c r="AG1788" s="1">
        <v>1</v>
      </c>
      <c r="AH1788" s="1">
        <v>0</v>
      </c>
    </row>
    <row r="1789" spans="1:34">
      <c r="A1789" s="1" t="s">
        <v>4742</v>
      </c>
      <c r="B1789" s="1" t="s">
        <v>4743</v>
      </c>
      <c r="C1789" s="1" t="s">
        <v>387</v>
      </c>
      <c r="D1789" s="1">
        <v>3</v>
      </c>
      <c r="E1789" s="4">
        <v>44644</v>
      </c>
      <c r="F1789" s="1" t="s">
        <v>4744</v>
      </c>
      <c r="G1789" s="1" t="s">
        <v>72</v>
      </c>
      <c r="H1789" s="1" t="s">
        <v>73</v>
      </c>
      <c r="I1789" s="1">
        <v>0</v>
      </c>
      <c r="J1789" s="1" t="s">
        <v>397</v>
      </c>
      <c r="K1789" s="1">
        <v>0.8</v>
      </c>
      <c r="L1789" s="1" t="s">
        <v>75</v>
      </c>
      <c r="M1789" s="1">
        <v>0</v>
      </c>
      <c r="O1789" s="1">
        <v>0</v>
      </c>
      <c r="Q1789" s="1">
        <v>0</v>
      </c>
      <c r="S1789" s="1">
        <v>0</v>
      </c>
      <c r="U1789" s="1">
        <v>0</v>
      </c>
      <c r="W1789" s="1">
        <v>0</v>
      </c>
      <c r="Y1789" s="1">
        <v>0</v>
      </c>
      <c r="AA1789" s="1">
        <v>0</v>
      </c>
      <c r="AC1789" s="1">
        <v>0</v>
      </c>
      <c r="AE1789" s="1">
        <v>0</v>
      </c>
      <c r="AG1789" s="1">
        <v>2</v>
      </c>
      <c r="AH1789" s="1">
        <v>8000</v>
      </c>
    </row>
    <row r="1790" spans="1:34">
      <c r="A1790" s="1" t="s">
        <v>4745</v>
      </c>
      <c r="B1790" s="1" t="s">
        <v>4746</v>
      </c>
      <c r="C1790" s="1" t="s">
        <v>112</v>
      </c>
      <c r="D1790" s="1">
        <v>20</v>
      </c>
      <c r="E1790" s="1">
        <v>44184</v>
      </c>
      <c r="F1790" s="1" t="s">
        <v>20332</v>
      </c>
      <c r="G1790" s="1" t="s">
        <v>72</v>
      </c>
      <c r="H1790" s="1" t="s">
        <v>65</v>
      </c>
      <c r="I1790" s="1">
        <v>0.8</v>
      </c>
      <c r="J1790" s="1" t="s">
        <v>75</v>
      </c>
      <c r="K1790" s="1">
        <v>0</v>
      </c>
      <c r="M1790" s="1">
        <v>0</v>
      </c>
      <c r="O1790" s="1">
        <v>0</v>
      </c>
      <c r="Q1790" s="1">
        <v>0</v>
      </c>
      <c r="S1790" s="1">
        <v>0</v>
      </c>
      <c r="U1790" s="1">
        <v>0</v>
      </c>
      <c r="W1790" s="1">
        <v>0</v>
      </c>
      <c r="Y1790" s="1">
        <v>0</v>
      </c>
      <c r="AA1790" s="1">
        <v>0</v>
      </c>
      <c r="AC1790" s="1">
        <v>0</v>
      </c>
      <c r="AE1790" s="1">
        <v>0</v>
      </c>
      <c r="AG1790" s="1">
        <v>1</v>
      </c>
      <c r="AH1790" s="1">
        <v>0</v>
      </c>
    </row>
    <row r="1791" spans="1:34">
      <c r="A1791" s="1" t="s">
        <v>4747</v>
      </c>
      <c r="B1791" s="1" t="s">
        <v>4748</v>
      </c>
      <c r="C1791" s="1" t="s">
        <v>212</v>
      </c>
      <c r="D1791" s="1">
        <v>37</v>
      </c>
      <c r="E1791" s="4">
        <v>44560</v>
      </c>
      <c r="F1791" s="1" t="s">
        <v>4749</v>
      </c>
      <c r="G1791" s="1" t="s">
        <v>745</v>
      </c>
      <c r="H1791" s="1" t="s">
        <v>73</v>
      </c>
      <c r="I1791" s="1">
        <v>0</v>
      </c>
      <c r="J1791" s="1" t="s">
        <v>74</v>
      </c>
      <c r="K1791" s="1">
        <v>0.5</v>
      </c>
      <c r="L1791" s="1" t="s">
        <v>75</v>
      </c>
      <c r="M1791" s="1">
        <v>0</v>
      </c>
      <c r="O1791" s="1">
        <v>0</v>
      </c>
      <c r="Q1791" s="1">
        <v>0</v>
      </c>
      <c r="S1791" s="1">
        <v>0</v>
      </c>
      <c r="U1791" s="1">
        <v>0</v>
      </c>
      <c r="W1791" s="1">
        <v>0</v>
      </c>
      <c r="Y1791" s="1">
        <v>0</v>
      </c>
      <c r="AA1791" s="1">
        <v>0</v>
      </c>
      <c r="AC1791" s="1">
        <v>0</v>
      </c>
      <c r="AE1791" s="1">
        <v>0</v>
      </c>
      <c r="AG1791" s="1">
        <v>2</v>
      </c>
      <c r="AH1791" s="1">
        <v>10000</v>
      </c>
    </row>
    <row r="1792" spans="1:34">
      <c r="A1792" s="1" t="s">
        <v>4750</v>
      </c>
      <c r="B1792" s="1" t="s">
        <v>4751</v>
      </c>
      <c r="C1792" s="1" t="s">
        <v>411</v>
      </c>
      <c r="D1792" s="1">
        <v>15</v>
      </c>
      <c r="E1792" s="4">
        <v>44711</v>
      </c>
      <c r="F1792" s="1" t="s">
        <v>4752</v>
      </c>
      <c r="G1792" s="1" t="s">
        <v>80</v>
      </c>
      <c r="H1792" s="1" t="s">
        <v>65</v>
      </c>
      <c r="I1792" s="1">
        <v>0.6</v>
      </c>
      <c r="J1792" s="1" t="s">
        <v>75</v>
      </c>
      <c r="K1792" s="1">
        <v>0</v>
      </c>
      <c r="M1792" s="1">
        <v>0</v>
      </c>
      <c r="O1792" s="1">
        <v>0</v>
      </c>
      <c r="Q1792" s="1">
        <v>0</v>
      </c>
      <c r="S1792" s="1">
        <v>0</v>
      </c>
      <c r="U1792" s="1">
        <v>0</v>
      </c>
      <c r="W1792" s="1">
        <v>0</v>
      </c>
      <c r="Y1792" s="1">
        <v>0</v>
      </c>
      <c r="AA1792" s="1">
        <v>0</v>
      </c>
      <c r="AC1792" s="1">
        <v>0</v>
      </c>
      <c r="AE1792" s="1">
        <v>0</v>
      </c>
      <c r="AG1792" s="1">
        <v>1</v>
      </c>
      <c r="AH1792" s="1">
        <v>0</v>
      </c>
    </row>
    <row r="1793" spans="1:34">
      <c r="A1793" s="1" t="s">
        <v>4753</v>
      </c>
      <c r="B1793" s="1" t="s">
        <v>4754</v>
      </c>
      <c r="C1793" s="1" t="s">
        <v>327</v>
      </c>
      <c r="D1793" s="1">
        <v>10</v>
      </c>
      <c r="E1793" s="4">
        <v>44677</v>
      </c>
      <c r="F1793" s="1" t="s">
        <v>4755</v>
      </c>
      <c r="G1793" s="1" t="s">
        <v>72</v>
      </c>
      <c r="H1793" s="1" t="s">
        <v>65</v>
      </c>
      <c r="I1793" s="1">
        <v>0.4</v>
      </c>
      <c r="J1793" s="1" t="s">
        <v>75</v>
      </c>
      <c r="K1793" s="1">
        <v>0</v>
      </c>
      <c r="M1793" s="1">
        <v>0</v>
      </c>
      <c r="O1793" s="1">
        <v>0</v>
      </c>
      <c r="Q1793" s="1">
        <v>0</v>
      </c>
      <c r="S1793" s="1">
        <v>0</v>
      </c>
      <c r="U1793" s="1">
        <v>0</v>
      </c>
      <c r="W1793" s="1">
        <v>0</v>
      </c>
      <c r="Y1793" s="1">
        <v>0</v>
      </c>
      <c r="AA1793" s="1">
        <v>0</v>
      </c>
      <c r="AC1793" s="1">
        <v>0</v>
      </c>
      <c r="AE1793" s="1">
        <v>0</v>
      </c>
      <c r="AG1793" s="1">
        <v>1</v>
      </c>
      <c r="AH1793" s="1">
        <v>0</v>
      </c>
    </row>
    <row r="1794" spans="1:34">
      <c r="A1794" s="1" t="s">
        <v>4756</v>
      </c>
      <c r="B1794" s="1" t="s">
        <v>4757</v>
      </c>
      <c r="C1794" s="1" t="s">
        <v>70</v>
      </c>
      <c r="D1794" s="1">
        <v>6</v>
      </c>
      <c r="E1794" s="1">
        <v>44233</v>
      </c>
      <c r="F1794" s="1" t="s">
        <v>20332</v>
      </c>
      <c r="G1794" s="1" t="s">
        <v>72</v>
      </c>
      <c r="H1794" s="1" t="s">
        <v>73</v>
      </c>
      <c r="I1794" s="1">
        <v>0</v>
      </c>
      <c r="J1794" s="1" t="s">
        <v>74</v>
      </c>
      <c r="K1794" s="1">
        <v>0.5</v>
      </c>
      <c r="L1794" s="1" t="s">
        <v>75</v>
      </c>
      <c r="M1794" s="1">
        <v>0</v>
      </c>
      <c r="O1794" s="1">
        <v>0</v>
      </c>
      <c r="Q1794" s="1">
        <v>0</v>
      </c>
      <c r="S1794" s="1">
        <v>0</v>
      </c>
      <c r="U1794" s="1">
        <v>0</v>
      </c>
      <c r="W1794" s="1">
        <v>0</v>
      </c>
      <c r="Y1794" s="1">
        <v>0</v>
      </c>
      <c r="AA1794" s="1">
        <v>0</v>
      </c>
      <c r="AC1794" s="1">
        <v>0</v>
      </c>
      <c r="AE1794" s="1">
        <v>0</v>
      </c>
      <c r="AG1794" s="1">
        <v>2</v>
      </c>
      <c r="AH1794" s="1">
        <v>10000</v>
      </c>
    </row>
    <row r="1795" spans="1:34">
      <c r="A1795" s="1" t="s">
        <v>4758</v>
      </c>
      <c r="B1795" s="1" t="s">
        <v>4759</v>
      </c>
      <c r="C1795" s="1" t="s">
        <v>152</v>
      </c>
      <c r="D1795" s="1">
        <v>5</v>
      </c>
      <c r="E1795" s="1">
        <v>41354</v>
      </c>
      <c r="F1795" s="1" t="s">
        <v>20332</v>
      </c>
      <c r="G1795" s="1" t="s">
        <v>1003</v>
      </c>
      <c r="H1795" s="1" t="s">
        <v>65</v>
      </c>
      <c r="I1795" s="1">
        <v>0</v>
      </c>
      <c r="J1795" s="1" t="s">
        <v>75</v>
      </c>
      <c r="K1795" s="1">
        <v>0</v>
      </c>
      <c r="M1795" s="1">
        <v>0</v>
      </c>
      <c r="O1795" s="1">
        <v>0</v>
      </c>
      <c r="Q1795" s="1">
        <v>0</v>
      </c>
      <c r="S1795" s="1">
        <v>0</v>
      </c>
      <c r="U1795" s="1">
        <v>0</v>
      </c>
      <c r="W1795" s="1">
        <v>0</v>
      </c>
      <c r="Y1795" s="1">
        <v>0</v>
      </c>
      <c r="AA1795" s="1">
        <v>0</v>
      </c>
      <c r="AC1795" s="1">
        <v>0</v>
      </c>
      <c r="AE1795" s="1">
        <v>0</v>
      </c>
      <c r="AG1795" s="1">
        <v>1</v>
      </c>
      <c r="AH1795" s="1">
        <v>0</v>
      </c>
    </row>
    <row r="1796" spans="1:34">
      <c r="A1796" s="1" t="s">
        <v>4760</v>
      </c>
      <c r="B1796" s="1" t="s">
        <v>4761</v>
      </c>
      <c r="C1796" s="1" t="s">
        <v>175</v>
      </c>
      <c r="D1796" s="1">
        <v>13</v>
      </c>
      <c r="E1796" s="4">
        <v>44707</v>
      </c>
      <c r="F1796" s="1" t="s">
        <v>4762</v>
      </c>
      <c r="G1796" s="1" t="s">
        <v>72</v>
      </c>
      <c r="H1796" s="1" t="s">
        <v>65</v>
      </c>
      <c r="I1796" s="1">
        <v>0.8</v>
      </c>
      <c r="J1796" s="1" t="s">
        <v>75</v>
      </c>
      <c r="K1796" s="1">
        <v>0</v>
      </c>
      <c r="M1796" s="1">
        <v>0</v>
      </c>
      <c r="O1796" s="1">
        <v>0</v>
      </c>
      <c r="Q1796" s="1">
        <v>0</v>
      </c>
      <c r="S1796" s="1">
        <v>0</v>
      </c>
      <c r="U1796" s="1">
        <v>0</v>
      </c>
      <c r="W1796" s="1">
        <v>0</v>
      </c>
      <c r="Y1796" s="1">
        <v>0</v>
      </c>
      <c r="AA1796" s="1">
        <v>0</v>
      </c>
      <c r="AC1796" s="1">
        <v>0</v>
      </c>
      <c r="AE1796" s="1">
        <v>0</v>
      </c>
      <c r="AG1796" s="1">
        <v>1</v>
      </c>
      <c r="AH1796" s="1">
        <v>0</v>
      </c>
    </row>
    <row r="1797" spans="1:34">
      <c r="A1797" s="1" t="s">
        <v>4763</v>
      </c>
      <c r="B1797" s="1" t="s">
        <v>4764</v>
      </c>
      <c r="C1797" s="1" t="s">
        <v>152</v>
      </c>
      <c r="D1797" s="1">
        <v>9</v>
      </c>
      <c r="E1797" s="4">
        <v>44650</v>
      </c>
      <c r="F1797" s="1" t="s">
        <v>4765</v>
      </c>
      <c r="G1797" s="1" t="s">
        <v>72</v>
      </c>
      <c r="H1797" s="1" t="s">
        <v>73</v>
      </c>
      <c r="I1797" s="1">
        <v>0</v>
      </c>
      <c r="J1797" s="1" t="s">
        <v>81</v>
      </c>
      <c r="K1797" s="1">
        <v>0.5</v>
      </c>
      <c r="L1797" s="1" t="s">
        <v>75</v>
      </c>
      <c r="M1797" s="1">
        <v>0</v>
      </c>
      <c r="O1797" s="1">
        <v>0</v>
      </c>
      <c r="Q1797" s="1">
        <v>0</v>
      </c>
      <c r="S1797" s="1">
        <v>0</v>
      </c>
      <c r="U1797" s="1">
        <v>0</v>
      </c>
      <c r="W1797" s="1">
        <v>0</v>
      </c>
      <c r="Y1797" s="1">
        <v>0</v>
      </c>
      <c r="AA1797" s="1">
        <v>0</v>
      </c>
      <c r="AC1797" s="1">
        <v>0</v>
      </c>
      <c r="AE1797" s="1">
        <v>0</v>
      </c>
      <c r="AG1797" s="1">
        <v>2</v>
      </c>
      <c r="AH1797" s="1">
        <v>15000</v>
      </c>
    </row>
    <row r="1798" spans="1:34">
      <c r="A1798" s="1" t="s">
        <v>4766</v>
      </c>
      <c r="B1798" s="1" t="s">
        <v>4767</v>
      </c>
      <c r="C1798" s="1" t="s">
        <v>506</v>
      </c>
      <c r="D1798" s="1">
        <v>5</v>
      </c>
      <c r="E1798" s="4">
        <v>44712</v>
      </c>
      <c r="F1798" s="1" t="s">
        <v>4768</v>
      </c>
      <c r="G1798" s="1" t="s">
        <v>80</v>
      </c>
      <c r="H1798" s="1" t="s">
        <v>65</v>
      </c>
      <c r="I1798" s="1">
        <v>0.8</v>
      </c>
      <c r="J1798" s="1" t="s">
        <v>75</v>
      </c>
      <c r="K1798" s="1">
        <v>0</v>
      </c>
      <c r="M1798" s="1">
        <v>0</v>
      </c>
      <c r="O1798" s="1">
        <v>0</v>
      </c>
      <c r="Q1798" s="1">
        <v>0</v>
      </c>
      <c r="S1798" s="1">
        <v>0</v>
      </c>
      <c r="U1798" s="1">
        <v>0</v>
      </c>
      <c r="W1798" s="1">
        <v>0</v>
      </c>
      <c r="Y1798" s="1">
        <v>0</v>
      </c>
      <c r="AA1798" s="1">
        <v>0</v>
      </c>
      <c r="AC1798" s="1">
        <v>0</v>
      </c>
      <c r="AE1798" s="1">
        <v>0</v>
      </c>
      <c r="AG1798" s="1">
        <v>1</v>
      </c>
      <c r="AH1798" s="1">
        <v>0</v>
      </c>
    </row>
    <row r="1799" spans="1:34">
      <c r="A1799" s="1" t="s">
        <v>4769</v>
      </c>
      <c r="B1799" s="1" t="s">
        <v>4770</v>
      </c>
      <c r="C1799" s="1" t="s">
        <v>506</v>
      </c>
      <c r="D1799" s="1">
        <v>7</v>
      </c>
      <c r="E1799" s="1">
        <v>44316</v>
      </c>
      <c r="F1799" s="1" t="s">
        <v>20332</v>
      </c>
      <c r="G1799" s="1" t="s">
        <v>72</v>
      </c>
      <c r="H1799" s="1" t="s">
        <v>65</v>
      </c>
      <c r="I1799" s="1">
        <v>0.8</v>
      </c>
      <c r="J1799" s="1" t="s">
        <v>75</v>
      </c>
      <c r="K1799" s="1">
        <v>0</v>
      </c>
      <c r="M1799" s="1">
        <v>0</v>
      </c>
      <c r="O1799" s="1">
        <v>0</v>
      </c>
      <c r="Q1799" s="1">
        <v>0</v>
      </c>
      <c r="S1799" s="1">
        <v>0</v>
      </c>
      <c r="U1799" s="1">
        <v>0</v>
      </c>
      <c r="W1799" s="1">
        <v>0</v>
      </c>
      <c r="Y1799" s="1">
        <v>0</v>
      </c>
      <c r="AA1799" s="1">
        <v>0</v>
      </c>
      <c r="AC1799" s="1">
        <v>0</v>
      </c>
      <c r="AE1799" s="1">
        <v>0</v>
      </c>
      <c r="AG1799" s="1">
        <v>1</v>
      </c>
      <c r="AH1799" s="1">
        <v>0</v>
      </c>
    </row>
    <row r="1800" spans="1:34">
      <c r="A1800" s="1" t="s">
        <v>4771</v>
      </c>
      <c r="B1800" s="1" t="s">
        <v>4772</v>
      </c>
      <c r="C1800" s="1" t="s">
        <v>506</v>
      </c>
      <c r="D1800" s="1">
        <v>5</v>
      </c>
      <c r="E1800" s="1">
        <v>43554</v>
      </c>
      <c r="F1800" s="1" t="s">
        <v>20332</v>
      </c>
      <c r="G1800" s="1" t="s">
        <v>72</v>
      </c>
      <c r="H1800" s="1" t="s">
        <v>65</v>
      </c>
      <c r="I1800" s="1">
        <v>0.7</v>
      </c>
      <c r="J1800" s="1" t="s">
        <v>75</v>
      </c>
      <c r="K1800" s="1">
        <v>0</v>
      </c>
      <c r="M1800" s="1">
        <v>0</v>
      </c>
      <c r="O1800" s="1">
        <v>0</v>
      </c>
      <c r="Q1800" s="1">
        <v>0</v>
      </c>
      <c r="S1800" s="1">
        <v>0</v>
      </c>
      <c r="U1800" s="1">
        <v>0</v>
      </c>
      <c r="W1800" s="1">
        <v>0</v>
      </c>
      <c r="Y1800" s="1">
        <v>0</v>
      </c>
      <c r="AA1800" s="1">
        <v>0</v>
      </c>
      <c r="AC1800" s="1">
        <v>0</v>
      </c>
      <c r="AE1800" s="1">
        <v>0</v>
      </c>
      <c r="AG1800" s="1">
        <v>1</v>
      </c>
      <c r="AH1800" s="1">
        <v>0</v>
      </c>
    </row>
    <row r="1801" spans="1:34">
      <c r="A1801" s="1" t="s">
        <v>4773</v>
      </c>
      <c r="B1801" s="1" t="s">
        <v>4774</v>
      </c>
      <c r="C1801" s="1" t="s">
        <v>212</v>
      </c>
      <c r="D1801" s="1">
        <v>2</v>
      </c>
      <c r="E1801" s="4">
        <v>44663</v>
      </c>
      <c r="F1801" s="1" t="s">
        <v>4775</v>
      </c>
      <c r="G1801" s="1" t="s">
        <v>72</v>
      </c>
      <c r="H1801" s="1" t="s">
        <v>65</v>
      </c>
      <c r="I1801" s="1">
        <v>0.7</v>
      </c>
      <c r="J1801" s="1" t="s">
        <v>75</v>
      </c>
      <c r="K1801" s="1">
        <v>0</v>
      </c>
      <c r="M1801" s="1">
        <v>0</v>
      </c>
      <c r="O1801" s="1">
        <v>0</v>
      </c>
      <c r="Q1801" s="1">
        <v>0</v>
      </c>
      <c r="S1801" s="1">
        <v>0</v>
      </c>
      <c r="U1801" s="1">
        <v>0</v>
      </c>
      <c r="W1801" s="1">
        <v>0</v>
      </c>
      <c r="Y1801" s="1">
        <v>0</v>
      </c>
      <c r="AA1801" s="1">
        <v>0</v>
      </c>
      <c r="AC1801" s="1">
        <v>0</v>
      </c>
      <c r="AE1801" s="1">
        <v>0</v>
      </c>
      <c r="AG1801" s="1">
        <v>1</v>
      </c>
      <c r="AH1801" s="1">
        <v>0</v>
      </c>
    </row>
    <row r="1802" spans="1:34">
      <c r="A1802" s="1" t="s">
        <v>4776</v>
      </c>
      <c r="B1802" s="1" t="s">
        <v>4777</v>
      </c>
      <c r="C1802" s="1" t="s">
        <v>146</v>
      </c>
      <c r="D1802" s="1">
        <v>9</v>
      </c>
      <c r="E1802" s="1">
        <v>39903</v>
      </c>
      <c r="F1802" s="1" t="s">
        <v>20332</v>
      </c>
      <c r="G1802" s="1" t="s">
        <v>72</v>
      </c>
      <c r="H1802" s="1" t="s">
        <v>65</v>
      </c>
      <c r="I1802" s="1">
        <v>0.4</v>
      </c>
      <c r="J1802" s="1" t="s">
        <v>75</v>
      </c>
      <c r="K1802" s="1">
        <v>0</v>
      </c>
      <c r="M1802" s="1">
        <v>0</v>
      </c>
      <c r="O1802" s="1">
        <v>0</v>
      </c>
      <c r="Q1802" s="1">
        <v>0</v>
      </c>
      <c r="S1802" s="1">
        <v>0</v>
      </c>
      <c r="U1802" s="1">
        <v>0</v>
      </c>
      <c r="W1802" s="1">
        <v>0</v>
      </c>
      <c r="Y1802" s="1">
        <v>0</v>
      </c>
      <c r="AA1802" s="1">
        <v>0</v>
      </c>
      <c r="AC1802" s="1">
        <v>0</v>
      </c>
      <c r="AE1802" s="1">
        <v>0</v>
      </c>
      <c r="AG1802" s="1">
        <v>1</v>
      </c>
      <c r="AH1802" s="1">
        <v>0</v>
      </c>
    </row>
    <row r="1803" spans="1:34">
      <c r="A1803" s="1" t="s">
        <v>4778</v>
      </c>
      <c r="B1803" s="1" t="s">
        <v>4779</v>
      </c>
      <c r="C1803" s="1" t="s">
        <v>1337</v>
      </c>
      <c r="D1803" s="1">
        <v>82</v>
      </c>
      <c r="E1803" s="4">
        <v>44557</v>
      </c>
      <c r="F1803" s="1" t="s">
        <v>4780</v>
      </c>
      <c r="G1803" s="1" t="s">
        <v>72</v>
      </c>
      <c r="H1803" s="1" t="s">
        <v>73</v>
      </c>
      <c r="I1803" s="1">
        <v>0</v>
      </c>
      <c r="J1803" s="1" t="s">
        <v>74</v>
      </c>
      <c r="K1803" s="1">
        <v>0.3</v>
      </c>
      <c r="L1803" s="1" t="s">
        <v>75</v>
      </c>
      <c r="M1803" s="1">
        <v>0</v>
      </c>
      <c r="O1803" s="1">
        <v>0</v>
      </c>
      <c r="Q1803" s="1">
        <v>0</v>
      </c>
      <c r="S1803" s="1">
        <v>0</v>
      </c>
      <c r="U1803" s="1">
        <v>0</v>
      </c>
      <c r="W1803" s="1">
        <v>0</v>
      </c>
      <c r="Y1803" s="1">
        <v>0</v>
      </c>
      <c r="AA1803" s="1">
        <v>0</v>
      </c>
      <c r="AC1803" s="1">
        <v>0</v>
      </c>
      <c r="AE1803" s="1">
        <v>0</v>
      </c>
      <c r="AG1803" s="1">
        <v>2</v>
      </c>
      <c r="AH1803" s="1">
        <v>10000</v>
      </c>
    </row>
    <row r="1804" spans="1:34">
      <c r="A1804" s="1" t="s">
        <v>4781</v>
      </c>
      <c r="B1804" s="1" t="s">
        <v>4782</v>
      </c>
      <c r="C1804" s="1" t="s">
        <v>146</v>
      </c>
      <c r="D1804" s="1">
        <v>10</v>
      </c>
      <c r="E1804" s="4">
        <v>44707</v>
      </c>
      <c r="F1804" s="1" t="s">
        <v>4783</v>
      </c>
      <c r="G1804" s="1" t="s">
        <v>72</v>
      </c>
      <c r="H1804" s="1" t="s">
        <v>65</v>
      </c>
      <c r="I1804" s="1">
        <v>0.7</v>
      </c>
      <c r="J1804" s="1" t="s">
        <v>75</v>
      </c>
      <c r="K1804" s="1">
        <v>0</v>
      </c>
      <c r="M1804" s="1">
        <v>0</v>
      </c>
      <c r="O1804" s="1">
        <v>0</v>
      </c>
      <c r="Q1804" s="1">
        <v>0</v>
      </c>
      <c r="S1804" s="1">
        <v>0</v>
      </c>
      <c r="U1804" s="1">
        <v>0</v>
      </c>
      <c r="W1804" s="1">
        <v>0</v>
      </c>
      <c r="Y1804" s="1">
        <v>0</v>
      </c>
      <c r="AA1804" s="1">
        <v>0</v>
      </c>
      <c r="AC1804" s="1">
        <v>0</v>
      </c>
      <c r="AE1804" s="1">
        <v>0</v>
      </c>
      <c r="AG1804" s="1">
        <v>1</v>
      </c>
      <c r="AH1804" s="1">
        <v>0</v>
      </c>
    </row>
    <row r="1805" spans="1:34">
      <c r="A1805" s="1" t="s">
        <v>4784</v>
      </c>
      <c r="B1805" s="1" t="s">
        <v>4785</v>
      </c>
      <c r="C1805" s="1" t="s">
        <v>297</v>
      </c>
      <c r="D1805" s="1">
        <v>39</v>
      </c>
      <c r="E1805" s="1">
        <v>42192</v>
      </c>
      <c r="F1805" s="1" t="s">
        <v>20332</v>
      </c>
      <c r="G1805" s="1" t="s">
        <v>72</v>
      </c>
      <c r="H1805" s="1" t="s">
        <v>65</v>
      </c>
      <c r="I1805" s="1">
        <v>0.5</v>
      </c>
      <c r="J1805" s="1" t="s">
        <v>75</v>
      </c>
      <c r="K1805" s="1">
        <v>0</v>
      </c>
      <c r="M1805" s="1">
        <v>0</v>
      </c>
      <c r="O1805" s="1">
        <v>0</v>
      </c>
      <c r="Q1805" s="1">
        <v>0</v>
      </c>
      <c r="S1805" s="1">
        <v>0</v>
      </c>
      <c r="U1805" s="1">
        <v>0</v>
      </c>
      <c r="W1805" s="1">
        <v>0</v>
      </c>
      <c r="Y1805" s="1">
        <v>0</v>
      </c>
      <c r="AA1805" s="1">
        <v>0</v>
      </c>
      <c r="AC1805" s="1">
        <v>0</v>
      </c>
      <c r="AE1805" s="1">
        <v>0</v>
      </c>
      <c r="AG1805" s="1">
        <v>1</v>
      </c>
      <c r="AH1805" s="1">
        <v>0</v>
      </c>
    </row>
    <row r="1806" spans="1:34">
      <c r="A1806" s="1" t="s">
        <v>4786</v>
      </c>
      <c r="B1806" s="1" t="s">
        <v>4787</v>
      </c>
      <c r="C1806" s="1" t="s">
        <v>248</v>
      </c>
      <c r="D1806" s="1">
        <v>12</v>
      </c>
      <c r="E1806" s="1">
        <v>43188</v>
      </c>
      <c r="F1806" s="1" t="s">
        <v>20332</v>
      </c>
      <c r="G1806" s="1" t="s">
        <v>72</v>
      </c>
      <c r="H1806" s="1" t="s">
        <v>73</v>
      </c>
      <c r="I1806" s="1">
        <v>0</v>
      </c>
      <c r="J1806" s="1" t="s">
        <v>20447</v>
      </c>
      <c r="K1806" s="1">
        <v>0.8</v>
      </c>
      <c r="L1806" s="1" t="s">
        <v>75</v>
      </c>
      <c r="M1806" s="1">
        <v>0</v>
      </c>
      <c r="O1806" s="1">
        <v>0</v>
      </c>
      <c r="Q1806" s="1">
        <v>0</v>
      </c>
      <c r="S1806" s="1">
        <v>0</v>
      </c>
      <c r="U1806" s="1">
        <v>0</v>
      </c>
      <c r="W1806" s="1">
        <v>0</v>
      </c>
      <c r="Y1806" s="1">
        <v>0</v>
      </c>
      <c r="AA1806" s="1">
        <v>0</v>
      </c>
      <c r="AC1806" s="1">
        <v>0</v>
      </c>
      <c r="AE1806" s="1">
        <v>0</v>
      </c>
      <c r="AG1806" s="1">
        <v>2</v>
      </c>
      <c r="AH1806" s="1">
        <v>22999.99</v>
      </c>
    </row>
    <row r="1807" spans="1:34">
      <c r="A1807" s="1" t="s">
        <v>4788</v>
      </c>
      <c r="B1807" s="1" t="s">
        <v>4789</v>
      </c>
      <c r="C1807" s="1" t="s">
        <v>287</v>
      </c>
      <c r="D1807" s="1">
        <v>10</v>
      </c>
      <c r="E1807" s="4">
        <v>44704</v>
      </c>
      <c r="F1807" s="1" t="s">
        <v>4790</v>
      </c>
      <c r="G1807" s="1" t="s">
        <v>72</v>
      </c>
      <c r="H1807" s="1" t="s">
        <v>73</v>
      </c>
      <c r="I1807" s="1">
        <v>0</v>
      </c>
      <c r="J1807" s="1" t="s">
        <v>690</v>
      </c>
      <c r="K1807" s="1">
        <v>0.8</v>
      </c>
      <c r="L1807" s="1" t="s">
        <v>75</v>
      </c>
      <c r="M1807" s="1">
        <v>0</v>
      </c>
      <c r="O1807" s="1">
        <v>0</v>
      </c>
      <c r="Q1807" s="1">
        <v>0</v>
      </c>
      <c r="S1807" s="1">
        <v>0</v>
      </c>
      <c r="U1807" s="1">
        <v>0</v>
      </c>
      <c r="W1807" s="1">
        <v>0</v>
      </c>
      <c r="Y1807" s="1">
        <v>0</v>
      </c>
      <c r="AA1807" s="1">
        <v>0</v>
      </c>
      <c r="AC1807" s="1">
        <v>0</v>
      </c>
      <c r="AE1807" s="1">
        <v>0</v>
      </c>
      <c r="AG1807" s="1">
        <v>2</v>
      </c>
      <c r="AH1807" s="1">
        <v>11999.99</v>
      </c>
    </row>
    <row r="1808" spans="1:34">
      <c r="A1808" s="1" t="s">
        <v>4791</v>
      </c>
      <c r="B1808" s="1" t="s">
        <v>4792</v>
      </c>
      <c r="C1808" s="1" t="s">
        <v>533</v>
      </c>
      <c r="D1808" s="1">
        <v>37</v>
      </c>
      <c r="E1808" s="1">
        <v>38869</v>
      </c>
      <c r="F1808" s="1" t="s">
        <v>20340</v>
      </c>
      <c r="G1808" s="1" t="s">
        <v>20341</v>
      </c>
      <c r="H1808" s="1" t="s">
        <v>73</v>
      </c>
      <c r="I1808" s="1">
        <v>0</v>
      </c>
      <c r="J1808" s="1" t="s">
        <v>74</v>
      </c>
      <c r="K1808" s="1">
        <v>0.3</v>
      </c>
      <c r="L1808" s="1" t="s">
        <v>82</v>
      </c>
      <c r="M1808" s="1">
        <v>0.4</v>
      </c>
      <c r="N1808" s="1" t="s">
        <v>83</v>
      </c>
      <c r="O1808" s="1">
        <v>0.5</v>
      </c>
      <c r="P1808" s="1" t="s">
        <v>84</v>
      </c>
      <c r="Q1808" s="1">
        <v>0.6</v>
      </c>
      <c r="R1808" s="1" t="s">
        <v>85</v>
      </c>
      <c r="S1808" s="1">
        <v>0</v>
      </c>
      <c r="U1808" s="1">
        <v>0</v>
      </c>
      <c r="W1808" s="1">
        <v>0</v>
      </c>
      <c r="Y1808" s="1">
        <v>0</v>
      </c>
      <c r="AA1808" s="1">
        <v>0</v>
      </c>
      <c r="AC1808" s="1">
        <v>0</v>
      </c>
      <c r="AE1808" s="1">
        <v>0</v>
      </c>
      <c r="AG1808" s="1">
        <v>4</v>
      </c>
      <c r="AH1808" s="1">
        <v>10000</v>
      </c>
    </row>
    <row r="1809" spans="1:34">
      <c r="A1809" s="1" t="s">
        <v>4793</v>
      </c>
      <c r="B1809" s="1" t="s">
        <v>4794</v>
      </c>
      <c r="C1809" s="1" t="s">
        <v>101</v>
      </c>
      <c r="H1809" s="1" t="s">
        <v>65</v>
      </c>
      <c r="I1809" s="1" t="s">
        <v>66</v>
      </c>
      <c r="V1809" s="1" t="s">
        <v>67</v>
      </c>
    </row>
    <row r="1810" spans="1:34">
      <c r="A1810" s="1" t="s">
        <v>4795</v>
      </c>
      <c r="B1810" s="1" t="s">
        <v>4796</v>
      </c>
      <c r="C1810" s="1" t="s">
        <v>193</v>
      </c>
      <c r="D1810" s="1">
        <v>36</v>
      </c>
      <c r="E1810" s="1">
        <v>44552</v>
      </c>
      <c r="F1810" s="1" t="s">
        <v>20448</v>
      </c>
      <c r="G1810" s="1" t="s">
        <v>72</v>
      </c>
      <c r="H1810" s="1" t="s">
        <v>65</v>
      </c>
      <c r="I1810" s="1">
        <v>0.2</v>
      </c>
      <c r="J1810" s="1" t="s">
        <v>75</v>
      </c>
      <c r="K1810" s="1">
        <v>0</v>
      </c>
      <c r="M1810" s="1">
        <v>0</v>
      </c>
      <c r="O1810" s="1">
        <v>0</v>
      </c>
      <c r="Q1810" s="1">
        <v>0</v>
      </c>
      <c r="S1810" s="1">
        <v>0</v>
      </c>
      <c r="U1810" s="1">
        <v>0</v>
      </c>
      <c r="W1810" s="1">
        <v>0</v>
      </c>
      <c r="Y1810" s="1">
        <v>0</v>
      </c>
      <c r="AA1810" s="1">
        <v>0</v>
      </c>
      <c r="AC1810" s="1">
        <v>0</v>
      </c>
      <c r="AE1810" s="1">
        <v>0</v>
      </c>
      <c r="AG1810" s="1">
        <v>1</v>
      </c>
      <c r="AH1810" s="1">
        <v>0</v>
      </c>
    </row>
    <row r="1811" spans="1:34">
      <c r="A1811" s="1" t="s">
        <v>4797</v>
      </c>
      <c r="B1811" s="1" t="s">
        <v>4798</v>
      </c>
      <c r="C1811" s="1" t="s">
        <v>491</v>
      </c>
      <c r="D1811" s="1">
        <v>41</v>
      </c>
      <c r="E1811" s="1">
        <v>41212</v>
      </c>
      <c r="F1811" s="1" t="s">
        <v>20332</v>
      </c>
      <c r="G1811" s="1" t="s">
        <v>72</v>
      </c>
      <c r="H1811" s="1" t="s">
        <v>65</v>
      </c>
      <c r="I1811" s="1">
        <v>0.4</v>
      </c>
      <c r="J1811" s="1" t="s">
        <v>75</v>
      </c>
      <c r="K1811" s="1">
        <v>0</v>
      </c>
      <c r="M1811" s="1">
        <v>0</v>
      </c>
      <c r="O1811" s="1">
        <v>0</v>
      </c>
      <c r="Q1811" s="1">
        <v>0</v>
      </c>
      <c r="S1811" s="1">
        <v>0</v>
      </c>
      <c r="U1811" s="1">
        <v>0</v>
      </c>
      <c r="W1811" s="1">
        <v>0</v>
      </c>
      <c r="Y1811" s="1">
        <v>0</v>
      </c>
      <c r="AA1811" s="1">
        <v>0</v>
      </c>
      <c r="AC1811" s="1">
        <v>0</v>
      </c>
      <c r="AE1811" s="1">
        <v>0</v>
      </c>
      <c r="AG1811" s="1">
        <v>1</v>
      </c>
      <c r="AH1811" s="1">
        <v>0</v>
      </c>
    </row>
    <row r="1812" spans="1:34">
      <c r="A1812" s="1" t="s">
        <v>4799</v>
      </c>
      <c r="B1812" s="1" t="s">
        <v>4800</v>
      </c>
      <c r="C1812" s="1" t="s">
        <v>149</v>
      </c>
      <c r="D1812" s="1">
        <v>5</v>
      </c>
      <c r="E1812" s="1">
        <v>39900</v>
      </c>
      <c r="F1812" s="1" t="s">
        <v>20332</v>
      </c>
      <c r="G1812" s="1" t="s">
        <v>72</v>
      </c>
      <c r="H1812" s="1" t="s">
        <v>65</v>
      </c>
      <c r="I1812" s="1">
        <v>0.2</v>
      </c>
      <c r="J1812" s="1" t="s">
        <v>75</v>
      </c>
      <c r="K1812" s="1">
        <v>0</v>
      </c>
      <c r="M1812" s="1">
        <v>0</v>
      </c>
      <c r="O1812" s="1">
        <v>0</v>
      </c>
      <c r="Q1812" s="1">
        <v>0</v>
      </c>
      <c r="S1812" s="1">
        <v>0</v>
      </c>
      <c r="U1812" s="1">
        <v>0</v>
      </c>
      <c r="W1812" s="1">
        <v>0</v>
      </c>
      <c r="Y1812" s="1">
        <v>0</v>
      </c>
      <c r="AA1812" s="1">
        <v>0</v>
      </c>
      <c r="AC1812" s="1">
        <v>0</v>
      </c>
      <c r="AE1812" s="1">
        <v>0</v>
      </c>
      <c r="AG1812" s="1">
        <v>1</v>
      </c>
      <c r="AH1812" s="1">
        <v>0</v>
      </c>
    </row>
    <row r="1813" spans="1:34">
      <c r="A1813" s="1" t="s">
        <v>4801</v>
      </c>
      <c r="B1813" s="1" t="s">
        <v>4802</v>
      </c>
      <c r="C1813" s="1" t="s">
        <v>149</v>
      </c>
      <c r="D1813" s="1">
        <v>18</v>
      </c>
      <c r="E1813" s="4">
        <v>44712</v>
      </c>
      <c r="F1813" s="1" t="s">
        <v>4803</v>
      </c>
      <c r="G1813" s="1" t="s">
        <v>72</v>
      </c>
      <c r="H1813" s="1" t="s">
        <v>65</v>
      </c>
      <c r="I1813" s="1">
        <v>0.8</v>
      </c>
      <c r="J1813" s="1" t="s">
        <v>75</v>
      </c>
      <c r="K1813" s="1">
        <v>0</v>
      </c>
      <c r="M1813" s="1">
        <v>0</v>
      </c>
      <c r="O1813" s="1">
        <v>0</v>
      </c>
      <c r="Q1813" s="1">
        <v>0</v>
      </c>
      <c r="S1813" s="1">
        <v>0</v>
      </c>
      <c r="U1813" s="1">
        <v>0</v>
      </c>
      <c r="W1813" s="1">
        <v>0</v>
      </c>
      <c r="Y1813" s="1">
        <v>0</v>
      </c>
      <c r="AA1813" s="1">
        <v>0</v>
      </c>
      <c r="AC1813" s="1">
        <v>0</v>
      </c>
      <c r="AE1813" s="1">
        <v>0</v>
      </c>
      <c r="AG1813" s="1">
        <v>1</v>
      </c>
      <c r="AH1813" s="1">
        <v>0</v>
      </c>
    </row>
    <row r="1814" spans="1:34">
      <c r="A1814" s="1" t="s">
        <v>4804</v>
      </c>
      <c r="B1814" s="1" t="s">
        <v>4805</v>
      </c>
      <c r="C1814" s="1" t="s">
        <v>135</v>
      </c>
      <c r="D1814" s="1">
        <v>3</v>
      </c>
      <c r="E1814" s="1">
        <v>43487</v>
      </c>
      <c r="F1814" s="1" t="s">
        <v>20332</v>
      </c>
      <c r="G1814" s="1" t="s">
        <v>72</v>
      </c>
      <c r="H1814" s="1" t="s">
        <v>73</v>
      </c>
      <c r="I1814" s="1">
        <v>0</v>
      </c>
      <c r="J1814" s="1" t="s">
        <v>434</v>
      </c>
      <c r="K1814" s="1">
        <v>0.8</v>
      </c>
      <c r="L1814" s="1" t="s">
        <v>75</v>
      </c>
      <c r="M1814" s="1">
        <v>0</v>
      </c>
      <c r="O1814" s="1">
        <v>0</v>
      </c>
      <c r="Q1814" s="1">
        <v>0</v>
      </c>
      <c r="S1814" s="1">
        <v>0</v>
      </c>
      <c r="U1814" s="1">
        <v>0</v>
      </c>
      <c r="W1814" s="1">
        <v>0</v>
      </c>
      <c r="Y1814" s="1">
        <v>0</v>
      </c>
      <c r="AA1814" s="1">
        <v>0</v>
      </c>
      <c r="AC1814" s="1">
        <v>0</v>
      </c>
      <c r="AE1814" s="1">
        <v>0</v>
      </c>
      <c r="AG1814" s="1">
        <v>2</v>
      </c>
      <c r="AH1814" s="1">
        <v>7500</v>
      </c>
    </row>
    <row r="1815" spans="1:34">
      <c r="A1815" s="1" t="s">
        <v>4806</v>
      </c>
      <c r="B1815" s="1" t="s">
        <v>4807</v>
      </c>
      <c r="C1815" s="1" t="s">
        <v>443</v>
      </c>
      <c r="D1815" s="1">
        <v>51</v>
      </c>
      <c r="E1815" s="1">
        <v>42215</v>
      </c>
      <c r="F1815" s="1" t="s">
        <v>20332</v>
      </c>
      <c r="G1815" s="1" t="s">
        <v>72</v>
      </c>
      <c r="H1815" s="1" t="s">
        <v>65</v>
      </c>
      <c r="I1815" s="1">
        <v>0.8</v>
      </c>
      <c r="J1815" s="1" t="s">
        <v>75</v>
      </c>
      <c r="K1815" s="1">
        <v>0</v>
      </c>
      <c r="M1815" s="1">
        <v>0</v>
      </c>
      <c r="O1815" s="1">
        <v>0</v>
      </c>
      <c r="Q1815" s="1">
        <v>0</v>
      </c>
      <c r="S1815" s="1">
        <v>0</v>
      </c>
      <c r="U1815" s="1">
        <v>0</v>
      </c>
      <c r="W1815" s="1">
        <v>0</v>
      </c>
      <c r="Y1815" s="1">
        <v>0</v>
      </c>
      <c r="AA1815" s="1">
        <v>0</v>
      </c>
      <c r="AC1815" s="1">
        <v>0</v>
      </c>
      <c r="AE1815" s="1">
        <v>0</v>
      </c>
      <c r="AG1815" s="1">
        <v>1</v>
      </c>
      <c r="AH1815" s="1">
        <v>0</v>
      </c>
    </row>
    <row r="1816" spans="1:34">
      <c r="A1816" s="1" t="s">
        <v>4808</v>
      </c>
      <c r="B1816" s="1" t="s">
        <v>4809</v>
      </c>
      <c r="C1816" s="1" t="s">
        <v>248</v>
      </c>
      <c r="D1816" s="1">
        <v>39</v>
      </c>
      <c r="E1816" s="1">
        <v>42263</v>
      </c>
      <c r="F1816" s="1" t="s">
        <v>20332</v>
      </c>
      <c r="G1816" s="1" t="s">
        <v>72</v>
      </c>
      <c r="H1816" s="1" t="s">
        <v>65</v>
      </c>
      <c r="I1816" s="1">
        <v>0.48</v>
      </c>
      <c r="J1816" s="1" t="s">
        <v>75</v>
      </c>
      <c r="K1816" s="1">
        <v>0</v>
      </c>
      <c r="M1816" s="1">
        <v>0</v>
      </c>
      <c r="O1816" s="1">
        <v>0</v>
      </c>
      <c r="Q1816" s="1">
        <v>0</v>
      </c>
      <c r="S1816" s="1">
        <v>0</v>
      </c>
      <c r="U1816" s="1">
        <v>0</v>
      </c>
      <c r="W1816" s="1">
        <v>0</v>
      </c>
      <c r="Y1816" s="1">
        <v>0</v>
      </c>
      <c r="AA1816" s="1">
        <v>0</v>
      </c>
      <c r="AC1816" s="1">
        <v>0</v>
      </c>
      <c r="AE1816" s="1">
        <v>0</v>
      </c>
      <c r="AG1816" s="1">
        <v>1</v>
      </c>
      <c r="AH1816" s="1">
        <v>0</v>
      </c>
    </row>
    <row r="1817" spans="1:34">
      <c r="A1817" s="1" t="s">
        <v>4810</v>
      </c>
      <c r="B1817" s="1" t="s">
        <v>4811</v>
      </c>
      <c r="C1817" s="1" t="s">
        <v>95</v>
      </c>
      <c r="D1817" s="1">
        <v>3</v>
      </c>
      <c r="E1817" s="4">
        <v>44712</v>
      </c>
      <c r="F1817" s="1" t="s">
        <v>4812</v>
      </c>
      <c r="G1817" s="1" t="s">
        <v>72</v>
      </c>
      <c r="H1817" s="1" t="s">
        <v>65</v>
      </c>
      <c r="I1817" s="1">
        <v>0.5</v>
      </c>
      <c r="J1817" s="1" t="s">
        <v>75</v>
      </c>
      <c r="K1817" s="1">
        <v>0</v>
      </c>
      <c r="M1817" s="1">
        <v>0</v>
      </c>
      <c r="O1817" s="1">
        <v>0</v>
      </c>
      <c r="Q1817" s="1">
        <v>0</v>
      </c>
      <c r="S1817" s="1">
        <v>0</v>
      </c>
      <c r="U1817" s="1">
        <v>0</v>
      </c>
      <c r="W1817" s="1">
        <v>0</v>
      </c>
      <c r="Y1817" s="1">
        <v>0</v>
      </c>
      <c r="AA1817" s="1">
        <v>0</v>
      </c>
      <c r="AC1817" s="1">
        <v>0</v>
      </c>
      <c r="AE1817" s="1">
        <v>0</v>
      </c>
      <c r="AG1817" s="1">
        <v>1</v>
      </c>
      <c r="AH1817" s="1">
        <v>0</v>
      </c>
    </row>
    <row r="1818" spans="1:34">
      <c r="A1818" s="1" t="s">
        <v>4813</v>
      </c>
      <c r="B1818" s="1" t="s">
        <v>4814</v>
      </c>
      <c r="C1818" s="1" t="s">
        <v>297</v>
      </c>
      <c r="D1818" s="1">
        <v>30</v>
      </c>
      <c r="E1818" s="1">
        <v>42213</v>
      </c>
      <c r="F1818" s="1" t="s">
        <v>20332</v>
      </c>
      <c r="G1818" s="1" t="s">
        <v>72</v>
      </c>
      <c r="H1818" s="1" t="s">
        <v>73</v>
      </c>
      <c r="I1818" s="1">
        <v>0</v>
      </c>
      <c r="J1818" s="1" t="s">
        <v>222</v>
      </c>
      <c r="K1818" s="1">
        <v>0.7</v>
      </c>
      <c r="L1818" s="1" t="s">
        <v>75</v>
      </c>
      <c r="M1818" s="1">
        <v>0</v>
      </c>
      <c r="O1818" s="1">
        <v>0</v>
      </c>
      <c r="Q1818" s="1">
        <v>0</v>
      </c>
      <c r="S1818" s="1">
        <v>0</v>
      </c>
      <c r="U1818" s="1">
        <v>0</v>
      </c>
      <c r="W1818" s="1">
        <v>0</v>
      </c>
      <c r="Y1818" s="1">
        <v>0</v>
      </c>
      <c r="AA1818" s="1">
        <v>0</v>
      </c>
      <c r="AC1818" s="1">
        <v>0</v>
      </c>
      <c r="AE1818" s="1">
        <v>0</v>
      </c>
      <c r="AG1818" s="1">
        <v>2</v>
      </c>
      <c r="AH1818" s="1">
        <v>9999.99</v>
      </c>
    </row>
    <row r="1819" spans="1:34">
      <c r="A1819" s="1" t="s">
        <v>4815</v>
      </c>
      <c r="B1819" s="1" t="s">
        <v>4816</v>
      </c>
      <c r="C1819" s="1" t="s">
        <v>1707</v>
      </c>
      <c r="D1819" s="1">
        <v>34</v>
      </c>
      <c r="E1819" s="4">
        <v>44708</v>
      </c>
      <c r="F1819" s="1" t="s">
        <v>4817</v>
      </c>
      <c r="G1819" s="1" t="s">
        <v>80</v>
      </c>
      <c r="H1819" s="1" t="s">
        <v>73</v>
      </c>
      <c r="I1819" s="1">
        <v>0</v>
      </c>
      <c r="J1819" s="1" t="s">
        <v>81</v>
      </c>
      <c r="K1819" s="1">
        <v>0.15</v>
      </c>
      <c r="L1819" s="1" t="s">
        <v>82</v>
      </c>
      <c r="M1819" s="1">
        <v>0.25</v>
      </c>
      <c r="N1819" s="1" t="s">
        <v>83</v>
      </c>
      <c r="O1819" s="1">
        <v>0.4</v>
      </c>
      <c r="P1819" s="1" t="s">
        <v>84</v>
      </c>
      <c r="Q1819" s="1">
        <v>0.8</v>
      </c>
      <c r="R1819" s="1" t="s">
        <v>85</v>
      </c>
      <c r="S1819" s="1">
        <v>0</v>
      </c>
      <c r="U1819" s="1">
        <v>0</v>
      </c>
      <c r="W1819" s="1">
        <v>0</v>
      </c>
      <c r="Y1819" s="1">
        <v>0</v>
      </c>
      <c r="AA1819" s="1">
        <v>0</v>
      </c>
      <c r="AC1819" s="1">
        <v>0</v>
      </c>
      <c r="AE1819" s="1">
        <v>0</v>
      </c>
      <c r="AG1819" s="1">
        <v>4</v>
      </c>
      <c r="AH1819" s="1">
        <v>15000</v>
      </c>
    </row>
    <row r="1820" spans="1:34">
      <c r="A1820" s="1" t="s">
        <v>4818</v>
      </c>
      <c r="B1820" s="1" t="s">
        <v>4819</v>
      </c>
      <c r="C1820" s="1" t="s">
        <v>346</v>
      </c>
      <c r="H1820" s="1" t="s">
        <v>65</v>
      </c>
      <c r="I1820" s="1" t="s">
        <v>66</v>
      </c>
      <c r="V1820" s="1" t="s">
        <v>67</v>
      </c>
    </row>
    <row r="1821" spans="1:34">
      <c r="A1821" s="1" t="s">
        <v>4820</v>
      </c>
      <c r="B1821" s="1" t="s">
        <v>4821</v>
      </c>
      <c r="C1821" s="1" t="s">
        <v>365</v>
      </c>
      <c r="D1821" s="1">
        <v>11</v>
      </c>
      <c r="E1821" s="1">
        <v>44316</v>
      </c>
      <c r="F1821" s="1" t="s">
        <v>20332</v>
      </c>
      <c r="G1821" s="1" t="s">
        <v>72</v>
      </c>
      <c r="H1821" s="1" t="s">
        <v>73</v>
      </c>
      <c r="I1821" s="1">
        <v>0</v>
      </c>
      <c r="J1821" s="1" t="s">
        <v>89</v>
      </c>
      <c r="K1821" s="1">
        <v>0.77</v>
      </c>
      <c r="L1821" s="1" t="s">
        <v>75</v>
      </c>
      <c r="M1821" s="1">
        <v>0</v>
      </c>
      <c r="O1821" s="1">
        <v>0</v>
      </c>
      <c r="Q1821" s="1">
        <v>0</v>
      </c>
      <c r="S1821" s="1">
        <v>0</v>
      </c>
      <c r="U1821" s="1">
        <v>0</v>
      </c>
      <c r="W1821" s="1">
        <v>0</v>
      </c>
      <c r="Y1821" s="1">
        <v>0</v>
      </c>
      <c r="AA1821" s="1">
        <v>0</v>
      </c>
      <c r="AC1821" s="1">
        <v>0</v>
      </c>
      <c r="AE1821" s="1">
        <v>0</v>
      </c>
      <c r="AG1821" s="1">
        <v>2</v>
      </c>
      <c r="AH1821" s="1">
        <v>12000</v>
      </c>
    </row>
    <row r="1822" spans="1:34">
      <c r="A1822" s="1" t="s">
        <v>4822</v>
      </c>
      <c r="B1822" s="1" t="s">
        <v>4823</v>
      </c>
      <c r="C1822" s="1" t="s">
        <v>129</v>
      </c>
      <c r="D1822" s="1">
        <v>9</v>
      </c>
      <c r="E1822" s="1">
        <v>44302</v>
      </c>
      <c r="F1822" s="1" t="s">
        <v>20332</v>
      </c>
      <c r="G1822" s="1" t="s">
        <v>72</v>
      </c>
      <c r="H1822" s="1" t="s">
        <v>73</v>
      </c>
      <c r="I1822" s="1">
        <v>0</v>
      </c>
      <c r="J1822" s="1" t="s">
        <v>397</v>
      </c>
      <c r="K1822" s="1">
        <v>0.8</v>
      </c>
      <c r="L1822" s="1" t="s">
        <v>75</v>
      </c>
      <c r="M1822" s="1">
        <v>0</v>
      </c>
      <c r="O1822" s="1">
        <v>0</v>
      </c>
      <c r="Q1822" s="1">
        <v>0</v>
      </c>
      <c r="S1822" s="1">
        <v>0</v>
      </c>
      <c r="U1822" s="1">
        <v>0</v>
      </c>
      <c r="W1822" s="1">
        <v>0</v>
      </c>
      <c r="Y1822" s="1">
        <v>0</v>
      </c>
      <c r="AA1822" s="1">
        <v>0</v>
      </c>
      <c r="AC1822" s="1">
        <v>0</v>
      </c>
      <c r="AE1822" s="1">
        <v>0</v>
      </c>
      <c r="AG1822" s="1">
        <v>2</v>
      </c>
      <c r="AH1822" s="1">
        <v>8000</v>
      </c>
    </row>
    <row r="1823" spans="1:34">
      <c r="A1823" s="1" t="s">
        <v>4824</v>
      </c>
      <c r="B1823" s="1" t="s">
        <v>4825</v>
      </c>
      <c r="C1823" s="1" t="s">
        <v>337</v>
      </c>
      <c r="D1823" s="1">
        <v>2</v>
      </c>
      <c r="E1823" s="4">
        <v>44656</v>
      </c>
      <c r="F1823" s="1" t="s">
        <v>4826</v>
      </c>
      <c r="G1823" s="1" t="s">
        <v>72</v>
      </c>
      <c r="H1823" s="1" t="s">
        <v>65</v>
      </c>
      <c r="I1823" s="1">
        <v>0.75</v>
      </c>
      <c r="J1823" s="1" t="s">
        <v>75</v>
      </c>
      <c r="K1823" s="1">
        <v>0</v>
      </c>
      <c r="M1823" s="1">
        <v>0</v>
      </c>
      <c r="O1823" s="1">
        <v>0</v>
      </c>
      <c r="Q1823" s="1">
        <v>0</v>
      </c>
      <c r="S1823" s="1">
        <v>0</v>
      </c>
      <c r="U1823" s="1">
        <v>0</v>
      </c>
      <c r="W1823" s="1">
        <v>0</v>
      </c>
      <c r="Y1823" s="1">
        <v>0</v>
      </c>
      <c r="AA1823" s="1">
        <v>0</v>
      </c>
      <c r="AC1823" s="1">
        <v>0</v>
      </c>
      <c r="AE1823" s="1">
        <v>0</v>
      </c>
      <c r="AG1823" s="1">
        <v>1</v>
      </c>
      <c r="AH1823" s="1">
        <v>0</v>
      </c>
    </row>
    <row r="1824" spans="1:34">
      <c r="A1824" s="1" t="s">
        <v>4827</v>
      </c>
      <c r="B1824" s="1" t="s">
        <v>4828</v>
      </c>
      <c r="C1824" s="1" t="s">
        <v>65</v>
      </c>
      <c r="D1824" s="1">
        <v>6</v>
      </c>
      <c r="E1824" s="1">
        <v>39532</v>
      </c>
      <c r="F1824" s="1" t="s">
        <v>20332</v>
      </c>
      <c r="G1824" s="1" t="s">
        <v>72</v>
      </c>
      <c r="H1824" s="1" t="s">
        <v>65</v>
      </c>
      <c r="I1824" s="1">
        <v>0.5</v>
      </c>
      <c r="J1824" s="1" t="s">
        <v>75</v>
      </c>
      <c r="K1824" s="1">
        <v>0</v>
      </c>
      <c r="M1824" s="1">
        <v>0</v>
      </c>
      <c r="O1824" s="1">
        <v>0</v>
      </c>
      <c r="Q1824" s="1">
        <v>0</v>
      </c>
      <c r="S1824" s="1">
        <v>0</v>
      </c>
      <c r="U1824" s="1">
        <v>0</v>
      </c>
      <c r="W1824" s="1">
        <v>0</v>
      </c>
      <c r="Y1824" s="1">
        <v>0</v>
      </c>
      <c r="AA1824" s="1">
        <v>0</v>
      </c>
      <c r="AC1824" s="1">
        <v>0</v>
      </c>
      <c r="AE1824" s="1">
        <v>0</v>
      </c>
      <c r="AG1824" s="1">
        <v>1</v>
      </c>
      <c r="AH1824" s="1">
        <v>0</v>
      </c>
    </row>
    <row r="1825" spans="1:34">
      <c r="A1825" s="1" t="s">
        <v>4829</v>
      </c>
      <c r="B1825" s="1" t="s">
        <v>4830</v>
      </c>
      <c r="C1825" s="1" t="s">
        <v>65</v>
      </c>
      <c r="D1825" s="1">
        <v>42</v>
      </c>
      <c r="E1825" s="1">
        <v>44195</v>
      </c>
      <c r="F1825" s="1" t="s">
        <v>20332</v>
      </c>
      <c r="G1825" s="1" t="s">
        <v>72</v>
      </c>
      <c r="H1825" s="1" t="s">
        <v>73</v>
      </c>
      <c r="I1825" s="1">
        <v>0</v>
      </c>
      <c r="J1825" s="1" t="s">
        <v>434</v>
      </c>
      <c r="K1825" s="1">
        <v>0.8</v>
      </c>
      <c r="L1825" s="1" t="s">
        <v>75</v>
      </c>
      <c r="M1825" s="1">
        <v>0</v>
      </c>
      <c r="O1825" s="1">
        <v>0</v>
      </c>
      <c r="Q1825" s="1">
        <v>0</v>
      </c>
      <c r="S1825" s="1">
        <v>0</v>
      </c>
      <c r="U1825" s="1">
        <v>0</v>
      </c>
      <c r="W1825" s="1">
        <v>0</v>
      </c>
      <c r="Y1825" s="1">
        <v>0</v>
      </c>
      <c r="AA1825" s="1">
        <v>0</v>
      </c>
      <c r="AC1825" s="1">
        <v>0</v>
      </c>
      <c r="AE1825" s="1">
        <v>0</v>
      </c>
      <c r="AG1825" s="1">
        <v>2</v>
      </c>
      <c r="AH1825" s="1">
        <v>7500</v>
      </c>
    </row>
    <row r="1826" spans="1:34">
      <c r="A1826" s="1" t="s">
        <v>4831</v>
      </c>
      <c r="B1826" s="1" t="s">
        <v>4832</v>
      </c>
      <c r="C1826" s="1" t="s">
        <v>259</v>
      </c>
      <c r="D1826" s="1">
        <v>39</v>
      </c>
      <c r="E1826" s="4">
        <v>44558</v>
      </c>
      <c r="F1826" s="1" t="s">
        <v>4833</v>
      </c>
      <c r="G1826" s="1" t="s">
        <v>72</v>
      </c>
      <c r="H1826" s="1" t="s">
        <v>65</v>
      </c>
      <c r="I1826" s="1">
        <v>0.8</v>
      </c>
      <c r="J1826" s="1" t="s">
        <v>75</v>
      </c>
      <c r="K1826" s="1">
        <v>0</v>
      </c>
      <c r="M1826" s="1">
        <v>0</v>
      </c>
      <c r="O1826" s="1">
        <v>0</v>
      </c>
      <c r="Q1826" s="1">
        <v>0</v>
      </c>
      <c r="S1826" s="1">
        <v>0</v>
      </c>
      <c r="U1826" s="1">
        <v>0</v>
      </c>
      <c r="W1826" s="1">
        <v>0</v>
      </c>
      <c r="Y1826" s="1">
        <v>0</v>
      </c>
      <c r="AA1826" s="1">
        <v>0</v>
      </c>
      <c r="AC1826" s="1">
        <v>0</v>
      </c>
      <c r="AE1826" s="1">
        <v>0</v>
      </c>
      <c r="AG1826" s="1">
        <v>1</v>
      </c>
      <c r="AH1826" s="1">
        <v>0</v>
      </c>
    </row>
    <row r="1827" spans="1:34">
      <c r="A1827" s="1" t="s">
        <v>4834</v>
      </c>
      <c r="B1827" s="1" t="s">
        <v>4835</v>
      </c>
      <c r="C1827" s="1" t="s">
        <v>225</v>
      </c>
      <c r="D1827" s="1">
        <v>9</v>
      </c>
      <c r="E1827" s="1">
        <v>44273</v>
      </c>
      <c r="F1827" s="1" t="s">
        <v>20332</v>
      </c>
      <c r="G1827" s="1" t="s">
        <v>72</v>
      </c>
      <c r="H1827" s="1" t="s">
        <v>73</v>
      </c>
      <c r="I1827" s="1">
        <v>0</v>
      </c>
      <c r="J1827" s="1" t="s">
        <v>74</v>
      </c>
      <c r="K1827" s="1">
        <v>0.8</v>
      </c>
      <c r="L1827" s="1" t="s">
        <v>75</v>
      </c>
      <c r="M1827" s="1">
        <v>0</v>
      </c>
      <c r="O1827" s="1">
        <v>0</v>
      </c>
      <c r="Q1827" s="1">
        <v>0</v>
      </c>
      <c r="S1827" s="1">
        <v>0</v>
      </c>
      <c r="U1827" s="1">
        <v>0</v>
      </c>
      <c r="W1827" s="1">
        <v>0</v>
      </c>
      <c r="Y1827" s="1">
        <v>0</v>
      </c>
      <c r="AA1827" s="1">
        <v>0</v>
      </c>
      <c r="AC1827" s="1">
        <v>0</v>
      </c>
      <c r="AE1827" s="1">
        <v>0</v>
      </c>
      <c r="AG1827" s="1">
        <v>2</v>
      </c>
      <c r="AH1827" s="1">
        <v>10000</v>
      </c>
    </row>
    <row r="1828" spans="1:34">
      <c r="A1828" s="1" t="s">
        <v>4836</v>
      </c>
      <c r="B1828" s="1" t="s">
        <v>4837</v>
      </c>
      <c r="C1828" s="1" t="s">
        <v>360</v>
      </c>
      <c r="H1828" s="1" t="s">
        <v>65</v>
      </c>
      <c r="I1828" s="1" t="s">
        <v>66</v>
      </c>
      <c r="V1828" s="1" t="s">
        <v>67</v>
      </c>
    </row>
    <row r="1829" spans="1:34">
      <c r="A1829" s="1" t="s">
        <v>4838</v>
      </c>
      <c r="B1829" s="1" t="s">
        <v>4839</v>
      </c>
      <c r="C1829" s="1" t="s">
        <v>112</v>
      </c>
      <c r="D1829" s="1">
        <v>2</v>
      </c>
      <c r="E1829" s="4">
        <v>44617</v>
      </c>
      <c r="F1829" s="1" t="s">
        <v>4840</v>
      </c>
      <c r="G1829" s="1" t="s">
        <v>72</v>
      </c>
      <c r="H1829" s="1" t="s">
        <v>65</v>
      </c>
      <c r="I1829" s="1">
        <v>0.4</v>
      </c>
      <c r="J1829" s="1" t="s">
        <v>75</v>
      </c>
      <c r="K1829" s="1">
        <v>0</v>
      </c>
      <c r="M1829" s="1">
        <v>0</v>
      </c>
      <c r="O1829" s="1">
        <v>0</v>
      </c>
      <c r="Q1829" s="1">
        <v>0</v>
      </c>
      <c r="S1829" s="1">
        <v>0</v>
      </c>
      <c r="U1829" s="1">
        <v>0</v>
      </c>
      <c r="W1829" s="1">
        <v>0</v>
      </c>
      <c r="Y1829" s="1">
        <v>0</v>
      </c>
      <c r="AA1829" s="1">
        <v>0</v>
      </c>
      <c r="AC1829" s="1">
        <v>0</v>
      </c>
      <c r="AE1829" s="1">
        <v>0</v>
      </c>
      <c r="AG1829" s="1">
        <v>1</v>
      </c>
      <c r="AH1829" s="1">
        <v>0</v>
      </c>
    </row>
    <row r="1830" spans="1:34">
      <c r="A1830" s="1" t="s">
        <v>4841</v>
      </c>
      <c r="B1830" s="1" t="s">
        <v>4842</v>
      </c>
      <c r="C1830" s="1" t="s">
        <v>112</v>
      </c>
      <c r="D1830" s="1">
        <v>6</v>
      </c>
      <c r="E1830" s="4">
        <v>44635</v>
      </c>
      <c r="F1830" s="1" t="s">
        <v>4843</v>
      </c>
      <c r="G1830" s="1" t="s">
        <v>80</v>
      </c>
      <c r="H1830" s="1" t="s">
        <v>73</v>
      </c>
      <c r="I1830" s="1">
        <v>0</v>
      </c>
      <c r="J1830" s="1" t="s">
        <v>222</v>
      </c>
      <c r="K1830" s="1">
        <v>0.62</v>
      </c>
      <c r="L1830" s="1" t="s">
        <v>82</v>
      </c>
      <c r="M1830" s="1">
        <v>0.72</v>
      </c>
      <c r="N1830" s="1" t="s">
        <v>83</v>
      </c>
      <c r="O1830" s="1">
        <v>0.78</v>
      </c>
      <c r="P1830" s="1" t="s">
        <v>84</v>
      </c>
      <c r="Q1830" s="1">
        <v>0.79</v>
      </c>
      <c r="R1830" s="1" t="s">
        <v>85</v>
      </c>
      <c r="S1830" s="1">
        <v>0</v>
      </c>
      <c r="U1830" s="1">
        <v>0</v>
      </c>
      <c r="W1830" s="1">
        <v>0</v>
      </c>
      <c r="Y1830" s="1">
        <v>0</v>
      </c>
      <c r="AA1830" s="1">
        <v>0</v>
      </c>
      <c r="AC1830" s="1">
        <v>0</v>
      </c>
      <c r="AE1830" s="1">
        <v>0</v>
      </c>
      <c r="AG1830" s="1">
        <v>4</v>
      </c>
      <c r="AH1830" s="1">
        <v>9999.99</v>
      </c>
    </row>
    <row r="1831" spans="1:34">
      <c r="A1831" s="1" t="s">
        <v>4844</v>
      </c>
      <c r="B1831" s="1" t="s">
        <v>4845</v>
      </c>
      <c r="C1831" s="1" t="s">
        <v>506</v>
      </c>
      <c r="D1831" s="1">
        <v>6</v>
      </c>
      <c r="E1831" s="1">
        <v>41121</v>
      </c>
      <c r="F1831" s="1" t="s">
        <v>20332</v>
      </c>
      <c r="G1831" s="1" t="s">
        <v>72</v>
      </c>
      <c r="H1831" s="1" t="s">
        <v>65</v>
      </c>
      <c r="I1831" s="1">
        <v>0.8</v>
      </c>
      <c r="J1831" s="1" t="s">
        <v>75</v>
      </c>
      <c r="K1831" s="1">
        <v>0</v>
      </c>
      <c r="M1831" s="1">
        <v>0</v>
      </c>
      <c r="O1831" s="1">
        <v>0</v>
      </c>
      <c r="Q1831" s="1">
        <v>0</v>
      </c>
      <c r="S1831" s="1">
        <v>0</v>
      </c>
      <c r="U1831" s="1">
        <v>0</v>
      </c>
      <c r="W1831" s="1">
        <v>0</v>
      </c>
      <c r="Y1831" s="1">
        <v>0</v>
      </c>
      <c r="AA1831" s="1">
        <v>0</v>
      </c>
      <c r="AC1831" s="1">
        <v>0</v>
      </c>
      <c r="AE1831" s="1">
        <v>0</v>
      </c>
      <c r="AG1831" s="1">
        <v>1</v>
      </c>
      <c r="AH1831" s="1">
        <v>0</v>
      </c>
    </row>
    <row r="1832" spans="1:34">
      <c r="A1832" s="1" t="s">
        <v>4846</v>
      </c>
      <c r="B1832" s="1" t="s">
        <v>4847</v>
      </c>
      <c r="C1832" s="1" t="s">
        <v>65</v>
      </c>
      <c r="D1832" s="1">
        <v>2</v>
      </c>
      <c r="E1832" s="4">
        <v>44599</v>
      </c>
      <c r="F1832" s="1" t="s">
        <v>4848</v>
      </c>
      <c r="G1832" s="1" t="s">
        <v>72</v>
      </c>
      <c r="H1832" s="1" t="s">
        <v>65</v>
      </c>
      <c r="I1832" s="1">
        <v>0.6</v>
      </c>
      <c r="J1832" s="1" t="s">
        <v>75</v>
      </c>
      <c r="K1832" s="1">
        <v>0</v>
      </c>
      <c r="M1832" s="1">
        <v>0</v>
      </c>
      <c r="O1832" s="1">
        <v>0</v>
      </c>
      <c r="Q1832" s="1">
        <v>0</v>
      </c>
      <c r="S1832" s="1">
        <v>0</v>
      </c>
      <c r="U1832" s="1">
        <v>0</v>
      </c>
      <c r="W1832" s="1">
        <v>0</v>
      </c>
      <c r="Y1832" s="1">
        <v>0</v>
      </c>
      <c r="AA1832" s="1">
        <v>0</v>
      </c>
      <c r="AC1832" s="1">
        <v>0</v>
      </c>
      <c r="AE1832" s="1">
        <v>0</v>
      </c>
      <c r="AG1832" s="1">
        <v>1</v>
      </c>
      <c r="AH1832" s="1">
        <v>0</v>
      </c>
    </row>
    <row r="1833" spans="1:34">
      <c r="A1833" s="1" t="s">
        <v>4849</v>
      </c>
      <c r="B1833" s="1" t="s">
        <v>4850</v>
      </c>
      <c r="C1833" s="1" t="s">
        <v>360</v>
      </c>
      <c r="H1833" s="1" t="s">
        <v>65</v>
      </c>
      <c r="I1833" s="1" t="s">
        <v>66</v>
      </c>
      <c r="V1833" s="1" t="s">
        <v>67</v>
      </c>
    </row>
    <row r="1834" spans="1:34">
      <c r="A1834" s="1" t="s">
        <v>4851</v>
      </c>
      <c r="B1834" s="1" t="s">
        <v>4852</v>
      </c>
      <c r="C1834" s="1" t="s">
        <v>423</v>
      </c>
      <c r="H1834" s="1" t="s">
        <v>65</v>
      </c>
      <c r="I1834" s="1" t="s">
        <v>66</v>
      </c>
      <c r="V1834" s="1" t="s">
        <v>67</v>
      </c>
    </row>
    <row r="1835" spans="1:34">
      <c r="A1835" s="1" t="s">
        <v>4853</v>
      </c>
      <c r="B1835" s="1" t="s">
        <v>4854</v>
      </c>
      <c r="C1835" s="1" t="s">
        <v>287</v>
      </c>
      <c r="D1835" s="1">
        <v>7</v>
      </c>
      <c r="E1835" s="4">
        <v>44655</v>
      </c>
      <c r="F1835" s="1" t="s">
        <v>4855</v>
      </c>
      <c r="G1835" s="1" t="s">
        <v>72</v>
      </c>
      <c r="H1835" s="1" t="s">
        <v>73</v>
      </c>
      <c r="I1835" s="1">
        <v>0</v>
      </c>
      <c r="J1835" s="1" t="s">
        <v>89</v>
      </c>
      <c r="K1835" s="1">
        <v>0.8</v>
      </c>
      <c r="L1835" s="1" t="s">
        <v>75</v>
      </c>
      <c r="M1835" s="1">
        <v>0</v>
      </c>
      <c r="O1835" s="1">
        <v>0</v>
      </c>
      <c r="Q1835" s="1">
        <v>0</v>
      </c>
      <c r="S1835" s="1">
        <v>0</v>
      </c>
      <c r="U1835" s="1">
        <v>0</v>
      </c>
      <c r="W1835" s="1">
        <v>0</v>
      </c>
      <c r="Y1835" s="1">
        <v>0</v>
      </c>
      <c r="AA1835" s="1">
        <v>0</v>
      </c>
      <c r="AC1835" s="1">
        <v>0</v>
      </c>
      <c r="AE1835" s="1">
        <v>0</v>
      </c>
      <c r="AG1835" s="1">
        <v>2</v>
      </c>
      <c r="AH1835" s="1">
        <v>12000</v>
      </c>
    </row>
    <row r="1836" spans="1:34">
      <c r="A1836" s="1" t="s">
        <v>4856</v>
      </c>
      <c r="B1836" s="1" t="s">
        <v>4857</v>
      </c>
      <c r="C1836" s="1" t="s">
        <v>779</v>
      </c>
      <c r="D1836" s="1">
        <v>8</v>
      </c>
      <c r="E1836" s="4">
        <v>44680</v>
      </c>
      <c r="F1836" s="1" t="s">
        <v>4858</v>
      </c>
      <c r="G1836" s="1" t="s">
        <v>72</v>
      </c>
      <c r="H1836" s="1" t="s">
        <v>73</v>
      </c>
      <c r="I1836" s="1">
        <v>0</v>
      </c>
      <c r="J1836" s="1" t="s">
        <v>397</v>
      </c>
      <c r="K1836" s="1">
        <v>0.8</v>
      </c>
      <c r="L1836" s="1" t="s">
        <v>75</v>
      </c>
      <c r="M1836" s="1">
        <v>0</v>
      </c>
      <c r="O1836" s="1">
        <v>0</v>
      </c>
      <c r="Q1836" s="1">
        <v>0</v>
      </c>
      <c r="S1836" s="1">
        <v>0</v>
      </c>
      <c r="U1836" s="1">
        <v>0</v>
      </c>
      <c r="W1836" s="1">
        <v>0</v>
      </c>
      <c r="Y1836" s="1">
        <v>0</v>
      </c>
      <c r="AA1836" s="1">
        <v>0</v>
      </c>
      <c r="AC1836" s="1">
        <v>0</v>
      </c>
      <c r="AE1836" s="1">
        <v>0</v>
      </c>
      <c r="AG1836" s="1">
        <v>2</v>
      </c>
      <c r="AH1836" s="1">
        <v>8000</v>
      </c>
    </row>
    <row r="1837" spans="1:34">
      <c r="A1837" s="1" t="s">
        <v>4859</v>
      </c>
      <c r="B1837" s="1" t="s">
        <v>4860</v>
      </c>
      <c r="C1837" s="1" t="s">
        <v>626</v>
      </c>
      <c r="D1837" s="1">
        <v>3</v>
      </c>
      <c r="E1837" s="4">
        <v>44650</v>
      </c>
      <c r="F1837" s="1" t="s">
        <v>4861</v>
      </c>
      <c r="G1837" s="1" t="s">
        <v>72</v>
      </c>
      <c r="H1837" s="1" t="s">
        <v>65</v>
      </c>
      <c r="I1837" s="1">
        <v>0.4</v>
      </c>
      <c r="J1837" s="1" t="s">
        <v>75</v>
      </c>
      <c r="K1837" s="1">
        <v>0</v>
      </c>
      <c r="M1837" s="1">
        <v>0</v>
      </c>
      <c r="O1837" s="1">
        <v>0</v>
      </c>
      <c r="Q1837" s="1">
        <v>0</v>
      </c>
      <c r="S1837" s="1">
        <v>0</v>
      </c>
      <c r="U1837" s="1">
        <v>0</v>
      </c>
      <c r="W1837" s="1">
        <v>0</v>
      </c>
      <c r="Y1837" s="1">
        <v>0</v>
      </c>
      <c r="AA1837" s="1">
        <v>0</v>
      </c>
      <c r="AC1837" s="1">
        <v>0</v>
      </c>
      <c r="AE1837" s="1">
        <v>0</v>
      </c>
      <c r="AG1837" s="1">
        <v>1</v>
      </c>
      <c r="AH1837" s="1">
        <v>0</v>
      </c>
    </row>
    <row r="1838" spans="1:34">
      <c r="A1838" s="1" t="s">
        <v>4862</v>
      </c>
      <c r="B1838" s="1" t="s">
        <v>4863</v>
      </c>
      <c r="C1838" s="1" t="s">
        <v>731</v>
      </c>
      <c r="D1838" s="1">
        <v>5</v>
      </c>
      <c r="E1838" s="4">
        <v>44677</v>
      </c>
      <c r="F1838" s="1" t="s">
        <v>4864</v>
      </c>
      <c r="G1838" s="1" t="s">
        <v>80</v>
      </c>
      <c r="H1838" s="1" t="s">
        <v>73</v>
      </c>
      <c r="I1838" s="1">
        <v>0</v>
      </c>
      <c r="J1838" s="1" t="s">
        <v>74</v>
      </c>
      <c r="K1838" s="1">
        <v>0.2</v>
      </c>
      <c r="L1838" s="1" t="s">
        <v>82</v>
      </c>
      <c r="M1838" s="1">
        <v>0.55000000000000004</v>
      </c>
      <c r="N1838" s="1" t="s">
        <v>83</v>
      </c>
      <c r="O1838" s="1">
        <v>0.6</v>
      </c>
      <c r="P1838" s="1" t="s">
        <v>84</v>
      </c>
      <c r="Q1838" s="1">
        <v>0.7</v>
      </c>
      <c r="R1838" s="1" t="s">
        <v>85</v>
      </c>
      <c r="S1838" s="1">
        <v>0</v>
      </c>
      <c r="U1838" s="1">
        <v>0</v>
      </c>
      <c r="W1838" s="1">
        <v>0</v>
      </c>
      <c r="Y1838" s="1">
        <v>0</v>
      </c>
      <c r="AA1838" s="1">
        <v>0</v>
      </c>
      <c r="AC1838" s="1">
        <v>0</v>
      </c>
      <c r="AE1838" s="1">
        <v>0</v>
      </c>
      <c r="AG1838" s="1">
        <v>4</v>
      </c>
      <c r="AH1838" s="1">
        <v>10000</v>
      </c>
    </row>
    <row r="1839" spans="1:34">
      <c r="A1839" s="1" t="s">
        <v>4865</v>
      </c>
      <c r="B1839" s="1" t="s">
        <v>4866</v>
      </c>
      <c r="C1839" s="1" t="s">
        <v>199</v>
      </c>
      <c r="D1839" s="1">
        <v>4</v>
      </c>
      <c r="E1839" s="1">
        <v>44282</v>
      </c>
      <c r="F1839" s="1" t="s">
        <v>20332</v>
      </c>
      <c r="G1839" s="1" t="s">
        <v>72</v>
      </c>
      <c r="H1839" s="1" t="s">
        <v>73</v>
      </c>
      <c r="I1839" s="1">
        <v>0</v>
      </c>
      <c r="J1839" s="1" t="s">
        <v>397</v>
      </c>
      <c r="K1839" s="1">
        <v>0.8</v>
      </c>
      <c r="L1839" s="1" t="s">
        <v>75</v>
      </c>
      <c r="M1839" s="1">
        <v>0</v>
      </c>
      <c r="O1839" s="1">
        <v>0</v>
      </c>
      <c r="Q1839" s="1">
        <v>0</v>
      </c>
      <c r="S1839" s="1">
        <v>0</v>
      </c>
      <c r="U1839" s="1">
        <v>0</v>
      </c>
      <c r="W1839" s="1">
        <v>0</v>
      </c>
      <c r="Y1839" s="1">
        <v>0</v>
      </c>
      <c r="AA1839" s="1">
        <v>0</v>
      </c>
      <c r="AC1839" s="1">
        <v>0</v>
      </c>
      <c r="AE1839" s="1">
        <v>0</v>
      </c>
      <c r="AG1839" s="1">
        <v>2</v>
      </c>
      <c r="AH1839" s="1">
        <v>8000</v>
      </c>
    </row>
    <row r="1840" spans="1:34">
      <c r="A1840" s="1" t="s">
        <v>4867</v>
      </c>
      <c r="B1840" s="1" t="s">
        <v>4868</v>
      </c>
      <c r="C1840" s="1" t="s">
        <v>779</v>
      </c>
      <c r="D1840" s="1">
        <v>83</v>
      </c>
      <c r="E1840" s="1">
        <v>38778</v>
      </c>
      <c r="F1840" s="1" t="s">
        <v>20332</v>
      </c>
      <c r="G1840" s="1" t="s">
        <v>72</v>
      </c>
      <c r="H1840" s="1" t="s">
        <v>65</v>
      </c>
      <c r="I1840" s="1">
        <v>0.3</v>
      </c>
      <c r="J1840" s="1" t="s">
        <v>75</v>
      </c>
      <c r="K1840" s="1">
        <v>0</v>
      </c>
      <c r="M1840" s="1">
        <v>0</v>
      </c>
      <c r="O1840" s="1">
        <v>0</v>
      </c>
      <c r="Q1840" s="1">
        <v>0</v>
      </c>
      <c r="S1840" s="1">
        <v>0</v>
      </c>
      <c r="U1840" s="1">
        <v>0</v>
      </c>
      <c r="W1840" s="1">
        <v>0</v>
      </c>
      <c r="Y1840" s="1">
        <v>0</v>
      </c>
      <c r="AA1840" s="1">
        <v>0</v>
      </c>
      <c r="AC1840" s="1">
        <v>0</v>
      </c>
      <c r="AE1840" s="1">
        <v>0</v>
      </c>
      <c r="AG1840" s="1">
        <v>1</v>
      </c>
      <c r="AH1840" s="1">
        <v>0</v>
      </c>
    </row>
    <row r="1841" spans="1:34">
      <c r="A1841" s="1" t="s">
        <v>4869</v>
      </c>
      <c r="B1841" s="1" t="s">
        <v>4870</v>
      </c>
      <c r="C1841" s="1" t="s">
        <v>327</v>
      </c>
      <c r="H1841" s="1" t="s">
        <v>65</v>
      </c>
      <c r="I1841" s="1" t="s">
        <v>66</v>
      </c>
      <c r="V1841" s="1" t="s">
        <v>67</v>
      </c>
    </row>
    <row r="1842" spans="1:34">
      <c r="A1842" s="1" t="s">
        <v>4871</v>
      </c>
      <c r="B1842" s="1" t="s">
        <v>4872</v>
      </c>
      <c r="C1842" s="1" t="s">
        <v>228</v>
      </c>
      <c r="D1842" s="1">
        <v>59</v>
      </c>
      <c r="E1842" s="4">
        <v>44558</v>
      </c>
      <c r="F1842" s="1" t="s">
        <v>4873</v>
      </c>
      <c r="G1842" s="1" t="s">
        <v>72</v>
      </c>
      <c r="H1842" s="1" t="s">
        <v>65</v>
      </c>
      <c r="I1842" s="1">
        <v>0.78</v>
      </c>
      <c r="J1842" s="1" t="s">
        <v>75</v>
      </c>
      <c r="K1842" s="1">
        <v>0</v>
      </c>
      <c r="M1842" s="1">
        <v>0</v>
      </c>
      <c r="O1842" s="1">
        <v>0</v>
      </c>
      <c r="Q1842" s="1">
        <v>0</v>
      </c>
      <c r="S1842" s="1">
        <v>0</v>
      </c>
      <c r="U1842" s="1">
        <v>0</v>
      </c>
      <c r="W1842" s="1">
        <v>0</v>
      </c>
      <c r="Y1842" s="1">
        <v>0</v>
      </c>
      <c r="AA1842" s="1">
        <v>0</v>
      </c>
      <c r="AC1842" s="1">
        <v>0</v>
      </c>
      <c r="AE1842" s="1">
        <v>0</v>
      </c>
      <c r="AG1842" s="1">
        <v>1</v>
      </c>
      <c r="AH1842" s="1">
        <v>0</v>
      </c>
    </row>
    <row r="1843" spans="1:34">
      <c r="A1843" s="1" t="s">
        <v>4874</v>
      </c>
      <c r="B1843" s="1" t="s">
        <v>4875</v>
      </c>
      <c r="C1843" s="1" t="s">
        <v>360</v>
      </c>
      <c r="H1843" s="1" t="s">
        <v>65</v>
      </c>
      <c r="I1843" s="1" t="s">
        <v>66</v>
      </c>
      <c r="V1843" s="1" t="s">
        <v>67</v>
      </c>
    </row>
    <row r="1844" spans="1:34">
      <c r="A1844" s="1" t="s">
        <v>4876</v>
      </c>
      <c r="B1844" s="1" t="s">
        <v>4877</v>
      </c>
      <c r="C1844" s="1" t="s">
        <v>360</v>
      </c>
      <c r="H1844" s="1" t="s">
        <v>65</v>
      </c>
      <c r="I1844" s="1" t="s">
        <v>66</v>
      </c>
      <c r="V1844" s="1" t="s">
        <v>67</v>
      </c>
    </row>
    <row r="1845" spans="1:34">
      <c r="A1845" s="1" t="s">
        <v>4878</v>
      </c>
      <c r="B1845" s="1" t="s">
        <v>4879</v>
      </c>
      <c r="C1845" s="1" t="s">
        <v>70</v>
      </c>
      <c r="D1845" s="1">
        <v>22</v>
      </c>
      <c r="E1845" s="4">
        <v>44558</v>
      </c>
      <c r="F1845" s="1" t="s">
        <v>4880</v>
      </c>
      <c r="G1845" s="1" t="s">
        <v>72</v>
      </c>
      <c r="H1845" s="1" t="s">
        <v>73</v>
      </c>
      <c r="I1845" s="1">
        <v>0</v>
      </c>
      <c r="J1845" s="1" t="s">
        <v>222</v>
      </c>
      <c r="K1845" s="1">
        <v>0.8</v>
      </c>
      <c r="L1845" s="1" t="s">
        <v>75</v>
      </c>
      <c r="M1845" s="1">
        <v>0</v>
      </c>
      <c r="O1845" s="1">
        <v>0</v>
      </c>
      <c r="Q1845" s="1">
        <v>0</v>
      </c>
      <c r="S1845" s="1">
        <v>0</v>
      </c>
      <c r="U1845" s="1">
        <v>0</v>
      </c>
      <c r="W1845" s="1">
        <v>0</v>
      </c>
      <c r="Y1845" s="1">
        <v>0</v>
      </c>
      <c r="AA1845" s="1">
        <v>0</v>
      </c>
      <c r="AC1845" s="1">
        <v>0</v>
      </c>
      <c r="AE1845" s="1">
        <v>0</v>
      </c>
      <c r="AG1845" s="1">
        <v>2</v>
      </c>
      <c r="AH1845" s="1">
        <v>9999.99</v>
      </c>
    </row>
    <row r="1846" spans="1:34">
      <c r="A1846" s="1" t="s">
        <v>4881</v>
      </c>
      <c r="B1846" s="1" t="s">
        <v>4882</v>
      </c>
      <c r="C1846" s="1" t="s">
        <v>291</v>
      </c>
      <c r="D1846" s="1">
        <v>35</v>
      </c>
      <c r="E1846" s="4">
        <v>44551</v>
      </c>
      <c r="F1846" s="1" t="s">
        <v>4883</v>
      </c>
      <c r="G1846" s="1" t="s">
        <v>72</v>
      </c>
      <c r="H1846" s="1" t="s">
        <v>65</v>
      </c>
      <c r="I1846" s="1">
        <v>0.6</v>
      </c>
      <c r="J1846" s="1" t="s">
        <v>75</v>
      </c>
      <c r="K1846" s="1">
        <v>0</v>
      </c>
      <c r="M1846" s="1">
        <v>0</v>
      </c>
      <c r="O1846" s="1">
        <v>0</v>
      </c>
      <c r="Q1846" s="1">
        <v>0</v>
      </c>
      <c r="S1846" s="1">
        <v>0</v>
      </c>
      <c r="U1846" s="1">
        <v>0</v>
      </c>
      <c r="W1846" s="1">
        <v>0</v>
      </c>
      <c r="Y1846" s="1">
        <v>0</v>
      </c>
      <c r="AA1846" s="1">
        <v>0</v>
      </c>
      <c r="AC1846" s="1">
        <v>0</v>
      </c>
      <c r="AE1846" s="1">
        <v>0</v>
      </c>
      <c r="AG1846" s="1">
        <v>1</v>
      </c>
      <c r="AH1846" s="1">
        <v>0</v>
      </c>
    </row>
    <row r="1847" spans="1:34">
      <c r="A1847" s="1" t="s">
        <v>4884</v>
      </c>
      <c r="B1847" s="1" t="s">
        <v>4885</v>
      </c>
      <c r="C1847" s="1" t="s">
        <v>212</v>
      </c>
      <c r="D1847" s="1">
        <v>36</v>
      </c>
      <c r="E1847" s="4">
        <v>44560</v>
      </c>
      <c r="F1847" s="1" t="s">
        <v>4886</v>
      </c>
      <c r="G1847" s="1" t="s">
        <v>80</v>
      </c>
      <c r="H1847" s="1" t="s">
        <v>73</v>
      </c>
      <c r="I1847" s="1">
        <v>0</v>
      </c>
      <c r="J1847" s="1" t="s">
        <v>684</v>
      </c>
      <c r="K1847" s="1">
        <v>0.8</v>
      </c>
      <c r="L1847" s="1" t="s">
        <v>75</v>
      </c>
      <c r="M1847" s="1">
        <v>0</v>
      </c>
      <c r="O1847" s="1">
        <v>0</v>
      </c>
      <c r="Q1847" s="1">
        <v>0</v>
      </c>
      <c r="S1847" s="1">
        <v>0</v>
      </c>
      <c r="U1847" s="1">
        <v>0</v>
      </c>
      <c r="W1847" s="1">
        <v>0</v>
      </c>
      <c r="Y1847" s="1">
        <v>0</v>
      </c>
      <c r="AA1847" s="1">
        <v>0</v>
      </c>
      <c r="AC1847" s="1">
        <v>0</v>
      </c>
      <c r="AE1847" s="1">
        <v>0</v>
      </c>
      <c r="AG1847" s="1">
        <v>2</v>
      </c>
      <c r="AH1847" s="1">
        <v>11000</v>
      </c>
    </row>
    <row r="1848" spans="1:34">
      <c r="A1848" s="1" t="s">
        <v>4887</v>
      </c>
      <c r="B1848" s="1" t="s">
        <v>4888</v>
      </c>
      <c r="C1848" s="1" t="s">
        <v>1631</v>
      </c>
      <c r="D1848" s="1">
        <v>91</v>
      </c>
      <c r="E1848" s="4">
        <v>44558</v>
      </c>
      <c r="F1848" s="1" t="s">
        <v>4889</v>
      </c>
      <c r="G1848" s="1" t="s">
        <v>80</v>
      </c>
      <c r="H1848" s="1" t="s">
        <v>65</v>
      </c>
      <c r="I1848" s="1">
        <v>0.8</v>
      </c>
      <c r="J1848" s="1" t="s">
        <v>75</v>
      </c>
      <c r="K1848" s="1">
        <v>0</v>
      </c>
      <c r="M1848" s="1">
        <v>0</v>
      </c>
      <c r="O1848" s="1">
        <v>0</v>
      </c>
      <c r="Q1848" s="1">
        <v>0</v>
      </c>
      <c r="S1848" s="1">
        <v>0</v>
      </c>
      <c r="U1848" s="1">
        <v>0</v>
      </c>
      <c r="W1848" s="1">
        <v>0</v>
      </c>
      <c r="Y1848" s="1">
        <v>0</v>
      </c>
      <c r="AA1848" s="1">
        <v>0</v>
      </c>
      <c r="AC1848" s="1">
        <v>0</v>
      </c>
      <c r="AE1848" s="1">
        <v>0</v>
      </c>
      <c r="AG1848" s="1">
        <v>1</v>
      </c>
      <c r="AH1848" s="1">
        <v>0</v>
      </c>
    </row>
    <row r="1849" spans="1:34">
      <c r="A1849" s="1" t="s">
        <v>4890</v>
      </c>
      <c r="B1849" s="1" t="s">
        <v>4891</v>
      </c>
      <c r="C1849" s="1" t="s">
        <v>360</v>
      </c>
      <c r="H1849" s="1" t="s">
        <v>65</v>
      </c>
      <c r="I1849" s="1" t="s">
        <v>66</v>
      </c>
      <c r="V1849" s="1" t="s">
        <v>67</v>
      </c>
    </row>
    <row r="1850" spans="1:34">
      <c r="A1850" s="1" t="s">
        <v>4892</v>
      </c>
      <c r="B1850" s="1" t="s">
        <v>4893</v>
      </c>
      <c r="C1850" s="1" t="s">
        <v>259</v>
      </c>
      <c r="D1850" s="1">
        <v>32</v>
      </c>
      <c r="E1850" s="1">
        <v>41927</v>
      </c>
      <c r="F1850" s="1" t="s">
        <v>20332</v>
      </c>
      <c r="G1850" s="1" t="s">
        <v>72</v>
      </c>
      <c r="H1850" s="1" t="s">
        <v>65</v>
      </c>
      <c r="I1850" s="1">
        <v>0.7</v>
      </c>
      <c r="J1850" s="1" t="s">
        <v>75</v>
      </c>
      <c r="K1850" s="1">
        <v>0</v>
      </c>
      <c r="M1850" s="1">
        <v>0</v>
      </c>
      <c r="O1850" s="1">
        <v>0</v>
      </c>
      <c r="Q1850" s="1">
        <v>0</v>
      </c>
      <c r="S1850" s="1">
        <v>0</v>
      </c>
      <c r="U1850" s="1">
        <v>0</v>
      </c>
      <c r="W1850" s="1">
        <v>0</v>
      </c>
      <c r="Y1850" s="1">
        <v>0</v>
      </c>
      <c r="AA1850" s="1">
        <v>0</v>
      </c>
      <c r="AC1850" s="1">
        <v>0</v>
      </c>
      <c r="AE1850" s="1">
        <v>0</v>
      </c>
      <c r="AG1850" s="1">
        <v>1</v>
      </c>
      <c r="AH1850" s="1">
        <v>0</v>
      </c>
    </row>
    <row r="1851" spans="1:34">
      <c r="A1851" s="1" t="s">
        <v>4894</v>
      </c>
      <c r="B1851" s="1" t="s">
        <v>4895</v>
      </c>
      <c r="C1851" s="1" t="s">
        <v>460</v>
      </c>
      <c r="D1851" s="1">
        <v>53</v>
      </c>
      <c r="E1851" s="1">
        <v>42215</v>
      </c>
      <c r="F1851" s="1" t="s">
        <v>20332</v>
      </c>
      <c r="G1851" s="1" t="s">
        <v>72</v>
      </c>
      <c r="H1851" s="1" t="s">
        <v>73</v>
      </c>
      <c r="I1851" s="1">
        <v>0</v>
      </c>
      <c r="J1851" s="1" t="s">
        <v>74</v>
      </c>
      <c r="K1851" s="1">
        <v>0.8</v>
      </c>
      <c r="L1851" s="1" t="s">
        <v>75</v>
      </c>
      <c r="M1851" s="1">
        <v>0</v>
      </c>
      <c r="O1851" s="1">
        <v>0</v>
      </c>
      <c r="Q1851" s="1">
        <v>0</v>
      </c>
      <c r="S1851" s="1">
        <v>0</v>
      </c>
      <c r="U1851" s="1">
        <v>0</v>
      </c>
      <c r="W1851" s="1">
        <v>0</v>
      </c>
      <c r="Y1851" s="1">
        <v>0</v>
      </c>
      <c r="AA1851" s="1">
        <v>0</v>
      </c>
      <c r="AC1851" s="1">
        <v>0</v>
      </c>
      <c r="AE1851" s="1">
        <v>0</v>
      </c>
      <c r="AG1851" s="1">
        <v>2</v>
      </c>
      <c r="AH1851" s="1">
        <v>10000</v>
      </c>
    </row>
    <row r="1852" spans="1:34">
      <c r="A1852" s="1" t="s">
        <v>4896</v>
      </c>
      <c r="B1852" s="1" t="s">
        <v>4897</v>
      </c>
      <c r="C1852" s="1" t="s">
        <v>159</v>
      </c>
      <c r="D1852" s="1">
        <v>4</v>
      </c>
      <c r="E1852" s="1">
        <v>44628</v>
      </c>
      <c r="F1852" s="1" t="s">
        <v>20449</v>
      </c>
      <c r="G1852" s="1" t="s">
        <v>72</v>
      </c>
      <c r="H1852" s="1" t="s">
        <v>73</v>
      </c>
      <c r="I1852" s="1">
        <v>0</v>
      </c>
      <c r="J1852" s="1" t="s">
        <v>81</v>
      </c>
      <c r="K1852" s="1">
        <v>0.8</v>
      </c>
      <c r="L1852" s="1" t="s">
        <v>75</v>
      </c>
      <c r="M1852" s="1">
        <v>0</v>
      </c>
      <c r="O1852" s="1">
        <v>0</v>
      </c>
      <c r="Q1852" s="1">
        <v>0</v>
      </c>
      <c r="S1852" s="1">
        <v>0</v>
      </c>
      <c r="U1852" s="1">
        <v>0</v>
      </c>
      <c r="W1852" s="1">
        <v>0</v>
      </c>
      <c r="Y1852" s="1">
        <v>0</v>
      </c>
      <c r="AA1852" s="1">
        <v>0</v>
      </c>
      <c r="AC1852" s="1">
        <v>0</v>
      </c>
      <c r="AE1852" s="1">
        <v>0</v>
      </c>
      <c r="AG1852" s="1">
        <v>2</v>
      </c>
      <c r="AH1852" s="1">
        <v>15000</v>
      </c>
    </row>
    <row r="1853" spans="1:34">
      <c r="A1853" s="1" t="s">
        <v>4898</v>
      </c>
      <c r="B1853" s="1" t="s">
        <v>4899</v>
      </c>
      <c r="C1853" s="1" t="s">
        <v>752</v>
      </c>
      <c r="D1853" s="1">
        <v>53</v>
      </c>
      <c r="E1853" s="4">
        <v>44560</v>
      </c>
      <c r="F1853" s="1" t="s">
        <v>4900</v>
      </c>
      <c r="G1853" s="1" t="s">
        <v>80</v>
      </c>
      <c r="H1853" s="1" t="s">
        <v>65</v>
      </c>
      <c r="I1853" s="1">
        <v>0.7</v>
      </c>
      <c r="J1853" s="1" t="s">
        <v>75</v>
      </c>
      <c r="K1853" s="1">
        <v>0</v>
      </c>
      <c r="M1853" s="1">
        <v>0</v>
      </c>
      <c r="O1853" s="1">
        <v>0</v>
      </c>
      <c r="Q1853" s="1">
        <v>0</v>
      </c>
      <c r="S1853" s="1">
        <v>0</v>
      </c>
      <c r="U1853" s="1">
        <v>0</v>
      </c>
      <c r="W1853" s="1">
        <v>0</v>
      </c>
      <c r="Y1853" s="1">
        <v>0</v>
      </c>
      <c r="AA1853" s="1">
        <v>0</v>
      </c>
      <c r="AC1853" s="1">
        <v>0</v>
      </c>
      <c r="AE1853" s="1">
        <v>0</v>
      </c>
      <c r="AG1853" s="1">
        <v>1</v>
      </c>
      <c r="AH1853" s="1">
        <v>0</v>
      </c>
    </row>
    <row r="1854" spans="1:34">
      <c r="A1854" s="1" t="s">
        <v>4901</v>
      </c>
      <c r="B1854" s="1" t="s">
        <v>4902</v>
      </c>
      <c r="C1854" s="1" t="s">
        <v>152</v>
      </c>
      <c r="D1854" s="1">
        <v>7</v>
      </c>
      <c r="E1854" s="1">
        <v>44648</v>
      </c>
      <c r="F1854" s="1" t="s">
        <v>20450</v>
      </c>
      <c r="G1854" s="1" t="s">
        <v>72</v>
      </c>
      <c r="H1854" s="1" t="s">
        <v>73</v>
      </c>
      <c r="I1854" s="1">
        <v>0</v>
      </c>
      <c r="J1854" s="1" t="s">
        <v>425</v>
      </c>
      <c r="K1854" s="1">
        <v>0.65</v>
      </c>
      <c r="L1854" s="1" t="s">
        <v>75</v>
      </c>
      <c r="M1854" s="1">
        <v>0</v>
      </c>
      <c r="O1854" s="1">
        <v>0</v>
      </c>
      <c r="Q1854" s="1">
        <v>0</v>
      </c>
      <c r="S1854" s="1">
        <v>0</v>
      </c>
      <c r="U1854" s="1">
        <v>0</v>
      </c>
      <c r="W1854" s="1">
        <v>0</v>
      </c>
      <c r="Y1854" s="1">
        <v>0</v>
      </c>
      <c r="AA1854" s="1">
        <v>0</v>
      </c>
      <c r="AC1854" s="1">
        <v>0</v>
      </c>
      <c r="AE1854" s="1">
        <v>0</v>
      </c>
      <c r="AG1854" s="1">
        <v>2</v>
      </c>
      <c r="AH1854" s="1">
        <v>13000</v>
      </c>
    </row>
    <row r="1855" spans="1:34">
      <c r="A1855" s="1" t="s">
        <v>4903</v>
      </c>
      <c r="B1855" s="1" t="s">
        <v>4904</v>
      </c>
      <c r="C1855" s="1" t="s">
        <v>287</v>
      </c>
      <c r="D1855" s="1">
        <v>4</v>
      </c>
      <c r="E1855" s="4">
        <v>44681</v>
      </c>
      <c r="F1855" s="1" t="s">
        <v>4905</v>
      </c>
      <c r="G1855" s="1" t="s">
        <v>72</v>
      </c>
      <c r="H1855" s="1" t="s">
        <v>65</v>
      </c>
      <c r="I1855" s="1">
        <v>0.75</v>
      </c>
      <c r="J1855" s="1" t="s">
        <v>75</v>
      </c>
      <c r="K1855" s="1">
        <v>0</v>
      </c>
      <c r="M1855" s="1">
        <v>0</v>
      </c>
      <c r="O1855" s="1">
        <v>0</v>
      </c>
      <c r="Q1855" s="1">
        <v>0</v>
      </c>
      <c r="S1855" s="1">
        <v>0</v>
      </c>
      <c r="U1855" s="1">
        <v>0</v>
      </c>
      <c r="W1855" s="1">
        <v>0</v>
      </c>
      <c r="Y1855" s="1">
        <v>0</v>
      </c>
      <c r="AA1855" s="1">
        <v>0</v>
      </c>
      <c r="AC1855" s="1">
        <v>0</v>
      </c>
      <c r="AE1855" s="1">
        <v>0</v>
      </c>
      <c r="AG1855" s="1">
        <v>1</v>
      </c>
      <c r="AH1855" s="1">
        <v>0</v>
      </c>
    </row>
    <row r="1856" spans="1:34">
      <c r="A1856" s="1" t="s">
        <v>4906</v>
      </c>
      <c r="B1856" s="1" t="s">
        <v>4907</v>
      </c>
      <c r="C1856" s="1" t="s">
        <v>212</v>
      </c>
      <c r="D1856" s="1">
        <v>8</v>
      </c>
      <c r="E1856" s="4">
        <v>44708</v>
      </c>
      <c r="F1856" s="1" t="s">
        <v>4908</v>
      </c>
      <c r="G1856" s="1" t="s">
        <v>80</v>
      </c>
      <c r="H1856" s="1" t="s">
        <v>73</v>
      </c>
      <c r="I1856" s="1">
        <v>0</v>
      </c>
      <c r="J1856" s="1" t="s">
        <v>562</v>
      </c>
      <c r="K1856" s="1">
        <v>0.3</v>
      </c>
      <c r="L1856" s="1" t="s">
        <v>82</v>
      </c>
      <c r="M1856" s="1">
        <v>0.45</v>
      </c>
      <c r="N1856" s="1" t="s">
        <v>83</v>
      </c>
      <c r="O1856" s="1">
        <v>0.65</v>
      </c>
      <c r="P1856" s="1" t="s">
        <v>84</v>
      </c>
      <c r="Q1856" s="1">
        <v>0.8</v>
      </c>
      <c r="R1856" s="1" t="s">
        <v>85</v>
      </c>
      <c r="S1856" s="1">
        <v>0</v>
      </c>
      <c r="U1856" s="1">
        <v>0</v>
      </c>
      <c r="W1856" s="1">
        <v>0</v>
      </c>
      <c r="Y1856" s="1">
        <v>0</v>
      </c>
      <c r="AA1856" s="1">
        <v>0</v>
      </c>
      <c r="AC1856" s="1">
        <v>0</v>
      </c>
      <c r="AE1856" s="1">
        <v>0</v>
      </c>
      <c r="AG1856" s="1">
        <v>4</v>
      </c>
      <c r="AH1856" s="1">
        <v>8500</v>
      </c>
    </row>
    <row r="1857" spans="1:34">
      <c r="A1857" s="1" t="s">
        <v>4909</v>
      </c>
      <c r="B1857" s="1" t="s">
        <v>4910</v>
      </c>
      <c r="C1857" s="1" t="s">
        <v>225</v>
      </c>
      <c r="D1857" s="1">
        <v>1</v>
      </c>
      <c r="E1857" s="4">
        <v>44636</v>
      </c>
      <c r="F1857" s="1" t="s">
        <v>4911</v>
      </c>
      <c r="G1857" s="1" t="s">
        <v>72</v>
      </c>
      <c r="H1857" s="1" t="s">
        <v>73</v>
      </c>
      <c r="I1857" s="1">
        <v>0</v>
      </c>
      <c r="J1857" s="1" t="s">
        <v>397</v>
      </c>
      <c r="K1857" s="1">
        <v>0.8</v>
      </c>
      <c r="L1857" s="1" t="s">
        <v>75</v>
      </c>
      <c r="M1857" s="1">
        <v>0</v>
      </c>
      <c r="O1857" s="1">
        <v>0</v>
      </c>
      <c r="Q1857" s="1">
        <v>0</v>
      </c>
      <c r="S1857" s="1">
        <v>0</v>
      </c>
      <c r="U1857" s="1">
        <v>0</v>
      </c>
      <c r="W1857" s="1">
        <v>0</v>
      </c>
      <c r="Y1857" s="1">
        <v>0</v>
      </c>
      <c r="AA1857" s="1">
        <v>0</v>
      </c>
      <c r="AC1857" s="1">
        <v>0</v>
      </c>
      <c r="AE1857" s="1">
        <v>0</v>
      </c>
      <c r="AG1857" s="1">
        <v>2</v>
      </c>
      <c r="AH1857" s="1">
        <v>8000</v>
      </c>
    </row>
    <row r="1858" spans="1:34">
      <c r="A1858" s="1" t="s">
        <v>4912</v>
      </c>
      <c r="B1858" s="1" t="s">
        <v>4913</v>
      </c>
      <c r="C1858" s="1" t="s">
        <v>146</v>
      </c>
      <c r="D1858" s="1">
        <v>9</v>
      </c>
      <c r="E1858" s="4">
        <v>44663</v>
      </c>
      <c r="F1858" s="1" t="s">
        <v>4914</v>
      </c>
      <c r="G1858" s="1" t="s">
        <v>72</v>
      </c>
      <c r="H1858" s="1" t="s">
        <v>65</v>
      </c>
      <c r="I1858" s="1">
        <v>0.8</v>
      </c>
      <c r="J1858" s="1" t="s">
        <v>75</v>
      </c>
      <c r="K1858" s="1">
        <v>0</v>
      </c>
      <c r="M1858" s="1">
        <v>0</v>
      </c>
      <c r="O1858" s="1">
        <v>0</v>
      </c>
      <c r="Q1858" s="1">
        <v>0</v>
      </c>
      <c r="S1858" s="1">
        <v>0</v>
      </c>
      <c r="U1858" s="1">
        <v>0</v>
      </c>
      <c r="W1858" s="1">
        <v>0</v>
      </c>
      <c r="Y1858" s="1">
        <v>0</v>
      </c>
      <c r="AA1858" s="1">
        <v>0</v>
      </c>
      <c r="AC1858" s="1">
        <v>0</v>
      </c>
      <c r="AE1858" s="1">
        <v>0</v>
      </c>
      <c r="AG1858" s="1">
        <v>1</v>
      </c>
      <c r="AH1858" s="1">
        <v>0</v>
      </c>
    </row>
    <row r="1859" spans="1:34">
      <c r="A1859" s="1" t="s">
        <v>4915</v>
      </c>
      <c r="B1859" s="1" t="s">
        <v>4916</v>
      </c>
      <c r="C1859" s="1" t="s">
        <v>365</v>
      </c>
      <c r="D1859" s="1">
        <v>7</v>
      </c>
      <c r="E1859" s="4">
        <v>44650</v>
      </c>
      <c r="F1859" s="1" t="s">
        <v>4917</v>
      </c>
      <c r="G1859" s="1" t="s">
        <v>80</v>
      </c>
      <c r="H1859" s="1" t="s">
        <v>73</v>
      </c>
      <c r="I1859" s="1">
        <v>0.3</v>
      </c>
      <c r="J1859" s="1" t="s">
        <v>82</v>
      </c>
      <c r="K1859" s="1">
        <v>0.4</v>
      </c>
      <c r="L1859" s="1" t="s">
        <v>83</v>
      </c>
      <c r="M1859" s="1">
        <v>0.5</v>
      </c>
      <c r="N1859" s="1" t="s">
        <v>84</v>
      </c>
      <c r="O1859" s="1">
        <v>0.6</v>
      </c>
      <c r="P1859" s="1" t="s">
        <v>85</v>
      </c>
      <c r="Q1859" s="1">
        <v>0</v>
      </c>
      <c r="S1859" s="1">
        <v>0</v>
      </c>
      <c r="U1859" s="1">
        <v>0</v>
      </c>
      <c r="W1859" s="1">
        <v>0</v>
      </c>
      <c r="Y1859" s="1">
        <v>0</v>
      </c>
      <c r="AA1859" s="1">
        <v>0</v>
      </c>
      <c r="AC1859" s="1">
        <v>0</v>
      </c>
      <c r="AE1859" s="1">
        <v>0</v>
      </c>
      <c r="AG1859" s="1">
        <v>3</v>
      </c>
      <c r="AH1859" s="1">
        <v>0</v>
      </c>
    </row>
    <row r="1860" spans="1:34">
      <c r="A1860" s="1" t="s">
        <v>4918</v>
      </c>
      <c r="B1860" s="1" t="s">
        <v>4919</v>
      </c>
      <c r="C1860" s="1" t="s">
        <v>1916</v>
      </c>
      <c r="D1860" s="1">
        <v>37</v>
      </c>
      <c r="E1860" s="4">
        <v>44711</v>
      </c>
      <c r="F1860" s="1" t="s">
        <v>4920</v>
      </c>
      <c r="G1860" s="1" t="s">
        <v>80</v>
      </c>
      <c r="H1860" s="1" t="s">
        <v>73</v>
      </c>
      <c r="I1860" s="1">
        <v>0.57999999999999996</v>
      </c>
      <c r="J1860" s="1" t="s">
        <v>82</v>
      </c>
      <c r="K1860" s="1">
        <v>0.59</v>
      </c>
      <c r="L1860" s="1" t="s">
        <v>83</v>
      </c>
      <c r="M1860" s="1">
        <v>0.7</v>
      </c>
      <c r="N1860" s="1" t="s">
        <v>84</v>
      </c>
      <c r="O1860" s="1">
        <v>0.8</v>
      </c>
      <c r="P1860" s="1" t="s">
        <v>85</v>
      </c>
      <c r="Q1860" s="1">
        <v>0</v>
      </c>
      <c r="S1860" s="1">
        <v>0</v>
      </c>
      <c r="U1860" s="1">
        <v>0</v>
      </c>
      <c r="W1860" s="1">
        <v>0</v>
      </c>
      <c r="Y1860" s="1">
        <v>0</v>
      </c>
      <c r="AA1860" s="1">
        <v>0</v>
      </c>
      <c r="AC1860" s="1">
        <v>0</v>
      </c>
      <c r="AE1860" s="1">
        <v>0</v>
      </c>
      <c r="AG1860" s="1">
        <v>3</v>
      </c>
      <c r="AH1860" s="1">
        <v>0</v>
      </c>
    </row>
    <row r="1861" spans="1:34">
      <c r="A1861" s="1" t="s">
        <v>4921</v>
      </c>
      <c r="B1861" s="1" t="s">
        <v>4922</v>
      </c>
      <c r="C1861" s="1" t="s">
        <v>152</v>
      </c>
      <c r="D1861" s="1">
        <v>9</v>
      </c>
      <c r="E1861" s="1">
        <v>44313</v>
      </c>
      <c r="F1861" s="1" t="s">
        <v>20332</v>
      </c>
      <c r="G1861" s="1" t="s">
        <v>1003</v>
      </c>
      <c r="H1861" s="1" t="s">
        <v>65</v>
      </c>
      <c r="I1861" s="1">
        <v>0</v>
      </c>
      <c r="J1861" s="1" t="s">
        <v>75</v>
      </c>
      <c r="K1861" s="1">
        <v>0</v>
      </c>
      <c r="M1861" s="1">
        <v>0</v>
      </c>
      <c r="O1861" s="1">
        <v>0</v>
      </c>
      <c r="Q1861" s="1">
        <v>0</v>
      </c>
      <c r="S1861" s="1">
        <v>0</v>
      </c>
      <c r="U1861" s="1">
        <v>0</v>
      </c>
      <c r="W1861" s="1">
        <v>0</v>
      </c>
      <c r="Y1861" s="1">
        <v>0</v>
      </c>
      <c r="AA1861" s="1">
        <v>0</v>
      </c>
      <c r="AC1861" s="1">
        <v>0</v>
      </c>
      <c r="AE1861" s="1">
        <v>0</v>
      </c>
      <c r="AG1861" s="1">
        <v>1</v>
      </c>
      <c r="AH1861" s="1">
        <v>0</v>
      </c>
    </row>
    <row r="1862" spans="1:34">
      <c r="A1862" s="1" t="s">
        <v>4923</v>
      </c>
      <c r="B1862" s="1" t="s">
        <v>4924</v>
      </c>
      <c r="C1862" s="1" t="s">
        <v>411</v>
      </c>
      <c r="H1862" s="1" t="s">
        <v>65</v>
      </c>
      <c r="I1862" s="1" t="s">
        <v>66</v>
      </c>
      <c r="V1862" s="1" t="s">
        <v>67</v>
      </c>
    </row>
    <row r="1863" spans="1:34">
      <c r="A1863" s="1" t="s">
        <v>4925</v>
      </c>
      <c r="B1863" s="1" t="s">
        <v>4926</v>
      </c>
      <c r="C1863" s="1" t="s">
        <v>533</v>
      </c>
      <c r="D1863" s="1">
        <v>15</v>
      </c>
      <c r="E1863" s="1">
        <v>43188</v>
      </c>
      <c r="F1863" s="1" t="s">
        <v>20332</v>
      </c>
      <c r="G1863" s="1" t="s">
        <v>72</v>
      </c>
      <c r="H1863" s="1" t="s">
        <v>65</v>
      </c>
      <c r="I1863" s="1">
        <v>0.4</v>
      </c>
      <c r="J1863" s="1" t="s">
        <v>75</v>
      </c>
      <c r="K1863" s="1">
        <v>0</v>
      </c>
      <c r="M1863" s="1">
        <v>0</v>
      </c>
      <c r="O1863" s="1">
        <v>0</v>
      </c>
      <c r="Q1863" s="1">
        <v>0</v>
      </c>
      <c r="S1863" s="1">
        <v>0</v>
      </c>
      <c r="U1863" s="1">
        <v>0</v>
      </c>
      <c r="W1863" s="1">
        <v>0</v>
      </c>
      <c r="Y1863" s="1">
        <v>0</v>
      </c>
      <c r="AA1863" s="1">
        <v>0</v>
      </c>
      <c r="AC1863" s="1">
        <v>0</v>
      </c>
      <c r="AE1863" s="1">
        <v>0</v>
      </c>
      <c r="AG1863" s="1">
        <v>1</v>
      </c>
      <c r="AH1863" s="1">
        <v>0</v>
      </c>
    </row>
    <row r="1864" spans="1:34">
      <c r="A1864" s="1" t="s">
        <v>4927</v>
      </c>
      <c r="B1864" s="1" t="s">
        <v>4928</v>
      </c>
      <c r="C1864" s="1" t="s">
        <v>533</v>
      </c>
      <c r="D1864" s="1">
        <v>19</v>
      </c>
      <c r="E1864" s="1">
        <v>42093</v>
      </c>
      <c r="F1864" s="1" t="s">
        <v>20332</v>
      </c>
      <c r="G1864" s="1" t="s">
        <v>72</v>
      </c>
      <c r="H1864" s="1" t="s">
        <v>65</v>
      </c>
      <c r="I1864" s="1">
        <v>0.8</v>
      </c>
      <c r="J1864" s="1" t="s">
        <v>75</v>
      </c>
      <c r="K1864" s="1">
        <v>0</v>
      </c>
      <c r="M1864" s="1">
        <v>0</v>
      </c>
      <c r="O1864" s="1">
        <v>0</v>
      </c>
      <c r="Q1864" s="1">
        <v>0</v>
      </c>
      <c r="S1864" s="1">
        <v>0</v>
      </c>
      <c r="U1864" s="1">
        <v>0</v>
      </c>
      <c r="W1864" s="1">
        <v>0</v>
      </c>
      <c r="Y1864" s="1">
        <v>0</v>
      </c>
      <c r="AA1864" s="1">
        <v>0</v>
      </c>
      <c r="AC1864" s="1">
        <v>0</v>
      </c>
      <c r="AE1864" s="1">
        <v>0</v>
      </c>
      <c r="AG1864" s="1">
        <v>1</v>
      </c>
      <c r="AH1864" s="1">
        <v>0</v>
      </c>
    </row>
    <row r="1865" spans="1:34">
      <c r="A1865" s="1" t="s">
        <v>4929</v>
      </c>
      <c r="B1865" s="1" t="s">
        <v>4930</v>
      </c>
      <c r="C1865" s="1" t="s">
        <v>779</v>
      </c>
      <c r="D1865" s="1">
        <v>65</v>
      </c>
      <c r="E1865" s="4">
        <v>44559</v>
      </c>
      <c r="F1865" s="1" t="s">
        <v>4931</v>
      </c>
      <c r="G1865" s="1" t="s">
        <v>72</v>
      </c>
      <c r="H1865" s="1" t="s">
        <v>65</v>
      </c>
      <c r="I1865" s="1">
        <v>0.8</v>
      </c>
      <c r="J1865" s="1" t="s">
        <v>75</v>
      </c>
      <c r="K1865" s="1">
        <v>0</v>
      </c>
      <c r="M1865" s="1">
        <v>0</v>
      </c>
      <c r="O1865" s="1">
        <v>0</v>
      </c>
      <c r="Q1865" s="1">
        <v>0</v>
      </c>
      <c r="S1865" s="1">
        <v>0</v>
      </c>
      <c r="U1865" s="1">
        <v>0</v>
      </c>
      <c r="W1865" s="1">
        <v>0</v>
      </c>
      <c r="Y1865" s="1">
        <v>0</v>
      </c>
      <c r="AA1865" s="1">
        <v>0</v>
      </c>
      <c r="AC1865" s="1">
        <v>0</v>
      </c>
      <c r="AE1865" s="1">
        <v>0</v>
      </c>
      <c r="AG1865" s="1">
        <v>1</v>
      </c>
      <c r="AH1865" s="1">
        <v>0</v>
      </c>
    </row>
    <row r="1866" spans="1:34">
      <c r="A1866" s="1" t="s">
        <v>4932</v>
      </c>
      <c r="B1866" s="1" t="s">
        <v>4933</v>
      </c>
      <c r="C1866" s="1" t="s">
        <v>2500</v>
      </c>
      <c r="D1866" s="1">
        <v>8</v>
      </c>
      <c r="E1866" s="1">
        <v>43900</v>
      </c>
      <c r="F1866" s="1" t="s">
        <v>20332</v>
      </c>
      <c r="G1866" s="1" t="s">
        <v>72</v>
      </c>
      <c r="H1866" s="1" t="s">
        <v>65</v>
      </c>
      <c r="I1866" s="1">
        <v>0.8</v>
      </c>
      <c r="J1866" s="1" t="s">
        <v>75</v>
      </c>
      <c r="K1866" s="1">
        <v>0</v>
      </c>
      <c r="M1866" s="1">
        <v>0</v>
      </c>
      <c r="O1866" s="1">
        <v>0</v>
      </c>
      <c r="Q1866" s="1">
        <v>0</v>
      </c>
      <c r="S1866" s="1">
        <v>0</v>
      </c>
      <c r="U1866" s="1">
        <v>0</v>
      </c>
      <c r="W1866" s="1">
        <v>0</v>
      </c>
      <c r="Y1866" s="1">
        <v>0</v>
      </c>
      <c r="AA1866" s="1">
        <v>0</v>
      </c>
      <c r="AC1866" s="1">
        <v>0</v>
      </c>
      <c r="AE1866" s="1">
        <v>0</v>
      </c>
      <c r="AG1866" s="1">
        <v>1</v>
      </c>
      <c r="AH1866" s="1">
        <v>0</v>
      </c>
    </row>
    <row r="1867" spans="1:34">
      <c r="A1867" s="1" t="s">
        <v>4934</v>
      </c>
      <c r="B1867" s="1" t="s">
        <v>4935</v>
      </c>
      <c r="C1867" s="1" t="s">
        <v>118</v>
      </c>
      <c r="D1867" s="1">
        <v>9</v>
      </c>
      <c r="E1867" s="1">
        <v>42122</v>
      </c>
      <c r="F1867" s="1" t="s">
        <v>20332</v>
      </c>
      <c r="G1867" s="1" t="s">
        <v>72</v>
      </c>
      <c r="H1867" s="1" t="s">
        <v>73</v>
      </c>
      <c r="I1867" s="1">
        <v>0</v>
      </c>
      <c r="J1867" s="1" t="s">
        <v>20451</v>
      </c>
      <c r="K1867" s="1">
        <v>0.8</v>
      </c>
      <c r="L1867" s="1" t="s">
        <v>75</v>
      </c>
      <c r="M1867" s="1">
        <v>0</v>
      </c>
      <c r="O1867" s="1">
        <v>0</v>
      </c>
      <c r="Q1867" s="1">
        <v>0</v>
      </c>
      <c r="S1867" s="1">
        <v>0</v>
      </c>
      <c r="U1867" s="1">
        <v>0</v>
      </c>
      <c r="W1867" s="1">
        <v>0</v>
      </c>
      <c r="Y1867" s="1">
        <v>0</v>
      </c>
      <c r="AA1867" s="1">
        <v>0</v>
      </c>
      <c r="AC1867" s="1">
        <v>0</v>
      </c>
      <c r="AE1867" s="1">
        <v>0</v>
      </c>
      <c r="AG1867" s="1">
        <v>5</v>
      </c>
      <c r="AH1867" s="1">
        <v>0</v>
      </c>
    </row>
    <row r="1868" spans="1:34">
      <c r="A1868" s="1" t="s">
        <v>4936</v>
      </c>
      <c r="B1868" s="1" t="s">
        <v>4937</v>
      </c>
      <c r="C1868" s="1" t="s">
        <v>620</v>
      </c>
      <c r="D1868" s="1">
        <v>6</v>
      </c>
      <c r="E1868" s="1">
        <v>41786</v>
      </c>
      <c r="F1868" s="1" t="s">
        <v>20332</v>
      </c>
      <c r="G1868" s="1" t="s">
        <v>72</v>
      </c>
      <c r="H1868" s="1" t="s">
        <v>65</v>
      </c>
      <c r="I1868" s="1">
        <v>0.2</v>
      </c>
      <c r="J1868" s="1" t="s">
        <v>75</v>
      </c>
      <c r="K1868" s="1">
        <v>0</v>
      </c>
      <c r="M1868" s="1">
        <v>0</v>
      </c>
      <c r="O1868" s="1">
        <v>0</v>
      </c>
      <c r="Q1868" s="1">
        <v>0</v>
      </c>
      <c r="S1868" s="1">
        <v>0</v>
      </c>
      <c r="U1868" s="1">
        <v>0</v>
      </c>
      <c r="W1868" s="1">
        <v>0</v>
      </c>
      <c r="Y1868" s="1">
        <v>0</v>
      </c>
      <c r="AA1868" s="1">
        <v>0</v>
      </c>
      <c r="AC1868" s="1">
        <v>0</v>
      </c>
      <c r="AE1868" s="1">
        <v>0</v>
      </c>
      <c r="AG1868" s="1">
        <v>1</v>
      </c>
      <c r="AH1868" s="1">
        <v>0</v>
      </c>
    </row>
    <row r="1869" spans="1:34">
      <c r="A1869" s="1" t="s">
        <v>4938</v>
      </c>
      <c r="B1869" s="1" t="s">
        <v>4939</v>
      </c>
      <c r="C1869" s="1" t="s">
        <v>108</v>
      </c>
      <c r="D1869" s="1">
        <v>3</v>
      </c>
      <c r="E1869" s="1">
        <v>44313</v>
      </c>
      <c r="F1869" s="1" t="s">
        <v>20332</v>
      </c>
      <c r="G1869" s="1" t="s">
        <v>72</v>
      </c>
      <c r="H1869" s="1" t="s">
        <v>65</v>
      </c>
      <c r="I1869" s="1">
        <v>0.8</v>
      </c>
      <c r="J1869" s="1" t="s">
        <v>75</v>
      </c>
      <c r="K1869" s="1">
        <v>0</v>
      </c>
      <c r="M1869" s="1">
        <v>0</v>
      </c>
      <c r="O1869" s="1">
        <v>0</v>
      </c>
      <c r="Q1869" s="1">
        <v>0</v>
      </c>
      <c r="S1869" s="1">
        <v>0</v>
      </c>
      <c r="U1869" s="1">
        <v>0</v>
      </c>
      <c r="W1869" s="1">
        <v>0</v>
      </c>
      <c r="Y1869" s="1">
        <v>0</v>
      </c>
      <c r="AA1869" s="1">
        <v>0</v>
      </c>
      <c r="AC1869" s="1">
        <v>0</v>
      </c>
      <c r="AE1869" s="1">
        <v>0</v>
      </c>
      <c r="AG1869" s="1">
        <v>1</v>
      </c>
      <c r="AH1869" s="1">
        <v>0</v>
      </c>
    </row>
    <row r="1870" spans="1:34">
      <c r="A1870" s="1" t="s">
        <v>4940</v>
      </c>
      <c r="B1870" s="1" t="s">
        <v>4941</v>
      </c>
      <c r="C1870" s="1" t="s">
        <v>149</v>
      </c>
      <c r="D1870" s="1">
        <v>13</v>
      </c>
      <c r="E1870" s="4">
        <v>44760</v>
      </c>
      <c r="F1870" s="1" t="s">
        <v>4942</v>
      </c>
      <c r="G1870" s="1" t="s">
        <v>72</v>
      </c>
      <c r="H1870" s="1" t="s">
        <v>65</v>
      </c>
      <c r="I1870" s="1">
        <v>0.6</v>
      </c>
      <c r="J1870" s="1" t="s">
        <v>75</v>
      </c>
      <c r="K1870" s="1">
        <v>0</v>
      </c>
      <c r="M1870" s="1">
        <v>0</v>
      </c>
      <c r="O1870" s="1">
        <v>0</v>
      </c>
      <c r="Q1870" s="1">
        <v>0</v>
      </c>
      <c r="S1870" s="1">
        <v>0</v>
      </c>
      <c r="U1870" s="1">
        <v>0</v>
      </c>
      <c r="W1870" s="1">
        <v>0</v>
      </c>
      <c r="Y1870" s="1">
        <v>0</v>
      </c>
      <c r="AA1870" s="1">
        <v>0</v>
      </c>
      <c r="AC1870" s="1">
        <v>0</v>
      </c>
      <c r="AE1870" s="1">
        <v>0</v>
      </c>
      <c r="AG1870" s="1">
        <v>1</v>
      </c>
      <c r="AH1870" s="1">
        <v>0</v>
      </c>
    </row>
    <row r="1871" spans="1:34">
      <c r="A1871" s="1" t="s">
        <v>4943</v>
      </c>
      <c r="B1871" s="1" t="s">
        <v>4944</v>
      </c>
      <c r="C1871" s="1" t="s">
        <v>199</v>
      </c>
      <c r="D1871" s="1">
        <v>6</v>
      </c>
      <c r="E1871" s="4">
        <v>44630</v>
      </c>
      <c r="F1871" s="1" t="s">
        <v>4945</v>
      </c>
      <c r="G1871" s="1" t="s">
        <v>72</v>
      </c>
      <c r="H1871" s="1" t="s">
        <v>65</v>
      </c>
      <c r="I1871" s="1">
        <v>0.8</v>
      </c>
      <c r="J1871" s="1" t="s">
        <v>75</v>
      </c>
      <c r="K1871" s="1">
        <v>0</v>
      </c>
      <c r="M1871" s="1">
        <v>0</v>
      </c>
      <c r="O1871" s="1">
        <v>0</v>
      </c>
      <c r="Q1871" s="1">
        <v>0</v>
      </c>
      <c r="S1871" s="1">
        <v>0</v>
      </c>
      <c r="U1871" s="1">
        <v>0</v>
      </c>
      <c r="W1871" s="1">
        <v>0</v>
      </c>
      <c r="Y1871" s="1">
        <v>0</v>
      </c>
      <c r="AA1871" s="1">
        <v>0</v>
      </c>
      <c r="AC1871" s="1">
        <v>0</v>
      </c>
      <c r="AE1871" s="1">
        <v>0</v>
      </c>
      <c r="AG1871" s="1">
        <v>1</v>
      </c>
      <c r="AH1871" s="1">
        <v>0</v>
      </c>
    </row>
    <row r="1872" spans="1:34">
      <c r="A1872" s="1" t="s">
        <v>4946</v>
      </c>
      <c r="B1872" s="1" t="s">
        <v>4947</v>
      </c>
      <c r="C1872" s="1" t="s">
        <v>163</v>
      </c>
      <c r="D1872" s="1">
        <v>36</v>
      </c>
      <c r="E1872" s="4">
        <v>44552</v>
      </c>
      <c r="F1872" s="1" t="s">
        <v>4948</v>
      </c>
      <c r="G1872" s="1" t="s">
        <v>72</v>
      </c>
      <c r="H1872" s="1" t="s">
        <v>65</v>
      </c>
      <c r="I1872" s="1">
        <v>0.5</v>
      </c>
      <c r="J1872" s="1" t="s">
        <v>75</v>
      </c>
      <c r="K1872" s="1">
        <v>0</v>
      </c>
      <c r="M1872" s="1">
        <v>0</v>
      </c>
      <c r="O1872" s="1">
        <v>0</v>
      </c>
      <c r="Q1872" s="1">
        <v>0</v>
      </c>
      <c r="S1872" s="1">
        <v>0</v>
      </c>
      <c r="U1872" s="1">
        <v>0</v>
      </c>
      <c r="W1872" s="1">
        <v>0</v>
      </c>
      <c r="Y1872" s="1">
        <v>0</v>
      </c>
      <c r="AA1872" s="1">
        <v>0</v>
      </c>
      <c r="AC1872" s="1">
        <v>0</v>
      </c>
      <c r="AE1872" s="1">
        <v>0</v>
      </c>
      <c r="AG1872" s="1">
        <v>1</v>
      </c>
      <c r="AH1872" s="1">
        <v>0</v>
      </c>
    </row>
    <row r="1873" spans="1:34">
      <c r="A1873" s="1" t="s">
        <v>4949</v>
      </c>
      <c r="B1873" s="1" t="s">
        <v>4950</v>
      </c>
      <c r="C1873" s="1" t="s">
        <v>185</v>
      </c>
      <c r="D1873" s="1">
        <v>65</v>
      </c>
      <c r="E1873" s="1">
        <v>43060</v>
      </c>
      <c r="F1873" s="1" t="s">
        <v>20332</v>
      </c>
      <c r="G1873" s="1" t="s">
        <v>72</v>
      </c>
      <c r="H1873" s="1" t="s">
        <v>73</v>
      </c>
      <c r="I1873" s="1">
        <v>0</v>
      </c>
      <c r="J1873" s="1" t="s">
        <v>434</v>
      </c>
      <c r="K1873" s="1">
        <v>0.8</v>
      </c>
      <c r="L1873" s="1" t="s">
        <v>75</v>
      </c>
      <c r="M1873" s="1">
        <v>0</v>
      </c>
      <c r="O1873" s="1">
        <v>0</v>
      </c>
      <c r="Q1873" s="1">
        <v>0</v>
      </c>
      <c r="S1873" s="1">
        <v>0</v>
      </c>
      <c r="U1873" s="1">
        <v>0</v>
      </c>
      <c r="W1873" s="1">
        <v>0</v>
      </c>
      <c r="Y1873" s="1">
        <v>0</v>
      </c>
      <c r="AA1873" s="1">
        <v>0</v>
      </c>
      <c r="AC1873" s="1">
        <v>0</v>
      </c>
      <c r="AE1873" s="1">
        <v>0</v>
      </c>
      <c r="AG1873" s="1">
        <v>2</v>
      </c>
      <c r="AH1873" s="1">
        <v>7500</v>
      </c>
    </row>
    <row r="1874" spans="1:34">
      <c r="A1874" s="1" t="s">
        <v>4951</v>
      </c>
      <c r="B1874" s="1" t="s">
        <v>4952</v>
      </c>
      <c r="C1874" s="1" t="s">
        <v>149</v>
      </c>
      <c r="D1874" s="1">
        <v>23</v>
      </c>
      <c r="E1874" s="4">
        <v>44697</v>
      </c>
      <c r="F1874" s="1" t="s">
        <v>4953</v>
      </c>
      <c r="G1874" s="1" t="s">
        <v>72</v>
      </c>
      <c r="H1874" s="1" t="s">
        <v>73</v>
      </c>
      <c r="I1874" s="1">
        <v>0</v>
      </c>
      <c r="J1874" s="1" t="s">
        <v>397</v>
      </c>
      <c r="K1874" s="1">
        <v>0.7</v>
      </c>
      <c r="L1874" s="1" t="s">
        <v>75</v>
      </c>
      <c r="M1874" s="1">
        <v>0</v>
      </c>
      <c r="O1874" s="1">
        <v>0</v>
      </c>
      <c r="Q1874" s="1">
        <v>0</v>
      </c>
      <c r="S1874" s="1">
        <v>0</v>
      </c>
      <c r="U1874" s="1">
        <v>0</v>
      </c>
      <c r="W1874" s="1">
        <v>0</v>
      </c>
      <c r="Y1874" s="1">
        <v>0</v>
      </c>
      <c r="AA1874" s="1">
        <v>0</v>
      </c>
      <c r="AC1874" s="1">
        <v>0</v>
      </c>
      <c r="AE1874" s="1">
        <v>0</v>
      </c>
      <c r="AG1874" s="1">
        <v>2</v>
      </c>
      <c r="AH1874" s="1">
        <v>8000</v>
      </c>
    </row>
    <row r="1875" spans="1:34">
      <c r="A1875" s="1" t="s">
        <v>4954</v>
      </c>
      <c r="B1875" s="1" t="s">
        <v>4955</v>
      </c>
      <c r="C1875" s="1" t="s">
        <v>255</v>
      </c>
      <c r="D1875" s="1">
        <v>4</v>
      </c>
      <c r="E1875" s="4">
        <v>44684</v>
      </c>
      <c r="F1875" s="1" t="s">
        <v>4956</v>
      </c>
      <c r="G1875" s="1" t="s">
        <v>80</v>
      </c>
      <c r="H1875" s="1" t="s">
        <v>65</v>
      </c>
      <c r="I1875" s="1">
        <v>0.5</v>
      </c>
      <c r="J1875" s="1" t="s">
        <v>75</v>
      </c>
      <c r="K1875" s="1">
        <v>0</v>
      </c>
      <c r="M1875" s="1">
        <v>0</v>
      </c>
      <c r="O1875" s="1">
        <v>0</v>
      </c>
      <c r="Q1875" s="1">
        <v>0</v>
      </c>
      <c r="S1875" s="1">
        <v>0</v>
      </c>
      <c r="U1875" s="1">
        <v>0</v>
      </c>
      <c r="W1875" s="1">
        <v>0</v>
      </c>
      <c r="Y1875" s="1">
        <v>0</v>
      </c>
      <c r="AA1875" s="1">
        <v>0</v>
      </c>
      <c r="AC1875" s="1">
        <v>0</v>
      </c>
      <c r="AE1875" s="1">
        <v>0</v>
      </c>
      <c r="AG1875" s="1">
        <v>1</v>
      </c>
      <c r="AH1875" s="1">
        <v>0</v>
      </c>
    </row>
    <row r="1876" spans="1:34">
      <c r="A1876" s="1" t="s">
        <v>4957</v>
      </c>
      <c r="B1876" s="1" t="s">
        <v>4958</v>
      </c>
      <c r="C1876" s="1" t="s">
        <v>152</v>
      </c>
      <c r="D1876" s="1">
        <v>12</v>
      </c>
      <c r="E1876" s="4">
        <v>44680</v>
      </c>
      <c r="F1876" s="1" t="s">
        <v>4959</v>
      </c>
      <c r="G1876" s="1" t="s">
        <v>80</v>
      </c>
      <c r="H1876" s="1" t="s">
        <v>73</v>
      </c>
      <c r="I1876" s="1">
        <v>0</v>
      </c>
      <c r="J1876" s="1" t="s">
        <v>4960</v>
      </c>
      <c r="K1876" s="1">
        <v>0.15</v>
      </c>
      <c r="L1876" s="1" t="s">
        <v>82</v>
      </c>
      <c r="M1876" s="1">
        <v>0.25</v>
      </c>
      <c r="N1876" s="1" t="s">
        <v>83</v>
      </c>
      <c r="O1876" s="1">
        <v>0.35</v>
      </c>
      <c r="P1876" s="1" t="s">
        <v>84</v>
      </c>
      <c r="Q1876" s="1">
        <v>0.45</v>
      </c>
      <c r="R1876" s="1" t="s">
        <v>85</v>
      </c>
      <c r="S1876" s="1">
        <v>0</v>
      </c>
      <c r="U1876" s="1">
        <v>0</v>
      </c>
      <c r="W1876" s="1">
        <v>0</v>
      </c>
      <c r="Y1876" s="1">
        <v>0</v>
      </c>
      <c r="AA1876" s="1">
        <v>0</v>
      </c>
      <c r="AC1876" s="1">
        <v>0</v>
      </c>
      <c r="AE1876" s="1">
        <v>0</v>
      </c>
      <c r="AG1876" s="1">
        <v>4</v>
      </c>
      <c r="AH1876" s="1">
        <v>18000</v>
      </c>
    </row>
    <row r="1877" spans="1:34">
      <c r="A1877" s="1" t="s">
        <v>4961</v>
      </c>
      <c r="B1877" s="1" t="s">
        <v>4962</v>
      </c>
      <c r="C1877" s="1" t="s">
        <v>255</v>
      </c>
      <c r="D1877" s="1">
        <v>5</v>
      </c>
      <c r="E1877" s="4">
        <v>44597</v>
      </c>
      <c r="F1877" s="1" t="s">
        <v>4963</v>
      </c>
      <c r="G1877" s="1" t="s">
        <v>72</v>
      </c>
      <c r="H1877" s="1" t="s">
        <v>65</v>
      </c>
      <c r="I1877" s="1">
        <v>0.4</v>
      </c>
      <c r="J1877" s="1" t="s">
        <v>75</v>
      </c>
      <c r="K1877" s="1">
        <v>0</v>
      </c>
      <c r="M1877" s="1">
        <v>0</v>
      </c>
      <c r="O1877" s="1">
        <v>0</v>
      </c>
      <c r="Q1877" s="1">
        <v>0</v>
      </c>
      <c r="S1877" s="1">
        <v>0</v>
      </c>
      <c r="U1877" s="1">
        <v>0</v>
      </c>
      <c r="W1877" s="1">
        <v>0</v>
      </c>
      <c r="Y1877" s="1">
        <v>0</v>
      </c>
      <c r="AA1877" s="1">
        <v>0</v>
      </c>
      <c r="AC1877" s="1">
        <v>0</v>
      </c>
      <c r="AE1877" s="1">
        <v>0</v>
      </c>
      <c r="AG1877" s="1">
        <v>1</v>
      </c>
      <c r="AH1877" s="1">
        <v>0</v>
      </c>
    </row>
    <row r="1878" spans="1:34">
      <c r="A1878" s="1" t="s">
        <v>4964</v>
      </c>
      <c r="B1878" s="1" t="s">
        <v>4965</v>
      </c>
      <c r="C1878" s="1" t="s">
        <v>112</v>
      </c>
      <c r="D1878" s="1">
        <v>4</v>
      </c>
      <c r="E1878" s="1">
        <v>44624</v>
      </c>
      <c r="F1878" s="1" t="s">
        <v>20452</v>
      </c>
      <c r="G1878" s="1" t="s">
        <v>72</v>
      </c>
      <c r="H1878" s="1" t="s">
        <v>65</v>
      </c>
      <c r="I1878" s="1">
        <v>0.5</v>
      </c>
      <c r="J1878" s="1" t="s">
        <v>75</v>
      </c>
      <c r="K1878" s="1">
        <v>0</v>
      </c>
      <c r="M1878" s="1">
        <v>0</v>
      </c>
      <c r="O1878" s="1">
        <v>0</v>
      </c>
      <c r="Q1878" s="1">
        <v>0</v>
      </c>
      <c r="S1878" s="1">
        <v>0</v>
      </c>
      <c r="U1878" s="1">
        <v>0</v>
      </c>
      <c r="W1878" s="1">
        <v>0</v>
      </c>
      <c r="Y1878" s="1">
        <v>0</v>
      </c>
      <c r="AA1878" s="1">
        <v>0</v>
      </c>
      <c r="AC1878" s="1">
        <v>0</v>
      </c>
      <c r="AE1878" s="1">
        <v>0</v>
      </c>
      <c r="AG1878" s="1">
        <v>1</v>
      </c>
      <c r="AH1878" s="1">
        <v>0</v>
      </c>
    </row>
    <row r="1879" spans="1:34">
      <c r="A1879" s="1" t="s">
        <v>4966</v>
      </c>
      <c r="B1879" s="1" t="s">
        <v>4967</v>
      </c>
      <c r="C1879" s="1" t="s">
        <v>108</v>
      </c>
      <c r="D1879" s="1">
        <v>11</v>
      </c>
      <c r="E1879" s="4">
        <v>44693</v>
      </c>
      <c r="F1879" s="1" t="s">
        <v>4968</v>
      </c>
      <c r="G1879" s="1" t="s">
        <v>1003</v>
      </c>
      <c r="H1879" s="1" t="s">
        <v>65</v>
      </c>
      <c r="I1879" s="1">
        <v>0</v>
      </c>
      <c r="J1879" s="1" t="s">
        <v>75</v>
      </c>
      <c r="K1879" s="1">
        <v>0</v>
      </c>
      <c r="M1879" s="1">
        <v>0</v>
      </c>
      <c r="O1879" s="1">
        <v>0</v>
      </c>
      <c r="Q1879" s="1">
        <v>0</v>
      </c>
      <c r="S1879" s="1">
        <v>0</v>
      </c>
      <c r="U1879" s="1">
        <v>0</v>
      </c>
      <c r="W1879" s="1">
        <v>0</v>
      </c>
      <c r="Y1879" s="1">
        <v>0</v>
      </c>
      <c r="AA1879" s="1">
        <v>0</v>
      </c>
      <c r="AC1879" s="1">
        <v>0</v>
      </c>
      <c r="AE1879" s="1">
        <v>0</v>
      </c>
      <c r="AG1879" s="1">
        <v>1</v>
      </c>
      <c r="AH1879" s="1">
        <v>0</v>
      </c>
    </row>
    <row r="1880" spans="1:34">
      <c r="A1880" s="1" t="s">
        <v>4969</v>
      </c>
      <c r="B1880" s="1" t="s">
        <v>4970</v>
      </c>
      <c r="C1880" s="1" t="s">
        <v>378</v>
      </c>
      <c r="D1880" s="1">
        <v>17</v>
      </c>
      <c r="E1880" s="4">
        <v>44679</v>
      </c>
      <c r="F1880" s="1" t="s">
        <v>4971</v>
      </c>
      <c r="G1880" s="1" t="s">
        <v>80</v>
      </c>
      <c r="H1880" s="1" t="s">
        <v>73</v>
      </c>
      <c r="I1880" s="1">
        <v>0</v>
      </c>
      <c r="J1880" s="1" t="s">
        <v>81</v>
      </c>
      <c r="K1880" s="1">
        <v>0.65</v>
      </c>
      <c r="L1880" s="1" t="s">
        <v>82</v>
      </c>
      <c r="M1880" s="1">
        <v>0.7</v>
      </c>
      <c r="N1880" s="1" t="s">
        <v>83</v>
      </c>
      <c r="O1880" s="1">
        <v>0.75</v>
      </c>
      <c r="P1880" s="1" t="s">
        <v>84</v>
      </c>
      <c r="Q1880" s="1">
        <v>0.8</v>
      </c>
      <c r="R1880" s="1" t="s">
        <v>85</v>
      </c>
      <c r="S1880" s="1">
        <v>0</v>
      </c>
      <c r="U1880" s="1">
        <v>0</v>
      </c>
      <c r="W1880" s="1">
        <v>0</v>
      </c>
      <c r="Y1880" s="1">
        <v>0</v>
      </c>
      <c r="AA1880" s="1">
        <v>0</v>
      </c>
      <c r="AC1880" s="1">
        <v>0</v>
      </c>
      <c r="AE1880" s="1">
        <v>0</v>
      </c>
      <c r="AG1880" s="1">
        <v>4</v>
      </c>
      <c r="AH1880" s="1">
        <v>15000</v>
      </c>
    </row>
    <row r="1881" spans="1:34">
      <c r="A1881" s="1" t="s">
        <v>4972</v>
      </c>
      <c r="B1881" s="1" t="s">
        <v>4973</v>
      </c>
      <c r="C1881" s="1" t="s">
        <v>129</v>
      </c>
      <c r="D1881" s="1">
        <v>5</v>
      </c>
      <c r="E1881" s="1">
        <v>44316</v>
      </c>
      <c r="F1881" s="1" t="s">
        <v>20332</v>
      </c>
      <c r="G1881" s="1" t="s">
        <v>72</v>
      </c>
      <c r="H1881" s="1" t="s">
        <v>73</v>
      </c>
      <c r="I1881" s="1">
        <v>0</v>
      </c>
      <c r="J1881" s="1" t="s">
        <v>74</v>
      </c>
      <c r="K1881" s="1">
        <v>0.3</v>
      </c>
      <c r="L1881" s="1" t="s">
        <v>75</v>
      </c>
      <c r="M1881" s="1">
        <v>0</v>
      </c>
      <c r="O1881" s="1">
        <v>0</v>
      </c>
      <c r="Q1881" s="1">
        <v>0</v>
      </c>
      <c r="S1881" s="1">
        <v>0</v>
      </c>
      <c r="U1881" s="1">
        <v>0</v>
      </c>
      <c r="W1881" s="1">
        <v>0</v>
      </c>
      <c r="Y1881" s="1">
        <v>0</v>
      </c>
      <c r="AA1881" s="1">
        <v>0</v>
      </c>
      <c r="AC1881" s="1">
        <v>0</v>
      </c>
      <c r="AE1881" s="1">
        <v>0</v>
      </c>
      <c r="AG1881" s="1">
        <v>2</v>
      </c>
      <c r="AH1881" s="1">
        <v>10000</v>
      </c>
    </row>
    <row r="1882" spans="1:34">
      <c r="A1882" s="1" t="s">
        <v>4974</v>
      </c>
      <c r="B1882" s="1" t="s">
        <v>4975</v>
      </c>
      <c r="C1882" s="1" t="s">
        <v>167</v>
      </c>
      <c r="D1882" s="1">
        <v>10</v>
      </c>
      <c r="E1882" s="4">
        <v>44644</v>
      </c>
      <c r="F1882" s="1" t="s">
        <v>4976</v>
      </c>
      <c r="G1882" s="1" t="s">
        <v>72</v>
      </c>
      <c r="H1882" s="1" t="s">
        <v>65</v>
      </c>
      <c r="I1882" s="1">
        <v>0.8</v>
      </c>
      <c r="J1882" s="1" t="s">
        <v>75</v>
      </c>
      <c r="K1882" s="1">
        <v>0</v>
      </c>
      <c r="M1882" s="1">
        <v>0</v>
      </c>
      <c r="O1882" s="1">
        <v>0</v>
      </c>
      <c r="Q1882" s="1">
        <v>0</v>
      </c>
      <c r="S1882" s="1">
        <v>0</v>
      </c>
      <c r="U1882" s="1">
        <v>0</v>
      </c>
      <c r="W1882" s="1">
        <v>0</v>
      </c>
      <c r="Y1882" s="1">
        <v>0</v>
      </c>
      <c r="AA1882" s="1">
        <v>0</v>
      </c>
      <c r="AC1882" s="1">
        <v>0</v>
      </c>
      <c r="AE1882" s="1">
        <v>0</v>
      </c>
      <c r="AG1882" s="1">
        <v>1</v>
      </c>
      <c r="AH1882" s="1">
        <v>0</v>
      </c>
    </row>
    <row r="1883" spans="1:34">
      <c r="A1883" s="1" t="s">
        <v>4977</v>
      </c>
      <c r="B1883" s="1" t="s">
        <v>4978</v>
      </c>
      <c r="C1883" s="1" t="s">
        <v>167</v>
      </c>
      <c r="D1883" s="1">
        <v>49</v>
      </c>
      <c r="E1883" s="4">
        <v>44553</v>
      </c>
      <c r="F1883" s="1" t="s">
        <v>4979</v>
      </c>
      <c r="G1883" s="1" t="s">
        <v>72</v>
      </c>
      <c r="H1883" s="1" t="s">
        <v>65</v>
      </c>
      <c r="I1883" s="1">
        <v>0.8</v>
      </c>
      <c r="J1883" s="1" t="s">
        <v>75</v>
      </c>
      <c r="K1883" s="1">
        <v>0</v>
      </c>
      <c r="M1883" s="1">
        <v>0</v>
      </c>
      <c r="O1883" s="1">
        <v>0</v>
      </c>
      <c r="Q1883" s="1">
        <v>0</v>
      </c>
      <c r="S1883" s="1">
        <v>0</v>
      </c>
      <c r="U1883" s="1">
        <v>0</v>
      </c>
      <c r="W1883" s="1">
        <v>0</v>
      </c>
      <c r="Y1883" s="1">
        <v>0</v>
      </c>
      <c r="AA1883" s="1">
        <v>0</v>
      </c>
      <c r="AC1883" s="1">
        <v>0</v>
      </c>
      <c r="AE1883" s="1">
        <v>0</v>
      </c>
      <c r="AG1883" s="1">
        <v>1</v>
      </c>
      <c r="AH1883" s="1">
        <v>0</v>
      </c>
    </row>
    <row r="1884" spans="1:34">
      <c r="A1884" s="1" t="s">
        <v>4980</v>
      </c>
      <c r="B1884" s="1" t="s">
        <v>4981</v>
      </c>
      <c r="C1884" s="1" t="s">
        <v>2500</v>
      </c>
      <c r="D1884" s="1">
        <v>11</v>
      </c>
      <c r="E1884" s="4">
        <v>44712</v>
      </c>
      <c r="F1884" s="1" t="s">
        <v>4982</v>
      </c>
      <c r="G1884" s="1" t="s">
        <v>72</v>
      </c>
      <c r="H1884" s="1" t="s">
        <v>65</v>
      </c>
      <c r="I1884" s="1">
        <v>0.8</v>
      </c>
      <c r="J1884" s="1" t="s">
        <v>75</v>
      </c>
      <c r="K1884" s="1">
        <v>0</v>
      </c>
      <c r="M1884" s="1">
        <v>0</v>
      </c>
      <c r="O1884" s="1">
        <v>0</v>
      </c>
      <c r="Q1884" s="1">
        <v>0</v>
      </c>
      <c r="S1884" s="1">
        <v>0</v>
      </c>
      <c r="U1884" s="1">
        <v>0</v>
      </c>
      <c r="W1884" s="1">
        <v>0</v>
      </c>
      <c r="Y1884" s="1">
        <v>0</v>
      </c>
      <c r="AA1884" s="1">
        <v>0</v>
      </c>
      <c r="AC1884" s="1">
        <v>0</v>
      </c>
      <c r="AE1884" s="1">
        <v>0</v>
      </c>
      <c r="AG1884" s="1">
        <v>1</v>
      </c>
      <c r="AH1884" s="1">
        <v>0</v>
      </c>
    </row>
    <row r="1885" spans="1:34">
      <c r="A1885" s="1" t="s">
        <v>4983</v>
      </c>
      <c r="B1885" s="1" t="s">
        <v>4984</v>
      </c>
      <c r="C1885" s="1" t="s">
        <v>387</v>
      </c>
      <c r="D1885" s="1">
        <v>9</v>
      </c>
      <c r="E1885" s="4">
        <v>44001</v>
      </c>
      <c r="F1885" s="1" t="s">
        <v>20453</v>
      </c>
      <c r="G1885" s="1" t="s">
        <v>20341</v>
      </c>
      <c r="H1885" s="1" t="s">
        <v>73</v>
      </c>
      <c r="I1885" s="1">
        <v>0</v>
      </c>
      <c r="J1885" s="1" t="s">
        <v>397</v>
      </c>
      <c r="K1885" s="1">
        <v>0.4</v>
      </c>
      <c r="L1885" s="1" t="s">
        <v>82</v>
      </c>
      <c r="M1885" s="1">
        <v>0.5</v>
      </c>
      <c r="N1885" s="1" t="s">
        <v>83</v>
      </c>
      <c r="O1885" s="1">
        <v>0.6</v>
      </c>
      <c r="P1885" s="1" t="s">
        <v>84</v>
      </c>
      <c r="Q1885" s="1">
        <v>0.7</v>
      </c>
      <c r="R1885" s="1" t="s">
        <v>85</v>
      </c>
      <c r="S1885" s="1">
        <v>0</v>
      </c>
      <c r="U1885" s="1">
        <v>0</v>
      </c>
      <c r="W1885" s="1">
        <v>0</v>
      </c>
      <c r="Y1885" s="1">
        <v>0</v>
      </c>
      <c r="AA1885" s="1">
        <v>0</v>
      </c>
      <c r="AC1885" s="1">
        <v>0</v>
      </c>
      <c r="AE1885" s="1">
        <v>0</v>
      </c>
      <c r="AG1885" s="1">
        <v>4</v>
      </c>
      <c r="AH1885" s="1">
        <v>8000</v>
      </c>
    </row>
    <row r="1886" spans="1:34">
      <c r="A1886" s="1" t="s">
        <v>4985</v>
      </c>
      <c r="B1886" s="1" t="s">
        <v>4986</v>
      </c>
      <c r="C1886" s="1" t="s">
        <v>443</v>
      </c>
      <c r="H1886" s="1" t="s">
        <v>65</v>
      </c>
      <c r="I1886" s="1" t="s">
        <v>66</v>
      </c>
      <c r="V1886" s="1" t="s">
        <v>67</v>
      </c>
    </row>
    <row r="1887" spans="1:34">
      <c r="A1887" s="1" t="s">
        <v>4987</v>
      </c>
      <c r="B1887" s="1" t="s">
        <v>4988</v>
      </c>
      <c r="C1887" s="1" t="s">
        <v>212</v>
      </c>
      <c r="D1887" s="1">
        <v>25</v>
      </c>
      <c r="E1887" s="4">
        <v>44543</v>
      </c>
      <c r="F1887" s="1" t="s">
        <v>4989</v>
      </c>
      <c r="G1887" s="1" t="s">
        <v>72</v>
      </c>
      <c r="H1887" s="1" t="s">
        <v>65</v>
      </c>
      <c r="I1887" s="1">
        <v>0.5</v>
      </c>
      <c r="J1887" s="1" t="s">
        <v>75</v>
      </c>
      <c r="K1887" s="1">
        <v>0</v>
      </c>
      <c r="M1887" s="1">
        <v>0</v>
      </c>
      <c r="O1887" s="1">
        <v>0</v>
      </c>
      <c r="Q1887" s="1">
        <v>0</v>
      </c>
      <c r="S1887" s="1">
        <v>0</v>
      </c>
      <c r="U1887" s="1">
        <v>0</v>
      </c>
      <c r="W1887" s="1">
        <v>0</v>
      </c>
      <c r="Y1887" s="1">
        <v>0</v>
      </c>
      <c r="AA1887" s="1">
        <v>0</v>
      </c>
      <c r="AC1887" s="1">
        <v>0</v>
      </c>
      <c r="AE1887" s="1">
        <v>0</v>
      </c>
      <c r="AG1887" s="1">
        <v>1</v>
      </c>
      <c r="AH1887" s="1">
        <v>0</v>
      </c>
    </row>
    <row r="1888" spans="1:34">
      <c r="A1888" s="1" t="s">
        <v>4990</v>
      </c>
      <c r="B1888" s="1" t="s">
        <v>4991</v>
      </c>
      <c r="C1888" s="1" t="s">
        <v>212</v>
      </c>
      <c r="D1888" s="1">
        <v>13</v>
      </c>
      <c r="E1888" s="4">
        <v>44672</v>
      </c>
      <c r="F1888" s="1" t="s">
        <v>4992</v>
      </c>
      <c r="G1888" s="1" t="s">
        <v>80</v>
      </c>
      <c r="H1888" s="1" t="s">
        <v>73</v>
      </c>
      <c r="I1888" s="1">
        <v>0</v>
      </c>
      <c r="J1888" s="1" t="s">
        <v>690</v>
      </c>
      <c r="K1888" s="1">
        <v>0.5</v>
      </c>
      <c r="L1888" s="1" t="s">
        <v>82</v>
      </c>
      <c r="M1888" s="1">
        <v>0.6</v>
      </c>
      <c r="N1888" s="1" t="s">
        <v>83</v>
      </c>
      <c r="O1888" s="1">
        <v>0.7</v>
      </c>
      <c r="P1888" s="1" t="s">
        <v>84</v>
      </c>
      <c r="Q1888" s="1">
        <v>0.8</v>
      </c>
      <c r="R1888" s="1" t="s">
        <v>85</v>
      </c>
      <c r="S1888" s="1">
        <v>0</v>
      </c>
      <c r="U1888" s="1">
        <v>0</v>
      </c>
      <c r="W1888" s="1">
        <v>0</v>
      </c>
      <c r="Y1888" s="1">
        <v>0</v>
      </c>
      <c r="AA1888" s="1">
        <v>0</v>
      </c>
      <c r="AC1888" s="1">
        <v>0</v>
      </c>
      <c r="AE1888" s="1">
        <v>0</v>
      </c>
      <c r="AG1888" s="1">
        <v>4</v>
      </c>
      <c r="AH1888" s="1">
        <v>11999.99</v>
      </c>
    </row>
    <row r="1889" spans="1:34">
      <c r="A1889" s="1" t="s">
        <v>4993</v>
      </c>
      <c r="B1889" s="1" t="s">
        <v>4994</v>
      </c>
      <c r="C1889" s="1" t="s">
        <v>279</v>
      </c>
      <c r="D1889" s="1">
        <v>5</v>
      </c>
      <c r="E1889" s="4">
        <v>44666</v>
      </c>
      <c r="F1889" s="1" t="s">
        <v>4995</v>
      </c>
      <c r="G1889" s="1" t="s">
        <v>72</v>
      </c>
      <c r="H1889" s="1" t="s">
        <v>65</v>
      </c>
      <c r="I1889" s="1">
        <v>0.6</v>
      </c>
      <c r="J1889" s="1" t="s">
        <v>75</v>
      </c>
      <c r="K1889" s="1">
        <v>0</v>
      </c>
      <c r="M1889" s="1">
        <v>0</v>
      </c>
      <c r="O1889" s="1">
        <v>0</v>
      </c>
      <c r="Q1889" s="1">
        <v>0</v>
      </c>
      <c r="S1889" s="1">
        <v>0</v>
      </c>
      <c r="U1889" s="1">
        <v>0</v>
      </c>
      <c r="W1889" s="1">
        <v>0</v>
      </c>
      <c r="Y1889" s="1">
        <v>0</v>
      </c>
      <c r="AA1889" s="1">
        <v>0</v>
      </c>
      <c r="AC1889" s="1">
        <v>0</v>
      </c>
      <c r="AE1889" s="1">
        <v>0</v>
      </c>
      <c r="AG1889" s="1">
        <v>1</v>
      </c>
      <c r="AH1889" s="1">
        <v>0</v>
      </c>
    </row>
    <row r="1890" spans="1:34">
      <c r="A1890" s="1" t="s">
        <v>4996</v>
      </c>
      <c r="B1890" s="1" t="s">
        <v>4997</v>
      </c>
      <c r="C1890" s="1" t="s">
        <v>212</v>
      </c>
      <c r="H1890" s="1" t="s">
        <v>65</v>
      </c>
      <c r="I1890" s="1" t="s">
        <v>66</v>
      </c>
      <c r="V1890" s="1" t="s">
        <v>67</v>
      </c>
    </row>
    <row r="1891" spans="1:34">
      <c r="A1891" s="1" t="s">
        <v>4998</v>
      </c>
      <c r="B1891" s="1" t="s">
        <v>4999</v>
      </c>
      <c r="C1891" s="1" t="s">
        <v>218</v>
      </c>
      <c r="D1891" s="1">
        <v>25</v>
      </c>
      <c r="E1891" s="1">
        <v>41547</v>
      </c>
      <c r="F1891" s="1" t="s">
        <v>20340</v>
      </c>
      <c r="G1891" s="1" t="s">
        <v>20341</v>
      </c>
      <c r="H1891" s="1" t="s">
        <v>73</v>
      </c>
      <c r="I1891" s="1">
        <v>0</v>
      </c>
      <c r="J1891" s="1" t="s">
        <v>89</v>
      </c>
      <c r="K1891" s="1">
        <v>0.5</v>
      </c>
      <c r="L1891" s="1" t="s">
        <v>82</v>
      </c>
      <c r="M1891" s="1">
        <v>0.6</v>
      </c>
      <c r="N1891" s="1" t="s">
        <v>83</v>
      </c>
      <c r="O1891" s="1">
        <v>0.7</v>
      </c>
      <c r="P1891" s="1" t="s">
        <v>84</v>
      </c>
      <c r="Q1891" s="1">
        <v>0.75</v>
      </c>
      <c r="R1891" s="1" t="s">
        <v>85</v>
      </c>
      <c r="S1891" s="1">
        <v>0</v>
      </c>
      <c r="U1891" s="1">
        <v>0</v>
      </c>
      <c r="W1891" s="1">
        <v>0</v>
      </c>
      <c r="Y1891" s="1">
        <v>0</v>
      </c>
      <c r="AA1891" s="1">
        <v>0</v>
      </c>
      <c r="AC1891" s="1">
        <v>0</v>
      </c>
      <c r="AE1891" s="1">
        <v>0</v>
      </c>
      <c r="AG1891" s="1">
        <v>4</v>
      </c>
      <c r="AH1891" s="1">
        <v>12000</v>
      </c>
    </row>
    <row r="1892" spans="1:34">
      <c r="A1892" s="1" t="s">
        <v>5000</v>
      </c>
      <c r="B1892" s="1" t="s">
        <v>5001</v>
      </c>
      <c r="C1892" s="1" t="s">
        <v>378</v>
      </c>
      <c r="D1892" s="1">
        <v>5</v>
      </c>
      <c r="E1892" s="1">
        <v>44285</v>
      </c>
      <c r="F1892" s="1" t="s">
        <v>20332</v>
      </c>
      <c r="G1892" s="1" t="s">
        <v>72</v>
      </c>
      <c r="H1892" s="1" t="s">
        <v>65</v>
      </c>
      <c r="I1892" s="1">
        <v>0.8</v>
      </c>
      <c r="J1892" s="1" t="s">
        <v>75</v>
      </c>
      <c r="K1892" s="1">
        <v>0</v>
      </c>
      <c r="M1892" s="1">
        <v>0</v>
      </c>
      <c r="O1892" s="1">
        <v>0</v>
      </c>
      <c r="Q1892" s="1">
        <v>0</v>
      </c>
      <c r="S1892" s="1">
        <v>0</v>
      </c>
      <c r="U1892" s="1">
        <v>0</v>
      </c>
      <c r="W1892" s="1">
        <v>0</v>
      </c>
      <c r="Y1892" s="1">
        <v>0</v>
      </c>
      <c r="AA1892" s="1">
        <v>0</v>
      </c>
      <c r="AC1892" s="1">
        <v>0</v>
      </c>
      <c r="AE1892" s="1">
        <v>0</v>
      </c>
      <c r="AG1892" s="1">
        <v>1</v>
      </c>
      <c r="AH1892" s="1">
        <v>0</v>
      </c>
    </row>
    <row r="1893" spans="1:34">
      <c r="A1893" s="1" t="s">
        <v>5002</v>
      </c>
      <c r="B1893" s="1" t="s">
        <v>5003</v>
      </c>
      <c r="C1893" s="1" t="s">
        <v>112</v>
      </c>
      <c r="D1893" s="1">
        <v>66</v>
      </c>
      <c r="E1893" s="4">
        <v>44560</v>
      </c>
      <c r="F1893" s="1" t="s">
        <v>5004</v>
      </c>
      <c r="G1893" s="1" t="s">
        <v>72</v>
      </c>
      <c r="H1893" s="1" t="s">
        <v>73</v>
      </c>
      <c r="I1893" s="1">
        <v>0</v>
      </c>
      <c r="J1893" s="1" t="s">
        <v>74</v>
      </c>
      <c r="K1893" s="1">
        <v>0.8</v>
      </c>
      <c r="L1893" s="1" t="s">
        <v>75</v>
      </c>
      <c r="M1893" s="1">
        <v>0</v>
      </c>
      <c r="O1893" s="1">
        <v>0</v>
      </c>
      <c r="Q1893" s="1">
        <v>0</v>
      </c>
      <c r="S1893" s="1">
        <v>0</v>
      </c>
      <c r="U1893" s="1">
        <v>0</v>
      </c>
      <c r="W1893" s="1">
        <v>0</v>
      </c>
      <c r="Y1893" s="1">
        <v>0</v>
      </c>
      <c r="AA1893" s="1">
        <v>0</v>
      </c>
      <c r="AC1893" s="1">
        <v>0</v>
      </c>
      <c r="AE1893" s="1">
        <v>0</v>
      </c>
      <c r="AG1893" s="1">
        <v>2</v>
      </c>
      <c r="AH1893" s="1">
        <v>10000</v>
      </c>
    </row>
    <row r="1894" spans="1:34">
      <c r="A1894" s="1" t="s">
        <v>5005</v>
      </c>
      <c r="B1894" s="1" t="s">
        <v>5006</v>
      </c>
      <c r="C1894" s="1" t="s">
        <v>981</v>
      </c>
      <c r="D1894" s="1">
        <v>17</v>
      </c>
      <c r="E1894" s="4">
        <v>44651</v>
      </c>
      <c r="F1894" s="1" t="s">
        <v>5007</v>
      </c>
      <c r="G1894" s="1" t="s">
        <v>80</v>
      </c>
      <c r="H1894" s="1" t="s">
        <v>65</v>
      </c>
      <c r="I1894" s="1">
        <v>0.8</v>
      </c>
      <c r="J1894" s="1" t="s">
        <v>75</v>
      </c>
      <c r="K1894" s="1">
        <v>0</v>
      </c>
      <c r="M1894" s="1">
        <v>0</v>
      </c>
      <c r="O1894" s="1">
        <v>0</v>
      </c>
      <c r="Q1894" s="1">
        <v>0</v>
      </c>
      <c r="S1894" s="1">
        <v>0</v>
      </c>
      <c r="U1894" s="1">
        <v>0</v>
      </c>
      <c r="W1894" s="1">
        <v>0</v>
      </c>
      <c r="Y1894" s="1">
        <v>0</v>
      </c>
      <c r="AA1894" s="1">
        <v>0</v>
      </c>
      <c r="AC1894" s="1">
        <v>0</v>
      </c>
      <c r="AE1894" s="1">
        <v>0</v>
      </c>
      <c r="AG1894" s="1">
        <v>1</v>
      </c>
      <c r="AH1894" s="1">
        <v>0</v>
      </c>
    </row>
    <row r="1895" spans="1:34">
      <c r="A1895" s="1" t="s">
        <v>5008</v>
      </c>
      <c r="B1895" s="1" t="s">
        <v>5009</v>
      </c>
      <c r="C1895" s="1" t="s">
        <v>129</v>
      </c>
      <c r="D1895" s="1">
        <v>22</v>
      </c>
      <c r="E1895" s="4">
        <v>44712</v>
      </c>
      <c r="F1895" s="1" t="s">
        <v>5010</v>
      </c>
      <c r="G1895" s="1" t="s">
        <v>72</v>
      </c>
      <c r="H1895" s="1" t="s">
        <v>65</v>
      </c>
      <c r="I1895" s="1">
        <v>0.8</v>
      </c>
      <c r="J1895" s="1" t="s">
        <v>75</v>
      </c>
      <c r="K1895" s="1">
        <v>0</v>
      </c>
      <c r="M1895" s="1">
        <v>0</v>
      </c>
      <c r="O1895" s="1">
        <v>0</v>
      </c>
      <c r="Q1895" s="1">
        <v>0</v>
      </c>
      <c r="S1895" s="1">
        <v>0</v>
      </c>
      <c r="U1895" s="1">
        <v>0</v>
      </c>
      <c r="W1895" s="1">
        <v>0</v>
      </c>
      <c r="Y1895" s="1">
        <v>0</v>
      </c>
      <c r="AA1895" s="1">
        <v>0</v>
      </c>
      <c r="AC1895" s="1">
        <v>0</v>
      </c>
      <c r="AE1895" s="1">
        <v>0</v>
      </c>
      <c r="AG1895" s="1">
        <v>1</v>
      </c>
      <c r="AH1895" s="1">
        <v>0</v>
      </c>
    </row>
    <row r="1896" spans="1:34">
      <c r="A1896" s="1" t="s">
        <v>5011</v>
      </c>
      <c r="B1896" s="1" t="s">
        <v>5012</v>
      </c>
      <c r="C1896" s="1" t="s">
        <v>248</v>
      </c>
      <c r="D1896" s="1">
        <v>10</v>
      </c>
      <c r="E1896" s="1">
        <v>44053</v>
      </c>
      <c r="F1896" s="1" t="s">
        <v>20332</v>
      </c>
      <c r="G1896" s="1" t="s">
        <v>72</v>
      </c>
      <c r="H1896" s="1" t="s">
        <v>65</v>
      </c>
      <c r="I1896" s="1">
        <v>0.8</v>
      </c>
      <c r="J1896" s="1" t="s">
        <v>75</v>
      </c>
      <c r="K1896" s="1">
        <v>0</v>
      </c>
      <c r="M1896" s="1">
        <v>0</v>
      </c>
      <c r="O1896" s="1">
        <v>0</v>
      </c>
      <c r="Q1896" s="1">
        <v>0</v>
      </c>
      <c r="S1896" s="1">
        <v>0</v>
      </c>
      <c r="U1896" s="1">
        <v>0</v>
      </c>
      <c r="W1896" s="1">
        <v>0</v>
      </c>
      <c r="Y1896" s="1">
        <v>0</v>
      </c>
      <c r="AA1896" s="1">
        <v>0</v>
      </c>
      <c r="AC1896" s="1">
        <v>0</v>
      </c>
      <c r="AE1896" s="1">
        <v>0</v>
      </c>
      <c r="AG1896" s="1">
        <v>1</v>
      </c>
      <c r="AH1896" s="1">
        <v>0</v>
      </c>
    </row>
    <row r="1897" spans="1:34">
      <c r="A1897" s="1" t="s">
        <v>5013</v>
      </c>
      <c r="B1897" s="1" t="s">
        <v>5014</v>
      </c>
      <c r="C1897" s="1" t="s">
        <v>443</v>
      </c>
      <c r="H1897" s="1" t="s">
        <v>65</v>
      </c>
      <c r="I1897" s="1" t="s">
        <v>66</v>
      </c>
      <c r="V1897" s="1" t="s">
        <v>67</v>
      </c>
    </row>
    <row r="1898" spans="1:34">
      <c r="A1898" s="1" t="s">
        <v>5015</v>
      </c>
      <c r="B1898" s="1" t="s">
        <v>5016</v>
      </c>
      <c r="C1898" s="1" t="s">
        <v>95</v>
      </c>
      <c r="D1898" s="1">
        <v>4</v>
      </c>
      <c r="E1898" s="4">
        <v>44620</v>
      </c>
      <c r="F1898" s="1" t="s">
        <v>5017</v>
      </c>
      <c r="G1898" s="1" t="s">
        <v>72</v>
      </c>
      <c r="H1898" s="1" t="s">
        <v>73</v>
      </c>
      <c r="I1898" s="1">
        <v>0</v>
      </c>
      <c r="J1898" s="1" t="s">
        <v>74</v>
      </c>
      <c r="K1898" s="1">
        <v>0.8</v>
      </c>
      <c r="L1898" s="1" t="s">
        <v>75</v>
      </c>
      <c r="M1898" s="1">
        <v>0</v>
      </c>
      <c r="O1898" s="1">
        <v>0</v>
      </c>
      <c r="Q1898" s="1">
        <v>0</v>
      </c>
      <c r="S1898" s="1">
        <v>0</v>
      </c>
      <c r="U1898" s="1">
        <v>0</v>
      </c>
      <c r="W1898" s="1">
        <v>0</v>
      </c>
      <c r="Y1898" s="1">
        <v>0</v>
      </c>
      <c r="AA1898" s="1">
        <v>0</v>
      </c>
      <c r="AC1898" s="1">
        <v>0</v>
      </c>
      <c r="AE1898" s="1">
        <v>0</v>
      </c>
      <c r="AG1898" s="1">
        <v>2</v>
      </c>
      <c r="AH1898" s="1">
        <v>10000</v>
      </c>
    </row>
    <row r="1899" spans="1:34">
      <c r="A1899" s="1" t="s">
        <v>5018</v>
      </c>
      <c r="B1899" s="1" t="s">
        <v>5019</v>
      </c>
      <c r="C1899" s="1" t="s">
        <v>346</v>
      </c>
      <c r="D1899" s="1">
        <v>22</v>
      </c>
      <c r="E1899" s="1">
        <v>44407</v>
      </c>
      <c r="F1899" s="1" t="s">
        <v>20332</v>
      </c>
      <c r="G1899" s="1" t="s">
        <v>72</v>
      </c>
      <c r="H1899" s="1" t="s">
        <v>65</v>
      </c>
      <c r="I1899" s="1">
        <v>0.65</v>
      </c>
      <c r="J1899" s="1" t="s">
        <v>75</v>
      </c>
      <c r="K1899" s="1">
        <v>0</v>
      </c>
      <c r="M1899" s="1">
        <v>0</v>
      </c>
      <c r="O1899" s="1">
        <v>0</v>
      </c>
      <c r="Q1899" s="1">
        <v>0</v>
      </c>
      <c r="S1899" s="1">
        <v>0</v>
      </c>
      <c r="U1899" s="1">
        <v>0</v>
      </c>
      <c r="W1899" s="1">
        <v>0</v>
      </c>
      <c r="Y1899" s="1">
        <v>0</v>
      </c>
      <c r="AA1899" s="1">
        <v>0</v>
      </c>
      <c r="AC1899" s="1">
        <v>0</v>
      </c>
      <c r="AE1899" s="1">
        <v>0</v>
      </c>
      <c r="AG1899" s="1">
        <v>1</v>
      </c>
      <c r="AH1899" s="1">
        <v>0</v>
      </c>
    </row>
    <row r="1900" spans="1:34">
      <c r="A1900" s="1" t="s">
        <v>5020</v>
      </c>
      <c r="B1900" s="1" t="s">
        <v>5021</v>
      </c>
      <c r="C1900" s="1" t="s">
        <v>810</v>
      </c>
      <c r="H1900" s="1" t="s">
        <v>65</v>
      </c>
      <c r="I1900" s="1" t="s">
        <v>66</v>
      </c>
      <c r="V1900" s="1" t="s">
        <v>67</v>
      </c>
    </row>
    <row r="1901" spans="1:34">
      <c r="A1901" s="1" t="s">
        <v>5022</v>
      </c>
      <c r="B1901" s="1" t="s">
        <v>5023</v>
      </c>
      <c r="C1901" s="1" t="s">
        <v>146</v>
      </c>
      <c r="D1901" s="1">
        <v>19</v>
      </c>
      <c r="E1901" s="4">
        <v>44711</v>
      </c>
      <c r="F1901" s="1" t="s">
        <v>5024</v>
      </c>
      <c r="G1901" s="1" t="s">
        <v>72</v>
      </c>
      <c r="H1901" s="1" t="s">
        <v>65</v>
      </c>
      <c r="I1901" s="1">
        <v>0.8</v>
      </c>
      <c r="J1901" s="1" t="s">
        <v>75</v>
      </c>
      <c r="K1901" s="1">
        <v>0</v>
      </c>
      <c r="M1901" s="1">
        <v>0</v>
      </c>
      <c r="O1901" s="1">
        <v>0</v>
      </c>
      <c r="Q1901" s="1">
        <v>0</v>
      </c>
      <c r="S1901" s="1">
        <v>0</v>
      </c>
      <c r="U1901" s="1">
        <v>0</v>
      </c>
      <c r="W1901" s="1">
        <v>0</v>
      </c>
      <c r="Y1901" s="1">
        <v>0</v>
      </c>
      <c r="AA1901" s="1">
        <v>0</v>
      </c>
      <c r="AC1901" s="1">
        <v>0</v>
      </c>
      <c r="AE1901" s="1">
        <v>0</v>
      </c>
      <c r="AG1901" s="1">
        <v>1</v>
      </c>
      <c r="AH1901" s="1">
        <v>0</v>
      </c>
    </row>
    <row r="1902" spans="1:34">
      <c r="A1902" s="1" t="s">
        <v>5025</v>
      </c>
      <c r="B1902" s="1" t="s">
        <v>5026</v>
      </c>
      <c r="C1902" s="1" t="s">
        <v>248</v>
      </c>
      <c r="D1902" s="1">
        <v>5</v>
      </c>
      <c r="E1902" s="1">
        <v>44313</v>
      </c>
      <c r="F1902" s="1" t="s">
        <v>20332</v>
      </c>
      <c r="G1902" s="1" t="s">
        <v>72</v>
      </c>
      <c r="H1902" s="1" t="s">
        <v>65</v>
      </c>
      <c r="I1902" s="1">
        <v>0.8</v>
      </c>
      <c r="J1902" s="1" t="s">
        <v>75</v>
      </c>
      <c r="K1902" s="1">
        <v>0</v>
      </c>
      <c r="M1902" s="1">
        <v>0</v>
      </c>
      <c r="O1902" s="1">
        <v>0</v>
      </c>
      <c r="Q1902" s="1">
        <v>0</v>
      </c>
      <c r="S1902" s="1">
        <v>0</v>
      </c>
      <c r="U1902" s="1">
        <v>0</v>
      </c>
      <c r="W1902" s="1">
        <v>0</v>
      </c>
      <c r="Y1902" s="1">
        <v>0</v>
      </c>
      <c r="AA1902" s="1">
        <v>0</v>
      </c>
      <c r="AC1902" s="1">
        <v>0</v>
      </c>
      <c r="AE1902" s="1">
        <v>0</v>
      </c>
      <c r="AG1902" s="1">
        <v>1</v>
      </c>
      <c r="AH1902" s="1">
        <v>0</v>
      </c>
    </row>
    <row r="1903" spans="1:34">
      <c r="A1903" s="1" t="s">
        <v>5027</v>
      </c>
      <c r="B1903" s="1" t="s">
        <v>5028</v>
      </c>
      <c r="C1903" s="1" t="s">
        <v>964</v>
      </c>
      <c r="D1903" s="1">
        <v>2</v>
      </c>
      <c r="E1903" s="1">
        <v>43935</v>
      </c>
      <c r="F1903" s="1" t="s">
        <v>20332</v>
      </c>
      <c r="G1903" s="1" t="s">
        <v>72</v>
      </c>
      <c r="H1903" s="1" t="s">
        <v>73</v>
      </c>
      <c r="I1903" s="1">
        <v>0</v>
      </c>
      <c r="J1903" s="1" t="s">
        <v>74</v>
      </c>
      <c r="K1903" s="1">
        <v>0.8</v>
      </c>
      <c r="L1903" s="1" t="s">
        <v>75</v>
      </c>
      <c r="M1903" s="1">
        <v>0</v>
      </c>
      <c r="O1903" s="1">
        <v>0</v>
      </c>
      <c r="Q1903" s="1">
        <v>0</v>
      </c>
      <c r="S1903" s="1">
        <v>0</v>
      </c>
      <c r="U1903" s="1">
        <v>0</v>
      </c>
      <c r="W1903" s="1">
        <v>0</v>
      </c>
      <c r="Y1903" s="1">
        <v>0</v>
      </c>
      <c r="AA1903" s="1">
        <v>0</v>
      </c>
      <c r="AC1903" s="1">
        <v>0</v>
      </c>
      <c r="AE1903" s="1">
        <v>0</v>
      </c>
      <c r="AG1903" s="1">
        <v>2</v>
      </c>
      <c r="AH1903" s="1">
        <v>10000</v>
      </c>
    </row>
    <row r="1904" spans="1:34">
      <c r="A1904" s="1" t="s">
        <v>5029</v>
      </c>
      <c r="B1904" s="1" t="s">
        <v>5030</v>
      </c>
      <c r="C1904" s="1" t="s">
        <v>423</v>
      </c>
      <c r="D1904" s="1">
        <v>21</v>
      </c>
      <c r="E1904" s="4">
        <v>44557</v>
      </c>
      <c r="F1904" s="1" t="s">
        <v>5031</v>
      </c>
      <c r="G1904" s="1" t="s">
        <v>72</v>
      </c>
      <c r="H1904" s="1" t="s">
        <v>65</v>
      </c>
      <c r="I1904" s="1">
        <v>0.6</v>
      </c>
      <c r="J1904" s="1" t="s">
        <v>75</v>
      </c>
      <c r="K1904" s="1">
        <v>0</v>
      </c>
      <c r="M1904" s="1">
        <v>0</v>
      </c>
      <c r="O1904" s="1">
        <v>0</v>
      </c>
      <c r="Q1904" s="1">
        <v>0</v>
      </c>
      <c r="S1904" s="1">
        <v>0</v>
      </c>
      <c r="U1904" s="1">
        <v>0</v>
      </c>
      <c r="W1904" s="1">
        <v>0</v>
      </c>
      <c r="Y1904" s="1">
        <v>0</v>
      </c>
      <c r="AA1904" s="1">
        <v>0</v>
      </c>
      <c r="AC1904" s="1">
        <v>0</v>
      </c>
      <c r="AE1904" s="1">
        <v>0</v>
      </c>
      <c r="AG1904" s="1">
        <v>1</v>
      </c>
      <c r="AH1904" s="1">
        <v>0</v>
      </c>
    </row>
    <row r="1905" spans="1:34">
      <c r="A1905" s="1" t="s">
        <v>5032</v>
      </c>
      <c r="B1905" s="1" t="s">
        <v>5033</v>
      </c>
      <c r="C1905" s="1" t="s">
        <v>65</v>
      </c>
      <c r="D1905" s="1">
        <v>17</v>
      </c>
      <c r="E1905" s="1">
        <v>41460</v>
      </c>
      <c r="F1905" s="1" t="s">
        <v>20332</v>
      </c>
      <c r="G1905" s="1" t="s">
        <v>72</v>
      </c>
      <c r="H1905" s="1" t="s">
        <v>73</v>
      </c>
      <c r="I1905" s="1">
        <v>0</v>
      </c>
      <c r="J1905" s="1" t="s">
        <v>74</v>
      </c>
      <c r="K1905" s="1">
        <v>0.8</v>
      </c>
      <c r="L1905" s="1" t="s">
        <v>75</v>
      </c>
      <c r="M1905" s="1">
        <v>0</v>
      </c>
      <c r="O1905" s="1">
        <v>0</v>
      </c>
      <c r="Q1905" s="1">
        <v>0</v>
      </c>
      <c r="S1905" s="1">
        <v>0</v>
      </c>
      <c r="U1905" s="1">
        <v>0</v>
      </c>
      <c r="W1905" s="1">
        <v>0</v>
      </c>
      <c r="Y1905" s="1">
        <v>0</v>
      </c>
      <c r="AA1905" s="1">
        <v>0</v>
      </c>
      <c r="AC1905" s="1">
        <v>0</v>
      </c>
      <c r="AE1905" s="1">
        <v>0</v>
      </c>
      <c r="AG1905" s="1">
        <v>2</v>
      </c>
      <c r="AH1905" s="1">
        <v>10000</v>
      </c>
    </row>
    <row r="1906" spans="1:34">
      <c r="A1906" s="1" t="s">
        <v>5034</v>
      </c>
      <c r="B1906" s="1" t="s">
        <v>5035</v>
      </c>
      <c r="C1906" s="1" t="s">
        <v>365</v>
      </c>
      <c r="D1906" s="1">
        <v>5</v>
      </c>
      <c r="E1906" s="4">
        <v>44712</v>
      </c>
      <c r="F1906" s="1" t="s">
        <v>5036</v>
      </c>
      <c r="G1906" s="1" t="s">
        <v>72</v>
      </c>
      <c r="H1906" s="1" t="s">
        <v>65</v>
      </c>
      <c r="I1906" s="1">
        <v>0.5</v>
      </c>
      <c r="J1906" s="1" t="s">
        <v>75</v>
      </c>
      <c r="K1906" s="1">
        <v>0</v>
      </c>
      <c r="M1906" s="1">
        <v>0</v>
      </c>
      <c r="O1906" s="1">
        <v>0</v>
      </c>
      <c r="Q1906" s="1">
        <v>0</v>
      </c>
      <c r="S1906" s="1">
        <v>0</v>
      </c>
      <c r="U1906" s="1">
        <v>0</v>
      </c>
      <c r="W1906" s="1">
        <v>0</v>
      </c>
      <c r="Y1906" s="1">
        <v>0</v>
      </c>
      <c r="AA1906" s="1">
        <v>0</v>
      </c>
      <c r="AC1906" s="1">
        <v>0</v>
      </c>
      <c r="AE1906" s="1">
        <v>0</v>
      </c>
      <c r="AG1906" s="1">
        <v>1</v>
      </c>
      <c r="AH1906" s="1">
        <v>0</v>
      </c>
    </row>
    <row r="1907" spans="1:34">
      <c r="A1907" s="1" t="s">
        <v>5037</v>
      </c>
      <c r="B1907" s="1" t="s">
        <v>5038</v>
      </c>
      <c r="C1907" s="1" t="s">
        <v>129</v>
      </c>
      <c r="D1907" s="1">
        <v>6</v>
      </c>
      <c r="E1907" s="4">
        <v>44712</v>
      </c>
      <c r="F1907" s="1" t="s">
        <v>5039</v>
      </c>
      <c r="G1907" s="1" t="s">
        <v>72</v>
      </c>
      <c r="H1907" s="1" t="s">
        <v>73</v>
      </c>
      <c r="I1907" s="1">
        <v>0</v>
      </c>
      <c r="J1907" s="1" t="s">
        <v>74</v>
      </c>
      <c r="K1907" s="1">
        <v>0.8</v>
      </c>
      <c r="L1907" s="1" t="s">
        <v>75</v>
      </c>
      <c r="M1907" s="1">
        <v>0</v>
      </c>
      <c r="O1907" s="1">
        <v>0</v>
      </c>
      <c r="Q1907" s="1">
        <v>0</v>
      </c>
      <c r="S1907" s="1">
        <v>0</v>
      </c>
      <c r="U1907" s="1">
        <v>0</v>
      </c>
      <c r="W1907" s="1">
        <v>0</v>
      </c>
      <c r="Y1907" s="1">
        <v>0</v>
      </c>
      <c r="AA1907" s="1">
        <v>0</v>
      </c>
      <c r="AC1907" s="1">
        <v>0</v>
      </c>
      <c r="AE1907" s="1">
        <v>0</v>
      </c>
      <c r="AG1907" s="1">
        <v>2</v>
      </c>
      <c r="AH1907" s="1">
        <v>10000</v>
      </c>
    </row>
    <row r="1908" spans="1:34">
      <c r="A1908" s="1" t="s">
        <v>5040</v>
      </c>
      <c r="B1908" s="1" t="s">
        <v>5041</v>
      </c>
      <c r="C1908" s="1" t="s">
        <v>193</v>
      </c>
      <c r="D1908" s="1">
        <v>35</v>
      </c>
      <c r="E1908" s="4">
        <v>44539</v>
      </c>
      <c r="F1908" s="1" t="s">
        <v>5042</v>
      </c>
      <c r="G1908" s="1" t="s">
        <v>72</v>
      </c>
      <c r="H1908" s="1" t="s">
        <v>65</v>
      </c>
      <c r="I1908" s="1">
        <v>0.4</v>
      </c>
      <c r="J1908" s="1" t="s">
        <v>75</v>
      </c>
      <c r="K1908" s="1">
        <v>0</v>
      </c>
      <c r="M1908" s="1">
        <v>0</v>
      </c>
      <c r="O1908" s="1">
        <v>0</v>
      </c>
      <c r="Q1908" s="1">
        <v>0</v>
      </c>
      <c r="S1908" s="1">
        <v>0</v>
      </c>
      <c r="U1908" s="1">
        <v>0</v>
      </c>
      <c r="W1908" s="1">
        <v>0</v>
      </c>
      <c r="Y1908" s="1">
        <v>0</v>
      </c>
      <c r="AA1908" s="1">
        <v>0</v>
      </c>
      <c r="AC1908" s="1">
        <v>0</v>
      </c>
      <c r="AE1908" s="1">
        <v>0</v>
      </c>
      <c r="AG1908" s="1">
        <v>1</v>
      </c>
      <c r="AH1908" s="1">
        <v>0</v>
      </c>
    </row>
    <row r="1909" spans="1:34">
      <c r="A1909" s="1" t="s">
        <v>5043</v>
      </c>
      <c r="B1909" s="1" t="s">
        <v>5044</v>
      </c>
      <c r="C1909" s="1" t="s">
        <v>259</v>
      </c>
      <c r="D1909" s="1">
        <v>34</v>
      </c>
      <c r="E1909" s="4">
        <v>44558</v>
      </c>
      <c r="F1909" s="1" t="s">
        <v>5045</v>
      </c>
      <c r="G1909" s="1" t="s">
        <v>72</v>
      </c>
      <c r="H1909" s="1" t="s">
        <v>65</v>
      </c>
      <c r="I1909" s="1">
        <v>0.6</v>
      </c>
      <c r="J1909" s="1" t="s">
        <v>75</v>
      </c>
      <c r="K1909" s="1">
        <v>0</v>
      </c>
      <c r="M1909" s="1">
        <v>0</v>
      </c>
      <c r="O1909" s="1">
        <v>0</v>
      </c>
      <c r="Q1909" s="1">
        <v>0</v>
      </c>
      <c r="S1909" s="1">
        <v>0</v>
      </c>
      <c r="U1909" s="1">
        <v>0</v>
      </c>
      <c r="W1909" s="1">
        <v>0</v>
      </c>
      <c r="Y1909" s="1">
        <v>0</v>
      </c>
      <c r="AA1909" s="1">
        <v>0</v>
      </c>
      <c r="AC1909" s="1">
        <v>0</v>
      </c>
      <c r="AE1909" s="1">
        <v>0</v>
      </c>
      <c r="AG1909" s="1">
        <v>1</v>
      </c>
      <c r="AH1909" s="1">
        <v>0</v>
      </c>
    </row>
    <row r="1910" spans="1:34">
      <c r="A1910" s="1" t="s">
        <v>5046</v>
      </c>
      <c r="B1910" s="1" t="s">
        <v>5047</v>
      </c>
      <c r="C1910" s="1" t="s">
        <v>193</v>
      </c>
      <c r="D1910" s="1">
        <v>2</v>
      </c>
      <c r="E1910" s="4">
        <v>44634</v>
      </c>
      <c r="F1910" s="1" t="s">
        <v>5048</v>
      </c>
      <c r="G1910" s="1" t="s">
        <v>72</v>
      </c>
      <c r="H1910" s="1" t="s">
        <v>65</v>
      </c>
      <c r="I1910" s="1">
        <v>0.8</v>
      </c>
      <c r="J1910" s="1" t="s">
        <v>75</v>
      </c>
      <c r="K1910" s="1">
        <v>0</v>
      </c>
      <c r="M1910" s="1">
        <v>0</v>
      </c>
      <c r="O1910" s="1">
        <v>0</v>
      </c>
      <c r="Q1910" s="1">
        <v>0</v>
      </c>
      <c r="S1910" s="1">
        <v>0</v>
      </c>
      <c r="U1910" s="1">
        <v>0</v>
      </c>
      <c r="W1910" s="1">
        <v>0</v>
      </c>
      <c r="Y1910" s="1">
        <v>0</v>
      </c>
      <c r="AA1910" s="1">
        <v>0</v>
      </c>
      <c r="AC1910" s="1">
        <v>0</v>
      </c>
      <c r="AE1910" s="1">
        <v>0</v>
      </c>
      <c r="AG1910" s="1">
        <v>1</v>
      </c>
      <c r="AH1910" s="1">
        <v>0</v>
      </c>
    </row>
    <row r="1911" spans="1:34">
      <c r="A1911" s="1" t="s">
        <v>5049</v>
      </c>
      <c r="B1911" s="1" t="s">
        <v>5050</v>
      </c>
      <c r="C1911" s="1" t="s">
        <v>149</v>
      </c>
      <c r="D1911" s="1">
        <v>16</v>
      </c>
      <c r="E1911" s="4">
        <v>44711</v>
      </c>
      <c r="F1911" s="1" t="s">
        <v>5051</v>
      </c>
      <c r="G1911" s="1" t="s">
        <v>72</v>
      </c>
      <c r="H1911" s="1" t="s">
        <v>65</v>
      </c>
      <c r="I1911" s="1">
        <v>0.8</v>
      </c>
      <c r="J1911" s="1" t="s">
        <v>75</v>
      </c>
      <c r="K1911" s="1">
        <v>0</v>
      </c>
      <c r="M1911" s="1">
        <v>0</v>
      </c>
      <c r="O1911" s="1">
        <v>0</v>
      </c>
      <c r="Q1911" s="1">
        <v>0</v>
      </c>
      <c r="S1911" s="1">
        <v>0</v>
      </c>
      <c r="U1911" s="1">
        <v>0</v>
      </c>
      <c r="W1911" s="1">
        <v>0</v>
      </c>
      <c r="Y1911" s="1">
        <v>0</v>
      </c>
      <c r="AA1911" s="1">
        <v>0</v>
      </c>
      <c r="AC1911" s="1">
        <v>0</v>
      </c>
      <c r="AE1911" s="1">
        <v>0</v>
      </c>
      <c r="AG1911" s="1">
        <v>1</v>
      </c>
      <c r="AH1911" s="1">
        <v>0</v>
      </c>
    </row>
    <row r="1912" spans="1:34">
      <c r="A1912" s="1" t="s">
        <v>5052</v>
      </c>
      <c r="B1912" s="1" t="s">
        <v>5053</v>
      </c>
      <c r="C1912" s="1" t="s">
        <v>118</v>
      </c>
      <c r="D1912" s="1">
        <v>2</v>
      </c>
      <c r="E1912" s="1">
        <v>43159</v>
      </c>
      <c r="F1912" s="1" t="s">
        <v>20332</v>
      </c>
      <c r="G1912" s="1" t="s">
        <v>72</v>
      </c>
      <c r="H1912" s="1" t="s">
        <v>65</v>
      </c>
      <c r="I1912" s="1">
        <v>0.4</v>
      </c>
      <c r="J1912" s="1" t="s">
        <v>75</v>
      </c>
      <c r="K1912" s="1">
        <v>0</v>
      </c>
      <c r="M1912" s="1">
        <v>0</v>
      </c>
      <c r="O1912" s="1">
        <v>0</v>
      </c>
      <c r="Q1912" s="1">
        <v>0</v>
      </c>
      <c r="S1912" s="1">
        <v>0</v>
      </c>
      <c r="U1912" s="1">
        <v>0</v>
      </c>
      <c r="W1912" s="1">
        <v>0</v>
      </c>
      <c r="Y1912" s="1">
        <v>0</v>
      </c>
      <c r="AA1912" s="1">
        <v>0</v>
      </c>
      <c r="AC1912" s="1">
        <v>0</v>
      </c>
      <c r="AE1912" s="1">
        <v>0</v>
      </c>
      <c r="AG1912" s="1">
        <v>1</v>
      </c>
      <c r="AH1912" s="1">
        <v>0</v>
      </c>
    </row>
    <row r="1913" spans="1:34">
      <c r="A1913" s="1" t="s">
        <v>5054</v>
      </c>
      <c r="B1913" s="1" t="s">
        <v>5055</v>
      </c>
      <c r="C1913" s="1" t="s">
        <v>411</v>
      </c>
      <c r="H1913" s="1" t="s">
        <v>65</v>
      </c>
      <c r="I1913" s="1" t="s">
        <v>66</v>
      </c>
      <c r="V1913" s="1" t="s">
        <v>67</v>
      </c>
    </row>
    <row r="1914" spans="1:34">
      <c r="A1914" s="1" t="s">
        <v>5056</v>
      </c>
      <c r="B1914" s="1" t="s">
        <v>5057</v>
      </c>
      <c r="C1914" s="1" t="s">
        <v>327</v>
      </c>
      <c r="D1914" s="1">
        <v>8</v>
      </c>
      <c r="E1914" s="4">
        <v>44634</v>
      </c>
      <c r="F1914" s="1" t="s">
        <v>5058</v>
      </c>
      <c r="G1914" s="1" t="s">
        <v>1079</v>
      </c>
      <c r="H1914" s="1" t="s">
        <v>73</v>
      </c>
      <c r="I1914" s="1">
        <v>0</v>
      </c>
      <c r="J1914" s="1" t="s">
        <v>1267</v>
      </c>
      <c r="K1914" s="1">
        <v>0.55000000000000004</v>
      </c>
      <c r="L1914" s="1" t="s">
        <v>82</v>
      </c>
      <c r="M1914" s="1">
        <v>0.66</v>
      </c>
      <c r="N1914" s="1" t="s">
        <v>83</v>
      </c>
      <c r="O1914" s="1">
        <v>0.78</v>
      </c>
      <c r="P1914" s="1" t="s">
        <v>84</v>
      </c>
      <c r="Q1914" s="1">
        <v>0.79</v>
      </c>
      <c r="R1914" s="1" t="s">
        <v>85</v>
      </c>
      <c r="S1914" s="1">
        <v>0</v>
      </c>
      <c r="U1914" s="1">
        <v>0</v>
      </c>
      <c r="W1914" s="1">
        <v>0</v>
      </c>
      <c r="Y1914" s="1">
        <v>0</v>
      </c>
      <c r="AA1914" s="1">
        <v>0</v>
      </c>
      <c r="AC1914" s="1">
        <v>0</v>
      </c>
      <c r="AE1914" s="1">
        <v>0</v>
      </c>
      <c r="AG1914" s="1">
        <v>4</v>
      </c>
      <c r="AH1914" s="1">
        <v>6000</v>
      </c>
    </row>
    <row r="1915" spans="1:34">
      <c r="A1915" s="1" t="s">
        <v>5059</v>
      </c>
      <c r="B1915" s="1" t="s">
        <v>5060</v>
      </c>
      <c r="C1915" s="1" t="s">
        <v>132</v>
      </c>
      <c r="D1915" s="1">
        <v>43282</v>
      </c>
      <c r="E1915" s="1">
        <v>43182</v>
      </c>
      <c r="F1915" s="1" t="s">
        <v>20332</v>
      </c>
      <c r="G1915" s="1" t="s">
        <v>72</v>
      </c>
      <c r="H1915" s="1" t="s">
        <v>65</v>
      </c>
      <c r="I1915" s="1">
        <v>0.8</v>
      </c>
      <c r="J1915" s="1" t="s">
        <v>75</v>
      </c>
      <c r="K1915" s="1">
        <v>0</v>
      </c>
      <c r="M1915" s="1">
        <v>0</v>
      </c>
      <c r="O1915" s="1">
        <v>0</v>
      </c>
      <c r="Q1915" s="1">
        <v>0</v>
      </c>
      <c r="S1915" s="1">
        <v>0</v>
      </c>
      <c r="U1915" s="1">
        <v>0</v>
      </c>
      <c r="W1915" s="1">
        <v>0</v>
      </c>
      <c r="Y1915" s="1">
        <v>0</v>
      </c>
      <c r="AA1915" s="1">
        <v>0</v>
      </c>
      <c r="AC1915" s="1">
        <v>0</v>
      </c>
      <c r="AE1915" s="1">
        <v>0</v>
      </c>
      <c r="AG1915" s="1">
        <v>1</v>
      </c>
      <c r="AH1915" s="1">
        <v>0</v>
      </c>
    </row>
    <row r="1916" spans="1:34">
      <c r="A1916" s="1" t="s">
        <v>5061</v>
      </c>
      <c r="B1916" s="1" t="s">
        <v>5062</v>
      </c>
      <c r="C1916" s="1" t="s">
        <v>533</v>
      </c>
      <c r="D1916" s="1">
        <v>25</v>
      </c>
      <c r="E1916" s="1">
        <v>43202</v>
      </c>
      <c r="F1916" s="1" t="s">
        <v>20332</v>
      </c>
      <c r="G1916" s="1" t="s">
        <v>72</v>
      </c>
      <c r="H1916" s="1" t="s">
        <v>65</v>
      </c>
      <c r="I1916" s="1">
        <v>0.8</v>
      </c>
      <c r="J1916" s="1" t="s">
        <v>75</v>
      </c>
      <c r="K1916" s="1">
        <v>0</v>
      </c>
      <c r="M1916" s="1">
        <v>0</v>
      </c>
      <c r="O1916" s="1">
        <v>0</v>
      </c>
      <c r="Q1916" s="1">
        <v>0</v>
      </c>
      <c r="S1916" s="1">
        <v>0</v>
      </c>
      <c r="U1916" s="1">
        <v>0</v>
      </c>
      <c r="W1916" s="1">
        <v>0</v>
      </c>
      <c r="Y1916" s="1">
        <v>0</v>
      </c>
      <c r="AA1916" s="1">
        <v>0</v>
      </c>
      <c r="AC1916" s="1">
        <v>0</v>
      </c>
      <c r="AE1916" s="1">
        <v>0</v>
      </c>
      <c r="AG1916" s="1">
        <v>1</v>
      </c>
      <c r="AH1916" s="1">
        <v>0</v>
      </c>
    </row>
    <row r="1917" spans="1:34">
      <c r="A1917" s="1" t="s">
        <v>5063</v>
      </c>
      <c r="B1917" s="1" t="s">
        <v>5064</v>
      </c>
      <c r="C1917" s="1" t="s">
        <v>259</v>
      </c>
      <c r="D1917" s="1">
        <v>6</v>
      </c>
      <c r="E1917" s="1">
        <v>44267</v>
      </c>
      <c r="F1917" s="1" t="s">
        <v>20332</v>
      </c>
      <c r="G1917" s="1" t="s">
        <v>72</v>
      </c>
      <c r="H1917" s="1" t="s">
        <v>65</v>
      </c>
      <c r="I1917" s="1">
        <v>0.6</v>
      </c>
      <c r="J1917" s="1" t="s">
        <v>75</v>
      </c>
      <c r="K1917" s="1">
        <v>0</v>
      </c>
      <c r="M1917" s="1">
        <v>0</v>
      </c>
      <c r="O1917" s="1">
        <v>0</v>
      </c>
      <c r="Q1917" s="1">
        <v>0</v>
      </c>
      <c r="S1917" s="1">
        <v>0</v>
      </c>
      <c r="U1917" s="1">
        <v>0</v>
      </c>
      <c r="W1917" s="1">
        <v>0</v>
      </c>
      <c r="Y1917" s="1">
        <v>0</v>
      </c>
      <c r="AA1917" s="1">
        <v>0</v>
      </c>
      <c r="AC1917" s="1">
        <v>0</v>
      </c>
      <c r="AE1917" s="1">
        <v>0</v>
      </c>
      <c r="AG1917" s="1">
        <v>1</v>
      </c>
      <c r="AH1917" s="1">
        <v>0</v>
      </c>
    </row>
    <row r="1918" spans="1:34">
      <c r="A1918" s="1" t="s">
        <v>5065</v>
      </c>
      <c r="B1918" s="1" t="s">
        <v>5066</v>
      </c>
      <c r="C1918" s="1" t="s">
        <v>225</v>
      </c>
      <c r="D1918" s="1">
        <v>9</v>
      </c>
      <c r="E1918" s="1">
        <v>43552</v>
      </c>
      <c r="F1918" s="1" t="s">
        <v>20332</v>
      </c>
      <c r="G1918" s="1" t="s">
        <v>72</v>
      </c>
      <c r="H1918" s="1" t="s">
        <v>73</v>
      </c>
      <c r="I1918" s="1">
        <v>0</v>
      </c>
      <c r="J1918" s="1" t="s">
        <v>74</v>
      </c>
      <c r="K1918" s="1">
        <v>0.8</v>
      </c>
      <c r="L1918" s="1" t="s">
        <v>75</v>
      </c>
      <c r="M1918" s="1">
        <v>0</v>
      </c>
      <c r="O1918" s="1">
        <v>0</v>
      </c>
      <c r="Q1918" s="1">
        <v>0</v>
      </c>
      <c r="S1918" s="1">
        <v>0</v>
      </c>
      <c r="U1918" s="1">
        <v>0</v>
      </c>
      <c r="W1918" s="1">
        <v>0</v>
      </c>
      <c r="Y1918" s="1">
        <v>0</v>
      </c>
      <c r="AA1918" s="1">
        <v>0</v>
      </c>
      <c r="AC1918" s="1">
        <v>0</v>
      </c>
      <c r="AE1918" s="1">
        <v>0</v>
      </c>
      <c r="AG1918" s="1">
        <v>2</v>
      </c>
      <c r="AH1918" s="1">
        <v>10000</v>
      </c>
    </row>
    <row r="1919" spans="1:34">
      <c r="A1919" s="1" t="s">
        <v>5067</v>
      </c>
      <c r="B1919" s="1" t="s">
        <v>5068</v>
      </c>
      <c r="C1919" s="1" t="s">
        <v>218</v>
      </c>
      <c r="D1919" s="1">
        <v>23</v>
      </c>
      <c r="E1919" s="1">
        <v>44700</v>
      </c>
      <c r="F1919" s="1" t="s">
        <v>20454</v>
      </c>
      <c r="G1919" s="1" t="s">
        <v>80</v>
      </c>
      <c r="H1919" s="1" t="s">
        <v>73</v>
      </c>
      <c r="I1919" s="1">
        <v>0</v>
      </c>
      <c r="J1919" s="1" t="s">
        <v>1194</v>
      </c>
      <c r="K1919" s="1">
        <v>0.8</v>
      </c>
      <c r="L1919" s="1" t="s">
        <v>75</v>
      </c>
      <c r="M1919" s="1">
        <v>0</v>
      </c>
      <c r="O1919" s="1">
        <v>0</v>
      </c>
      <c r="Q1919" s="1">
        <v>0</v>
      </c>
      <c r="S1919" s="1">
        <v>0</v>
      </c>
      <c r="U1919" s="1">
        <v>0</v>
      </c>
      <c r="W1919" s="1">
        <v>0</v>
      </c>
      <c r="Y1919" s="1">
        <v>0</v>
      </c>
      <c r="AA1919" s="1">
        <v>0</v>
      </c>
      <c r="AC1919" s="1">
        <v>0</v>
      </c>
      <c r="AE1919" s="1">
        <v>0</v>
      </c>
      <c r="AG1919" s="1">
        <v>2</v>
      </c>
      <c r="AH1919" s="1">
        <v>12500</v>
      </c>
    </row>
    <row r="1920" spans="1:34">
      <c r="A1920" s="1" t="s">
        <v>5069</v>
      </c>
      <c r="B1920" s="1" t="s">
        <v>5070</v>
      </c>
      <c r="C1920" s="1" t="s">
        <v>1756</v>
      </c>
      <c r="D1920" s="1">
        <v>8</v>
      </c>
      <c r="E1920" s="4">
        <v>44711</v>
      </c>
      <c r="F1920" s="1" t="s">
        <v>5071</v>
      </c>
      <c r="G1920" s="1" t="s">
        <v>72</v>
      </c>
      <c r="H1920" s="1" t="s">
        <v>73</v>
      </c>
      <c r="I1920" s="1">
        <v>0</v>
      </c>
      <c r="J1920" s="1" t="s">
        <v>1267</v>
      </c>
      <c r="K1920" s="1">
        <v>0.8</v>
      </c>
      <c r="L1920" s="1" t="s">
        <v>75</v>
      </c>
      <c r="M1920" s="1">
        <v>0</v>
      </c>
      <c r="O1920" s="1">
        <v>0</v>
      </c>
      <c r="Q1920" s="1">
        <v>0</v>
      </c>
      <c r="S1920" s="1">
        <v>0</v>
      </c>
      <c r="U1920" s="1">
        <v>0</v>
      </c>
      <c r="W1920" s="1">
        <v>0</v>
      </c>
      <c r="Y1920" s="1">
        <v>0</v>
      </c>
      <c r="AA1920" s="1">
        <v>0</v>
      </c>
      <c r="AC1920" s="1">
        <v>0</v>
      </c>
      <c r="AE1920" s="1">
        <v>0</v>
      </c>
      <c r="AG1920" s="1">
        <v>2</v>
      </c>
      <c r="AH1920" s="1">
        <v>6000</v>
      </c>
    </row>
    <row r="1921" spans="1:34">
      <c r="A1921" s="1" t="s">
        <v>5072</v>
      </c>
      <c r="B1921" s="1" t="s">
        <v>5073</v>
      </c>
      <c r="C1921" s="1" t="s">
        <v>159</v>
      </c>
      <c r="D1921" s="1">
        <v>10</v>
      </c>
      <c r="E1921" s="4">
        <v>44645</v>
      </c>
      <c r="F1921" s="1" t="s">
        <v>5074</v>
      </c>
      <c r="G1921" s="1" t="s">
        <v>72</v>
      </c>
      <c r="H1921" s="1" t="s">
        <v>73</v>
      </c>
      <c r="I1921" s="1">
        <v>0</v>
      </c>
      <c r="J1921" s="1" t="s">
        <v>81</v>
      </c>
      <c r="K1921" s="1">
        <v>0.5</v>
      </c>
      <c r="L1921" s="1" t="s">
        <v>75</v>
      </c>
      <c r="M1921" s="1">
        <v>0</v>
      </c>
      <c r="O1921" s="1">
        <v>0</v>
      </c>
      <c r="Q1921" s="1">
        <v>0</v>
      </c>
      <c r="S1921" s="1">
        <v>0</v>
      </c>
      <c r="U1921" s="1">
        <v>0</v>
      </c>
      <c r="W1921" s="1">
        <v>0</v>
      </c>
      <c r="Y1921" s="1">
        <v>0</v>
      </c>
      <c r="AA1921" s="1">
        <v>0</v>
      </c>
      <c r="AC1921" s="1">
        <v>0</v>
      </c>
      <c r="AE1921" s="1">
        <v>0</v>
      </c>
      <c r="AG1921" s="1">
        <v>2</v>
      </c>
      <c r="AH1921" s="1">
        <v>15000</v>
      </c>
    </row>
    <row r="1922" spans="1:34">
      <c r="A1922" s="1" t="s">
        <v>5075</v>
      </c>
      <c r="B1922" s="1" t="s">
        <v>5076</v>
      </c>
      <c r="C1922" s="1" t="s">
        <v>199</v>
      </c>
      <c r="D1922" s="1">
        <v>3</v>
      </c>
      <c r="E1922" s="4">
        <v>44621</v>
      </c>
      <c r="F1922" s="1" t="s">
        <v>5077</v>
      </c>
      <c r="G1922" s="1" t="s">
        <v>72</v>
      </c>
      <c r="H1922" s="1" t="s">
        <v>65</v>
      </c>
      <c r="I1922" s="1">
        <v>0.5</v>
      </c>
      <c r="J1922" s="1" t="s">
        <v>75</v>
      </c>
      <c r="K1922" s="1">
        <v>0</v>
      </c>
      <c r="M1922" s="1">
        <v>0</v>
      </c>
      <c r="O1922" s="1">
        <v>0</v>
      </c>
      <c r="Q1922" s="1">
        <v>0</v>
      </c>
      <c r="S1922" s="1">
        <v>0</v>
      </c>
      <c r="U1922" s="1">
        <v>0</v>
      </c>
      <c r="W1922" s="1">
        <v>0</v>
      </c>
      <c r="Y1922" s="1">
        <v>0</v>
      </c>
      <c r="AA1922" s="1">
        <v>0</v>
      </c>
      <c r="AC1922" s="1">
        <v>0</v>
      </c>
      <c r="AE1922" s="1">
        <v>0</v>
      </c>
      <c r="AG1922" s="1">
        <v>1</v>
      </c>
      <c r="AH1922" s="1">
        <v>0</v>
      </c>
    </row>
    <row r="1923" spans="1:34">
      <c r="A1923" s="1" t="s">
        <v>5078</v>
      </c>
      <c r="B1923" s="1" t="s">
        <v>5079</v>
      </c>
      <c r="C1923" s="1" t="s">
        <v>112</v>
      </c>
      <c r="D1923" s="1">
        <v>7</v>
      </c>
      <c r="E1923" s="4">
        <v>44627</v>
      </c>
      <c r="F1923" s="1" t="s">
        <v>5080</v>
      </c>
      <c r="G1923" s="1" t="s">
        <v>72</v>
      </c>
      <c r="H1923" s="1" t="s">
        <v>65</v>
      </c>
      <c r="I1923" s="1">
        <v>0.55000000000000004</v>
      </c>
      <c r="J1923" s="1" t="s">
        <v>75</v>
      </c>
      <c r="K1923" s="1">
        <v>0</v>
      </c>
      <c r="M1923" s="1">
        <v>0</v>
      </c>
      <c r="O1923" s="1">
        <v>0</v>
      </c>
      <c r="Q1923" s="1">
        <v>0</v>
      </c>
      <c r="S1923" s="1">
        <v>0</v>
      </c>
      <c r="U1923" s="1">
        <v>0</v>
      </c>
      <c r="W1923" s="1">
        <v>0</v>
      </c>
      <c r="Y1923" s="1">
        <v>0</v>
      </c>
      <c r="AA1923" s="1">
        <v>0</v>
      </c>
      <c r="AC1923" s="1">
        <v>0</v>
      </c>
      <c r="AE1923" s="1">
        <v>0</v>
      </c>
      <c r="AG1923" s="1">
        <v>1</v>
      </c>
      <c r="AH1923" s="1">
        <v>0</v>
      </c>
    </row>
    <row r="1924" spans="1:34">
      <c r="A1924" s="1" t="s">
        <v>5081</v>
      </c>
      <c r="B1924" s="1" t="s">
        <v>5082</v>
      </c>
      <c r="C1924" s="1" t="s">
        <v>259</v>
      </c>
      <c r="H1924" s="1" t="s">
        <v>65</v>
      </c>
      <c r="I1924" s="1" t="s">
        <v>66</v>
      </c>
      <c r="V1924" s="1" t="s">
        <v>67</v>
      </c>
    </row>
    <row r="1925" spans="1:34">
      <c r="A1925" s="1" t="s">
        <v>5083</v>
      </c>
      <c r="B1925" s="1" t="s">
        <v>5084</v>
      </c>
      <c r="C1925" s="1" t="s">
        <v>212</v>
      </c>
      <c r="D1925" s="1">
        <v>1</v>
      </c>
      <c r="E1925" s="4">
        <v>44614</v>
      </c>
      <c r="F1925" s="1" t="s">
        <v>5085</v>
      </c>
      <c r="G1925" s="1" t="s">
        <v>72</v>
      </c>
      <c r="H1925" s="1" t="s">
        <v>65</v>
      </c>
      <c r="I1925" s="1">
        <v>0.7</v>
      </c>
      <c r="J1925" s="1" t="s">
        <v>75</v>
      </c>
      <c r="K1925" s="1">
        <v>0</v>
      </c>
      <c r="M1925" s="1">
        <v>0</v>
      </c>
      <c r="O1925" s="1">
        <v>0</v>
      </c>
      <c r="Q1925" s="1">
        <v>0</v>
      </c>
      <c r="S1925" s="1">
        <v>0</v>
      </c>
      <c r="U1925" s="1">
        <v>0</v>
      </c>
      <c r="W1925" s="1">
        <v>0</v>
      </c>
      <c r="Y1925" s="1">
        <v>0</v>
      </c>
      <c r="AA1925" s="1">
        <v>0</v>
      </c>
      <c r="AC1925" s="1">
        <v>0</v>
      </c>
      <c r="AE1925" s="1">
        <v>0</v>
      </c>
      <c r="AG1925" s="1">
        <v>1</v>
      </c>
      <c r="AH1925" s="1">
        <v>0</v>
      </c>
    </row>
    <row r="1926" spans="1:34">
      <c r="A1926" s="1" t="s">
        <v>5086</v>
      </c>
      <c r="B1926" s="1" t="s">
        <v>5087</v>
      </c>
      <c r="C1926" s="1" t="s">
        <v>199</v>
      </c>
      <c r="D1926" s="1">
        <v>3</v>
      </c>
      <c r="E1926" s="1">
        <v>44005</v>
      </c>
      <c r="F1926" s="1" t="s">
        <v>20332</v>
      </c>
      <c r="G1926" s="1" t="s">
        <v>72</v>
      </c>
      <c r="H1926" s="1" t="s">
        <v>65</v>
      </c>
      <c r="I1926" s="1">
        <v>0.5</v>
      </c>
      <c r="J1926" s="1" t="s">
        <v>75</v>
      </c>
      <c r="K1926" s="1">
        <v>0</v>
      </c>
      <c r="M1926" s="1">
        <v>0</v>
      </c>
      <c r="O1926" s="1">
        <v>0</v>
      </c>
      <c r="Q1926" s="1">
        <v>0</v>
      </c>
      <c r="S1926" s="1">
        <v>0</v>
      </c>
      <c r="U1926" s="1">
        <v>0</v>
      </c>
      <c r="W1926" s="1">
        <v>0</v>
      </c>
      <c r="Y1926" s="1">
        <v>0</v>
      </c>
      <c r="AA1926" s="1">
        <v>0</v>
      </c>
      <c r="AC1926" s="1">
        <v>0</v>
      </c>
      <c r="AE1926" s="1">
        <v>0</v>
      </c>
      <c r="AG1926" s="1">
        <v>1</v>
      </c>
      <c r="AH1926" s="1">
        <v>0</v>
      </c>
    </row>
    <row r="1927" spans="1:34">
      <c r="A1927" s="1" t="s">
        <v>5088</v>
      </c>
      <c r="B1927" s="1" t="s">
        <v>5089</v>
      </c>
      <c r="C1927" s="1" t="s">
        <v>365</v>
      </c>
      <c r="D1927" s="1">
        <v>13</v>
      </c>
      <c r="E1927" s="4">
        <v>44693</v>
      </c>
      <c r="F1927" s="1" t="s">
        <v>5090</v>
      </c>
      <c r="G1927" s="1" t="s">
        <v>72</v>
      </c>
      <c r="H1927" s="1" t="s">
        <v>65</v>
      </c>
      <c r="I1927" s="1">
        <v>0.8</v>
      </c>
      <c r="J1927" s="1" t="s">
        <v>75</v>
      </c>
      <c r="K1927" s="1">
        <v>0</v>
      </c>
      <c r="M1927" s="1">
        <v>0</v>
      </c>
      <c r="O1927" s="1">
        <v>0</v>
      </c>
      <c r="Q1927" s="1">
        <v>0</v>
      </c>
      <c r="S1927" s="1">
        <v>0</v>
      </c>
      <c r="U1927" s="1">
        <v>0</v>
      </c>
      <c r="W1927" s="1">
        <v>0</v>
      </c>
      <c r="Y1927" s="1">
        <v>0</v>
      </c>
      <c r="AA1927" s="1">
        <v>0</v>
      </c>
      <c r="AC1927" s="1">
        <v>0</v>
      </c>
      <c r="AE1927" s="1">
        <v>0</v>
      </c>
      <c r="AG1927" s="1">
        <v>1</v>
      </c>
      <c r="AH1927" s="1">
        <v>0</v>
      </c>
    </row>
    <row r="1928" spans="1:34">
      <c r="A1928" s="1" t="s">
        <v>5091</v>
      </c>
      <c r="B1928" s="1" t="s">
        <v>5092</v>
      </c>
      <c r="C1928" s="1" t="s">
        <v>365</v>
      </c>
      <c r="H1928" s="1" t="s">
        <v>65</v>
      </c>
      <c r="I1928" s="1" t="s">
        <v>66</v>
      </c>
      <c r="V1928" s="1" t="s">
        <v>67</v>
      </c>
    </row>
    <row r="1929" spans="1:34">
      <c r="A1929" s="1" t="s">
        <v>5093</v>
      </c>
      <c r="B1929" s="1" t="s">
        <v>5094</v>
      </c>
      <c r="C1929" s="1" t="s">
        <v>378</v>
      </c>
      <c r="D1929" s="1">
        <v>68</v>
      </c>
      <c r="E1929" s="4">
        <v>44518</v>
      </c>
      <c r="F1929" s="1" t="s">
        <v>5095</v>
      </c>
      <c r="G1929" s="1" t="s">
        <v>72</v>
      </c>
      <c r="H1929" s="1" t="s">
        <v>65</v>
      </c>
      <c r="I1929" s="1">
        <v>0.4</v>
      </c>
      <c r="J1929" s="1" t="s">
        <v>75</v>
      </c>
      <c r="K1929" s="1">
        <v>0</v>
      </c>
      <c r="M1929" s="1">
        <v>0</v>
      </c>
      <c r="O1929" s="1">
        <v>0</v>
      </c>
      <c r="Q1929" s="1">
        <v>0</v>
      </c>
      <c r="S1929" s="1">
        <v>0</v>
      </c>
      <c r="U1929" s="1">
        <v>0</v>
      </c>
      <c r="W1929" s="1">
        <v>0</v>
      </c>
      <c r="Y1929" s="1">
        <v>0</v>
      </c>
      <c r="AA1929" s="1">
        <v>0</v>
      </c>
      <c r="AC1929" s="1">
        <v>0</v>
      </c>
      <c r="AE1929" s="1">
        <v>0</v>
      </c>
      <c r="AG1929" s="1">
        <v>1</v>
      </c>
      <c r="AH1929" s="1">
        <v>0</v>
      </c>
    </row>
    <row r="1930" spans="1:34">
      <c r="A1930" s="1" t="s">
        <v>5096</v>
      </c>
      <c r="B1930" s="1" t="s">
        <v>5097</v>
      </c>
      <c r="C1930" s="1" t="s">
        <v>350</v>
      </c>
      <c r="D1930" s="1">
        <v>32</v>
      </c>
      <c r="E1930" s="1">
        <v>44195</v>
      </c>
      <c r="F1930" s="1" t="s">
        <v>20332</v>
      </c>
      <c r="G1930" s="1" t="s">
        <v>72</v>
      </c>
      <c r="H1930" s="1" t="s">
        <v>65</v>
      </c>
      <c r="I1930" s="1">
        <v>0.8</v>
      </c>
      <c r="J1930" s="1" t="s">
        <v>75</v>
      </c>
      <c r="K1930" s="1">
        <v>0</v>
      </c>
      <c r="M1930" s="1">
        <v>0</v>
      </c>
      <c r="O1930" s="1">
        <v>0</v>
      </c>
      <c r="Q1930" s="1">
        <v>0</v>
      </c>
      <c r="S1930" s="1">
        <v>0</v>
      </c>
      <c r="U1930" s="1">
        <v>0</v>
      </c>
      <c r="W1930" s="1">
        <v>0</v>
      </c>
      <c r="Y1930" s="1">
        <v>0</v>
      </c>
      <c r="AA1930" s="1">
        <v>0</v>
      </c>
      <c r="AC1930" s="1">
        <v>0</v>
      </c>
      <c r="AE1930" s="1">
        <v>0</v>
      </c>
      <c r="AG1930" s="1">
        <v>1</v>
      </c>
      <c r="AH1930" s="1">
        <v>0</v>
      </c>
    </row>
    <row r="1931" spans="1:34">
      <c r="A1931" s="1" t="s">
        <v>5098</v>
      </c>
      <c r="B1931" s="1" t="s">
        <v>5099</v>
      </c>
      <c r="C1931" s="1" t="s">
        <v>291</v>
      </c>
      <c r="D1931" s="1">
        <v>3</v>
      </c>
      <c r="E1931" s="1">
        <v>43524</v>
      </c>
      <c r="F1931" s="1" t="s">
        <v>20332</v>
      </c>
      <c r="G1931" s="1" t="s">
        <v>72</v>
      </c>
      <c r="H1931" s="1" t="s">
        <v>73</v>
      </c>
      <c r="I1931" s="1">
        <v>0</v>
      </c>
      <c r="J1931" s="1" t="s">
        <v>20455</v>
      </c>
      <c r="K1931" s="1">
        <v>0.2</v>
      </c>
      <c r="L1931" s="1" t="s">
        <v>75</v>
      </c>
      <c r="M1931" s="1">
        <v>0</v>
      </c>
      <c r="O1931" s="1">
        <v>0</v>
      </c>
      <c r="Q1931" s="1">
        <v>0</v>
      </c>
      <c r="S1931" s="1">
        <v>0</v>
      </c>
      <c r="U1931" s="1">
        <v>0</v>
      </c>
      <c r="W1931" s="1">
        <v>0</v>
      </c>
      <c r="Y1931" s="1">
        <v>0</v>
      </c>
      <c r="AA1931" s="1">
        <v>0</v>
      </c>
      <c r="AC1931" s="1">
        <v>0</v>
      </c>
      <c r="AE1931" s="1">
        <v>0</v>
      </c>
      <c r="AG1931" s="1">
        <v>2</v>
      </c>
      <c r="AH1931" s="1">
        <v>13050</v>
      </c>
    </row>
    <row r="1932" spans="1:34">
      <c r="A1932" s="1" t="s">
        <v>5100</v>
      </c>
      <c r="B1932" s="1" t="s">
        <v>5101</v>
      </c>
      <c r="C1932" s="1" t="s">
        <v>238</v>
      </c>
      <c r="D1932" s="1">
        <v>6</v>
      </c>
      <c r="E1932" s="1">
        <v>44282</v>
      </c>
      <c r="F1932" s="1" t="s">
        <v>20332</v>
      </c>
      <c r="G1932" s="1" t="s">
        <v>72</v>
      </c>
      <c r="H1932" s="1" t="s">
        <v>65</v>
      </c>
      <c r="I1932" s="1">
        <v>0.7</v>
      </c>
      <c r="J1932" s="1" t="s">
        <v>75</v>
      </c>
      <c r="K1932" s="1">
        <v>0</v>
      </c>
      <c r="M1932" s="1">
        <v>0</v>
      </c>
      <c r="O1932" s="1">
        <v>0</v>
      </c>
      <c r="Q1932" s="1">
        <v>0</v>
      </c>
      <c r="S1932" s="1">
        <v>0</v>
      </c>
      <c r="U1932" s="1">
        <v>0</v>
      </c>
      <c r="W1932" s="1">
        <v>0</v>
      </c>
      <c r="Y1932" s="1">
        <v>0</v>
      </c>
      <c r="AA1932" s="1">
        <v>0</v>
      </c>
      <c r="AC1932" s="1">
        <v>0</v>
      </c>
      <c r="AE1932" s="1">
        <v>0</v>
      </c>
      <c r="AG1932" s="1">
        <v>1</v>
      </c>
      <c r="AH1932" s="1">
        <v>0</v>
      </c>
    </row>
    <row r="1933" spans="1:34">
      <c r="A1933" s="1" t="s">
        <v>5102</v>
      </c>
      <c r="B1933" s="1" t="s">
        <v>5103</v>
      </c>
      <c r="C1933" s="1" t="s">
        <v>108</v>
      </c>
      <c r="D1933" s="1">
        <v>26</v>
      </c>
      <c r="E1933" s="4">
        <v>44690</v>
      </c>
      <c r="F1933" s="1" t="s">
        <v>5104</v>
      </c>
      <c r="G1933" s="1" t="s">
        <v>72</v>
      </c>
      <c r="H1933" s="1" t="s">
        <v>65</v>
      </c>
      <c r="I1933" s="1">
        <v>0.5</v>
      </c>
      <c r="J1933" s="1" t="s">
        <v>75</v>
      </c>
      <c r="K1933" s="1">
        <v>0</v>
      </c>
      <c r="M1933" s="1">
        <v>0</v>
      </c>
      <c r="O1933" s="1">
        <v>0</v>
      </c>
      <c r="Q1933" s="1">
        <v>0</v>
      </c>
      <c r="S1933" s="1">
        <v>0</v>
      </c>
      <c r="U1933" s="1">
        <v>0</v>
      </c>
      <c r="W1933" s="1">
        <v>0</v>
      </c>
      <c r="Y1933" s="1">
        <v>0</v>
      </c>
      <c r="AA1933" s="1">
        <v>0</v>
      </c>
      <c r="AC1933" s="1">
        <v>0</v>
      </c>
      <c r="AE1933" s="1">
        <v>0</v>
      </c>
      <c r="AG1933" s="1">
        <v>1</v>
      </c>
      <c r="AH1933" s="1">
        <v>0</v>
      </c>
    </row>
    <row r="1934" spans="1:34">
      <c r="A1934" s="1" t="s">
        <v>5105</v>
      </c>
      <c r="B1934" s="1" t="s">
        <v>5106</v>
      </c>
      <c r="C1934" s="1" t="s">
        <v>149</v>
      </c>
      <c r="D1934" s="1">
        <v>3</v>
      </c>
      <c r="E1934" s="4">
        <v>44642</v>
      </c>
      <c r="F1934" s="1" t="s">
        <v>5107</v>
      </c>
      <c r="G1934" s="1" t="s">
        <v>72</v>
      </c>
      <c r="H1934" s="1" t="s">
        <v>65</v>
      </c>
      <c r="I1934" s="1">
        <v>0.8</v>
      </c>
      <c r="J1934" s="1" t="s">
        <v>75</v>
      </c>
      <c r="K1934" s="1">
        <v>0</v>
      </c>
      <c r="M1934" s="1">
        <v>0</v>
      </c>
      <c r="O1934" s="1">
        <v>0</v>
      </c>
      <c r="Q1934" s="1">
        <v>0</v>
      </c>
      <c r="S1934" s="1">
        <v>0</v>
      </c>
      <c r="U1934" s="1">
        <v>0</v>
      </c>
      <c r="W1934" s="1">
        <v>0</v>
      </c>
      <c r="Y1934" s="1">
        <v>0</v>
      </c>
      <c r="AA1934" s="1">
        <v>0</v>
      </c>
      <c r="AC1934" s="1">
        <v>0</v>
      </c>
      <c r="AE1934" s="1">
        <v>0</v>
      </c>
      <c r="AG1934" s="1">
        <v>1</v>
      </c>
      <c r="AH1934" s="1">
        <v>0</v>
      </c>
    </row>
    <row r="1935" spans="1:34">
      <c r="A1935" s="1" t="s">
        <v>5108</v>
      </c>
      <c r="B1935" s="1" t="s">
        <v>5109</v>
      </c>
      <c r="C1935" s="1" t="s">
        <v>423</v>
      </c>
      <c r="D1935" s="1">
        <v>17</v>
      </c>
      <c r="E1935" s="1">
        <v>41059</v>
      </c>
      <c r="F1935" s="1" t="s">
        <v>20332</v>
      </c>
      <c r="G1935" s="1" t="s">
        <v>72</v>
      </c>
      <c r="H1935" s="1" t="s">
        <v>73</v>
      </c>
      <c r="I1935" s="1">
        <v>0</v>
      </c>
      <c r="J1935" s="1" t="s">
        <v>81</v>
      </c>
      <c r="K1935" s="1">
        <v>0.8</v>
      </c>
      <c r="L1935" s="1" t="s">
        <v>75</v>
      </c>
      <c r="M1935" s="1">
        <v>0</v>
      </c>
      <c r="O1935" s="1">
        <v>0</v>
      </c>
      <c r="Q1935" s="1">
        <v>0</v>
      </c>
      <c r="S1935" s="1">
        <v>0</v>
      </c>
      <c r="U1935" s="1">
        <v>0</v>
      </c>
      <c r="W1935" s="1">
        <v>0</v>
      </c>
      <c r="Y1935" s="1">
        <v>0</v>
      </c>
      <c r="AA1935" s="1">
        <v>0</v>
      </c>
      <c r="AC1935" s="1">
        <v>0</v>
      </c>
      <c r="AE1935" s="1">
        <v>0</v>
      </c>
      <c r="AG1935" s="1">
        <v>2</v>
      </c>
      <c r="AH1935" s="1">
        <v>15000</v>
      </c>
    </row>
    <row r="1936" spans="1:34">
      <c r="A1936" s="1" t="s">
        <v>5110</v>
      </c>
      <c r="B1936" s="1" t="s">
        <v>5111</v>
      </c>
      <c r="C1936" s="1" t="s">
        <v>387</v>
      </c>
      <c r="D1936" s="1">
        <v>15</v>
      </c>
      <c r="E1936" s="1">
        <v>42207</v>
      </c>
      <c r="F1936" s="1" t="s">
        <v>20332</v>
      </c>
      <c r="G1936" s="1" t="s">
        <v>72</v>
      </c>
      <c r="H1936" s="1" t="s">
        <v>65</v>
      </c>
      <c r="I1936" s="1">
        <v>0.8</v>
      </c>
      <c r="J1936" s="1" t="s">
        <v>75</v>
      </c>
      <c r="K1936" s="1">
        <v>0</v>
      </c>
      <c r="M1936" s="1">
        <v>0</v>
      </c>
      <c r="O1936" s="1">
        <v>0</v>
      </c>
      <c r="Q1936" s="1">
        <v>0</v>
      </c>
      <c r="S1936" s="1">
        <v>0</v>
      </c>
      <c r="U1936" s="1">
        <v>0</v>
      </c>
      <c r="W1936" s="1">
        <v>0</v>
      </c>
      <c r="Y1936" s="1">
        <v>0</v>
      </c>
      <c r="AA1936" s="1">
        <v>0</v>
      </c>
      <c r="AC1936" s="1">
        <v>0</v>
      </c>
      <c r="AE1936" s="1">
        <v>0</v>
      </c>
      <c r="AG1936" s="1">
        <v>1</v>
      </c>
      <c r="AH1936" s="1">
        <v>0</v>
      </c>
    </row>
    <row r="1937" spans="1:34">
      <c r="A1937" s="1" t="s">
        <v>5112</v>
      </c>
      <c r="B1937" s="1" t="s">
        <v>5113</v>
      </c>
      <c r="C1937" s="1" t="s">
        <v>228</v>
      </c>
      <c r="D1937" s="1">
        <v>13</v>
      </c>
      <c r="E1937" s="1">
        <v>43676</v>
      </c>
      <c r="F1937" s="1" t="s">
        <v>20332</v>
      </c>
      <c r="G1937" s="1" t="s">
        <v>72</v>
      </c>
      <c r="H1937" s="1" t="s">
        <v>65</v>
      </c>
      <c r="I1937" s="1">
        <v>0.8</v>
      </c>
      <c r="J1937" s="1" t="s">
        <v>75</v>
      </c>
      <c r="K1937" s="1">
        <v>0</v>
      </c>
      <c r="M1937" s="1">
        <v>0</v>
      </c>
      <c r="O1937" s="1">
        <v>0</v>
      </c>
      <c r="Q1937" s="1">
        <v>0</v>
      </c>
      <c r="S1937" s="1">
        <v>0</v>
      </c>
      <c r="U1937" s="1">
        <v>0</v>
      </c>
      <c r="W1937" s="1">
        <v>0</v>
      </c>
      <c r="Y1937" s="1">
        <v>0</v>
      </c>
      <c r="AA1937" s="1">
        <v>0</v>
      </c>
      <c r="AC1937" s="1">
        <v>0</v>
      </c>
      <c r="AE1937" s="1">
        <v>0</v>
      </c>
      <c r="AG1937" s="1">
        <v>1</v>
      </c>
      <c r="AH1937" s="1">
        <v>0</v>
      </c>
    </row>
    <row r="1938" spans="1:34">
      <c r="A1938" s="1" t="s">
        <v>5114</v>
      </c>
      <c r="B1938" s="1" t="s">
        <v>5115</v>
      </c>
      <c r="C1938" s="1" t="s">
        <v>423</v>
      </c>
      <c r="D1938" s="1">
        <v>4</v>
      </c>
      <c r="E1938" s="4">
        <v>44649</v>
      </c>
      <c r="F1938" s="1" t="s">
        <v>5116</v>
      </c>
      <c r="G1938" s="1" t="s">
        <v>80</v>
      </c>
      <c r="H1938" s="1" t="s">
        <v>73</v>
      </c>
      <c r="I1938" s="1">
        <v>0</v>
      </c>
      <c r="J1938" s="1" t="s">
        <v>81</v>
      </c>
      <c r="K1938" s="1">
        <v>0.3</v>
      </c>
      <c r="L1938" s="1" t="s">
        <v>82</v>
      </c>
      <c r="M1938" s="1">
        <v>0.35</v>
      </c>
      <c r="N1938" s="1" t="s">
        <v>83</v>
      </c>
      <c r="O1938" s="1">
        <v>0.4</v>
      </c>
      <c r="P1938" s="1" t="s">
        <v>84</v>
      </c>
      <c r="Q1938" s="1">
        <v>0.75</v>
      </c>
      <c r="R1938" s="1" t="s">
        <v>85</v>
      </c>
      <c r="S1938" s="1">
        <v>0</v>
      </c>
      <c r="U1938" s="1">
        <v>0</v>
      </c>
      <c r="W1938" s="1">
        <v>0</v>
      </c>
      <c r="Y1938" s="1">
        <v>0</v>
      </c>
      <c r="AA1938" s="1">
        <v>0</v>
      </c>
      <c r="AC1938" s="1">
        <v>0</v>
      </c>
      <c r="AE1938" s="1">
        <v>0</v>
      </c>
      <c r="AG1938" s="1">
        <v>4</v>
      </c>
      <c r="AH1938" s="1">
        <v>15000</v>
      </c>
    </row>
    <row r="1939" spans="1:34">
      <c r="A1939" s="1" t="s">
        <v>5117</v>
      </c>
      <c r="B1939" s="1" t="s">
        <v>5118</v>
      </c>
      <c r="C1939" s="1" t="s">
        <v>78</v>
      </c>
      <c r="D1939" s="1">
        <v>7</v>
      </c>
      <c r="E1939" s="1">
        <v>44271</v>
      </c>
      <c r="F1939" s="1" t="s">
        <v>20332</v>
      </c>
      <c r="G1939" s="1" t="s">
        <v>72</v>
      </c>
      <c r="H1939" s="1" t="s">
        <v>73</v>
      </c>
      <c r="I1939" s="1">
        <v>0</v>
      </c>
      <c r="J1939" s="1" t="s">
        <v>4960</v>
      </c>
      <c r="K1939" s="1">
        <v>0.8</v>
      </c>
      <c r="L1939" s="1" t="s">
        <v>75</v>
      </c>
      <c r="M1939" s="1">
        <v>0</v>
      </c>
      <c r="O1939" s="1">
        <v>0</v>
      </c>
      <c r="Q1939" s="1">
        <v>0</v>
      </c>
      <c r="S1939" s="1">
        <v>0</v>
      </c>
      <c r="U1939" s="1">
        <v>0</v>
      </c>
      <c r="W1939" s="1">
        <v>0</v>
      </c>
      <c r="Y1939" s="1">
        <v>0</v>
      </c>
      <c r="AA1939" s="1">
        <v>0</v>
      </c>
      <c r="AC1939" s="1">
        <v>0</v>
      </c>
      <c r="AE1939" s="1">
        <v>0</v>
      </c>
      <c r="AG1939" s="1">
        <v>2</v>
      </c>
      <c r="AH1939" s="1">
        <v>18000</v>
      </c>
    </row>
    <row r="1940" spans="1:34">
      <c r="A1940" s="1" t="s">
        <v>5119</v>
      </c>
      <c r="B1940" s="1" t="s">
        <v>5120</v>
      </c>
      <c r="C1940" s="1" t="s">
        <v>98</v>
      </c>
      <c r="D1940" s="1">
        <v>22</v>
      </c>
      <c r="E1940" s="4">
        <v>44644</v>
      </c>
      <c r="F1940" s="1" t="s">
        <v>5121</v>
      </c>
      <c r="G1940" s="1" t="s">
        <v>72</v>
      </c>
      <c r="H1940" s="1" t="s">
        <v>73</v>
      </c>
      <c r="I1940" s="1">
        <v>0</v>
      </c>
      <c r="J1940" s="1" t="s">
        <v>81</v>
      </c>
      <c r="K1940" s="1">
        <v>0.7</v>
      </c>
      <c r="L1940" s="1" t="s">
        <v>75</v>
      </c>
      <c r="M1940" s="1">
        <v>0</v>
      </c>
      <c r="O1940" s="1">
        <v>0</v>
      </c>
      <c r="Q1940" s="1">
        <v>0</v>
      </c>
      <c r="S1940" s="1">
        <v>0</v>
      </c>
      <c r="U1940" s="1">
        <v>0</v>
      </c>
      <c r="W1940" s="1">
        <v>0</v>
      </c>
      <c r="Y1940" s="1">
        <v>0</v>
      </c>
      <c r="AA1940" s="1">
        <v>0</v>
      </c>
      <c r="AC1940" s="1">
        <v>0</v>
      </c>
      <c r="AE1940" s="1">
        <v>0</v>
      </c>
      <c r="AG1940" s="1">
        <v>2</v>
      </c>
      <c r="AH1940" s="1">
        <v>15000</v>
      </c>
    </row>
    <row r="1941" spans="1:34">
      <c r="A1941" s="1" t="s">
        <v>5122</v>
      </c>
      <c r="B1941" s="1" t="s">
        <v>5123</v>
      </c>
      <c r="C1941" s="1" t="s">
        <v>302</v>
      </c>
      <c r="D1941" s="1">
        <v>65</v>
      </c>
      <c r="E1941" s="4">
        <v>44552</v>
      </c>
      <c r="F1941" s="1" t="s">
        <v>5124</v>
      </c>
      <c r="G1941" s="1" t="s">
        <v>72</v>
      </c>
      <c r="H1941" s="1" t="s">
        <v>65</v>
      </c>
      <c r="I1941" s="1">
        <v>0.8</v>
      </c>
      <c r="J1941" s="1" t="s">
        <v>75</v>
      </c>
      <c r="K1941" s="1">
        <v>0</v>
      </c>
      <c r="M1941" s="1">
        <v>0</v>
      </c>
      <c r="O1941" s="1">
        <v>0</v>
      </c>
      <c r="Q1941" s="1">
        <v>0</v>
      </c>
      <c r="S1941" s="1">
        <v>0</v>
      </c>
      <c r="U1941" s="1">
        <v>0</v>
      </c>
      <c r="W1941" s="1">
        <v>0</v>
      </c>
      <c r="Y1941" s="1">
        <v>0</v>
      </c>
      <c r="AA1941" s="1">
        <v>0</v>
      </c>
      <c r="AC1941" s="1">
        <v>0</v>
      </c>
      <c r="AE1941" s="1">
        <v>0</v>
      </c>
      <c r="AG1941" s="1">
        <v>1</v>
      </c>
      <c r="AH1941" s="1">
        <v>0</v>
      </c>
    </row>
    <row r="1942" spans="1:34">
      <c r="A1942" s="1" t="s">
        <v>5125</v>
      </c>
      <c r="B1942" s="1" t="s">
        <v>5126</v>
      </c>
      <c r="C1942" s="1" t="s">
        <v>346</v>
      </c>
      <c r="D1942" s="1">
        <v>18</v>
      </c>
      <c r="E1942" s="1">
        <v>44705</v>
      </c>
      <c r="F1942" s="1" t="s">
        <v>20456</v>
      </c>
      <c r="G1942" s="1" t="s">
        <v>72</v>
      </c>
      <c r="H1942" s="1" t="s">
        <v>65</v>
      </c>
      <c r="I1942" s="1">
        <v>0.8</v>
      </c>
      <c r="J1942" s="1" t="s">
        <v>75</v>
      </c>
      <c r="K1942" s="1">
        <v>0</v>
      </c>
      <c r="M1942" s="1">
        <v>0</v>
      </c>
      <c r="O1942" s="1">
        <v>0</v>
      </c>
      <c r="Q1942" s="1">
        <v>0</v>
      </c>
      <c r="S1942" s="1">
        <v>0</v>
      </c>
      <c r="U1942" s="1">
        <v>0</v>
      </c>
      <c r="W1942" s="1">
        <v>0</v>
      </c>
      <c r="Y1942" s="1">
        <v>0</v>
      </c>
      <c r="AA1942" s="1">
        <v>0</v>
      </c>
      <c r="AC1942" s="1">
        <v>0</v>
      </c>
      <c r="AE1942" s="1">
        <v>0</v>
      </c>
      <c r="AG1942" s="1">
        <v>1</v>
      </c>
      <c r="AH1942" s="1">
        <v>0</v>
      </c>
    </row>
    <row r="1943" spans="1:34">
      <c r="A1943" s="1" t="s">
        <v>5127</v>
      </c>
      <c r="B1943" s="1" t="s">
        <v>5128</v>
      </c>
      <c r="C1943" s="1" t="s">
        <v>1153</v>
      </c>
      <c r="D1943" s="1">
        <v>16</v>
      </c>
      <c r="E1943" s="4">
        <v>44706</v>
      </c>
      <c r="F1943" s="1" t="s">
        <v>5129</v>
      </c>
      <c r="G1943" s="1" t="s">
        <v>80</v>
      </c>
      <c r="H1943" s="1" t="s">
        <v>73</v>
      </c>
      <c r="I1943" s="1">
        <v>0</v>
      </c>
      <c r="J1943" s="1" t="s">
        <v>81</v>
      </c>
      <c r="K1943" s="1">
        <v>0.6</v>
      </c>
      <c r="L1943" s="1" t="s">
        <v>82</v>
      </c>
      <c r="M1943" s="1">
        <v>0.65</v>
      </c>
      <c r="N1943" s="1" t="s">
        <v>83</v>
      </c>
      <c r="O1943" s="1">
        <v>0.75</v>
      </c>
      <c r="P1943" s="1" t="s">
        <v>84</v>
      </c>
      <c r="Q1943" s="1">
        <v>0.8</v>
      </c>
      <c r="R1943" s="1" t="s">
        <v>85</v>
      </c>
      <c r="S1943" s="1">
        <v>0</v>
      </c>
      <c r="U1943" s="1">
        <v>0</v>
      </c>
      <c r="W1943" s="1">
        <v>0</v>
      </c>
      <c r="Y1943" s="1">
        <v>0</v>
      </c>
      <c r="AA1943" s="1">
        <v>0</v>
      </c>
      <c r="AC1943" s="1">
        <v>0</v>
      </c>
      <c r="AE1943" s="1">
        <v>0</v>
      </c>
      <c r="AG1943" s="1">
        <v>4</v>
      </c>
      <c r="AH1943" s="1">
        <v>15000</v>
      </c>
    </row>
    <row r="1944" spans="1:34">
      <c r="A1944" s="1" t="s">
        <v>5130</v>
      </c>
      <c r="B1944" s="1" t="s">
        <v>5131</v>
      </c>
      <c r="C1944" s="1" t="s">
        <v>255</v>
      </c>
      <c r="D1944" s="1">
        <v>3</v>
      </c>
      <c r="E1944" s="4">
        <v>44618</v>
      </c>
      <c r="F1944" s="1" t="s">
        <v>5132</v>
      </c>
      <c r="G1944" s="1" t="s">
        <v>72</v>
      </c>
      <c r="H1944" s="1" t="s">
        <v>65</v>
      </c>
      <c r="I1944" s="1">
        <v>0.8</v>
      </c>
      <c r="J1944" s="1" t="s">
        <v>75</v>
      </c>
      <c r="K1944" s="1">
        <v>0</v>
      </c>
      <c r="M1944" s="1">
        <v>0</v>
      </c>
      <c r="O1944" s="1">
        <v>0</v>
      </c>
      <c r="Q1944" s="1">
        <v>0</v>
      </c>
      <c r="S1944" s="1">
        <v>0</v>
      </c>
      <c r="U1944" s="1">
        <v>0</v>
      </c>
      <c r="W1944" s="1">
        <v>0</v>
      </c>
      <c r="Y1944" s="1">
        <v>0</v>
      </c>
      <c r="AA1944" s="1">
        <v>0</v>
      </c>
      <c r="AC1944" s="1">
        <v>0</v>
      </c>
      <c r="AE1944" s="1">
        <v>0</v>
      </c>
      <c r="AG1944" s="1">
        <v>1</v>
      </c>
      <c r="AH1944" s="1">
        <v>0</v>
      </c>
    </row>
    <row r="1945" spans="1:34">
      <c r="A1945" s="1" t="s">
        <v>5133</v>
      </c>
      <c r="B1945" s="1" t="s">
        <v>5134</v>
      </c>
      <c r="C1945" s="1" t="s">
        <v>1334</v>
      </c>
      <c r="D1945" s="1">
        <v>8</v>
      </c>
      <c r="E1945" s="4">
        <v>44607</v>
      </c>
      <c r="F1945" s="1" t="s">
        <v>5135</v>
      </c>
      <c r="G1945" s="1" t="s">
        <v>72</v>
      </c>
      <c r="H1945" s="1" t="s">
        <v>65</v>
      </c>
      <c r="I1945" s="1">
        <v>0.8</v>
      </c>
      <c r="J1945" s="1" t="s">
        <v>75</v>
      </c>
      <c r="K1945" s="1">
        <v>0</v>
      </c>
      <c r="M1945" s="1">
        <v>0</v>
      </c>
      <c r="O1945" s="1">
        <v>0</v>
      </c>
      <c r="Q1945" s="1">
        <v>0</v>
      </c>
      <c r="S1945" s="1">
        <v>0</v>
      </c>
      <c r="U1945" s="1">
        <v>0</v>
      </c>
      <c r="W1945" s="1">
        <v>0</v>
      </c>
      <c r="Y1945" s="1">
        <v>0</v>
      </c>
      <c r="AA1945" s="1">
        <v>0</v>
      </c>
      <c r="AC1945" s="1">
        <v>0</v>
      </c>
      <c r="AE1945" s="1">
        <v>0</v>
      </c>
      <c r="AG1945" s="1">
        <v>1</v>
      </c>
      <c r="AH1945" s="1">
        <v>0</v>
      </c>
    </row>
    <row r="1946" spans="1:34">
      <c r="A1946" s="1" t="s">
        <v>5136</v>
      </c>
      <c r="B1946" s="1" t="s">
        <v>5137</v>
      </c>
      <c r="C1946" s="1" t="s">
        <v>112</v>
      </c>
      <c r="D1946" s="1">
        <v>31</v>
      </c>
      <c r="E1946" s="4">
        <v>44550</v>
      </c>
      <c r="F1946" s="1" t="s">
        <v>5138</v>
      </c>
      <c r="G1946" s="1" t="s">
        <v>72</v>
      </c>
      <c r="H1946" s="1" t="s">
        <v>65</v>
      </c>
      <c r="I1946" s="1">
        <v>0.5</v>
      </c>
      <c r="J1946" s="1" t="s">
        <v>75</v>
      </c>
      <c r="K1946" s="1">
        <v>0</v>
      </c>
      <c r="M1946" s="1">
        <v>0</v>
      </c>
      <c r="O1946" s="1">
        <v>0</v>
      </c>
      <c r="Q1946" s="1">
        <v>0</v>
      </c>
      <c r="S1946" s="1">
        <v>0</v>
      </c>
      <c r="U1946" s="1">
        <v>0</v>
      </c>
      <c r="W1946" s="1">
        <v>0</v>
      </c>
      <c r="Y1946" s="1">
        <v>0</v>
      </c>
      <c r="AA1946" s="1">
        <v>0</v>
      </c>
      <c r="AC1946" s="1">
        <v>0</v>
      </c>
      <c r="AE1946" s="1">
        <v>0</v>
      </c>
      <c r="AG1946" s="1">
        <v>1</v>
      </c>
      <c r="AH1946" s="1">
        <v>0</v>
      </c>
    </row>
    <row r="1947" spans="1:34">
      <c r="A1947" s="1" t="s">
        <v>5139</v>
      </c>
      <c r="B1947" s="1" t="s">
        <v>5140</v>
      </c>
      <c r="C1947" s="1" t="s">
        <v>199</v>
      </c>
      <c r="D1947" s="1">
        <v>8</v>
      </c>
      <c r="E1947" s="1">
        <v>44023</v>
      </c>
      <c r="F1947" s="1" t="s">
        <v>20332</v>
      </c>
      <c r="G1947" s="1" t="s">
        <v>72</v>
      </c>
      <c r="H1947" s="1" t="s">
        <v>65</v>
      </c>
      <c r="I1947" s="1">
        <v>0.8</v>
      </c>
      <c r="J1947" s="1" t="s">
        <v>75</v>
      </c>
      <c r="K1947" s="1">
        <v>0</v>
      </c>
      <c r="M1947" s="1">
        <v>0</v>
      </c>
      <c r="O1947" s="1">
        <v>0</v>
      </c>
      <c r="Q1947" s="1">
        <v>0</v>
      </c>
      <c r="S1947" s="1">
        <v>0</v>
      </c>
      <c r="U1947" s="1">
        <v>0</v>
      </c>
      <c r="W1947" s="1">
        <v>0</v>
      </c>
      <c r="Y1947" s="1">
        <v>0</v>
      </c>
      <c r="AA1947" s="1">
        <v>0</v>
      </c>
      <c r="AC1947" s="1">
        <v>0</v>
      </c>
      <c r="AE1947" s="1">
        <v>0</v>
      </c>
      <c r="AG1947" s="1">
        <v>1</v>
      </c>
      <c r="AH1947" s="1">
        <v>0</v>
      </c>
    </row>
    <row r="1948" spans="1:34">
      <c r="A1948" s="1" t="s">
        <v>5141</v>
      </c>
      <c r="B1948" s="1" t="s">
        <v>5142</v>
      </c>
      <c r="C1948" s="1" t="s">
        <v>337</v>
      </c>
      <c r="D1948" s="1">
        <v>3</v>
      </c>
      <c r="E1948" s="4">
        <v>44649</v>
      </c>
      <c r="F1948" s="1" t="s">
        <v>5143</v>
      </c>
      <c r="G1948" s="1" t="s">
        <v>80</v>
      </c>
      <c r="H1948" s="1" t="s">
        <v>73</v>
      </c>
      <c r="I1948" s="1">
        <v>0</v>
      </c>
      <c r="J1948" s="1" t="s">
        <v>651</v>
      </c>
      <c r="K1948" s="1">
        <v>0.56000000000000005</v>
      </c>
      <c r="L1948" s="1" t="s">
        <v>82</v>
      </c>
      <c r="M1948" s="1">
        <v>0.57999999999999996</v>
      </c>
      <c r="N1948" s="1" t="s">
        <v>83</v>
      </c>
      <c r="O1948" s="1">
        <v>0.6</v>
      </c>
      <c r="P1948" s="1" t="s">
        <v>84</v>
      </c>
      <c r="Q1948" s="1">
        <v>0.8</v>
      </c>
      <c r="R1948" s="1" t="s">
        <v>85</v>
      </c>
      <c r="S1948" s="1">
        <v>0</v>
      </c>
      <c r="U1948" s="1">
        <v>0</v>
      </c>
      <c r="W1948" s="1">
        <v>0</v>
      </c>
      <c r="Y1948" s="1">
        <v>0</v>
      </c>
      <c r="AA1948" s="1">
        <v>0</v>
      </c>
      <c r="AC1948" s="1">
        <v>0</v>
      </c>
      <c r="AE1948" s="1">
        <v>0</v>
      </c>
      <c r="AG1948" s="1">
        <v>4</v>
      </c>
      <c r="AH1948" s="1">
        <v>14999.99</v>
      </c>
    </row>
    <row r="1949" spans="1:34">
      <c r="A1949" s="1" t="s">
        <v>5144</v>
      </c>
      <c r="B1949" s="1" t="s">
        <v>5145</v>
      </c>
      <c r="C1949" s="1" t="s">
        <v>255</v>
      </c>
      <c r="D1949" s="1">
        <v>4</v>
      </c>
      <c r="E1949" s="4">
        <v>44680</v>
      </c>
      <c r="F1949" s="1" t="s">
        <v>5146</v>
      </c>
      <c r="G1949" s="1" t="s">
        <v>72</v>
      </c>
      <c r="H1949" s="1" t="s">
        <v>65</v>
      </c>
      <c r="I1949" s="1">
        <v>0.2</v>
      </c>
      <c r="J1949" s="1" t="s">
        <v>75</v>
      </c>
      <c r="K1949" s="1">
        <v>0</v>
      </c>
      <c r="M1949" s="1">
        <v>0</v>
      </c>
      <c r="O1949" s="1">
        <v>0</v>
      </c>
      <c r="Q1949" s="1">
        <v>0</v>
      </c>
      <c r="S1949" s="1">
        <v>0</v>
      </c>
      <c r="U1949" s="1">
        <v>0</v>
      </c>
      <c r="W1949" s="1">
        <v>0</v>
      </c>
      <c r="Y1949" s="1">
        <v>0</v>
      </c>
      <c r="AA1949" s="1">
        <v>0</v>
      </c>
      <c r="AC1949" s="1">
        <v>0</v>
      </c>
      <c r="AE1949" s="1">
        <v>0</v>
      </c>
      <c r="AG1949" s="1">
        <v>1</v>
      </c>
      <c r="AH1949" s="1">
        <v>0</v>
      </c>
    </row>
    <row r="1950" spans="1:34">
      <c r="A1950" s="1" t="s">
        <v>5147</v>
      </c>
      <c r="B1950" s="1" t="s">
        <v>5148</v>
      </c>
      <c r="C1950" s="1" t="s">
        <v>196</v>
      </c>
      <c r="D1950" s="1">
        <v>5</v>
      </c>
      <c r="E1950" s="1">
        <v>44296</v>
      </c>
      <c r="F1950" s="1" t="s">
        <v>20332</v>
      </c>
      <c r="G1950" s="1" t="s">
        <v>72</v>
      </c>
      <c r="H1950" s="1" t="s">
        <v>65</v>
      </c>
      <c r="I1950" s="1">
        <v>0.4</v>
      </c>
      <c r="J1950" s="1" t="s">
        <v>75</v>
      </c>
      <c r="K1950" s="1">
        <v>0</v>
      </c>
      <c r="M1950" s="1">
        <v>0</v>
      </c>
      <c r="O1950" s="1">
        <v>0</v>
      </c>
      <c r="Q1950" s="1">
        <v>0</v>
      </c>
      <c r="S1950" s="1">
        <v>0</v>
      </c>
      <c r="U1950" s="1">
        <v>0</v>
      </c>
      <c r="W1950" s="1">
        <v>0</v>
      </c>
      <c r="Y1950" s="1">
        <v>0</v>
      </c>
      <c r="AA1950" s="1">
        <v>0</v>
      </c>
      <c r="AC1950" s="1">
        <v>0</v>
      </c>
      <c r="AE1950" s="1">
        <v>0</v>
      </c>
      <c r="AG1950" s="1">
        <v>1</v>
      </c>
      <c r="AH1950" s="1">
        <v>0</v>
      </c>
    </row>
    <row r="1951" spans="1:34">
      <c r="A1951" s="1" t="s">
        <v>5149</v>
      </c>
      <c r="B1951" s="1" t="s">
        <v>5150</v>
      </c>
      <c r="C1951" s="1" t="s">
        <v>98</v>
      </c>
      <c r="D1951" s="1">
        <v>6</v>
      </c>
      <c r="E1951" s="4">
        <v>44664</v>
      </c>
      <c r="F1951" s="1" t="s">
        <v>5151</v>
      </c>
      <c r="G1951" s="1" t="s">
        <v>80</v>
      </c>
      <c r="H1951" s="1" t="s">
        <v>73</v>
      </c>
      <c r="I1951" s="1">
        <v>0</v>
      </c>
      <c r="J1951" s="1" t="s">
        <v>89</v>
      </c>
      <c r="K1951" s="1">
        <v>0.5</v>
      </c>
      <c r="L1951" s="1" t="s">
        <v>82</v>
      </c>
      <c r="M1951" s="1">
        <v>0.7</v>
      </c>
      <c r="N1951" s="1" t="s">
        <v>83</v>
      </c>
      <c r="O1951" s="1">
        <v>0.75</v>
      </c>
      <c r="P1951" s="1" t="s">
        <v>84</v>
      </c>
      <c r="Q1951" s="1">
        <v>0.8</v>
      </c>
      <c r="R1951" s="1" t="s">
        <v>85</v>
      </c>
      <c r="S1951" s="1">
        <v>0</v>
      </c>
      <c r="U1951" s="1">
        <v>0</v>
      </c>
      <c r="W1951" s="1">
        <v>0</v>
      </c>
      <c r="Y1951" s="1">
        <v>0</v>
      </c>
      <c r="AA1951" s="1">
        <v>0</v>
      </c>
      <c r="AC1951" s="1">
        <v>0</v>
      </c>
      <c r="AE1951" s="1">
        <v>0</v>
      </c>
      <c r="AG1951" s="1">
        <v>4</v>
      </c>
      <c r="AH1951" s="1">
        <v>12000</v>
      </c>
    </row>
    <row r="1952" spans="1:34">
      <c r="A1952" s="1" t="s">
        <v>5152</v>
      </c>
      <c r="B1952" s="1" t="s">
        <v>5153</v>
      </c>
      <c r="C1952" s="1" t="s">
        <v>98</v>
      </c>
      <c r="D1952" s="1">
        <v>6</v>
      </c>
      <c r="E1952" s="1">
        <v>42474</v>
      </c>
      <c r="F1952" s="1" t="s">
        <v>20332</v>
      </c>
      <c r="G1952" s="1" t="s">
        <v>72</v>
      </c>
      <c r="H1952" s="1" t="s">
        <v>73</v>
      </c>
      <c r="I1952" s="1">
        <v>0</v>
      </c>
      <c r="J1952" s="1" t="s">
        <v>425</v>
      </c>
      <c r="K1952" s="1">
        <v>0.8</v>
      </c>
      <c r="L1952" s="1" t="s">
        <v>75</v>
      </c>
      <c r="M1952" s="1">
        <v>0</v>
      </c>
      <c r="O1952" s="1">
        <v>0</v>
      </c>
      <c r="Q1952" s="1">
        <v>0</v>
      </c>
      <c r="S1952" s="1">
        <v>0</v>
      </c>
      <c r="U1952" s="1">
        <v>0</v>
      </c>
      <c r="W1952" s="1">
        <v>0</v>
      </c>
      <c r="Y1952" s="1">
        <v>0</v>
      </c>
      <c r="AA1952" s="1">
        <v>0</v>
      </c>
      <c r="AC1952" s="1">
        <v>0</v>
      </c>
      <c r="AE1952" s="1">
        <v>0</v>
      </c>
      <c r="AG1952" s="1">
        <v>2</v>
      </c>
      <c r="AH1952" s="1">
        <v>13000</v>
      </c>
    </row>
    <row r="1953" spans="1:34">
      <c r="A1953" s="1" t="s">
        <v>5154</v>
      </c>
      <c r="B1953" s="1" t="s">
        <v>5155</v>
      </c>
      <c r="C1953" s="1" t="s">
        <v>225</v>
      </c>
      <c r="D1953" s="1">
        <v>62</v>
      </c>
      <c r="E1953" s="1">
        <v>40897</v>
      </c>
      <c r="F1953" s="1" t="s">
        <v>20332</v>
      </c>
      <c r="G1953" s="1" t="s">
        <v>72</v>
      </c>
      <c r="H1953" s="1" t="s">
        <v>73</v>
      </c>
      <c r="I1953" s="1">
        <v>0</v>
      </c>
      <c r="J1953" s="1" t="s">
        <v>397</v>
      </c>
      <c r="K1953" s="1">
        <v>0.8</v>
      </c>
      <c r="L1953" s="1" t="s">
        <v>75</v>
      </c>
      <c r="M1953" s="1">
        <v>0</v>
      </c>
      <c r="O1953" s="1">
        <v>0</v>
      </c>
      <c r="Q1953" s="1">
        <v>0</v>
      </c>
      <c r="S1953" s="1">
        <v>0</v>
      </c>
      <c r="U1953" s="1">
        <v>0</v>
      </c>
      <c r="W1953" s="1">
        <v>0</v>
      </c>
      <c r="Y1953" s="1">
        <v>0</v>
      </c>
      <c r="AA1953" s="1">
        <v>0</v>
      </c>
      <c r="AC1953" s="1">
        <v>0</v>
      </c>
      <c r="AE1953" s="1">
        <v>0</v>
      </c>
      <c r="AG1953" s="1">
        <v>2</v>
      </c>
      <c r="AH1953" s="1">
        <v>8000</v>
      </c>
    </row>
    <row r="1954" spans="1:34">
      <c r="A1954" s="1" t="s">
        <v>5156</v>
      </c>
      <c r="B1954" s="1" t="s">
        <v>5157</v>
      </c>
      <c r="C1954" s="1" t="s">
        <v>101</v>
      </c>
      <c r="D1954" s="1">
        <v>6</v>
      </c>
      <c r="E1954" s="1">
        <v>41414</v>
      </c>
      <c r="F1954" s="1" t="s">
        <v>20332</v>
      </c>
      <c r="G1954" s="1" t="s">
        <v>72</v>
      </c>
      <c r="H1954" s="1" t="s">
        <v>73</v>
      </c>
      <c r="I1954" s="1">
        <v>0</v>
      </c>
      <c r="J1954" s="1" t="s">
        <v>74</v>
      </c>
      <c r="K1954" s="1">
        <v>0.7</v>
      </c>
      <c r="L1954" s="1" t="s">
        <v>75</v>
      </c>
      <c r="M1954" s="1">
        <v>0</v>
      </c>
      <c r="O1954" s="1">
        <v>0</v>
      </c>
      <c r="Q1954" s="1">
        <v>0</v>
      </c>
      <c r="S1954" s="1">
        <v>0</v>
      </c>
      <c r="U1954" s="1">
        <v>0</v>
      </c>
      <c r="W1954" s="1">
        <v>0</v>
      </c>
      <c r="Y1954" s="1">
        <v>0</v>
      </c>
      <c r="AA1954" s="1">
        <v>0</v>
      </c>
      <c r="AC1954" s="1">
        <v>0</v>
      </c>
      <c r="AE1954" s="1">
        <v>0</v>
      </c>
      <c r="AG1954" s="1">
        <v>2</v>
      </c>
      <c r="AH1954" s="1">
        <v>10000</v>
      </c>
    </row>
    <row r="1955" spans="1:34">
      <c r="A1955" s="1" t="s">
        <v>5158</v>
      </c>
      <c r="B1955" s="1" t="s">
        <v>5159</v>
      </c>
      <c r="C1955" s="1" t="s">
        <v>1334</v>
      </c>
      <c r="D1955" s="1">
        <v>13</v>
      </c>
      <c r="E1955" s="4">
        <v>44681</v>
      </c>
      <c r="F1955" s="1" t="s">
        <v>5160</v>
      </c>
      <c r="G1955" s="1" t="s">
        <v>80</v>
      </c>
      <c r="H1955" s="1" t="s">
        <v>73</v>
      </c>
      <c r="I1955" s="1">
        <v>0</v>
      </c>
      <c r="J1955" s="1" t="s">
        <v>684</v>
      </c>
      <c r="K1955" s="1">
        <v>0.6</v>
      </c>
      <c r="L1955" s="1" t="s">
        <v>82</v>
      </c>
      <c r="M1955" s="1">
        <v>0.72</v>
      </c>
      <c r="N1955" s="1" t="s">
        <v>83</v>
      </c>
      <c r="O1955" s="1">
        <v>0.79</v>
      </c>
      <c r="P1955" s="1" t="s">
        <v>84</v>
      </c>
      <c r="Q1955" s="1">
        <v>0.8</v>
      </c>
      <c r="R1955" s="1" t="s">
        <v>85</v>
      </c>
      <c r="S1955" s="1">
        <v>0</v>
      </c>
      <c r="U1955" s="1">
        <v>0</v>
      </c>
      <c r="W1955" s="1">
        <v>0</v>
      </c>
      <c r="Y1955" s="1">
        <v>0</v>
      </c>
      <c r="AA1955" s="1">
        <v>0</v>
      </c>
      <c r="AC1955" s="1">
        <v>0</v>
      </c>
      <c r="AE1955" s="1">
        <v>0</v>
      </c>
      <c r="AG1955" s="1">
        <v>4</v>
      </c>
      <c r="AH1955" s="1">
        <v>11000</v>
      </c>
    </row>
    <row r="1956" spans="1:34">
      <c r="A1956" s="1" t="s">
        <v>5161</v>
      </c>
      <c r="B1956" s="1" t="s">
        <v>5162</v>
      </c>
      <c r="C1956" s="1" t="s">
        <v>365</v>
      </c>
      <c r="D1956" s="1">
        <v>3</v>
      </c>
      <c r="E1956" s="4">
        <v>44627</v>
      </c>
      <c r="F1956" s="1" t="s">
        <v>5163</v>
      </c>
      <c r="G1956" s="1" t="s">
        <v>80</v>
      </c>
      <c r="H1956" s="1" t="s">
        <v>73</v>
      </c>
      <c r="I1956" s="1">
        <v>0</v>
      </c>
      <c r="J1956" s="1" t="s">
        <v>74</v>
      </c>
      <c r="K1956" s="1">
        <v>0.3</v>
      </c>
      <c r="L1956" s="1" t="s">
        <v>82</v>
      </c>
      <c r="M1956" s="1">
        <v>0.4</v>
      </c>
      <c r="N1956" s="1" t="s">
        <v>83</v>
      </c>
      <c r="O1956" s="1">
        <v>0.75</v>
      </c>
      <c r="P1956" s="1" t="s">
        <v>84</v>
      </c>
      <c r="Q1956" s="1">
        <v>0.8</v>
      </c>
      <c r="R1956" s="1" t="s">
        <v>85</v>
      </c>
      <c r="S1956" s="1">
        <v>0</v>
      </c>
      <c r="U1956" s="1">
        <v>0</v>
      </c>
      <c r="W1956" s="1">
        <v>0</v>
      </c>
      <c r="Y1956" s="1">
        <v>0</v>
      </c>
      <c r="AA1956" s="1">
        <v>0</v>
      </c>
      <c r="AC1956" s="1">
        <v>0</v>
      </c>
      <c r="AE1956" s="1">
        <v>0</v>
      </c>
      <c r="AG1956" s="1">
        <v>4</v>
      </c>
      <c r="AH1956" s="1">
        <v>10000</v>
      </c>
    </row>
    <row r="1957" spans="1:34">
      <c r="A1957" s="1" t="s">
        <v>5164</v>
      </c>
      <c r="B1957" s="1" t="s">
        <v>5165</v>
      </c>
      <c r="C1957" s="1" t="s">
        <v>443</v>
      </c>
      <c r="D1957" s="1">
        <v>35</v>
      </c>
      <c r="E1957" s="1">
        <v>43453</v>
      </c>
      <c r="F1957" s="1" t="s">
        <v>20332</v>
      </c>
      <c r="G1957" s="1" t="s">
        <v>72</v>
      </c>
      <c r="H1957" s="1" t="s">
        <v>65</v>
      </c>
      <c r="I1957" s="1">
        <v>0.8</v>
      </c>
      <c r="J1957" s="1" t="s">
        <v>75</v>
      </c>
      <c r="K1957" s="1">
        <v>0</v>
      </c>
      <c r="M1957" s="1">
        <v>0</v>
      </c>
      <c r="O1957" s="1">
        <v>0</v>
      </c>
      <c r="Q1957" s="1">
        <v>0</v>
      </c>
      <c r="S1957" s="1">
        <v>0</v>
      </c>
      <c r="U1957" s="1">
        <v>0</v>
      </c>
      <c r="W1957" s="1">
        <v>0</v>
      </c>
      <c r="Y1957" s="1">
        <v>0</v>
      </c>
      <c r="AA1957" s="1">
        <v>0</v>
      </c>
      <c r="AC1957" s="1">
        <v>0</v>
      </c>
      <c r="AE1957" s="1">
        <v>0</v>
      </c>
      <c r="AG1957" s="1">
        <v>1</v>
      </c>
      <c r="AH1957" s="1">
        <v>0</v>
      </c>
    </row>
    <row r="1958" spans="1:34">
      <c r="A1958" s="1" t="s">
        <v>5166</v>
      </c>
      <c r="B1958" s="1" t="s">
        <v>5167</v>
      </c>
      <c r="C1958" s="1" t="s">
        <v>228</v>
      </c>
      <c r="D1958" s="1">
        <v>8</v>
      </c>
      <c r="E1958" s="1">
        <v>39486</v>
      </c>
      <c r="F1958" s="1" t="s">
        <v>20332</v>
      </c>
      <c r="G1958" s="1" t="s">
        <v>72</v>
      </c>
      <c r="H1958" s="1" t="s">
        <v>65</v>
      </c>
      <c r="I1958" s="1">
        <v>0.4</v>
      </c>
      <c r="J1958" s="1" t="s">
        <v>75</v>
      </c>
      <c r="K1958" s="1">
        <v>0</v>
      </c>
      <c r="M1958" s="1">
        <v>0</v>
      </c>
      <c r="O1958" s="1">
        <v>0</v>
      </c>
      <c r="Q1958" s="1">
        <v>0</v>
      </c>
      <c r="S1958" s="1">
        <v>0</v>
      </c>
      <c r="U1958" s="1">
        <v>0</v>
      </c>
      <c r="W1958" s="1">
        <v>0</v>
      </c>
      <c r="Y1958" s="1">
        <v>0</v>
      </c>
      <c r="AA1958" s="1">
        <v>0</v>
      </c>
      <c r="AC1958" s="1">
        <v>0</v>
      </c>
      <c r="AE1958" s="1">
        <v>0</v>
      </c>
      <c r="AG1958" s="1">
        <v>1</v>
      </c>
      <c r="AH1958" s="1">
        <v>0</v>
      </c>
    </row>
    <row r="1959" spans="1:34">
      <c r="A1959" s="1" t="s">
        <v>5168</v>
      </c>
      <c r="B1959" s="1" t="s">
        <v>5169</v>
      </c>
      <c r="C1959" s="1" t="s">
        <v>64</v>
      </c>
      <c r="D1959" s="1">
        <v>6</v>
      </c>
      <c r="E1959" s="4">
        <v>44629</v>
      </c>
      <c r="F1959" s="1" t="s">
        <v>5170</v>
      </c>
      <c r="G1959" s="1" t="s">
        <v>80</v>
      </c>
      <c r="H1959" s="1" t="s">
        <v>73</v>
      </c>
      <c r="I1959" s="1">
        <v>0</v>
      </c>
      <c r="J1959" s="1" t="s">
        <v>187</v>
      </c>
      <c r="K1959" s="1">
        <v>0.6</v>
      </c>
      <c r="L1959" s="1" t="s">
        <v>82</v>
      </c>
      <c r="M1959" s="1">
        <v>0.7</v>
      </c>
      <c r="N1959" s="1" t="s">
        <v>83</v>
      </c>
      <c r="O1959" s="1">
        <v>0.72</v>
      </c>
      <c r="P1959" s="1" t="s">
        <v>84</v>
      </c>
      <c r="Q1959" s="1">
        <v>0.8</v>
      </c>
      <c r="R1959" s="1" t="s">
        <v>85</v>
      </c>
      <c r="S1959" s="1">
        <v>0</v>
      </c>
      <c r="U1959" s="1">
        <v>0</v>
      </c>
      <c r="W1959" s="1">
        <v>0</v>
      </c>
      <c r="Y1959" s="1">
        <v>0</v>
      </c>
      <c r="AA1959" s="1">
        <v>0</v>
      </c>
      <c r="AC1959" s="1">
        <v>0</v>
      </c>
      <c r="AE1959" s="1">
        <v>0</v>
      </c>
      <c r="AG1959" s="1">
        <v>4</v>
      </c>
      <c r="AH1959" s="1">
        <v>9000</v>
      </c>
    </row>
    <row r="1960" spans="1:34">
      <c r="A1960" s="1" t="s">
        <v>5171</v>
      </c>
      <c r="B1960" s="1" t="s">
        <v>5172</v>
      </c>
      <c r="C1960" s="1" t="s">
        <v>146</v>
      </c>
      <c r="D1960" s="1">
        <v>6</v>
      </c>
      <c r="E1960" s="4">
        <v>44585</v>
      </c>
      <c r="F1960" s="1" t="s">
        <v>5173</v>
      </c>
      <c r="G1960" s="1" t="s">
        <v>72</v>
      </c>
      <c r="H1960" s="1" t="s">
        <v>65</v>
      </c>
      <c r="I1960" s="1">
        <v>0.8</v>
      </c>
      <c r="J1960" s="1" t="s">
        <v>75</v>
      </c>
      <c r="K1960" s="1">
        <v>0</v>
      </c>
      <c r="M1960" s="1">
        <v>0</v>
      </c>
      <c r="O1960" s="1">
        <v>0</v>
      </c>
      <c r="Q1960" s="1">
        <v>0</v>
      </c>
      <c r="S1960" s="1">
        <v>0</v>
      </c>
      <c r="U1960" s="1">
        <v>0</v>
      </c>
      <c r="W1960" s="1">
        <v>0</v>
      </c>
      <c r="Y1960" s="1">
        <v>0</v>
      </c>
      <c r="AA1960" s="1">
        <v>0</v>
      </c>
      <c r="AC1960" s="1">
        <v>0</v>
      </c>
      <c r="AE1960" s="1">
        <v>0</v>
      </c>
      <c r="AG1960" s="1">
        <v>1</v>
      </c>
      <c r="AH1960" s="1">
        <v>0</v>
      </c>
    </row>
    <row r="1961" spans="1:34">
      <c r="A1961" s="1" t="s">
        <v>5174</v>
      </c>
      <c r="B1961" s="1" t="s">
        <v>5175</v>
      </c>
      <c r="C1961" s="1" t="s">
        <v>112</v>
      </c>
      <c r="D1961" s="1">
        <v>5</v>
      </c>
      <c r="E1961" s="4">
        <v>44623</v>
      </c>
      <c r="F1961" s="1" t="s">
        <v>5176</v>
      </c>
      <c r="G1961" s="1" t="s">
        <v>80</v>
      </c>
      <c r="H1961" s="1" t="s">
        <v>73</v>
      </c>
      <c r="I1961" s="1">
        <v>0</v>
      </c>
      <c r="J1961" s="1" t="s">
        <v>5177</v>
      </c>
      <c r="K1961" s="1">
        <v>0.2</v>
      </c>
      <c r="L1961" s="1" t="s">
        <v>82</v>
      </c>
      <c r="M1961" s="1">
        <v>0.21</v>
      </c>
      <c r="N1961" s="1" t="s">
        <v>83</v>
      </c>
      <c r="O1961" s="1">
        <v>0.22</v>
      </c>
      <c r="P1961" s="1" t="s">
        <v>84</v>
      </c>
      <c r="Q1961" s="1">
        <v>0.47</v>
      </c>
      <c r="R1961" s="1" t="s">
        <v>85</v>
      </c>
      <c r="S1961" s="1">
        <v>0</v>
      </c>
      <c r="U1961" s="1">
        <v>0</v>
      </c>
      <c r="W1961" s="1">
        <v>0</v>
      </c>
      <c r="Y1961" s="1">
        <v>0</v>
      </c>
      <c r="AA1961" s="1">
        <v>0</v>
      </c>
      <c r="AC1961" s="1">
        <v>0</v>
      </c>
      <c r="AE1961" s="1">
        <v>0</v>
      </c>
      <c r="AG1961" s="1">
        <v>4</v>
      </c>
      <c r="AH1961" s="1">
        <v>74999.990000000005</v>
      </c>
    </row>
    <row r="1962" spans="1:34">
      <c r="A1962" s="1" t="s">
        <v>5178</v>
      </c>
      <c r="B1962" s="1" t="s">
        <v>5179</v>
      </c>
      <c r="C1962" s="1" t="s">
        <v>369</v>
      </c>
      <c r="D1962" s="1">
        <v>42</v>
      </c>
      <c r="E1962" s="1">
        <v>43820</v>
      </c>
      <c r="F1962" s="1" t="s">
        <v>20332</v>
      </c>
      <c r="G1962" s="1" t="s">
        <v>72</v>
      </c>
      <c r="H1962" s="1" t="s">
        <v>65</v>
      </c>
      <c r="I1962" s="1">
        <v>0.8</v>
      </c>
      <c r="J1962" s="1" t="s">
        <v>75</v>
      </c>
      <c r="K1962" s="1">
        <v>0</v>
      </c>
      <c r="M1962" s="1">
        <v>0</v>
      </c>
      <c r="O1962" s="1">
        <v>0</v>
      </c>
      <c r="Q1962" s="1">
        <v>0</v>
      </c>
      <c r="S1962" s="1">
        <v>0</v>
      </c>
      <c r="U1962" s="1">
        <v>0</v>
      </c>
      <c r="W1962" s="1">
        <v>0</v>
      </c>
      <c r="Y1962" s="1">
        <v>0</v>
      </c>
      <c r="AA1962" s="1">
        <v>0</v>
      </c>
      <c r="AC1962" s="1">
        <v>0</v>
      </c>
      <c r="AE1962" s="1">
        <v>0</v>
      </c>
      <c r="AG1962" s="1">
        <v>1</v>
      </c>
      <c r="AH1962" s="1">
        <v>0</v>
      </c>
    </row>
    <row r="1963" spans="1:34">
      <c r="A1963" s="1" t="s">
        <v>5180</v>
      </c>
      <c r="B1963" s="1" t="s">
        <v>5181</v>
      </c>
      <c r="C1963" s="1" t="s">
        <v>152</v>
      </c>
      <c r="H1963" s="1" t="s">
        <v>65</v>
      </c>
      <c r="I1963" s="1" t="s">
        <v>66</v>
      </c>
      <c r="V1963" s="1" t="s">
        <v>67</v>
      </c>
    </row>
    <row r="1964" spans="1:34">
      <c r="A1964" s="1" t="s">
        <v>5182</v>
      </c>
      <c r="B1964" s="1" t="s">
        <v>5183</v>
      </c>
      <c r="C1964" s="1" t="s">
        <v>112</v>
      </c>
      <c r="D1964" s="1">
        <v>6</v>
      </c>
      <c r="E1964" s="4">
        <v>44637</v>
      </c>
      <c r="F1964" s="1" t="s">
        <v>5184</v>
      </c>
      <c r="G1964" s="1" t="s">
        <v>80</v>
      </c>
      <c r="H1964" s="1" t="s">
        <v>73</v>
      </c>
      <c r="I1964" s="1">
        <v>0</v>
      </c>
      <c r="J1964" s="1" t="s">
        <v>74</v>
      </c>
      <c r="K1964" s="1">
        <v>0.8</v>
      </c>
      <c r="L1964" s="1" t="s">
        <v>75</v>
      </c>
      <c r="M1964" s="1">
        <v>0</v>
      </c>
      <c r="O1964" s="1">
        <v>0</v>
      </c>
      <c r="Q1964" s="1">
        <v>0</v>
      </c>
      <c r="S1964" s="1">
        <v>0</v>
      </c>
      <c r="U1964" s="1">
        <v>0</v>
      </c>
      <c r="W1964" s="1">
        <v>0</v>
      </c>
      <c r="Y1964" s="1">
        <v>0</v>
      </c>
      <c r="AA1964" s="1">
        <v>0</v>
      </c>
      <c r="AC1964" s="1">
        <v>0</v>
      </c>
      <c r="AE1964" s="1">
        <v>0</v>
      </c>
      <c r="AG1964" s="1">
        <v>2</v>
      </c>
      <c r="AH1964" s="1">
        <v>10000</v>
      </c>
    </row>
    <row r="1965" spans="1:34">
      <c r="A1965" s="1" t="s">
        <v>5185</v>
      </c>
      <c r="B1965" s="1" t="s">
        <v>5186</v>
      </c>
      <c r="C1965" s="1" t="s">
        <v>365</v>
      </c>
      <c r="D1965" s="1">
        <v>4</v>
      </c>
      <c r="E1965" s="4">
        <v>44638</v>
      </c>
      <c r="F1965" s="1" t="s">
        <v>5187</v>
      </c>
      <c r="G1965" s="1" t="s">
        <v>72</v>
      </c>
      <c r="H1965" s="1" t="s">
        <v>65</v>
      </c>
      <c r="I1965" s="1">
        <v>0.4</v>
      </c>
      <c r="J1965" s="1" t="s">
        <v>75</v>
      </c>
      <c r="K1965" s="1">
        <v>0</v>
      </c>
      <c r="M1965" s="1">
        <v>0</v>
      </c>
      <c r="O1965" s="1">
        <v>0</v>
      </c>
      <c r="Q1965" s="1">
        <v>0</v>
      </c>
      <c r="S1965" s="1">
        <v>0</v>
      </c>
      <c r="U1965" s="1">
        <v>0</v>
      </c>
      <c r="W1965" s="1">
        <v>0</v>
      </c>
      <c r="Y1965" s="1">
        <v>0</v>
      </c>
      <c r="AA1965" s="1">
        <v>0</v>
      </c>
      <c r="AC1965" s="1">
        <v>0</v>
      </c>
      <c r="AE1965" s="1">
        <v>0</v>
      </c>
      <c r="AG1965" s="1">
        <v>1</v>
      </c>
      <c r="AH1965" s="1">
        <v>0</v>
      </c>
    </row>
    <row r="1966" spans="1:34">
      <c r="A1966" s="1" t="s">
        <v>5188</v>
      </c>
      <c r="B1966" s="1" t="s">
        <v>5189</v>
      </c>
      <c r="C1966" s="1" t="s">
        <v>228</v>
      </c>
      <c r="D1966" s="1">
        <v>16</v>
      </c>
      <c r="E1966" s="1">
        <v>44678</v>
      </c>
      <c r="F1966" s="1" t="s">
        <v>20457</v>
      </c>
      <c r="G1966" s="1" t="s">
        <v>72</v>
      </c>
      <c r="H1966" s="1" t="s">
        <v>65</v>
      </c>
      <c r="I1966" s="1">
        <v>0.8</v>
      </c>
      <c r="J1966" s="1" t="s">
        <v>75</v>
      </c>
      <c r="K1966" s="1">
        <v>0</v>
      </c>
      <c r="M1966" s="1">
        <v>0</v>
      </c>
      <c r="O1966" s="1">
        <v>0</v>
      </c>
      <c r="Q1966" s="1">
        <v>0</v>
      </c>
      <c r="S1966" s="1">
        <v>0</v>
      </c>
      <c r="U1966" s="1">
        <v>0</v>
      </c>
      <c r="W1966" s="1">
        <v>0</v>
      </c>
      <c r="Y1966" s="1">
        <v>0</v>
      </c>
      <c r="AA1966" s="1">
        <v>0</v>
      </c>
      <c r="AC1966" s="1">
        <v>0</v>
      </c>
      <c r="AE1966" s="1">
        <v>0</v>
      </c>
      <c r="AG1966" s="1">
        <v>1</v>
      </c>
      <c r="AH1966" s="1">
        <v>0</v>
      </c>
    </row>
    <row r="1967" spans="1:34">
      <c r="A1967" s="1" t="s">
        <v>5190</v>
      </c>
      <c r="B1967" s="1" t="s">
        <v>5191</v>
      </c>
      <c r="C1967" s="1" t="s">
        <v>522</v>
      </c>
      <c r="D1967" s="1">
        <v>24</v>
      </c>
      <c r="E1967" s="1">
        <v>39525</v>
      </c>
      <c r="F1967" s="1" t="s">
        <v>20332</v>
      </c>
      <c r="G1967" s="1" t="s">
        <v>72</v>
      </c>
      <c r="H1967" s="1" t="s">
        <v>65</v>
      </c>
      <c r="I1967" s="1">
        <v>0.4</v>
      </c>
      <c r="J1967" s="1" t="s">
        <v>75</v>
      </c>
      <c r="K1967" s="1">
        <v>0</v>
      </c>
      <c r="M1967" s="1">
        <v>0</v>
      </c>
      <c r="O1967" s="1">
        <v>0</v>
      </c>
      <c r="Q1967" s="1">
        <v>0</v>
      </c>
      <c r="S1967" s="1">
        <v>0</v>
      </c>
      <c r="U1967" s="1">
        <v>0</v>
      </c>
      <c r="W1967" s="1">
        <v>0</v>
      </c>
      <c r="Y1967" s="1">
        <v>0</v>
      </c>
      <c r="AA1967" s="1">
        <v>0</v>
      </c>
      <c r="AC1967" s="1">
        <v>0</v>
      </c>
      <c r="AE1967" s="1">
        <v>0</v>
      </c>
      <c r="AG1967" s="1">
        <v>1</v>
      </c>
      <c r="AH1967" s="1">
        <v>0</v>
      </c>
    </row>
    <row r="1968" spans="1:34">
      <c r="A1968" s="1" t="s">
        <v>5192</v>
      </c>
      <c r="B1968" s="1" t="s">
        <v>5193</v>
      </c>
      <c r="C1968" s="1" t="s">
        <v>149</v>
      </c>
      <c r="D1968" s="1">
        <v>12</v>
      </c>
      <c r="E1968" s="1">
        <v>44102</v>
      </c>
      <c r="F1968" s="1" t="s">
        <v>20332</v>
      </c>
      <c r="G1968" s="1" t="s">
        <v>72</v>
      </c>
      <c r="H1968" s="1" t="s">
        <v>65</v>
      </c>
      <c r="I1968" s="1">
        <v>0.8</v>
      </c>
      <c r="J1968" s="1" t="s">
        <v>75</v>
      </c>
      <c r="K1968" s="1">
        <v>0</v>
      </c>
      <c r="M1968" s="1">
        <v>0</v>
      </c>
      <c r="O1968" s="1">
        <v>0</v>
      </c>
      <c r="Q1968" s="1">
        <v>0</v>
      </c>
      <c r="S1968" s="1">
        <v>0</v>
      </c>
      <c r="U1968" s="1">
        <v>0</v>
      </c>
      <c r="W1968" s="1">
        <v>0</v>
      </c>
      <c r="Y1968" s="1">
        <v>0</v>
      </c>
      <c r="AA1968" s="1">
        <v>0</v>
      </c>
      <c r="AC1968" s="1">
        <v>0</v>
      </c>
      <c r="AE1968" s="1">
        <v>0</v>
      </c>
      <c r="AG1968" s="1">
        <v>1</v>
      </c>
      <c r="AH1968" s="1">
        <v>0</v>
      </c>
    </row>
    <row r="1969" spans="1:34">
      <c r="A1969" s="1" t="s">
        <v>5194</v>
      </c>
      <c r="B1969" s="1" t="s">
        <v>5195</v>
      </c>
      <c r="C1969" s="1" t="s">
        <v>70</v>
      </c>
      <c r="D1969" s="1">
        <v>3</v>
      </c>
      <c r="E1969" s="1">
        <v>44285</v>
      </c>
      <c r="F1969" s="1" t="s">
        <v>20332</v>
      </c>
      <c r="G1969" s="1" t="s">
        <v>72</v>
      </c>
      <c r="H1969" s="1" t="s">
        <v>73</v>
      </c>
      <c r="I1969" s="1">
        <v>0</v>
      </c>
      <c r="J1969" s="1" t="s">
        <v>74</v>
      </c>
      <c r="K1969" s="1">
        <v>0.8</v>
      </c>
      <c r="L1969" s="1" t="s">
        <v>75</v>
      </c>
      <c r="M1969" s="1">
        <v>0</v>
      </c>
      <c r="O1969" s="1">
        <v>0</v>
      </c>
      <c r="Q1969" s="1">
        <v>0</v>
      </c>
      <c r="S1969" s="1">
        <v>0</v>
      </c>
      <c r="U1969" s="1">
        <v>0</v>
      </c>
      <c r="W1969" s="1">
        <v>0</v>
      </c>
      <c r="Y1969" s="1">
        <v>0</v>
      </c>
      <c r="AA1969" s="1">
        <v>0</v>
      </c>
      <c r="AC1969" s="1">
        <v>0</v>
      </c>
      <c r="AE1969" s="1">
        <v>0</v>
      </c>
      <c r="AG1969" s="1">
        <v>2</v>
      </c>
      <c r="AH1969" s="1">
        <v>10000</v>
      </c>
    </row>
    <row r="1970" spans="1:34">
      <c r="A1970" s="1" t="s">
        <v>5196</v>
      </c>
      <c r="B1970" s="1" t="s">
        <v>5197</v>
      </c>
      <c r="C1970" s="1" t="s">
        <v>327</v>
      </c>
      <c r="D1970" s="1">
        <v>49</v>
      </c>
      <c r="E1970" s="4">
        <v>44770</v>
      </c>
      <c r="F1970" s="1" t="s">
        <v>5198</v>
      </c>
      <c r="G1970" s="1" t="s">
        <v>80</v>
      </c>
      <c r="H1970" s="1" t="s">
        <v>73</v>
      </c>
      <c r="I1970" s="1">
        <v>0</v>
      </c>
      <c r="J1970" s="1" t="s">
        <v>81</v>
      </c>
      <c r="K1970" s="1">
        <v>0.6</v>
      </c>
      <c r="L1970" s="1" t="s">
        <v>82</v>
      </c>
      <c r="M1970" s="1">
        <v>0.7</v>
      </c>
      <c r="N1970" s="1" t="s">
        <v>83</v>
      </c>
      <c r="O1970" s="1">
        <v>0.75</v>
      </c>
      <c r="P1970" s="1" t="s">
        <v>84</v>
      </c>
      <c r="Q1970" s="1">
        <v>0.8</v>
      </c>
      <c r="R1970" s="1" t="s">
        <v>85</v>
      </c>
      <c r="S1970" s="1">
        <v>0</v>
      </c>
      <c r="U1970" s="1">
        <v>0</v>
      </c>
      <c r="W1970" s="1">
        <v>0</v>
      </c>
      <c r="Y1970" s="1">
        <v>0</v>
      </c>
      <c r="AA1970" s="1">
        <v>0</v>
      </c>
      <c r="AC1970" s="1">
        <v>0</v>
      </c>
      <c r="AE1970" s="1">
        <v>0</v>
      </c>
      <c r="AG1970" s="1">
        <v>4</v>
      </c>
      <c r="AH1970" s="1">
        <v>15000</v>
      </c>
    </row>
    <row r="1971" spans="1:34">
      <c r="A1971" s="1" t="s">
        <v>5199</v>
      </c>
      <c r="B1971" s="1" t="s">
        <v>5200</v>
      </c>
      <c r="C1971" s="1" t="s">
        <v>322</v>
      </c>
      <c r="D1971" s="1">
        <v>13</v>
      </c>
      <c r="E1971" s="4">
        <v>44740</v>
      </c>
      <c r="F1971" s="1" t="s">
        <v>20458</v>
      </c>
      <c r="G1971" s="1" t="s">
        <v>80</v>
      </c>
      <c r="H1971" s="1" t="s">
        <v>73</v>
      </c>
      <c r="I1971" s="1">
        <v>0</v>
      </c>
      <c r="J1971" s="1" t="s">
        <v>434</v>
      </c>
      <c r="K1971" s="1">
        <v>0.2</v>
      </c>
      <c r="L1971" s="1" t="s">
        <v>82</v>
      </c>
      <c r="M1971" s="1">
        <v>0.4</v>
      </c>
      <c r="N1971" s="1" t="s">
        <v>83</v>
      </c>
      <c r="O1971" s="1">
        <v>0.6</v>
      </c>
      <c r="P1971" s="1" t="s">
        <v>84</v>
      </c>
      <c r="Q1971" s="1">
        <v>0.75</v>
      </c>
      <c r="R1971" s="1" t="s">
        <v>85</v>
      </c>
      <c r="S1971" s="1">
        <v>0</v>
      </c>
      <c r="U1971" s="1">
        <v>0</v>
      </c>
      <c r="W1971" s="1">
        <v>0</v>
      </c>
      <c r="Y1971" s="1">
        <v>0</v>
      </c>
      <c r="AA1971" s="1">
        <v>0</v>
      </c>
      <c r="AC1971" s="1">
        <v>0</v>
      </c>
      <c r="AE1971" s="1">
        <v>0</v>
      </c>
      <c r="AG1971" s="1">
        <v>4</v>
      </c>
      <c r="AH1971" s="1">
        <v>7500</v>
      </c>
    </row>
    <row r="1972" spans="1:34">
      <c r="A1972" s="1" t="s">
        <v>5201</v>
      </c>
      <c r="B1972" s="1" t="s">
        <v>5202</v>
      </c>
      <c r="C1972" s="1" t="s">
        <v>334</v>
      </c>
      <c r="D1972" s="1">
        <v>12</v>
      </c>
      <c r="E1972" s="4">
        <v>44712</v>
      </c>
      <c r="F1972" s="1" t="s">
        <v>5203</v>
      </c>
      <c r="G1972" s="1" t="s">
        <v>80</v>
      </c>
      <c r="H1972" s="1" t="s">
        <v>65</v>
      </c>
      <c r="I1972" s="1">
        <v>0.8</v>
      </c>
      <c r="J1972" s="1" t="s">
        <v>75</v>
      </c>
      <c r="K1972" s="1">
        <v>0</v>
      </c>
      <c r="M1972" s="1">
        <v>0</v>
      </c>
      <c r="O1972" s="1">
        <v>0</v>
      </c>
      <c r="Q1972" s="1">
        <v>0</v>
      </c>
      <c r="S1972" s="1">
        <v>0</v>
      </c>
      <c r="U1972" s="1">
        <v>0</v>
      </c>
      <c r="W1972" s="1">
        <v>0</v>
      </c>
      <c r="Y1972" s="1">
        <v>0</v>
      </c>
      <c r="AA1972" s="1">
        <v>0</v>
      </c>
      <c r="AC1972" s="1">
        <v>0</v>
      </c>
      <c r="AE1972" s="1">
        <v>0</v>
      </c>
      <c r="AG1972" s="1">
        <v>1</v>
      </c>
      <c r="AH1972" s="1">
        <v>0</v>
      </c>
    </row>
    <row r="1973" spans="1:34">
      <c r="A1973" s="1" t="s">
        <v>5204</v>
      </c>
      <c r="B1973" s="1" t="s">
        <v>5205</v>
      </c>
      <c r="C1973" s="1" t="s">
        <v>350</v>
      </c>
      <c r="D1973" s="1">
        <v>13</v>
      </c>
      <c r="E1973" s="4">
        <v>44651</v>
      </c>
      <c r="F1973" s="1" t="s">
        <v>5206</v>
      </c>
      <c r="G1973" s="1" t="s">
        <v>72</v>
      </c>
      <c r="H1973" s="1" t="s">
        <v>65</v>
      </c>
      <c r="I1973" s="1">
        <v>0.65</v>
      </c>
      <c r="J1973" s="1" t="s">
        <v>75</v>
      </c>
      <c r="K1973" s="1">
        <v>0</v>
      </c>
      <c r="M1973" s="1">
        <v>0</v>
      </c>
      <c r="O1973" s="1">
        <v>0</v>
      </c>
      <c r="Q1973" s="1">
        <v>0</v>
      </c>
      <c r="S1973" s="1">
        <v>0</v>
      </c>
      <c r="U1973" s="1">
        <v>0</v>
      </c>
      <c r="W1973" s="1">
        <v>0</v>
      </c>
      <c r="Y1973" s="1">
        <v>0</v>
      </c>
      <c r="AA1973" s="1">
        <v>0</v>
      </c>
      <c r="AC1973" s="1">
        <v>0</v>
      </c>
      <c r="AE1973" s="1">
        <v>0</v>
      </c>
      <c r="AG1973" s="1">
        <v>1</v>
      </c>
      <c r="AH1973" s="1">
        <v>0</v>
      </c>
    </row>
    <row r="1974" spans="1:34">
      <c r="A1974" s="1" t="s">
        <v>5207</v>
      </c>
      <c r="B1974" s="1" t="s">
        <v>5208</v>
      </c>
      <c r="C1974" s="1" t="s">
        <v>149</v>
      </c>
      <c r="D1974" s="1">
        <v>48</v>
      </c>
      <c r="E1974" s="1">
        <v>39947</v>
      </c>
      <c r="F1974" s="1" t="s">
        <v>20332</v>
      </c>
      <c r="G1974" s="1" t="s">
        <v>72</v>
      </c>
      <c r="H1974" s="1" t="s">
        <v>65</v>
      </c>
      <c r="I1974" s="1">
        <v>0.5</v>
      </c>
      <c r="J1974" s="1" t="s">
        <v>75</v>
      </c>
      <c r="K1974" s="1">
        <v>0</v>
      </c>
      <c r="M1974" s="1">
        <v>0</v>
      </c>
      <c r="O1974" s="1">
        <v>0</v>
      </c>
      <c r="Q1974" s="1">
        <v>0</v>
      </c>
      <c r="S1974" s="1">
        <v>0</v>
      </c>
      <c r="U1974" s="1">
        <v>0</v>
      </c>
      <c r="W1974" s="1">
        <v>0</v>
      </c>
      <c r="Y1974" s="1">
        <v>0</v>
      </c>
      <c r="AA1974" s="1">
        <v>0</v>
      </c>
      <c r="AC1974" s="1">
        <v>0</v>
      </c>
      <c r="AE1974" s="1">
        <v>0</v>
      </c>
      <c r="AG1974" s="1">
        <v>1</v>
      </c>
      <c r="AH1974" s="1">
        <v>0</v>
      </c>
    </row>
    <row r="1975" spans="1:34">
      <c r="A1975" s="1" t="s">
        <v>5209</v>
      </c>
      <c r="B1975" s="1" t="s">
        <v>5210</v>
      </c>
      <c r="C1975" s="1" t="s">
        <v>334</v>
      </c>
      <c r="D1975" s="1">
        <v>24</v>
      </c>
      <c r="E1975" s="4">
        <v>44694</v>
      </c>
      <c r="F1975" s="1" t="s">
        <v>5211</v>
      </c>
      <c r="G1975" s="1" t="s">
        <v>80</v>
      </c>
      <c r="H1975" s="1" t="s">
        <v>73</v>
      </c>
      <c r="I1975" s="1">
        <v>0</v>
      </c>
      <c r="J1975" s="1" t="s">
        <v>81</v>
      </c>
      <c r="K1975" s="1">
        <v>0.1</v>
      </c>
      <c r="L1975" s="1" t="s">
        <v>82</v>
      </c>
      <c r="M1975" s="1">
        <v>0.2</v>
      </c>
      <c r="N1975" s="1" t="s">
        <v>83</v>
      </c>
      <c r="O1975" s="1">
        <v>0.6</v>
      </c>
      <c r="P1975" s="1" t="s">
        <v>84</v>
      </c>
      <c r="Q1975" s="1">
        <v>0.8</v>
      </c>
      <c r="R1975" s="1" t="s">
        <v>85</v>
      </c>
      <c r="S1975" s="1">
        <v>0</v>
      </c>
      <c r="U1975" s="1">
        <v>0</v>
      </c>
      <c r="W1975" s="1">
        <v>0</v>
      </c>
      <c r="Y1975" s="1">
        <v>0</v>
      </c>
      <c r="AA1975" s="1">
        <v>0</v>
      </c>
      <c r="AC1975" s="1">
        <v>0</v>
      </c>
      <c r="AE1975" s="1">
        <v>0</v>
      </c>
      <c r="AG1975" s="1">
        <v>4</v>
      </c>
      <c r="AH1975" s="1">
        <v>15000</v>
      </c>
    </row>
    <row r="1976" spans="1:34">
      <c r="A1976" s="1" t="s">
        <v>5212</v>
      </c>
      <c r="B1976" s="1" t="s">
        <v>5213</v>
      </c>
      <c r="C1976" s="1" t="s">
        <v>78</v>
      </c>
      <c r="H1976" s="1" t="s">
        <v>65</v>
      </c>
      <c r="I1976" s="1" t="s">
        <v>66</v>
      </c>
      <c r="V1976" s="1" t="s">
        <v>67</v>
      </c>
    </row>
    <row r="1977" spans="1:34">
      <c r="A1977" s="1" t="s">
        <v>5214</v>
      </c>
      <c r="B1977" s="1" t="s">
        <v>5215</v>
      </c>
      <c r="C1977" s="1" t="s">
        <v>259</v>
      </c>
      <c r="H1977" s="1" t="s">
        <v>65</v>
      </c>
      <c r="I1977" s="1" t="s">
        <v>66</v>
      </c>
      <c r="V1977" s="1" t="s">
        <v>67</v>
      </c>
    </row>
    <row r="1978" spans="1:34">
      <c r="A1978" s="1" t="s">
        <v>5216</v>
      </c>
      <c r="B1978" s="1" t="s">
        <v>5217</v>
      </c>
      <c r="C1978" s="1" t="s">
        <v>98</v>
      </c>
      <c r="D1978" s="1">
        <v>15</v>
      </c>
      <c r="E1978" s="1">
        <v>41456</v>
      </c>
      <c r="F1978" s="1" t="s">
        <v>20332</v>
      </c>
      <c r="G1978" s="1" t="s">
        <v>72</v>
      </c>
      <c r="H1978" s="1" t="s">
        <v>65</v>
      </c>
      <c r="I1978" s="1">
        <v>0.8</v>
      </c>
      <c r="J1978" s="1" t="s">
        <v>75</v>
      </c>
      <c r="K1978" s="1">
        <v>0</v>
      </c>
      <c r="M1978" s="1">
        <v>0</v>
      </c>
      <c r="O1978" s="1">
        <v>0</v>
      </c>
      <c r="Q1978" s="1">
        <v>0</v>
      </c>
      <c r="S1978" s="1">
        <v>0</v>
      </c>
      <c r="U1978" s="1">
        <v>0</v>
      </c>
      <c r="W1978" s="1">
        <v>0</v>
      </c>
      <c r="Y1978" s="1">
        <v>0</v>
      </c>
      <c r="AA1978" s="1">
        <v>0</v>
      </c>
      <c r="AC1978" s="1">
        <v>0</v>
      </c>
      <c r="AE1978" s="1">
        <v>0</v>
      </c>
      <c r="AG1978" s="1">
        <v>1</v>
      </c>
      <c r="AH1978" s="1">
        <v>0</v>
      </c>
    </row>
    <row r="1979" spans="1:34">
      <c r="A1979" s="1" t="s">
        <v>5218</v>
      </c>
      <c r="B1979" s="1" t="s">
        <v>5219</v>
      </c>
      <c r="C1979" s="1" t="s">
        <v>291</v>
      </c>
      <c r="D1979" s="1">
        <v>75</v>
      </c>
      <c r="E1979" s="4">
        <v>44651</v>
      </c>
      <c r="F1979" s="1" t="s">
        <v>5220</v>
      </c>
      <c r="G1979" s="1" t="s">
        <v>72</v>
      </c>
      <c r="H1979" s="1" t="s">
        <v>73</v>
      </c>
      <c r="I1979" s="1">
        <v>0</v>
      </c>
      <c r="J1979" s="1" t="s">
        <v>74</v>
      </c>
      <c r="K1979" s="1">
        <v>0.7</v>
      </c>
      <c r="L1979" s="1" t="s">
        <v>75</v>
      </c>
      <c r="M1979" s="1">
        <v>0</v>
      </c>
      <c r="O1979" s="1">
        <v>0</v>
      </c>
      <c r="Q1979" s="1">
        <v>0</v>
      </c>
      <c r="S1979" s="1">
        <v>0</v>
      </c>
      <c r="U1979" s="1">
        <v>0</v>
      </c>
      <c r="W1979" s="1">
        <v>0</v>
      </c>
      <c r="Y1979" s="1">
        <v>0</v>
      </c>
      <c r="AA1979" s="1">
        <v>0</v>
      </c>
      <c r="AC1979" s="1">
        <v>0</v>
      </c>
      <c r="AE1979" s="1">
        <v>0</v>
      </c>
      <c r="AG1979" s="1">
        <v>2</v>
      </c>
      <c r="AH1979" s="1">
        <v>10000</v>
      </c>
    </row>
    <row r="1980" spans="1:34">
      <c r="A1980" s="1" t="s">
        <v>5221</v>
      </c>
      <c r="B1980" s="1" t="s">
        <v>5222</v>
      </c>
      <c r="C1980" s="1" t="s">
        <v>810</v>
      </c>
      <c r="D1980" s="1">
        <v>3</v>
      </c>
      <c r="E1980" s="4">
        <v>44651</v>
      </c>
      <c r="F1980" s="1" t="s">
        <v>5223</v>
      </c>
      <c r="G1980" s="1" t="s">
        <v>80</v>
      </c>
      <c r="H1980" s="1" t="s">
        <v>73</v>
      </c>
      <c r="I1980" s="1">
        <v>0</v>
      </c>
      <c r="J1980" s="1" t="s">
        <v>89</v>
      </c>
      <c r="K1980" s="1">
        <v>0.4</v>
      </c>
      <c r="L1980" s="1" t="s">
        <v>82</v>
      </c>
      <c r="M1980" s="1">
        <v>0.5</v>
      </c>
      <c r="N1980" s="1" t="s">
        <v>83</v>
      </c>
      <c r="O1980" s="1">
        <v>0.6</v>
      </c>
      <c r="P1980" s="1" t="s">
        <v>84</v>
      </c>
      <c r="Q1980" s="1">
        <v>0.8</v>
      </c>
      <c r="R1980" s="1" t="s">
        <v>85</v>
      </c>
      <c r="S1980" s="1">
        <v>0</v>
      </c>
      <c r="U1980" s="1">
        <v>0</v>
      </c>
      <c r="W1980" s="1">
        <v>0</v>
      </c>
      <c r="Y1980" s="1">
        <v>0</v>
      </c>
      <c r="AA1980" s="1">
        <v>0</v>
      </c>
      <c r="AC1980" s="1">
        <v>0</v>
      </c>
      <c r="AE1980" s="1">
        <v>0</v>
      </c>
      <c r="AG1980" s="1">
        <v>4</v>
      </c>
      <c r="AH1980" s="1">
        <v>12000</v>
      </c>
    </row>
    <row r="1981" spans="1:34">
      <c r="A1981" s="1" t="s">
        <v>5224</v>
      </c>
      <c r="B1981" s="1" t="s">
        <v>5225</v>
      </c>
      <c r="C1981" s="1" t="s">
        <v>491</v>
      </c>
      <c r="D1981" s="1">
        <v>18</v>
      </c>
      <c r="E1981" s="1">
        <v>44742</v>
      </c>
      <c r="F1981" s="1" t="s">
        <v>20459</v>
      </c>
      <c r="G1981" s="1" t="s">
        <v>80</v>
      </c>
      <c r="H1981" s="1" t="s">
        <v>73</v>
      </c>
      <c r="I1981" s="1">
        <v>0</v>
      </c>
      <c r="J1981" s="1" t="s">
        <v>74</v>
      </c>
      <c r="K1981" s="1">
        <v>0.2</v>
      </c>
      <c r="L1981" s="1" t="s">
        <v>82</v>
      </c>
      <c r="M1981" s="1">
        <v>0.4</v>
      </c>
      <c r="N1981" s="1" t="s">
        <v>83</v>
      </c>
      <c r="O1981" s="1">
        <v>0.6</v>
      </c>
      <c r="P1981" s="1" t="s">
        <v>84</v>
      </c>
      <c r="Q1981" s="1">
        <v>0.8</v>
      </c>
      <c r="R1981" s="1" t="s">
        <v>85</v>
      </c>
      <c r="S1981" s="1">
        <v>0</v>
      </c>
      <c r="U1981" s="1">
        <v>0</v>
      </c>
      <c r="W1981" s="1">
        <v>0</v>
      </c>
      <c r="Y1981" s="1">
        <v>0</v>
      </c>
      <c r="AA1981" s="1">
        <v>0</v>
      </c>
      <c r="AC1981" s="1">
        <v>0</v>
      </c>
      <c r="AE1981" s="1">
        <v>0</v>
      </c>
      <c r="AG1981" s="1">
        <v>4</v>
      </c>
      <c r="AH1981" s="1">
        <v>10000</v>
      </c>
    </row>
    <row r="1982" spans="1:34">
      <c r="A1982" s="1" t="s">
        <v>5226</v>
      </c>
      <c r="B1982" s="1" t="s">
        <v>5227</v>
      </c>
      <c r="C1982" s="1" t="s">
        <v>98</v>
      </c>
      <c r="D1982" s="1">
        <v>3</v>
      </c>
      <c r="E1982" s="4">
        <v>44624</v>
      </c>
      <c r="F1982" s="1" t="s">
        <v>5228</v>
      </c>
      <c r="G1982" s="1" t="s">
        <v>72</v>
      </c>
      <c r="H1982" s="1" t="s">
        <v>73</v>
      </c>
      <c r="I1982" s="1">
        <v>0</v>
      </c>
      <c r="J1982" s="1" t="s">
        <v>89</v>
      </c>
      <c r="K1982" s="1">
        <v>0.75</v>
      </c>
      <c r="L1982" s="1" t="s">
        <v>75</v>
      </c>
      <c r="M1982" s="1">
        <v>0</v>
      </c>
      <c r="O1982" s="1">
        <v>0</v>
      </c>
      <c r="Q1982" s="1">
        <v>0</v>
      </c>
      <c r="S1982" s="1">
        <v>0</v>
      </c>
      <c r="U1982" s="1">
        <v>0</v>
      </c>
      <c r="W1982" s="1">
        <v>0</v>
      </c>
      <c r="Y1982" s="1">
        <v>0</v>
      </c>
      <c r="AA1982" s="1">
        <v>0</v>
      </c>
      <c r="AC1982" s="1">
        <v>0</v>
      </c>
      <c r="AE1982" s="1">
        <v>0</v>
      </c>
      <c r="AG1982" s="1">
        <v>2</v>
      </c>
      <c r="AH1982" s="1">
        <v>12000</v>
      </c>
    </row>
    <row r="1983" spans="1:34">
      <c r="A1983" s="1" t="s">
        <v>5229</v>
      </c>
      <c r="B1983" s="1" t="s">
        <v>5230</v>
      </c>
      <c r="C1983" s="1" t="s">
        <v>1337</v>
      </c>
      <c r="D1983" s="1">
        <v>30</v>
      </c>
      <c r="E1983" s="1">
        <v>44693</v>
      </c>
      <c r="F1983" s="1" t="s">
        <v>20460</v>
      </c>
      <c r="G1983" s="1" t="s">
        <v>80</v>
      </c>
      <c r="H1983" s="1" t="s">
        <v>73</v>
      </c>
      <c r="I1983" s="1">
        <v>0</v>
      </c>
      <c r="J1983" s="1" t="s">
        <v>74</v>
      </c>
      <c r="K1983" s="1">
        <v>0.39</v>
      </c>
      <c r="L1983" s="1" t="s">
        <v>82</v>
      </c>
      <c r="M1983" s="1">
        <v>0.4</v>
      </c>
      <c r="N1983" s="1" t="s">
        <v>83</v>
      </c>
      <c r="O1983" s="1">
        <v>0.55000000000000004</v>
      </c>
      <c r="P1983" s="1" t="s">
        <v>84</v>
      </c>
      <c r="Q1983" s="1">
        <v>0.8</v>
      </c>
      <c r="R1983" s="1" t="s">
        <v>85</v>
      </c>
      <c r="S1983" s="1">
        <v>0</v>
      </c>
      <c r="U1983" s="1">
        <v>0</v>
      </c>
      <c r="W1983" s="1">
        <v>0</v>
      </c>
      <c r="Y1983" s="1">
        <v>0</v>
      </c>
      <c r="AA1983" s="1">
        <v>0</v>
      </c>
      <c r="AC1983" s="1">
        <v>0</v>
      </c>
      <c r="AE1983" s="1">
        <v>0</v>
      </c>
      <c r="AG1983" s="1">
        <v>4</v>
      </c>
      <c r="AH1983" s="1">
        <v>10000</v>
      </c>
    </row>
    <row r="1984" spans="1:34">
      <c r="A1984" s="1" t="s">
        <v>5231</v>
      </c>
      <c r="B1984" s="1" t="s">
        <v>5232</v>
      </c>
      <c r="C1984" s="1" t="s">
        <v>1337</v>
      </c>
      <c r="D1984" s="1">
        <v>77</v>
      </c>
      <c r="E1984" s="4">
        <v>44552</v>
      </c>
      <c r="F1984" s="1" t="s">
        <v>5233</v>
      </c>
      <c r="G1984" s="1" t="s">
        <v>72</v>
      </c>
      <c r="H1984" s="1" t="s">
        <v>65</v>
      </c>
      <c r="I1984" s="1">
        <v>0.7</v>
      </c>
      <c r="J1984" s="1" t="s">
        <v>75</v>
      </c>
      <c r="K1984" s="1">
        <v>0</v>
      </c>
      <c r="M1984" s="1">
        <v>0</v>
      </c>
      <c r="O1984" s="1">
        <v>0</v>
      </c>
      <c r="Q1984" s="1">
        <v>0</v>
      </c>
      <c r="S1984" s="1">
        <v>0</v>
      </c>
      <c r="U1984" s="1">
        <v>0</v>
      </c>
      <c r="W1984" s="1">
        <v>0</v>
      </c>
      <c r="Y1984" s="1">
        <v>0</v>
      </c>
      <c r="AA1984" s="1">
        <v>0</v>
      </c>
      <c r="AC1984" s="1">
        <v>0</v>
      </c>
      <c r="AE1984" s="1">
        <v>0</v>
      </c>
      <c r="AG1984" s="1">
        <v>1</v>
      </c>
      <c r="AH1984" s="1">
        <v>0</v>
      </c>
    </row>
    <row r="1985" spans="1:34">
      <c r="A1985" s="1" t="s">
        <v>5234</v>
      </c>
      <c r="B1985" s="1" t="s">
        <v>5235</v>
      </c>
      <c r="C1985" s="1" t="s">
        <v>322</v>
      </c>
      <c r="D1985" s="1">
        <v>17</v>
      </c>
      <c r="E1985" s="4">
        <v>44712</v>
      </c>
      <c r="F1985" s="1" t="s">
        <v>5236</v>
      </c>
      <c r="G1985" s="1" t="s">
        <v>72</v>
      </c>
      <c r="H1985" s="1" t="s">
        <v>65</v>
      </c>
      <c r="I1985" s="1">
        <v>0.7</v>
      </c>
      <c r="J1985" s="1" t="s">
        <v>75</v>
      </c>
      <c r="K1985" s="1">
        <v>0</v>
      </c>
      <c r="M1985" s="1">
        <v>0</v>
      </c>
      <c r="O1985" s="1">
        <v>0</v>
      </c>
      <c r="Q1985" s="1">
        <v>0</v>
      </c>
      <c r="S1985" s="1">
        <v>0</v>
      </c>
      <c r="U1985" s="1">
        <v>0</v>
      </c>
      <c r="W1985" s="1">
        <v>0</v>
      </c>
      <c r="Y1985" s="1">
        <v>0</v>
      </c>
      <c r="AA1985" s="1">
        <v>0</v>
      </c>
      <c r="AC1985" s="1">
        <v>0</v>
      </c>
      <c r="AE1985" s="1">
        <v>0</v>
      </c>
      <c r="AG1985" s="1">
        <v>1</v>
      </c>
      <c r="AH1985" s="1">
        <v>0</v>
      </c>
    </row>
    <row r="1986" spans="1:34">
      <c r="A1986" s="1" t="s">
        <v>5237</v>
      </c>
      <c r="B1986" s="1" t="s">
        <v>5238</v>
      </c>
      <c r="C1986" s="1" t="s">
        <v>279</v>
      </c>
      <c r="D1986" s="1">
        <v>42</v>
      </c>
      <c r="E1986" s="4">
        <v>44558</v>
      </c>
      <c r="F1986" s="1" t="s">
        <v>5239</v>
      </c>
      <c r="G1986" s="1" t="s">
        <v>72</v>
      </c>
      <c r="H1986" s="1" t="s">
        <v>65</v>
      </c>
      <c r="I1986" s="1">
        <v>0.8</v>
      </c>
      <c r="J1986" s="1" t="s">
        <v>75</v>
      </c>
      <c r="K1986" s="1">
        <v>0</v>
      </c>
      <c r="M1986" s="1">
        <v>0</v>
      </c>
      <c r="O1986" s="1">
        <v>0</v>
      </c>
      <c r="Q1986" s="1">
        <v>0</v>
      </c>
      <c r="S1986" s="1">
        <v>0</v>
      </c>
      <c r="U1986" s="1">
        <v>0</v>
      </c>
      <c r="W1986" s="1">
        <v>0</v>
      </c>
      <c r="Y1986" s="1">
        <v>0</v>
      </c>
      <c r="AA1986" s="1">
        <v>0</v>
      </c>
      <c r="AC1986" s="1">
        <v>0</v>
      </c>
      <c r="AE1986" s="1">
        <v>0</v>
      </c>
      <c r="AG1986" s="1">
        <v>1</v>
      </c>
      <c r="AH1986" s="1">
        <v>0</v>
      </c>
    </row>
    <row r="1987" spans="1:34">
      <c r="A1987" s="1" t="s">
        <v>5240</v>
      </c>
      <c r="B1987" s="1" t="s">
        <v>5241</v>
      </c>
      <c r="C1987" s="1" t="s">
        <v>350</v>
      </c>
      <c r="D1987" s="1">
        <v>19</v>
      </c>
      <c r="E1987" s="1">
        <v>42215</v>
      </c>
      <c r="F1987" s="1" t="s">
        <v>20332</v>
      </c>
      <c r="G1987" s="1" t="s">
        <v>72</v>
      </c>
      <c r="H1987" s="1" t="s">
        <v>65</v>
      </c>
      <c r="I1987" s="1">
        <v>0.8</v>
      </c>
      <c r="J1987" s="1" t="s">
        <v>75</v>
      </c>
      <c r="K1987" s="1">
        <v>0</v>
      </c>
      <c r="M1987" s="1">
        <v>0</v>
      </c>
      <c r="O1987" s="1">
        <v>0</v>
      </c>
      <c r="Q1987" s="1">
        <v>0</v>
      </c>
      <c r="S1987" s="1">
        <v>0</v>
      </c>
      <c r="U1987" s="1">
        <v>0</v>
      </c>
      <c r="W1987" s="1">
        <v>0</v>
      </c>
      <c r="Y1987" s="1">
        <v>0</v>
      </c>
      <c r="AA1987" s="1">
        <v>0</v>
      </c>
      <c r="AC1987" s="1">
        <v>0</v>
      </c>
      <c r="AE1987" s="1">
        <v>0</v>
      </c>
      <c r="AG1987" s="1">
        <v>1</v>
      </c>
      <c r="AH1987" s="1">
        <v>0</v>
      </c>
    </row>
    <row r="1988" spans="1:34">
      <c r="A1988" s="1" t="s">
        <v>5242</v>
      </c>
      <c r="B1988" s="1" t="s">
        <v>5243</v>
      </c>
      <c r="C1988" s="1" t="s">
        <v>626</v>
      </c>
      <c r="D1988" s="1">
        <v>3</v>
      </c>
      <c r="E1988" s="1">
        <v>44223</v>
      </c>
      <c r="F1988" s="1" t="s">
        <v>20332</v>
      </c>
      <c r="G1988" s="1" t="s">
        <v>72</v>
      </c>
      <c r="H1988" s="1" t="s">
        <v>65</v>
      </c>
      <c r="I1988" s="1">
        <v>0.6</v>
      </c>
      <c r="J1988" s="1" t="s">
        <v>75</v>
      </c>
      <c r="K1988" s="1">
        <v>0</v>
      </c>
      <c r="M1988" s="1">
        <v>0</v>
      </c>
      <c r="O1988" s="1">
        <v>0</v>
      </c>
      <c r="Q1988" s="1">
        <v>0</v>
      </c>
      <c r="S1988" s="1">
        <v>0</v>
      </c>
      <c r="U1988" s="1">
        <v>0</v>
      </c>
      <c r="W1988" s="1">
        <v>0</v>
      </c>
      <c r="Y1988" s="1">
        <v>0</v>
      </c>
      <c r="AA1988" s="1">
        <v>0</v>
      </c>
      <c r="AC1988" s="1">
        <v>0</v>
      </c>
      <c r="AE1988" s="1">
        <v>0</v>
      </c>
      <c r="AG1988" s="1">
        <v>1</v>
      </c>
      <c r="AH1988" s="1">
        <v>0</v>
      </c>
    </row>
    <row r="1989" spans="1:34">
      <c r="A1989" s="1" t="s">
        <v>5244</v>
      </c>
      <c r="B1989" s="1" t="s">
        <v>5245</v>
      </c>
      <c r="C1989" s="1" t="s">
        <v>172</v>
      </c>
      <c r="D1989" s="1">
        <v>9</v>
      </c>
      <c r="E1989" s="4">
        <v>44784</v>
      </c>
      <c r="F1989" s="1" t="s">
        <v>5246</v>
      </c>
      <c r="G1989" s="1" t="s">
        <v>80</v>
      </c>
      <c r="H1989" s="1" t="s">
        <v>65</v>
      </c>
      <c r="I1989" s="1">
        <v>0.5</v>
      </c>
      <c r="J1989" s="1" t="s">
        <v>75</v>
      </c>
      <c r="K1989" s="1">
        <v>0</v>
      </c>
      <c r="M1989" s="1">
        <v>0</v>
      </c>
      <c r="O1989" s="1">
        <v>0</v>
      </c>
      <c r="Q1989" s="1">
        <v>0</v>
      </c>
      <c r="S1989" s="1">
        <v>0</v>
      </c>
      <c r="U1989" s="1">
        <v>0</v>
      </c>
      <c r="W1989" s="1">
        <v>0</v>
      </c>
      <c r="Y1989" s="1">
        <v>0</v>
      </c>
      <c r="AA1989" s="1">
        <v>0</v>
      </c>
      <c r="AC1989" s="1">
        <v>0</v>
      </c>
      <c r="AE1989" s="1">
        <v>0</v>
      </c>
      <c r="AG1989" s="1">
        <v>1</v>
      </c>
      <c r="AH1989" s="1">
        <v>0</v>
      </c>
    </row>
    <row r="1990" spans="1:34">
      <c r="A1990" s="1" t="s">
        <v>5247</v>
      </c>
      <c r="B1990" s="1" t="s">
        <v>5248</v>
      </c>
      <c r="C1990" s="1" t="s">
        <v>840</v>
      </c>
      <c r="D1990" s="1">
        <v>17</v>
      </c>
      <c r="E1990" s="4">
        <v>44706</v>
      </c>
      <c r="F1990" s="1" t="s">
        <v>5249</v>
      </c>
      <c r="G1990" s="1" t="s">
        <v>72</v>
      </c>
      <c r="H1990" s="1" t="s">
        <v>65</v>
      </c>
      <c r="I1990" s="1">
        <v>0.7</v>
      </c>
      <c r="J1990" s="1" t="s">
        <v>75</v>
      </c>
      <c r="K1990" s="1">
        <v>0</v>
      </c>
      <c r="M1990" s="1">
        <v>0</v>
      </c>
      <c r="O1990" s="1">
        <v>0</v>
      </c>
      <c r="Q1990" s="1">
        <v>0</v>
      </c>
      <c r="S1990" s="1">
        <v>0</v>
      </c>
      <c r="U1990" s="1">
        <v>0</v>
      </c>
      <c r="W1990" s="1">
        <v>0</v>
      </c>
      <c r="Y1990" s="1">
        <v>0</v>
      </c>
      <c r="AA1990" s="1">
        <v>0</v>
      </c>
      <c r="AC1990" s="1">
        <v>0</v>
      </c>
      <c r="AE1990" s="1">
        <v>0</v>
      </c>
      <c r="AG1990" s="1">
        <v>1</v>
      </c>
      <c r="AH1990" s="1">
        <v>0</v>
      </c>
    </row>
    <row r="1991" spans="1:34">
      <c r="A1991" s="1" t="s">
        <v>5250</v>
      </c>
      <c r="B1991" s="1" t="s">
        <v>5251</v>
      </c>
      <c r="C1991" s="1" t="s">
        <v>255</v>
      </c>
      <c r="D1991" s="1">
        <v>34</v>
      </c>
      <c r="E1991" s="4">
        <v>44550</v>
      </c>
      <c r="F1991" s="1" t="s">
        <v>5252</v>
      </c>
      <c r="G1991" s="1" t="s">
        <v>72</v>
      </c>
      <c r="H1991" s="1" t="s">
        <v>65</v>
      </c>
      <c r="I1991" s="1">
        <v>0.4</v>
      </c>
      <c r="J1991" s="1" t="s">
        <v>75</v>
      </c>
      <c r="K1991" s="1">
        <v>0</v>
      </c>
      <c r="M1991" s="1">
        <v>0</v>
      </c>
      <c r="O1991" s="1">
        <v>0</v>
      </c>
      <c r="Q1991" s="1">
        <v>0</v>
      </c>
      <c r="S1991" s="1">
        <v>0</v>
      </c>
      <c r="U1991" s="1">
        <v>0</v>
      </c>
      <c r="W1991" s="1">
        <v>0</v>
      </c>
      <c r="Y1991" s="1">
        <v>0</v>
      </c>
      <c r="AA1991" s="1">
        <v>0</v>
      </c>
      <c r="AC1991" s="1">
        <v>0</v>
      </c>
      <c r="AE1991" s="1">
        <v>0</v>
      </c>
      <c r="AG1991" s="1">
        <v>1</v>
      </c>
      <c r="AH1991" s="1">
        <v>0</v>
      </c>
    </row>
    <row r="1992" spans="1:34">
      <c r="A1992" s="1" t="s">
        <v>5253</v>
      </c>
      <c r="B1992" s="1" t="s">
        <v>5254</v>
      </c>
      <c r="C1992" s="1" t="s">
        <v>129</v>
      </c>
      <c r="D1992" s="1">
        <v>27</v>
      </c>
      <c r="E1992" s="1">
        <v>44165</v>
      </c>
      <c r="F1992" s="1" t="s">
        <v>20332</v>
      </c>
      <c r="G1992" s="1" t="s">
        <v>72</v>
      </c>
      <c r="H1992" s="1" t="s">
        <v>65</v>
      </c>
      <c r="I1992" s="1">
        <v>0.5</v>
      </c>
      <c r="J1992" s="1" t="s">
        <v>75</v>
      </c>
      <c r="K1992" s="1">
        <v>0</v>
      </c>
      <c r="M1992" s="1">
        <v>0</v>
      </c>
      <c r="O1992" s="1">
        <v>0</v>
      </c>
      <c r="Q1992" s="1">
        <v>0</v>
      </c>
      <c r="S1992" s="1">
        <v>0</v>
      </c>
      <c r="U1992" s="1">
        <v>0</v>
      </c>
      <c r="W1992" s="1">
        <v>0</v>
      </c>
      <c r="Y1992" s="1">
        <v>0</v>
      </c>
      <c r="AA1992" s="1">
        <v>0</v>
      </c>
      <c r="AC1992" s="1">
        <v>0</v>
      </c>
      <c r="AE1992" s="1">
        <v>0</v>
      </c>
      <c r="AG1992" s="1">
        <v>1</v>
      </c>
      <c r="AH1992" s="1">
        <v>0</v>
      </c>
    </row>
    <row r="1993" spans="1:34">
      <c r="A1993" s="1" t="s">
        <v>5255</v>
      </c>
      <c r="B1993" s="1" t="s">
        <v>5256</v>
      </c>
      <c r="C1993" s="1" t="s">
        <v>152</v>
      </c>
      <c r="H1993" s="1" t="s">
        <v>65</v>
      </c>
      <c r="I1993" s="1" t="s">
        <v>66</v>
      </c>
      <c r="V1993" s="1" t="s">
        <v>67</v>
      </c>
    </row>
    <row r="1994" spans="1:34">
      <c r="A1994" s="1" t="s">
        <v>5257</v>
      </c>
      <c r="B1994" s="1" t="s">
        <v>5258</v>
      </c>
      <c r="C1994" s="1" t="s">
        <v>73</v>
      </c>
      <c r="D1994" s="1">
        <v>91</v>
      </c>
      <c r="E1994" s="4">
        <v>44559</v>
      </c>
      <c r="F1994" s="1" t="s">
        <v>5259</v>
      </c>
      <c r="G1994" s="1" t="s">
        <v>72</v>
      </c>
      <c r="H1994" s="1" t="s">
        <v>65</v>
      </c>
      <c r="I1994" s="1">
        <v>0.4</v>
      </c>
      <c r="J1994" s="1" t="s">
        <v>75</v>
      </c>
      <c r="K1994" s="1">
        <v>0</v>
      </c>
      <c r="M1994" s="1">
        <v>0</v>
      </c>
      <c r="O1994" s="1">
        <v>0</v>
      </c>
      <c r="Q1994" s="1">
        <v>0</v>
      </c>
      <c r="S1994" s="1">
        <v>0</v>
      </c>
      <c r="U1994" s="1">
        <v>0</v>
      </c>
      <c r="W1994" s="1">
        <v>0</v>
      </c>
      <c r="Y1994" s="1">
        <v>0</v>
      </c>
      <c r="AA1994" s="1">
        <v>0</v>
      </c>
      <c r="AC1994" s="1">
        <v>0</v>
      </c>
      <c r="AE1994" s="1">
        <v>0</v>
      </c>
      <c r="AG1994" s="1">
        <v>1</v>
      </c>
      <c r="AH1994" s="1">
        <v>0</v>
      </c>
    </row>
    <row r="1995" spans="1:34">
      <c r="A1995" s="1" t="s">
        <v>5260</v>
      </c>
      <c r="B1995" s="1" t="s">
        <v>5261</v>
      </c>
      <c r="C1995" s="1" t="s">
        <v>149</v>
      </c>
      <c r="D1995" s="1">
        <v>11</v>
      </c>
      <c r="E1995" s="4">
        <v>44711</v>
      </c>
      <c r="F1995" s="1" t="s">
        <v>5262</v>
      </c>
      <c r="G1995" s="1" t="s">
        <v>80</v>
      </c>
      <c r="H1995" s="1" t="s">
        <v>65</v>
      </c>
      <c r="I1995" s="1">
        <v>0.8</v>
      </c>
      <c r="J1995" s="1" t="s">
        <v>75</v>
      </c>
      <c r="K1995" s="1">
        <v>0</v>
      </c>
      <c r="M1995" s="1">
        <v>0</v>
      </c>
      <c r="O1995" s="1">
        <v>0</v>
      </c>
      <c r="Q1995" s="1">
        <v>0</v>
      </c>
      <c r="S1995" s="1">
        <v>0</v>
      </c>
      <c r="U1995" s="1">
        <v>0</v>
      </c>
      <c r="W1995" s="1">
        <v>0</v>
      </c>
      <c r="Y1995" s="1">
        <v>0</v>
      </c>
      <c r="AA1995" s="1">
        <v>0</v>
      </c>
      <c r="AC1995" s="1">
        <v>0</v>
      </c>
      <c r="AE1995" s="1">
        <v>0</v>
      </c>
      <c r="AG1995" s="1">
        <v>1</v>
      </c>
      <c r="AH1995" s="1">
        <v>0</v>
      </c>
    </row>
    <row r="1996" spans="1:34">
      <c r="A1996" s="1" t="s">
        <v>5263</v>
      </c>
      <c r="B1996" s="1" t="s">
        <v>5264</v>
      </c>
      <c r="C1996" s="1" t="s">
        <v>112</v>
      </c>
      <c r="D1996" s="1">
        <v>17</v>
      </c>
      <c r="E1996" s="4">
        <v>44711</v>
      </c>
      <c r="F1996" s="1" t="s">
        <v>5265</v>
      </c>
      <c r="G1996" s="1" t="s">
        <v>80</v>
      </c>
      <c r="H1996" s="1" t="s">
        <v>73</v>
      </c>
      <c r="I1996" s="1">
        <v>0</v>
      </c>
      <c r="J1996" s="1" t="s">
        <v>74</v>
      </c>
      <c r="K1996" s="1">
        <v>0.45</v>
      </c>
      <c r="L1996" s="1" t="s">
        <v>82</v>
      </c>
      <c r="M1996" s="1">
        <v>0.5</v>
      </c>
      <c r="N1996" s="1" t="s">
        <v>83</v>
      </c>
      <c r="O1996" s="1">
        <v>0.6</v>
      </c>
      <c r="P1996" s="1" t="s">
        <v>84</v>
      </c>
      <c r="Q1996" s="1">
        <v>0.8</v>
      </c>
      <c r="R1996" s="1" t="s">
        <v>85</v>
      </c>
      <c r="S1996" s="1">
        <v>0</v>
      </c>
      <c r="U1996" s="1">
        <v>0</v>
      </c>
      <c r="W1996" s="1">
        <v>0</v>
      </c>
      <c r="Y1996" s="1">
        <v>0</v>
      </c>
      <c r="AA1996" s="1">
        <v>0</v>
      </c>
      <c r="AC1996" s="1">
        <v>0</v>
      </c>
      <c r="AE1996" s="1">
        <v>0</v>
      </c>
      <c r="AG1996" s="1">
        <v>4</v>
      </c>
      <c r="AH1996" s="1">
        <v>10000</v>
      </c>
    </row>
    <row r="1997" spans="1:34">
      <c r="A1997" s="1" t="s">
        <v>5266</v>
      </c>
      <c r="B1997" s="1" t="s">
        <v>5267</v>
      </c>
      <c r="C1997" s="1" t="s">
        <v>152</v>
      </c>
      <c r="D1997" s="1">
        <v>4</v>
      </c>
      <c r="E1997" s="1">
        <v>44345</v>
      </c>
      <c r="F1997" s="1" t="s">
        <v>20332</v>
      </c>
      <c r="G1997" s="1" t="s">
        <v>72</v>
      </c>
      <c r="H1997" s="1" t="s">
        <v>65</v>
      </c>
      <c r="I1997" s="1">
        <v>0.4</v>
      </c>
      <c r="J1997" s="1" t="s">
        <v>75</v>
      </c>
      <c r="K1997" s="1">
        <v>0</v>
      </c>
      <c r="M1997" s="1">
        <v>0</v>
      </c>
      <c r="O1997" s="1">
        <v>0</v>
      </c>
      <c r="Q1997" s="1">
        <v>0</v>
      </c>
      <c r="S1997" s="1">
        <v>0</v>
      </c>
      <c r="U1997" s="1">
        <v>0</v>
      </c>
      <c r="W1997" s="1">
        <v>0</v>
      </c>
      <c r="Y1997" s="1">
        <v>0</v>
      </c>
      <c r="AA1997" s="1">
        <v>0</v>
      </c>
      <c r="AC1997" s="1">
        <v>0</v>
      </c>
      <c r="AE1997" s="1">
        <v>0</v>
      </c>
      <c r="AG1997" s="1">
        <v>1</v>
      </c>
      <c r="AH1997" s="1">
        <v>0</v>
      </c>
    </row>
    <row r="1998" spans="1:34">
      <c r="A1998" s="1" t="s">
        <v>5268</v>
      </c>
      <c r="B1998" s="1" t="s">
        <v>5269</v>
      </c>
      <c r="C1998" s="1" t="s">
        <v>310</v>
      </c>
      <c r="H1998" s="1" t="s">
        <v>65</v>
      </c>
      <c r="I1998" s="1" t="s">
        <v>66</v>
      </c>
      <c r="V1998" s="1" t="s">
        <v>67</v>
      </c>
    </row>
    <row r="1999" spans="1:34">
      <c r="A1999" s="1" t="s">
        <v>5270</v>
      </c>
      <c r="B1999" s="1" t="s">
        <v>5271</v>
      </c>
      <c r="C1999" s="1" t="s">
        <v>310</v>
      </c>
      <c r="H1999" s="1" t="s">
        <v>65</v>
      </c>
      <c r="I1999" s="1" t="s">
        <v>66</v>
      </c>
      <c r="V1999" s="1" t="s">
        <v>67</v>
      </c>
    </row>
    <row r="2000" spans="1:34">
      <c r="A2000" s="1" t="s">
        <v>5272</v>
      </c>
      <c r="B2000" s="1" t="s">
        <v>5273</v>
      </c>
      <c r="C2000" s="1" t="s">
        <v>310</v>
      </c>
      <c r="H2000" s="1" t="s">
        <v>65</v>
      </c>
      <c r="I2000" s="1" t="s">
        <v>66</v>
      </c>
      <c r="V2000" s="1" t="s">
        <v>67</v>
      </c>
    </row>
    <row r="2001" spans="1:34">
      <c r="A2001" s="1" t="s">
        <v>5274</v>
      </c>
      <c r="B2001" s="1" t="s">
        <v>5275</v>
      </c>
      <c r="C2001" s="1" t="s">
        <v>310</v>
      </c>
      <c r="H2001" s="1" t="s">
        <v>65</v>
      </c>
      <c r="I2001" s="1" t="s">
        <v>66</v>
      </c>
      <c r="V2001" s="1" t="s">
        <v>67</v>
      </c>
    </row>
    <row r="2002" spans="1:34">
      <c r="A2002" s="1" t="s">
        <v>5276</v>
      </c>
      <c r="B2002" s="1" t="s">
        <v>5277</v>
      </c>
      <c r="C2002" s="1" t="s">
        <v>310</v>
      </c>
      <c r="H2002" s="1" t="s">
        <v>65</v>
      </c>
      <c r="I2002" s="1" t="s">
        <v>66</v>
      </c>
      <c r="V2002" s="1" t="s">
        <v>67</v>
      </c>
    </row>
    <row r="2003" spans="1:34">
      <c r="A2003" s="1" t="s">
        <v>5278</v>
      </c>
      <c r="B2003" s="1" t="s">
        <v>5279</v>
      </c>
      <c r="C2003" s="1" t="s">
        <v>112</v>
      </c>
      <c r="D2003" s="1">
        <v>27</v>
      </c>
      <c r="E2003" s="1">
        <v>44741</v>
      </c>
      <c r="F2003" s="1" t="s">
        <v>20461</v>
      </c>
      <c r="G2003" s="1" t="s">
        <v>80</v>
      </c>
      <c r="H2003" s="1" t="s">
        <v>73</v>
      </c>
      <c r="I2003" s="1">
        <v>0.4</v>
      </c>
      <c r="J2003" s="1" t="s">
        <v>82</v>
      </c>
      <c r="K2003" s="1">
        <v>0.5</v>
      </c>
      <c r="L2003" s="1" t="s">
        <v>83</v>
      </c>
      <c r="M2003" s="1">
        <v>0.57999999999999996</v>
      </c>
      <c r="N2003" s="1" t="s">
        <v>84</v>
      </c>
      <c r="O2003" s="1">
        <v>0.6</v>
      </c>
      <c r="P2003" s="1" t="s">
        <v>85</v>
      </c>
      <c r="Q2003" s="1">
        <v>0</v>
      </c>
      <c r="S2003" s="1">
        <v>0</v>
      </c>
      <c r="U2003" s="1">
        <v>0</v>
      </c>
      <c r="W2003" s="1">
        <v>0</v>
      </c>
      <c r="Y2003" s="1">
        <v>0</v>
      </c>
      <c r="AA2003" s="1">
        <v>0</v>
      </c>
      <c r="AC2003" s="1">
        <v>0</v>
      </c>
      <c r="AE2003" s="1">
        <v>0</v>
      </c>
      <c r="AG2003" s="1">
        <v>3</v>
      </c>
      <c r="AH2003" s="1">
        <v>0</v>
      </c>
    </row>
    <row r="2004" spans="1:34">
      <c r="A2004" s="1" t="s">
        <v>5280</v>
      </c>
      <c r="B2004" s="1" t="s">
        <v>5281</v>
      </c>
      <c r="C2004" s="1" t="s">
        <v>245</v>
      </c>
      <c r="H2004" s="1" t="s">
        <v>65</v>
      </c>
      <c r="I2004" s="1" t="s">
        <v>66</v>
      </c>
      <c r="V2004" s="1" t="s">
        <v>67</v>
      </c>
    </row>
    <row r="2005" spans="1:34">
      <c r="A2005" s="1" t="s">
        <v>5282</v>
      </c>
      <c r="B2005" s="1" t="s">
        <v>5283</v>
      </c>
      <c r="C2005" s="1" t="s">
        <v>259</v>
      </c>
      <c r="D2005" s="1">
        <v>10</v>
      </c>
      <c r="E2005" s="1">
        <v>44307</v>
      </c>
      <c r="F2005" s="1" t="s">
        <v>20332</v>
      </c>
      <c r="G2005" s="1" t="s">
        <v>72</v>
      </c>
      <c r="H2005" s="1" t="s">
        <v>65</v>
      </c>
      <c r="I2005" s="1">
        <v>0.6</v>
      </c>
      <c r="J2005" s="1" t="s">
        <v>75</v>
      </c>
      <c r="K2005" s="1">
        <v>0</v>
      </c>
      <c r="M2005" s="1">
        <v>0</v>
      </c>
      <c r="O2005" s="1">
        <v>0</v>
      </c>
      <c r="Q2005" s="1">
        <v>0</v>
      </c>
      <c r="S2005" s="1">
        <v>0</v>
      </c>
      <c r="U2005" s="1">
        <v>0</v>
      </c>
      <c r="W2005" s="1">
        <v>0</v>
      </c>
      <c r="Y2005" s="1">
        <v>0</v>
      </c>
      <c r="AA2005" s="1">
        <v>0</v>
      </c>
      <c r="AC2005" s="1">
        <v>0</v>
      </c>
      <c r="AE2005" s="1">
        <v>0</v>
      </c>
      <c r="AG2005" s="1">
        <v>1</v>
      </c>
      <c r="AH2005" s="1">
        <v>0</v>
      </c>
    </row>
    <row r="2006" spans="1:34">
      <c r="A2006" s="1" t="s">
        <v>5284</v>
      </c>
      <c r="B2006" s="1" t="s">
        <v>5285</v>
      </c>
      <c r="C2006" s="1" t="s">
        <v>306</v>
      </c>
      <c r="D2006" s="1">
        <v>2</v>
      </c>
      <c r="E2006" s="1">
        <v>44238</v>
      </c>
      <c r="F2006" s="1" t="s">
        <v>20332</v>
      </c>
      <c r="G2006" s="1" t="s">
        <v>72</v>
      </c>
      <c r="H2006" s="1" t="s">
        <v>65</v>
      </c>
      <c r="I2006" s="1">
        <v>0.8</v>
      </c>
      <c r="J2006" s="1" t="s">
        <v>75</v>
      </c>
      <c r="K2006" s="1">
        <v>0</v>
      </c>
      <c r="M2006" s="1">
        <v>0</v>
      </c>
      <c r="O2006" s="1">
        <v>0</v>
      </c>
      <c r="Q2006" s="1">
        <v>0</v>
      </c>
      <c r="S2006" s="1">
        <v>0</v>
      </c>
      <c r="U2006" s="1">
        <v>0</v>
      </c>
      <c r="W2006" s="1">
        <v>0</v>
      </c>
      <c r="Y2006" s="1">
        <v>0</v>
      </c>
      <c r="AA2006" s="1">
        <v>0</v>
      </c>
      <c r="AC2006" s="1">
        <v>0</v>
      </c>
      <c r="AE2006" s="1">
        <v>0</v>
      </c>
      <c r="AG2006" s="1">
        <v>1</v>
      </c>
      <c r="AH2006" s="1">
        <v>0</v>
      </c>
    </row>
    <row r="2007" spans="1:34">
      <c r="A2007" s="1" t="s">
        <v>5286</v>
      </c>
      <c r="B2007" s="1" t="s">
        <v>5287</v>
      </c>
      <c r="C2007" s="1" t="s">
        <v>322</v>
      </c>
      <c r="D2007" s="1">
        <v>4</v>
      </c>
      <c r="E2007" s="4">
        <v>44712</v>
      </c>
      <c r="F2007" s="1" t="s">
        <v>5288</v>
      </c>
      <c r="G2007" s="1" t="s">
        <v>80</v>
      </c>
      <c r="H2007" s="1" t="s">
        <v>73</v>
      </c>
      <c r="I2007" s="1">
        <v>0</v>
      </c>
      <c r="J2007" s="1" t="s">
        <v>3880</v>
      </c>
      <c r="K2007" s="1">
        <v>0.1</v>
      </c>
      <c r="L2007" s="1" t="s">
        <v>82</v>
      </c>
      <c r="M2007" s="1">
        <v>0.15</v>
      </c>
      <c r="N2007" s="1" t="s">
        <v>83</v>
      </c>
      <c r="O2007" s="1">
        <v>0.3</v>
      </c>
      <c r="P2007" s="1" t="s">
        <v>84</v>
      </c>
      <c r="Q2007" s="1">
        <v>0.7</v>
      </c>
      <c r="R2007" s="1" t="s">
        <v>85</v>
      </c>
      <c r="S2007" s="1">
        <v>0</v>
      </c>
      <c r="U2007" s="1">
        <v>0</v>
      </c>
      <c r="W2007" s="1">
        <v>0</v>
      </c>
      <c r="Y2007" s="1">
        <v>0</v>
      </c>
      <c r="AA2007" s="1">
        <v>0</v>
      </c>
      <c r="AC2007" s="1">
        <v>0</v>
      </c>
      <c r="AE2007" s="1">
        <v>0</v>
      </c>
      <c r="AG2007" s="1">
        <v>4</v>
      </c>
      <c r="AH2007" s="1">
        <v>14999</v>
      </c>
    </row>
    <row r="2008" spans="1:34">
      <c r="A2008" s="1" t="s">
        <v>5289</v>
      </c>
      <c r="B2008" s="1" t="s">
        <v>5290</v>
      </c>
      <c r="C2008" s="1" t="s">
        <v>73</v>
      </c>
      <c r="D2008" s="1">
        <v>27</v>
      </c>
      <c r="E2008" s="1">
        <v>41081</v>
      </c>
      <c r="F2008" s="1" t="s">
        <v>20332</v>
      </c>
      <c r="G2008" s="1" t="s">
        <v>72</v>
      </c>
      <c r="H2008" s="1" t="s">
        <v>73</v>
      </c>
      <c r="I2008" s="1">
        <v>0</v>
      </c>
      <c r="J2008" s="1" t="s">
        <v>20462</v>
      </c>
      <c r="K2008" s="1">
        <v>0.8</v>
      </c>
      <c r="L2008" s="1" t="s">
        <v>75</v>
      </c>
      <c r="M2008" s="1">
        <v>0</v>
      </c>
      <c r="O2008" s="1">
        <v>0</v>
      </c>
      <c r="Q2008" s="1">
        <v>0</v>
      </c>
      <c r="S2008" s="1">
        <v>0</v>
      </c>
      <c r="U2008" s="1">
        <v>0</v>
      </c>
      <c r="W2008" s="1">
        <v>0</v>
      </c>
      <c r="Y2008" s="1">
        <v>0</v>
      </c>
      <c r="AA2008" s="1">
        <v>0</v>
      </c>
      <c r="AC2008" s="1">
        <v>0</v>
      </c>
      <c r="AE2008" s="1">
        <v>0</v>
      </c>
      <c r="AG2008" s="1">
        <v>2</v>
      </c>
      <c r="AH2008" s="1">
        <v>10333</v>
      </c>
    </row>
    <row r="2009" spans="1:34">
      <c r="A2009" s="1" t="s">
        <v>5291</v>
      </c>
      <c r="B2009" s="1" t="s">
        <v>5292</v>
      </c>
      <c r="C2009" s="1" t="s">
        <v>1331</v>
      </c>
      <c r="D2009" s="1">
        <v>6</v>
      </c>
      <c r="E2009" s="4">
        <v>44672</v>
      </c>
      <c r="F2009" s="1" t="s">
        <v>5293</v>
      </c>
      <c r="G2009" s="1" t="s">
        <v>80</v>
      </c>
      <c r="H2009" s="1" t="s">
        <v>73</v>
      </c>
      <c r="I2009" s="1">
        <v>0</v>
      </c>
      <c r="J2009" s="1" t="s">
        <v>74</v>
      </c>
      <c r="K2009" s="1">
        <v>0.5</v>
      </c>
      <c r="L2009" s="1" t="s">
        <v>82</v>
      </c>
      <c r="M2009" s="1">
        <v>0.65</v>
      </c>
      <c r="N2009" s="1" t="s">
        <v>83</v>
      </c>
      <c r="O2009" s="1">
        <v>0.75</v>
      </c>
      <c r="P2009" s="1" t="s">
        <v>84</v>
      </c>
      <c r="Q2009" s="1">
        <v>0.8</v>
      </c>
      <c r="R2009" s="1" t="s">
        <v>85</v>
      </c>
      <c r="S2009" s="1">
        <v>0</v>
      </c>
      <c r="U2009" s="1">
        <v>0</v>
      </c>
      <c r="W2009" s="1">
        <v>0</v>
      </c>
      <c r="Y2009" s="1">
        <v>0</v>
      </c>
      <c r="AA2009" s="1">
        <v>0</v>
      </c>
      <c r="AC2009" s="1">
        <v>0</v>
      </c>
      <c r="AE2009" s="1">
        <v>0</v>
      </c>
      <c r="AG2009" s="1">
        <v>4</v>
      </c>
      <c r="AH2009" s="1">
        <v>10000</v>
      </c>
    </row>
    <row r="2010" spans="1:34">
      <c r="A2010" s="1" t="s">
        <v>5294</v>
      </c>
      <c r="B2010" s="1" t="s">
        <v>5295</v>
      </c>
      <c r="C2010" s="1" t="s">
        <v>259</v>
      </c>
      <c r="D2010" s="1">
        <v>23</v>
      </c>
      <c r="E2010" s="1">
        <v>44102</v>
      </c>
      <c r="F2010" s="1" t="s">
        <v>20340</v>
      </c>
      <c r="G2010" s="1" t="s">
        <v>20341</v>
      </c>
      <c r="H2010" s="1" t="s">
        <v>73</v>
      </c>
      <c r="I2010" s="1">
        <v>0</v>
      </c>
      <c r="J2010" s="1" t="s">
        <v>562</v>
      </c>
      <c r="K2010" s="1">
        <v>0.55000000000000004</v>
      </c>
      <c r="L2010" s="1" t="s">
        <v>82</v>
      </c>
      <c r="M2010" s="1">
        <v>0.57999999999999996</v>
      </c>
      <c r="N2010" s="1" t="s">
        <v>83</v>
      </c>
      <c r="O2010" s="1">
        <v>0.6</v>
      </c>
      <c r="P2010" s="1" t="s">
        <v>84</v>
      </c>
      <c r="Q2010" s="1">
        <v>0.62</v>
      </c>
      <c r="R2010" s="1" t="s">
        <v>85</v>
      </c>
      <c r="S2010" s="1">
        <v>0</v>
      </c>
      <c r="U2010" s="1">
        <v>0</v>
      </c>
      <c r="W2010" s="1">
        <v>0</v>
      </c>
      <c r="Y2010" s="1">
        <v>0</v>
      </c>
      <c r="AA2010" s="1">
        <v>0</v>
      </c>
      <c r="AC2010" s="1">
        <v>0</v>
      </c>
      <c r="AE2010" s="1">
        <v>0</v>
      </c>
      <c r="AG2010" s="1">
        <v>4</v>
      </c>
      <c r="AH2010" s="1">
        <v>8500</v>
      </c>
    </row>
    <row r="2011" spans="1:34">
      <c r="A2011" s="1" t="s">
        <v>5296</v>
      </c>
      <c r="B2011" s="1" t="s">
        <v>5297</v>
      </c>
      <c r="C2011" s="1" t="s">
        <v>104</v>
      </c>
      <c r="D2011" s="1">
        <v>45</v>
      </c>
      <c r="E2011" s="1">
        <v>43173</v>
      </c>
      <c r="F2011" s="1" t="s">
        <v>20332</v>
      </c>
      <c r="G2011" s="1" t="s">
        <v>72</v>
      </c>
      <c r="H2011" s="1" t="s">
        <v>65</v>
      </c>
      <c r="I2011" s="1">
        <v>0.8</v>
      </c>
      <c r="J2011" s="1" t="s">
        <v>75</v>
      </c>
      <c r="K2011" s="1">
        <v>0</v>
      </c>
      <c r="M2011" s="1">
        <v>0</v>
      </c>
      <c r="O2011" s="1">
        <v>0</v>
      </c>
      <c r="Q2011" s="1">
        <v>0</v>
      </c>
      <c r="S2011" s="1">
        <v>0</v>
      </c>
      <c r="U2011" s="1">
        <v>0</v>
      </c>
      <c r="W2011" s="1">
        <v>0</v>
      </c>
      <c r="Y2011" s="1">
        <v>0</v>
      </c>
      <c r="AA2011" s="1">
        <v>0</v>
      </c>
      <c r="AC2011" s="1">
        <v>0</v>
      </c>
      <c r="AE2011" s="1">
        <v>0</v>
      </c>
      <c r="AG2011" s="1">
        <v>1</v>
      </c>
      <c r="AH2011" s="1">
        <v>0</v>
      </c>
    </row>
    <row r="2012" spans="1:34">
      <c r="A2012" s="1" t="s">
        <v>5298</v>
      </c>
      <c r="B2012" s="1" t="s">
        <v>5299</v>
      </c>
      <c r="C2012" s="1" t="s">
        <v>245</v>
      </c>
      <c r="H2012" s="1" t="s">
        <v>65</v>
      </c>
      <c r="I2012" s="1" t="s">
        <v>66</v>
      </c>
      <c r="V2012" s="1" t="s">
        <v>67</v>
      </c>
    </row>
    <row r="2013" spans="1:34">
      <c r="A2013" s="1" t="s">
        <v>5300</v>
      </c>
      <c r="B2013" s="1" t="s">
        <v>5301</v>
      </c>
      <c r="C2013" s="1" t="s">
        <v>626</v>
      </c>
      <c r="D2013" s="1">
        <v>4</v>
      </c>
      <c r="E2013" s="1">
        <v>42045</v>
      </c>
      <c r="F2013" s="1" t="s">
        <v>20332</v>
      </c>
      <c r="G2013" s="1" t="s">
        <v>72</v>
      </c>
      <c r="H2013" s="1" t="s">
        <v>65</v>
      </c>
      <c r="I2013" s="1">
        <v>0.75</v>
      </c>
      <c r="J2013" s="1" t="s">
        <v>75</v>
      </c>
      <c r="K2013" s="1">
        <v>0</v>
      </c>
      <c r="M2013" s="1">
        <v>0</v>
      </c>
      <c r="O2013" s="1">
        <v>0</v>
      </c>
      <c r="Q2013" s="1">
        <v>0</v>
      </c>
      <c r="S2013" s="1">
        <v>0</v>
      </c>
      <c r="U2013" s="1">
        <v>0</v>
      </c>
      <c r="W2013" s="1">
        <v>0</v>
      </c>
      <c r="Y2013" s="1">
        <v>0</v>
      </c>
      <c r="AA2013" s="1">
        <v>0</v>
      </c>
      <c r="AC2013" s="1">
        <v>0</v>
      </c>
      <c r="AE2013" s="1">
        <v>0</v>
      </c>
      <c r="AG2013" s="1">
        <v>1</v>
      </c>
      <c r="AH2013" s="1">
        <v>0</v>
      </c>
    </row>
    <row r="2014" spans="1:34">
      <c r="A2014" s="1" t="s">
        <v>5302</v>
      </c>
      <c r="B2014" s="1" t="s">
        <v>5303</v>
      </c>
      <c r="C2014" s="1" t="s">
        <v>302</v>
      </c>
      <c r="D2014" s="1">
        <v>45</v>
      </c>
      <c r="E2014" s="1">
        <v>44187</v>
      </c>
      <c r="F2014" s="1" t="s">
        <v>20332</v>
      </c>
      <c r="G2014" s="1" t="s">
        <v>72</v>
      </c>
      <c r="H2014" s="1" t="s">
        <v>65</v>
      </c>
      <c r="I2014" s="1">
        <v>0.7</v>
      </c>
      <c r="J2014" s="1" t="s">
        <v>75</v>
      </c>
      <c r="K2014" s="1">
        <v>0</v>
      </c>
      <c r="M2014" s="1">
        <v>0</v>
      </c>
      <c r="O2014" s="1">
        <v>0</v>
      </c>
      <c r="Q2014" s="1">
        <v>0</v>
      </c>
      <c r="S2014" s="1">
        <v>0</v>
      </c>
      <c r="U2014" s="1">
        <v>0</v>
      </c>
      <c r="W2014" s="1">
        <v>0</v>
      </c>
      <c r="Y2014" s="1">
        <v>0</v>
      </c>
      <c r="AA2014" s="1">
        <v>0</v>
      </c>
      <c r="AC2014" s="1">
        <v>0</v>
      </c>
      <c r="AE2014" s="1">
        <v>0</v>
      </c>
      <c r="AG2014" s="1">
        <v>1</v>
      </c>
      <c r="AH2014" s="1">
        <v>0</v>
      </c>
    </row>
    <row r="2015" spans="1:34">
      <c r="A2015" s="1" t="s">
        <v>5304</v>
      </c>
      <c r="B2015" s="1" t="s">
        <v>5305</v>
      </c>
      <c r="C2015" s="1" t="s">
        <v>443</v>
      </c>
      <c r="D2015" s="1">
        <v>6</v>
      </c>
      <c r="E2015" s="4">
        <v>44635</v>
      </c>
      <c r="F2015" s="1" t="s">
        <v>5306</v>
      </c>
      <c r="G2015" s="1" t="s">
        <v>72</v>
      </c>
      <c r="H2015" s="1" t="s">
        <v>65</v>
      </c>
      <c r="I2015" s="1">
        <v>0.7</v>
      </c>
      <c r="J2015" s="1" t="s">
        <v>75</v>
      </c>
      <c r="K2015" s="1">
        <v>0</v>
      </c>
      <c r="M2015" s="1">
        <v>0</v>
      </c>
      <c r="O2015" s="1">
        <v>0</v>
      </c>
      <c r="Q2015" s="1">
        <v>0</v>
      </c>
      <c r="S2015" s="1">
        <v>0</v>
      </c>
      <c r="U2015" s="1">
        <v>0</v>
      </c>
      <c r="W2015" s="1">
        <v>0</v>
      </c>
      <c r="Y2015" s="1">
        <v>0</v>
      </c>
      <c r="AA2015" s="1">
        <v>0</v>
      </c>
      <c r="AC2015" s="1">
        <v>0</v>
      </c>
      <c r="AE2015" s="1">
        <v>0</v>
      </c>
      <c r="AG2015" s="1">
        <v>1</v>
      </c>
      <c r="AH2015" s="1">
        <v>0</v>
      </c>
    </row>
    <row r="2016" spans="1:34">
      <c r="A2016" s="1" t="s">
        <v>5307</v>
      </c>
      <c r="B2016" s="1" t="s">
        <v>5308</v>
      </c>
      <c r="C2016" s="1" t="s">
        <v>152</v>
      </c>
      <c r="D2016" s="1">
        <v>55</v>
      </c>
      <c r="E2016" s="4">
        <v>44552</v>
      </c>
      <c r="F2016" s="1" t="s">
        <v>5309</v>
      </c>
      <c r="G2016" s="1" t="s">
        <v>72</v>
      </c>
      <c r="H2016" s="1" t="s">
        <v>73</v>
      </c>
      <c r="I2016" s="1">
        <v>0</v>
      </c>
      <c r="J2016" s="1" t="s">
        <v>74</v>
      </c>
      <c r="K2016" s="1">
        <v>0.75</v>
      </c>
      <c r="L2016" s="1" t="s">
        <v>75</v>
      </c>
      <c r="M2016" s="1">
        <v>0</v>
      </c>
      <c r="O2016" s="1">
        <v>0</v>
      </c>
      <c r="Q2016" s="1">
        <v>0</v>
      </c>
      <c r="S2016" s="1">
        <v>0</v>
      </c>
      <c r="U2016" s="1">
        <v>0</v>
      </c>
      <c r="W2016" s="1">
        <v>0</v>
      </c>
      <c r="Y2016" s="1">
        <v>0</v>
      </c>
      <c r="AA2016" s="1">
        <v>0</v>
      </c>
      <c r="AC2016" s="1">
        <v>0</v>
      </c>
      <c r="AE2016" s="1">
        <v>0</v>
      </c>
      <c r="AG2016" s="1">
        <v>2</v>
      </c>
      <c r="AH2016" s="1">
        <v>10000</v>
      </c>
    </row>
    <row r="2017" spans="1:34">
      <c r="A2017" s="1" t="s">
        <v>5310</v>
      </c>
      <c r="B2017" s="1" t="s">
        <v>5311</v>
      </c>
      <c r="C2017" s="1" t="s">
        <v>101</v>
      </c>
      <c r="D2017" s="1">
        <v>6</v>
      </c>
      <c r="E2017" s="4">
        <v>44658</v>
      </c>
      <c r="F2017" s="1" t="s">
        <v>5312</v>
      </c>
      <c r="G2017" s="1" t="s">
        <v>72</v>
      </c>
      <c r="H2017" s="1" t="s">
        <v>65</v>
      </c>
      <c r="I2017" s="1">
        <v>0.8</v>
      </c>
      <c r="J2017" s="1" t="s">
        <v>75</v>
      </c>
      <c r="K2017" s="1">
        <v>0</v>
      </c>
      <c r="M2017" s="1">
        <v>0</v>
      </c>
      <c r="O2017" s="1">
        <v>0</v>
      </c>
      <c r="Q2017" s="1">
        <v>0</v>
      </c>
      <c r="S2017" s="1">
        <v>0</v>
      </c>
      <c r="U2017" s="1">
        <v>0</v>
      </c>
      <c r="W2017" s="1">
        <v>0</v>
      </c>
      <c r="Y2017" s="1">
        <v>0</v>
      </c>
      <c r="AA2017" s="1">
        <v>0</v>
      </c>
      <c r="AC2017" s="1">
        <v>0</v>
      </c>
      <c r="AE2017" s="1">
        <v>0</v>
      </c>
      <c r="AG2017" s="1">
        <v>1</v>
      </c>
      <c r="AH2017" s="1">
        <v>0</v>
      </c>
    </row>
    <row r="2018" spans="1:34">
      <c r="A2018" s="1" t="s">
        <v>5313</v>
      </c>
      <c r="B2018" s="1" t="s">
        <v>5314</v>
      </c>
      <c r="C2018" s="1" t="s">
        <v>196</v>
      </c>
      <c r="H2018" s="1" t="s">
        <v>65</v>
      </c>
      <c r="I2018" s="1" t="s">
        <v>66</v>
      </c>
      <c r="V2018" s="1" t="s">
        <v>67</v>
      </c>
    </row>
    <row r="2019" spans="1:34">
      <c r="A2019" s="1" t="s">
        <v>5315</v>
      </c>
      <c r="B2019" s="1" t="s">
        <v>5316</v>
      </c>
      <c r="C2019" s="1" t="s">
        <v>964</v>
      </c>
      <c r="D2019" s="1">
        <v>67</v>
      </c>
      <c r="E2019" s="1">
        <v>43795</v>
      </c>
      <c r="F2019" s="1" t="s">
        <v>20332</v>
      </c>
      <c r="G2019" s="1" t="s">
        <v>72</v>
      </c>
      <c r="H2019" s="1" t="s">
        <v>73</v>
      </c>
      <c r="I2019" s="1">
        <v>0</v>
      </c>
      <c r="J2019" s="1" t="s">
        <v>81</v>
      </c>
      <c r="K2019" s="1">
        <v>0.28999999999999998</v>
      </c>
      <c r="L2019" s="1" t="s">
        <v>75</v>
      </c>
      <c r="M2019" s="1">
        <v>0</v>
      </c>
      <c r="O2019" s="1">
        <v>0</v>
      </c>
      <c r="Q2019" s="1">
        <v>0</v>
      </c>
      <c r="S2019" s="1">
        <v>0</v>
      </c>
      <c r="U2019" s="1">
        <v>0</v>
      </c>
      <c r="W2019" s="1">
        <v>0</v>
      </c>
      <c r="Y2019" s="1">
        <v>0</v>
      </c>
      <c r="AA2019" s="1">
        <v>0</v>
      </c>
      <c r="AC2019" s="1">
        <v>0</v>
      </c>
      <c r="AE2019" s="1">
        <v>0</v>
      </c>
      <c r="AG2019" s="1">
        <v>2</v>
      </c>
      <c r="AH2019" s="1">
        <v>15000</v>
      </c>
    </row>
    <row r="2020" spans="1:34">
      <c r="A2020" s="1" t="s">
        <v>5317</v>
      </c>
      <c r="B2020" s="1" t="s">
        <v>5318</v>
      </c>
      <c r="C2020" s="1" t="s">
        <v>411</v>
      </c>
      <c r="D2020" s="1">
        <v>3</v>
      </c>
      <c r="E2020" s="4">
        <v>44648</v>
      </c>
      <c r="F2020" s="1" t="s">
        <v>5319</v>
      </c>
      <c r="G2020" s="1" t="s">
        <v>72</v>
      </c>
      <c r="H2020" s="1" t="s">
        <v>73</v>
      </c>
      <c r="I2020" s="1">
        <v>0</v>
      </c>
      <c r="J2020" s="1" t="s">
        <v>74</v>
      </c>
      <c r="K2020" s="1">
        <v>0.6</v>
      </c>
      <c r="L2020" s="1" t="s">
        <v>75</v>
      </c>
      <c r="M2020" s="1">
        <v>0</v>
      </c>
      <c r="O2020" s="1">
        <v>0</v>
      </c>
      <c r="Q2020" s="1">
        <v>0</v>
      </c>
      <c r="S2020" s="1">
        <v>0</v>
      </c>
      <c r="U2020" s="1">
        <v>0</v>
      </c>
      <c r="W2020" s="1">
        <v>0</v>
      </c>
      <c r="Y2020" s="1">
        <v>0</v>
      </c>
      <c r="AA2020" s="1">
        <v>0</v>
      </c>
      <c r="AC2020" s="1">
        <v>0</v>
      </c>
      <c r="AE2020" s="1">
        <v>0</v>
      </c>
      <c r="AG2020" s="1">
        <v>2</v>
      </c>
      <c r="AH2020" s="1">
        <v>10000</v>
      </c>
    </row>
    <row r="2021" spans="1:34">
      <c r="A2021" s="1" t="s">
        <v>5320</v>
      </c>
      <c r="B2021" s="1" t="s">
        <v>5321</v>
      </c>
      <c r="C2021" s="1" t="s">
        <v>259</v>
      </c>
      <c r="D2021" s="1">
        <v>17</v>
      </c>
      <c r="E2021" s="1">
        <v>44672</v>
      </c>
      <c r="F2021" s="1" t="s">
        <v>20463</v>
      </c>
      <c r="G2021" s="1" t="s">
        <v>80</v>
      </c>
      <c r="H2021" s="1" t="s">
        <v>65</v>
      </c>
      <c r="I2021" s="1">
        <v>0.7</v>
      </c>
      <c r="J2021" s="1" t="s">
        <v>75</v>
      </c>
      <c r="K2021" s="1">
        <v>0</v>
      </c>
      <c r="M2021" s="1">
        <v>0</v>
      </c>
      <c r="O2021" s="1">
        <v>0</v>
      </c>
      <c r="Q2021" s="1">
        <v>0</v>
      </c>
      <c r="S2021" s="1">
        <v>0</v>
      </c>
      <c r="U2021" s="1">
        <v>0</v>
      </c>
      <c r="W2021" s="1">
        <v>0</v>
      </c>
      <c r="Y2021" s="1">
        <v>0</v>
      </c>
      <c r="AA2021" s="1">
        <v>0</v>
      </c>
      <c r="AC2021" s="1">
        <v>0</v>
      </c>
      <c r="AE2021" s="1">
        <v>0</v>
      </c>
      <c r="AG2021" s="1">
        <v>1</v>
      </c>
      <c r="AH2021" s="1">
        <v>0</v>
      </c>
    </row>
    <row r="2022" spans="1:34">
      <c r="A2022" s="1" t="s">
        <v>5322</v>
      </c>
      <c r="B2022" s="1" t="s">
        <v>5323</v>
      </c>
      <c r="C2022" s="1" t="s">
        <v>126</v>
      </c>
      <c r="H2022" s="1" t="s">
        <v>65</v>
      </c>
      <c r="I2022" s="1" t="s">
        <v>66</v>
      </c>
      <c r="V2022" s="1" t="s">
        <v>67</v>
      </c>
    </row>
    <row r="2023" spans="1:34">
      <c r="A2023" s="1" t="s">
        <v>5324</v>
      </c>
      <c r="B2023" s="1" t="s">
        <v>5325</v>
      </c>
      <c r="C2023" s="1" t="s">
        <v>259</v>
      </c>
      <c r="D2023" s="1">
        <v>132</v>
      </c>
      <c r="E2023" s="4">
        <v>44550</v>
      </c>
      <c r="F2023" s="1" t="s">
        <v>5326</v>
      </c>
      <c r="G2023" s="1" t="s">
        <v>80</v>
      </c>
      <c r="H2023" s="1" t="s">
        <v>73</v>
      </c>
      <c r="I2023" s="1">
        <v>0</v>
      </c>
      <c r="J2023" s="1" t="s">
        <v>562</v>
      </c>
      <c r="K2023" s="1">
        <v>0.75</v>
      </c>
      <c r="L2023" s="1" t="s">
        <v>75</v>
      </c>
      <c r="M2023" s="1">
        <v>0</v>
      </c>
      <c r="O2023" s="1">
        <v>0</v>
      </c>
      <c r="Q2023" s="1">
        <v>0</v>
      </c>
      <c r="S2023" s="1">
        <v>0</v>
      </c>
      <c r="U2023" s="1">
        <v>0</v>
      </c>
      <c r="W2023" s="1">
        <v>0</v>
      </c>
      <c r="Y2023" s="1">
        <v>0</v>
      </c>
      <c r="AA2023" s="1">
        <v>0</v>
      </c>
      <c r="AC2023" s="1">
        <v>0</v>
      </c>
      <c r="AE2023" s="1">
        <v>0</v>
      </c>
      <c r="AG2023" s="1">
        <v>2</v>
      </c>
      <c r="AH2023" s="1">
        <v>8500</v>
      </c>
    </row>
    <row r="2024" spans="1:34">
      <c r="A2024" s="1" t="s">
        <v>5327</v>
      </c>
      <c r="B2024" s="1" t="s">
        <v>5328</v>
      </c>
      <c r="C2024" s="1" t="s">
        <v>411</v>
      </c>
      <c r="D2024" s="1">
        <v>6</v>
      </c>
      <c r="E2024" s="4">
        <v>44651</v>
      </c>
      <c r="F2024" s="1" t="s">
        <v>5329</v>
      </c>
      <c r="G2024" s="1" t="s">
        <v>72</v>
      </c>
      <c r="H2024" s="1" t="s">
        <v>65</v>
      </c>
      <c r="I2024" s="1">
        <v>0.5</v>
      </c>
      <c r="J2024" s="1" t="s">
        <v>75</v>
      </c>
      <c r="K2024" s="1">
        <v>0</v>
      </c>
      <c r="M2024" s="1">
        <v>0</v>
      </c>
      <c r="O2024" s="1">
        <v>0</v>
      </c>
      <c r="Q2024" s="1">
        <v>0</v>
      </c>
      <c r="S2024" s="1">
        <v>0</v>
      </c>
      <c r="U2024" s="1">
        <v>0</v>
      </c>
      <c r="W2024" s="1">
        <v>0</v>
      </c>
      <c r="Y2024" s="1">
        <v>0</v>
      </c>
      <c r="AA2024" s="1">
        <v>0</v>
      </c>
      <c r="AC2024" s="1">
        <v>0</v>
      </c>
      <c r="AE2024" s="1">
        <v>0</v>
      </c>
      <c r="AG2024" s="1">
        <v>1</v>
      </c>
      <c r="AH2024" s="1">
        <v>0</v>
      </c>
    </row>
    <row r="2025" spans="1:34">
      <c r="A2025" s="1" t="s">
        <v>5330</v>
      </c>
      <c r="B2025" s="1" t="s">
        <v>5331</v>
      </c>
      <c r="C2025" s="1" t="s">
        <v>259</v>
      </c>
      <c r="D2025" s="1">
        <v>7</v>
      </c>
      <c r="E2025" s="4">
        <v>43840</v>
      </c>
      <c r="F2025" s="1" t="s">
        <v>20464</v>
      </c>
      <c r="G2025" s="1" t="s">
        <v>20341</v>
      </c>
      <c r="H2025" s="1" t="s">
        <v>73</v>
      </c>
      <c r="I2025" s="1">
        <v>0.2</v>
      </c>
      <c r="J2025" s="1" t="s">
        <v>82</v>
      </c>
      <c r="K2025" s="1">
        <v>0.3</v>
      </c>
      <c r="L2025" s="1" t="s">
        <v>83</v>
      </c>
      <c r="M2025" s="1">
        <v>0.4</v>
      </c>
      <c r="N2025" s="1" t="s">
        <v>84</v>
      </c>
      <c r="O2025" s="1">
        <v>0.5</v>
      </c>
      <c r="P2025" s="1" t="s">
        <v>85</v>
      </c>
      <c r="Q2025" s="1">
        <v>0</v>
      </c>
      <c r="S2025" s="1">
        <v>0</v>
      </c>
      <c r="U2025" s="1">
        <v>0</v>
      </c>
      <c r="W2025" s="1">
        <v>0</v>
      </c>
      <c r="Y2025" s="1">
        <v>0</v>
      </c>
      <c r="AA2025" s="1">
        <v>0</v>
      </c>
      <c r="AC2025" s="1">
        <v>0</v>
      </c>
      <c r="AE2025" s="1">
        <v>0</v>
      </c>
      <c r="AG2025" s="1">
        <v>3</v>
      </c>
      <c r="AH2025" s="1">
        <v>0</v>
      </c>
    </row>
    <row r="2026" spans="1:34">
      <c r="A2026" s="1" t="s">
        <v>5332</v>
      </c>
      <c r="B2026" s="1" t="s">
        <v>5333</v>
      </c>
      <c r="C2026" s="1" t="s">
        <v>279</v>
      </c>
      <c r="D2026" s="1">
        <v>7</v>
      </c>
      <c r="E2026" s="4">
        <v>44645</v>
      </c>
      <c r="F2026" s="1" t="s">
        <v>5334</v>
      </c>
      <c r="G2026" s="1" t="s">
        <v>80</v>
      </c>
      <c r="H2026" s="1" t="s">
        <v>73</v>
      </c>
      <c r="I2026" s="1">
        <v>0</v>
      </c>
      <c r="J2026" s="1" t="s">
        <v>74</v>
      </c>
      <c r="K2026" s="1">
        <v>0.66</v>
      </c>
      <c r="L2026" s="1" t="s">
        <v>82</v>
      </c>
      <c r="M2026" s="1">
        <v>0.66</v>
      </c>
      <c r="N2026" s="1" t="s">
        <v>83</v>
      </c>
      <c r="O2026" s="1">
        <v>0.76</v>
      </c>
      <c r="P2026" s="1" t="s">
        <v>84</v>
      </c>
      <c r="Q2026" s="1">
        <v>0.8</v>
      </c>
      <c r="R2026" s="1" t="s">
        <v>85</v>
      </c>
      <c r="S2026" s="1">
        <v>0</v>
      </c>
      <c r="U2026" s="1">
        <v>0</v>
      </c>
      <c r="W2026" s="1">
        <v>0</v>
      </c>
      <c r="Y2026" s="1">
        <v>0</v>
      </c>
      <c r="AA2026" s="1">
        <v>0</v>
      </c>
      <c r="AC2026" s="1">
        <v>0</v>
      </c>
      <c r="AE2026" s="1">
        <v>0</v>
      </c>
      <c r="AG2026" s="1">
        <v>4</v>
      </c>
      <c r="AH2026" s="1">
        <v>10000</v>
      </c>
    </row>
    <row r="2027" spans="1:34">
      <c r="A2027" s="1" t="s">
        <v>5335</v>
      </c>
      <c r="B2027" s="1" t="s">
        <v>5336</v>
      </c>
      <c r="C2027" s="1" t="s">
        <v>252</v>
      </c>
      <c r="D2027" s="1">
        <v>19</v>
      </c>
      <c r="E2027" s="4">
        <v>44711</v>
      </c>
      <c r="F2027" s="1" t="s">
        <v>5337</v>
      </c>
      <c r="G2027" s="1" t="s">
        <v>80</v>
      </c>
      <c r="H2027" s="1" t="s">
        <v>73</v>
      </c>
      <c r="I2027" s="1">
        <v>0</v>
      </c>
      <c r="J2027" s="1" t="s">
        <v>74</v>
      </c>
      <c r="K2027" s="1">
        <v>0.6</v>
      </c>
      <c r="L2027" s="1" t="s">
        <v>82</v>
      </c>
      <c r="M2027" s="1">
        <v>0.63</v>
      </c>
      <c r="N2027" s="1" t="s">
        <v>83</v>
      </c>
      <c r="O2027" s="1">
        <v>0.65</v>
      </c>
      <c r="P2027" s="1" t="s">
        <v>84</v>
      </c>
      <c r="Q2027" s="1">
        <v>0.7</v>
      </c>
      <c r="R2027" s="1" t="s">
        <v>85</v>
      </c>
      <c r="S2027" s="1">
        <v>0</v>
      </c>
      <c r="U2027" s="1">
        <v>0</v>
      </c>
      <c r="W2027" s="1">
        <v>0</v>
      </c>
      <c r="Y2027" s="1">
        <v>0</v>
      </c>
      <c r="AA2027" s="1">
        <v>0</v>
      </c>
      <c r="AC2027" s="1">
        <v>0</v>
      </c>
      <c r="AE2027" s="1">
        <v>0</v>
      </c>
      <c r="AG2027" s="1">
        <v>4</v>
      </c>
      <c r="AH2027" s="1">
        <v>10000</v>
      </c>
    </row>
    <row r="2028" spans="1:34">
      <c r="A2028" s="1" t="s">
        <v>5338</v>
      </c>
      <c r="B2028" s="1" t="s">
        <v>5339</v>
      </c>
      <c r="C2028" s="1" t="s">
        <v>620</v>
      </c>
      <c r="D2028" s="1">
        <v>460</v>
      </c>
      <c r="E2028" s="1">
        <v>41262</v>
      </c>
      <c r="F2028" s="1" t="s">
        <v>20332</v>
      </c>
      <c r="G2028" s="1" t="s">
        <v>72</v>
      </c>
      <c r="H2028" s="1" t="s">
        <v>65</v>
      </c>
      <c r="I2028" s="1">
        <v>0.8</v>
      </c>
      <c r="J2028" s="1" t="s">
        <v>75</v>
      </c>
      <c r="K2028" s="1">
        <v>0</v>
      </c>
      <c r="M2028" s="1">
        <v>0</v>
      </c>
      <c r="O2028" s="1">
        <v>0</v>
      </c>
      <c r="Q2028" s="1">
        <v>0</v>
      </c>
      <c r="S2028" s="1">
        <v>0</v>
      </c>
      <c r="U2028" s="1">
        <v>0</v>
      </c>
      <c r="W2028" s="1">
        <v>0</v>
      </c>
      <c r="Y2028" s="1">
        <v>0</v>
      </c>
      <c r="AA2028" s="1">
        <v>0</v>
      </c>
      <c r="AC2028" s="1">
        <v>0</v>
      </c>
      <c r="AE2028" s="1">
        <v>0</v>
      </c>
      <c r="AG2028" s="1">
        <v>1</v>
      </c>
      <c r="AH2028" s="1">
        <v>0</v>
      </c>
    </row>
    <row r="2029" spans="1:34">
      <c r="A2029" s="1" t="s">
        <v>5340</v>
      </c>
      <c r="B2029" s="1" t="s">
        <v>5341</v>
      </c>
      <c r="C2029" s="1" t="s">
        <v>108</v>
      </c>
      <c r="D2029" s="1">
        <v>4</v>
      </c>
      <c r="E2029" s="4">
        <v>44617</v>
      </c>
      <c r="F2029" s="1" t="s">
        <v>5342</v>
      </c>
      <c r="G2029" s="1" t="s">
        <v>72</v>
      </c>
      <c r="H2029" s="1" t="s">
        <v>65</v>
      </c>
      <c r="I2029" s="1">
        <v>0.8</v>
      </c>
      <c r="J2029" s="1" t="s">
        <v>75</v>
      </c>
      <c r="K2029" s="1">
        <v>0</v>
      </c>
      <c r="M2029" s="1">
        <v>0</v>
      </c>
      <c r="O2029" s="1">
        <v>0</v>
      </c>
      <c r="Q2029" s="1">
        <v>0</v>
      </c>
      <c r="S2029" s="1">
        <v>0</v>
      </c>
      <c r="U2029" s="1">
        <v>0</v>
      </c>
      <c r="W2029" s="1">
        <v>0</v>
      </c>
      <c r="Y2029" s="1">
        <v>0</v>
      </c>
      <c r="AA2029" s="1">
        <v>0</v>
      </c>
      <c r="AC2029" s="1">
        <v>0</v>
      </c>
      <c r="AE2029" s="1">
        <v>0</v>
      </c>
      <c r="AG2029" s="1">
        <v>1</v>
      </c>
      <c r="AH2029" s="1">
        <v>0</v>
      </c>
    </row>
    <row r="2030" spans="1:34">
      <c r="A2030" s="1" t="s">
        <v>5343</v>
      </c>
      <c r="B2030" s="1" t="s">
        <v>5344</v>
      </c>
      <c r="C2030" s="1" t="s">
        <v>163</v>
      </c>
      <c r="D2030" s="1">
        <v>18</v>
      </c>
      <c r="E2030" s="4">
        <v>44712</v>
      </c>
      <c r="F2030" s="1" t="s">
        <v>5345</v>
      </c>
      <c r="G2030" s="1" t="s">
        <v>72</v>
      </c>
      <c r="H2030" s="1" t="s">
        <v>65</v>
      </c>
      <c r="I2030" s="1">
        <v>0.7</v>
      </c>
      <c r="J2030" s="1" t="s">
        <v>75</v>
      </c>
      <c r="K2030" s="1">
        <v>0</v>
      </c>
      <c r="M2030" s="1">
        <v>0</v>
      </c>
      <c r="O2030" s="1">
        <v>0</v>
      </c>
      <c r="Q2030" s="1">
        <v>0</v>
      </c>
      <c r="S2030" s="1">
        <v>0</v>
      </c>
      <c r="U2030" s="1">
        <v>0</v>
      </c>
      <c r="W2030" s="1">
        <v>0</v>
      </c>
      <c r="Y2030" s="1">
        <v>0</v>
      </c>
      <c r="AA2030" s="1">
        <v>0</v>
      </c>
      <c r="AC2030" s="1">
        <v>0</v>
      </c>
      <c r="AE2030" s="1">
        <v>0</v>
      </c>
      <c r="AG2030" s="1">
        <v>1</v>
      </c>
      <c r="AH2030" s="1">
        <v>0</v>
      </c>
    </row>
    <row r="2031" spans="1:34">
      <c r="A2031" s="1" t="s">
        <v>5346</v>
      </c>
      <c r="B2031" s="1" t="s">
        <v>5347</v>
      </c>
      <c r="C2031" s="1" t="s">
        <v>212</v>
      </c>
      <c r="D2031" s="1">
        <v>5</v>
      </c>
      <c r="E2031" s="1">
        <v>44354</v>
      </c>
      <c r="F2031" s="1" t="s">
        <v>20332</v>
      </c>
      <c r="G2031" s="1" t="s">
        <v>72</v>
      </c>
      <c r="H2031" s="1" t="s">
        <v>73</v>
      </c>
      <c r="I2031" s="1">
        <v>0</v>
      </c>
      <c r="J2031" s="1" t="s">
        <v>20465</v>
      </c>
      <c r="K2031" s="1">
        <v>0.7</v>
      </c>
      <c r="L2031" s="1" t="s">
        <v>75</v>
      </c>
      <c r="M2031" s="1">
        <v>0</v>
      </c>
      <c r="O2031" s="1">
        <v>0</v>
      </c>
      <c r="Q2031" s="1">
        <v>0</v>
      </c>
      <c r="S2031" s="1">
        <v>0</v>
      </c>
      <c r="U2031" s="1">
        <v>0</v>
      </c>
      <c r="W2031" s="1">
        <v>0</v>
      </c>
      <c r="Y2031" s="1">
        <v>0</v>
      </c>
      <c r="AA2031" s="1">
        <v>0</v>
      </c>
      <c r="AC2031" s="1">
        <v>0</v>
      </c>
      <c r="AE2031" s="1">
        <v>0</v>
      </c>
      <c r="AG2031" s="1">
        <v>5</v>
      </c>
      <c r="AH2031" s="1">
        <v>0</v>
      </c>
    </row>
    <row r="2032" spans="1:34">
      <c r="A2032" s="1" t="s">
        <v>5348</v>
      </c>
      <c r="B2032" s="1" t="s">
        <v>5349</v>
      </c>
      <c r="C2032" s="1" t="s">
        <v>365</v>
      </c>
      <c r="D2032" s="1">
        <v>7</v>
      </c>
      <c r="E2032" s="4">
        <v>44679</v>
      </c>
      <c r="F2032" s="1" t="s">
        <v>5350</v>
      </c>
      <c r="G2032" s="1" t="s">
        <v>80</v>
      </c>
      <c r="H2032" s="1" t="s">
        <v>73</v>
      </c>
      <c r="I2032" s="1">
        <v>0</v>
      </c>
      <c r="J2032" s="1" t="s">
        <v>434</v>
      </c>
      <c r="K2032" s="1">
        <v>0.55000000000000004</v>
      </c>
      <c r="L2032" s="1" t="s">
        <v>82</v>
      </c>
      <c r="M2032" s="1">
        <v>0.6</v>
      </c>
      <c r="N2032" s="1" t="s">
        <v>83</v>
      </c>
      <c r="O2032" s="1">
        <v>0.7</v>
      </c>
      <c r="P2032" s="1" t="s">
        <v>84</v>
      </c>
      <c r="Q2032" s="1">
        <v>0.77</v>
      </c>
      <c r="R2032" s="1" t="s">
        <v>85</v>
      </c>
      <c r="S2032" s="1">
        <v>0</v>
      </c>
      <c r="U2032" s="1">
        <v>0</v>
      </c>
      <c r="W2032" s="1">
        <v>0</v>
      </c>
      <c r="Y2032" s="1">
        <v>0</v>
      </c>
      <c r="AA2032" s="1">
        <v>0</v>
      </c>
      <c r="AC2032" s="1">
        <v>0</v>
      </c>
      <c r="AE2032" s="1">
        <v>0</v>
      </c>
      <c r="AG2032" s="1">
        <v>4</v>
      </c>
      <c r="AH2032" s="1">
        <v>7500</v>
      </c>
    </row>
    <row r="2033" spans="1:34">
      <c r="A2033" s="1" t="s">
        <v>5351</v>
      </c>
      <c r="B2033" s="1" t="s">
        <v>5352</v>
      </c>
      <c r="C2033" s="1" t="s">
        <v>779</v>
      </c>
      <c r="D2033" s="1">
        <v>37</v>
      </c>
      <c r="E2033" s="4">
        <v>44686</v>
      </c>
      <c r="F2033" s="1" t="s">
        <v>5353</v>
      </c>
      <c r="G2033" s="1" t="s">
        <v>80</v>
      </c>
      <c r="H2033" s="1" t="s">
        <v>73</v>
      </c>
      <c r="I2033" s="1">
        <v>0</v>
      </c>
      <c r="J2033" s="1" t="s">
        <v>81</v>
      </c>
      <c r="K2033" s="1">
        <v>0.8</v>
      </c>
      <c r="L2033" s="1" t="s">
        <v>75</v>
      </c>
      <c r="M2033" s="1">
        <v>0</v>
      </c>
      <c r="O2033" s="1">
        <v>0</v>
      </c>
      <c r="Q2033" s="1">
        <v>0</v>
      </c>
      <c r="S2033" s="1">
        <v>0</v>
      </c>
      <c r="U2033" s="1">
        <v>0</v>
      </c>
      <c r="W2033" s="1">
        <v>0</v>
      </c>
      <c r="Y2033" s="1">
        <v>0</v>
      </c>
      <c r="AA2033" s="1">
        <v>0</v>
      </c>
      <c r="AC2033" s="1">
        <v>0</v>
      </c>
      <c r="AE2033" s="1">
        <v>0</v>
      </c>
      <c r="AG2033" s="1">
        <v>2</v>
      </c>
      <c r="AH2033" s="1">
        <v>15000</v>
      </c>
    </row>
    <row r="2034" spans="1:34">
      <c r="A2034" s="1" t="s">
        <v>5354</v>
      </c>
      <c r="B2034" s="1" t="s">
        <v>5355</v>
      </c>
      <c r="C2034" s="1" t="s">
        <v>259</v>
      </c>
      <c r="D2034" s="1">
        <v>29</v>
      </c>
      <c r="E2034" s="1">
        <v>41845</v>
      </c>
      <c r="F2034" s="1" t="s">
        <v>20332</v>
      </c>
      <c r="G2034" s="1" t="s">
        <v>72</v>
      </c>
      <c r="H2034" s="1" t="s">
        <v>73</v>
      </c>
      <c r="I2034" s="1">
        <v>0</v>
      </c>
      <c r="J2034" s="1" t="s">
        <v>74</v>
      </c>
      <c r="K2034" s="1">
        <v>0.8</v>
      </c>
      <c r="L2034" s="1" t="s">
        <v>75</v>
      </c>
      <c r="M2034" s="1">
        <v>0</v>
      </c>
      <c r="O2034" s="1">
        <v>0</v>
      </c>
      <c r="Q2034" s="1">
        <v>0</v>
      </c>
      <c r="S2034" s="1">
        <v>0</v>
      </c>
      <c r="U2034" s="1">
        <v>0</v>
      </c>
      <c r="W2034" s="1">
        <v>0</v>
      </c>
      <c r="Y2034" s="1">
        <v>0</v>
      </c>
      <c r="AA2034" s="1">
        <v>0</v>
      </c>
      <c r="AC2034" s="1">
        <v>0</v>
      </c>
      <c r="AE2034" s="1">
        <v>0</v>
      </c>
      <c r="AG2034" s="1">
        <v>2</v>
      </c>
      <c r="AH2034" s="1">
        <v>10000</v>
      </c>
    </row>
    <row r="2035" spans="1:34">
      <c r="A2035" s="1" t="s">
        <v>5356</v>
      </c>
      <c r="B2035" s="1" t="s">
        <v>5357</v>
      </c>
      <c r="C2035" s="1" t="s">
        <v>731</v>
      </c>
      <c r="D2035" s="1">
        <v>5</v>
      </c>
      <c r="E2035" s="4">
        <v>44635</v>
      </c>
      <c r="F2035" s="1" t="s">
        <v>5358</v>
      </c>
      <c r="G2035" s="1" t="s">
        <v>80</v>
      </c>
      <c r="H2035" s="1" t="s">
        <v>73</v>
      </c>
      <c r="I2035" s="1">
        <v>0</v>
      </c>
      <c r="J2035" s="1" t="s">
        <v>81</v>
      </c>
      <c r="K2035" s="1">
        <v>0.1</v>
      </c>
      <c r="L2035" s="1" t="s">
        <v>82</v>
      </c>
      <c r="M2035" s="1">
        <v>0.2</v>
      </c>
      <c r="N2035" s="1" t="s">
        <v>83</v>
      </c>
      <c r="O2035" s="1">
        <v>0.3</v>
      </c>
      <c r="P2035" s="1" t="s">
        <v>84</v>
      </c>
      <c r="Q2035" s="1">
        <v>0.4</v>
      </c>
      <c r="R2035" s="1" t="s">
        <v>85</v>
      </c>
      <c r="S2035" s="1">
        <v>0</v>
      </c>
      <c r="U2035" s="1">
        <v>0</v>
      </c>
      <c r="W2035" s="1">
        <v>0</v>
      </c>
      <c r="Y2035" s="1">
        <v>0</v>
      </c>
      <c r="AA2035" s="1">
        <v>0</v>
      </c>
      <c r="AC2035" s="1">
        <v>0</v>
      </c>
      <c r="AE2035" s="1">
        <v>0</v>
      </c>
      <c r="AG2035" s="1">
        <v>4</v>
      </c>
      <c r="AH2035" s="1">
        <v>15000</v>
      </c>
    </row>
    <row r="2036" spans="1:34">
      <c r="A2036" s="1" t="s">
        <v>5359</v>
      </c>
      <c r="B2036" s="1" t="s">
        <v>5360</v>
      </c>
      <c r="C2036" s="1" t="s">
        <v>327</v>
      </c>
      <c r="D2036" s="1">
        <v>2</v>
      </c>
      <c r="E2036" s="4">
        <v>44657</v>
      </c>
      <c r="F2036" s="1" t="s">
        <v>5361</v>
      </c>
      <c r="G2036" s="1" t="s">
        <v>80</v>
      </c>
      <c r="H2036" s="1" t="s">
        <v>73</v>
      </c>
      <c r="I2036" s="1">
        <v>0.46</v>
      </c>
      <c r="J2036" s="1" t="s">
        <v>82</v>
      </c>
      <c r="K2036" s="1">
        <v>0.75</v>
      </c>
      <c r="L2036" s="1" t="s">
        <v>83</v>
      </c>
      <c r="M2036" s="1">
        <v>0.79</v>
      </c>
      <c r="N2036" s="1" t="s">
        <v>84</v>
      </c>
      <c r="O2036" s="1">
        <v>0.8</v>
      </c>
      <c r="P2036" s="1" t="s">
        <v>85</v>
      </c>
      <c r="Q2036" s="1">
        <v>0</v>
      </c>
      <c r="S2036" s="1">
        <v>0</v>
      </c>
      <c r="U2036" s="1">
        <v>0</v>
      </c>
      <c r="W2036" s="1">
        <v>0</v>
      </c>
      <c r="Y2036" s="1">
        <v>0</v>
      </c>
      <c r="AA2036" s="1">
        <v>0</v>
      </c>
      <c r="AC2036" s="1">
        <v>0</v>
      </c>
      <c r="AE2036" s="1">
        <v>0</v>
      </c>
      <c r="AG2036" s="1">
        <v>3</v>
      </c>
      <c r="AH2036" s="1">
        <v>0</v>
      </c>
    </row>
    <row r="2037" spans="1:34">
      <c r="A2037" s="1" t="s">
        <v>5362</v>
      </c>
      <c r="B2037" s="1" t="s">
        <v>5363</v>
      </c>
      <c r="C2037" s="1" t="s">
        <v>752</v>
      </c>
      <c r="D2037" s="1">
        <v>32</v>
      </c>
      <c r="E2037" s="4">
        <v>44559</v>
      </c>
      <c r="F2037" s="1" t="s">
        <v>5364</v>
      </c>
      <c r="G2037" s="1" t="s">
        <v>72</v>
      </c>
      <c r="H2037" s="1" t="s">
        <v>65</v>
      </c>
      <c r="I2037" s="1">
        <v>0.8</v>
      </c>
      <c r="J2037" s="1" t="s">
        <v>75</v>
      </c>
      <c r="K2037" s="1">
        <v>0</v>
      </c>
      <c r="M2037" s="1">
        <v>0</v>
      </c>
      <c r="O2037" s="1">
        <v>0</v>
      </c>
      <c r="Q2037" s="1">
        <v>0</v>
      </c>
      <c r="S2037" s="1">
        <v>0</v>
      </c>
      <c r="U2037" s="1">
        <v>0</v>
      </c>
      <c r="W2037" s="1">
        <v>0</v>
      </c>
      <c r="Y2037" s="1">
        <v>0</v>
      </c>
      <c r="AA2037" s="1">
        <v>0</v>
      </c>
      <c r="AC2037" s="1">
        <v>0</v>
      </c>
      <c r="AE2037" s="1">
        <v>0</v>
      </c>
      <c r="AG2037" s="1">
        <v>1</v>
      </c>
      <c r="AH2037" s="1">
        <v>0</v>
      </c>
    </row>
    <row r="2038" spans="1:34">
      <c r="A2038" s="1" t="s">
        <v>5365</v>
      </c>
      <c r="B2038" s="1" t="s">
        <v>5366</v>
      </c>
      <c r="C2038" s="1" t="s">
        <v>212</v>
      </c>
      <c r="D2038" s="1">
        <v>21</v>
      </c>
      <c r="E2038" s="4">
        <v>44742</v>
      </c>
      <c r="F2038" s="1" t="s">
        <v>5367</v>
      </c>
      <c r="G2038" s="1" t="s">
        <v>80</v>
      </c>
      <c r="H2038" s="1" t="s">
        <v>73</v>
      </c>
      <c r="I2038" s="1">
        <v>0.65</v>
      </c>
      <c r="J2038" s="1" t="s">
        <v>82</v>
      </c>
      <c r="K2038" s="1">
        <v>0.68</v>
      </c>
      <c r="L2038" s="1" t="s">
        <v>83</v>
      </c>
      <c r="M2038" s="1">
        <v>0.7</v>
      </c>
      <c r="N2038" s="1" t="s">
        <v>84</v>
      </c>
      <c r="O2038" s="1">
        <v>0.8</v>
      </c>
      <c r="P2038" s="1" t="s">
        <v>85</v>
      </c>
      <c r="Q2038" s="1">
        <v>0</v>
      </c>
      <c r="S2038" s="1">
        <v>0</v>
      </c>
      <c r="U2038" s="1">
        <v>0</v>
      </c>
      <c r="W2038" s="1">
        <v>0</v>
      </c>
      <c r="Y2038" s="1">
        <v>0</v>
      </c>
      <c r="AA2038" s="1">
        <v>0</v>
      </c>
      <c r="AC2038" s="1">
        <v>0</v>
      </c>
      <c r="AE2038" s="1">
        <v>0</v>
      </c>
      <c r="AG2038" s="1">
        <v>3</v>
      </c>
      <c r="AH2038" s="1">
        <v>0</v>
      </c>
    </row>
    <row r="2039" spans="1:34">
      <c r="A2039" s="1" t="s">
        <v>5368</v>
      </c>
      <c r="B2039" s="1" t="s">
        <v>5369</v>
      </c>
      <c r="C2039" s="1" t="s">
        <v>306</v>
      </c>
      <c r="D2039" s="1">
        <v>36</v>
      </c>
      <c r="E2039" s="4">
        <v>44550</v>
      </c>
      <c r="F2039" s="1" t="s">
        <v>5370</v>
      </c>
      <c r="G2039" s="1" t="s">
        <v>72</v>
      </c>
      <c r="H2039" s="1" t="s">
        <v>65</v>
      </c>
      <c r="I2039" s="1">
        <v>0.8</v>
      </c>
      <c r="J2039" s="1" t="s">
        <v>75</v>
      </c>
      <c r="K2039" s="1">
        <v>0</v>
      </c>
      <c r="M2039" s="1">
        <v>0</v>
      </c>
      <c r="O2039" s="1">
        <v>0</v>
      </c>
      <c r="Q2039" s="1">
        <v>0</v>
      </c>
      <c r="S2039" s="1">
        <v>0</v>
      </c>
      <c r="U2039" s="1">
        <v>0</v>
      </c>
      <c r="W2039" s="1">
        <v>0</v>
      </c>
      <c r="Y2039" s="1">
        <v>0</v>
      </c>
      <c r="AA2039" s="1">
        <v>0</v>
      </c>
      <c r="AC2039" s="1">
        <v>0</v>
      </c>
      <c r="AE2039" s="1">
        <v>0</v>
      </c>
      <c r="AG2039" s="1">
        <v>1</v>
      </c>
      <c r="AH2039" s="1">
        <v>0</v>
      </c>
    </row>
    <row r="2040" spans="1:34">
      <c r="A2040" s="1" t="s">
        <v>5371</v>
      </c>
      <c r="B2040" s="1" t="s">
        <v>5372</v>
      </c>
      <c r="C2040" s="1" t="s">
        <v>411</v>
      </c>
      <c r="D2040" s="1">
        <v>6</v>
      </c>
      <c r="E2040" s="4">
        <v>44641</v>
      </c>
      <c r="F2040" s="1" t="s">
        <v>5373</v>
      </c>
      <c r="G2040" s="1" t="s">
        <v>72</v>
      </c>
      <c r="H2040" s="1" t="s">
        <v>73</v>
      </c>
      <c r="I2040" s="1">
        <v>0</v>
      </c>
      <c r="J2040" s="1" t="s">
        <v>74</v>
      </c>
      <c r="K2040" s="1">
        <v>0.8</v>
      </c>
      <c r="L2040" s="1" t="s">
        <v>75</v>
      </c>
      <c r="M2040" s="1">
        <v>0</v>
      </c>
      <c r="O2040" s="1">
        <v>0</v>
      </c>
      <c r="Q2040" s="1">
        <v>0</v>
      </c>
      <c r="S2040" s="1">
        <v>0</v>
      </c>
      <c r="U2040" s="1">
        <v>0</v>
      </c>
      <c r="W2040" s="1">
        <v>0</v>
      </c>
      <c r="Y2040" s="1">
        <v>0</v>
      </c>
      <c r="AA2040" s="1">
        <v>0</v>
      </c>
      <c r="AC2040" s="1">
        <v>0</v>
      </c>
      <c r="AE2040" s="1">
        <v>0</v>
      </c>
      <c r="AG2040" s="1">
        <v>2</v>
      </c>
      <c r="AH2040" s="1">
        <v>10000</v>
      </c>
    </row>
    <row r="2041" spans="1:34">
      <c r="A2041" s="1" t="s">
        <v>5374</v>
      </c>
      <c r="B2041" s="1" t="s">
        <v>5375</v>
      </c>
      <c r="C2041" s="1" t="s">
        <v>126</v>
      </c>
      <c r="H2041" s="1" t="s">
        <v>65</v>
      </c>
      <c r="I2041" s="1" t="s">
        <v>66</v>
      </c>
      <c r="V2041" s="1" t="s">
        <v>67</v>
      </c>
    </row>
    <row r="2042" spans="1:34">
      <c r="A2042" s="1" t="s">
        <v>5376</v>
      </c>
      <c r="B2042" s="1" t="s">
        <v>5377</v>
      </c>
      <c r="C2042" s="1" t="s">
        <v>112</v>
      </c>
      <c r="D2042" s="1">
        <v>7</v>
      </c>
      <c r="E2042" s="1">
        <v>43542</v>
      </c>
      <c r="F2042" s="1" t="s">
        <v>20332</v>
      </c>
      <c r="G2042" s="1" t="s">
        <v>72</v>
      </c>
      <c r="H2042" s="1" t="s">
        <v>65</v>
      </c>
      <c r="I2042" s="1">
        <v>0.7</v>
      </c>
      <c r="J2042" s="1" t="s">
        <v>75</v>
      </c>
      <c r="K2042" s="1">
        <v>0</v>
      </c>
      <c r="M2042" s="1">
        <v>0</v>
      </c>
      <c r="O2042" s="1">
        <v>0</v>
      </c>
      <c r="Q2042" s="1">
        <v>0</v>
      </c>
      <c r="S2042" s="1">
        <v>0</v>
      </c>
      <c r="U2042" s="1">
        <v>0</v>
      </c>
      <c r="W2042" s="1">
        <v>0</v>
      </c>
      <c r="Y2042" s="1">
        <v>0</v>
      </c>
      <c r="AA2042" s="1">
        <v>0</v>
      </c>
      <c r="AC2042" s="1">
        <v>0</v>
      </c>
      <c r="AE2042" s="1">
        <v>0</v>
      </c>
      <c r="AG2042" s="1">
        <v>1</v>
      </c>
      <c r="AH2042" s="1">
        <v>0</v>
      </c>
    </row>
    <row r="2043" spans="1:34">
      <c r="A2043" s="1" t="s">
        <v>5378</v>
      </c>
      <c r="B2043" s="1" t="s">
        <v>5379</v>
      </c>
      <c r="C2043" s="1" t="s">
        <v>533</v>
      </c>
      <c r="D2043" s="1">
        <v>5</v>
      </c>
      <c r="E2043" s="1">
        <v>39524</v>
      </c>
      <c r="F2043" s="1" t="s">
        <v>20332</v>
      </c>
      <c r="G2043" s="1" t="s">
        <v>72</v>
      </c>
      <c r="H2043" s="1" t="s">
        <v>65</v>
      </c>
      <c r="I2043" s="1">
        <v>0.5</v>
      </c>
      <c r="J2043" s="1" t="s">
        <v>75</v>
      </c>
      <c r="K2043" s="1">
        <v>0</v>
      </c>
      <c r="M2043" s="1">
        <v>0</v>
      </c>
      <c r="O2043" s="1">
        <v>0</v>
      </c>
      <c r="Q2043" s="1">
        <v>0</v>
      </c>
      <c r="S2043" s="1">
        <v>0</v>
      </c>
      <c r="U2043" s="1">
        <v>0</v>
      </c>
      <c r="W2043" s="1">
        <v>0</v>
      </c>
      <c r="Y2043" s="1">
        <v>0</v>
      </c>
      <c r="AA2043" s="1">
        <v>0</v>
      </c>
      <c r="AC2043" s="1">
        <v>0</v>
      </c>
      <c r="AE2043" s="1">
        <v>0</v>
      </c>
      <c r="AG2043" s="1">
        <v>1</v>
      </c>
      <c r="AH2043" s="1">
        <v>0</v>
      </c>
    </row>
    <row r="2044" spans="1:34">
      <c r="A2044" s="1" t="s">
        <v>5380</v>
      </c>
      <c r="B2044" s="1" t="s">
        <v>5381</v>
      </c>
      <c r="C2044" s="1" t="s">
        <v>259</v>
      </c>
      <c r="D2044" s="1">
        <v>4</v>
      </c>
      <c r="E2044" s="4">
        <v>44627</v>
      </c>
      <c r="F2044" s="1" t="s">
        <v>5382</v>
      </c>
      <c r="G2044" s="1" t="s">
        <v>80</v>
      </c>
      <c r="H2044" s="1" t="s">
        <v>65</v>
      </c>
      <c r="I2044" s="1">
        <v>0.7</v>
      </c>
      <c r="J2044" s="1" t="s">
        <v>75</v>
      </c>
      <c r="K2044" s="1">
        <v>0</v>
      </c>
      <c r="M2044" s="1">
        <v>0</v>
      </c>
      <c r="O2044" s="1">
        <v>0</v>
      </c>
      <c r="Q2044" s="1">
        <v>0</v>
      </c>
      <c r="S2044" s="1">
        <v>0</v>
      </c>
      <c r="U2044" s="1">
        <v>0</v>
      </c>
      <c r="W2044" s="1">
        <v>0</v>
      </c>
      <c r="Y2044" s="1">
        <v>0</v>
      </c>
      <c r="AA2044" s="1">
        <v>0</v>
      </c>
      <c r="AC2044" s="1">
        <v>0</v>
      </c>
      <c r="AE2044" s="1">
        <v>0</v>
      </c>
      <c r="AG2044" s="1">
        <v>1</v>
      </c>
      <c r="AH2044" s="1">
        <v>0</v>
      </c>
    </row>
    <row r="2045" spans="1:34">
      <c r="A2045" s="1" t="s">
        <v>5383</v>
      </c>
      <c r="B2045" s="1" t="s">
        <v>5384</v>
      </c>
      <c r="C2045" s="1" t="s">
        <v>327</v>
      </c>
      <c r="H2045" s="1" t="s">
        <v>65</v>
      </c>
      <c r="I2045" s="1" t="s">
        <v>66</v>
      </c>
      <c r="V2045" s="1" t="s">
        <v>67</v>
      </c>
    </row>
    <row r="2046" spans="1:34">
      <c r="A2046" s="1" t="s">
        <v>5385</v>
      </c>
      <c r="B2046" s="1" t="s">
        <v>5386</v>
      </c>
      <c r="C2046" s="1" t="s">
        <v>350</v>
      </c>
      <c r="D2046" s="1">
        <v>3</v>
      </c>
      <c r="E2046" s="4">
        <v>44659</v>
      </c>
      <c r="F2046" s="1" t="s">
        <v>5387</v>
      </c>
      <c r="G2046" s="1" t="s">
        <v>72</v>
      </c>
      <c r="H2046" s="1" t="s">
        <v>65</v>
      </c>
      <c r="I2046" s="1">
        <v>0.7</v>
      </c>
      <c r="J2046" s="1" t="s">
        <v>75</v>
      </c>
      <c r="K2046" s="1">
        <v>0</v>
      </c>
      <c r="M2046" s="1">
        <v>0</v>
      </c>
      <c r="O2046" s="1">
        <v>0</v>
      </c>
      <c r="Q2046" s="1">
        <v>0</v>
      </c>
      <c r="S2046" s="1">
        <v>0</v>
      </c>
      <c r="U2046" s="1">
        <v>0</v>
      </c>
      <c r="W2046" s="1">
        <v>0</v>
      </c>
      <c r="Y2046" s="1">
        <v>0</v>
      </c>
      <c r="AA2046" s="1">
        <v>0</v>
      </c>
      <c r="AC2046" s="1">
        <v>0</v>
      </c>
      <c r="AE2046" s="1">
        <v>0</v>
      </c>
      <c r="AG2046" s="1">
        <v>1</v>
      </c>
      <c r="AH2046" s="1">
        <v>0</v>
      </c>
    </row>
    <row r="2047" spans="1:34">
      <c r="A2047" s="1" t="s">
        <v>5388</v>
      </c>
      <c r="B2047" s="1" t="s">
        <v>5389</v>
      </c>
      <c r="C2047" s="1" t="s">
        <v>255</v>
      </c>
      <c r="D2047" s="1">
        <v>5</v>
      </c>
      <c r="E2047" s="1">
        <v>44624</v>
      </c>
      <c r="F2047" s="1" t="s">
        <v>20466</v>
      </c>
      <c r="G2047" s="1" t="s">
        <v>72</v>
      </c>
      <c r="H2047" s="1" t="s">
        <v>73</v>
      </c>
      <c r="I2047" s="1">
        <v>0</v>
      </c>
      <c r="J2047" s="1" t="s">
        <v>74</v>
      </c>
      <c r="K2047" s="1">
        <v>0.5</v>
      </c>
      <c r="L2047" s="1" t="s">
        <v>75</v>
      </c>
      <c r="M2047" s="1">
        <v>0</v>
      </c>
      <c r="O2047" s="1">
        <v>0</v>
      </c>
      <c r="Q2047" s="1">
        <v>0</v>
      </c>
      <c r="S2047" s="1">
        <v>0</v>
      </c>
      <c r="U2047" s="1">
        <v>0</v>
      </c>
      <c r="W2047" s="1">
        <v>0</v>
      </c>
      <c r="Y2047" s="1">
        <v>0</v>
      </c>
      <c r="AA2047" s="1">
        <v>0</v>
      </c>
      <c r="AC2047" s="1">
        <v>0</v>
      </c>
      <c r="AE2047" s="1">
        <v>0</v>
      </c>
      <c r="AG2047" s="1">
        <v>2</v>
      </c>
      <c r="AH2047" s="1">
        <v>10000</v>
      </c>
    </row>
    <row r="2048" spans="1:34">
      <c r="A2048" s="1" t="s">
        <v>5390</v>
      </c>
      <c r="B2048" s="1" t="s">
        <v>5391</v>
      </c>
      <c r="C2048" s="1" t="s">
        <v>322</v>
      </c>
      <c r="D2048" s="1">
        <v>2</v>
      </c>
      <c r="E2048" s="4">
        <v>44585</v>
      </c>
      <c r="F2048" s="1" t="s">
        <v>5392</v>
      </c>
      <c r="G2048" s="1" t="s">
        <v>72</v>
      </c>
      <c r="H2048" s="1" t="s">
        <v>65</v>
      </c>
      <c r="I2048" s="1">
        <v>0.5</v>
      </c>
      <c r="J2048" s="1" t="s">
        <v>75</v>
      </c>
      <c r="K2048" s="1">
        <v>0</v>
      </c>
      <c r="M2048" s="1">
        <v>0</v>
      </c>
      <c r="O2048" s="1">
        <v>0</v>
      </c>
      <c r="Q2048" s="1">
        <v>0</v>
      </c>
      <c r="S2048" s="1">
        <v>0</v>
      </c>
      <c r="U2048" s="1">
        <v>0</v>
      </c>
      <c r="W2048" s="1">
        <v>0</v>
      </c>
      <c r="Y2048" s="1">
        <v>0</v>
      </c>
      <c r="AA2048" s="1">
        <v>0</v>
      </c>
      <c r="AC2048" s="1">
        <v>0</v>
      </c>
      <c r="AE2048" s="1">
        <v>0</v>
      </c>
      <c r="AG2048" s="1">
        <v>1</v>
      </c>
      <c r="AH2048" s="1">
        <v>0</v>
      </c>
    </row>
    <row r="2049" spans="1:34">
      <c r="A2049" s="1" t="s">
        <v>5393</v>
      </c>
      <c r="B2049" s="1" t="s">
        <v>5394</v>
      </c>
      <c r="C2049" s="1" t="s">
        <v>350</v>
      </c>
      <c r="D2049" s="1">
        <v>2</v>
      </c>
      <c r="E2049" s="4">
        <v>44641</v>
      </c>
      <c r="F2049" s="1" t="s">
        <v>5395</v>
      </c>
      <c r="G2049" s="1" t="s">
        <v>72</v>
      </c>
      <c r="H2049" s="1" t="s">
        <v>65</v>
      </c>
      <c r="I2049" s="1">
        <v>0.8</v>
      </c>
      <c r="J2049" s="1" t="s">
        <v>75</v>
      </c>
      <c r="K2049" s="1">
        <v>0</v>
      </c>
      <c r="M2049" s="1">
        <v>0</v>
      </c>
      <c r="O2049" s="1">
        <v>0</v>
      </c>
      <c r="Q2049" s="1">
        <v>0</v>
      </c>
      <c r="S2049" s="1">
        <v>0</v>
      </c>
      <c r="U2049" s="1">
        <v>0</v>
      </c>
      <c r="W2049" s="1">
        <v>0</v>
      </c>
      <c r="Y2049" s="1">
        <v>0</v>
      </c>
      <c r="AA2049" s="1">
        <v>0</v>
      </c>
      <c r="AC2049" s="1">
        <v>0</v>
      </c>
      <c r="AE2049" s="1">
        <v>0</v>
      </c>
      <c r="AG2049" s="1">
        <v>1</v>
      </c>
      <c r="AH2049" s="1">
        <v>0</v>
      </c>
    </row>
    <row r="2050" spans="1:34">
      <c r="A2050" s="1" t="s">
        <v>5396</v>
      </c>
      <c r="B2050" s="1" t="s">
        <v>5397</v>
      </c>
      <c r="C2050" s="1" t="s">
        <v>73</v>
      </c>
      <c r="D2050" s="1">
        <v>7</v>
      </c>
      <c r="E2050" s="4">
        <v>44604</v>
      </c>
      <c r="F2050" s="1" t="s">
        <v>5398</v>
      </c>
      <c r="G2050" s="1" t="s">
        <v>80</v>
      </c>
      <c r="H2050" s="1" t="s">
        <v>73</v>
      </c>
      <c r="I2050" s="1">
        <v>0</v>
      </c>
      <c r="J2050" s="1" t="s">
        <v>425</v>
      </c>
      <c r="K2050" s="1">
        <v>0.3</v>
      </c>
      <c r="L2050" s="1" t="s">
        <v>82</v>
      </c>
      <c r="M2050" s="1">
        <v>0.4</v>
      </c>
      <c r="N2050" s="1" t="s">
        <v>83</v>
      </c>
      <c r="O2050" s="1">
        <v>0.5</v>
      </c>
      <c r="P2050" s="1" t="s">
        <v>84</v>
      </c>
      <c r="Q2050" s="1">
        <v>0.8</v>
      </c>
      <c r="R2050" s="1" t="s">
        <v>85</v>
      </c>
      <c r="S2050" s="1">
        <v>0</v>
      </c>
      <c r="U2050" s="1">
        <v>0</v>
      </c>
      <c r="W2050" s="1">
        <v>0</v>
      </c>
      <c r="Y2050" s="1">
        <v>0</v>
      </c>
      <c r="AA2050" s="1">
        <v>0</v>
      </c>
      <c r="AC2050" s="1">
        <v>0</v>
      </c>
      <c r="AE2050" s="1">
        <v>0</v>
      </c>
      <c r="AG2050" s="1">
        <v>4</v>
      </c>
      <c r="AH2050" s="1">
        <v>13000</v>
      </c>
    </row>
    <row r="2051" spans="1:34">
      <c r="A2051" s="1" t="s">
        <v>5399</v>
      </c>
      <c r="B2051" s="1" t="s">
        <v>5400</v>
      </c>
      <c r="C2051" s="1" t="s">
        <v>73</v>
      </c>
      <c r="D2051" s="1">
        <v>16</v>
      </c>
      <c r="E2051" s="1">
        <v>41719</v>
      </c>
      <c r="F2051" s="1" t="s">
        <v>20332</v>
      </c>
      <c r="G2051" s="1" t="s">
        <v>72</v>
      </c>
      <c r="H2051" s="1" t="s">
        <v>73</v>
      </c>
      <c r="I2051" s="1">
        <v>0</v>
      </c>
      <c r="J2051" s="1" t="s">
        <v>74</v>
      </c>
      <c r="K2051" s="1">
        <v>0.8</v>
      </c>
      <c r="L2051" s="1" t="s">
        <v>75</v>
      </c>
      <c r="M2051" s="1">
        <v>0</v>
      </c>
      <c r="O2051" s="1">
        <v>0</v>
      </c>
      <c r="Q2051" s="1">
        <v>0</v>
      </c>
      <c r="S2051" s="1">
        <v>0</v>
      </c>
      <c r="U2051" s="1">
        <v>0</v>
      </c>
      <c r="W2051" s="1">
        <v>0</v>
      </c>
      <c r="Y2051" s="1">
        <v>0</v>
      </c>
      <c r="AA2051" s="1">
        <v>0</v>
      </c>
      <c r="AC2051" s="1">
        <v>0</v>
      </c>
      <c r="AE2051" s="1">
        <v>0</v>
      </c>
      <c r="AG2051" s="1">
        <v>2</v>
      </c>
      <c r="AH2051" s="1">
        <v>10000</v>
      </c>
    </row>
    <row r="2052" spans="1:34">
      <c r="A2052" s="1" t="s">
        <v>5401</v>
      </c>
      <c r="B2052" s="1" t="s">
        <v>5402</v>
      </c>
      <c r="C2052" s="1" t="s">
        <v>752</v>
      </c>
      <c r="D2052" s="1">
        <v>37</v>
      </c>
      <c r="E2052" s="4">
        <v>44559</v>
      </c>
      <c r="F2052" s="1" t="s">
        <v>5403</v>
      </c>
      <c r="G2052" s="1" t="s">
        <v>72</v>
      </c>
      <c r="H2052" s="1" t="s">
        <v>65</v>
      </c>
      <c r="I2052" s="1">
        <v>0.8</v>
      </c>
      <c r="J2052" s="1" t="s">
        <v>75</v>
      </c>
      <c r="K2052" s="1">
        <v>0</v>
      </c>
      <c r="M2052" s="1">
        <v>0</v>
      </c>
      <c r="O2052" s="1">
        <v>0</v>
      </c>
      <c r="Q2052" s="1">
        <v>0</v>
      </c>
      <c r="S2052" s="1">
        <v>0</v>
      </c>
      <c r="U2052" s="1">
        <v>0</v>
      </c>
      <c r="W2052" s="1">
        <v>0</v>
      </c>
      <c r="Y2052" s="1">
        <v>0</v>
      </c>
      <c r="AA2052" s="1">
        <v>0</v>
      </c>
      <c r="AC2052" s="1">
        <v>0</v>
      </c>
      <c r="AE2052" s="1">
        <v>0</v>
      </c>
      <c r="AG2052" s="1">
        <v>1</v>
      </c>
      <c r="AH2052" s="1">
        <v>0</v>
      </c>
    </row>
    <row r="2053" spans="1:34">
      <c r="A2053" s="1" t="s">
        <v>5404</v>
      </c>
      <c r="B2053" s="1" t="s">
        <v>5405</v>
      </c>
      <c r="C2053" s="1" t="s">
        <v>259</v>
      </c>
      <c r="D2053" s="1">
        <v>16</v>
      </c>
      <c r="E2053" s="1">
        <v>43528</v>
      </c>
      <c r="F2053" s="1" t="s">
        <v>20332</v>
      </c>
      <c r="G2053" s="1" t="s">
        <v>72</v>
      </c>
      <c r="H2053" s="1" t="s">
        <v>65</v>
      </c>
      <c r="I2053" s="1">
        <v>0.7</v>
      </c>
      <c r="J2053" s="1" t="s">
        <v>75</v>
      </c>
      <c r="K2053" s="1">
        <v>0</v>
      </c>
      <c r="M2053" s="1">
        <v>0</v>
      </c>
      <c r="O2053" s="1">
        <v>0</v>
      </c>
      <c r="Q2053" s="1">
        <v>0</v>
      </c>
      <c r="S2053" s="1">
        <v>0</v>
      </c>
      <c r="U2053" s="1">
        <v>0</v>
      </c>
      <c r="W2053" s="1">
        <v>0</v>
      </c>
      <c r="Y2053" s="1">
        <v>0</v>
      </c>
      <c r="AA2053" s="1">
        <v>0</v>
      </c>
      <c r="AC2053" s="1">
        <v>0</v>
      </c>
      <c r="AE2053" s="1">
        <v>0</v>
      </c>
      <c r="AG2053" s="1">
        <v>1</v>
      </c>
      <c r="AH2053" s="1">
        <v>0</v>
      </c>
    </row>
    <row r="2054" spans="1:34">
      <c r="A2054" s="1" t="s">
        <v>5406</v>
      </c>
      <c r="B2054" s="1" t="s">
        <v>5407</v>
      </c>
      <c r="C2054" s="1" t="s">
        <v>297</v>
      </c>
      <c r="H2054" s="1" t="s">
        <v>65</v>
      </c>
      <c r="I2054" s="1" t="s">
        <v>66</v>
      </c>
      <c r="V2054" s="1" t="s">
        <v>67</v>
      </c>
    </row>
    <row r="2055" spans="1:34">
      <c r="A2055" s="1" t="s">
        <v>5408</v>
      </c>
      <c r="B2055" s="1" t="s">
        <v>5409</v>
      </c>
      <c r="C2055" s="1" t="s">
        <v>460</v>
      </c>
      <c r="D2055" s="1">
        <v>11</v>
      </c>
      <c r="E2055" s="4">
        <v>44638</v>
      </c>
      <c r="F2055" s="1" t="s">
        <v>5410</v>
      </c>
      <c r="G2055" s="1" t="s">
        <v>80</v>
      </c>
      <c r="H2055" s="1" t="s">
        <v>73</v>
      </c>
      <c r="I2055" s="1">
        <v>0</v>
      </c>
      <c r="J2055" s="1" t="s">
        <v>89</v>
      </c>
      <c r="K2055" s="1">
        <v>0.55000000000000004</v>
      </c>
      <c r="L2055" s="1" t="s">
        <v>82</v>
      </c>
      <c r="M2055" s="1">
        <v>0.6</v>
      </c>
      <c r="N2055" s="1" t="s">
        <v>83</v>
      </c>
      <c r="O2055" s="1">
        <v>0.65</v>
      </c>
      <c r="P2055" s="1" t="s">
        <v>84</v>
      </c>
      <c r="Q2055" s="1">
        <v>0.8</v>
      </c>
      <c r="R2055" s="1" t="s">
        <v>85</v>
      </c>
      <c r="S2055" s="1">
        <v>0</v>
      </c>
      <c r="U2055" s="1">
        <v>0</v>
      </c>
      <c r="W2055" s="1">
        <v>0</v>
      </c>
      <c r="Y2055" s="1">
        <v>0</v>
      </c>
      <c r="AA2055" s="1">
        <v>0</v>
      </c>
      <c r="AC2055" s="1">
        <v>0</v>
      </c>
      <c r="AE2055" s="1">
        <v>0</v>
      </c>
      <c r="AG2055" s="1">
        <v>4</v>
      </c>
      <c r="AH2055" s="1">
        <v>12000</v>
      </c>
    </row>
    <row r="2056" spans="1:34">
      <c r="A2056" s="1" t="s">
        <v>5411</v>
      </c>
      <c r="B2056" s="1" t="s">
        <v>5412</v>
      </c>
      <c r="C2056" s="1" t="s">
        <v>626</v>
      </c>
      <c r="D2056" s="1">
        <v>6</v>
      </c>
      <c r="E2056" s="1">
        <v>44579</v>
      </c>
      <c r="F2056" s="1" t="s">
        <v>20467</v>
      </c>
      <c r="G2056" s="1" t="s">
        <v>80</v>
      </c>
      <c r="H2056" s="1" t="s">
        <v>73</v>
      </c>
      <c r="I2056" s="1">
        <v>0</v>
      </c>
      <c r="J2056" s="1" t="s">
        <v>74</v>
      </c>
      <c r="K2056" s="1">
        <v>0.5</v>
      </c>
      <c r="L2056" s="1" t="s">
        <v>82</v>
      </c>
      <c r="M2056" s="1">
        <v>0.6</v>
      </c>
      <c r="N2056" s="1" t="s">
        <v>83</v>
      </c>
      <c r="O2056" s="1">
        <v>0.75</v>
      </c>
      <c r="P2056" s="1" t="s">
        <v>84</v>
      </c>
      <c r="Q2056" s="1">
        <v>0.8</v>
      </c>
      <c r="R2056" s="1" t="s">
        <v>85</v>
      </c>
      <c r="S2056" s="1">
        <v>0</v>
      </c>
      <c r="U2056" s="1">
        <v>0</v>
      </c>
      <c r="W2056" s="1">
        <v>0</v>
      </c>
      <c r="Y2056" s="1">
        <v>0</v>
      </c>
      <c r="AA2056" s="1">
        <v>0</v>
      </c>
      <c r="AC2056" s="1">
        <v>0</v>
      </c>
      <c r="AE2056" s="1">
        <v>0</v>
      </c>
      <c r="AG2056" s="1">
        <v>4</v>
      </c>
      <c r="AH2056" s="1">
        <v>10000</v>
      </c>
    </row>
    <row r="2057" spans="1:34">
      <c r="A2057" s="1" t="s">
        <v>5413</v>
      </c>
      <c r="B2057" s="1" t="s">
        <v>5414</v>
      </c>
      <c r="C2057" s="1" t="s">
        <v>279</v>
      </c>
      <c r="D2057" s="1">
        <v>15</v>
      </c>
      <c r="E2057" s="4">
        <v>44732</v>
      </c>
      <c r="F2057" s="1" t="s">
        <v>5415</v>
      </c>
      <c r="G2057" s="1" t="s">
        <v>72</v>
      </c>
      <c r="H2057" s="1" t="s">
        <v>65</v>
      </c>
      <c r="I2057" s="1">
        <v>0.4</v>
      </c>
      <c r="J2057" s="1" t="s">
        <v>75</v>
      </c>
      <c r="K2057" s="1">
        <v>0</v>
      </c>
      <c r="M2057" s="1">
        <v>0</v>
      </c>
      <c r="O2057" s="1">
        <v>0</v>
      </c>
      <c r="Q2057" s="1">
        <v>0</v>
      </c>
      <c r="S2057" s="1">
        <v>0</v>
      </c>
      <c r="U2057" s="1">
        <v>0</v>
      </c>
      <c r="W2057" s="1">
        <v>0</v>
      </c>
      <c r="Y2057" s="1">
        <v>0</v>
      </c>
      <c r="AA2057" s="1">
        <v>0</v>
      </c>
      <c r="AC2057" s="1">
        <v>0</v>
      </c>
      <c r="AE2057" s="1">
        <v>0</v>
      </c>
      <c r="AG2057" s="1">
        <v>1</v>
      </c>
      <c r="AH2057" s="1">
        <v>0</v>
      </c>
    </row>
    <row r="2058" spans="1:34">
      <c r="A2058" s="1" t="s">
        <v>5416</v>
      </c>
      <c r="B2058" s="1" t="s">
        <v>5417</v>
      </c>
      <c r="C2058" s="1" t="s">
        <v>964</v>
      </c>
      <c r="D2058" s="1">
        <v>4</v>
      </c>
      <c r="E2058" s="4">
        <v>44650</v>
      </c>
      <c r="F2058" s="1" t="s">
        <v>5418</v>
      </c>
      <c r="G2058" s="1" t="s">
        <v>72</v>
      </c>
      <c r="H2058" s="1" t="s">
        <v>65</v>
      </c>
      <c r="I2058" s="1">
        <v>0.8</v>
      </c>
      <c r="J2058" s="1" t="s">
        <v>75</v>
      </c>
      <c r="K2058" s="1">
        <v>0</v>
      </c>
      <c r="M2058" s="1">
        <v>0</v>
      </c>
      <c r="O2058" s="1">
        <v>0</v>
      </c>
      <c r="Q2058" s="1">
        <v>0</v>
      </c>
      <c r="S2058" s="1">
        <v>0</v>
      </c>
      <c r="U2058" s="1">
        <v>0</v>
      </c>
      <c r="W2058" s="1">
        <v>0</v>
      </c>
      <c r="Y2058" s="1">
        <v>0</v>
      </c>
      <c r="AA2058" s="1">
        <v>0</v>
      </c>
      <c r="AC2058" s="1">
        <v>0</v>
      </c>
      <c r="AE2058" s="1">
        <v>0</v>
      </c>
      <c r="AG2058" s="1">
        <v>1</v>
      </c>
      <c r="AH2058" s="1">
        <v>0</v>
      </c>
    </row>
    <row r="2059" spans="1:34">
      <c r="A2059" s="1" t="s">
        <v>5419</v>
      </c>
      <c r="B2059" s="1" t="s">
        <v>5420</v>
      </c>
      <c r="C2059" s="1" t="s">
        <v>443</v>
      </c>
      <c r="D2059" s="1">
        <v>16</v>
      </c>
      <c r="E2059" s="1">
        <v>39171</v>
      </c>
      <c r="F2059" s="1" t="s">
        <v>20332</v>
      </c>
      <c r="G2059" s="1" t="s">
        <v>72</v>
      </c>
      <c r="H2059" s="1" t="s">
        <v>65</v>
      </c>
      <c r="I2059" s="1">
        <v>0.8</v>
      </c>
      <c r="J2059" s="1" t="s">
        <v>75</v>
      </c>
      <c r="K2059" s="1">
        <v>0</v>
      </c>
      <c r="M2059" s="1">
        <v>0</v>
      </c>
      <c r="O2059" s="1">
        <v>0</v>
      </c>
      <c r="Q2059" s="1">
        <v>0</v>
      </c>
      <c r="S2059" s="1">
        <v>0</v>
      </c>
      <c r="U2059" s="1">
        <v>0</v>
      </c>
      <c r="W2059" s="1">
        <v>0</v>
      </c>
      <c r="Y2059" s="1">
        <v>0</v>
      </c>
      <c r="AA2059" s="1">
        <v>0</v>
      </c>
      <c r="AC2059" s="1">
        <v>0</v>
      </c>
      <c r="AE2059" s="1">
        <v>0</v>
      </c>
      <c r="AG2059" s="1">
        <v>1</v>
      </c>
      <c r="AH2059" s="1">
        <v>0</v>
      </c>
    </row>
    <row r="2060" spans="1:34">
      <c r="A2060" s="1" t="s">
        <v>5421</v>
      </c>
      <c r="B2060" s="1" t="s">
        <v>5422</v>
      </c>
      <c r="C2060" s="1" t="s">
        <v>132</v>
      </c>
      <c r="D2060" s="1">
        <v>56</v>
      </c>
      <c r="E2060" s="1">
        <v>44553</v>
      </c>
      <c r="F2060" s="1" t="s">
        <v>20468</v>
      </c>
      <c r="G2060" s="1" t="s">
        <v>72</v>
      </c>
      <c r="H2060" s="1" t="s">
        <v>65</v>
      </c>
      <c r="I2060" s="1">
        <v>0.8</v>
      </c>
      <c r="J2060" s="1" t="s">
        <v>75</v>
      </c>
      <c r="K2060" s="1">
        <v>0</v>
      </c>
      <c r="M2060" s="1">
        <v>0</v>
      </c>
      <c r="O2060" s="1">
        <v>0</v>
      </c>
      <c r="Q2060" s="1">
        <v>0</v>
      </c>
      <c r="S2060" s="1">
        <v>0</v>
      </c>
      <c r="U2060" s="1">
        <v>0</v>
      </c>
      <c r="W2060" s="1">
        <v>0</v>
      </c>
      <c r="Y2060" s="1">
        <v>0</v>
      </c>
      <c r="AA2060" s="1">
        <v>0</v>
      </c>
      <c r="AC2060" s="1">
        <v>0</v>
      </c>
      <c r="AE2060" s="1">
        <v>0</v>
      </c>
      <c r="AG2060" s="1">
        <v>1</v>
      </c>
      <c r="AH2060" s="1">
        <v>0</v>
      </c>
    </row>
    <row r="2061" spans="1:34">
      <c r="A2061" s="1" t="s">
        <v>5423</v>
      </c>
      <c r="B2061" s="1" t="s">
        <v>5424</v>
      </c>
      <c r="C2061" s="1" t="s">
        <v>129</v>
      </c>
      <c r="D2061" s="1">
        <v>17</v>
      </c>
      <c r="E2061" s="4">
        <v>44802</v>
      </c>
      <c r="F2061" s="1" t="s">
        <v>5425</v>
      </c>
      <c r="G2061" s="1" t="s">
        <v>72</v>
      </c>
      <c r="H2061" s="1" t="s">
        <v>65</v>
      </c>
      <c r="I2061" s="1">
        <v>0.8</v>
      </c>
      <c r="J2061" s="1" t="s">
        <v>75</v>
      </c>
      <c r="K2061" s="1">
        <v>0</v>
      </c>
      <c r="M2061" s="1">
        <v>0</v>
      </c>
      <c r="O2061" s="1">
        <v>0</v>
      </c>
      <c r="Q2061" s="1">
        <v>0</v>
      </c>
      <c r="S2061" s="1">
        <v>0</v>
      </c>
      <c r="U2061" s="1">
        <v>0</v>
      </c>
      <c r="W2061" s="1">
        <v>0</v>
      </c>
      <c r="Y2061" s="1">
        <v>0</v>
      </c>
      <c r="AA2061" s="1">
        <v>0</v>
      </c>
      <c r="AC2061" s="1">
        <v>0</v>
      </c>
      <c r="AE2061" s="1">
        <v>0</v>
      </c>
      <c r="AG2061" s="1">
        <v>1</v>
      </c>
      <c r="AH2061" s="1">
        <v>0</v>
      </c>
    </row>
    <row r="2062" spans="1:34">
      <c r="A2062" s="1" t="s">
        <v>5426</v>
      </c>
      <c r="B2062" s="1" t="s">
        <v>5427</v>
      </c>
      <c r="C2062" s="1" t="s">
        <v>228</v>
      </c>
      <c r="D2062" s="1">
        <v>14</v>
      </c>
      <c r="E2062" s="4">
        <v>44677</v>
      </c>
      <c r="F2062" s="1" t="s">
        <v>5428</v>
      </c>
      <c r="G2062" s="1" t="s">
        <v>72</v>
      </c>
      <c r="H2062" s="1" t="s">
        <v>65</v>
      </c>
      <c r="I2062" s="1">
        <v>0.8</v>
      </c>
      <c r="J2062" s="1" t="s">
        <v>75</v>
      </c>
      <c r="K2062" s="1">
        <v>0</v>
      </c>
      <c r="M2062" s="1">
        <v>0</v>
      </c>
      <c r="O2062" s="1">
        <v>0</v>
      </c>
      <c r="Q2062" s="1">
        <v>0</v>
      </c>
      <c r="S2062" s="1">
        <v>0</v>
      </c>
      <c r="U2062" s="1">
        <v>0</v>
      </c>
      <c r="W2062" s="1">
        <v>0</v>
      </c>
      <c r="Y2062" s="1">
        <v>0</v>
      </c>
      <c r="AA2062" s="1">
        <v>0</v>
      </c>
      <c r="AC2062" s="1">
        <v>0</v>
      </c>
      <c r="AE2062" s="1">
        <v>0</v>
      </c>
      <c r="AG2062" s="1">
        <v>1</v>
      </c>
      <c r="AH2062" s="1">
        <v>0</v>
      </c>
    </row>
    <row r="2063" spans="1:34">
      <c r="A2063" s="1" t="s">
        <v>5429</v>
      </c>
      <c r="B2063" s="1" t="s">
        <v>5430</v>
      </c>
      <c r="C2063" s="1" t="s">
        <v>163</v>
      </c>
      <c r="D2063" s="1">
        <v>3</v>
      </c>
      <c r="E2063" s="4">
        <v>44613</v>
      </c>
      <c r="F2063" s="1" t="s">
        <v>5431</v>
      </c>
      <c r="G2063" s="1" t="s">
        <v>72</v>
      </c>
      <c r="H2063" s="1" t="s">
        <v>73</v>
      </c>
      <c r="I2063" s="1">
        <v>0</v>
      </c>
      <c r="J2063" s="1" t="s">
        <v>397</v>
      </c>
      <c r="K2063" s="1">
        <v>0.8</v>
      </c>
      <c r="L2063" s="1" t="s">
        <v>75</v>
      </c>
      <c r="M2063" s="1">
        <v>0</v>
      </c>
      <c r="O2063" s="1">
        <v>0</v>
      </c>
      <c r="Q2063" s="1">
        <v>0</v>
      </c>
      <c r="S2063" s="1">
        <v>0</v>
      </c>
      <c r="U2063" s="1">
        <v>0</v>
      </c>
      <c r="W2063" s="1">
        <v>0</v>
      </c>
      <c r="Y2063" s="1">
        <v>0</v>
      </c>
      <c r="AA2063" s="1">
        <v>0</v>
      </c>
      <c r="AC2063" s="1">
        <v>0</v>
      </c>
      <c r="AE2063" s="1">
        <v>0</v>
      </c>
      <c r="AG2063" s="1">
        <v>2</v>
      </c>
      <c r="AH2063" s="1">
        <v>8000</v>
      </c>
    </row>
    <row r="2064" spans="1:34">
      <c r="A2064" s="1" t="s">
        <v>5432</v>
      </c>
      <c r="B2064" s="1" t="s">
        <v>5433</v>
      </c>
      <c r="C2064" s="1" t="s">
        <v>259</v>
      </c>
      <c r="D2064" s="1">
        <v>2</v>
      </c>
      <c r="E2064" s="4">
        <v>44634</v>
      </c>
      <c r="F2064" s="1" t="s">
        <v>5434</v>
      </c>
      <c r="G2064" s="1" t="s">
        <v>72</v>
      </c>
      <c r="H2064" s="1" t="s">
        <v>65</v>
      </c>
      <c r="I2064" s="1">
        <v>0.6</v>
      </c>
      <c r="J2064" s="1" t="s">
        <v>75</v>
      </c>
      <c r="K2064" s="1">
        <v>0</v>
      </c>
      <c r="M2064" s="1">
        <v>0</v>
      </c>
      <c r="O2064" s="1">
        <v>0</v>
      </c>
      <c r="Q2064" s="1">
        <v>0</v>
      </c>
      <c r="S2064" s="1">
        <v>0</v>
      </c>
      <c r="U2064" s="1">
        <v>0</v>
      </c>
      <c r="W2064" s="1">
        <v>0</v>
      </c>
      <c r="Y2064" s="1">
        <v>0</v>
      </c>
      <c r="AA2064" s="1">
        <v>0</v>
      </c>
      <c r="AC2064" s="1">
        <v>0</v>
      </c>
      <c r="AE2064" s="1">
        <v>0</v>
      </c>
      <c r="AG2064" s="1">
        <v>1</v>
      </c>
      <c r="AH2064" s="1">
        <v>0</v>
      </c>
    </row>
    <row r="2065" spans="1:34">
      <c r="A2065" s="1" t="s">
        <v>5435</v>
      </c>
      <c r="B2065" s="1" t="s">
        <v>5436</v>
      </c>
      <c r="C2065" s="1" t="s">
        <v>369</v>
      </c>
      <c r="D2065" s="1">
        <v>63</v>
      </c>
      <c r="E2065" s="4">
        <v>44551</v>
      </c>
      <c r="F2065" s="1" t="s">
        <v>5437</v>
      </c>
      <c r="G2065" s="1" t="s">
        <v>72</v>
      </c>
      <c r="H2065" s="1" t="s">
        <v>65</v>
      </c>
      <c r="I2065" s="1">
        <v>0.25</v>
      </c>
      <c r="J2065" s="1" t="s">
        <v>75</v>
      </c>
      <c r="K2065" s="1">
        <v>0</v>
      </c>
      <c r="M2065" s="1">
        <v>0</v>
      </c>
      <c r="O2065" s="1">
        <v>0</v>
      </c>
      <c r="Q2065" s="1">
        <v>0</v>
      </c>
      <c r="S2065" s="1">
        <v>0</v>
      </c>
      <c r="U2065" s="1">
        <v>0</v>
      </c>
      <c r="W2065" s="1">
        <v>0</v>
      </c>
      <c r="Y2065" s="1">
        <v>0</v>
      </c>
      <c r="AA2065" s="1">
        <v>0</v>
      </c>
      <c r="AC2065" s="1">
        <v>0</v>
      </c>
      <c r="AE2065" s="1">
        <v>0</v>
      </c>
      <c r="AG2065" s="1">
        <v>1</v>
      </c>
      <c r="AH2065" s="1">
        <v>0</v>
      </c>
    </row>
    <row r="2066" spans="1:34">
      <c r="A2066" s="1" t="s">
        <v>5438</v>
      </c>
      <c r="B2066" s="1" t="s">
        <v>5439</v>
      </c>
      <c r="C2066" s="1" t="s">
        <v>112</v>
      </c>
      <c r="D2066" s="1">
        <v>38</v>
      </c>
      <c r="E2066" s="4">
        <v>44552</v>
      </c>
      <c r="F2066" s="1" t="s">
        <v>5440</v>
      </c>
      <c r="G2066" s="1" t="s">
        <v>72</v>
      </c>
      <c r="H2066" s="1" t="s">
        <v>65</v>
      </c>
      <c r="I2066" s="1">
        <v>0.5</v>
      </c>
      <c r="J2066" s="1" t="s">
        <v>75</v>
      </c>
      <c r="K2066" s="1">
        <v>0</v>
      </c>
      <c r="M2066" s="1">
        <v>0</v>
      </c>
      <c r="O2066" s="1">
        <v>0</v>
      </c>
      <c r="Q2066" s="1">
        <v>0</v>
      </c>
      <c r="S2066" s="1">
        <v>0</v>
      </c>
      <c r="U2066" s="1">
        <v>0</v>
      </c>
      <c r="W2066" s="1">
        <v>0</v>
      </c>
      <c r="Y2066" s="1">
        <v>0</v>
      </c>
      <c r="AA2066" s="1">
        <v>0</v>
      </c>
      <c r="AC2066" s="1">
        <v>0</v>
      </c>
      <c r="AE2066" s="1">
        <v>0</v>
      </c>
      <c r="AG2066" s="1">
        <v>1</v>
      </c>
      <c r="AH2066" s="1">
        <v>0</v>
      </c>
    </row>
    <row r="2067" spans="1:34">
      <c r="A2067" s="1" t="s">
        <v>5441</v>
      </c>
      <c r="B2067" s="1" t="s">
        <v>5442</v>
      </c>
      <c r="C2067" s="1" t="s">
        <v>365</v>
      </c>
      <c r="D2067" s="1">
        <v>7</v>
      </c>
      <c r="E2067" s="4">
        <v>44645</v>
      </c>
      <c r="F2067" s="1" t="s">
        <v>5443</v>
      </c>
      <c r="G2067" s="1" t="s">
        <v>80</v>
      </c>
      <c r="H2067" s="1" t="s">
        <v>73</v>
      </c>
      <c r="I2067" s="1">
        <v>0</v>
      </c>
      <c r="J2067" s="1" t="s">
        <v>74</v>
      </c>
      <c r="K2067" s="1">
        <v>0.14000000000000001</v>
      </c>
      <c r="L2067" s="1" t="s">
        <v>82</v>
      </c>
      <c r="M2067" s="1">
        <v>0.38</v>
      </c>
      <c r="N2067" s="1" t="s">
        <v>83</v>
      </c>
      <c r="O2067" s="1">
        <v>0.64</v>
      </c>
      <c r="P2067" s="1" t="s">
        <v>84</v>
      </c>
      <c r="Q2067" s="1">
        <v>0.78</v>
      </c>
      <c r="R2067" s="1" t="s">
        <v>85</v>
      </c>
      <c r="S2067" s="1">
        <v>0</v>
      </c>
      <c r="U2067" s="1">
        <v>0</v>
      </c>
      <c r="W2067" s="1">
        <v>0</v>
      </c>
      <c r="Y2067" s="1">
        <v>0</v>
      </c>
      <c r="AA2067" s="1">
        <v>0</v>
      </c>
      <c r="AC2067" s="1">
        <v>0</v>
      </c>
      <c r="AE2067" s="1">
        <v>0</v>
      </c>
      <c r="AG2067" s="1">
        <v>4</v>
      </c>
      <c r="AH2067" s="1">
        <v>10000</v>
      </c>
    </row>
    <row r="2068" spans="1:34">
      <c r="A2068" s="1" t="s">
        <v>5444</v>
      </c>
      <c r="B2068" s="1" t="s">
        <v>5445</v>
      </c>
      <c r="C2068" s="1" t="s">
        <v>152</v>
      </c>
      <c r="H2068" s="1" t="s">
        <v>65</v>
      </c>
      <c r="I2068" s="1" t="s">
        <v>66</v>
      </c>
      <c r="V2068" s="1" t="s">
        <v>67</v>
      </c>
    </row>
    <row r="2069" spans="1:34">
      <c r="A2069" s="1" t="s">
        <v>5446</v>
      </c>
      <c r="B2069" s="1" t="s">
        <v>5447</v>
      </c>
      <c r="C2069" s="1" t="s">
        <v>365</v>
      </c>
      <c r="D2069" s="1">
        <v>39</v>
      </c>
      <c r="E2069" s="1">
        <v>44194</v>
      </c>
      <c r="F2069" s="1" t="s">
        <v>20332</v>
      </c>
      <c r="G2069" s="1" t="s">
        <v>72</v>
      </c>
      <c r="H2069" s="1" t="s">
        <v>73</v>
      </c>
      <c r="I2069" s="1">
        <v>0</v>
      </c>
      <c r="J2069" s="1" t="s">
        <v>222</v>
      </c>
      <c r="K2069" s="1">
        <v>0.8</v>
      </c>
      <c r="L2069" s="1" t="s">
        <v>75</v>
      </c>
      <c r="M2069" s="1">
        <v>0</v>
      </c>
      <c r="O2069" s="1">
        <v>0</v>
      </c>
      <c r="Q2069" s="1">
        <v>0</v>
      </c>
      <c r="S2069" s="1">
        <v>0</v>
      </c>
      <c r="U2069" s="1">
        <v>0</v>
      </c>
      <c r="W2069" s="1">
        <v>0</v>
      </c>
      <c r="Y2069" s="1">
        <v>0</v>
      </c>
      <c r="AA2069" s="1">
        <v>0</v>
      </c>
      <c r="AC2069" s="1">
        <v>0</v>
      </c>
      <c r="AE2069" s="1">
        <v>0</v>
      </c>
      <c r="AG2069" s="1">
        <v>2</v>
      </c>
      <c r="AH2069" s="1">
        <v>9999.99</v>
      </c>
    </row>
    <row r="2070" spans="1:34">
      <c r="A2070" s="1" t="s">
        <v>5448</v>
      </c>
      <c r="B2070" s="1" t="s">
        <v>5449</v>
      </c>
      <c r="C2070" s="1" t="s">
        <v>626</v>
      </c>
      <c r="D2070" s="1">
        <v>1</v>
      </c>
      <c r="E2070" s="1">
        <v>43966</v>
      </c>
      <c r="F2070" s="1" t="s">
        <v>20332</v>
      </c>
      <c r="G2070" s="1" t="s">
        <v>72</v>
      </c>
      <c r="H2070" s="1" t="s">
        <v>73</v>
      </c>
      <c r="I2070" s="1">
        <v>0</v>
      </c>
      <c r="J2070" s="1" t="s">
        <v>562</v>
      </c>
      <c r="K2070" s="1">
        <v>0.6</v>
      </c>
      <c r="L2070" s="1" t="s">
        <v>75</v>
      </c>
      <c r="M2070" s="1">
        <v>0</v>
      </c>
      <c r="O2070" s="1">
        <v>0</v>
      </c>
      <c r="Q2070" s="1">
        <v>0</v>
      </c>
      <c r="S2070" s="1">
        <v>0</v>
      </c>
      <c r="U2070" s="1">
        <v>0</v>
      </c>
      <c r="W2070" s="1">
        <v>0</v>
      </c>
      <c r="Y2070" s="1">
        <v>0</v>
      </c>
      <c r="AA2070" s="1">
        <v>0</v>
      </c>
      <c r="AC2070" s="1">
        <v>0</v>
      </c>
      <c r="AE2070" s="1">
        <v>0</v>
      </c>
      <c r="AG2070" s="1">
        <v>2</v>
      </c>
      <c r="AH2070" s="1">
        <v>8500</v>
      </c>
    </row>
    <row r="2071" spans="1:34">
      <c r="A2071" s="1" t="s">
        <v>5450</v>
      </c>
      <c r="B2071" s="1" t="s">
        <v>5451</v>
      </c>
      <c r="C2071" s="1" t="s">
        <v>152</v>
      </c>
      <c r="H2071" s="1" t="s">
        <v>65</v>
      </c>
      <c r="I2071" s="1" t="s">
        <v>66</v>
      </c>
      <c r="V2071" s="1" t="s">
        <v>67</v>
      </c>
    </row>
    <row r="2072" spans="1:34">
      <c r="A2072" s="1" t="s">
        <v>5452</v>
      </c>
      <c r="B2072" s="1" t="s">
        <v>5453</v>
      </c>
      <c r="C2072" s="1" t="s">
        <v>235</v>
      </c>
      <c r="D2072" s="1">
        <v>7</v>
      </c>
      <c r="E2072" s="4">
        <v>44711</v>
      </c>
      <c r="F2072" s="1" t="s">
        <v>5454</v>
      </c>
      <c r="G2072" s="1" t="s">
        <v>72</v>
      </c>
      <c r="H2072" s="1" t="s">
        <v>73</v>
      </c>
      <c r="I2072" s="1">
        <v>0</v>
      </c>
      <c r="J2072" s="1" t="s">
        <v>397</v>
      </c>
      <c r="K2072" s="1">
        <v>0.8</v>
      </c>
      <c r="L2072" s="1" t="s">
        <v>75</v>
      </c>
      <c r="M2072" s="1">
        <v>0</v>
      </c>
      <c r="O2072" s="1">
        <v>0</v>
      </c>
      <c r="Q2072" s="1">
        <v>0</v>
      </c>
      <c r="S2072" s="1">
        <v>0</v>
      </c>
      <c r="U2072" s="1">
        <v>0</v>
      </c>
      <c r="W2072" s="1">
        <v>0</v>
      </c>
      <c r="Y2072" s="1">
        <v>0</v>
      </c>
      <c r="AA2072" s="1">
        <v>0</v>
      </c>
      <c r="AC2072" s="1">
        <v>0</v>
      </c>
      <c r="AE2072" s="1">
        <v>0</v>
      </c>
      <c r="AG2072" s="1">
        <v>2</v>
      </c>
      <c r="AH2072" s="1">
        <v>8000</v>
      </c>
    </row>
    <row r="2073" spans="1:34">
      <c r="A2073" s="1" t="s">
        <v>5455</v>
      </c>
      <c r="B2073" s="1" t="s">
        <v>5456</v>
      </c>
      <c r="C2073" s="1" t="s">
        <v>533</v>
      </c>
      <c r="D2073" s="1">
        <v>21</v>
      </c>
      <c r="E2073" s="1">
        <v>44230</v>
      </c>
      <c r="F2073" s="1" t="s">
        <v>20332</v>
      </c>
      <c r="G2073" s="1" t="s">
        <v>1003</v>
      </c>
      <c r="H2073" s="1" t="s">
        <v>65</v>
      </c>
      <c r="I2073" s="1">
        <v>0</v>
      </c>
      <c r="J2073" s="1" t="s">
        <v>75</v>
      </c>
      <c r="K2073" s="1">
        <v>0</v>
      </c>
      <c r="M2073" s="1">
        <v>0</v>
      </c>
      <c r="O2073" s="1">
        <v>0</v>
      </c>
      <c r="Q2073" s="1">
        <v>0</v>
      </c>
      <c r="S2073" s="1">
        <v>0</v>
      </c>
      <c r="U2073" s="1">
        <v>0</v>
      </c>
      <c r="W2073" s="1">
        <v>0</v>
      </c>
      <c r="Y2073" s="1">
        <v>0</v>
      </c>
      <c r="AA2073" s="1">
        <v>0</v>
      </c>
      <c r="AC2073" s="1">
        <v>0</v>
      </c>
      <c r="AE2073" s="1">
        <v>0</v>
      </c>
      <c r="AG2073" s="1">
        <v>1</v>
      </c>
      <c r="AH2073" s="1">
        <v>0</v>
      </c>
    </row>
    <row r="2074" spans="1:34">
      <c r="A2074" s="1" t="s">
        <v>5457</v>
      </c>
      <c r="B2074" s="1" t="s">
        <v>5458</v>
      </c>
      <c r="C2074" s="1" t="s">
        <v>132</v>
      </c>
      <c r="D2074" s="1">
        <v>6</v>
      </c>
      <c r="E2074" s="4">
        <v>44699</v>
      </c>
      <c r="F2074" s="1" t="s">
        <v>5459</v>
      </c>
      <c r="G2074" s="1" t="s">
        <v>72</v>
      </c>
      <c r="H2074" s="1" t="s">
        <v>65</v>
      </c>
      <c r="I2074" s="1">
        <v>0.8</v>
      </c>
      <c r="J2074" s="1" t="s">
        <v>75</v>
      </c>
      <c r="K2074" s="1">
        <v>0</v>
      </c>
      <c r="M2074" s="1">
        <v>0</v>
      </c>
      <c r="O2074" s="1">
        <v>0</v>
      </c>
      <c r="Q2074" s="1">
        <v>0</v>
      </c>
      <c r="S2074" s="1">
        <v>0</v>
      </c>
      <c r="U2074" s="1">
        <v>0</v>
      </c>
      <c r="W2074" s="1">
        <v>0</v>
      </c>
      <c r="Y2074" s="1">
        <v>0</v>
      </c>
      <c r="AA2074" s="1">
        <v>0</v>
      </c>
      <c r="AC2074" s="1">
        <v>0</v>
      </c>
      <c r="AE2074" s="1">
        <v>0</v>
      </c>
      <c r="AG2074" s="1">
        <v>1</v>
      </c>
      <c r="AH2074" s="1">
        <v>0</v>
      </c>
    </row>
    <row r="2075" spans="1:34">
      <c r="A2075" s="1" t="s">
        <v>5460</v>
      </c>
      <c r="B2075" s="1" t="s">
        <v>5461</v>
      </c>
      <c r="C2075" s="1" t="s">
        <v>152</v>
      </c>
      <c r="D2075" s="1">
        <v>21</v>
      </c>
      <c r="E2075" s="1">
        <v>44187</v>
      </c>
      <c r="F2075" s="1" t="s">
        <v>20332</v>
      </c>
      <c r="G2075" s="1" t="s">
        <v>72</v>
      </c>
      <c r="H2075" s="1" t="s">
        <v>65</v>
      </c>
      <c r="I2075" s="1">
        <v>0.8</v>
      </c>
      <c r="J2075" s="1" t="s">
        <v>75</v>
      </c>
      <c r="K2075" s="1">
        <v>0</v>
      </c>
      <c r="M2075" s="1">
        <v>0</v>
      </c>
      <c r="O2075" s="1">
        <v>0</v>
      </c>
      <c r="Q2075" s="1">
        <v>0</v>
      </c>
      <c r="S2075" s="1">
        <v>0</v>
      </c>
      <c r="U2075" s="1">
        <v>0</v>
      </c>
      <c r="W2075" s="1">
        <v>0</v>
      </c>
      <c r="Y2075" s="1">
        <v>0</v>
      </c>
      <c r="AA2075" s="1">
        <v>0</v>
      </c>
      <c r="AC2075" s="1">
        <v>0</v>
      </c>
      <c r="AE2075" s="1">
        <v>0</v>
      </c>
      <c r="AG2075" s="1">
        <v>1</v>
      </c>
      <c r="AH2075" s="1">
        <v>0</v>
      </c>
    </row>
    <row r="2076" spans="1:34">
      <c r="A2076" s="1" t="s">
        <v>5462</v>
      </c>
      <c r="B2076" s="1" t="s">
        <v>5463</v>
      </c>
      <c r="C2076" s="1" t="s">
        <v>731</v>
      </c>
      <c r="H2076" s="1" t="s">
        <v>65</v>
      </c>
      <c r="I2076" s="1" t="s">
        <v>66</v>
      </c>
      <c r="V2076" s="1" t="s">
        <v>67</v>
      </c>
    </row>
    <row r="2077" spans="1:34">
      <c r="A2077" s="1" t="s">
        <v>5464</v>
      </c>
      <c r="B2077" s="1" t="s">
        <v>5465</v>
      </c>
      <c r="C2077" s="1" t="s">
        <v>360</v>
      </c>
      <c r="H2077" s="1" t="s">
        <v>65</v>
      </c>
      <c r="I2077" s="1" t="s">
        <v>66</v>
      </c>
      <c r="V2077" s="1" t="s">
        <v>67</v>
      </c>
    </row>
    <row r="2078" spans="1:34">
      <c r="A2078" s="1" t="s">
        <v>5466</v>
      </c>
      <c r="B2078" s="1" t="s">
        <v>5467</v>
      </c>
      <c r="C2078" s="1" t="s">
        <v>255</v>
      </c>
      <c r="D2078" s="1" t="s">
        <v>5468</v>
      </c>
      <c r="E2078" s="4">
        <v>44585</v>
      </c>
      <c r="F2078" s="1" t="s">
        <v>5469</v>
      </c>
      <c r="G2078" s="1" t="s">
        <v>72</v>
      </c>
      <c r="H2078" s="1" t="s">
        <v>65</v>
      </c>
      <c r="I2078" s="1">
        <v>0.6</v>
      </c>
      <c r="J2078" s="1" t="s">
        <v>75</v>
      </c>
      <c r="K2078" s="1">
        <v>0</v>
      </c>
      <c r="M2078" s="1">
        <v>0</v>
      </c>
      <c r="O2078" s="1">
        <v>0</v>
      </c>
      <c r="Q2078" s="1">
        <v>0</v>
      </c>
      <c r="S2078" s="1">
        <v>0</v>
      </c>
      <c r="U2078" s="1">
        <v>0</v>
      </c>
      <c r="W2078" s="1">
        <v>0</v>
      </c>
      <c r="Y2078" s="1">
        <v>0</v>
      </c>
      <c r="AA2078" s="1">
        <v>0</v>
      </c>
      <c r="AC2078" s="1">
        <v>0</v>
      </c>
      <c r="AE2078" s="1">
        <v>0</v>
      </c>
      <c r="AG2078" s="1">
        <v>1</v>
      </c>
      <c r="AH2078" s="1">
        <v>0</v>
      </c>
    </row>
    <row r="2079" spans="1:34">
      <c r="A2079" s="1" t="s">
        <v>5470</v>
      </c>
      <c r="B2079" s="1" t="s">
        <v>5471</v>
      </c>
      <c r="C2079" s="1" t="s">
        <v>228</v>
      </c>
      <c r="D2079" s="1">
        <v>9</v>
      </c>
      <c r="E2079" s="4">
        <v>44685</v>
      </c>
      <c r="F2079" s="1" t="s">
        <v>5472</v>
      </c>
      <c r="G2079" s="1" t="s">
        <v>80</v>
      </c>
      <c r="H2079" s="1" t="s">
        <v>65</v>
      </c>
      <c r="I2079" s="1">
        <v>0.6</v>
      </c>
      <c r="J2079" s="1" t="s">
        <v>75</v>
      </c>
      <c r="K2079" s="1">
        <v>0</v>
      </c>
      <c r="M2079" s="1">
        <v>0</v>
      </c>
      <c r="O2079" s="1">
        <v>0</v>
      </c>
      <c r="Q2079" s="1">
        <v>0</v>
      </c>
      <c r="S2079" s="1">
        <v>0</v>
      </c>
      <c r="U2079" s="1">
        <v>0</v>
      </c>
      <c r="W2079" s="1">
        <v>0</v>
      </c>
      <c r="Y2079" s="1">
        <v>0</v>
      </c>
      <c r="AA2079" s="1">
        <v>0</v>
      </c>
      <c r="AC2079" s="1">
        <v>0</v>
      </c>
      <c r="AE2079" s="1">
        <v>0</v>
      </c>
      <c r="AG2079" s="1">
        <v>1</v>
      </c>
      <c r="AH2079" s="1">
        <v>0</v>
      </c>
    </row>
    <row r="2080" spans="1:34">
      <c r="A2080" s="1" t="s">
        <v>5473</v>
      </c>
      <c r="B2080" s="1" t="s">
        <v>5474</v>
      </c>
      <c r="C2080" s="1" t="s">
        <v>163</v>
      </c>
      <c r="D2080" s="1">
        <v>4</v>
      </c>
      <c r="E2080" s="4">
        <v>44636</v>
      </c>
      <c r="F2080" s="1" t="s">
        <v>5475</v>
      </c>
      <c r="G2080" s="1" t="s">
        <v>72</v>
      </c>
      <c r="H2080" s="1" t="s">
        <v>65</v>
      </c>
      <c r="I2080" s="1">
        <v>0.7</v>
      </c>
      <c r="J2080" s="1" t="s">
        <v>75</v>
      </c>
      <c r="K2080" s="1">
        <v>0</v>
      </c>
      <c r="M2080" s="1">
        <v>0</v>
      </c>
      <c r="O2080" s="1">
        <v>0</v>
      </c>
      <c r="Q2080" s="1">
        <v>0</v>
      </c>
      <c r="S2080" s="1">
        <v>0</v>
      </c>
      <c r="U2080" s="1">
        <v>0</v>
      </c>
      <c r="W2080" s="1">
        <v>0</v>
      </c>
      <c r="Y2080" s="1">
        <v>0</v>
      </c>
      <c r="AA2080" s="1">
        <v>0</v>
      </c>
      <c r="AC2080" s="1">
        <v>0</v>
      </c>
      <c r="AE2080" s="1">
        <v>0</v>
      </c>
      <c r="AG2080" s="1">
        <v>1</v>
      </c>
      <c r="AH2080" s="1">
        <v>0</v>
      </c>
    </row>
    <row r="2081" spans="1:34">
      <c r="A2081" s="1" t="s">
        <v>5476</v>
      </c>
      <c r="B2081" s="1" t="s">
        <v>5477</v>
      </c>
      <c r="C2081" s="1" t="s">
        <v>840</v>
      </c>
      <c r="D2081" s="1">
        <v>4</v>
      </c>
      <c r="E2081" s="4">
        <v>44582</v>
      </c>
      <c r="F2081" s="1" t="s">
        <v>5478</v>
      </c>
      <c r="G2081" s="1" t="s">
        <v>72</v>
      </c>
      <c r="H2081" s="1" t="s">
        <v>65</v>
      </c>
      <c r="I2081" s="1">
        <v>0.8</v>
      </c>
      <c r="J2081" s="1" t="s">
        <v>75</v>
      </c>
      <c r="K2081" s="1">
        <v>0</v>
      </c>
      <c r="M2081" s="1">
        <v>0</v>
      </c>
      <c r="O2081" s="1">
        <v>0</v>
      </c>
      <c r="Q2081" s="1">
        <v>0</v>
      </c>
      <c r="S2081" s="1">
        <v>0</v>
      </c>
      <c r="U2081" s="1">
        <v>0</v>
      </c>
      <c r="W2081" s="1">
        <v>0</v>
      </c>
      <c r="Y2081" s="1">
        <v>0</v>
      </c>
      <c r="AA2081" s="1">
        <v>0</v>
      </c>
      <c r="AC2081" s="1">
        <v>0</v>
      </c>
      <c r="AE2081" s="1">
        <v>0</v>
      </c>
      <c r="AG2081" s="1">
        <v>1</v>
      </c>
      <c r="AH2081" s="1">
        <v>0</v>
      </c>
    </row>
    <row r="2082" spans="1:34">
      <c r="A2082" s="1" t="s">
        <v>5479</v>
      </c>
      <c r="B2082" s="1" t="s">
        <v>5480</v>
      </c>
      <c r="C2082" s="1" t="s">
        <v>923</v>
      </c>
      <c r="D2082" s="1">
        <v>57</v>
      </c>
      <c r="E2082" s="1">
        <v>41880</v>
      </c>
      <c r="F2082" s="1" t="s">
        <v>20332</v>
      </c>
      <c r="G2082" s="1" t="s">
        <v>72</v>
      </c>
      <c r="H2082" s="1" t="s">
        <v>65</v>
      </c>
      <c r="I2082" s="1">
        <v>0.75</v>
      </c>
      <c r="J2082" s="1" t="s">
        <v>75</v>
      </c>
      <c r="K2082" s="1">
        <v>0</v>
      </c>
      <c r="M2082" s="1">
        <v>0</v>
      </c>
      <c r="O2082" s="1">
        <v>0</v>
      </c>
      <c r="Q2082" s="1">
        <v>0</v>
      </c>
      <c r="S2082" s="1">
        <v>0</v>
      </c>
      <c r="U2082" s="1">
        <v>0</v>
      </c>
      <c r="W2082" s="1">
        <v>0</v>
      </c>
      <c r="Y2082" s="1">
        <v>0</v>
      </c>
      <c r="AA2082" s="1">
        <v>0</v>
      </c>
      <c r="AC2082" s="1">
        <v>0</v>
      </c>
      <c r="AE2082" s="1">
        <v>0</v>
      </c>
      <c r="AG2082" s="1">
        <v>1</v>
      </c>
      <c r="AH2082" s="1">
        <v>0</v>
      </c>
    </row>
    <row r="2083" spans="1:34">
      <c r="A2083" s="1" t="s">
        <v>5481</v>
      </c>
      <c r="B2083" s="1" t="s">
        <v>5482</v>
      </c>
      <c r="C2083" s="1" t="s">
        <v>98</v>
      </c>
      <c r="D2083" s="1">
        <v>21</v>
      </c>
      <c r="E2083" s="4">
        <v>44698</v>
      </c>
      <c r="F2083" s="1" t="s">
        <v>5483</v>
      </c>
      <c r="G2083" s="1" t="s">
        <v>80</v>
      </c>
      <c r="H2083" s="1" t="s">
        <v>73</v>
      </c>
      <c r="I2083" s="1">
        <v>0</v>
      </c>
      <c r="J2083" s="1" t="s">
        <v>74</v>
      </c>
      <c r="K2083" s="1">
        <v>0.75</v>
      </c>
      <c r="L2083" s="1" t="s">
        <v>75</v>
      </c>
      <c r="M2083" s="1">
        <v>0</v>
      </c>
      <c r="O2083" s="1">
        <v>0</v>
      </c>
      <c r="Q2083" s="1">
        <v>0</v>
      </c>
      <c r="S2083" s="1">
        <v>0</v>
      </c>
      <c r="U2083" s="1">
        <v>0</v>
      </c>
      <c r="W2083" s="1">
        <v>0</v>
      </c>
      <c r="Y2083" s="1">
        <v>0</v>
      </c>
      <c r="AA2083" s="1">
        <v>0</v>
      </c>
      <c r="AC2083" s="1">
        <v>0</v>
      </c>
      <c r="AE2083" s="1">
        <v>0</v>
      </c>
      <c r="AG2083" s="1">
        <v>2</v>
      </c>
      <c r="AH2083" s="1">
        <v>10000</v>
      </c>
    </row>
    <row r="2084" spans="1:34">
      <c r="A2084" s="1" t="s">
        <v>5484</v>
      </c>
      <c r="B2084" s="1" t="s">
        <v>5485</v>
      </c>
      <c r="C2084" s="1" t="s">
        <v>533</v>
      </c>
      <c r="D2084" s="1">
        <v>63</v>
      </c>
      <c r="E2084" s="1">
        <v>41128</v>
      </c>
      <c r="F2084" s="1" t="s">
        <v>20332</v>
      </c>
      <c r="G2084" s="1" t="s">
        <v>72</v>
      </c>
      <c r="H2084" s="1" t="s">
        <v>65</v>
      </c>
      <c r="I2084" s="1">
        <v>0.8</v>
      </c>
      <c r="J2084" s="1" t="s">
        <v>75</v>
      </c>
      <c r="K2084" s="1">
        <v>0</v>
      </c>
      <c r="M2084" s="1">
        <v>0</v>
      </c>
      <c r="O2084" s="1">
        <v>0</v>
      </c>
      <c r="Q2084" s="1">
        <v>0</v>
      </c>
      <c r="S2084" s="1">
        <v>0</v>
      </c>
      <c r="U2084" s="1">
        <v>0</v>
      </c>
      <c r="W2084" s="1">
        <v>0</v>
      </c>
      <c r="Y2084" s="1">
        <v>0</v>
      </c>
      <c r="AA2084" s="1">
        <v>0</v>
      </c>
      <c r="AC2084" s="1">
        <v>0</v>
      </c>
      <c r="AE2084" s="1">
        <v>0</v>
      </c>
      <c r="AG2084" s="1">
        <v>1</v>
      </c>
      <c r="AH2084" s="1">
        <v>0</v>
      </c>
    </row>
    <row r="2085" spans="1:34">
      <c r="A2085" s="1" t="s">
        <v>5486</v>
      </c>
      <c r="B2085" s="1" t="s">
        <v>5487</v>
      </c>
      <c r="C2085" s="1" t="s">
        <v>411</v>
      </c>
      <c r="H2085" s="1" t="s">
        <v>65</v>
      </c>
      <c r="I2085" s="1" t="s">
        <v>66</v>
      </c>
      <c r="V2085" s="1" t="s">
        <v>67</v>
      </c>
    </row>
    <row r="2086" spans="1:34">
      <c r="A2086" s="1" t="s">
        <v>5488</v>
      </c>
      <c r="B2086" s="1" t="s">
        <v>5489</v>
      </c>
      <c r="C2086" s="1" t="s">
        <v>235</v>
      </c>
      <c r="D2086" s="1">
        <v>13</v>
      </c>
      <c r="E2086" s="1">
        <v>44699</v>
      </c>
      <c r="F2086" s="1" t="s">
        <v>20469</v>
      </c>
      <c r="G2086" s="1" t="s">
        <v>72</v>
      </c>
      <c r="H2086" s="1" t="s">
        <v>65</v>
      </c>
      <c r="I2086" s="1">
        <v>0.7</v>
      </c>
      <c r="J2086" s="1" t="s">
        <v>75</v>
      </c>
      <c r="K2086" s="1">
        <v>0</v>
      </c>
      <c r="M2086" s="1">
        <v>0</v>
      </c>
      <c r="O2086" s="1">
        <v>0</v>
      </c>
      <c r="Q2086" s="1">
        <v>0</v>
      </c>
      <c r="S2086" s="1">
        <v>0</v>
      </c>
      <c r="U2086" s="1">
        <v>0</v>
      </c>
      <c r="W2086" s="1">
        <v>0</v>
      </c>
      <c r="Y2086" s="1">
        <v>0</v>
      </c>
      <c r="AA2086" s="1">
        <v>0</v>
      </c>
      <c r="AC2086" s="1">
        <v>0</v>
      </c>
      <c r="AE2086" s="1">
        <v>0</v>
      </c>
      <c r="AG2086" s="1">
        <v>1</v>
      </c>
      <c r="AH2086" s="1">
        <v>0</v>
      </c>
    </row>
    <row r="2087" spans="1:34">
      <c r="A2087" s="1" t="s">
        <v>5490</v>
      </c>
      <c r="B2087" s="1" t="s">
        <v>5491</v>
      </c>
      <c r="C2087" s="1" t="s">
        <v>259</v>
      </c>
      <c r="D2087" s="1">
        <v>8</v>
      </c>
      <c r="E2087" s="4">
        <v>44690</v>
      </c>
      <c r="F2087" s="1" t="s">
        <v>5492</v>
      </c>
      <c r="G2087" s="1" t="s">
        <v>80</v>
      </c>
      <c r="H2087" s="1" t="s">
        <v>73</v>
      </c>
      <c r="I2087" s="1">
        <v>0.2</v>
      </c>
      <c r="J2087" s="1" t="s">
        <v>82</v>
      </c>
      <c r="K2087" s="1">
        <v>0.4</v>
      </c>
      <c r="L2087" s="1" t="s">
        <v>83</v>
      </c>
      <c r="M2087" s="1">
        <v>0.4</v>
      </c>
      <c r="N2087" s="1" t="s">
        <v>84</v>
      </c>
      <c r="O2087" s="1">
        <v>0.5</v>
      </c>
      <c r="P2087" s="1" t="s">
        <v>85</v>
      </c>
      <c r="Q2087" s="1">
        <v>0</v>
      </c>
      <c r="S2087" s="1">
        <v>0</v>
      </c>
      <c r="U2087" s="1">
        <v>0</v>
      </c>
      <c r="W2087" s="1">
        <v>0</v>
      </c>
      <c r="Y2087" s="1">
        <v>0</v>
      </c>
      <c r="AA2087" s="1">
        <v>0</v>
      </c>
      <c r="AC2087" s="1">
        <v>0</v>
      </c>
      <c r="AE2087" s="1">
        <v>0</v>
      </c>
      <c r="AG2087" s="1">
        <v>3</v>
      </c>
      <c r="AH2087" s="1">
        <v>0</v>
      </c>
    </row>
    <row r="2088" spans="1:34">
      <c r="A2088" s="1" t="s">
        <v>5493</v>
      </c>
      <c r="B2088" s="1" t="s">
        <v>5494</v>
      </c>
      <c r="C2088" s="1" t="s">
        <v>360</v>
      </c>
      <c r="H2088" s="1" t="s">
        <v>65</v>
      </c>
      <c r="I2088" s="1" t="s">
        <v>66</v>
      </c>
      <c r="V2088" s="1" t="s">
        <v>67</v>
      </c>
    </row>
    <row r="2089" spans="1:34">
      <c r="A2089" s="1" t="s">
        <v>5495</v>
      </c>
      <c r="B2089" s="1" t="s">
        <v>5496</v>
      </c>
      <c r="C2089" s="1" t="s">
        <v>64</v>
      </c>
      <c r="D2089" s="1">
        <v>10</v>
      </c>
      <c r="E2089" s="4">
        <v>44707</v>
      </c>
      <c r="F2089" s="1" t="s">
        <v>5497</v>
      </c>
      <c r="G2089" s="1" t="s">
        <v>80</v>
      </c>
      <c r="H2089" s="1" t="s">
        <v>73</v>
      </c>
      <c r="I2089" s="1">
        <v>0</v>
      </c>
      <c r="J2089" s="1" t="s">
        <v>74</v>
      </c>
      <c r="K2089" s="1">
        <v>0.8</v>
      </c>
      <c r="L2089" s="1" t="s">
        <v>75</v>
      </c>
      <c r="M2089" s="1">
        <v>0</v>
      </c>
      <c r="O2089" s="1">
        <v>0</v>
      </c>
      <c r="Q2089" s="1">
        <v>0</v>
      </c>
      <c r="S2089" s="1">
        <v>0</v>
      </c>
      <c r="U2089" s="1">
        <v>0</v>
      </c>
      <c r="W2089" s="1">
        <v>0</v>
      </c>
      <c r="Y2089" s="1">
        <v>0</v>
      </c>
      <c r="AA2089" s="1">
        <v>0</v>
      </c>
      <c r="AC2089" s="1">
        <v>0</v>
      </c>
      <c r="AE2089" s="1">
        <v>0</v>
      </c>
      <c r="AG2089" s="1">
        <v>2</v>
      </c>
      <c r="AH2089" s="1">
        <v>10000</v>
      </c>
    </row>
    <row r="2090" spans="1:34">
      <c r="A2090" s="1" t="s">
        <v>5498</v>
      </c>
      <c r="B2090" s="1" t="s">
        <v>5499</v>
      </c>
      <c r="C2090" s="1" t="s">
        <v>779</v>
      </c>
      <c r="D2090" s="1">
        <v>33</v>
      </c>
      <c r="E2090" s="1">
        <v>44195</v>
      </c>
      <c r="F2090" s="1" t="s">
        <v>20332</v>
      </c>
      <c r="G2090" s="1" t="s">
        <v>72</v>
      </c>
      <c r="H2090" s="1" t="s">
        <v>65</v>
      </c>
      <c r="I2090" s="1">
        <v>0.8</v>
      </c>
      <c r="J2090" s="1" t="s">
        <v>75</v>
      </c>
      <c r="K2090" s="1">
        <v>0</v>
      </c>
      <c r="M2090" s="1">
        <v>0</v>
      </c>
      <c r="O2090" s="1">
        <v>0</v>
      </c>
      <c r="Q2090" s="1">
        <v>0</v>
      </c>
      <c r="S2090" s="1">
        <v>0</v>
      </c>
      <c r="U2090" s="1">
        <v>0</v>
      </c>
      <c r="W2090" s="1">
        <v>0</v>
      </c>
      <c r="Y2090" s="1">
        <v>0</v>
      </c>
      <c r="AA2090" s="1">
        <v>0</v>
      </c>
      <c r="AC2090" s="1">
        <v>0</v>
      </c>
      <c r="AE2090" s="1">
        <v>0</v>
      </c>
      <c r="AG2090" s="1">
        <v>1</v>
      </c>
      <c r="AH2090" s="1">
        <v>0</v>
      </c>
    </row>
    <row r="2091" spans="1:34">
      <c r="A2091" s="1" t="s">
        <v>5500</v>
      </c>
      <c r="B2091" s="1" t="s">
        <v>5501</v>
      </c>
      <c r="C2091" s="1" t="s">
        <v>259</v>
      </c>
      <c r="D2091" s="1">
        <v>5</v>
      </c>
      <c r="E2091" s="1">
        <v>42824</v>
      </c>
      <c r="F2091" s="1" t="s">
        <v>20332</v>
      </c>
      <c r="G2091" s="1" t="s">
        <v>72</v>
      </c>
      <c r="H2091" s="1" t="s">
        <v>65</v>
      </c>
      <c r="I2091" s="1">
        <v>0.8</v>
      </c>
      <c r="J2091" s="1" t="s">
        <v>75</v>
      </c>
      <c r="K2091" s="1">
        <v>0</v>
      </c>
      <c r="M2091" s="1">
        <v>0</v>
      </c>
      <c r="O2091" s="1">
        <v>0</v>
      </c>
      <c r="Q2091" s="1">
        <v>0</v>
      </c>
      <c r="S2091" s="1">
        <v>0</v>
      </c>
      <c r="U2091" s="1">
        <v>0</v>
      </c>
      <c r="W2091" s="1">
        <v>0</v>
      </c>
      <c r="Y2091" s="1">
        <v>0</v>
      </c>
      <c r="AA2091" s="1">
        <v>0</v>
      </c>
      <c r="AC2091" s="1">
        <v>0</v>
      </c>
      <c r="AE2091" s="1">
        <v>0</v>
      </c>
      <c r="AG2091" s="1">
        <v>1</v>
      </c>
      <c r="AH2091" s="1">
        <v>0</v>
      </c>
    </row>
    <row r="2092" spans="1:34">
      <c r="A2092" s="1" t="s">
        <v>5502</v>
      </c>
      <c r="B2092" s="1" t="s">
        <v>5503</v>
      </c>
      <c r="C2092" s="1" t="s">
        <v>334</v>
      </c>
      <c r="D2092" s="1">
        <v>32</v>
      </c>
      <c r="E2092" s="1">
        <v>41608</v>
      </c>
      <c r="F2092" s="1" t="s">
        <v>20332</v>
      </c>
      <c r="G2092" s="1" t="s">
        <v>72</v>
      </c>
      <c r="H2092" s="1" t="s">
        <v>65</v>
      </c>
      <c r="I2092" s="1">
        <v>0.4</v>
      </c>
      <c r="J2092" s="1" t="s">
        <v>75</v>
      </c>
      <c r="K2092" s="1">
        <v>0</v>
      </c>
      <c r="M2092" s="1">
        <v>0</v>
      </c>
      <c r="O2092" s="1">
        <v>0</v>
      </c>
      <c r="Q2092" s="1">
        <v>0</v>
      </c>
      <c r="S2092" s="1">
        <v>0</v>
      </c>
      <c r="U2092" s="1">
        <v>0</v>
      </c>
      <c r="W2092" s="1">
        <v>0</v>
      </c>
      <c r="Y2092" s="1">
        <v>0</v>
      </c>
      <c r="AA2092" s="1">
        <v>0</v>
      </c>
      <c r="AC2092" s="1">
        <v>0</v>
      </c>
      <c r="AE2092" s="1">
        <v>0</v>
      </c>
      <c r="AG2092" s="1">
        <v>1</v>
      </c>
      <c r="AH2092" s="1">
        <v>0</v>
      </c>
    </row>
    <row r="2093" spans="1:34">
      <c r="A2093" s="1" t="s">
        <v>5504</v>
      </c>
      <c r="B2093" s="1" t="s">
        <v>5505</v>
      </c>
      <c r="C2093" s="1" t="s">
        <v>149</v>
      </c>
      <c r="D2093" s="1">
        <v>10</v>
      </c>
      <c r="E2093" s="1">
        <v>44315</v>
      </c>
      <c r="F2093" s="1" t="s">
        <v>20332</v>
      </c>
      <c r="G2093" s="1" t="s">
        <v>72</v>
      </c>
      <c r="H2093" s="1" t="s">
        <v>65</v>
      </c>
      <c r="I2093" s="1">
        <v>0.8</v>
      </c>
      <c r="J2093" s="1" t="s">
        <v>75</v>
      </c>
      <c r="K2093" s="1">
        <v>0</v>
      </c>
      <c r="M2093" s="1">
        <v>0</v>
      </c>
      <c r="O2093" s="1">
        <v>0</v>
      </c>
      <c r="Q2093" s="1">
        <v>0</v>
      </c>
      <c r="S2093" s="1">
        <v>0</v>
      </c>
      <c r="U2093" s="1">
        <v>0</v>
      </c>
      <c r="W2093" s="1">
        <v>0</v>
      </c>
      <c r="Y2093" s="1">
        <v>0</v>
      </c>
      <c r="AA2093" s="1">
        <v>0</v>
      </c>
      <c r="AC2093" s="1">
        <v>0</v>
      </c>
      <c r="AE2093" s="1">
        <v>0</v>
      </c>
      <c r="AG2093" s="1">
        <v>1</v>
      </c>
      <c r="AH2093" s="1">
        <v>0</v>
      </c>
    </row>
    <row r="2094" spans="1:34">
      <c r="A2094" s="1" t="s">
        <v>5506</v>
      </c>
      <c r="B2094" s="1" t="s">
        <v>5507</v>
      </c>
      <c r="C2094" s="1" t="s">
        <v>350</v>
      </c>
      <c r="D2094" s="1">
        <v>2</v>
      </c>
      <c r="E2094" s="1">
        <v>44284</v>
      </c>
      <c r="F2094" s="1" t="s">
        <v>20332</v>
      </c>
      <c r="G2094" s="1" t="s">
        <v>72</v>
      </c>
      <c r="H2094" s="1" t="s">
        <v>65</v>
      </c>
      <c r="I2094" s="1">
        <v>0.6</v>
      </c>
      <c r="J2094" s="1" t="s">
        <v>75</v>
      </c>
      <c r="K2094" s="1">
        <v>0</v>
      </c>
      <c r="M2094" s="1">
        <v>0</v>
      </c>
      <c r="O2094" s="1">
        <v>0</v>
      </c>
      <c r="Q2094" s="1">
        <v>0</v>
      </c>
      <c r="S2094" s="1">
        <v>0</v>
      </c>
      <c r="U2094" s="1">
        <v>0</v>
      </c>
      <c r="W2094" s="1">
        <v>0</v>
      </c>
      <c r="Y2094" s="1">
        <v>0</v>
      </c>
      <c r="AA2094" s="1">
        <v>0</v>
      </c>
      <c r="AC2094" s="1">
        <v>0</v>
      </c>
      <c r="AE2094" s="1">
        <v>0</v>
      </c>
      <c r="AG2094" s="1">
        <v>1</v>
      </c>
      <c r="AH2094" s="1">
        <v>0</v>
      </c>
    </row>
    <row r="2095" spans="1:34">
      <c r="A2095" s="1" t="s">
        <v>5508</v>
      </c>
      <c r="B2095" s="1" t="s">
        <v>5509</v>
      </c>
      <c r="C2095" s="1" t="s">
        <v>346</v>
      </c>
      <c r="D2095" s="1">
        <v>22</v>
      </c>
      <c r="E2095" s="1">
        <v>42214</v>
      </c>
      <c r="F2095" s="1" t="s">
        <v>20332</v>
      </c>
      <c r="G2095" s="1" t="s">
        <v>72</v>
      </c>
      <c r="H2095" s="1" t="s">
        <v>65</v>
      </c>
      <c r="I2095" s="1">
        <v>0.8</v>
      </c>
      <c r="J2095" s="1" t="s">
        <v>75</v>
      </c>
      <c r="K2095" s="1">
        <v>0</v>
      </c>
      <c r="M2095" s="1">
        <v>0</v>
      </c>
      <c r="O2095" s="1">
        <v>0</v>
      </c>
      <c r="Q2095" s="1">
        <v>0</v>
      </c>
      <c r="S2095" s="1">
        <v>0</v>
      </c>
      <c r="U2095" s="1">
        <v>0</v>
      </c>
      <c r="W2095" s="1">
        <v>0</v>
      </c>
      <c r="Y2095" s="1">
        <v>0</v>
      </c>
      <c r="AA2095" s="1">
        <v>0</v>
      </c>
      <c r="AC2095" s="1">
        <v>0</v>
      </c>
      <c r="AE2095" s="1">
        <v>0</v>
      </c>
      <c r="AG2095" s="1">
        <v>1</v>
      </c>
      <c r="AH2095" s="1">
        <v>0</v>
      </c>
    </row>
    <row r="2096" spans="1:34">
      <c r="A2096" s="1" t="s">
        <v>5510</v>
      </c>
      <c r="B2096" s="1" t="s">
        <v>5511</v>
      </c>
      <c r="C2096" s="1" t="s">
        <v>259</v>
      </c>
      <c r="D2096" s="1">
        <v>28</v>
      </c>
      <c r="E2096" s="1">
        <v>41820</v>
      </c>
      <c r="F2096" s="1" t="s">
        <v>20332</v>
      </c>
      <c r="G2096" s="1" t="s">
        <v>72</v>
      </c>
      <c r="H2096" s="1" t="s">
        <v>73</v>
      </c>
      <c r="I2096" s="1">
        <v>0</v>
      </c>
      <c r="J2096" s="1" t="s">
        <v>74</v>
      </c>
      <c r="K2096" s="1">
        <v>0.7</v>
      </c>
      <c r="L2096" s="1" t="s">
        <v>75</v>
      </c>
      <c r="M2096" s="1">
        <v>0</v>
      </c>
      <c r="O2096" s="1">
        <v>0</v>
      </c>
      <c r="Q2096" s="1">
        <v>0</v>
      </c>
      <c r="S2096" s="1">
        <v>0</v>
      </c>
      <c r="U2096" s="1">
        <v>0</v>
      </c>
      <c r="W2096" s="1">
        <v>0</v>
      </c>
      <c r="Y2096" s="1">
        <v>0</v>
      </c>
      <c r="AA2096" s="1">
        <v>0</v>
      </c>
      <c r="AC2096" s="1">
        <v>0</v>
      </c>
      <c r="AE2096" s="1">
        <v>0</v>
      </c>
      <c r="AG2096" s="1">
        <v>2</v>
      </c>
      <c r="AH2096" s="1">
        <v>10000</v>
      </c>
    </row>
    <row r="2097" spans="1:34">
      <c r="A2097" s="1" t="s">
        <v>5512</v>
      </c>
      <c r="B2097" s="1" t="s">
        <v>5513</v>
      </c>
      <c r="C2097" s="1" t="s">
        <v>115</v>
      </c>
      <c r="D2097" s="1">
        <v>12</v>
      </c>
      <c r="E2097" s="1">
        <v>41080</v>
      </c>
      <c r="F2097" s="1" t="s">
        <v>20332</v>
      </c>
      <c r="G2097" s="1" t="s">
        <v>72</v>
      </c>
      <c r="H2097" s="1" t="s">
        <v>65</v>
      </c>
      <c r="I2097" s="1">
        <v>0.4</v>
      </c>
      <c r="J2097" s="1" t="s">
        <v>75</v>
      </c>
      <c r="K2097" s="1">
        <v>0</v>
      </c>
      <c r="M2097" s="1">
        <v>0</v>
      </c>
      <c r="O2097" s="1">
        <v>0</v>
      </c>
      <c r="Q2097" s="1">
        <v>0</v>
      </c>
      <c r="S2097" s="1">
        <v>0</v>
      </c>
      <c r="U2097" s="1">
        <v>0</v>
      </c>
      <c r="W2097" s="1">
        <v>0</v>
      </c>
      <c r="Y2097" s="1">
        <v>0</v>
      </c>
      <c r="AA2097" s="1">
        <v>0</v>
      </c>
      <c r="AC2097" s="1">
        <v>0</v>
      </c>
      <c r="AE2097" s="1">
        <v>0</v>
      </c>
      <c r="AG2097" s="1">
        <v>1</v>
      </c>
      <c r="AH2097" s="1">
        <v>0</v>
      </c>
    </row>
    <row r="2098" spans="1:34">
      <c r="A2098" s="1" t="s">
        <v>5514</v>
      </c>
      <c r="B2098" s="1" t="s">
        <v>5515</v>
      </c>
      <c r="C2098" s="1" t="s">
        <v>423</v>
      </c>
      <c r="D2098" s="1">
        <v>49</v>
      </c>
      <c r="E2098" s="4">
        <v>44558</v>
      </c>
      <c r="F2098" s="1" t="s">
        <v>5516</v>
      </c>
      <c r="G2098" s="1" t="s">
        <v>72</v>
      </c>
      <c r="H2098" s="1" t="s">
        <v>65</v>
      </c>
      <c r="I2098" s="1">
        <v>0.5</v>
      </c>
      <c r="J2098" s="1" t="s">
        <v>75</v>
      </c>
      <c r="K2098" s="1">
        <v>0</v>
      </c>
      <c r="M2098" s="1">
        <v>0</v>
      </c>
      <c r="O2098" s="1">
        <v>0</v>
      </c>
      <c r="Q2098" s="1">
        <v>0</v>
      </c>
      <c r="S2098" s="1">
        <v>0</v>
      </c>
      <c r="U2098" s="1">
        <v>0</v>
      </c>
      <c r="W2098" s="1">
        <v>0</v>
      </c>
      <c r="Y2098" s="1">
        <v>0</v>
      </c>
      <c r="AA2098" s="1">
        <v>0</v>
      </c>
      <c r="AC2098" s="1">
        <v>0</v>
      </c>
      <c r="AE2098" s="1">
        <v>0</v>
      </c>
      <c r="AG2098" s="1">
        <v>1</v>
      </c>
      <c r="AH2098" s="1">
        <v>0</v>
      </c>
    </row>
    <row r="2099" spans="1:34">
      <c r="A2099" s="1" t="s">
        <v>5517</v>
      </c>
      <c r="B2099" s="1" t="s">
        <v>5518</v>
      </c>
      <c r="C2099" s="1" t="s">
        <v>1756</v>
      </c>
      <c r="D2099" s="1">
        <v>11</v>
      </c>
      <c r="E2099" s="1">
        <v>44103</v>
      </c>
      <c r="F2099" s="1" t="s">
        <v>20332</v>
      </c>
      <c r="G2099" s="1" t="s">
        <v>72</v>
      </c>
      <c r="H2099" s="1" t="s">
        <v>65</v>
      </c>
      <c r="I2099" s="1">
        <v>0.4</v>
      </c>
      <c r="J2099" s="1" t="s">
        <v>75</v>
      </c>
      <c r="K2099" s="1">
        <v>0</v>
      </c>
      <c r="M2099" s="1">
        <v>0</v>
      </c>
      <c r="O2099" s="1">
        <v>0</v>
      </c>
      <c r="Q2099" s="1">
        <v>0</v>
      </c>
      <c r="S2099" s="1">
        <v>0</v>
      </c>
      <c r="U2099" s="1">
        <v>0</v>
      </c>
      <c r="W2099" s="1">
        <v>0</v>
      </c>
      <c r="Y2099" s="1">
        <v>0</v>
      </c>
      <c r="AA2099" s="1">
        <v>0</v>
      </c>
      <c r="AC2099" s="1">
        <v>0</v>
      </c>
      <c r="AE2099" s="1">
        <v>0</v>
      </c>
      <c r="AG2099" s="1">
        <v>1</v>
      </c>
      <c r="AH2099" s="1">
        <v>0</v>
      </c>
    </row>
    <row r="2100" spans="1:34">
      <c r="A2100" s="1" t="s">
        <v>5519</v>
      </c>
      <c r="B2100" s="1" t="s">
        <v>5520</v>
      </c>
      <c r="C2100" s="1" t="s">
        <v>1756</v>
      </c>
      <c r="D2100" s="1">
        <v>8</v>
      </c>
      <c r="E2100" s="1">
        <v>43538</v>
      </c>
      <c r="F2100" s="1" t="s">
        <v>20332</v>
      </c>
      <c r="G2100" s="1" t="s">
        <v>72</v>
      </c>
      <c r="H2100" s="1" t="s">
        <v>65</v>
      </c>
      <c r="I2100" s="1">
        <v>0.8</v>
      </c>
      <c r="J2100" s="1" t="s">
        <v>75</v>
      </c>
      <c r="K2100" s="1">
        <v>0</v>
      </c>
      <c r="M2100" s="1">
        <v>0</v>
      </c>
      <c r="O2100" s="1">
        <v>0</v>
      </c>
      <c r="Q2100" s="1">
        <v>0</v>
      </c>
      <c r="S2100" s="1">
        <v>0</v>
      </c>
      <c r="U2100" s="1">
        <v>0</v>
      </c>
      <c r="W2100" s="1">
        <v>0</v>
      </c>
      <c r="Y2100" s="1">
        <v>0</v>
      </c>
      <c r="AA2100" s="1">
        <v>0</v>
      </c>
      <c r="AC2100" s="1">
        <v>0</v>
      </c>
      <c r="AE2100" s="1">
        <v>0</v>
      </c>
      <c r="AG2100" s="1">
        <v>1</v>
      </c>
      <c r="AH2100" s="1">
        <v>0</v>
      </c>
    </row>
    <row r="2101" spans="1:34">
      <c r="A2101" s="1" t="s">
        <v>5521</v>
      </c>
      <c r="B2101" s="1" t="s">
        <v>5522</v>
      </c>
      <c r="C2101" s="1" t="s">
        <v>360</v>
      </c>
      <c r="H2101" s="1" t="s">
        <v>65</v>
      </c>
      <c r="I2101" s="1" t="s">
        <v>66</v>
      </c>
      <c r="V2101" s="1" t="s">
        <v>67</v>
      </c>
    </row>
    <row r="2102" spans="1:34">
      <c r="A2102" s="1" t="s">
        <v>5523</v>
      </c>
      <c r="B2102" s="1" t="s">
        <v>5524</v>
      </c>
      <c r="C2102" s="1" t="s">
        <v>212</v>
      </c>
      <c r="D2102" s="1">
        <v>42</v>
      </c>
      <c r="E2102" s="4">
        <v>44558</v>
      </c>
      <c r="F2102" s="1" t="s">
        <v>5525</v>
      </c>
      <c r="G2102" s="1" t="s">
        <v>72</v>
      </c>
      <c r="H2102" s="1" t="s">
        <v>65</v>
      </c>
      <c r="I2102" s="1">
        <v>0.8</v>
      </c>
      <c r="J2102" s="1" t="s">
        <v>75</v>
      </c>
      <c r="K2102" s="1">
        <v>0</v>
      </c>
      <c r="M2102" s="1">
        <v>0</v>
      </c>
      <c r="O2102" s="1">
        <v>0</v>
      </c>
      <c r="Q2102" s="1">
        <v>0</v>
      </c>
      <c r="S2102" s="1">
        <v>0</v>
      </c>
      <c r="U2102" s="1">
        <v>0</v>
      </c>
      <c r="W2102" s="1">
        <v>0</v>
      </c>
      <c r="Y2102" s="1">
        <v>0</v>
      </c>
      <c r="AA2102" s="1">
        <v>0</v>
      </c>
      <c r="AC2102" s="1">
        <v>0</v>
      </c>
      <c r="AE2102" s="1">
        <v>0</v>
      </c>
      <c r="AG2102" s="1">
        <v>1</v>
      </c>
      <c r="AH2102" s="1">
        <v>0</v>
      </c>
    </row>
    <row r="2103" spans="1:34">
      <c r="A2103" s="1" t="s">
        <v>5526</v>
      </c>
      <c r="B2103" s="1" t="s">
        <v>5527</v>
      </c>
      <c r="C2103" s="1" t="s">
        <v>378</v>
      </c>
      <c r="D2103" s="1">
        <v>9</v>
      </c>
      <c r="E2103" s="4">
        <v>44680</v>
      </c>
      <c r="F2103" s="1" t="s">
        <v>5528</v>
      </c>
      <c r="G2103" s="1" t="s">
        <v>80</v>
      </c>
      <c r="H2103" s="1" t="s">
        <v>73</v>
      </c>
      <c r="I2103" s="1">
        <v>0.4</v>
      </c>
      <c r="J2103" s="1" t="s">
        <v>82</v>
      </c>
      <c r="K2103" s="1">
        <v>0.5</v>
      </c>
      <c r="L2103" s="1" t="s">
        <v>83</v>
      </c>
      <c r="M2103" s="1">
        <v>0.65</v>
      </c>
      <c r="N2103" s="1" t="s">
        <v>84</v>
      </c>
      <c r="O2103" s="1">
        <v>0.75</v>
      </c>
      <c r="P2103" s="1" t="s">
        <v>85</v>
      </c>
      <c r="Q2103" s="1">
        <v>0</v>
      </c>
      <c r="S2103" s="1">
        <v>0</v>
      </c>
      <c r="U2103" s="1">
        <v>0</v>
      </c>
      <c r="W2103" s="1">
        <v>0</v>
      </c>
      <c r="Y2103" s="1">
        <v>0</v>
      </c>
      <c r="AA2103" s="1">
        <v>0</v>
      </c>
      <c r="AC2103" s="1">
        <v>0</v>
      </c>
      <c r="AE2103" s="1">
        <v>0</v>
      </c>
      <c r="AG2103" s="1">
        <v>3</v>
      </c>
      <c r="AH2103" s="1">
        <v>0</v>
      </c>
    </row>
    <row r="2104" spans="1:34">
      <c r="A2104" s="1" t="s">
        <v>5529</v>
      </c>
      <c r="B2104" s="1" t="s">
        <v>5530</v>
      </c>
      <c r="C2104" s="1" t="s">
        <v>212</v>
      </c>
      <c r="D2104" s="1">
        <v>71</v>
      </c>
      <c r="E2104" s="4">
        <v>44546</v>
      </c>
      <c r="F2104" s="1" t="s">
        <v>5531</v>
      </c>
      <c r="G2104" s="1" t="s">
        <v>72</v>
      </c>
      <c r="H2104" s="1" t="s">
        <v>65</v>
      </c>
      <c r="I2104" s="1">
        <v>0.8</v>
      </c>
      <c r="J2104" s="1" t="s">
        <v>75</v>
      </c>
      <c r="K2104" s="1">
        <v>0</v>
      </c>
      <c r="M2104" s="1">
        <v>0</v>
      </c>
      <c r="O2104" s="1">
        <v>0</v>
      </c>
      <c r="Q2104" s="1">
        <v>0</v>
      </c>
      <c r="S2104" s="1">
        <v>0</v>
      </c>
      <c r="U2104" s="1">
        <v>0</v>
      </c>
      <c r="W2104" s="1">
        <v>0</v>
      </c>
      <c r="Y2104" s="1">
        <v>0</v>
      </c>
      <c r="AA2104" s="1">
        <v>0</v>
      </c>
      <c r="AC2104" s="1">
        <v>0</v>
      </c>
      <c r="AE2104" s="1">
        <v>0</v>
      </c>
      <c r="AG2104" s="1">
        <v>1</v>
      </c>
      <c r="AH2104" s="1">
        <v>0</v>
      </c>
    </row>
    <row r="2105" spans="1:34">
      <c r="A2105" s="1" t="s">
        <v>5532</v>
      </c>
      <c r="B2105" s="1" t="s">
        <v>5533</v>
      </c>
      <c r="C2105" s="1" t="s">
        <v>287</v>
      </c>
      <c r="D2105" s="1">
        <v>12</v>
      </c>
      <c r="E2105" s="4">
        <v>44620</v>
      </c>
      <c r="F2105" s="1" t="s">
        <v>5534</v>
      </c>
      <c r="G2105" s="1" t="s">
        <v>80</v>
      </c>
      <c r="H2105" s="1" t="s">
        <v>73</v>
      </c>
      <c r="I2105" s="1">
        <v>0</v>
      </c>
      <c r="J2105" s="1" t="s">
        <v>81</v>
      </c>
      <c r="K2105" s="1">
        <v>0.4</v>
      </c>
      <c r="L2105" s="1" t="s">
        <v>82</v>
      </c>
      <c r="M2105" s="1">
        <v>0.6</v>
      </c>
      <c r="N2105" s="1" t="s">
        <v>83</v>
      </c>
      <c r="O2105" s="1">
        <v>0.75</v>
      </c>
      <c r="P2105" s="1" t="s">
        <v>84</v>
      </c>
      <c r="Q2105" s="1">
        <v>0.8</v>
      </c>
      <c r="R2105" s="1" t="s">
        <v>85</v>
      </c>
      <c r="S2105" s="1">
        <v>0</v>
      </c>
      <c r="U2105" s="1">
        <v>0</v>
      </c>
      <c r="W2105" s="1">
        <v>0</v>
      </c>
      <c r="Y2105" s="1">
        <v>0</v>
      </c>
      <c r="AA2105" s="1">
        <v>0</v>
      </c>
      <c r="AC2105" s="1">
        <v>0</v>
      </c>
      <c r="AE2105" s="1">
        <v>0</v>
      </c>
      <c r="AG2105" s="1">
        <v>4</v>
      </c>
      <c r="AH2105" s="1">
        <v>15000</v>
      </c>
    </row>
    <row r="2106" spans="1:34">
      <c r="A2106" s="1" t="s">
        <v>5535</v>
      </c>
      <c r="B2106" s="1" t="s">
        <v>5536</v>
      </c>
      <c r="C2106" s="1" t="s">
        <v>98</v>
      </c>
      <c r="D2106" s="1">
        <v>2</v>
      </c>
      <c r="E2106" s="4">
        <v>44628</v>
      </c>
      <c r="F2106" s="1" t="s">
        <v>5537</v>
      </c>
      <c r="G2106" s="1" t="s">
        <v>72</v>
      </c>
      <c r="H2106" s="1" t="s">
        <v>73</v>
      </c>
      <c r="I2106" s="1">
        <v>0</v>
      </c>
      <c r="J2106" s="1" t="s">
        <v>74</v>
      </c>
      <c r="K2106" s="1">
        <v>0.8</v>
      </c>
      <c r="L2106" s="1" t="s">
        <v>75</v>
      </c>
      <c r="M2106" s="1">
        <v>0</v>
      </c>
      <c r="O2106" s="1">
        <v>0</v>
      </c>
      <c r="Q2106" s="1">
        <v>0</v>
      </c>
      <c r="S2106" s="1">
        <v>0</v>
      </c>
      <c r="U2106" s="1">
        <v>0</v>
      </c>
      <c r="W2106" s="1">
        <v>0</v>
      </c>
      <c r="Y2106" s="1">
        <v>0</v>
      </c>
      <c r="AA2106" s="1">
        <v>0</v>
      </c>
      <c r="AC2106" s="1">
        <v>0</v>
      </c>
      <c r="AE2106" s="1">
        <v>0</v>
      </c>
      <c r="AG2106" s="1">
        <v>2</v>
      </c>
      <c r="AH2106" s="1">
        <v>10000</v>
      </c>
    </row>
    <row r="2107" spans="1:34">
      <c r="A2107" s="1" t="s">
        <v>5538</v>
      </c>
      <c r="B2107" s="1" t="s">
        <v>5539</v>
      </c>
      <c r="C2107" s="1" t="s">
        <v>626</v>
      </c>
      <c r="D2107" s="1">
        <v>44</v>
      </c>
      <c r="E2107" s="1">
        <v>40897</v>
      </c>
      <c r="F2107" s="1" t="s">
        <v>20332</v>
      </c>
      <c r="G2107" s="1" t="s">
        <v>72</v>
      </c>
      <c r="H2107" s="1" t="s">
        <v>65</v>
      </c>
      <c r="I2107" s="1">
        <v>0.8</v>
      </c>
      <c r="J2107" s="1" t="s">
        <v>75</v>
      </c>
      <c r="K2107" s="1">
        <v>0</v>
      </c>
      <c r="M2107" s="1">
        <v>0</v>
      </c>
      <c r="O2107" s="1">
        <v>0</v>
      </c>
      <c r="Q2107" s="1">
        <v>0</v>
      </c>
      <c r="S2107" s="1">
        <v>0</v>
      </c>
      <c r="U2107" s="1">
        <v>0</v>
      </c>
      <c r="W2107" s="1">
        <v>0</v>
      </c>
      <c r="Y2107" s="1">
        <v>0</v>
      </c>
      <c r="AA2107" s="1">
        <v>0</v>
      </c>
      <c r="AC2107" s="1">
        <v>0</v>
      </c>
      <c r="AE2107" s="1">
        <v>0</v>
      </c>
      <c r="AG2107" s="1">
        <v>1</v>
      </c>
      <c r="AH2107" s="1">
        <v>0</v>
      </c>
    </row>
    <row r="2108" spans="1:34">
      <c r="A2108" s="1" t="s">
        <v>5540</v>
      </c>
      <c r="B2108" s="1" t="s">
        <v>5541</v>
      </c>
      <c r="C2108" s="1" t="s">
        <v>112</v>
      </c>
      <c r="D2108" s="1">
        <v>31</v>
      </c>
      <c r="E2108" s="1">
        <v>44559</v>
      </c>
      <c r="F2108" s="1" t="s">
        <v>20470</v>
      </c>
      <c r="G2108" s="1" t="s">
        <v>72</v>
      </c>
      <c r="H2108" s="1" t="s">
        <v>73</v>
      </c>
      <c r="I2108" s="1">
        <v>0</v>
      </c>
      <c r="J2108" s="1" t="s">
        <v>397</v>
      </c>
      <c r="K2108" s="1">
        <v>0.2</v>
      </c>
      <c r="L2108" s="1" t="s">
        <v>75</v>
      </c>
      <c r="M2108" s="1">
        <v>0</v>
      </c>
      <c r="O2108" s="1">
        <v>0</v>
      </c>
      <c r="Q2108" s="1">
        <v>0</v>
      </c>
      <c r="S2108" s="1">
        <v>0</v>
      </c>
      <c r="U2108" s="1">
        <v>0</v>
      </c>
      <c r="W2108" s="1">
        <v>0</v>
      </c>
      <c r="Y2108" s="1">
        <v>0</v>
      </c>
      <c r="AA2108" s="1">
        <v>0</v>
      </c>
      <c r="AC2108" s="1">
        <v>0</v>
      </c>
      <c r="AE2108" s="1">
        <v>0</v>
      </c>
      <c r="AG2108" s="1">
        <v>2</v>
      </c>
      <c r="AH2108" s="1">
        <v>8000</v>
      </c>
    </row>
    <row r="2109" spans="1:34">
      <c r="A2109" s="1" t="s">
        <v>5542</v>
      </c>
      <c r="B2109" s="1" t="s">
        <v>5543</v>
      </c>
      <c r="C2109" s="1" t="s">
        <v>255</v>
      </c>
      <c r="D2109" s="1">
        <v>2</v>
      </c>
      <c r="E2109" s="4">
        <v>44597</v>
      </c>
      <c r="F2109" s="1" t="s">
        <v>5544</v>
      </c>
      <c r="G2109" s="1" t="s">
        <v>72</v>
      </c>
      <c r="H2109" s="1" t="s">
        <v>65</v>
      </c>
      <c r="I2109" s="1">
        <v>0.6</v>
      </c>
      <c r="J2109" s="1" t="s">
        <v>75</v>
      </c>
      <c r="K2109" s="1">
        <v>0</v>
      </c>
      <c r="M2109" s="1">
        <v>0</v>
      </c>
      <c r="O2109" s="1">
        <v>0</v>
      </c>
      <c r="Q2109" s="1">
        <v>0</v>
      </c>
      <c r="S2109" s="1">
        <v>0</v>
      </c>
      <c r="U2109" s="1">
        <v>0</v>
      </c>
      <c r="W2109" s="1">
        <v>0</v>
      </c>
      <c r="Y2109" s="1">
        <v>0</v>
      </c>
      <c r="AA2109" s="1">
        <v>0</v>
      </c>
      <c r="AC2109" s="1">
        <v>0</v>
      </c>
      <c r="AE2109" s="1">
        <v>0</v>
      </c>
      <c r="AG2109" s="1">
        <v>1</v>
      </c>
      <c r="AH2109" s="1">
        <v>0</v>
      </c>
    </row>
    <row r="2110" spans="1:34">
      <c r="A2110" s="1" t="s">
        <v>5545</v>
      </c>
      <c r="B2110" s="1" t="s">
        <v>5546</v>
      </c>
      <c r="C2110" s="1" t="s">
        <v>867</v>
      </c>
      <c r="D2110" s="1">
        <v>39</v>
      </c>
      <c r="E2110" s="1">
        <v>42215</v>
      </c>
      <c r="F2110" s="1" t="s">
        <v>20332</v>
      </c>
      <c r="G2110" s="1" t="s">
        <v>72</v>
      </c>
      <c r="H2110" s="1" t="s">
        <v>65</v>
      </c>
      <c r="I2110" s="1">
        <v>0.8</v>
      </c>
      <c r="J2110" s="1" t="s">
        <v>75</v>
      </c>
      <c r="K2110" s="1">
        <v>0</v>
      </c>
      <c r="M2110" s="1">
        <v>0</v>
      </c>
      <c r="O2110" s="1">
        <v>0</v>
      </c>
      <c r="Q2110" s="1">
        <v>0</v>
      </c>
      <c r="S2110" s="1">
        <v>0</v>
      </c>
      <c r="U2110" s="1">
        <v>0</v>
      </c>
      <c r="W2110" s="1">
        <v>0</v>
      </c>
      <c r="Y2110" s="1">
        <v>0</v>
      </c>
      <c r="AA2110" s="1">
        <v>0</v>
      </c>
      <c r="AC2110" s="1">
        <v>0</v>
      </c>
      <c r="AE2110" s="1">
        <v>0</v>
      </c>
      <c r="AG2110" s="1">
        <v>1</v>
      </c>
      <c r="AH2110" s="1">
        <v>0</v>
      </c>
    </row>
    <row r="2111" spans="1:34">
      <c r="A2111" s="1" t="s">
        <v>5547</v>
      </c>
      <c r="B2111" s="1" t="s">
        <v>5548</v>
      </c>
      <c r="C2111" s="1" t="s">
        <v>2500</v>
      </c>
      <c r="D2111" s="1">
        <v>5</v>
      </c>
      <c r="E2111" s="1">
        <v>44307</v>
      </c>
      <c r="F2111" s="1" t="s">
        <v>20332</v>
      </c>
      <c r="G2111" s="1" t="s">
        <v>72</v>
      </c>
      <c r="H2111" s="1" t="s">
        <v>65</v>
      </c>
      <c r="I2111" s="1">
        <v>0.5</v>
      </c>
      <c r="J2111" s="1" t="s">
        <v>75</v>
      </c>
      <c r="K2111" s="1">
        <v>0</v>
      </c>
      <c r="M2111" s="1">
        <v>0</v>
      </c>
      <c r="O2111" s="1">
        <v>0</v>
      </c>
      <c r="Q2111" s="1">
        <v>0</v>
      </c>
      <c r="S2111" s="1">
        <v>0</v>
      </c>
      <c r="U2111" s="1">
        <v>0</v>
      </c>
      <c r="W2111" s="1">
        <v>0</v>
      </c>
      <c r="Y2111" s="1">
        <v>0</v>
      </c>
      <c r="AA2111" s="1">
        <v>0</v>
      </c>
      <c r="AC2111" s="1">
        <v>0</v>
      </c>
      <c r="AE2111" s="1">
        <v>0</v>
      </c>
      <c r="AG2111" s="1">
        <v>1</v>
      </c>
      <c r="AH2111" s="1">
        <v>0</v>
      </c>
    </row>
    <row r="2112" spans="1:34">
      <c r="A2112" s="1" t="s">
        <v>5549</v>
      </c>
      <c r="B2112" s="1" t="s">
        <v>5550</v>
      </c>
      <c r="C2112" s="1" t="s">
        <v>1153</v>
      </c>
      <c r="D2112" s="1">
        <v>11</v>
      </c>
      <c r="E2112" s="1">
        <v>44708</v>
      </c>
      <c r="F2112" s="1" t="s">
        <v>20471</v>
      </c>
      <c r="G2112" s="1" t="s">
        <v>72</v>
      </c>
      <c r="H2112" s="1" t="s">
        <v>73</v>
      </c>
      <c r="I2112" s="1">
        <v>0</v>
      </c>
      <c r="J2112" s="1" t="s">
        <v>89</v>
      </c>
      <c r="K2112" s="1">
        <v>0.8</v>
      </c>
      <c r="L2112" s="1" t="s">
        <v>75</v>
      </c>
      <c r="M2112" s="1">
        <v>0</v>
      </c>
      <c r="O2112" s="1">
        <v>0</v>
      </c>
      <c r="Q2112" s="1">
        <v>0</v>
      </c>
      <c r="S2112" s="1">
        <v>0</v>
      </c>
      <c r="U2112" s="1">
        <v>0</v>
      </c>
      <c r="W2112" s="1">
        <v>0</v>
      </c>
      <c r="Y2112" s="1">
        <v>0</v>
      </c>
      <c r="AA2112" s="1">
        <v>0</v>
      </c>
      <c r="AC2112" s="1">
        <v>0</v>
      </c>
      <c r="AE2112" s="1">
        <v>0</v>
      </c>
      <c r="AG2112" s="1">
        <v>2</v>
      </c>
      <c r="AH2112" s="1">
        <v>12000</v>
      </c>
    </row>
    <row r="2113" spans="1:34">
      <c r="A2113" s="1" t="s">
        <v>5551</v>
      </c>
      <c r="B2113" s="1" t="s">
        <v>5552</v>
      </c>
      <c r="C2113" s="1" t="s">
        <v>64</v>
      </c>
      <c r="H2113" s="1" t="s">
        <v>65</v>
      </c>
      <c r="I2113" s="1" t="s">
        <v>66</v>
      </c>
      <c r="V2113" s="1" t="s">
        <v>67</v>
      </c>
    </row>
    <row r="2114" spans="1:34">
      <c r="A2114" s="1" t="s">
        <v>5553</v>
      </c>
      <c r="B2114" s="1" t="s">
        <v>5554</v>
      </c>
      <c r="C2114" s="1" t="s">
        <v>1153</v>
      </c>
      <c r="D2114" s="1">
        <v>18</v>
      </c>
      <c r="E2114" s="1">
        <v>43554</v>
      </c>
      <c r="F2114" s="1" t="s">
        <v>20332</v>
      </c>
      <c r="G2114" s="1" t="s">
        <v>72</v>
      </c>
      <c r="H2114" s="1" t="s">
        <v>73</v>
      </c>
      <c r="I2114" s="1">
        <v>0</v>
      </c>
      <c r="J2114" s="1" t="s">
        <v>485</v>
      </c>
      <c r="K2114" s="1">
        <v>0.8</v>
      </c>
      <c r="L2114" s="1" t="s">
        <v>75</v>
      </c>
      <c r="M2114" s="1">
        <v>0</v>
      </c>
      <c r="O2114" s="1">
        <v>0</v>
      </c>
      <c r="Q2114" s="1">
        <v>0</v>
      </c>
      <c r="S2114" s="1">
        <v>0</v>
      </c>
      <c r="U2114" s="1">
        <v>0</v>
      </c>
      <c r="W2114" s="1">
        <v>0</v>
      </c>
      <c r="Y2114" s="1">
        <v>0</v>
      </c>
      <c r="AA2114" s="1">
        <v>0</v>
      </c>
      <c r="AC2114" s="1">
        <v>0</v>
      </c>
      <c r="AE2114" s="1">
        <v>0</v>
      </c>
      <c r="AG2114" s="1">
        <v>2</v>
      </c>
      <c r="AH2114" s="1">
        <v>10999.99</v>
      </c>
    </row>
    <row r="2115" spans="1:34">
      <c r="A2115" s="1" t="s">
        <v>5555</v>
      </c>
      <c r="B2115" s="1" t="s">
        <v>5556</v>
      </c>
      <c r="C2115" s="1" t="s">
        <v>1153</v>
      </c>
      <c r="D2115" s="1">
        <v>33</v>
      </c>
      <c r="E2115" s="4">
        <v>44672</v>
      </c>
      <c r="F2115" s="1" t="s">
        <v>5557</v>
      </c>
      <c r="G2115" s="1" t="s">
        <v>80</v>
      </c>
      <c r="H2115" s="1" t="s">
        <v>73</v>
      </c>
      <c r="I2115" s="1">
        <v>0</v>
      </c>
      <c r="J2115" s="1" t="s">
        <v>5558</v>
      </c>
      <c r="K2115" s="1">
        <v>0.74</v>
      </c>
      <c r="L2115" s="1" t="s">
        <v>82</v>
      </c>
      <c r="M2115" s="1">
        <v>0.77</v>
      </c>
      <c r="N2115" s="1" t="s">
        <v>83</v>
      </c>
      <c r="O2115" s="1">
        <v>0.78</v>
      </c>
      <c r="P2115" s="1" t="s">
        <v>84</v>
      </c>
      <c r="Q2115" s="1">
        <v>0.8</v>
      </c>
      <c r="R2115" s="1" t="s">
        <v>85</v>
      </c>
      <c r="S2115" s="1">
        <v>0</v>
      </c>
      <c r="U2115" s="1">
        <v>0</v>
      </c>
      <c r="W2115" s="1">
        <v>0</v>
      </c>
      <c r="Y2115" s="1">
        <v>0</v>
      </c>
      <c r="AA2115" s="1">
        <v>0</v>
      </c>
      <c r="AC2115" s="1">
        <v>0</v>
      </c>
      <c r="AE2115" s="1">
        <v>0</v>
      </c>
      <c r="AG2115" s="1">
        <v>4</v>
      </c>
      <c r="AH2115" s="1">
        <v>13400</v>
      </c>
    </row>
    <row r="2116" spans="1:34">
      <c r="A2116" s="1" t="s">
        <v>5559</v>
      </c>
      <c r="B2116" s="1" t="s">
        <v>5560</v>
      </c>
      <c r="C2116" s="1" t="s">
        <v>121</v>
      </c>
      <c r="D2116" s="1">
        <v>4</v>
      </c>
      <c r="E2116" s="4">
        <v>44613</v>
      </c>
      <c r="F2116" s="1" t="s">
        <v>5561</v>
      </c>
      <c r="G2116" s="1" t="s">
        <v>80</v>
      </c>
      <c r="H2116" s="1" t="s">
        <v>73</v>
      </c>
      <c r="I2116" s="1">
        <v>0</v>
      </c>
      <c r="J2116" s="1" t="s">
        <v>74</v>
      </c>
      <c r="K2116" s="1">
        <v>0.75</v>
      </c>
      <c r="L2116" s="1" t="s">
        <v>82</v>
      </c>
      <c r="M2116" s="1">
        <v>0.77</v>
      </c>
      <c r="N2116" s="1" t="s">
        <v>83</v>
      </c>
      <c r="O2116" s="1">
        <v>0.78</v>
      </c>
      <c r="P2116" s="1" t="s">
        <v>84</v>
      </c>
      <c r="Q2116" s="1">
        <v>0.8</v>
      </c>
      <c r="R2116" s="1" t="s">
        <v>85</v>
      </c>
      <c r="S2116" s="1">
        <v>0</v>
      </c>
      <c r="U2116" s="1">
        <v>0</v>
      </c>
      <c r="W2116" s="1">
        <v>0</v>
      </c>
      <c r="Y2116" s="1">
        <v>0</v>
      </c>
      <c r="AA2116" s="1">
        <v>0</v>
      </c>
      <c r="AC2116" s="1">
        <v>0</v>
      </c>
      <c r="AE2116" s="1">
        <v>0</v>
      </c>
      <c r="AG2116" s="1">
        <v>4</v>
      </c>
      <c r="AH2116" s="1">
        <v>10000</v>
      </c>
    </row>
    <row r="2117" spans="1:34">
      <c r="A2117" s="1" t="s">
        <v>5562</v>
      </c>
      <c r="B2117" s="1" t="s">
        <v>5563</v>
      </c>
      <c r="C2117" s="1" t="s">
        <v>235</v>
      </c>
      <c r="D2117" s="1">
        <v>13</v>
      </c>
      <c r="E2117" s="1">
        <v>44314</v>
      </c>
      <c r="F2117" s="1" t="s">
        <v>20332</v>
      </c>
      <c r="G2117" s="1" t="s">
        <v>72</v>
      </c>
      <c r="H2117" s="1" t="s">
        <v>65</v>
      </c>
      <c r="I2117" s="1">
        <v>0.8</v>
      </c>
      <c r="J2117" s="1" t="s">
        <v>75</v>
      </c>
      <c r="K2117" s="1">
        <v>0</v>
      </c>
      <c r="M2117" s="1">
        <v>0</v>
      </c>
      <c r="O2117" s="1">
        <v>0</v>
      </c>
      <c r="Q2117" s="1">
        <v>0</v>
      </c>
      <c r="S2117" s="1">
        <v>0</v>
      </c>
      <c r="U2117" s="1">
        <v>0</v>
      </c>
      <c r="W2117" s="1">
        <v>0</v>
      </c>
      <c r="Y2117" s="1">
        <v>0</v>
      </c>
      <c r="AA2117" s="1">
        <v>0</v>
      </c>
      <c r="AC2117" s="1">
        <v>0</v>
      </c>
      <c r="AE2117" s="1">
        <v>0</v>
      </c>
      <c r="AG2117" s="1">
        <v>1</v>
      </c>
      <c r="AH2117" s="1">
        <v>0</v>
      </c>
    </row>
    <row r="2118" spans="1:34">
      <c r="A2118" s="1" t="s">
        <v>5564</v>
      </c>
      <c r="B2118" s="1" t="s">
        <v>5565</v>
      </c>
      <c r="C2118" s="1" t="s">
        <v>121</v>
      </c>
      <c r="H2118" s="1" t="s">
        <v>65</v>
      </c>
      <c r="I2118" s="1" t="s">
        <v>66</v>
      </c>
      <c r="V2118" s="1" t="s">
        <v>67</v>
      </c>
    </row>
    <row r="2119" spans="1:34">
      <c r="A2119" s="1" t="s">
        <v>5566</v>
      </c>
      <c r="B2119" s="1" t="s">
        <v>5567</v>
      </c>
      <c r="C2119" s="1" t="s">
        <v>95</v>
      </c>
      <c r="D2119" s="1">
        <v>26</v>
      </c>
      <c r="E2119" s="4">
        <v>44705</v>
      </c>
      <c r="F2119" s="1" t="s">
        <v>5568</v>
      </c>
      <c r="G2119" s="1" t="s">
        <v>72</v>
      </c>
      <c r="H2119" s="1" t="s">
        <v>73</v>
      </c>
      <c r="I2119" s="1">
        <v>0</v>
      </c>
      <c r="J2119" s="1" t="s">
        <v>74</v>
      </c>
      <c r="K2119" s="1">
        <v>0.8</v>
      </c>
      <c r="L2119" s="1" t="s">
        <v>75</v>
      </c>
      <c r="M2119" s="1">
        <v>0</v>
      </c>
      <c r="O2119" s="1">
        <v>0</v>
      </c>
      <c r="Q2119" s="1">
        <v>0</v>
      </c>
      <c r="S2119" s="1">
        <v>0</v>
      </c>
      <c r="U2119" s="1">
        <v>0</v>
      </c>
      <c r="W2119" s="1">
        <v>0</v>
      </c>
      <c r="Y2119" s="1">
        <v>0</v>
      </c>
      <c r="AA2119" s="1">
        <v>0</v>
      </c>
      <c r="AC2119" s="1">
        <v>0</v>
      </c>
      <c r="AE2119" s="1">
        <v>0</v>
      </c>
      <c r="AG2119" s="1">
        <v>2</v>
      </c>
      <c r="AH2119" s="1">
        <v>10000</v>
      </c>
    </row>
    <row r="2120" spans="1:34">
      <c r="A2120" s="1" t="s">
        <v>5569</v>
      </c>
      <c r="B2120" s="1" t="s">
        <v>5570</v>
      </c>
      <c r="C2120" s="1" t="s">
        <v>287</v>
      </c>
      <c r="D2120" s="1">
        <v>8</v>
      </c>
      <c r="E2120" s="4">
        <v>44657</v>
      </c>
      <c r="F2120" s="1" t="s">
        <v>5571</v>
      </c>
      <c r="G2120" s="1" t="s">
        <v>72</v>
      </c>
      <c r="H2120" s="1" t="s">
        <v>65</v>
      </c>
      <c r="I2120" s="1">
        <v>0.7</v>
      </c>
      <c r="J2120" s="1" t="s">
        <v>75</v>
      </c>
      <c r="K2120" s="1">
        <v>0</v>
      </c>
      <c r="M2120" s="1">
        <v>0</v>
      </c>
      <c r="O2120" s="1">
        <v>0</v>
      </c>
      <c r="Q2120" s="1">
        <v>0</v>
      </c>
      <c r="S2120" s="1">
        <v>0</v>
      </c>
      <c r="U2120" s="1">
        <v>0</v>
      </c>
      <c r="W2120" s="1">
        <v>0</v>
      </c>
      <c r="Y2120" s="1">
        <v>0</v>
      </c>
      <c r="AA2120" s="1">
        <v>0</v>
      </c>
      <c r="AC2120" s="1">
        <v>0</v>
      </c>
      <c r="AE2120" s="1">
        <v>0</v>
      </c>
      <c r="AG2120" s="1">
        <v>1</v>
      </c>
      <c r="AH2120" s="1">
        <v>0</v>
      </c>
    </row>
    <row r="2121" spans="1:34">
      <c r="A2121" s="1" t="s">
        <v>5572</v>
      </c>
      <c r="B2121" s="1" t="s">
        <v>5573</v>
      </c>
      <c r="C2121" s="1" t="s">
        <v>78</v>
      </c>
      <c r="D2121" s="1">
        <v>2</v>
      </c>
      <c r="E2121" s="4">
        <v>44642</v>
      </c>
      <c r="F2121" s="1" t="s">
        <v>5574</v>
      </c>
      <c r="G2121" s="1" t="s">
        <v>80</v>
      </c>
      <c r="H2121" s="1" t="s">
        <v>73</v>
      </c>
      <c r="I2121" s="1">
        <v>0</v>
      </c>
      <c r="J2121" s="1" t="s">
        <v>81</v>
      </c>
      <c r="K2121" s="1">
        <v>0.4</v>
      </c>
      <c r="L2121" s="1" t="s">
        <v>82</v>
      </c>
      <c r="M2121" s="1">
        <v>0.48</v>
      </c>
      <c r="N2121" s="1" t="s">
        <v>83</v>
      </c>
      <c r="O2121" s="1">
        <v>0.65</v>
      </c>
      <c r="P2121" s="1" t="s">
        <v>84</v>
      </c>
      <c r="Q2121" s="1">
        <v>0.8</v>
      </c>
      <c r="R2121" s="1" t="s">
        <v>85</v>
      </c>
      <c r="S2121" s="1">
        <v>0</v>
      </c>
      <c r="U2121" s="1">
        <v>0</v>
      </c>
      <c r="W2121" s="1">
        <v>0</v>
      </c>
      <c r="Y2121" s="1">
        <v>0</v>
      </c>
      <c r="AA2121" s="1">
        <v>0</v>
      </c>
      <c r="AC2121" s="1">
        <v>0</v>
      </c>
      <c r="AE2121" s="1">
        <v>0</v>
      </c>
      <c r="AG2121" s="1">
        <v>4</v>
      </c>
      <c r="AH2121" s="1">
        <v>15000</v>
      </c>
    </row>
    <row r="2122" spans="1:34">
      <c r="A2122" s="1" t="s">
        <v>5575</v>
      </c>
      <c r="B2122" s="1" t="s">
        <v>5576</v>
      </c>
      <c r="C2122" s="1" t="s">
        <v>350</v>
      </c>
      <c r="D2122" s="1">
        <v>10</v>
      </c>
      <c r="E2122" s="1">
        <v>44706</v>
      </c>
      <c r="F2122" s="1" t="s">
        <v>20472</v>
      </c>
      <c r="G2122" s="1" t="s">
        <v>72</v>
      </c>
      <c r="H2122" s="1" t="s">
        <v>65</v>
      </c>
      <c r="I2122" s="1">
        <v>0.8</v>
      </c>
      <c r="J2122" s="1" t="s">
        <v>75</v>
      </c>
      <c r="K2122" s="1">
        <v>0</v>
      </c>
      <c r="M2122" s="1">
        <v>0</v>
      </c>
      <c r="O2122" s="1">
        <v>0</v>
      </c>
      <c r="Q2122" s="1">
        <v>0</v>
      </c>
      <c r="S2122" s="1">
        <v>0</v>
      </c>
      <c r="U2122" s="1">
        <v>0</v>
      </c>
      <c r="W2122" s="1">
        <v>0</v>
      </c>
      <c r="Y2122" s="1">
        <v>0</v>
      </c>
      <c r="AA2122" s="1">
        <v>0</v>
      </c>
      <c r="AC2122" s="1">
        <v>0</v>
      </c>
      <c r="AE2122" s="1">
        <v>0</v>
      </c>
      <c r="AG2122" s="1">
        <v>1</v>
      </c>
      <c r="AH2122" s="1">
        <v>0</v>
      </c>
    </row>
    <row r="2123" spans="1:34">
      <c r="A2123" s="1" t="s">
        <v>5577</v>
      </c>
      <c r="B2123" s="1" t="s">
        <v>5578</v>
      </c>
      <c r="C2123" s="1" t="s">
        <v>360</v>
      </c>
      <c r="H2123" s="1" t="s">
        <v>65</v>
      </c>
      <c r="I2123" s="1" t="s">
        <v>66</v>
      </c>
      <c r="V2123" s="1" t="s">
        <v>67</v>
      </c>
    </row>
    <row r="2124" spans="1:34">
      <c r="A2124" s="1" t="s">
        <v>5579</v>
      </c>
      <c r="B2124" s="1" t="s">
        <v>5580</v>
      </c>
      <c r="C2124" s="1" t="s">
        <v>369</v>
      </c>
      <c r="D2124" s="1">
        <v>4</v>
      </c>
      <c r="E2124" s="1">
        <v>43168</v>
      </c>
      <c r="F2124" s="1" t="s">
        <v>20332</v>
      </c>
      <c r="G2124" s="1" t="s">
        <v>72</v>
      </c>
      <c r="H2124" s="1" t="s">
        <v>65</v>
      </c>
      <c r="I2124" s="1">
        <v>0.1</v>
      </c>
      <c r="J2124" s="1" t="s">
        <v>75</v>
      </c>
      <c r="K2124" s="1">
        <v>0</v>
      </c>
      <c r="M2124" s="1">
        <v>0</v>
      </c>
      <c r="O2124" s="1">
        <v>0</v>
      </c>
      <c r="Q2124" s="1">
        <v>0</v>
      </c>
      <c r="S2124" s="1">
        <v>0</v>
      </c>
      <c r="U2124" s="1">
        <v>0</v>
      </c>
      <c r="W2124" s="1">
        <v>0</v>
      </c>
      <c r="Y2124" s="1">
        <v>0</v>
      </c>
      <c r="AA2124" s="1">
        <v>0</v>
      </c>
      <c r="AC2124" s="1">
        <v>0</v>
      </c>
      <c r="AE2124" s="1">
        <v>0</v>
      </c>
      <c r="AG2124" s="1">
        <v>1</v>
      </c>
      <c r="AH2124" s="1">
        <v>0</v>
      </c>
    </row>
    <row r="2125" spans="1:34">
      <c r="A2125" s="1" t="s">
        <v>5581</v>
      </c>
      <c r="B2125" s="1" t="s">
        <v>5582</v>
      </c>
      <c r="C2125" s="1" t="s">
        <v>327</v>
      </c>
      <c r="D2125" s="1">
        <v>37</v>
      </c>
      <c r="E2125" s="1">
        <v>43454</v>
      </c>
      <c r="F2125" s="1" t="s">
        <v>20332</v>
      </c>
      <c r="G2125" s="1" t="s">
        <v>72</v>
      </c>
      <c r="H2125" s="1" t="s">
        <v>65</v>
      </c>
      <c r="I2125" s="1">
        <v>0.8</v>
      </c>
      <c r="J2125" s="1" t="s">
        <v>75</v>
      </c>
      <c r="K2125" s="1">
        <v>0</v>
      </c>
      <c r="M2125" s="1">
        <v>0</v>
      </c>
      <c r="O2125" s="1">
        <v>0</v>
      </c>
      <c r="Q2125" s="1">
        <v>0</v>
      </c>
      <c r="S2125" s="1">
        <v>0</v>
      </c>
      <c r="U2125" s="1">
        <v>0</v>
      </c>
      <c r="W2125" s="1">
        <v>0</v>
      </c>
      <c r="Y2125" s="1">
        <v>0</v>
      </c>
      <c r="AA2125" s="1">
        <v>0</v>
      </c>
      <c r="AC2125" s="1">
        <v>0</v>
      </c>
      <c r="AE2125" s="1">
        <v>0</v>
      </c>
      <c r="AG2125" s="1">
        <v>1</v>
      </c>
      <c r="AH2125" s="1">
        <v>0</v>
      </c>
    </row>
    <row r="2126" spans="1:34">
      <c r="A2126" s="1" t="s">
        <v>5583</v>
      </c>
      <c r="B2126" s="1" t="s">
        <v>5584</v>
      </c>
      <c r="C2126" s="1" t="s">
        <v>212</v>
      </c>
      <c r="D2126" s="1">
        <v>57</v>
      </c>
      <c r="E2126" s="4">
        <v>44557</v>
      </c>
      <c r="F2126" s="1" t="s">
        <v>5585</v>
      </c>
      <c r="G2126" s="1" t="s">
        <v>72</v>
      </c>
      <c r="H2126" s="1" t="s">
        <v>73</v>
      </c>
      <c r="I2126" s="1">
        <v>0</v>
      </c>
      <c r="J2126" s="1" t="s">
        <v>89</v>
      </c>
      <c r="K2126" s="1">
        <v>0.8</v>
      </c>
      <c r="L2126" s="1" t="s">
        <v>75</v>
      </c>
      <c r="M2126" s="1">
        <v>0</v>
      </c>
      <c r="O2126" s="1">
        <v>0</v>
      </c>
      <c r="Q2126" s="1">
        <v>0</v>
      </c>
      <c r="S2126" s="1">
        <v>0</v>
      </c>
      <c r="U2126" s="1">
        <v>0</v>
      </c>
      <c r="W2126" s="1">
        <v>0</v>
      </c>
      <c r="Y2126" s="1">
        <v>0</v>
      </c>
      <c r="AA2126" s="1">
        <v>0</v>
      </c>
      <c r="AC2126" s="1">
        <v>0</v>
      </c>
      <c r="AE2126" s="1">
        <v>0</v>
      </c>
      <c r="AG2126" s="1">
        <v>2</v>
      </c>
      <c r="AH2126" s="1">
        <v>12000</v>
      </c>
    </row>
    <row r="2127" spans="1:34">
      <c r="A2127" s="1" t="s">
        <v>5586</v>
      </c>
      <c r="B2127" s="1" t="s">
        <v>5587</v>
      </c>
      <c r="C2127" s="1" t="s">
        <v>152</v>
      </c>
      <c r="D2127" s="1">
        <v>8</v>
      </c>
      <c r="E2127" s="4">
        <v>44713</v>
      </c>
      <c r="F2127" s="1" t="s">
        <v>5588</v>
      </c>
      <c r="G2127" s="1" t="s">
        <v>72</v>
      </c>
      <c r="H2127" s="1" t="s">
        <v>73</v>
      </c>
      <c r="I2127" s="1">
        <v>0</v>
      </c>
      <c r="J2127" s="1" t="s">
        <v>89</v>
      </c>
      <c r="K2127" s="1">
        <v>0.4</v>
      </c>
      <c r="L2127" s="1" t="s">
        <v>75</v>
      </c>
      <c r="M2127" s="1">
        <v>0</v>
      </c>
      <c r="O2127" s="1">
        <v>0</v>
      </c>
      <c r="Q2127" s="1">
        <v>0</v>
      </c>
      <c r="S2127" s="1">
        <v>0</v>
      </c>
      <c r="U2127" s="1">
        <v>0</v>
      </c>
      <c r="W2127" s="1">
        <v>0</v>
      </c>
      <c r="Y2127" s="1">
        <v>0</v>
      </c>
      <c r="AA2127" s="1">
        <v>0</v>
      </c>
      <c r="AC2127" s="1">
        <v>0</v>
      </c>
      <c r="AE2127" s="1">
        <v>0</v>
      </c>
      <c r="AG2127" s="1">
        <v>2</v>
      </c>
      <c r="AH2127" s="1">
        <v>12000</v>
      </c>
    </row>
    <row r="2128" spans="1:34">
      <c r="A2128" s="1" t="s">
        <v>5589</v>
      </c>
      <c r="B2128" s="1" t="s">
        <v>5590</v>
      </c>
      <c r="C2128" s="1" t="s">
        <v>149</v>
      </c>
      <c r="D2128" s="1">
        <v>3</v>
      </c>
      <c r="E2128" s="1">
        <v>44313</v>
      </c>
      <c r="F2128" s="1" t="s">
        <v>20332</v>
      </c>
      <c r="G2128" s="1" t="s">
        <v>72</v>
      </c>
      <c r="H2128" s="1" t="s">
        <v>65</v>
      </c>
      <c r="I2128" s="1">
        <v>0.8</v>
      </c>
      <c r="J2128" s="1" t="s">
        <v>75</v>
      </c>
      <c r="K2128" s="1">
        <v>0</v>
      </c>
      <c r="M2128" s="1">
        <v>0</v>
      </c>
      <c r="O2128" s="1">
        <v>0</v>
      </c>
      <c r="Q2128" s="1">
        <v>0</v>
      </c>
      <c r="S2128" s="1">
        <v>0</v>
      </c>
      <c r="U2128" s="1">
        <v>0</v>
      </c>
      <c r="W2128" s="1">
        <v>0</v>
      </c>
      <c r="Y2128" s="1">
        <v>0</v>
      </c>
      <c r="AA2128" s="1">
        <v>0</v>
      </c>
      <c r="AC2128" s="1">
        <v>0</v>
      </c>
      <c r="AE2128" s="1">
        <v>0</v>
      </c>
      <c r="AG2128" s="1">
        <v>1</v>
      </c>
      <c r="AH2128" s="1">
        <v>0</v>
      </c>
    </row>
    <row r="2129" spans="1:34">
      <c r="A2129" s="1" t="s">
        <v>5591</v>
      </c>
      <c r="B2129" s="1" t="s">
        <v>5592</v>
      </c>
      <c r="C2129" s="1" t="s">
        <v>193</v>
      </c>
      <c r="D2129" s="1">
        <v>14</v>
      </c>
      <c r="E2129" s="4">
        <v>44706</v>
      </c>
      <c r="F2129" s="1" t="s">
        <v>5593</v>
      </c>
      <c r="G2129" s="1" t="s">
        <v>72</v>
      </c>
      <c r="H2129" s="1" t="s">
        <v>65</v>
      </c>
      <c r="I2129" s="1">
        <v>0.4</v>
      </c>
      <c r="J2129" s="1" t="s">
        <v>75</v>
      </c>
      <c r="K2129" s="1">
        <v>0</v>
      </c>
      <c r="M2129" s="1">
        <v>0</v>
      </c>
      <c r="O2129" s="1">
        <v>0</v>
      </c>
      <c r="Q2129" s="1">
        <v>0</v>
      </c>
      <c r="S2129" s="1">
        <v>0</v>
      </c>
      <c r="U2129" s="1">
        <v>0</v>
      </c>
      <c r="W2129" s="1">
        <v>0</v>
      </c>
      <c r="Y2129" s="1">
        <v>0</v>
      </c>
      <c r="AA2129" s="1">
        <v>0</v>
      </c>
      <c r="AC2129" s="1">
        <v>0</v>
      </c>
      <c r="AE2129" s="1">
        <v>0</v>
      </c>
      <c r="AG2129" s="1">
        <v>1</v>
      </c>
      <c r="AH2129" s="1">
        <v>0</v>
      </c>
    </row>
    <row r="2130" spans="1:34">
      <c r="A2130" s="1" t="s">
        <v>5594</v>
      </c>
      <c r="B2130" s="1" t="s">
        <v>5595</v>
      </c>
      <c r="C2130" s="1" t="s">
        <v>167</v>
      </c>
      <c r="D2130" s="1">
        <v>18</v>
      </c>
      <c r="E2130" s="4">
        <v>44680</v>
      </c>
      <c r="F2130" s="1" t="s">
        <v>5596</v>
      </c>
      <c r="G2130" s="1" t="s">
        <v>80</v>
      </c>
      <c r="H2130" s="1" t="s">
        <v>73</v>
      </c>
      <c r="I2130" s="1">
        <v>0</v>
      </c>
      <c r="J2130" s="1" t="s">
        <v>187</v>
      </c>
      <c r="K2130" s="1">
        <v>0.6</v>
      </c>
      <c r="L2130" s="1" t="s">
        <v>82</v>
      </c>
      <c r="M2130" s="1">
        <v>0.61</v>
      </c>
      <c r="N2130" s="1" t="s">
        <v>83</v>
      </c>
      <c r="O2130" s="1">
        <v>0.73</v>
      </c>
      <c r="P2130" s="1" t="s">
        <v>84</v>
      </c>
      <c r="Q2130" s="1">
        <v>0.79</v>
      </c>
      <c r="R2130" s="1" t="s">
        <v>85</v>
      </c>
      <c r="S2130" s="1">
        <v>0</v>
      </c>
      <c r="U2130" s="1">
        <v>0</v>
      </c>
      <c r="W2130" s="1">
        <v>0</v>
      </c>
      <c r="Y2130" s="1">
        <v>0</v>
      </c>
      <c r="AA2130" s="1">
        <v>0</v>
      </c>
      <c r="AC2130" s="1">
        <v>0</v>
      </c>
      <c r="AE2130" s="1">
        <v>0</v>
      </c>
      <c r="AG2130" s="1">
        <v>4</v>
      </c>
      <c r="AH2130" s="1">
        <v>9000</v>
      </c>
    </row>
    <row r="2131" spans="1:34">
      <c r="A2131" s="1" t="s">
        <v>5597</v>
      </c>
      <c r="B2131" s="1" t="s">
        <v>5598</v>
      </c>
      <c r="C2131" s="1" t="s">
        <v>118</v>
      </c>
      <c r="D2131" s="1">
        <v>5</v>
      </c>
      <c r="E2131" s="1">
        <v>43553</v>
      </c>
      <c r="F2131" s="1" t="s">
        <v>20332</v>
      </c>
      <c r="G2131" s="1" t="s">
        <v>72</v>
      </c>
      <c r="H2131" s="1" t="s">
        <v>65</v>
      </c>
      <c r="I2131" s="1">
        <v>0.8</v>
      </c>
      <c r="J2131" s="1" t="s">
        <v>75</v>
      </c>
      <c r="K2131" s="1">
        <v>0</v>
      </c>
      <c r="M2131" s="1">
        <v>0</v>
      </c>
      <c r="O2131" s="1">
        <v>0</v>
      </c>
      <c r="Q2131" s="1">
        <v>0</v>
      </c>
      <c r="S2131" s="1">
        <v>0</v>
      </c>
      <c r="U2131" s="1">
        <v>0</v>
      </c>
      <c r="W2131" s="1">
        <v>0</v>
      </c>
      <c r="Y2131" s="1">
        <v>0</v>
      </c>
      <c r="AA2131" s="1">
        <v>0</v>
      </c>
      <c r="AC2131" s="1">
        <v>0</v>
      </c>
      <c r="AE2131" s="1">
        <v>0</v>
      </c>
      <c r="AG2131" s="1">
        <v>1</v>
      </c>
      <c r="AH2131" s="1">
        <v>0</v>
      </c>
    </row>
    <row r="2132" spans="1:34">
      <c r="A2132" s="1" t="s">
        <v>5599</v>
      </c>
      <c r="B2132" s="1" t="s">
        <v>5600</v>
      </c>
      <c r="C2132" s="1" t="s">
        <v>228</v>
      </c>
      <c r="D2132" s="1">
        <v>4</v>
      </c>
      <c r="E2132" s="4">
        <v>44596</v>
      </c>
      <c r="F2132" s="1" t="s">
        <v>5601</v>
      </c>
      <c r="G2132" s="1" t="s">
        <v>72</v>
      </c>
      <c r="H2132" s="1" t="s">
        <v>73</v>
      </c>
      <c r="I2132" s="1">
        <v>0</v>
      </c>
      <c r="J2132" s="1" t="s">
        <v>397</v>
      </c>
      <c r="K2132" s="1">
        <v>0.8</v>
      </c>
      <c r="L2132" s="1" t="s">
        <v>75</v>
      </c>
      <c r="M2132" s="1">
        <v>0</v>
      </c>
      <c r="O2132" s="1">
        <v>0</v>
      </c>
      <c r="Q2132" s="1">
        <v>0</v>
      </c>
      <c r="S2132" s="1">
        <v>0</v>
      </c>
      <c r="U2132" s="1">
        <v>0</v>
      </c>
      <c r="W2132" s="1">
        <v>0</v>
      </c>
      <c r="Y2132" s="1">
        <v>0</v>
      </c>
      <c r="AA2132" s="1">
        <v>0</v>
      </c>
      <c r="AC2132" s="1">
        <v>0</v>
      </c>
      <c r="AE2132" s="1">
        <v>0</v>
      </c>
      <c r="AG2132" s="1">
        <v>2</v>
      </c>
      <c r="AH2132" s="1">
        <v>8000</v>
      </c>
    </row>
    <row r="2133" spans="1:34">
      <c r="A2133" s="1" t="s">
        <v>5602</v>
      </c>
      <c r="B2133" s="1" t="s">
        <v>5603</v>
      </c>
      <c r="C2133" s="1" t="s">
        <v>620</v>
      </c>
      <c r="D2133" s="1">
        <v>8</v>
      </c>
      <c r="E2133" s="1">
        <v>44712</v>
      </c>
      <c r="F2133" s="1" t="s">
        <v>20473</v>
      </c>
      <c r="G2133" s="1" t="s">
        <v>72</v>
      </c>
      <c r="H2133" s="1" t="s">
        <v>65</v>
      </c>
      <c r="I2133" s="1">
        <v>0.8</v>
      </c>
      <c r="J2133" s="1" t="s">
        <v>75</v>
      </c>
      <c r="K2133" s="1">
        <v>0</v>
      </c>
      <c r="M2133" s="1">
        <v>0</v>
      </c>
      <c r="O2133" s="1">
        <v>0</v>
      </c>
      <c r="Q2133" s="1">
        <v>0</v>
      </c>
      <c r="S2133" s="1">
        <v>0</v>
      </c>
      <c r="U2133" s="1">
        <v>0</v>
      </c>
      <c r="W2133" s="1">
        <v>0</v>
      </c>
      <c r="Y2133" s="1">
        <v>0</v>
      </c>
      <c r="AA2133" s="1">
        <v>0</v>
      </c>
      <c r="AC2133" s="1">
        <v>0</v>
      </c>
      <c r="AE2133" s="1">
        <v>0</v>
      </c>
      <c r="AG2133" s="1">
        <v>1</v>
      </c>
      <c r="AH2133" s="1">
        <v>0</v>
      </c>
    </row>
    <row r="2134" spans="1:34">
      <c r="A2134" s="1" t="s">
        <v>5604</v>
      </c>
      <c r="B2134" s="1" t="s">
        <v>5605</v>
      </c>
      <c r="C2134" s="1" t="s">
        <v>196</v>
      </c>
      <c r="H2134" s="1" t="s">
        <v>65</v>
      </c>
      <c r="I2134" s="1" t="s">
        <v>66</v>
      </c>
      <c r="V2134" s="1" t="s">
        <v>67</v>
      </c>
    </row>
    <row r="2135" spans="1:34">
      <c r="A2135" s="1" t="s">
        <v>5606</v>
      </c>
      <c r="B2135" s="1" t="s">
        <v>5607</v>
      </c>
      <c r="C2135" s="1" t="s">
        <v>840</v>
      </c>
      <c r="D2135" s="1">
        <v>13</v>
      </c>
      <c r="E2135" s="4">
        <v>44631</v>
      </c>
      <c r="F2135" s="1" t="s">
        <v>5608</v>
      </c>
      <c r="G2135" s="1" t="s">
        <v>80</v>
      </c>
      <c r="H2135" s="1" t="s">
        <v>73</v>
      </c>
      <c r="I2135" s="1">
        <v>0</v>
      </c>
      <c r="J2135" s="1" t="s">
        <v>5609</v>
      </c>
      <c r="K2135" s="1">
        <v>0.72</v>
      </c>
      <c r="L2135" s="1" t="s">
        <v>75</v>
      </c>
      <c r="M2135" s="1">
        <v>0</v>
      </c>
      <c r="O2135" s="1">
        <v>0</v>
      </c>
      <c r="Q2135" s="1">
        <v>0</v>
      </c>
      <c r="S2135" s="1">
        <v>0</v>
      </c>
      <c r="U2135" s="1">
        <v>0</v>
      </c>
      <c r="W2135" s="1">
        <v>0</v>
      </c>
      <c r="Y2135" s="1">
        <v>0</v>
      </c>
      <c r="AA2135" s="1">
        <v>0</v>
      </c>
      <c r="AC2135" s="1">
        <v>0</v>
      </c>
      <c r="AE2135" s="1">
        <v>0</v>
      </c>
      <c r="AG2135" s="1">
        <v>2</v>
      </c>
      <c r="AH2135" s="1">
        <v>8173.99</v>
      </c>
    </row>
    <row r="2136" spans="1:34">
      <c r="A2136" s="1" t="s">
        <v>5610</v>
      </c>
      <c r="B2136" s="1" t="s">
        <v>5611</v>
      </c>
      <c r="C2136" s="1" t="s">
        <v>95</v>
      </c>
      <c r="D2136" s="1">
        <v>6</v>
      </c>
      <c r="E2136" s="1">
        <v>43962</v>
      </c>
      <c r="F2136" s="1" t="s">
        <v>20332</v>
      </c>
      <c r="G2136" s="1" t="s">
        <v>72</v>
      </c>
      <c r="H2136" s="1" t="s">
        <v>65</v>
      </c>
      <c r="I2136" s="1">
        <v>0.8</v>
      </c>
      <c r="J2136" s="1" t="s">
        <v>75</v>
      </c>
      <c r="K2136" s="1">
        <v>0</v>
      </c>
      <c r="M2136" s="1">
        <v>0</v>
      </c>
      <c r="O2136" s="1">
        <v>0</v>
      </c>
      <c r="Q2136" s="1">
        <v>0</v>
      </c>
      <c r="S2136" s="1">
        <v>0</v>
      </c>
      <c r="U2136" s="1">
        <v>0</v>
      </c>
      <c r="W2136" s="1">
        <v>0</v>
      </c>
      <c r="Y2136" s="1">
        <v>0</v>
      </c>
      <c r="AA2136" s="1">
        <v>0</v>
      </c>
      <c r="AC2136" s="1">
        <v>0</v>
      </c>
      <c r="AE2136" s="1">
        <v>0</v>
      </c>
      <c r="AG2136" s="1">
        <v>1</v>
      </c>
      <c r="AH2136" s="1">
        <v>0</v>
      </c>
    </row>
    <row r="2137" spans="1:34">
      <c r="A2137" s="1" t="s">
        <v>5612</v>
      </c>
      <c r="B2137" s="1" t="s">
        <v>5613</v>
      </c>
      <c r="C2137" s="1" t="s">
        <v>193</v>
      </c>
      <c r="D2137" s="1">
        <v>7</v>
      </c>
      <c r="E2137" s="1">
        <v>44282</v>
      </c>
      <c r="F2137" s="1" t="s">
        <v>20332</v>
      </c>
      <c r="G2137" s="1" t="s">
        <v>72</v>
      </c>
      <c r="H2137" s="1" t="s">
        <v>65</v>
      </c>
      <c r="I2137" s="1">
        <v>0.6</v>
      </c>
      <c r="J2137" s="1" t="s">
        <v>75</v>
      </c>
      <c r="K2137" s="1">
        <v>0</v>
      </c>
      <c r="M2137" s="1">
        <v>0</v>
      </c>
      <c r="O2137" s="1">
        <v>0</v>
      </c>
      <c r="Q2137" s="1">
        <v>0</v>
      </c>
      <c r="S2137" s="1">
        <v>0</v>
      </c>
      <c r="U2137" s="1">
        <v>0</v>
      </c>
      <c r="W2137" s="1">
        <v>0</v>
      </c>
      <c r="Y2137" s="1">
        <v>0</v>
      </c>
      <c r="AA2137" s="1">
        <v>0</v>
      </c>
      <c r="AC2137" s="1">
        <v>0</v>
      </c>
      <c r="AE2137" s="1">
        <v>0</v>
      </c>
      <c r="AG2137" s="1">
        <v>1</v>
      </c>
      <c r="AH2137" s="1">
        <v>0</v>
      </c>
    </row>
    <row r="2138" spans="1:34">
      <c r="A2138" s="1" t="s">
        <v>5614</v>
      </c>
      <c r="B2138" s="1" t="s">
        <v>5615</v>
      </c>
      <c r="C2138" s="1" t="s">
        <v>228</v>
      </c>
      <c r="D2138" s="1">
        <v>22</v>
      </c>
      <c r="E2138" s="1">
        <v>43144</v>
      </c>
      <c r="F2138" s="1" t="s">
        <v>20332</v>
      </c>
      <c r="G2138" s="1" t="s">
        <v>72</v>
      </c>
      <c r="H2138" s="1" t="s">
        <v>73</v>
      </c>
      <c r="I2138" s="1">
        <v>0</v>
      </c>
      <c r="J2138" s="1" t="s">
        <v>74</v>
      </c>
      <c r="K2138" s="1">
        <v>0.6</v>
      </c>
      <c r="L2138" s="1" t="s">
        <v>75</v>
      </c>
      <c r="M2138" s="1">
        <v>0</v>
      </c>
      <c r="O2138" s="1">
        <v>0</v>
      </c>
      <c r="Q2138" s="1">
        <v>0</v>
      </c>
      <c r="S2138" s="1">
        <v>0</v>
      </c>
      <c r="U2138" s="1">
        <v>0</v>
      </c>
      <c r="W2138" s="1">
        <v>0</v>
      </c>
      <c r="Y2138" s="1">
        <v>0</v>
      </c>
      <c r="AA2138" s="1">
        <v>0</v>
      </c>
      <c r="AC2138" s="1">
        <v>0</v>
      </c>
      <c r="AE2138" s="1">
        <v>0</v>
      </c>
      <c r="AG2138" s="1">
        <v>2</v>
      </c>
      <c r="AH2138" s="1">
        <v>10000</v>
      </c>
    </row>
    <row r="2139" spans="1:34">
      <c r="A2139" s="1" t="s">
        <v>5616</v>
      </c>
      <c r="B2139" s="1" t="s">
        <v>5617</v>
      </c>
      <c r="C2139" s="1" t="s">
        <v>752</v>
      </c>
      <c r="D2139" s="1">
        <v>5</v>
      </c>
      <c r="E2139" s="4">
        <v>44649</v>
      </c>
      <c r="F2139" s="1" t="s">
        <v>5618</v>
      </c>
      <c r="G2139" s="1" t="s">
        <v>80</v>
      </c>
      <c r="H2139" s="1" t="s">
        <v>73</v>
      </c>
      <c r="I2139" s="1">
        <v>0</v>
      </c>
      <c r="J2139" s="1" t="s">
        <v>74</v>
      </c>
      <c r="K2139" s="1">
        <v>0.6</v>
      </c>
      <c r="L2139" s="1" t="s">
        <v>82</v>
      </c>
      <c r="M2139" s="1">
        <v>0.65</v>
      </c>
      <c r="N2139" s="1" t="s">
        <v>83</v>
      </c>
      <c r="O2139" s="1">
        <v>0.75</v>
      </c>
      <c r="P2139" s="1" t="s">
        <v>84</v>
      </c>
      <c r="Q2139" s="1">
        <v>0.8</v>
      </c>
      <c r="R2139" s="1" t="s">
        <v>85</v>
      </c>
      <c r="S2139" s="1">
        <v>0</v>
      </c>
      <c r="U2139" s="1">
        <v>0</v>
      </c>
      <c r="W2139" s="1">
        <v>0</v>
      </c>
      <c r="Y2139" s="1">
        <v>0</v>
      </c>
      <c r="AA2139" s="1">
        <v>0</v>
      </c>
      <c r="AC2139" s="1">
        <v>0</v>
      </c>
      <c r="AE2139" s="1">
        <v>0</v>
      </c>
      <c r="AG2139" s="1">
        <v>4</v>
      </c>
      <c r="AH2139" s="1">
        <v>10000</v>
      </c>
    </row>
    <row r="2140" spans="1:34">
      <c r="A2140" s="1" t="s">
        <v>5619</v>
      </c>
      <c r="B2140" s="1" t="s">
        <v>5620</v>
      </c>
      <c r="C2140" s="1" t="s">
        <v>620</v>
      </c>
      <c r="D2140" s="1">
        <v>12</v>
      </c>
      <c r="E2140" s="1">
        <v>44288</v>
      </c>
      <c r="F2140" s="1" t="s">
        <v>20332</v>
      </c>
      <c r="G2140" s="1" t="s">
        <v>72</v>
      </c>
      <c r="H2140" s="1" t="s">
        <v>65</v>
      </c>
      <c r="I2140" s="1">
        <v>0.8</v>
      </c>
      <c r="J2140" s="1" t="s">
        <v>75</v>
      </c>
      <c r="K2140" s="1">
        <v>0</v>
      </c>
      <c r="M2140" s="1">
        <v>0</v>
      </c>
      <c r="O2140" s="1">
        <v>0</v>
      </c>
      <c r="Q2140" s="1">
        <v>0</v>
      </c>
      <c r="S2140" s="1">
        <v>0</v>
      </c>
      <c r="U2140" s="1">
        <v>0</v>
      </c>
      <c r="W2140" s="1">
        <v>0</v>
      </c>
      <c r="Y2140" s="1">
        <v>0</v>
      </c>
      <c r="AA2140" s="1">
        <v>0</v>
      </c>
      <c r="AC2140" s="1">
        <v>0</v>
      </c>
      <c r="AE2140" s="1">
        <v>0</v>
      </c>
      <c r="AG2140" s="1">
        <v>1</v>
      </c>
      <c r="AH2140" s="1">
        <v>0</v>
      </c>
    </row>
    <row r="2141" spans="1:34">
      <c r="A2141" s="1" t="s">
        <v>5621</v>
      </c>
      <c r="B2141" s="1" t="s">
        <v>5622</v>
      </c>
      <c r="C2141" s="1" t="s">
        <v>1337</v>
      </c>
      <c r="D2141" s="1">
        <v>8</v>
      </c>
      <c r="E2141" s="4">
        <v>44650</v>
      </c>
      <c r="F2141" s="1" t="s">
        <v>5623</v>
      </c>
      <c r="G2141" s="1" t="s">
        <v>80</v>
      </c>
      <c r="H2141" s="1" t="s">
        <v>73</v>
      </c>
      <c r="I2141" s="1">
        <v>0</v>
      </c>
      <c r="J2141" s="1" t="s">
        <v>74</v>
      </c>
      <c r="K2141" s="1">
        <v>0.5</v>
      </c>
      <c r="L2141" s="1" t="s">
        <v>82</v>
      </c>
      <c r="M2141" s="1">
        <v>0.5</v>
      </c>
      <c r="N2141" s="1" t="s">
        <v>83</v>
      </c>
      <c r="O2141" s="1">
        <v>0.6</v>
      </c>
      <c r="P2141" s="1" t="s">
        <v>84</v>
      </c>
      <c r="Q2141" s="1">
        <v>0.8</v>
      </c>
      <c r="R2141" s="1" t="s">
        <v>85</v>
      </c>
      <c r="S2141" s="1">
        <v>0</v>
      </c>
      <c r="U2141" s="1">
        <v>0</v>
      </c>
      <c r="W2141" s="1">
        <v>0</v>
      </c>
      <c r="Y2141" s="1">
        <v>0</v>
      </c>
      <c r="AA2141" s="1">
        <v>0</v>
      </c>
      <c r="AC2141" s="1">
        <v>0</v>
      </c>
      <c r="AE2141" s="1">
        <v>0</v>
      </c>
      <c r="AG2141" s="1">
        <v>4</v>
      </c>
      <c r="AH2141" s="1">
        <v>10000</v>
      </c>
    </row>
    <row r="2142" spans="1:34">
      <c r="A2142" s="1" t="s">
        <v>5624</v>
      </c>
      <c r="B2142" s="1" t="s">
        <v>5625</v>
      </c>
      <c r="C2142" s="1" t="s">
        <v>118</v>
      </c>
      <c r="D2142" s="1">
        <v>8</v>
      </c>
      <c r="E2142" s="4">
        <v>44704</v>
      </c>
      <c r="F2142" s="1" t="s">
        <v>5626</v>
      </c>
      <c r="G2142" s="1" t="s">
        <v>72</v>
      </c>
      <c r="H2142" s="1" t="s">
        <v>65</v>
      </c>
      <c r="I2142" s="1">
        <v>0.4</v>
      </c>
      <c r="J2142" s="1" t="s">
        <v>75</v>
      </c>
      <c r="K2142" s="1">
        <v>0</v>
      </c>
      <c r="M2142" s="1">
        <v>0</v>
      </c>
      <c r="O2142" s="1">
        <v>0</v>
      </c>
      <c r="Q2142" s="1">
        <v>0</v>
      </c>
      <c r="S2142" s="1">
        <v>0</v>
      </c>
      <c r="U2142" s="1">
        <v>0</v>
      </c>
      <c r="W2142" s="1">
        <v>0</v>
      </c>
      <c r="Y2142" s="1">
        <v>0</v>
      </c>
      <c r="AA2142" s="1">
        <v>0</v>
      </c>
      <c r="AC2142" s="1">
        <v>0</v>
      </c>
      <c r="AE2142" s="1">
        <v>0</v>
      </c>
      <c r="AG2142" s="1">
        <v>1</v>
      </c>
      <c r="AH2142" s="1">
        <v>0</v>
      </c>
    </row>
    <row r="2143" spans="1:34">
      <c r="A2143" s="1" t="s">
        <v>5627</v>
      </c>
      <c r="B2143" s="1" t="s">
        <v>5628</v>
      </c>
      <c r="C2143" s="1" t="s">
        <v>95</v>
      </c>
      <c r="D2143" s="1">
        <v>15</v>
      </c>
      <c r="E2143" s="1">
        <v>44707</v>
      </c>
      <c r="F2143" s="1" t="s">
        <v>20474</v>
      </c>
      <c r="G2143" s="1" t="s">
        <v>72</v>
      </c>
      <c r="H2143" s="1" t="s">
        <v>65</v>
      </c>
      <c r="I2143" s="1">
        <v>0.6</v>
      </c>
      <c r="J2143" s="1" t="s">
        <v>75</v>
      </c>
      <c r="K2143" s="1">
        <v>0</v>
      </c>
      <c r="M2143" s="1">
        <v>0</v>
      </c>
      <c r="O2143" s="1">
        <v>0</v>
      </c>
      <c r="Q2143" s="1">
        <v>0</v>
      </c>
      <c r="S2143" s="1">
        <v>0</v>
      </c>
      <c r="U2143" s="1">
        <v>0</v>
      </c>
      <c r="W2143" s="1">
        <v>0</v>
      </c>
      <c r="Y2143" s="1">
        <v>0</v>
      </c>
      <c r="AA2143" s="1">
        <v>0</v>
      </c>
      <c r="AC2143" s="1">
        <v>0</v>
      </c>
      <c r="AE2143" s="1">
        <v>0</v>
      </c>
      <c r="AG2143" s="1">
        <v>1</v>
      </c>
      <c r="AH2143" s="1">
        <v>0</v>
      </c>
    </row>
    <row r="2144" spans="1:34">
      <c r="A2144" s="1" t="s">
        <v>5629</v>
      </c>
      <c r="B2144" s="1" t="s">
        <v>5630</v>
      </c>
      <c r="C2144" s="1" t="s">
        <v>167</v>
      </c>
      <c r="D2144" s="1" t="s">
        <v>20475</v>
      </c>
      <c r="E2144" s="1">
        <v>42823</v>
      </c>
      <c r="F2144" s="1" t="s">
        <v>20332</v>
      </c>
      <c r="G2144" s="1" t="s">
        <v>72</v>
      </c>
      <c r="H2144" s="1" t="s">
        <v>65</v>
      </c>
      <c r="I2144" s="1">
        <v>0.8</v>
      </c>
      <c r="J2144" s="1" t="s">
        <v>75</v>
      </c>
      <c r="K2144" s="1">
        <v>0</v>
      </c>
      <c r="M2144" s="1">
        <v>0</v>
      </c>
      <c r="O2144" s="1">
        <v>0</v>
      </c>
      <c r="Q2144" s="1">
        <v>0</v>
      </c>
      <c r="S2144" s="1">
        <v>0</v>
      </c>
      <c r="U2144" s="1">
        <v>0</v>
      </c>
      <c r="W2144" s="1">
        <v>0</v>
      </c>
      <c r="Y2144" s="1">
        <v>0</v>
      </c>
      <c r="AA2144" s="1">
        <v>0</v>
      </c>
      <c r="AC2144" s="1">
        <v>0</v>
      </c>
      <c r="AE2144" s="1">
        <v>0</v>
      </c>
      <c r="AG2144" s="1">
        <v>1</v>
      </c>
      <c r="AH2144" s="1">
        <v>0</v>
      </c>
    </row>
    <row r="2145" spans="1:34">
      <c r="A2145" s="1" t="s">
        <v>5631</v>
      </c>
      <c r="B2145" s="1" t="s">
        <v>5632</v>
      </c>
      <c r="C2145" s="1" t="s">
        <v>387</v>
      </c>
      <c r="D2145" s="1">
        <v>16</v>
      </c>
      <c r="E2145" s="1">
        <v>44116</v>
      </c>
      <c r="F2145" s="1" t="s">
        <v>20332</v>
      </c>
      <c r="G2145" s="1" t="s">
        <v>72</v>
      </c>
      <c r="H2145" s="1" t="s">
        <v>73</v>
      </c>
      <c r="I2145" s="1">
        <v>0</v>
      </c>
      <c r="J2145" s="1" t="s">
        <v>20476</v>
      </c>
      <c r="K2145" s="1">
        <v>0.8</v>
      </c>
      <c r="L2145" s="1" t="s">
        <v>75</v>
      </c>
      <c r="M2145" s="1">
        <v>0</v>
      </c>
      <c r="O2145" s="1">
        <v>0</v>
      </c>
      <c r="Q2145" s="1">
        <v>0</v>
      </c>
      <c r="S2145" s="1">
        <v>0</v>
      </c>
      <c r="U2145" s="1">
        <v>0</v>
      </c>
      <c r="W2145" s="1">
        <v>0</v>
      </c>
      <c r="Y2145" s="1">
        <v>0</v>
      </c>
      <c r="AA2145" s="1">
        <v>0</v>
      </c>
      <c r="AC2145" s="1">
        <v>0</v>
      </c>
      <c r="AE2145" s="1">
        <v>0</v>
      </c>
      <c r="AG2145" s="1">
        <v>2</v>
      </c>
      <c r="AH2145" s="1">
        <v>6517.93</v>
      </c>
    </row>
    <row r="2146" spans="1:34">
      <c r="A2146" s="1" t="s">
        <v>5633</v>
      </c>
      <c r="B2146" s="1" t="s">
        <v>5634</v>
      </c>
      <c r="C2146" s="1" t="s">
        <v>923</v>
      </c>
      <c r="H2146" s="1" t="s">
        <v>65</v>
      </c>
      <c r="I2146" s="1" t="s">
        <v>66</v>
      </c>
      <c r="V2146" s="1" t="s">
        <v>67</v>
      </c>
    </row>
    <row r="2147" spans="1:34">
      <c r="A2147" s="1" t="s">
        <v>5635</v>
      </c>
      <c r="B2147" s="1" t="s">
        <v>5636</v>
      </c>
      <c r="C2147" s="1" t="s">
        <v>118</v>
      </c>
      <c r="D2147" s="1">
        <v>13</v>
      </c>
      <c r="E2147" s="4">
        <v>44732</v>
      </c>
      <c r="F2147" s="1" t="s">
        <v>5637</v>
      </c>
      <c r="G2147" s="1" t="s">
        <v>72</v>
      </c>
      <c r="H2147" s="1" t="s">
        <v>73</v>
      </c>
      <c r="I2147" s="1">
        <v>0</v>
      </c>
      <c r="J2147" s="1" t="s">
        <v>434</v>
      </c>
      <c r="K2147" s="1">
        <v>0.7</v>
      </c>
      <c r="L2147" s="1" t="s">
        <v>75</v>
      </c>
      <c r="M2147" s="1">
        <v>0</v>
      </c>
      <c r="O2147" s="1">
        <v>0</v>
      </c>
      <c r="Q2147" s="1">
        <v>0</v>
      </c>
      <c r="S2147" s="1">
        <v>0</v>
      </c>
      <c r="U2147" s="1">
        <v>0</v>
      </c>
      <c r="W2147" s="1">
        <v>0</v>
      </c>
      <c r="Y2147" s="1">
        <v>0</v>
      </c>
      <c r="AA2147" s="1">
        <v>0</v>
      </c>
      <c r="AC2147" s="1">
        <v>0</v>
      </c>
      <c r="AE2147" s="1">
        <v>0</v>
      </c>
      <c r="AG2147" s="1">
        <v>2</v>
      </c>
      <c r="AH2147" s="1">
        <v>7500</v>
      </c>
    </row>
    <row r="2148" spans="1:34">
      <c r="A2148" s="1" t="s">
        <v>5638</v>
      </c>
      <c r="B2148" s="1" t="s">
        <v>5639</v>
      </c>
      <c r="C2148" s="1" t="s">
        <v>228</v>
      </c>
      <c r="D2148" s="1">
        <v>25</v>
      </c>
      <c r="E2148" s="4">
        <v>44656</v>
      </c>
      <c r="F2148" s="1" t="s">
        <v>5640</v>
      </c>
      <c r="G2148" s="1" t="s">
        <v>72</v>
      </c>
      <c r="H2148" s="1" t="s">
        <v>65</v>
      </c>
      <c r="I2148" s="1">
        <v>0.6</v>
      </c>
      <c r="J2148" s="1" t="s">
        <v>75</v>
      </c>
      <c r="K2148" s="1">
        <v>0</v>
      </c>
      <c r="M2148" s="1">
        <v>0</v>
      </c>
      <c r="O2148" s="1">
        <v>0</v>
      </c>
      <c r="Q2148" s="1">
        <v>0</v>
      </c>
      <c r="S2148" s="1">
        <v>0</v>
      </c>
      <c r="U2148" s="1">
        <v>0</v>
      </c>
      <c r="W2148" s="1">
        <v>0</v>
      </c>
      <c r="Y2148" s="1">
        <v>0</v>
      </c>
      <c r="AA2148" s="1">
        <v>0</v>
      </c>
      <c r="AC2148" s="1">
        <v>0</v>
      </c>
      <c r="AE2148" s="1">
        <v>0</v>
      </c>
      <c r="AG2148" s="1">
        <v>1</v>
      </c>
      <c r="AH2148" s="1">
        <v>0</v>
      </c>
    </row>
    <row r="2149" spans="1:34">
      <c r="A2149" s="1" t="s">
        <v>5641</v>
      </c>
      <c r="B2149" s="1" t="s">
        <v>5642</v>
      </c>
      <c r="C2149" s="1" t="s">
        <v>411</v>
      </c>
      <c r="D2149" s="1">
        <v>4</v>
      </c>
      <c r="E2149" s="1">
        <v>39535</v>
      </c>
      <c r="F2149" s="1" t="s">
        <v>20332</v>
      </c>
      <c r="G2149" s="1" t="s">
        <v>1003</v>
      </c>
      <c r="H2149" s="1" t="s">
        <v>65</v>
      </c>
      <c r="I2149" s="1">
        <v>0</v>
      </c>
      <c r="J2149" s="1" t="s">
        <v>75</v>
      </c>
      <c r="K2149" s="1">
        <v>0</v>
      </c>
      <c r="M2149" s="1">
        <v>0</v>
      </c>
      <c r="O2149" s="1">
        <v>0</v>
      </c>
      <c r="Q2149" s="1">
        <v>0</v>
      </c>
      <c r="S2149" s="1">
        <v>0</v>
      </c>
      <c r="U2149" s="1">
        <v>0</v>
      </c>
      <c r="W2149" s="1">
        <v>0</v>
      </c>
      <c r="Y2149" s="1">
        <v>0</v>
      </c>
      <c r="AA2149" s="1">
        <v>0</v>
      </c>
      <c r="AC2149" s="1">
        <v>0</v>
      </c>
      <c r="AE2149" s="1">
        <v>0</v>
      </c>
      <c r="AG2149" s="1">
        <v>1</v>
      </c>
      <c r="AH2149" s="1">
        <v>0</v>
      </c>
    </row>
    <row r="2150" spans="1:34">
      <c r="A2150" s="1" t="s">
        <v>5643</v>
      </c>
      <c r="B2150" s="1" t="s">
        <v>5644</v>
      </c>
      <c r="C2150" s="1" t="s">
        <v>423</v>
      </c>
      <c r="D2150" s="1">
        <v>6</v>
      </c>
      <c r="E2150" s="4">
        <v>44638</v>
      </c>
      <c r="F2150" s="1" t="s">
        <v>5645</v>
      </c>
      <c r="G2150" s="1" t="s">
        <v>72</v>
      </c>
      <c r="H2150" s="1" t="s">
        <v>73</v>
      </c>
      <c r="I2150" s="1">
        <v>0</v>
      </c>
      <c r="J2150" s="1" t="s">
        <v>81</v>
      </c>
      <c r="K2150" s="1">
        <v>0.5</v>
      </c>
      <c r="L2150" s="1" t="s">
        <v>75</v>
      </c>
      <c r="M2150" s="1">
        <v>0</v>
      </c>
      <c r="O2150" s="1">
        <v>0</v>
      </c>
      <c r="Q2150" s="1">
        <v>0</v>
      </c>
      <c r="S2150" s="1">
        <v>0</v>
      </c>
      <c r="U2150" s="1">
        <v>0</v>
      </c>
      <c r="W2150" s="1">
        <v>0</v>
      </c>
      <c r="Y2150" s="1">
        <v>0</v>
      </c>
      <c r="AA2150" s="1">
        <v>0</v>
      </c>
      <c r="AC2150" s="1">
        <v>0</v>
      </c>
      <c r="AE2150" s="1">
        <v>0</v>
      </c>
      <c r="AG2150" s="1">
        <v>2</v>
      </c>
      <c r="AH2150" s="1">
        <v>15000</v>
      </c>
    </row>
    <row r="2151" spans="1:34">
      <c r="A2151" s="1" t="s">
        <v>5646</v>
      </c>
      <c r="B2151" s="1" t="s">
        <v>5647</v>
      </c>
      <c r="C2151" s="1" t="s">
        <v>212</v>
      </c>
      <c r="D2151" s="1">
        <v>27</v>
      </c>
      <c r="E2151" s="4">
        <v>44650</v>
      </c>
      <c r="F2151" s="1" t="s">
        <v>5648</v>
      </c>
      <c r="G2151" s="1" t="s">
        <v>72</v>
      </c>
      <c r="H2151" s="1" t="s">
        <v>65</v>
      </c>
      <c r="I2151" s="1">
        <v>0.4</v>
      </c>
      <c r="J2151" s="1" t="s">
        <v>75</v>
      </c>
      <c r="K2151" s="1">
        <v>0</v>
      </c>
      <c r="M2151" s="1">
        <v>0</v>
      </c>
      <c r="O2151" s="1">
        <v>0</v>
      </c>
      <c r="Q2151" s="1">
        <v>0</v>
      </c>
      <c r="S2151" s="1">
        <v>0</v>
      </c>
      <c r="U2151" s="1">
        <v>0</v>
      </c>
      <c r="W2151" s="1">
        <v>0</v>
      </c>
      <c r="Y2151" s="1">
        <v>0</v>
      </c>
      <c r="AA2151" s="1">
        <v>0</v>
      </c>
      <c r="AC2151" s="1">
        <v>0</v>
      </c>
      <c r="AE2151" s="1">
        <v>0</v>
      </c>
      <c r="AG2151" s="1">
        <v>1</v>
      </c>
      <c r="AH2151" s="1">
        <v>0</v>
      </c>
    </row>
    <row r="2152" spans="1:34">
      <c r="A2152" s="1" t="s">
        <v>5649</v>
      </c>
      <c r="B2152" s="1" t="s">
        <v>5650</v>
      </c>
      <c r="C2152" s="1" t="s">
        <v>731</v>
      </c>
      <c r="H2152" s="1" t="s">
        <v>65</v>
      </c>
      <c r="I2152" s="1" t="s">
        <v>66</v>
      </c>
      <c r="V2152" s="1" t="s">
        <v>67</v>
      </c>
    </row>
    <row r="2153" spans="1:34">
      <c r="A2153" s="1" t="s">
        <v>5651</v>
      </c>
      <c r="B2153" s="1" t="s">
        <v>5652</v>
      </c>
      <c r="C2153" s="1" t="s">
        <v>731</v>
      </c>
      <c r="H2153" s="1" t="s">
        <v>65</v>
      </c>
      <c r="I2153" s="1" t="s">
        <v>66</v>
      </c>
      <c r="V2153" s="1" t="s">
        <v>67</v>
      </c>
    </row>
    <row r="2154" spans="1:34">
      <c r="A2154" s="1" t="s">
        <v>5653</v>
      </c>
      <c r="B2154" s="1" t="s">
        <v>5654</v>
      </c>
      <c r="C2154" s="1" t="s">
        <v>112</v>
      </c>
      <c r="D2154" s="1">
        <v>35</v>
      </c>
      <c r="E2154" s="4">
        <v>44552</v>
      </c>
      <c r="F2154" s="1" t="s">
        <v>5655</v>
      </c>
      <c r="G2154" s="1" t="s">
        <v>72</v>
      </c>
      <c r="H2154" s="1" t="s">
        <v>65</v>
      </c>
      <c r="I2154" s="1">
        <v>0.6</v>
      </c>
      <c r="J2154" s="1" t="s">
        <v>75</v>
      </c>
      <c r="K2154" s="1">
        <v>0</v>
      </c>
      <c r="M2154" s="1">
        <v>0</v>
      </c>
      <c r="O2154" s="1">
        <v>0</v>
      </c>
      <c r="Q2154" s="1">
        <v>0</v>
      </c>
      <c r="S2154" s="1">
        <v>0</v>
      </c>
      <c r="U2154" s="1">
        <v>0</v>
      </c>
      <c r="W2154" s="1">
        <v>0</v>
      </c>
      <c r="Y2154" s="1">
        <v>0</v>
      </c>
      <c r="AA2154" s="1">
        <v>0</v>
      </c>
      <c r="AC2154" s="1">
        <v>0</v>
      </c>
      <c r="AE2154" s="1">
        <v>0</v>
      </c>
      <c r="AG2154" s="1">
        <v>1</v>
      </c>
      <c r="AH2154" s="1">
        <v>0</v>
      </c>
    </row>
    <row r="2155" spans="1:34">
      <c r="A2155" s="1" t="s">
        <v>5656</v>
      </c>
      <c r="B2155" s="1" t="s">
        <v>5657</v>
      </c>
      <c r="C2155" s="1" t="s">
        <v>259</v>
      </c>
      <c r="H2155" s="1" t="s">
        <v>65</v>
      </c>
      <c r="I2155" s="1" t="s">
        <v>66</v>
      </c>
      <c r="V2155" s="1" t="s">
        <v>67</v>
      </c>
    </row>
    <row r="2156" spans="1:34">
      <c r="A2156" s="1" t="s">
        <v>5658</v>
      </c>
      <c r="B2156" s="1" t="s">
        <v>5659</v>
      </c>
      <c r="C2156" s="1" t="s">
        <v>360</v>
      </c>
      <c r="H2156" s="1" t="s">
        <v>65</v>
      </c>
      <c r="I2156" s="1" t="s">
        <v>66</v>
      </c>
      <c r="V2156" s="1" t="s">
        <v>67</v>
      </c>
    </row>
    <row r="2157" spans="1:34">
      <c r="A2157" s="1" t="s">
        <v>5660</v>
      </c>
      <c r="B2157" s="1" t="s">
        <v>5661</v>
      </c>
      <c r="C2157" s="1" t="s">
        <v>149</v>
      </c>
      <c r="D2157" s="1">
        <v>11</v>
      </c>
      <c r="E2157" s="4">
        <v>44711</v>
      </c>
      <c r="F2157" s="1" t="s">
        <v>5662</v>
      </c>
      <c r="G2157" s="1" t="s">
        <v>745</v>
      </c>
      <c r="H2157" s="1" t="s">
        <v>73</v>
      </c>
      <c r="I2157" s="1">
        <v>0</v>
      </c>
      <c r="J2157" s="1" t="s">
        <v>5663</v>
      </c>
      <c r="K2157" s="1">
        <v>0.8</v>
      </c>
      <c r="L2157" s="1" t="s">
        <v>75</v>
      </c>
      <c r="M2157" s="1">
        <v>0</v>
      </c>
      <c r="O2157" s="1">
        <v>0</v>
      </c>
      <c r="Q2157" s="1">
        <v>0</v>
      </c>
      <c r="S2157" s="1">
        <v>0</v>
      </c>
      <c r="U2157" s="1">
        <v>0</v>
      </c>
      <c r="W2157" s="1">
        <v>0</v>
      </c>
      <c r="Y2157" s="1">
        <v>0</v>
      </c>
      <c r="AA2157" s="1">
        <v>0</v>
      </c>
      <c r="AC2157" s="1">
        <v>0</v>
      </c>
      <c r="AE2157" s="1">
        <v>0</v>
      </c>
      <c r="AG2157" s="1">
        <v>2</v>
      </c>
      <c r="AH2157" s="1">
        <v>10632.96</v>
      </c>
    </row>
    <row r="2158" spans="1:34">
      <c r="A2158" s="1" t="s">
        <v>5664</v>
      </c>
      <c r="B2158" s="1" t="s">
        <v>5665</v>
      </c>
      <c r="C2158" s="1" t="s">
        <v>287</v>
      </c>
      <c r="D2158" s="1">
        <v>37</v>
      </c>
      <c r="E2158" s="4">
        <v>44546</v>
      </c>
      <c r="F2158" s="1" t="s">
        <v>5666</v>
      </c>
      <c r="G2158" s="1" t="s">
        <v>72</v>
      </c>
      <c r="H2158" s="1" t="s">
        <v>73</v>
      </c>
      <c r="I2158" s="1">
        <v>0</v>
      </c>
      <c r="J2158" s="1" t="s">
        <v>89</v>
      </c>
      <c r="K2158" s="1">
        <v>0.7</v>
      </c>
      <c r="L2158" s="1" t="s">
        <v>75</v>
      </c>
      <c r="M2158" s="1">
        <v>0</v>
      </c>
      <c r="O2158" s="1">
        <v>0</v>
      </c>
      <c r="Q2158" s="1">
        <v>0</v>
      </c>
      <c r="S2158" s="1">
        <v>0</v>
      </c>
      <c r="U2158" s="1">
        <v>0</v>
      </c>
      <c r="W2158" s="1">
        <v>0</v>
      </c>
      <c r="Y2158" s="1">
        <v>0</v>
      </c>
      <c r="AA2158" s="1">
        <v>0</v>
      </c>
      <c r="AC2158" s="1">
        <v>0</v>
      </c>
      <c r="AE2158" s="1">
        <v>0</v>
      </c>
      <c r="AG2158" s="1">
        <v>2</v>
      </c>
      <c r="AH2158" s="1">
        <v>12000</v>
      </c>
    </row>
    <row r="2159" spans="1:34">
      <c r="A2159" s="1" t="s">
        <v>5667</v>
      </c>
      <c r="B2159" s="1" t="s">
        <v>5668</v>
      </c>
      <c r="C2159" s="1" t="s">
        <v>212</v>
      </c>
      <c r="D2159" s="1">
        <v>49</v>
      </c>
      <c r="E2159" s="4">
        <v>44558</v>
      </c>
      <c r="F2159" s="1" t="s">
        <v>5669</v>
      </c>
      <c r="G2159" s="1" t="s">
        <v>72</v>
      </c>
      <c r="H2159" s="1" t="s">
        <v>73</v>
      </c>
      <c r="I2159" s="1">
        <v>0</v>
      </c>
      <c r="J2159" s="1" t="s">
        <v>222</v>
      </c>
      <c r="K2159" s="1">
        <v>0.75</v>
      </c>
      <c r="L2159" s="1" t="s">
        <v>75</v>
      </c>
      <c r="M2159" s="1">
        <v>0</v>
      </c>
      <c r="O2159" s="1">
        <v>0</v>
      </c>
      <c r="Q2159" s="1">
        <v>0</v>
      </c>
      <c r="S2159" s="1">
        <v>0</v>
      </c>
      <c r="U2159" s="1">
        <v>0</v>
      </c>
      <c r="W2159" s="1">
        <v>0</v>
      </c>
      <c r="Y2159" s="1">
        <v>0</v>
      </c>
      <c r="AA2159" s="1">
        <v>0</v>
      </c>
      <c r="AC2159" s="1">
        <v>0</v>
      </c>
      <c r="AE2159" s="1">
        <v>0</v>
      </c>
      <c r="AG2159" s="1">
        <v>2</v>
      </c>
      <c r="AH2159" s="1">
        <v>9999.99</v>
      </c>
    </row>
    <row r="2160" spans="1:34">
      <c r="A2160" s="1" t="s">
        <v>5670</v>
      </c>
      <c r="B2160" s="1" t="s">
        <v>5671</v>
      </c>
      <c r="C2160" s="1" t="s">
        <v>259</v>
      </c>
      <c r="D2160" s="1">
        <v>29</v>
      </c>
      <c r="E2160" s="4">
        <v>44548</v>
      </c>
      <c r="F2160" s="1" t="s">
        <v>5672</v>
      </c>
      <c r="G2160" s="1" t="s">
        <v>72</v>
      </c>
      <c r="H2160" s="1" t="s">
        <v>65</v>
      </c>
      <c r="I2160" s="1">
        <v>0.6</v>
      </c>
      <c r="J2160" s="1" t="s">
        <v>75</v>
      </c>
      <c r="K2160" s="1">
        <v>0</v>
      </c>
      <c r="M2160" s="1">
        <v>0</v>
      </c>
      <c r="O2160" s="1">
        <v>0</v>
      </c>
      <c r="Q2160" s="1">
        <v>0</v>
      </c>
      <c r="S2160" s="1">
        <v>0</v>
      </c>
      <c r="U2160" s="1">
        <v>0</v>
      </c>
      <c r="W2160" s="1">
        <v>0</v>
      </c>
      <c r="Y2160" s="1">
        <v>0</v>
      </c>
      <c r="AA2160" s="1">
        <v>0</v>
      </c>
      <c r="AC2160" s="1">
        <v>0</v>
      </c>
      <c r="AE2160" s="1">
        <v>0</v>
      </c>
      <c r="AG2160" s="1">
        <v>1</v>
      </c>
      <c r="AH2160" s="1">
        <v>0</v>
      </c>
    </row>
    <row r="2161" spans="1:34">
      <c r="A2161" s="1" t="s">
        <v>5673</v>
      </c>
      <c r="B2161" s="1" t="s">
        <v>5674</v>
      </c>
      <c r="C2161" s="1" t="s">
        <v>259</v>
      </c>
      <c r="D2161" s="1">
        <v>8</v>
      </c>
      <c r="E2161" s="4">
        <v>44649</v>
      </c>
      <c r="F2161" s="1" t="s">
        <v>5675</v>
      </c>
      <c r="G2161" s="1" t="s">
        <v>72</v>
      </c>
      <c r="H2161" s="1" t="s">
        <v>65</v>
      </c>
      <c r="I2161" s="1">
        <v>0.7</v>
      </c>
      <c r="J2161" s="1" t="s">
        <v>75</v>
      </c>
      <c r="K2161" s="1">
        <v>0</v>
      </c>
      <c r="M2161" s="1">
        <v>0</v>
      </c>
      <c r="O2161" s="1">
        <v>0</v>
      </c>
      <c r="Q2161" s="1">
        <v>0</v>
      </c>
      <c r="S2161" s="1">
        <v>0</v>
      </c>
      <c r="U2161" s="1">
        <v>0</v>
      </c>
      <c r="W2161" s="1">
        <v>0</v>
      </c>
      <c r="Y2161" s="1">
        <v>0</v>
      </c>
      <c r="AA2161" s="1">
        <v>0</v>
      </c>
      <c r="AC2161" s="1">
        <v>0</v>
      </c>
      <c r="AE2161" s="1">
        <v>0</v>
      </c>
      <c r="AG2161" s="1">
        <v>1</v>
      </c>
      <c r="AH2161" s="1">
        <v>0</v>
      </c>
    </row>
    <row r="2162" spans="1:34">
      <c r="A2162" s="1" t="s">
        <v>5676</v>
      </c>
      <c r="B2162" s="1" t="s">
        <v>5677</v>
      </c>
      <c r="C2162" s="1" t="s">
        <v>255</v>
      </c>
      <c r="D2162" s="1">
        <v>7</v>
      </c>
      <c r="E2162" s="4">
        <v>44642</v>
      </c>
      <c r="F2162" s="1" t="s">
        <v>5678</v>
      </c>
      <c r="G2162" s="1" t="s">
        <v>72</v>
      </c>
      <c r="H2162" s="1" t="s">
        <v>65</v>
      </c>
      <c r="I2162" s="1">
        <v>0.65</v>
      </c>
      <c r="J2162" s="1" t="s">
        <v>75</v>
      </c>
      <c r="K2162" s="1">
        <v>0</v>
      </c>
      <c r="M2162" s="1">
        <v>0</v>
      </c>
      <c r="O2162" s="1">
        <v>0</v>
      </c>
      <c r="Q2162" s="1">
        <v>0</v>
      </c>
      <c r="S2162" s="1">
        <v>0</v>
      </c>
      <c r="U2162" s="1">
        <v>0</v>
      </c>
      <c r="W2162" s="1">
        <v>0</v>
      </c>
      <c r="Y2162" s="1">
        <v>0</v>
      </c>
      <c r="AA2162" s="1">
        <v>0</v>
      </c>
      <c r="AC2162" s="1">
        <v>0</v>
      </c>
      <c r="AE2162" s="1">
        <v>0</v>
      </c>
      <c r="AG2162" s="1">
        <v>1</v>
      </c>
      <c r="AH2162" s="1">
        <v>0</v>
      </c>
    </row>
    <row r="2163" spans="1:34">
      <c r="A2163" s="1" t="s">
        <v>5679</v>
      </c>
      <c r="B2163" s="1" t="s">
        <v>5680</v>
      </c>
      <c r="C2163" s="1" t="s">
        <v>152</v>
      </c>
      <c r="D2163" s="1">
        <v>10</v>
      </c>
      <c r="E2163" s="4">
        <v>44656</v>
      </c>
      <c r="F2163" s="1" t="s">
        <v>5681</v>
      </c>
      <c r="G2163" s="1" t="s">
        <v>80</v>
      </c>
      <c r="H2163" s="1" t="s">
        <v>73</v>
      </c>
      <c r="I2163" s="1">
        <v>0</v>
      </c>
      <c r="J2163" s="1" t="s">
        <v>74</v>
      </c>
      <c r="K2163" s="1">
        <v>0.45</v>
      </c>
      <c r="L2163" s="1" t="s">
        <v>82</v>
      </c>
      <c r="M2163" s="1">
        <v>0.48</v>
      </c>
      <c r="N2163" s="1" t="s">
        <v>83</v>
      </c>
      <c r="O2163" s="1">
        <v>0.55000000000000004</v>
      </c>
      <c r="P2163" s="1" t="s">
        <v>84</v>
      </c>
      <c r="Q2163" s="1">
        <v>0.6</v>
      </c>
      <c r="R2163" s="1" t="s">
        <v>85</v>
      </c>
      <c r="S2163" s="1">
        <v>0</v>
      </c>
      <c r="U2163" s="1">
        <v>0</v>
      </c>
      <c r="W2163" s="1">
        <v>0</v>
      </c>
      <c r="Y2163" s="1">
        <v>0</v>
      </c>
      <c r="AA2163" s="1">
        <v>0</v>
      </c>
      <c r="AC2163" s="1">
        <v>0</v>
      </c>
      <c r="AE2163" s="1">
        <v>0</v>
      </c>
      <c r="AG2163" s="1">
        <v>4</v>
      </c>
      <c r="AH2163" s="1">
        <v>10000</v>
      </c>
    </row>
    <row r="2164" spans="1:34">
      <c r="A2164" s="1" t="s">
        <v>5682</v>
      </c>
      <c r="B2164" s="1" t="s">
        <v>5683</v>
      </c>
      <c r="C2164" s="1" t="s">
        <v>255</v>
      </c>
      <c r="D2164" s="1">
        <v>7</v>
      </c>
      <c r="E2164" s="4">
        <v>44631</v>
      </c>
      <c r="F2164" s="1" t="s">
        <v>5684</v>
      </c>
      <c r="G2164" s="1" t="s">
        <v>72</v>
      </c>
      <c r="H2164" s="1" t="s">
        <v>65</v>
      </c>
      <c r="I2164" s="1">
        <v>0.5</v>
      </c>
      <c r="J2164" s="1" t="s">
        <v>75</v>
      </c>
      <c r="K2164" s="1">
        <v>0</v>
      </c>
      <c r="M2164" s="1">
        <v>0</v>
      </c>
      <c r="O2164" s="1">
        <v>0</v>
      </c>
      <c r="Q2164" s="1">
        <v>0</v>
      </c>
      <c r="S2164" s="1">
        <v>0</v>
      </c>
      <c r="U2164" s="1">
        <v>0</v>
      </c>
      <c r="W2164" s="1">
        <v>0</v>
      </c>
      <c r="Y2164" s="1">
        <v>0</v>
      </c>
      <c r="AA2164" s="1">
        <v>0</v>
      </c>
      <c r="AC2164" s="1">
        <v>0</v>
      </c>
      <c r="AE2164" s="1">
        <v>0</v>
      </c>
      <c r="AG2164" s="1">
        <v>1</v>
      </c>
      <c r="AH2164" s="1">
        <v>0</v>
      </c>
    </row>
    <row r="2165" spans="1:34">
      <c r="A2165" s="1" t="s">
        <v>5685</v>
      </c>
      <c r="B2165" s="1" t="s">
        <v>5686</v>
      </c>
      <c r="C2165" s="1" t="s">
        <v>287</v>
      </c>
      <c r="D2165" s="1">
        <v>15</v>
      </c>
      <c r="E2165" s="4">
        <v>44651</v>
      </c>
      <c r="F2165" s="1" t="s">
        <v>5687</v>
      </c>
      <c r="G2165" s="1" t="s">
        <v>72</v>
      </c>
      <c r="H2165" s="1" t="s">
        <v>73</v>
      </c>
      <c r="I2165" s="1">
        <v>0</v>
      </c>
      <c r="J2165" s="1" t="s">
        <v>425</v>
      </c>
      <c r="K2165" s="1">
        <v>0.7</v>
      </c>
      <c r="L2165" s="1" t="s">
        <v>75</v>
      </c>
      <c r="M2165" s="1">
        <v>0</v>
      </c>
      <c r="O2165" s="1">
        <v>0</v>
      </c>
      <c r="Q2165" s="1">
        <v>0</v>
      </c>
      <c r="S2165" s="1">
        <v>0</v>
      </c>
      <c r="U2165" s="1">
        <v>0</v>
      </c>
      <c r="W2165" s="1">
        <v>0</v>
      </c>
      <c r="Y2165" s="1">
        <v>0</v>
      </c>
      <c r="AA2165" s="1">
        <v>0</v>
      </c>
      <c r="AC2165" s="1">
        <v>0</v>
      </c>
      <c r="AE2165" s="1">
        <v>0</v>
      </c>
      <c r="AG2165" s="1">
        <v>2</v>
      </c>
      <c r="AH2165" s="1">
        <v>13000</v>
      </c>
    </row>
    <row r="2166" spans="1:34">
      <c r="A2166" s="1" t="s">
        <v>5688</v>
      </c>
      <c r="B2166" s="1" t="s">
        <v>5689</v>
      </c>
      <c r="C2166" s="1" t="s">
        <v>118</v>
      </c>
      <c r="H2166" s="1" t="s">
        <v>65</v>
      </c>
      <c r="I2166" s="1" t="s">
        <v>66</v>
      </c>
      <c r="V2166" s="1" t="s">
        <v>67</v>
      </c>
    </row>
    <row r="2167" spans="1:34">
      <c r="A2167" s="1" t="s">
        <v>5690</v>
      </c>
      <c r="B2167" s="1" t="s">
        <v>5691</v>
      </c>
      <c r="C2167" s="1" t="s">
        <v>64</v>
      </c>
      <c r="D2167" s="1">
        <v>36</v>
      </c>
      <c r="E2167" s="4">
        <v>44559</v>
      </c>
      <c r="F2167" s="1" t="s">
        <v>5692</v>
      </c>
      <c r="G2167" s="1" t="s">
        <v>72</v>
      </c>
      <c r="H2167" s="1" t="s">
        <v>65</v>
      </c>
      <c r="I2167" s="1">
        <v>0.8</v>
      </c>
      <c r="J2167" s="1" t="s">
        <v>75</v>
      </c>
      <c r="K2167" s="1">
        <v>0</v>
      </c>
      <c r="M2167" s="1">
        <v>0</v>
      </c>
      <c r="O2167" s="1">
        <v>0</v>
      </c>
      <c r="Q2167" s="1">
        <v>0</v>
      </c>
      <c r="S2167" s="1">
        <v>0</v>
      </c>
      <c r="U2167" s="1">
        <v>0</v>
      </c>
      <c r="W2167" s="1">
        <v>0</v>
      </c>
      <c r="Y2167" s="1">
        <v>0</v>
      </c>
      <c r="AA2167" s="1">
        <v>0</v>
      </c>
      <c r="AC2167" s="1">
        <v>0</v>
      </c>
      <c r="AE2167" s="1">
        <v>0</v>
      </c>
      <c r="AG2167" s="1">
        <v>1</v>
      </c>
      <c r="AH2167" s="1">
        <v>0</v>
      </c>
    </row>
    <row r="2168" spans="1:34">
      <c r="A2168" s="1" t="s">
        <v>5693</v>
      </c>
      <c r="B2168" s="1" t="s">
        <v>5694</v>
      </c>
      <c r="C2168" s="1" t="s">
        <v>365</v>
      </c>
      <c r="D2168" s="1">
        <v>14</v>
      </c>
      <c r="E2168" s="4">
        <v>44678</v>
      </c>
      <c r="F2168" s="1" t="s">
        <v>5695</v>
      </c>
      <c r="G2168" s="1" t="s">
        <v>80</v>
      </c>
      <c r="H2168" s="1" t="s">
        <v>73</v>
      </c>
      <c r="I2168" s="1">
        <v>0</v>
      </c>
      <c r="J2168" s="1" t="s">
        <v>5696</v>
      </c>
      <c r="K2168" s="1">
        <v>0.15</v>
      </c>
      <c r="L2168" s="1" t="s">
        <v>82</v>
      </c>
      <c r="M2168" s="1">
        <v>0.2</v>
      </c>
      <c r="N2168" s="1" t="s">
        <v>83</v>
      </c>
      <c r="O2168" s="1">
        <v>0.4</v>
      </c>
      <c r="P2168" s="1" t="s">
        <v>84</v>
      </c>
      <c r="Q2168" s="1">
        <v>0.6</v>
      </c>
      <c r="R2168" s="1" t="s">
        <v>85</v>
      </c>
      <c r="S2168" s="1">
        <v>0</v>
      </c>
      <c r="U2168" s="1">
        <v>0</v>
      </c>
      <c r="W2168" s="1">
        <v>0</v>
      </c>
      <c r="Y2168" s="1">
        <v>0</v>
      </c>
      <c r="AA2168" s="1">
        <v>0</v>
      </c>
      <c r="AC2168" s="1">
        <v>0</v>
      </c>
      <c r="AE2168" s="1">
        <v>0</v>
      </c>
      <c r="AG2168" s="1">
        <v>4</v>
      </c>
      <c r="AH2168" s="1">
        <v>23000</v>
      </c>
    </row>
    <row r="2169" spans="1:34">
      <c r="A2169" s="1" t="s">
        <v>5697</v>
      </c>
      <c r="B2169" s="1" t="s">
        <v>5698</v>
      </c>
      <c r="C2169" s="1" t="s">
        <v>981</v>
      </c>
      <c r="D2169" s="1">
        <v>79</v>
      </c>
      <c r="E2169" s="1">
        <v>43819</v>
      </c>
      <c r="F2169" s="1" t="s">
        <v>20332</v>
      </c>
      <c r="G2169" s="1" t="s">
        <v>72</v>
      </c>
      <c r="H2169" s="1" t="s">
        <v>73</v>
      </c>
      <c r="I2169" s="1">
        <v>0</v>
      </c>
      <c r="J2169" s="1" t="s">
        <v>397</v>
      </c>
      <c r="K2169" s="1">
        <v>0.75</v>
      </c>
      <c r="L2169" s="1" t="s">
        <v>75</v>
      </c>
      <c r="M2169" s="1">
        <v>0</v>
      </c>
      <c r="O2169" s="1">
        <v>0</v>
      </c>
      <c r="Q2169" s="1">
        <v>0</v>
      </c>
      <c r="S2169" s="1">
        <v>0</v>
      </c>
      <c r="U2169" s="1">
        <v>0</v>
      </c>
      <c r="W2169" s="1">
        <v>0</v>
      </c>
      <c r="Y2169" s="1">
        <v>0</v>
      </c>
      <c r="AA2169" s="1">
        <v>0</v>
      </c>
      <c r="AC2169" s="1">
        <v>0</v>
      </c>
      <c r="AE2169" s="1">
        <v>0</v>
      </c>
      <c r="AG2169" s="1">
        <v>2</v>
      </c>
      <c r="AH2169" s="1">
        <v>8000</v>
      </c>
    </row>
    <row r="2170" spans="1:34">
      <c r="A2170" s="1" t="s">
        <v>5699</v>
      </c>
      <c r="B2170" s="1" t="s">
        <v>5700</v>
      </c>
      <c r="C2170" s="1" t="s">
        <v>626</v>
      </c>
      <c r="D2170" s="1">
        <v>49</v>
      </c>
      <c r="E2170" s="1">
        <v>44557</v>
      </c>
      <c r="F2170" s="1" t="s">
        <v>20477</v>
      </c>
      <c r="G2170" s="1" t="s">
        <v>72</v>
      </c>
      <c r="H2170" s="1" t="s">
        <v>73</v>
      </c>
      <c r="I2170" s="1">
        <v>0</v>
      </c>
      <c r="J2170" s="1" t="s">
        <v>187</v>
      </c>
      <c r="K2170" s="1">
        <v>0.8</v>
      </c>
      <c r="L2170" s="1" t="s">
        <v>75</v>
      </c>
      <c r="M2170" s="1">
        <v>0</v>
      </c>
      <c r="O2170" s="1">
        <v>0</v>
      </c>
      <c r="Q2170" s="1">
        <v>0</v>
      </c>
      <c r="S2170" s="1">
        <v>0</v>
      </c>
      <c r="U2170" s="1">
        <v>0</v>
      </c>
      <c r="W2170" s="1">
        <v>0</v>
      </c>
      <c r="Y2170" s="1">
        <v>0</v>
      </c>
      <c r="AA2170" s="1">
        <v>0</v>
      </c>
      <c r="AC2170" s="1">
        <v>0</v>
      </c>
      <c r="AE2170" s="1">
        <v>0</v>
      </c>
      <c r="AG2170" s="1">
        <v>2</v>
      </c>
      <c r="AH2170" s="1">
        <v>9000</v>
      </c>
    </row>
    <row r="2171" spans="1:34">
      <c r="A2171" s="1" t="s">
        <v>5701</v>
      </c>
      <c r="B2171" s="1" t="s">
        <v>5702</v>
      </c>
      <c r="C2171" s="1" t="s">
        <v>70</v>
      </c>
      <c r="D2171" s="1">
        <v>26</v>
      </c>
      <c r="E2171" s="4">
        <v>44711</v>
      </c>
      <c r="F2171" s="1" t="s">
        <v>5703</v>
      </c>
      <c r="G2171" s="1" t="s">
        <v>80</v>
      </c>
      <c r="H2171" s="1" t="s">
        <v>73</v>
      </c>
      <c r="I2171" s="1">
        <v>0</v>
      </c>
      <c r="J2171" s="1" t="s">
        <v>1697</v>
      </c>
      <c r="K2171" s="1">
        <v>0.8</v>
      </c>
      <c r="L2171" s="1" t="s">
        <v>75</v>
      </c>
      <c r="M2171" s="1">
        <v>0</v>
      </c>
      <c r="O2171" s="1">
        <v>0</v>
      </c>
      <c r="Q2171" s="1">
        <v>0</v>
      </c>
      <c r="S2171" s="1">
        <v>0</v>
      </c>
      <c r="U2171" s="1">
        <v>0</v>
      </c>
      <c r="W2171" s="1">
        <v>0</v>
      </c>
      <c r="Y2171" s="1">
        <v>0</v>
      </c>
      <c r="AA2171" s="1">
        <v>0</v>
      </c>
      <c r="AC2171" s="1">
        <v>0</v>
      </c>
      <c r="AE2171" s="1">
        <v>0</v>
      </c>
      <c r="AG2171" s="1">
        <v>2</v>
      </c>
      <c r="AH2171" s="1">
        <v>20000</v>
      </c>
    </row>
    <row r="2172" spans="1:34">
      <c r="A2172" s="1" t="s">
        <v>5704</v>
      </c>
      <c r="B2172" s="1" t="s">
        <v>5705</v>
      </c>
      <c r="C2172" s="1" t="s">
        <v>327</v>
      </c>
      <c r="D2172" s="1">
        <v>14</v>
      </c>
      <c r="E2172" s="4">
        <v>44712</v>
      </c>
      <c r="F2172" s="1" t="s">
        <v>5706</v>
      </c>
      <c r="G2172" s="1" t="s">
        <v>80</v>
      </c>
      <c r="H2172" s="1" t="s">
        <v>73</v>
      </c>
      <c r="I2172" s="1">
        <v>0</v>
      </c>
      <c r="J2172" s="1" t="s">
        <v>972</v>
      </c>
      <c r="K2172" s="1">
        <v>0.8</v>
      </c>
      <c r="L2172" s="1" t="s">
        <v>75</v>
      </c>
      <c r="M2172" s="1">
        <v>0</v>
      </c>
      <c r="O2172" s="1">
        <v>0</v>
      </c>
      <c r="Q2172" s="1">
        <v>0</v>
      </c>
      <c r="S2172" s="1">
        <v>0</v>
      </c>
      <c r="U2172" s="1">
        <v>0</v>
      </c>
      <c r="W2172" s="1">
        <v>0</v>
      </c>
      <c r="Y2172" s="1">
        <v>0</v>
      </c>
      <c r="AA2172" s="1">
        <v>0</v>
      </c>
      <c r="AC2172" s="1">
        <v>0</v>
      </c>
      <c r="AE2172" s="1">
        <v>0</v>
      </c>
      <c r="AG2172" s="1">
        <v>2</v>
      </c>
      <c r="AH2172" s="1">
        <v>13500</v>
      </c>
    </row>
    <row r="2173" spans="1:34">
      <c r="A2173" s="1" t="s">
        <v>5707</v>
      </c>
      <c r="B2173" s="1" t="s">
        <v>5708</v>
      </c>
      <c r="C2173" s="1" t="s">
        <v>245</v>
      </c>
      <c r="H2173" s="1" t="s">
        <v>65</v>
      </c>
      <c r="I2173" s="1" t="s">
        <v>66</v>
      </c>
      <c r="V2173" s="1" t="s">
        <v>67</v>
      </c>
    </row>
    <row r="2174" spans="1:34">
      <c r="A2174" s="1" t="s">
        <v>5709</v>
      </c>
      <c r="B2174" s="1" t="s">
        <v>5710</v>
      </c>
      <c r="C2174" s="1" t="s">
        <v>337</v>
      </c>
      <c r="D2174" s="1">
        <v>48</v>
      </c>
      <c r="E2174" s="1">
        <v>43826</v>
      </c>
      <c r="F2174" s="1" t="s">
        <v>20332</v>
      </c>
      <c r="G2174" s="1" t="s">
        <v>72</v>
      </c>
      <c r="H2174" s="1" t="s">
        <v>65</v>
      </c>
      <c r="I2174" s="1">
        <v>0.65</v>
      </c>
      <c r="J2174" s="1" t="s">
        <v>75</v>
      </c>
      <c r="K2174" s="1">
        <v>0</v>
      </c>
      <c r="M2174" s="1">
        <v>0</v>
      </c>
      <c r="O2174" s="1">
        <v>0</v>
      </c>
      <c r="Q2174" s="1">
        <v>0</v>
      </c>
      <c r="S2174" s="1">
        <v>0</v>
      </c>
      <c r="U2174" s="1">
        <v>0</v>
      </c>
      <c r="W2174" s="1">
        <v>0</v>
      </c>
      <c r="Y2174" s="1">
        <v>0</v>
      </c>
      <c r="AA2174" s="1">
        <v>0</v>
      </c>
      <c r="AC2174" s="1">
        <v>0</v>
      </c>
      <c r="AE2174" s="1">
        <v>0</v>
      </c>
      <c r="AG2174" s="1">
        <v>1</v>
      </c>
      <c r="AH2174" s="1">
        <v>0</v>
      </c>
    </row>
    <row r="2175" spans="1:34">
      <c r="A2175" s="1" t="s">
        <v>5711</v>
      </c>
      <c r="B2175" s="1" t="s">
        <v>5712</v>
      </c>
      <c r="C2175" s="1" t="s">
        <v>291</v>
      </c>
      <c r="D2175" s="1">
        <v>4</v>
      </c>
      <c r="E2175" s="4">
        <v>44617</v>
      </c>
      <c r="F2175" s="1" t="s">
        <v>5713</v>
      </c>
      <c r="G2175" s="1" t="s">
        <v>72</v>
      </c>
      <c r="H2175" s="1" t="s">
        <v>73</v>
      </c>
      <c r="I2175" s="1">
        <v>0</v>
      </c>
      <c r="J2175" s="1" t="s">
        <v>81</v>
      </c>
      <c r="K2175" s="1">
        <v>0.6</v>
      </c>
      <c r="L2175" s="1" t="s">
        <v>75</v>
      </c>
      <c r="M2175" s="1">
        <v>0</v>
      </c>
      <c r="O2175" s="1">
        <v>0</v>
      </c>
      <c r="Q2175" s="1">
        <v>0</v>
      </c>
      <c r="S2175" s="1">
        <v>0</v>
      </c>
      <c r="U2175" s="1">
        <v>0</v>
      </c>
      <c r="W2175" s="1">
        <v>0</v>
      </c>
      <c r="Y2175" s="1">
        <v>0</v>
      </c>
      <c r="AA2175" s="1">
        <v>0</v>
      </c>
      <c r="AC2175" s="1">
        <v>0</v>
      </c>
      <c r="AE2175" s="1">
        <v>0</v>
      </c>
      <c r="AG2175" s="1">
        <v>2</v>
      </c>
      <c r="AH2175" s="1">
        <v>15000</v>
      </c>
    </row>
    <row r="2176" spans="1:34">
      <c r="A2176" s="1" t="s">
        <v>5714</v>
      </c>
      <c r="B2176" s="1" t="s">
        <v>5715</v>
      </c>
      <c r="C2176" s="1" t="s">
        <v>310</v>
      </c>
      <c r="H2176" s="1" t="s">
        <v>65</v>
      </c>
      <c r="I2176" s="1" t="s">
        <v>66</v>
      </c>
      <c r="V2176" s="1" t="s">
        <v>67</v>
      </c>
    </row>
    <row r="2177" spans="1:34">
      <c r="A2177" s="1" t="s">
        <v>5716</v>
      </c>
      <c r="B2177" s="1" t="s">
        <v>5717</v>
      </c>
      <c r="C2177" s="1" t="s">
        <v>964</v>
      </c>
      <c r="D2177" s="1">
        <v>15</v>
      </c>
      <c r="E2177" s="1">
        <v>43788</v>
      </c>
      <c r="F2177" s="1" t="s">
        <v>20332</v>
      </c>
      <c r="G2177" s="1" t="s">
        <v>72</v>
      </c>
      <c r="H2177" s="1" t="s">
        <v>73</v>
      </c>
      <c r="I2177" s="1">
        <v>0</v>
      </c>
      <c r="J2177" s="1" t="s">
        <v>961</v>
      </c>
      <c r="K2177" s="1">
        <v>0.8</v>
      </c>
      <c r="L2177" s="1" t="s">
        <v>75</v>
      </c>
      <c r="M2177" s="1">
        <v>0</v>
      </c>
      <c r="O2177" s="1">
        <v>0</v>
      </c>
      <c r="Q2177" s="1">
        <v>0</v>
      </c>
      <c r="S2177" s="1">
        <v>0</v>
      </c>
      <c r="U2177" s="1">
        <v>0</v>
      </c>
      <c r="W2177" s="1">
        <v>0</v>
      </c>
      <c r="Y2177" s="1">
        <v>0</v>
      </c>
      <c r="AA2177" s="1">
        <v>0</v>
      </c>
      <c r="AC2177" s="1">
        <v>0</v>
      </c>
      <c r="AE2177" s="1">
        <v>0</v>
      </c>
      <c r="AG2177" s="1">
        <v>2</v>
      </c>
      <c r="AH2177" s="1">
        <v>10500</v>
      </c>
    </row>
    <row r="2178" spans="1:34">
      <c r="A2178" s="1" t="s">
        <v>5718</v>
      </c>
      <c r="B2178" s="1" t="s">
        <v>5719</v>
      </c>
      <c r="C2178" s="1" t="s">
        <v>306</v>
      </c>
      <c r="D2178" s="1">
        <v>38</v>
      </c>
      <c r="E2178" s="4">
        <v>44544</v>
      </c>
      <c r="F2178" s="1" t="s">
        <v>5720</v>
      </c>
      <c r="G2178" s="1" t="s">
        <v>72</v>
      </c>
      <c r="H2178" s="1" t="s">
        <v>73</v>
      </c>
      <c r="I2178" s="1">
        <v>0</v>
      </c>
      <c r="J2178" s="1" t="s">
        <v>222</v>
      </c>
      <c r="K2178" s="1">
        <v>0.8</v>
      </c>
      <c r="L2178" s="1" t="s">
        <v>75</v>
      </c>
      <c r="M2178" s="1">
        <v>0</v>
      </c>
      <c r="O2178" s="1">
        <v>0</v>
      </c>
      <c r="Q2178" s="1">
        <v>0</v>
      </c>
      <c r="S2178" s="1">
        <v>0</v>
      </c>
      <c r="U2178" s="1">
        <v>0</v>
      </c>
      <c r="W2178" s="1">
        <v>0</v>
      </c>
      <c r="Y2178" s="1">
        <v>0</v>
      </c>
      <c r="AA2178" s="1">
        <v>0</v>
      </c>
      <c r="AC2178" s="1">
        <v>0</v>
      </c>
      <c r="AE2178" s="1">
        <v>0</v>
      </c>
      <c r="AG2178" s="1">
        <v>2</v>
      </c>
      <c r="AH2178" s="1">
        <v>9999.99</v>
      </c>
    </row>
    <row r="2179" spans="1:34">
      <c r="A2179" s="1" t="s">
        <v>5721</v>
      </c>
      <c r="B2179" s="1" t="s">
        <v>5722</v>
      </c>
      <c r="C2179" s="1" t="s">
        <v>964</v>
      </c>
      <c r="D2179" s="1">
        <v>8</v>
      </c>
      <c r="E2179" s="1">
        <v>43549</v>
      </c>
      <c r="F2179" s="1" t="s">
        <v>20332</v>
      </c>
      <c r="G2179" s="1" t="s">
        <v>72</v>
      </c>
      <c r="H2179" s="1" t="s">
        <v>73</v>
      </c>
      <c r="I2179" s="1">
        <v>0</v>
      </c>
      <c r="J2179" s="1" t="s">
        <v>20478</v>
      </c>
      <c r="K2179" s="1">
        <v>0.8</v>
      </c>
      <c r="L2179" s="1" t="s">
        <v>75</v>
      </c>
      <c r="M2179" s="1">
        <v>0</v>
      </c>
      <c r="O2179" s="1">
        <v>0</v>
      </c>
      <c r="Q2179" s="1">
        <v>0</v>
      </c>
      <c r="S2179" s="1">
        <v>0</v>
      </c>
      <c r="U2179" s="1">
        <v>0</v>
      </c>
      <c r="W2179" s="1">
        <v>0</v>
      </c>
      <c r="Y2179" s="1">
        <v>0</v>
      </c>
      <c r="AA2179" s="1">
        <v>0</v>
      </c>
      <c r="AC2179" s="1">
        <v>0</v>
      </c>
      <c r="AE2179" s="1">
        <v>0</v>
      </c>
      <c r="AG2179" s="1">
        <v>2</v>
      </c>
      <c r="AH2179" s="1">
        <v>5800</v>
      </c>
    </row>
    <row r="2180" spans="1:34">
      <c r="A2180" s="1" t="s">
        <v>5723</v>
      </c>
      <c r="B2180" s="1" t="s">
        <v>5724</v>
      </c>
      <c r="C2180" s="1" t="s">
        <v>65</v>
      </c>
      <c r="D2180" s="1">
        <v>4</v>
      </c>
      <c r="E2180" s="1">
        <v>43942</v>
      </c>
      <c r="F2180" s="1" t="s">
        <v>20332</v>
      </c>
      <c r="G2180" s="1" t="s">
        <v>72</v>
      </c>
      <c r="H2180" s="1" t="s">
        <v>73</v>
      </c>
      <c r="I2180" s="1">
        <v>0</v>
      </c>
      <c r="J2180" s="1" t="s">
        <v>81</v>
      </c>
      <c r="K2180" s="1">
        <v>0.2</v>
      </c>
      <c r="L2180" s="1" t="s">
        <v>75</v>
      </c>
      <c r="M2180" s="1">
        <v>0</v>
      </c>
      <c r="O2180" s="1">
        <v>0</v>
      </c>
      <c r="Q2180" s="1">
        <v>0</v>
      </c>
      <c r="S2180" s="1">
        <v>0</v>
      </c>
      <c r="U2180" s="1">
        <v>0</v>
      </c>
      <c r="W2180" s="1">
        <v>0</v>
      </c>
      <c r="Y2180" s="1">
        <v>0</v>
      </c>
      <c r="AA2180" s="1">
        <v>0</v>
      </c>
      <c r="AC2180" s="1">
        <v>0</v>
      </c>
      <c r="AE2180" s="1">
        <v>0</v>
      </c>
      <c r="AG2180" s="1">
        <v>2</v>
      </c>
      <c r="AH2180" s="1">
        <v>15000</v>
      </c>
    </row>
    <row r="2181" spans="1:34">
      <c r="A2181" s="1" t="s">
        <v>5725</v>
      </c>
      <c r="B2181" s="1" t="s">
        <v>5726</v>
      </c>
      <c r="C2181" s="1" t="s">
        <v>212</v>
      </c>
      <c r="D2181" s="1">
        <v>5</v>
      </c>
      <c r="E2181" s="4">
        <v>44636</v>
      </c>
      <c r="F2181" s="1" t="s">
        <v>5727</v>
      </c>
      <c r="G2181" s="1" t="s">
        <v>72</v>
      </c>
      <c r="H2181" s="1" t="s">
        <v>65</v>
      </c>
      <c r="I2181" s="1">
        <v>0.8</v>
      </c>
      <c r="J2181" s="1" t="s">
        <v>75</v>
      </c>
      <c r="K2181" s="1">
        <v>0</v>
      </c>
      <c r="M2181" s="1">
        <v>0</v>
      </c>
      <c r="O2181" s="1">
        <v>0</v>
      </c>
      <c r="Q2181" s="1">
        <v>0</v>
      </c>
      <c r="S2181" s="1">
        <v>0</v>
      </c>
      <c r="U2181" s="1">
        <v>0</v>
      </c>
      <c r="W2181" s="1">
        <v>0</v>
      </c>
      <c r="Y2181" s="1">
        <v>0</v>
      </c>
      <c r="AA2181" s="1">
        <v>0</v>
      </c>
      <c r="AC2181" s="1">
        <v>0</v>
      </c>
      <c r="AE2181" s="1">
        <v>0</v>
      </c>
      <c r="AG2181" s="1">
        <v>1</v>
      </c>
      <c r="AH2181" s="1">
        <v>0</v>
      </c>
    </row>
    <row r="2182" spans="1:34">
      <c r="A2182" s="1" t="s">
        <v>5728</v>
      </c>
      <c r="B2182" s="1" t="s">
        <v>5729</v>
      </c>
      <c r="C2182" s="1" t="s">
        <v>146</v>
      </c>
      <c r="H2182" s="1" t="s">
        <v>65</v>
      </c>
      <c r="I2182" s="1" t="s">
        <v>66</v>
      </c>
      <c r="V2182" s="1" t="s">
        <v>67</v>
      </c>
    </row>
    <row r="2183" spans="1:34">
      <c r="A2183" s="1" t="s">
        <v>5730</v>
      </c>
      <c r="B2183" s="1" t="s">
        <v>5731</v>
      </c>
      <c r="C2183" s="1" t="s">
        <v>238</v>
      </c>
      <c r="D2183" s="1">
        <v>42</v>
      </c>
      <c r="E2183" s="1">
        <v>41449</v>
      </c>
      <c r="F2183" s="1" t="s">
        <v>20332</v>
      </c>
      <c r="G2183" s="1" t="s">
        <v>72</v>
      </c>
      <c r="H2183" s="1" t="s">
        <v>65</v>
      </c>
      <c r="I2183" s="1">
        <v>0.7</v>
      </c>
      <c r="J2183" s="1" t="s">
        <v>75</v>
      </c>
      <c r="K2183" s="1">
        <v>0</v>
      </c>
      <c r="M2183" s="1">
        <v>0</v>
      </c>
      <c r="O2183" s="1">
        <v>0</v>
      </c>
      <c r="Q2183" s="1">
        <v>0</v>
      </c>
      <c r="S2183" s="1">
        <v>0</v>
      </c>
      <c r="U2183" s="1">
        <v>0</v>
      </c>
      <c r="W2183" s="1">
        <v>0</v>
      </c>
      <c r="Y2183" s="1">
        <v>0</v>
      </c>
      <c r="AA2183" s="1">
        <v>0</v>
      </c>
      <c r="AC2183" s="1">
        <v>0</v>
      </c>
      <c r="AE2183" s="1">
        <v>0</v>
      </c>
      <c r="AG2183" s="1">
        <v>1</v>
      </c>
      <c r="AH2183" s="1">
        <v>0</v>
      </c>
    </row>
    <row r="2184" spans="1:34">
      <c r="A2184" s="1" t="s">
        <v>5732</v>
      </c>
      <c r="B2184" s="1" t="s">
        <v>5733</v>
      </c>
      <c r="C2184" s="1" t="s">
        <v>78</v>
      </c>
      <c r="D2184" s="1">
        <v>4</v>
      </c>
      <c r="E2184" s="4">
        <v>44650</v>
      </c>
      <c r="F2184" s="1" t="s">
        <v>5734</v>
      </c>
      <c r="G2184" s="1" t="s">
        <v>80</v>
      </c>
      <c r="H2184" s="1" t="s">
        <v>73</v>
      </c>
      <c r="I2184" s="1">
        <v>0.55000000000000004</v>
      </c>
      <c r="J2184" s="1" t="s">
        <v>82</v>
      </c>
      <c r="K2184" s="1">
        <v>0.65</v>
      </c>
      <c r="L2184" s="1" t="s">
        <v>83</v>
      </c>
      <c r="M2184" s="1">
        <v>0.73</v>
      </c>
      <c r="N2184" s="1" t="s">
        <v>84</v>
      </c>
      <c r="O2184" s="1">
        <v>0.8</v>
      </c>
      <c r="P2184" s="1" t="s">
        <v>85</v>
      </c>
      <c r="Q2184" s="1">
        <v>0</v>
      </c>
      <c r="S2184" s="1">
        <v>0</v>
      </c>
      <c r="U2184" s="1">
        <v>0</v>
      </c>
      <c r="W2184" s="1">
        <v>0</v>
      </c>
      <c r="Y2184" s="1">
        <v>0</v>
      </c>
      <c r="AA2184" s="1">
        <v>0</v>
      </c>
      <c r="AC2184" s="1">
        <v>0</v>
      </c>
      <c r="AE2184" s="1">
        <v>0</v>
      </c>
      <c r="AG2184" s="1">
        <v>3</v>
      </c>
      <c r="AH2184" s="1">
        <v>0</v>
      </c>
    </row>
    <row r="2185" spans="1:34">
      <c r="A2185" s="1" t="s">
        <v>5735</v>
      </c>
      <c r="B2185" s="1" t="s">
        <v>5736</v>
      </c>
      <c r="C2185" s="1" t="s">
        <v>121</v>
      </c>
      <c r="D2185" s="1">
        <v>11</v>
      </c>
      <c r="E2185" s="4">
        <v>44665</v>
      </c>
      <c r="F2185" s="1" t="s">
        <v>5737</v>
      </c>
      <c r="G2185" s="1" t="s">
        <v>72</v>
      </c>
      <c r="H2185" s="1" t="s">
        <v>65</v>
      </c>
      <c r="I2185" s="1">
        <v>0.4</v>
      </c>
      <c r="J2185" s="1" t="s">
        <v>75</v>
      </c>
      <c r="K2185" s="1">
        <v>0</v>
      </c>
      <c r="M2185" s="1">
        <v>0</v>
      </c>
      <c r="O2185" s="1">
        <v>0</v>
      </c>
      <c r="Q2185" s="1">
        <v>0</v>
      </c>
      <c r="S2185" s="1">
        <v>0</v>
      </c>
      <c r="U2185" s="1">
        <v>0</v>
      </c>
      <c r="W2185" s="1">
        <v>0</v>
      </c>
      <c r="Y2185" s="1">
        <v>0</v>
      </c>
      <c r="AA2185" s="1">
        <v>0</v>
      </c>
      <c r="AC2185" s="1">
        <v>0</v>
      </c>
      <c r="AE2185" s="1">
        <v>0</v>
      </c>
      <c r="AG2185" s="1">
        <v>1</v>
      </c>
      <c r="AH2185" s="1">
        <v>0</v>
      </c>
    </row>
    <row r="2186" spans="1:34">
      <c r="A2186" s="1" t="s">
        <v>5738</v>
      </c>
      <c r="B2186" s="1" t="s">
        <v>5739</v>
      </c>
      <c r="C2186" s="1" t="s">
        <v>118</v>
      </c>
      <c r="D2186" s="1">
        <v>48</v>
      </c>
      <c r="E2186" s="1">
        <v>43098</v>
      </c>
      <c r="F2186" s="1" t="s">
        <v>20332</v>
      </c>
      <c r="G2186" s="1" t="s">
        <v>72</v>
      </c>
      <c r="H2186" s="1" t="s">
        <v>65</v>
      </c>
      <c r="I2186" s="1">
        <v>0.4</v>
      </c>
      <c r="J2186" s="1" t="s">
        <v>75</v>
      </c>
      <c r="K2186" s="1">
        <v>0</v>
      </c>
      <c r="M2186" s="1">
        <v>0</v>
      </c>
      <c r="O2186" s="1">
        <v>0</v>
      </c>
      <c r="Q2186" s="1">
        <v>0</v>
      </c>
      <c r="S2186" s="1">
        <v>0</v>
      </c>
      <c r="U2186" s="1">
        <v>0</v>
      </c>
      <c r="W2186" s="1">
        <v>0</v>
      </c>
      <c r="Y2186" s="1">
        <v>0</v>
      </c>
      <c r="AA2186" s="1">
        <v>0</v>
      </c>
      <c r="AC2186" s="1">
        <v>0</v>
      </c>
      <c r="AE2186" s="1">
        <v>0</v>
      </c>
      <c r="AG2186" s="1">
        <v>1</v>
      </c>
      <c r="AH2186" s="1">
        <v>0</v>
      </c>
    </row>
    <row r="2187" spans="1:34">
      <c r="A2187" s="1" t="s">
        <v>5740</v>
      </c>
      <c r="B2187" s="1" t="s">
        <v>5741</v>
      </c>
      <c r="C2187" s="1" t="s">
        <v>1153</v>
      </c>
      <c r="D2187" s="1">
        <v>12</v>
      </c>
      <c r="E2187" s="1">
        <v>44691</v>
      </c>
      <c r="F2187" s="1" t="s">
        <v>20479</v>
      </c>
      <c r="G2187" s="1" t="s">
        <v>72</v>
      </c>
      <c r="H2187" s="1" t="s">
        <v>65</v>
      </c>
      <c r="I2187" s="1">
        <v>0.8</v>
      </c>
      <c r="J2187" s="1" t="s">
        <v>75</v>
      </c>
      <c r="K2187" s="1">
        <v>0</v>
      </c>
      <c r="M2187" s="1">
        <v>0</v>
      </c>
      <c r="O2187" s="1">
        <v>0</v>
      </c>
      <c r="Q2187" s="1">
        <v>0</v>
      </c>
      <c r="S2187" s="1">
        <v>0</v>
      </c>
      <c r="U2187" s="1">
        <v>0</v>
      </c>
      <c r="W2187" s="1">
        <v>0</v>
      </c>
      <c r="Y2187" s="1">
        <v>0</v>
      </c>
      <c r="AA2187" s="1">
        <v>0</v>
      </c>
      <c r="AC2187" s="1">
        <v>0</v>
      </c>
      <c r="AE2187" s="1">
        <v>0</v>
      </c>
      <c r="AG2187" s="1">
        <v>1</v>
      </c>
      <c r="AH2187" s="1">
        <v>0</v>
      </c>
    </row>
    <row r="2188" spans="1:34">
      <c r="A2188" s="1" t="s">
        <v>5742</v>
      </c>
      <c r="B2188" s="1" t="s">
        <v>5743</v>
      </c>
      <c r="C2188" s="1" t="s">
        <v>346</v>
      </c>
      <c r="D2188" s="1">
        <v>23</v>
      </c>
      <c r="E2188" s="1">
        <v>40998</v>
      </c>
      <c r="F2188" s="1" t="s">
        <v>20332</v>
      </c>
      <c r="G2188" s="1" t="s">
        <v>72</v>
      </c>
      <c r="H2188" s="1" t="s">
        <v>65</v>
      </c>
      <c r="I2188" s="1">
        <v>0.6</v>
      </c>
      <c r="J2188" s="1" t="s">
        <v>75</v>
      </c>
      <c r="K2188" s="1">
        <v>0</v>
      </c>
      <c r="M2188" s="1">
        <v>0</v>
      </c>
      <c r="O2188" s="1">
        <v>0</v>
      </c>
      <c r="Q2188" s="1">
        <v>0</v>
      </c>
      <c r="S2188" s="1">
        <v>0</v>
      </c>
      <c r="U2188" s="1">
        <v>0</v>
      </c>
      <c r="W2188" s="1">
        <v>0</v>
      </c>
      <c r="Y2188" s="1">
        <v>0</v>
      </c>
      <c r="AA2188" s="1">
        <v>0</v>
      </c>
      <c r="AC2188" s="1">
        <v>0</v>
      </c>
      <c r="AE2188" s="1">
        <v>0</v>
      </c>
      <c r="AG2188" s="1">
        <v>1</v>
      </c>
      <c r="AH2188" s="1">
        <v>0</v>
      </c>
    </row>
    <row r="2189" spans="1:34">
      <c r="A2189" s="1" t="s">
        <v>5744</v>
      </c>
      <c r="B2189" s="1" t="s">
        <v>5745</v>
      </c>
      <c r="C2189" s="1" t="s">
        <v>73</v>
      </c>
      <c r="D2189" s="1">
        <v>19</v>
      </c>
      <c r="E2189" s="4">
        <v>44630</v>
      </c>
      <c r="F2189" s="1" t="s">
        <v>5746</v>
      </c>
      <c r="G2189" s="1" t="s">
        <v>72</v>
      </c>
      <c r="H2189" s="1" t="s">
        <v>65</v>
      </c>
      <c r="I2189" s="1">
        <v>0.6</v>
      </c>
      <c r="J2189" s="1" t="s">
        <v>75</v>
      </c>
      <c r="K2189" s="1">
        <v>0</v>
      </c>
      <c r="M2189" s="1">
        <v>0</v>
      </c>
      <c r="O2189" s="1">
        <v>0</v>
      </c>
      <c r="Q2189" s="1">
        <v>0</v>
      </c>
      <c r="S2189" s="1">
        <v>0</v>
      </c>
      <c r="U2189" s="1">
        <v>0</v>
      </c>
      <c r="W2189" s="1">
        <v>0</v>
      </c>
      <c r="Y2189" s="1">
        <v>0</v>
      </c>
      <c r="AA2189" s="1">
        <v>0</v>
      </c>
      <c r="AC2189" s="1">
        <v>0</v>
      </c>
      <c r="AE2189" s="1">
        <v>0</v>
      </c>
      <c r="AG2189" s="1">
        <v>1</v>
      </c>
      <c r="AH2189" s="1">
        <v>0</v>
      </c>
    </row>
    <row r="2190" spans="1:34">
      <c r="A2190" s="1" t="s">
        <v>5747</v>
      </c>
      <c r="B2190" s="1" t="s">
        <v>5748</v>
      </c>
      <c r="C2190" s="1" t="s">
        <v>626</v>
      </c>
      <c r="D2190" s="1">
        <v>48</v>
      </c>
      <c r="E2190" s="1">
        <v>44558</v>
      </c>
      <c r="F2190" s="1" t="s">
        <v>20480</v>
      </c>
      <c r="G2190" s="1" t="s">
        <v>72</v>
      </c>
      <c r="H2190" s="1" t="s">
        <v>65</v>
      </c>
      <c r="I2190" s="1">
        <v>0.7</v>
      </c>
      <c r="J2190" s="1" t="s">
        <v>75</v>
      </c>
      <c r="K2190" s="1">
        <v>0</v>
      </c>
      <c r="M2190" s="1">
        <v>0</v>
      </c>
      <c r="O2190" s="1">
        <v>0</v>
      </c>
      <c r="Q2190" s="1">
        <v>0</v>
      </c>
      <c r="S2190" s="1">
        <v>0</v>
      </c>
      <c r="U2190" s="1">
        <v>0</v>
      </c>
      <c r="W2190" s="1">
        <v>0</v>
      </c>
      <c r="Y2190" s="1">
        <v>0</v>
      </c>
      <c r="AA2190" s="1">
        <v>0</v>
      </c>
      <c r="AC2190" s="1">
        <v>0</v>
      </c>
      <c r="AE2190" s="1">
        <v>0</v>
      </c>
      <c r="AG2190" s="1">
        <v>1</v>
      </c>
      <c r="AH2190" s="1">
        <v>0</v>
      </c>
    </row>
    <row r="2191" spans="1:34">
      <c r="A2191" s="1" t="s">
        <v>5749</v>
      </c>
      <c r="B2191" s="1" t="s">
        <v>5750</v>
      </c>
      <c r="C2191" s="1" t="s">
        <v>152</v>
      </c>
      <c r="D2191" s="1">
        <v>7</v>
      </c>
      <c r="E2191" s="4">
        <v>44678</v>
      </c>
      <c r="F2191" s="1" t="s">
        <v>5751</v>
      </c>
      <c r="G2191" s="1" t="s">
        <v>80</v>
      </c>
      <c r="H2191" s="1" t="s">
        <v>73</v>
      </c>
      <c r="I2191" s="1">
        <v>0</v>
      </c>
      <c r="J2191" s="1" t="s">
        <v>89</v>
      </c>
      <c r="K2191" s="1">
        <v>0.3</v>
      </c>
      <c r="L2191" s="1" t="s">
        <v>82</v>
      </c>
      <c r="M2191" s="1">
        <v>0.6</v>
      </c>
      <c r="N2191" s="1" t="s">
        <v>83</v>
      </c>
      <c r="O2191" s="1">
        <v>0.75</v>
      </c>
      <c r="P2191" s="1" t="s">
        <v>84</v>
      </c>
      <c r="Q2191" s="1">
        <v>0.8</v>
      </c>
      <c r="R2191" s="1" t="s">
        <v>85</v>
      </c>
      <c r="S2191" s="1">
        <v>0</v>
      </c>
      <c r="U2191" s="1">
        <v>0</v>
      </c>
      <c r="W2191" s="1">
        <v>0</v>
      </c>
      <c r="Y2191" s="1">
        <v>0</v>
      </c>
      <c r="AA2191" s="1">
        <v>0</v>
      </c>
      <c r="AC2191" s="1">
        <v>0</v>
      </c>
      <c r="AE2191" s="1">
        <v>0</v>
      </c>
      <c r="AG2191" s="1">
        <v>4</v>
      </c>
      <c r="AH2191" s="1">
        <v>12000</v>
      </c>
    </row>
    <row r="2192" spans="1:34">
      <c r="A2192" s="1" t="s">
        <v>5752</v>
      </c>
      <c r="B2192" s="1" t="s">
        <v>5753</v>
      </c>
      <c r="C2192" s="1" t="s">
        <v>78</v>
      </c>
      <c r="D2192" s="1">
        <v>4</v>
      </c>
      <c r="E2192" s="4">
        <v>44678</v>
      </c>
      <c r="F2192" s="1" t="s">
        <v>5754</v>
      </c>
      <c r="G2192" s="1" t="s">
        <v>80</v>
      </c>
      <c r="H2192" s="1" t="s">
        <v>73</v>
      </c>
      <c r="I2192" s="1">
        <v>0</v>
      </c>
      <c r="J2192" s="1" t="s">
        <v>81</v>
      </c>
      <c r="K2192" s="1">
        <v>0.77</v>
      </c>
      <c r="L2192" s="1" t="s">
        <v>82</v>
      </c>
      <c r="M2192" s="1">
        <v>0.78</v>
      </c>
      <c r="N2192" s="1" t="s">
        <v>83</v>
      </c>
      <c r="O2192" s="1">
        <v>0.79</v>
      </c>
      <c r="P2192" s="1" t="s">
        <v>84</v>
      </c>
      <c r="Q2192" s="1">
        <v>0.8</v>
      </c>
      <c r="R2192" s="1" t="s">
        <v>85</v>
      </c>
      <c r="S2192" s="1">
        <v>0</v>
      </c>
      <c r="U2192" s="1">
        <v>0</v>
      </c>
      <c r="W2192" s="1">
        <v>0</v>
      </c>
      <c r="Y2192" s="1">
        <v>0</v>
      </c>
      <c r="AA2192" s="1">
        <v>0</v>
      </c>
      <c r="AC2192" s="1">
        <v>0</v>
      </c>
      <c r="AE2192" s="1">
        <v>0</v>
      </c>
      <c r="AG2192" s="1">
        <v>4</v>
      </c>
      <c r="AH2192" s="1">
        <v>15000</v>
      </c>
    </row>
    <row r="2193" spans="1:34">
      <c r="A2193" s="1" t="s">
        <v>5755</v>
      </c>
      <c r="B2193" s="1" t="s">
        <v>5756</v>
      </c>
      <c r="C2193" s="1" t="s">
        <v>30</v>
      </c>
      <c r="D2193" s="1">
        <v>60</v>
      </c>
      <c r="E2193" s="4">
        <v>44558</v>
      </c>
      <c r="F2193" s="1" t="s">
        <v>5757</v>
      </c>
      <c r="G2193" s="1" t="s">
        <v>72</v>
      </c>
      <c r="H2193" s="1" t="s">
        <v>73</v>
      </c>
      <c r="I2193" s="1">
        <v>0</v>
      </c>
      <c r="J2193" s="1" t="s">
        <v>74</v>
      </c>
      <c r="K2193" s="1">
        <v>0.8</v>
      </c>
      <c r="L2193" s="1" t="s">
        <v>75</v>
      </c>
      <c r="M2193" s="1">
        <v>0</v>
      </c>
      <c r="O2193" s="1">
        <v>0</v>
      </c>
      <c r="Q2193" s="1">
        <v>0</v>
      </c>
      <c r="S2193" s="1">
        <v>0</v>
      </c>
      <c r="U2193" s="1">
        <v>0</v>
      </c>
      <c r="W2193" s="1">
        <v>0</v>
      </c>
      <c r="Y2193" s="1">
        <v>0</v>
      </c>
      <c r="AA2193" s="1">
        <v>0</v>
      </c>
      <c r="AC2193" s="1">
        <v>0</v>
      </c>
      <c r="AE2193" s="1">
        <v>0</v>
      </c>
      <c r="AG2193" s="1">
        <v>2</v>
      </c>
      <c r="AH2193" s="1">
        <v>10000</v>
      </c>
    </row>
    <row r="2194" spans="1:34">
      <c r="A2194" s="1" t="s">
        <v>5758</v>
      </c>
      <c r="B2194" s="1" t="s">
        <v>5759</v>
      </c>
      <c r="C2194" s="1" t="s">
        <v>95</v>
      </c>
      <c r="D2194" s="1">
        <v>8</v>
      </c>
      <c r="E2194" s="4">
        <v>44712</v>
      </c>
      <c r="F2194" s="1" t="s">
        <v>5760</v>
      </c>
      <c r="G2194" s="1" t="s">
        <v>72</v>
      </c>
      <c r="H2194" s="1" t="s">
        <v>65</v>
      </c>
      <c r="I2194" s="1">
        <v>0.8</v>
      </c>
      <c r="J2194" s="1" t="s">
        <v>75</v>
      </c>
      <c r="K2194" s="1">
        <v>0</v>
      </c>
      <c r="M2194" s="1">
        <v>0</v>
      </c>
      <c r="O2194" s="1">
        <v>0</v>
      </c>
      <c r="Q2194" s="1">
        <v>0</v>
      </c>
      <c r="S2194" s="1">
        <v>0</v>
      </c>
      <c r="U2194" s="1">
        <v>0</v>
      </c>
      <c r="W2194" s="1">
        <v>0</v>
      </c>
      <c r="Y2194" s="1">
        <v>0</v>
      </c>
      <c r="AA2194" s="1">
        <v>0</v>
      </c>
      <c r="AC2194" s="1">
        <v>0</v>
      </c>
      <c r="AE2194" s="1">
        <v>0</v>
      </c>
      <c r="AG2194" s="1">
        <v>1</v>
      </c>
      <c r="AH2194" s="1">
        <v>0</v>
      </c>
    </row>
    <row r="2195" spans="1:34">
      <c r="A2195" s="1" t="s">
        <v>5761</v>
      </c>
      <c r="B2195" s="1" t="s">
        <v>5762</v>
      </c>
      <c r="C2195" s="1" t="s">
        <v>193</v>
      </c>
      <c r="D2195" s="1">
        <v>8</v>
      </c>
      <c r="E2195" s="1">
        <v>44336</v>
      </c>
      <c r="F2195" s="1" t="s">
        <v>20332</v>
      </c>
      <c r="G2195" s="1" t="s">
        <v>72</v>
      </c>
      <c r="H2195" s="1" t="s">
        <v>65</v>
      </c>
      <c r="I2195" s="1">
        <v>0.2</v>
      </c>
      <c r="J2195" s="1" t="s">
        <v>75</v>
      </c>
      <c r="K2195" s="1">
        <v>0</v>
      </c>
      <c r="M2195" s="1">
        <v>0</v>
      </c>
      <c r="O2195" s="1">
        <v>0</v>
      </c>
      <c r="Q2195" s="1">
        <v>0</v>
      </c>
      <c r="S2195" s="1">
        <v>0</v>
      </c>
      <c r="U2195" s="1">
        <v>0</v>
      </c>
      <c r="W2195" s="1">
        <v>0</v>
      </c>
      <c r="Y2195" s="1">
        <v>0</v>
      </c>
      <c r="AA2195" s="1">
        <v>0</v>
      </c>
      <c r="AC2195" s="1">
        <v>0</v>
      </c>
      <c r="AE2195" s="1">
        <v>0</v>
      </c>
      <c r="AG2195" s="1">
        <v>1</v>
      </c>
      <c r="AH2195" s="1">
        <v>0</v>
      </c>
    </row>
    <row r="2196" spans="1:34">
      <c r="A2196" s="1" t="s">
        <v>5763</v>
      </c>
      <c r="B2196" s="1" t="s">
        <v>5764</v>
      </c>
      <c r="C2196" s="1" t="s">
        <v>620</v>
      </c>
      <c r="D2196" s="1">
        <v>6</v>
      </c>
      <c r="E2196" s="1">
        <v>42215</v>
      </c>
      <c r="F2196" s="1" t="s">
        <v>20332</v>
      </c>
      <c r="G2196" s="1" t="s">
        <v>72</v>
      </c>
      <c r="H2196" s="1" t="s">
        <v>73</v>
      </c>
      <c r="I2196" s="1">
        <v>0</v>
      </c>
      <c r="J2196" s="1" t="s">
        <v>74</v>
      </c>
      <c r="K2196" s="1">
        <v>0.8</v>
      </c>
      <c r="L2196" s="1" t="s">
        <v>75</v>
      </c>
      <c r="M2196" s="1">
        <v>0</v>
      </c>
      <c r="O2196" s="1">
        <v>0</v>
      </c>
      <c r="Q2196" s="1">
        <v>0</v>
      </c>
      <c r="S2196" s="1">
        <v>0</v>
      </c>
      <c r="U2196" s="1">
        <v>0</v>
      </c>
      <c r="W2196" s="1">
        <v>0</v>
      </c>
      <c r="Y2196" s="1">
        <v>0</v>
      </c>
      <c r="AA2196" s="1">
        <v>0</v>
      </c>
      <c r="AC2196" s="1">
        <v>0</v>
      </c>
      <c r="AE2196" s="1">
        <v>0</v>
      </c>
      <c r="AG2196" s="1">
        <v>2</v>
      </c>
      <c r="AH2196" s="1">
        <v>10000</v>
      </c>
    </row>
    <row r="2197" spans="1:34">
      <c r="A2197" s="1" t="s">
        <v>5765</v>
      </c>
      <c r="B2197" s="1" t="s">
        <v>5766</v>
      </c>
      <c r="C2197" s="1" t="s">
        <v>620</v>
      </c>
      <c r="H2197" s="1" t="s">
        <v>65</v>
      </c>
      <c r="I2197" s="1" t="s">
        <v>66</v>
      </c>
      <c r="V2197" s="1" t="s">
        <v>67</v>
      </c>
    </row>
    <row r="2198" spans="1:34">
      <c r="A2198" s="1" t="s">
        <v>5767</v>
      </c>
      <c r="B2198" s="1" t="s">
        <v>5768</v>
      </c>
      <c r="C2198" s="1" t="s">
        <v>121</v>
      </c>
      <c r="D2198" s="1">
        <v>9</v>
      </c>
      <c r="E2198" s="1">
        <v>43183</v>
      </c>
      <c r="F2198" s="1" t="s">
        <v>20332</v>
      </c>
      <c r="G2198" s="1" t="s">
        <v>72</v>
      </c>
      <c r="H2198" s="1" t="s">
        <v>65</v>
      </c>
      <c r="I2198" s="1">
        <v>0.5</v>
      </c>
      <c r="J2198" s="1" t="s">
        <v>75</v>
      </c>
      <c r="K2198" s="1">
        <v>0</v>
      </c>
      <c r="M2198" s="1">
        <v>0</v>
      </c>
      <c r="O2198" s="1">
        <v>0</v>
      </c>
      <c r="Q2198" s="1">
        <v>0</v>
      </c>
      <c r="S2198" s="1">
        <v>0</v>
      </c>
      <c r="U2198" s="1">
        <v>0</v>
      </c>
      <c r="W2198" s="1">
        <v>0</v>
      </c>
      <c r="Y2198" s="1">
        <v>0</v>
      </c>
      <c r="AA2198" s="1">
        <v>0</v>
      </c>
      <c r="AC2198" s="1">
        <v>0</v>
      </c>
      <c r="AE2198" s="1">
        <v>0</v>
      </c>
      <c r="AG2198" s="1">
        <v>1</v>
      </c>
      <c r="AH2198" s="1">
        <v>0</v>
      </c>
    </row>
    <row r="2199" spans="1:34">
      <c r="A2199" s="1" t="s">
        <v>5769</v>
      </c>
      <c r="B2199" s="1" t="s">
        <v>5770</v>
      </c>
      <c r="C2199" s="1" t="s">
        <v>228</v>
      </c>
      <c r="D2199" s="1">
        <v>9</v>
      </c>
      <c r="E2199" s="4">
        <v>44642</v>
      </c>
      <c r="F2199" s="1" t="s">
        <v>5771</v>
      </c>
      <c r="G2199" s="1" t="s">
        <v>72</v>
      </c>
      <c r="H2199" s="1" t="s">
        <v>65</v>
      </c>
      <c r="I2199" s="1">
        <v>0.8</v>
      </c>
      <c r="J2199" s="1" t="s">
        <v>75</v>
      </c>
      <c r="K2199" s="1">
        <v>0</v>
      </c>
      <c r="M2199" s="1">
        <v>0</v>
      </c>
      <c r="O2199" s="1">
        <v>0</v>
      </c>
      <c r="Q2199" s="1">
        <v>0</v>
      </c>
      <c r="S2199" s="1">
        <v>0</v>
      </c>
      <c r="U2199" s="1">
        <v>0</v>
      </c>
      <c r="W2199" s="1">
        <v>0</v>
      </c>
      <c r="Y2199" s="1">
        <v>0</v>
      </c>
      <c r="AA2199" s="1">
        <v>0</v>
      </c>
      <c r="AC2199" s="1">
        <v>0</v>
      </c>
      <c r="AE2199" s="1">
        <v>0</v>
      </c>
      <c r="AG2199" s="1">
        <v>1</v>
      </c>
      <c r="AH2199" s="1">
        <v>0</v>
      </c>
    </row>
    <row r="2200" spans="1:34">
      <c r="A2200" s="1" t="s">
        <v>5772</v>
      </c>
      <c r="B2200" s="1" t="s">
        <v>5773</v>
      </c>
      <c r="C2200" s="1" t="s">
        <v>121</v>
      </c>
      <c r="D2200" s="1">
        <v>4</v>
      </c>
      <c r="E2200" s="4">
        <v>44771</v>
      </c>
      <c r="F2200" s="1" t="s">
        <v>5774</v>
      </c>
      <c r="G2200" s="1" t="s">
        <v>72</v>
      </c>
      <c r="H2200" s="1" t="s">
        <v>65</v>
      </c>
      <c r="I2200" s="1">
        <v>0.6</v>
      </c>
      <c r="J2200" s="1" t="s">
        <v>75</v>
      </c>
      <c r="K2200" s="1">
        <v>0</v>
      </c>
      <c r="M2200" s="1">
        <v>0</v>
      </c>
      <c r="O2200" s="1">
        <v>0</v>
      </c>
      <c r="Q2200" s="1">
        <v>0</v>
      </c>
      <c r="S2200" s="1">
        <v>0</v>
      </c>
      <c r="U2200" s="1">
        <v>0</v>
      </c>
      <c r="W2200" s="1">
        <v>0</v>
      </c>
      <c r="Y2200" s="1">
        <v>0</v>
      </c>
      <c r="AA2200" s="1">
        <v>0</v>
      </c>
      <c r="AC2200" s="1">
        <v>0</v>
      </c>
      <c r="AE2200" s="1">
        <v>0</v>
      </c>
      <c r="AG2200" s="1">
        <v>1</v>
      </c>
      <c r="AH2200" s="1">
        <v>0</v>
      </c>
    </row>
    <row r="2201" spans="1:34">
      <c r="A2201" s="1" t="s">
        <v>5775</v>
      </c>
      <c r="B2201" s="1" t="s">
        <v>5776</v>
      </c>
      <c r="C2201" s="1" t="s">
        <v>259</v>
      </c>
      <c r="D2201" s="1">
        <v>54</v>
      </c>
      <c r="E2201" s="4">
        <v>44711</v>
      </c>
      <c r="F2201" s="1" t="s">
        <v>5777</v>
      </c>
      <c r="G2201" s="1" t="s">
        <v>80</v>
      </c>
      <c r="H2201" s="1" t="s">
        <v>73</v>
      </c>
      <c r="I2201" s="1">
        <v>0.5</v>
      </c>
      <c r="J2201" s="1" t="s">
        <v>82</v>
      </c>
      <c r="K2201" s="1">
        <v>0.6</v>
      </c>
      <c r="L2201" s="1" t="s">
        <v>83</v>
      </c>
      <c r="M2201" s="1">
        <v>0.7</v>
      </c>
      <c r="N2201" s="1" t="s">
        <v>84</v>
      </c>
      <c r="O2201" s="1">
        <v>0.8</v>
      </c>
      <c r="P2201" s="1" t="s">
        <v>85</v>
      </c>
      <c r="Q2201" s="1">
        <v>0</v>
      </c>
      <c r="S2201" s="1">
        <v>0</v>
      </c>
      <c r="U2201" s="1">
        <v>0</v>
      </c>
      <c r="W2201" s="1">
        <v>0</v>
      </c>
      <c r="Y2201" s="1">
        <v>0</v>
      </c>
      <c r="AA2201" s="1">
        <v>0</v>
      </c>
      <c r="AC2201" s="1">
        <v>0</v>
      </c>
      <c r="AE2201" s="1">
        <v>0</v>
      </c>
      <c r="AG2201" s="1">
        <v>3</v>
      </c>
      <c r="AH2201" s="1">
        <v>0</v>
      </c>
    </row>
    <row r="2202" spans="1:34">
      <c r="A2202" s="1" t="s">
        <v>5778</v>
      </c>
      <c r="B2202" s="1" t="s">
        <v>5779</v>
      </c>
      <c r="C2202" s="1" t="s">
        <v>118</v>
      </c>
      <c r="D2202" s="1">
        <v>6</v>
      </c>
      <c r="E2202" s="4">
        <v>44708</v>
      </c>
      <c r="F2202" s="1" t="s">
        <v>5780</v>
      </c>
      <c r="G2202" s="1" t="s">
        <v>72</v>
      </c>
      <c r="H2202" s="1" t="s">
        <v>65</v>
      </c>
      <c r="I2202" s="1">
        <v>0.4</v>
      </c>
      <c r="J2202" s="1" t="s">
        <v>75</v>
      </c>
      <c r="K2202" s="1">
        <v>0</v>
      </c>
      <c r="M2202" s="1">
        <v>0</v>
      </c>
      <c r="O2202" s="1">
        <v>0</v>
      </c>
      <c r="Q2202" s="1">
        <v>0</v>
      </c>
      <c r="S2202" s="1">
        <v>0</v>
      </c>
      <c r="U2202" s="1">
        <v>0</v>
      </c>
      <c r="W2202" s="1">
        <v>0</v>
      </c>
      <c r="Y2202" s="1">
        <v>0</v>
      </c>
      <c r="AA2202" s="1">
        <v>0</v>
      </c>
      <c r="AC2202" s="1">
        <v>0</v>
      </c>
      <c r="AE2202" s="1">
        <v>0</v>
      </c>
      <c r="AG2202" s="1">
        <v>1</v>
      </c>
      <c r="AH2202" s="1">
        <v>0</v>
      </c>
    </row>
    <row r="2203" spans="1:34">
      <c r="A2203" s="1" t="s">
        <v>5781</v>
      </c>
      <c r="B2203" s="1" t="s">
        <v>5782</v>
      </c>
      <c r="C2203" s="1" t="s">
        <v>146</v>
      </c>
      <c r="D2203" s="1">
        <v>1</v>
      </c>
      <c r="E2203" s="1">
        <v>43553</v>
      </c>
      <c r="F2203" s="1" t="s">
        <v>20332</v>
      </c>
      <c r="G2203" s="1" t="s">
        <v>72</v>
      </c>
      <c r="H2203" s="1" t="s">
        <v>65</v>
      </c>
      <c r="I2203" s="1">
        <v>0.6</v>
      </c>
      <c r="J2203" s="1" t="s">
        <v>75</v>
      </c>
      <c r="K2203" s="1">
        <v>0</v>
      </c>
      <c r="M2203" s="1">
        <v>0</v>
      </c>
      <c r="O2203" s="1">
        <v>0</v>
      </c>
      <c r="Q2203" s="1">
        <v>0</v>
      </c>
      <c r="S2203" s="1">
        <v>0</v>
      </c>
      <c r="U2203" s="1">
        <v>0</v>
      </c>
      <c r="W2203" s="1">
        <v>0</v>
      </c>
      <c r="Y2203" s="1">
        <v>0</v>
      </c>
      <c r="AA2203" s="1">
        <v>0</v>
      </c>
      <c r="AC2203" s="1">
        <v>0</v>
      </c>
      <c r="AE2203" s="1">
        <v>0</v>
      </c>
      <c r="AG2203" s="1">
        <v>1</v>
      </c>
      <c r="AH2203" s="1">
        <v>0</v>
      </c>
    </row>
    <row r="2204" spans="1:34">
      <c r="A2204" s="1" t="s">
        <v>5783</v>
      </c>
      <c r="B2204" s="1" t="s">
        <v>5784</v>
      </c>
      <c r="C2204" s="1" t="s">
        <v>506</v>
      </c>
      <c r="D2204" s="1">
        <v>10</v>
      </c>
      <c r="E2204" s="1">
        <v>44104</v>
      </c>
      <c r="F2204" s="1" t="s">
        <v>20332</v>
      </c>
      <c r="G2204" s="1" t="s">
        <v>72</v>
      </c>
      <c r="H2204" s="1" t="s">
        <v>65</v>
      </c>
      <c r="I2204" s="1">
        <v>0.7</v>
      </c>
      <c r="J2204" s="1" t="s">
        <v>75</v>
      </c>
      <c r="K2204" s="1">
        <v>0</v>
      </c>
      <c r="M2204" s="1">
        <v>0</v>
      </c>
      <c r="O2204" s="1">
        <v>0</v>
      </c>
      <c r="Q2204" s="1">
        <v>0</v>
      </c>
      <c r="S2204" s="1">
        <v>0</v>
      </c>
      <c r="U2204" s="1">
        <v>0</v>
      </c>
      <c r="W2204" s="1">
        <v>0</v>
      </c>
      <c r="Y2204" s="1">
        <v>0</v>
      </c>
      <c r="AA2204" s="1">
        <v>0</v>
      </c>
      <c r="AC2204" s="1">
        <v>0</v>
      </c>
      <c r="AE2204" s="1">
        <v>0</v>
      </c>
      <c r="AG2204" s="1">
        <v>1</v>
      </c>
      <c r="AH2204" s="1">
        <v>0</v>
      </c>
    </row>
    <row r="2205" spans="1:34">
      <c r="A2205" s="1" t="s">
        <v>5785</v>
      </c>
      <c r="B2205" s="1" t="s">
        <v>5786</v>
      </c>
      <c r="C2205" s="1" t="s">
        <v>118</v>
      </c>
      <c r="D2205" s="1">
        <v>4</v>
      </c>
      <c r="E2205" s="1">
        <v>44313</v>
      </c>
      <c r="F2205" s="1" t="s">
        <v>20340</v>
      </c>
      <c r="G2205" s="1" t="s">
        <v>20341</v>
      </c>
      <c r="H2205" s="1" t="s">
        <v>73</v>
      </c>
      <c r="I2205" s="1">
        <v>0</v>
      </c>
      <c r="J2205" s="1" t="s">
        <v>74</v>
      </c>
      <c r="K2205" s="1">
        <v>0.65</v>
      </c>
      <c r="L2205" s="1" t="s">
        <v>82</v>
      </c>
      <c r="M2205" s="1">
        <v>0.67</v>
      </c>
      <c r="N2205" s="1" t="s">
        <v>83</v>
      </c>
      <c r="O2205" s="1">
        <v>0.68</v>
      </c>
      <c r="P2205" s="1" t="s">
        <v>84</v>
      </c>
      <c r="Q2205" s="1">
        <v>0.69</v>
      </c>
      <c r="R2205" s="1" t="s">
        <v>85</v>
      </c>
      <c r="S2205" s="1">
        <v>0</v>
      </c>
      <c r="U2205" s="1">
        <v>0</v>
      </c>
      <c r="W2205" s="1">
        <v>0</v>
      </c>
      <c r="Y2205" s="1">
        <v>0</v>
      </c>
      <c r="AA2205" s="1">
        <v>0</v>
      </c>
      <c r="AC2205" s="1">
        <v>0</v>
      </c>
      <c r="AE2205" s="1">
        <v>0</v>
      </c>
      <c r="AG2205" s="1">
        <v>4</v>
      </c>
      <c r="AH2205" s="1">
        <v>10000</v>
      </c>
    </row>
    <row r="2206" spans="1:34">
      <c r="A2206" s="1" t="s">
        <v>5787</v>
      </c>
      <c r="B2206" s="1" t="s">
        <v>5788</v>
      </c>
      <c r="C2206" s="1" t="s">
        <v>259</v>
      </c>
      <c r="D2206" s="1">
        <v>4</v>
      </c>
      <c r="E2206" s="4">
        <v>44651</v>
      </c>
      <c r="F2206" s="1" t="s">
        <v>5789</v>
      </c>
      <c r="G2206" s="1" t="s">
        <v>80</v>
      </c>
      <c r="H2206" s="1" t="s">
        <v>73</v>
      </c>
      <c r="I2206" s="1">
        <v>0.4</v>
      </c>
      <c r="J2206" s="1" t="s">
        <v>82</v>
      </c>
      <c r="K2206" s="1">
        <v>0.5</v>
      </c>
      <c r="L2206" s="1" t="s">
        <v>83</v>
      </c>
      <c r="M2206" s="1">
        <v>0.6</v>
      </c>
      <c r="N2206" s="1" t="s">
        <v>84</v>
      </c>
      <c r="O2206" s="1">
        <v>0.8</v>
      </c>
      <c r="P2206" s="1" t="s">
        <v>85</v>
      </c>
      <c r="Q2206" s="1">
        <v>0</v>
      </c>
      <c r="S2206" s="1">
        <v>0</v>
      </c>
      <c r="U2206" s="1">
        <v>0</v>
      </c>
      <c r="W2206" s="1">
        <v>0</v>
      </c>
      <c r="Y2206" s="1">
        <v>0</v>
      </c>
      <c r="AA2206" s="1">
        <v>0</v>
      </c>
      <c r="AC2206" s="1">
        <v>0</v>
      </c>
      <c r="AE2206" s="1">
        <v>0</v>
      </c>
      <c r="AG2206" s="1">
        <v>3</v>
      </c>
      <c r="AH2206" s="1">
        <v>0</v>
      </c>
    </row>
    <row r="2207" spans="1:34">
      <c r="A2207" s="1" t="s">
        <v>5790</v>
      </c>
      <c r="B2207" s="1" t="s">
        <v>5791</v>
      </c>
      <c r="C2207" s="1" t="s">
        <v>259</v>
      </c>
      <c r="D2207" s="1">
        <v>35</v>
      </c>
      <c r="E2207" s="4">
        <v>44559</v>
      </c>
      <c r="F2207" s="1" t="s">
        <v>5792</v>
      </c>
      <c r="G2207" s="1" t="s">
        <v>72</v>
      </c>
      <c r="H2207" s="1" t="s">
        <v>65</v>
      </c>
      <c r="I2207" s="1">
        <v>0.45</v>
      </c>
      <c r="J2207" s="1" t="s">
        <v>75</v>
      </c>
      <c r="K2207" s="1">
        <v>0</v>
      </c>
      <c r="M2207" s="1">
        <v>0</v>
      </c>
      <c r="O2207" s="1">
        <v>0</v>
      </c>
      <c r="Q2207" s="1">
        <v>0</v>
      </c>
      <c r="S2207" s="1">
        <v>0</v>
      </c>
      <c r="U2207" s="1">
        <v>0</v>
      </c>
      <c r="W2207" s="1">
        <v>0</v>
      </c>
      <c r="Y2207" s="1">
        <v>0</v>
      </c>
      <c r="AA2207" s="1">
        <v>0</v>
      </c>
      <c r="AC2207" s="1">
        <v>0</v>
      </c>
      <c r="AE2207" s="1">
        <v>0</v>
      </c>
      <c r="AG2207" s="1">
        <v>1</v>
      </c>
      <c r="AH2207" s="1">
        <v>0</v>
      </c>
    </row>
    <row r="2208" spans="1:34">
      <c r="A2208" s="1" t="s">
        <v>5793</v>
      </c>
      <c r="B2208" s="1" t="s">
        <v>5794</v>
      </c>
      <c r="C2208" s="1" t="s">
        <v>1916</v>
      </c>
      <c r="D2208" s="1">
        <v>43</v>
      </c>
      <c r="E2208" s="4">
        <v>44651</v>
      </c>
      <c r="F2208" s="1" t="s">
        <v>5795</v>
      </c>
      <c r="G2208" s="1" t="s">
        <v>80</v>
      </c>
      <c r="H2208" s="1" t="s">
        <v>73</v>
      </c>
      <c r="I2208" s="1">
        <v>0</v>
      </c>
      <c r="J2208" s="1" t="s">
        <v>74</v>
      </c>
      <c r="K2208" s="1">
        <v>0.65</v>
      </c>
      <c r="L2208" s="1" t="s">
        <v>82</v>
      </c>
      <c r="M2208" s="1">
        <v>0.78</v>
      </c>
      <c r="N2208" s="1" t="s">
        <v>83</v>
      </c>
      <c r="O2208" s="1">
        <v>0.79</v>
      </c>
      <c r="P2208" s="1" t="s">
        <v>84</v>
      </c>
      <c r="Q2208" s="1">
        <v>0.8</v>
      </c>
      <c r="R2208" s="1" t="s">
        <v>85</v>
      </c>
      <c r="S2208" s="1">
        <v>0</v>
      </c>
      <c r="U2208" s="1">
        <v>0</v>
      </c>
      <c r="W2208" s="1">
        <v>0</v>
      </c>
      <c r="Y2208" s="1">
        <v>0</v>
      </c>
      <c r="AA2208" s="1">
        <v>0</v>
      </c>
      <c r="AC2208" s="1">
        <v>0</v>
      </c>
      <c r="AE2208" s="1">
        <v>0</v>
      </c>
      <c r="AG2208" s="1">
        <v>4</v>
      </c>
      <c r="AH2208" s="1">
        <v>10000</v>
      </c>
    </row>
    <row r="2209" spans="1:34">
      <c r="A2209" s="1" t="s">
        <v>5796</v>
      </c>
      <c r="B2209" s="1" t="s">
        <v>5797</v>
      </c>
      <c r="C2209" s="1" t="s">
        <v>146</v>
      </c>
      <c r="D2209" s="1">
        <v>4</v>
      </c>
      <c r="E2209" s="1">
        <v>40984</v>
      </c>
      <c r="F2209" s="1" t="s">
        <v>20332</v>
      </c>
      <c r="G2209" s="1" t="s">
        <v>72</v>
      </c>
      <c r="H2209" s="1" t="s">
        <v>65</v>
      </c>
      <c r="I2209" s="1">
        <v>0.6</v>
      </c>
      <c r="J2209" s="1" t="s">
        <v>75</v>
      </c>
      <c r="K2209" s="1">
        <v>0</v>
      </c>
      <c r="M2209" s="1">
        <v>0</v>
      </c>
      <c r="O2209" s="1">
        <v>0</v>
      </c>
      <c r="Q2209" s="1">
        <v>0</v>
      </c>
      <c r="S2209" s="1">
        <v>0</v>
      </c>
      <c r="U2209" s="1">
        <v>0</v>
      </c>
      <c r="W2209" s="1">
        <v>0</v>
      </c>
      <c r="Y2209" s="1">
        <v>0</v>
      </c>
      <c r="AA2209" s="1">
        <v>0</v>
      </c>
      <c r="AC2209" s="1">
        <v>0</v>
      </c>
      <c r="AE2209" s="1">
        <v>0</v>
      </c>
      <c r="AG2209" s="1">
        <v>1</v>
      </c>
      <c r="AH2209" s="1">
        <v>0</v>
      </c>
    </row>
    <row r="2210" spans="1:34">
      <c r="A2210" s="1" t="s">
        <v>5798</v>
      </c>
      <c r="B2210" s="1" t="s">
        <v>5799</v>
      </c>
      <c r="C2210" s="1" t="s">
        <v>533</v>
      </c>
      <c r="D2210" s="1">
        <v>44</v>
      </c>
      <c r="E2210" s="1">
        <v>41888</v>
      </c>
      <c r="F2210" s="1" t="s">
        <v>20332</v>
      </c>
      <c r="G2210" s="1" t="s">
        <v>72</v>
      </c>
      <c r="H2210" s="1" t="s">
        <v>65</v>
      </c>
      <c r="I2210" s="1">
        <v>0.4</v>
      </c>
      <c r="J2210" s="1" t="s">
        <v>75</v>
      </c>
      <c r="K2210" s="1">
        <v>0</v>
      </c>
      <c r="M2210" s="1">
        <v>0</v>
      </c>
      <c r="O2210" s="1">
        <v>0</v>
      </c>
      <c r="Q2210" s="1">
        <v>0</v>
      </c>
      <c r="S2210" s="1">
        <v>0</v>
      </c>
      <c r="U2210" s="1">
        <v>0</v>
      </c>
      <c r="W2210" s="1">
        <v>0</v>
      </c>
      <c r="Y2210" s="1">
        <v>0</v>
      </c>
      <c r="AA2210" s="1">
        <v>0</v>
      </c>
      <c r="AC2210" s="1">
        <v>0</v>
      </c>
      <c r="AE2210" s="1">
        <v>0</v>
      </c>
      <c r="AG2210" s="1">
        <v>1</v>
      </c>
      <c r="AH2210" s="1">
        <v>0</v>
      </c>
    </row>
    <row r="2211" spans="1:34">
      <c r="A2211" s="1" t="s">
        <v>5800</v>
      </c>
      <c r="B2211" s="1" t="s">
        <v>5801</v>
      </c>
      <c r="C2211" s="1" t="s">
        <v>279</v>
      </c>
      <c r="D2211" s="1">
        <v>55</v>
      </c>
      <c r="E2211" s="4">
        <v>44548</v>
      </c>
      <c r="F2211" s="1" t="s">
        <v>5802</v>
      </c>
      <c r="G2211" s="1" t="s">
        <v>72</v>
      </c>
      <c r="H2211" s="1" t="s">
        <v>65</v>
      </c>
      <c r="I2211" s="1">
        <v>0.7</v>
      </c>
      <c r="J2211" s="1" t="s">
        <v>75</v>
      </c>
      <c r="K2211" s="1">
        <v>0</v>
      </c>
      <c r="M2211" s="1">
        <v>0</v>
      </c>
      <c r="O2211" s="1">
        <v>0</v>
      </c>
      <c r="Q2211" s="1">
        <v>0</v>
      </c>
      <c r="S2211" s="1">
        <v>0</v>
      </c>
      <c r="U2211" s="1">
        <v>0</v>
      </c>
      <c r="W2211" s="1">
        <v>0</v>
      </c>
      <c r="Y2211" s="1">
        <v>0</v>
      </c>
      <c r="AA2211" s="1">
        <v>0</v>
      </c>
      <c r="AC2211" s="1">
        <v>0</v>
      </c>
      <c r="AE2211" s="1">
        <v>0</v>
      </c>
      <c r="AG2211" s="1">
        <v>1</v>
      </c>
      <c r="AH2211" s="1">
        <v>0</v>
      </c>
    </row>
    <row r="2212" spans="1:34">
      <c r="A2212" s="1" t="s">
        <v>5803</v>
      </c>
      <c r="B2212" s="1" t="s">
        <v>5804</v>
      </c>
      <c r="C2212" s="1" t="s">
        <v>193</v>
      </c>
      <c r="D2212" s="1">
        <v>6</v>
      </c>
      <c r="E2212" s="1">
        <v>44302</v>
      </c>
      <c r="F2212" s="1" t="s">
        <v>20340</v>
      </c>
      <c r="G2212" s="1" t="s">
        <v>20341</v>
      </c>
      <c r="H2212" s="1" t="s">
        <v>73</v>
      </c>
      <c r="I2212" s="1">
        <v>0</v>
      </c>
      <c r="J2212" s="1" t="s">
        <v>74</v>
      </c>
      <c r="K2212" s="1">
        <v>0.4</v>
      </c>
      <c r="L2212" s="1" t="s">
        <v>82</v>
      </c>
      <c r="M2212" s="1">
        <v>0.6</v>
      </c>
      <c r="N2212" s="1" t="s">
        <v>83</v>
      </c>
      <c r="O2212" s="1">
        <v>0.7</v>
      </c>
      <c r="P2212" s="1" t="s">
        <v>84</v>
      </c>
      <c r="Q2212" s="1">
        <v>0.75</v>
      </c>
      <c r="R2212" s="1" t="s">
        <v>85</v>
      </c>
      <c r="S2212" s="1">
        <v>0</v>
      </c>
      <c r="U2212" s="1">
        <v>0</v>
      </c>
      <c r="W2212" s="1">
        <v>0</v>
      </c>
      <c r="Y2212" s="1">
        <v>0</v>
      </c>
      <c r="AA2212" s="1">
        <v>0</v>
      </c>
      <c r="AC2212" s="1">
        <v>0</v>
      </c>
      <c r="AE2212" s="1">
        <v>0</v>
      </c>
      <c r="AG2212" s="1">
        <v>4</v>
      </c>
      <c r="AH2212" s="1">
        <v>10000</v>
      </c>
    </row>
    <row r="2213" spans="1:34">
      <c r="A2213" s="1" t="s">
        <v>5805</v>
      </c>
      <c r="B2213" s="1" t="s">
        <v>5806</v>
      </c>
      <c r="C2213" s="1" t="s">
        <v>121</v>
      </c>
      <c r="D2213" s="1">
        <v>17</v>
      </c>
      <c r="E2213" s="1">
        <v>44340</v>
      </c>
      <c r="F2213" s="1" t="s">
        <v>20332</v>
      </c>
      <c r="G2213" s="1" t="s">
        <v>72</v>
      </c>
      <c r="H2213" s="1" t="s">
        <v>65</v>
      </c>
      <c r="I2213" s="1">
        <v>0.8</v>
      </c>
      <c r="J2213" s="1" t="s">
        <v>75</v>
      </c>
      <c r="K2213" s="1">
        <v>0</v>
      </c>
      <c r="M2213" s="1">
        <v>0</v>
      </c>
      <c r="O2213" s="1">
        <v>0</v>
      </c>
      <c r="Q2213" s="1">
        <v>0</v>
      </c>
      <c r="S2213" s="1">
        <v>0</v>
      </c>
      <c r="U2213" s="1">
        <v>0</v>
      </c>
      <c r="W2213" s="1">
        <v>0</v>
      </c>
      <c r="Y2213" s="1">
        <v>0</v>
      </c>
      <c r="AA2213" s="1">
        <v>0</v>
      </c>
      <c r="AC2213" s="1">
        <v>0</v>
      </c>
      <c r="AE2213" s="1">
        <v>0</v>
      </c>
      <c r="AG2213" s="1">
        <v>1</v>
      </c>
      <c r="AH2213" s="1">
        <v>0</v>
      </c>
    </row>
    <row r="2214" spans="1:34">
      <c r="A2214" s="1" t="s">
        <v>5807</v>
      </c>
      <c r="B2214" s="1" t="s">
        <v>5808</v>
      </c>
      <c r="C2214" s="1" t="s">
        <v>175</v>
      </c>
      <c r="D2214" s="1">
        <v>10</v>
      </c>
      <c r="E2214" s="4">
        <v>44651</v>
      </c>
      <c r="F2214" s="1" t="s">
        <v>5809</v>
      </c>
      <c r="G2214" s="1" t="s">
        <v>80</v>
      </c>
      <c r="H2214" s="1" t="s">
        <v>65</v>
      </c>
      <c r="I2214" s="1">
        <v>0.8</v>
      </c>
      <c r="J2214" s="1" t="s">
        <v>75</v>
      </c>
      <c r="K2214" s="1">
        <v>0</v>
      </c>
      <c r="M2214" s="1">
        <v>0</v>
      </c>
      <c r="O2214" s="1">
        <v>0</v>
      </c>
      <c r="Q2214" s="1">
        <v>0</v>
      </c>
      <c r="S2214" s="1">
        <v>0</v>
      </c>
      <c r="U2214" s="1">
        <v>0</v>
      </c>
      <c r="W2214" s="1">
        <v>0</v>
      </c>
      <c r="Y2214" s="1">
        <v>0</v>
      </c>
      <c r="AA2214" s="1">
        <v>0</v>
      </c>
      <c r="AC2214" s="1">
        <v>0</v>
      </c>
      <c r="AE2214" s="1">
        <v>0</v>
      </c>
      <c r="AG2214" s="1">
        <v>1</v>
      </c>
      <c r="AH2214" s="1">
        <v>0</v>
      </c>
    </row>
    <row r="2215" spans="1:34">
      <c r="A2215" s="1" t="s">
        <v>5810</v>
      </c>
      <c r="B2215" s="1" t="s">
        <v>5811</v>
      </c>
      <c r="C2215" s="1" t="s">
        <v>196</v>
      </c>
      <c r="D2215" s="1">
        <v>40</v>
      </c>
      <c r="E2215" s="1">
        <v>44560</v>
      </c>
      <c r="F2215" s="1" t="s">
        <v>20481</v>
      </c>
      <c r="G2215" s="1" t="s">
        <v>72</v>
      </c>
      <c r="H2215" s="1" t="s">
        <v>65</v>
      </c>
      <c r="I2215" s="1">
        <v>0.8</v>
      </c>
      <c r="J2215" s="1" t="s">
        <v>75</v>
      </c>
      <c r="K2215" s="1">
        <v>0</v>
      </c>
      <c r="M2215" s="1">
        <v>0</v>
      </c>
      <c r="O2215" s="1">
        <v>0</v>
      </c>
      <c r="Q2215" s="1">
        <v>0</v>
      </c>
      <c r="S2215" s="1">
        <v>0</v>
      </c>
      <c r="U2215" s="1">
        <v>0</v>
      </c>
      <c r="W2215" s="1">
        <v>0</v>
      </c>
      <c r="Y2215" s="1">
        <v>0</v>
      </c>
      <c r="AA2215" s="1">
        <v>0</v>
      </c>
      <c r="AC2215" s="1">
        <v>0</v>
      </c>
      <c r="AE2215" s="1">
        <v>0</v>
      </c>
      <c r="AG2215" s="1">
        <v>1</v>
      </c>
      <c r="AH2215" s="1">
        <v>0</v>
      </c>
    </row>
    <row r="2216" spans="1:34">
      <c r="A2216" s="1" t="s">
        <v>5812</v>
      </c>
      <c r="B2216" s="1" t="s">
        <v>5813</v>
      </c>
      <c r="C2216" s="1" t="s">
        <v>129</v>
      </c>
      <c r="D2216" s="1">
        <v>24</v>
      </c>
      <c r="E2216" s="4">
        <v>44795</v>
      </c>
      <c r="F2216" s="1" t="s">
        <v>5814</v>
      </c>
      <c r="G2216" s="1" t="s">
        <v>72</v>
      </c>
      <c r="H2216" s="1" t="s">
        <v>73</v>
      </c>
      <c r="I2216" s="1">
        <v>0</v>
      </c>
      <c r="J2216" s="1" t="s">
        <v>1640</v>
      </c>
      <c r="K2216" s="1">
        <v>0.8</v>
      </c>
      <c r="L2216" s="1" t="s">
        <v>75</v>
      </c>
      <c r="M2216" s="1">
        <v>0</v>
      </c>
      <c r="O2216" s="1">
        <v>0</v>
      </c>
      <c r="Q2216" s="1">
        <v>0</v>
      </c>
      <c r="S2216" s="1">
        <v>0</v>
      </c>
      <c r="U2216" s="1">
        <v>0</v>
      </c>
      <c r="W2216" s="1">
        <v>0</v>
      </c>
      <c r="Y2216" s="1">
        <v>0</v>
      </c>
      <c r="AA2216" s="1">
        <v>0</v>
      </c>
      <c r="AC2216" s="1">
        <v>0</v>
      </c>
      <c r="AE2216" s="1">
        <v>0</v>
      </c>
      <c r="AG2216" s="1">
        <v>2</v>
      </c>
      <c r="AH2216" s="1">
        <v>7499.99</v>
      </c>
    </row>
    <row r="2217" spans="1:34">
      <c r="A2217" s="1" t="s">
        <v>5815</v>
      </c>
      <c r="B2217" s="1" t="s">
        <v>5816</v>
      </c>
      <c r="C2217" s="1" t="s">
        <v>121</v>
      </c>
      <c r="D2217" s="1">
        <v>7</v>
      </c>
      <c r="E2217" s="4">
        <v>44680</v>
      </c>
      <c r="F2217" s="1" t="s">
        <v>5817</v>
      </c>
      <c r="G2217" s="1" t="s">
        <v>72</v>
      </c>
      <c r="H2217" s="1" t="s">
        <v>65</v>
      </c>
      <c r="I2217" s="1">
        <v>0.6</v>
      </c>
      <c r="J2217" s="1" t="s">
        <v>75</v>
      </c>
      <c r="K2217" s="1">
        <v>0</v>
      </c>
      <c r="M2217" s="1">
        <v>0</v>
      </c>
      <c r="O2217" s="1">
        <v>0</v>
      </c>
      <c r="Q2217" s="1">
        <v>0</v>
      </c>
      <c r="S2217" s="1">
        <v>0</v>
      </c>
      <c r="U2217" s="1">
        <v>0</v>
      </c>
      <c r="W2217" s="1">
        <v>0</v>
      </c>
      <c r="Y2217" s="1">
        <v>0</v>
      </c>
      <c r="AA2217" s="1">
        <v>0</v>
      </c>
      <c r="AC2217" s="1">
        <v>0</v>
      </c>
      <c r="AE2217" s="1">
        <v>0</v>
      </c>
      <c r="AG2217" s="1">
        <v>1</v>
      </c>
      <c r="AH2217" s="1">
        <v>0</v>
      </c>
    </row>
    <row r="2218" spans="1:34">
      <c r="A2218" s="1" t="s">
        <v>5818</v>
      </c>
      <c r="B2218" s="1" t="s">
        <v>5819</v>
      </c>
      <c r="C2218" s="1" t="s">
        <v>903</v>
      </c>
      <c r="H2218" s="1" t="s">
        <v>65</v>
      </c>
      <c r="I2218" s="1" t="s">
        <v>66</v>
      </c>
      <c r="V2218" s="1" t="s">
        <v>67</v>
      </c>
    </row>
    <row r="2219" spans="1:34">
      <c r="A2219" s="1" t="s">
        <v>5820</v>
      </c>
      <c r="B2219" s="1" t="s">
        <v>5821</v>
      </c>
      <c r="C2219" s="1" t="s">
        <v>152</v>
      </c>
      <c r="D2219" s="1">
        <v>38</v>
      </c>
      <c r="E2219" s="4">
        <v>44558</v>
      </c>
      <c r="F2219" s="1" t="s">
        <v>5822</v>
      </c>
      <c r="G2219" s="1" t="s">
        <v>80</v>
      </c>
      <c r="H2219" s="1" t="s">
        <v>65</v>
      </c>
      <c r="I2219" s="1">
        <v>0.3</v>
      </c>
      <c r="J2219" s="1" t="s">
        <v>75</v>
      </c>
      <c r="K2219" s="1">
        <v>0</v>
      </c>
      <c r="M2219" s="1">
        <v>0</v>
      </c>
      <c r="O2219" s="1">
        <v>0</v>
      </c>
      <c r="Q2219" s="1">
        <v>0</v>
      </c>
      <c r="S2219" s="1">
        <v>0</v>
      </c>
      <c r="U2219" s="1">
        <v>0</v>
      </c>
      <c r="W2219" s="1">
        <v>0</v>
      </c>
      <c r="Y2219" s="1">
        <v>0</v>
      </c>
      <c r="AA2219" s="1">
        <v>0</v>
      </c>
      <c r="AC2219" s="1">
        <v>0</v>
      </c>
      <c r="AE2219" s="1">
        <v>0</v>
      </c>
      <c r="AG2219" s="1">
        <v>1</v>
      </c>
      <c r="AH2219" s="1">
        <v>0</v>
      </c>
    </row>
    <row r="2220" spans="1:34">
      <c r="A2220" s="1" t="s">
        <v>5823</v>
      </c>
      <c r="B2220" s="1" t="s">
        <v>5824</v>
      </c>
      <c r="C2220" s="1" t="s">
        <v>369</v>
      </c>
      <c r="D2220" s="1">
        <v>2</v>
      </c>
      <c r="E2220" s="4">
        <v>44606</v>
      </c>
      <c r="F2220" s="1" t="s">
        <v>5825</v>
      </c>
      <c r="G2220" s="1" t="s">
        <v>72</v>
      </c>
      <c r="H2220" s="1" t="s">
        <v>73</v>
      </c>
      <c r="I2220" s="1">
        <v>0</v>
      </c>
      <c r="J2220" s="1" t="s">
        <v>81</v>
      </c>
      <c r="K2220" s="1">
        <v>0.35</v>
      </c>
      <c r="L2220" s="1" t="s">
        <v>75</v>
      </c>
      <c r="M2220" s="1">
        <v>0</v>
      </c>
      <c r="O2220" s="1">
        <v>0</v>
      </c>
      <c r="Q2220" s="1">
        <v>0</v>
      </c>
      <c r="S2220" s="1">
        <v>0</v>
      </c>
      <c r="U2220" s="1">
        <v>0</v>
      </c>
      <c r="W2220" s="1">
        <v>0</v>
      </c>
      <c r="Y2220" s="1">
        <v>0</v>
      </c>
      <c r="AA2220" s="1">
        <v>0</v>
      </c>
      <c r="AC2220" s="1">
        <v>0</v>
      </c>
      <c r="AE2220" s="1">
        <v>0</v>
      </c>
      <c r="AG2220" s="1">
        <v>2</v>
      </c>
      <c r="AH2220" s="1">
        <v>15000</v>
      </c>
    </row>
    <row r="2221" spans="1:34">
      <c r="A2221" s="1" t="s">
        <v>5826</v>
      </c>
      <c r="B2221" s="1" t="s">
        <v>5827</v>
      </c>
      <c r="C2221" s="1" t="s">
        <v>327</v>
      </c>
      <c r="D2221" s="1">
        <v>4</v>
      </c>
      <c r="E2221" s="1">
        <v>43908</v>
      </c>
      <c r="F2221" s="1" t="s">
        <v>20332</v>
      </c>
      <c r="G2221" s="1" t="s">
        <v>72</v>
      </c>
      <c r="H2221" s="1" t="s">
        <v>65</v>
      </c>
      <c r="I2221" s="1">
        <v>0.35</v>
      </c>
      <c r="J2221" s="1" t="s">
        <v>75</v>
      </c>
      <c r="K2221" s="1">
        <v>0</v>
      </c>
      <c r="M2221" s="1">
        <v>0</v>
      </c>
      <c r="O2221" s="1">
        <v>0</v>
      </c>
      <c r="Q2221" s="1">
        <v>0</v>
      </c>
      <c r="S2221" s="1">
        <v>0</v>
      </c>
      <c r="U2221" s="1">
        <v>0</v>
      </c>
      <c r="W2221" s="1">
        <v>0</v>
      </c>
      <c r="Y2221" s="1">
        <v>0</v>
      </c>
      <c r="AA2221" s="1">
        <v>0</v>
      </c>
      <c r="AC2221" s="1">
        <v>0</v>
      </c>
      <c r="AE2221" s="1">
        <v>0</v>
      </c>
      <c r="AG2221" s="1">
        <v>1</v>
      </c>
      <c r="AH2221" s="1">
        <v>0</v>
      </c>
    </row>
    <row r="2222" spans="1:34">
      <c r="A2222" s="1" t="s">
        <v>5828</v>
      </c>
      <c r="B2222" s="1" t="s">
        <v>5829</v>
      </c>
      <c r="C2222" s="1" t="s">
        <v>840</v>
      </c>
      <c r="D2222" s="1">
        <v>10</v>
      </c>
      <c r="E2222" s="4">
        <v>44707</v>
      </c>
      <c r="F2222" s="1" t="s">
        <v>5830</v>
      </c>
      <c r="G2222" s="1" t="s">
        <v>80</v>
      </c>
      <c r="H2222" s="1" t="s">
        <v>73</v>
      </c>
      <c r="I2222" s="1">
        <v>0.65</v>
      </c>
      <c r="J2222" s="1" t="s">
        <v>82</v>
      </c>
      <c r="K2222" s="1">
        <v>0.7</v>
      </c>
      <c r="L2222" s="1" t="s">
        <v>83</v>
      </c>
      <c r="M2222" s="1">
        <v>0.75</v>
      </c>
      <c r="N2222" s="1" t="s">
        <v>84</v>
      </c>
      <c r="O2222" s="1">
        <v>0.8</v>
      </c>
      <c r="P2222" s="1" t="s">
        <v>85</v>
      </c>
      <c r="Q2222" s="1">
        <v>0</v>
      </c>
      <c r="S2222" s="1">
        <v>0</v>
      </c>
      <c r="U2222" s="1">
        <v>0</v>
      </c>
      <c r="W2222" s="1">
        <v>0</v>
      </c>
      <c r="Y2222" s="1">
        <v>0</v>
      </c>
      <c r="AA2222" s="1">
        <v>0</v>
      </c>
      <c r="AC2222" s="1">
        <v>0</v>
      </c>
      <c r="AE2222" s="1">
        <v>0</v>
      </c>
      <c r="AG2222" s="1">
        <v>3</v>
      </c>
      <c r="AH2222" s="1">
        <v>0</v>
      </c>
    </row>
    <row r="2223" spans="1:34">
      <c r="A2223" s="1" t="s">
        <v>5831</v>
      </c>
      <c r="B2223" s="1" t="s">
        <v>5832</v>
      </c>
      <c r="C2223" s="1" t="s">
        <v>115</v>
      </c>
      <c r="D2223" s="1">
        <v>10</v>
      </c>
      <c r="E2223" s="4">
        <v>44651</v>
      </c>
      <c r="F2223" s="1" t="s">
        <v>5833</v>
      </c>
      <c r="G2223" s="1" t="s">
        <v>72</v>
      </c>
      <c r="H2223" s="1" t="s">
        <v>65</v>
      </c>
      <c r="I2223" s="1">
        <v>0.8</v>
      </c>
      <c r="J2223" s="1" t="s">
        <v>75</v>
      </c>
      <c r="K2223" s="1">
        <v>0</v>
      </c>
      <c r="M2223" s="1">
        <v>0</v>
      </c>
      <c r="O2223" s="1">
        <v>0</v>
      </c>
      <c r="Q2223" s="1">
        <v>0</v>
      </c>
      <c r="S2223" s="1">
        <v>0</v>
      </c>
      <c r="U2223" s="1">
        <v>0</v>
      </c>
      <c r="W2223" s="1">
        <v>0</v>
      </c>
      <c r="Y2223" s="1">
        <v>0</v>
      </c>
      <c r="AA2223" s="1">
        <v>0</v>
      </c>
      <c r="AC2223" s="1">
        <v>0</v>
      </c>
      <c r="AE2223" s="1">
        <v>0</v>
      </c>
      <c r="AG2223" s="1">
        <v>1</v>
      </c>
      <c r="AH2223" s="1">
        <v>0</v>
      </c>
    </row>
    <row r="2224" spans="1:34">
      <c r="A2224" s="1" t="s">
        <v>5834</v>
      </c>
      <c r="B2224" s="1" t="s">
        <v>5835</v>
      </c>
      <c r="C2224" s="1" t="s">
        <v>225</v>
      </c>
      <c r="D2224" s="1">
        <v>18</v>
      </c>
      <c r="E2224" s="4">
        <v>44712</v>
      </c>
      <c r="F2224" s="1" t="s">
        <v>5836</v>
      </c>
      <c r="G2224" s="1" t="s">
        <v>72</v>
      </c>
      <c r="H2224" s="1" t="s">
        <v>65</v>
      </c>
      <c r="I2224" s="1">
        <v>0.8</v>
      </c>
      <c r="J2224" s="1" t="s">
        <v>75</v>
      </c>
      <c r="K2224" s="1">
        <v>0</v>
      </c>
      <c r="M2224" s="1">
        <v>0</v>
      </c>
      <c r="O2224" s="1">
        <v>0</v>
      </c>
      <c r="Q2224" s="1">
        <v>0</v>
      </c>
      <c r="S2224" s="1">
        <v>0</v>
      </c>
      <c r="U2224" s="1">
        <v>0</v>
      </c>
      <c r="W2224" s="1">
        <v>0</v>
      </c>
      <c r="Y2224" s="1">
        <v>0</v>
      </c>
      <c r="AA2224" s="1">
        <v>0</v>
      </c>
      <c r="AC2224" s="1">
        <v>0</v>
      </c>
      <c r="AE2224" s="1">
        <v>0</v>
      </c>
      <c r="AG2224" s="1">
        <v>1</v>
      </c>
      <c r="AH2224" s="1">
        <v>0</v>
      </c>
    </row>
    <row r="2225" spans="1:34">
      <c r="A2225" s="1" t="s">
        <v>5837</v>
      </c>
      <c r="B2225" s="1" t="s">
        <v>5838</v>
      </c>
      <c r="C2225" s="1" t="s">
        <v>152</v>
      </c>
      <c r="D2225" s="1">
        <v>8</v>
      </c>
      <c r="E2225" s="4">
        <v>44643</v>
      </c>
      <c r="F2225" s="1" t="s">
        <v>5839</v>
      </c>
      <c r="G2225" s="1" t="s">
        <v>80</v>
      </c>
      <c r="H2225" s="1" t="s">
        <v>73</v>
      </c>
      <c r="I2225" s="1">
        <v>0.2</v>
      </c>
      <c r="J2225" s="1" t="s">
        <v>82</v>
      </c>
      <c r="K2225" s="1">
        <v>0.45</v>
      </c>
      <c r="L2225" s="1" t="s">
        <v>83</v>
      </c>
      <c r="M2225" s="1">
        <v>0.6</v>
      </c>
      <c r="N2225" s="1" t="s">
        <v>84</v>
      </c>
      <c r="O2225" s="1">
        <v>0.79</v>
      </c>
      <c r="P2225" s="1" t="s">
        <v>85</v>
      </c>
      <c r="Q2225" s="1">
        <v>0</v>
      </c>
      <c r="S2225" s="1">
        <v>0</v>
      </c>
      <c r="U2225" s="1">
        <v>0</v>
      </c>
      <c r="W2225" s="1">
        <v>0</v>
      </c>
      <c r="Y2225" s="1">
        <v>0</v>
      </c>
      <c r="AA2225" s="1">
        <v>0</v>
      </c>
      <c r="AC2225" s="1">
        <v>0</v>
      </c>
      <c r="AE2225" s="1">
        <v>0</v>
      </c>
      <c r="AG2225" s="1">
        <v>3</v>
      </c>
      <c r="AH2225" s="1">
        <v>0</v>
      </c>
    </row>
    <row r="2226" spans="1:34">
      <c r="A2226" s="1" t="s">
        <v>5840</v>
      </c>
      <c r="B2226" s="1" t="s">
        <v>5841</v>
      </c>
      <c r="C2226" s="1" t="s">
        <v>212</v>
      </c>
      <c r="D2226" s="1">
        <v>11</v>
      </c>
      <c r="E2226" s="1">
        <v>43539</v>
      </c>
      <c r="F2226" s="1" t="s">
        <v>20332</v>
      </c>
      <c r="G2226" s="1" t="s">
        <v>72</v>
      </c>
      <c r="H2226" s="1" t="s">
        <v>65</v>
      </c>
      <c r="I2226" s="1">
        <v>0.8</v>
      </c>
      <c r="J2226" s="1" t="s">
        <v>75</v>
      </c>
      <c r="K2226" s="1">
        <v>0</v>
      </c>
      <c r="M2226" s="1">
        <v>0</v>
      </c>
      <c r="O2226" s="1">
        <v>0</v>
      </c>
      <c r="Q2226" s="1">
        <v>0</v>
      </c>
      <c r="S2226" s="1">
        <v>0</v>
      </c>
      <c r="U2226" s="1">
        <v>0</v>
      </c>
      <c r="W2226" s="1">
        <v>0</v>
      </c>
      <c r="Y2226" s="1">
        <v>0</v>
      </c>
      <c r="AA2226" s="1">
        <v>0</v>
      </c>
      <c r="AC2226" s="1">
        <v>0</v>
      </c>
      <c r="AE2226" s="1">
        <v>0</v>
      </c>
      <c r="AG2226" s="1">
        <v>1</v>
      </c>
      <c r="AH2226" s="1">
        <v>0</v>
      </c>
    </row>
    <row r="2227" spans="1:34">
      <c r="A2227" s="1" t="s">
        <v>5842</v>
      </c>
      <c r="B2227" s="1" t="s">
        <v>5843</v>
      </c>
      <c r="C2227" s="1" t="s">
        <v>98</v>
      </c>
      <c r="D2227" s="1">
        <v>74</v>
      </c>
      <c r="E2227" s="4">
        <v>44529</v>
      </c>
      <c r="F2227" s="1" t="s">
        <v>5844</v>
      </c>
      <c r="G2227" s="1" t="s">
        <v>72</v>
      </c>
      <c r="H2227" s="1" t="s">
        <v>65</v>
      </c>
      <c r="I2227" s="1">
        <v>0.75</v>
      </c>
      <c r="J2227" s="1" t="s">
        <v>75</v>
      </c>
      <c r="K2227" s="1">
        <v>0</v>
      </c>
      <c r="M2227" s="1">
        <v>0</v>
      </c>
      <c r="O2227" s="1">
        <v>0</v>
      </c>
      <c r="Q2227" s="1">
        <v>0</v>
      </c>
      <c r="S2227" s="1">
        <v>0</v>
      </c>
      <c r="U2227" s="1">
        <v>0</v>
      </c>
      <c r="W2227" s="1">
        <v>0</v>
      </c>
      <c r="Y2227" s="1">
        <v>0</v>
      </c>
      <c r="AA2227" s="1">
        <v>0</v>
      </c>
      <c r="AC2227" s="1">
        <v>0</v>
      </c>
      <c r="AE2227" s="1">
        <v>0</v>
      </c>
      <c r="AG2227" s="1">
        <v>1</v>
      </c>
      <c r="AH2227" s="1">
        <v>0</v>
      </c>
    </row>
    <row r="2228" spans="1:34">
      <c r="A2228" s="1" t="s">
        <v>5845</v>
      </c>
      <c r="B2228" s="1" t="s">
        <v>5846</v>
      </c>
      <c r="C2228" s="1" t="s">
        <v>225</v>
      </c>
      <c r="D2228" s="1">
        <v>4</v>
      </c>
      <c r="E2228" s="4">
        <v>44648</v>
      </c>
      <c r="F2228" s="1" t="s">
        <v>5847</v>
      </c>
      <c r="G2228" s="1" t="s">
        <v>72</v>
      </c>
      <c r="H2228" s="1" t="s">
        <v>65</v>
      </c>
      <c r="I2228" s="1">
        <v>0.67</v>
      </c>
      <c r="J2228" s="1" t="s">
        <v>75</v>
      </c>
      <c r="K2228" s="1">
        <v>0</v>
      </c>
      <c r="M2228" s="1">
        <v>0</v>
      </c>
      <c r="O2228" s="1">
        <v>0</v>
      </c>
      <c r="Q2228" s="1">
        <v>0</v>
      </c>
      <c r="S2228" s="1">
        <v>0</v>
      </c>
      <c r="U2228" s="1">
        <v>0</v>
      </c>
      <c r="W2228" s="1">
        <v>0</v>
      </c>
      <c r="Y2228" s="1">
        <v>0</v>
      </c>
      <c r="AA2228" s="1">
        <v>0</v>
      </c>
      <c r="AC2228" s="1">
        <v>0</v>
      </c>
      <c r="AE2228" s="1">
        <v>0</v>
      </c>
      <c r="AG2228" s="1">
        <v>1</v>
      </c>
      <c r="AH2228" s="1">
        <v>0</v>
      </c>
    </row>
    <row r="2229" spans="1:34">
      <c r="A2229" s="1" t="s">
        <v>5848</v>
      </c>
      <c r="B2229" s="1" t="s">
        <v>5849</v>
      </c>
      <c r="C2229" s="1" t="s">
        <v>228</v>
      </c>
      <c r="D2229" s="1">
        <v>23</v>
      </c>
      <c r="E2229" s="4">
        <v>44651</v>
      </c>
      <c r="F2229" s="1" t="s">
        <v>5850</v>
      </c>
      <c r="G2229" s="1" t="s">
        <v>72</v>
      </c>
      <c r="H2229" s="1" t="s">
        <v>65</v>
      </c>
      <c r="I2229" s="1">
        <v>0.8</v>
      </c>
      <c r="J2229" s="1" t="s">
        <v>75</v>
      </c>
      <c r="K2229" s="1">
        <v>0</v>
      </c>
      <c r="M2229" s="1">
        <v>0</v>
      </c>
      <c r="O2229" s="1">
        <v>0</v>
      </c>
      <c r="Q2229" s="1">
        <v>0</v>
      </c>
      <c r="S2229" s="1">
        <v>0</v>
      </c>
      <c r="U2229" s="1">
        <v>0</v>
      </c>
      <c r="W2229" s="1">
        <v>0</v>
      </c>
      <c r="Y2229" s="1">
        <v>0</v>
      </c>
      <c r="AA2229" s="1">
        <v>0</v>
      </c>
      <c r="AC2229" s="1">
        <v>0</v>
      </c>
      <c r="AE2229" s="1">
        <v>0</v>
      </c>
      <c r="AG2229" s="1">
        <v>1</v>
      </c>
      <c r="AH2229" s="1">
        <v>0</v>
      </c>
    </row>
    <row r="2230" spans="1:34">
      <c r="A2230" s="1" t="s">
        <v>5851</v>
      </c>
      <c r="B2230" s="1" t="s">
        <v>5852</v>
      </c>
      <c r="C2230" s="1" t="s">
        <v>387</v>
      </c>
      <c r="D2230" s="1">
        <v>12</v>
      </c>
      <c r="E2230" s="4">
        <v>44707</v>
      </c>
      <c r="F2230" s="1" t="s">
        <v>5853</v>
      </c>
      <c r="G2230" s="1" t="s">
        <v>72</v>
      </c>
      <c r="H2230" s="1" t="s">
        <v>65</v>
      </c>
      <c r="I2230" s="1">
        <v>0.8</v>
      </c>
      <c r="J2230" s="1" t="s">
        <v>75</v>
      </c>
      <c r="K2230" s="1">
        <v>0</v>
      </c>
      <c r="M2230" s="1">
        <v>0</v>
      </c>
      <c r="O2230" s="1">
        <v>0</v>
      </c>
      <c r="Q2230" s="1">
        <v>0</v>
      </c>
      <c r="S2230" s="1">
        <v>0</v>
      </c>
      <c r="U2230" s="1">
        <v>0</v>
      </c>
      <c r="W2230" s="1">
        <v>0</v>
      </c>
      <c r="Y2230" s="1">
        <v>0</v>
      </c>
      <c r="AA2230" s="1">
        <v>0</v>
      </c>
      <c r="AC2230" s="1">
        <v>0</v>
      </c>
      <c r="AE2230" s="1">
        <v>0</v>
      </c>
      <c r="AG2230" s="1">
        <v>1</v>
      </c>
      <c r="AH2230" s="1">
        <v>0</v>
      </c>
    </row>
    <row r="2231" spans="1:34">
      <c r="A2231" s="1" t="s">
        <v>5854</v>
      </c>
      <c r="B2231" s="1" t="s">
        <v>5855</v>
      </c>
      <c r="C2231" s="1" t="s">
        <v>423</v>
      </c>
      <c r="D2231" s="1">
        <v>5</v>
      </c>
      <c r="E2231" s="4">
        <v>44649</v>
      </c>
      <c r="F2231" s="1" t="s">
        <v>5856</v>
      </c>
      <c r="G2231" s="1" t="s">
        <v>72</v>
      </c>
      <c r="H2231" s="1" t="s">
        <v>65</v>
      </c>
      <c r="I2231" s="1">
        <v>0.6</v>
      </c>
      <c r="J2231" s="1" t="s">
        <v>75</v>
      </c>
      <c r="K2231" s="1">
        <v>0</v>
      </c>
      <c r="M2231" s="1">
        <v>0</v>
      </c>
      <c r="O2231" s="1">
        <v>0</v>
      </c>
      <c r="Q2231" s="1">
        <v>0</v>
      </c>
      <c r="S2231" s="1">
        <v>0</v>
      </c>
      <c r="U2231" s="1">
        <v>0</v>
      </c>
      <c r="W2231" s="1">
        <v>0</v>
      </c>
      <c r="Y2231" s="1">
        <v>0</v>
      </c>
      <c r="AA2231" s="1">
        <v>0</v>
      </c>
      <c r="AC2231" s="1">
        <v>0</v>
      </c>
      <c r="AE2231" s="1">
        <v>0</v>
      </c>
      <c r="AG2231" s="1">
        <v>1</v>
      </c>
      <c r="AH2231" s="1">
        <v>0</v>
      </c>
    </row>
    <row r="2232" spans="1:34">
      <c r="A2232" s="1" t="s">
        <v>5857</v>
      </c>
      <c r="B2232" s="1" t="s">
        <v>5858</v>
      </c>
      <c r="C2232" s="1" t="s">
        <v>411</v>
      </c>
      <c r="D2232" s="1">
        <v>2</v>
      </c>
      <c r="E2232" s="4">
        <v>44643</v>
      </c>
      <c r="F2232" s="1" t="s">
        <v>5859</v>
      </c>
      <c r="G2232" s="1" t="s">
        <v>72</v>
      </c>
      <c r="H2232" s="1" t="s">
        <v>65</v>
      </c>
      <c r="I2232" s="1">
        <v>0.2</v>
      </c>
      <c r="J2232" s="1" t="s">
        <v>75</v>
      </c>
      <c r="K2232" s="1">
        <v>0</v>
      </c>
      <c r="M2232" s="1">
        <v>0</v>
      </c>
      <c r="O2232" s="1">
        <v>0</v>
      </c>
      <c r="Q2232" s="1">
        <v>0</v>
      </c>
      <c r="S2232" s="1">
        <v>0</v>
      </c>
      <c r="U2232" s="1">
        <v>0</v>
      </c>
      <c r="W2232" s="1">
        <v>0</v>
      </c>
      <c r="Y2232" s="1">
        <v>0</v>
      </c>
      <c r="AA2232" s="1">
        <v>0</v>
      </c>
      <c r="AC2232" s="1">
        <v>0</v>
      </c>
      <c r="AE2232" s="1">
        <v>0</v>
      </c>
      <c r="AG2232" s="1">
        <v>1</v>
      </c>
      <c r="AH2232" s="1">
        <v>0</v>
      </c>
    </row>
    <row r="2233" spans="1:34">
      <c r="A2233" s="1" t="s">
        <v>5860</v>
      </c>
      <c r="B2233" s="1" t="s">
        <v>5861</v>
      </c>
      <c r="C2233" s="1" t="s">
        <v>30</v>
      </c>
      <c r="D2233" s="1">
        <v>12</v>
      </c>
      <c r="E2233" s="4">
        <v>44621</v>
      </c>
      <c r="F2233" s="1" t="s">
        <v>5862</v>
      </c>
      <c r="G2233" s="1" t="s">
        <v>72</v>
      </c>
      <c r="H2233" s="1" t="s">
        <v>73</v>
      </c>
      <c r="I2233" s="1">
        <v>0</v>
      </c>
      <c r="J2233" s="1" t="s">
        <v>562</v>
      </c>
      <c r="K2233" s="1">
        <v>0.7</v>
      </c>
      <c r="L2233" s="1" t="s">
        <v>75</v>
      </c>
      <c r="M2233" s="1">
        <v>0</v>
      </c>
      <c r="O2233" s="1">
        <v>0</v>
      </c>
      <c r="Q2233" s="1">
        <v>0</v>
      </c>
      <c r="S2233" s="1">
        <v>0</v>
      </c>
      <c r="U2233" s="1">
        <v>0</v>
      </c>
      <c r="W2233" s="1">
        <v>0</v>
      </c>
      <c r="Y2233" s="1">
        <v>0</v>
      </c>
      <c r="AA2233" s="1">
        <v>0</v>
      </c>
      <c r="AC2233" s="1">
        <v>0</v>
      </c>
      <c r="AE2233" s="1">
        <v>0</v>
      </c>
      <c r="AG2233" s="1">
        <v>2</v>
      </c>
      <c r="AH2233" s="1">
        <v>8500</v>
      </c>
    </row>
    <row r="2234" spans="1:34">
      <c r="A2234" s="1" t="s">
        <v>5863</v>
      </c>
      <c r="B2234" s="1" t="s">
        <v>5864</v>
      </c>
      <c r="C2234" s="1" t="s">
        <v>149</v>
      </c>
      <c r="D2234" s="1">
        <v>7</v>
      </c>
      <c r="E2234" s="1">
        <v>44088</v>
      </c>
      <c r="F2234" s="1" t="s">
        <v>20332</v>
      </c>
      <c r="G2234" s="1" t="s">
        <v>72</v>
      </c>
      <c r="H2234" s="1" t="s">
        <v>65</v>
      </c>
      <c r="I2234" s="1">
        <v>0.8</v>
      </c>
      <c r="J2234" s="1" t="s">
        <v>75</v>
      </c>
      <c r="K2234" s="1">
        <v>0</v>
      </c>
      <c r="M2234" s="1">
        <v>0</v>
      </c>
      <c r="O2234" s="1">
        <v>0</v>
      </c>
      <c r="Q2234" s="1">
        <v>0</v>
      </c>
      <c r="S2234" s="1">
        <v>0</v>
      </c>
      <c r="U2234" s="1">
        <v>0</v>
      </c>
      <c r="W2234" s="1">
        <v>0</v>
      </c>
      <c r="Y2234" s="1">
        <v>0</v>
      </c>
      <c r="AA2234" s="1">
        <v>0</v>
      </c>
      <c r="AC2234" s="1">
        <v>0</v>
      </c>
      <c r="AE2234" s="1">
        <v>0</v>
      </c>
      <c r="AG2234" s="1">
        <v>1</v>
      </c>
      <c r="AH2234" s="1">
        <v>0</v>
      </c>
    </row>
    <row r="2235" spans="1:34">
      <c r="A2235" s="1" t="s">
        <v>5865</v>
      </c>
      <c r="B2235" s="1" t="s">
        <v>5866</v>
      </c>
      <c r="C2235" s="1" t="s">
        <v>98</v>
      </c>
      <c r="D2235" s="1">
        <v>69</v>
      </c>
      <c r="E2235" s="4">
        <v>44557</v>
      </c>
      <c r="F2235" s="1" t="s">
        <v>5867</v>
      </c>
      <c r="G2235" s="1" t="s">
        <v>72</v>
      </c>
      <c r="H2235" s="1" t="s">
        <v>73</v>
      </c>
      <c r="I2235" s="1">
        <v>0</v>
      </c>
      <c r="J2235" s="1" t="s">
        <v>187</v>
      </c>
      <c r="K2235" s="1">
        <v>0.8</v>
      </c>
      <c r="L2235" s="1" t="s">
        <v>75</v>
      </c>
      <c r="M2235" s="1">
        <v>0</v>
      </c>
      <c r="O2235" s="1">
        <v>0</v>
      </c>
      <c r="Q2235" s="1">
        <v>0</v>
      </c>
      <c r="S2235" s="1">
        <v>0</v>
      </c>
      <c r="U2235" s="1">
        <v>0</v>
      </c>
      <c r="W2235" s="1">
        <v>0</v>
      </c>
      <c r="Y2235" s="1">
        <v>0</v>
      </c>
      <c r="AA2235" s="1">
        <v>0</v>
      </c>
      <c r="AC2235" s="1">
        <v>0</v>
      </c>
      <c r="AE2235" s="1">
        <v>0</v>
      </c>
      <c r="AG2235" s="1">
        <v>2</v>
      </c>
      <c r="AH2235" s="1">
        <v>9000</v>
      </c>
    </row>
    <row r="2236" spans="1:34">
      <c r="A2236" s="1" t="s">
        <v>5868</v>
      </c>
      <c r="B2236" s="1" t="s">
        <v>5869</v>
      </c>
      <c r="C2236" s="1" t="s">
        <v>212</v>
      </c>
      <c r="D2236" s="1">
        <v>6</v>
      </c>
      <c r="E2236" s="4">
        <v>44671</v>
      </c>
      <c r="F2236" s="1" t="s">
        <v>5870</v>
      </c>
      <c r="G2236" s="1" t="s">
        <v>72</v>
      </c>
      <c r="H2236" s="1" t="s">
        <v>73</v>
      </c>
      <c r="I2236" s="1">
        <v>0</v>
      </c>
      <c r="J2236" s="1" t="s">
        <v>434</v>
      </c>
      <c r="K2236" s="1">
        <v>0.65</v>
      </c>
      <c r="L2236" s="1" t="s">
        <v>75</v>
      </c>
      <c r="M2236" s="1">
        <v>0</v>
      </c>
      <c r="O2236" s="1">
        <v>0</v>
      </c>
      <c r="Q2236" s="1">
        <v>0</v>
      </c>
      <c r="S2236" s="1">
        <v>0</v>
      </c>
      <c r="U2236" s="1">
        <v>0</v>
      </c>
      <c r="W2236" s="1">
        <v>0</v>
      </c>
      <c r="Y2236" s="1">
        <v>0</v>
      </c>
      <c r="AA2236" s="1">
        <v>0</v>
      </c>
      <c r="AC2236" s="1">
        <v>0</v>
      </c>
      <c r="AE2236" s="1">
        <v>0</v>
      </c>
      <c r="AG2236" s="1">
        <v>2</v>
      </c>
      <c r="AH2236" s="1">
        <v>7500</v>
      </c>
    </row>
    <row r="2237" spans="1:34">
      <c r="A2237" s="1" t="s">
        <v>5871</v>
      </c>
      <c r="B2237" s="1" t="s">
        <v>5872</v>
      </c>
      <c r="C2237" s="1" t="s">
        <v>287</v>
      </c>
      <c r="D2237" s="1">
        <v>30</v>
      </c>
      <c r="E2237" s="4">
        <v>44550</v>
      </c>
      <c r="F2237" s="1" t="s">
        <v>5873</v>
      </c>
      <c r="G2237" s="1" t="s">
        <v>72</v>
      </c>
      <c r="H2237" s="1" t="s">
        <v>73</v>
      </c>
      <c r="I2237" s="1">
        <v>0</v>
      </c>
      <c r="J2237" s="1" t="s">
        <v>4960</v>
      </c>
      <c r="K2237" s="1">
        <v>0.5</v>
      </c>
      <c r="L2237" s="1" t="s">
        <v>75</v>
      </c>
      <c r="M2237" s="1">
        <v>0</v>
      </c>
      <c r="O2237" s="1">
        <v>0</v>
      </c>
      <c r="Q2237" s="1">
        <v>0</v>
      </c>
      <c r="S2237" s="1">
        <v>0</v>
      </c>
      <c r="U2237" s="1">
        <v>0</v>
      </c>
      <c r="W2237" s="1">
        <v>0</v>
      </c>
      <c r="Y2237" s="1">
        <v>0</v>
      </c>
      <c r="AA2237" s="1">
        <v>0</v>
      </c>
      <c r="AC2237" s="1">
        <v>0</v>
      </c>
      <c r="AE2237" s="1">
        <v>0</v>
      </c>
      <c r="AG2237" s="1">
        <v>2</v>
      </c>
      <c r="AH2237" s="1">
        <v>18000</v>
      </c>
    </row>
    <row r="2238" spans="1:34">
      <c r="A2238" s="1" t="s">
        <v>5874</v>
      </c>
      <c r="B2238" s="1" t="s">
        <v>5875</v>
      </c>
      <c r="C2238" s="1" t="s">
        <v>981</v>
      </c>
      <c r="D2238" s="1">
        <v>132</v>
      </c>
      <c r="E2238" s="4">
        <v>44553</v>
      </c>
      <c r="F2238" s="1" t="s">
        <v>5876</v>
      </c>
      <c r="G2238" s="1" t="s">
        <v>72</v>
      </c>
      <c r="H2238" s="1" t="s">
        <v>65</v>
      </c>
      <c r="I2238" s="1">
        <v>0.4</v>
      </c>
      <c r="J2238" s="1" t="s">
        <v>75</v>
      </c>
      <c r="K2238" s="1">
        <v>0</v>
      </c>
      <c r="M2238" s="1">
        <v>0</v>
      </c>
      <c r="O2238" s="1">
        <v>0</v>
      </c>
      <c r="Q2238" s="1">
        <v>0</v>
      </c>
      <c r="S2238" s="1">
        <v>0</v>
      </c>
      <c r="U2238" s="1">
        <v>0</v>
      </c>
      <c r="W2238" s="1">
        <v>0</v>
      </c>
      <c r="Y2238" s="1">
        <v>0</v>
      </c>
      <c r="AA2238" s="1">
        <v>0</v>
      </c>
      <c r="AC2238" s="1">
        <v>0</v>
      </c>
      <c r="AE2238" s="1">
        <v>0</v>
      </c>
      <c r="AG2238" s="1">
        <v>1</v>
      </c>
      <c r="AH2238" s="1">
        <v>0</v>
      </c>
    </row>
    <row r="2239" spans="1:34">
      <c r="A2239" s="1" t="s">
        <v>5877</v>
      </c>
      <c r="B2239" s="1" t="s">
        <v>5878</v>
      </c>
      <c r="C2239" s="1" t="s">
        <v>1204</v>
      </c>
      <c r="D2239" s="1">
        <v>10</v>
      </c>
      <c r="E2239" s="1">
        <v>44328</v>
      </c>
      <c r="F2239" s="1" t="s">
        <v>20332</v>
      </c>
      <c r="G2239" s="1" t="s">
        <v>72</v>
      </c>
      <c r="H2239" s="1" t="s">
        <v>65</v>
      </c>
      <c r="I2239" s="1">
        <v>0.5</v>
      </c>
      <c r="J2239" s="1" t="s">
        <v>75</v>
      </c>
      <c r="K2239" s="1">
        <v>0</v>
      </c>
      <c r="M2239" s="1">
        <v>0</v>
      </c>
      <c r="O2239" s="1">
        <v>0</v>
      </c>
      <c r="Q2239" s="1">
        <v>0</v>
      </c>
      <c r="S2239" s="1">
        <v>0</v>
      </c>
      <c r="U2239" s="1">
        <v>0</v>
      </c>
      <c r="W2239" s="1">
        <v>0</v>
      </c>
      <c r="Y2239" s="1">
        <v>0</v>
      </c>
      <c r="AA2239" s="1">
        <v>0</v>
      </c>
      <c r="AC2239" s="1">
        <v>0</v>
      </c>
      <c r="AE2239" s="1">
        <v>0</v>
      </c>
      <c r="AG2239" s="1">
        <v>1</v>
      </c>
      <c r="AH2239" s="1">
        <v>0</v>
      </c>
    </row>
    <row r="2240" spans="1:34">
      <c r="A2240" s="1" t="s">
        <v>5879</v>
      </c>
      <c r="B2240" s="1" t="s">
        <v>5880</v>
      </c>
      <c r="C2240" s="1" t="s">
        <v>70</v>
      </c>
      <c r="D2240" s="1">
        <v>8</v>
      </c>
      <c r="E2240" s="4">
        <v>44623</v>
      </c>
      <c r="F2240" s="1" t="s">
        <v>5881</v>
      </c>
      <c r="G2240" s="1" t="s">
        <v>72</v>
      </c>
      <c r="H2240" s="1" t="s">
        <v>65</v>
      </c>
      <c r="I2240" s="1">
        <v>0.8</v>
      </c>
      <c r="J2240" s="1" t="s">
        <v>75</v>
      </c>
      <c r="K2240" s="1">
        <v>0</v>
      </c>
      <c r="M2240" s="1">
        <v>0</v>
      </c>
      <c r="O2240" s="1">
        <v>0</v>
      </c>
      <c r="Q2240" s="1">
        <v>0</v>
      </c>
      <c r="S2240" s="1">
        <v>0</v>
      </c>
      <c r="U2240" s="1">
        <v>0</v>
      </c>
      <c r="W2240" s="1">
        <v>0</v>
      </c>
      <c r="Y2240" s="1">
        <v>0</v>
      </c>
      <c r="AA2240" s="1">
        <v>0</v>
      </c>
      <c r="AC2240" s="1">
        <v>0</v>
      </c>
      <c r="AE2240" s="1">
        <v>0</v>
      </c>
      <c r="AG2240" s="1">
        <v>1</v>
      </c>
      <c r="AH2240" s="1">
        <v>0</v>
      </c>
    </row>
    <row r="2241" spans="1:34">
      <c r="A2241" s="1" t="s">
        <v>5882</v>
      </c>
      <c r="B2241" s="1" t="s">
        <v>5883</v>
      </c>
      <c r="C2241" s="1" t="s">
        <v>327</v>
      </c>
      <c r="H2241" s="1" t="s">
        <v>65</v>
      </c>
      <c r="I2241" s="1" t="s">
        <v>66</v>
      </c>
      <c r="V2241" s="1" t="s">
        <v>67</v>
      </c>
    </row>
    <row r="2242" spans="1:34">
      <c r="A2242" s="1" t="s">
        <v>5884</v>
      </c>
      <c r="B2242" s="1" t="s">
        <v>5885</v>
      </c>
      <c r="C2242" s="1" t="s">
        <v>279</v>
      </c>
      <c r="D2242" s="1">
        <v>31</v>
      </c>
      <c r="E2242" s="1">
        <v>44712</v>
      </c>
      <c r="F2242" s="1" t="s">
        <v>20482</v>
      </c>
      <c r="G2242" s="1" t="s">
        <v>72</v>
      </c>
      <c r="H2242" s="1" t="s">
        <v>73</v>
      </c>
      <c r="I2242" s="1">
        <v>0</v>
      </c>
      <c r="J2242" s="1" t="s">
        <v>74</v>
      </c>
      <c r="K2242" s="1">
        <v>0.8</v>
      </c>
      <c r="L2242" s="1" t="s">
        <v>75</v>
      </c>
      <c r="M2242" s="1">
        <v>0</v>
      </c>
      <c r="O2242" s="1">
        <v>0</v>
      </c>
      <c r="Q2242" s="1">
        <v>0</v>
      </c>
      <c r="S2242" s="1">
        <v>0</v>
      </c>
      <c r="U2242" s="1">
        <v>0</v>
      </c>
      <c r="W2242" s="1">
        <v>0</v>
      </c>
      <c r="Y2242" s="1">
        <v>0</v>
      </c>
      <c r="AA2242" s="1">
        <v>0</v>
      </c>
      <c r="AC2242" s="1">
        <v>0</v>
      </c>
      <c r="AE2242" s="1">
        <v>0</v>
      </c>
      <c r="AG2242" s="1">
        <v>2</v>
      </c>
      <c r="AH2242" s="1">
        <v>10000</v>
      </c>
    </row>
    <row r="2243" spans="1:34">
      <c r="A2243" s="1" t="s">
        <v>5886</v>
      </c>
      <c r="B2243" s="1" t="s">
        <v>5887</v>
      </c>
      <c r="C2243" s="1" t="s">
        <v>279</v>
      </c>
      <c r="D2243" s="1">
        <v>5</v>
      </c>
      <c r="E2243" s="4">
        <v>44692</v>
      </c>
      <c r="F2243" s="1" t="s">
        <v>5888</v>
      </c>
      <c r="G2243" s="1" t="s">
        <v>72</v>
      </c>
      <c r="H2243" s="1" t="s">
        <v>73</v>
      </c>
      <c r="I2243" s="1">
        <v>0</v>
      </c>
      <c r="J2243" s="1" t="s">
        <v>89</v>
      </c>
      <c r="K2243" s="1">
        <v>0.8</v>
      </c>
      <c r="L2243" s="1" t="s">
        <v>75</v>
      </c>
      <c r="M2243" s="1">
        <v>0</v>
      </c>
      <c r="O2243" s="1">
        <v>0</v>
      </c>
      <c r="Q2243" s="1">
        <v>0</v>
      </c>
      <c r="S2243" s="1">
        <v>0</v>
      </c>
      <c r="U2243" s="1">
        <v>0</v>
      </c>
      <c r="W2243" s="1">
        <v>0</v>
      </c>
      <c r="Y2243" s="1">
        <v>0</v>
      </c>
      <c r="AA2243" s="1">
        <v>0</v>
      </c>
      <c r="AC2243" s="1">
        <v>0</v>
      </c>
      <c r="AE2243" s="1">
        <v>0</v>
      </c>
      <c r="AG2243" s="1">
        <v>2</v>
      </c>
      <c r="AH2243" s="1">
        <v>12000</v>
      </c>
    </row>
    <row r="2244" spans="1:34">
      <c r="A2244" s="1" t="s">
        <v>5889</v>
      </c>
      <c r="B2244" s="1" t="s">
        <v>5890</v>
      </c>
      <c r="C2244" s="1" t="s">
        <v>287</v>
      </c>
      <c r="D2244" s="1">
        <v>4</v>
      </c>
      <c r="E2244" s="4">
        <v>44644</v>
      </c>
      <c r="F2244" s="1" t="s">
        <v>5891</v>
      </c>
      <c r="G2244" s="1" t="s">
        <v>80</v>
      </c>
      <c r="H2244" s="1" t="s">
        <v>73</v>
      </c>
      <c r="I2244" s="1">
        <v>0</v>
      </c>
      <c r="J2244" s="1" t="s">
        <v>74</v>
      </c>
      <c r="K2244" s="1">
        <v>0.4</v>
      </c>
      <c r="L2244" s="1" t="s">
        <v>82</v>
      </c>
      <c r="M2244" s="1">
        <v>0.5</v>
      </c>
      <c r="N2244" s="1" t="s">
        <v>83</v>
      </c>
      <c r="O2244" s="1">
        <v>0.6</v>
      </c>
      <c r="P2244" s="1" t="s">
        <v>84</v>
      </c>
      <c r="Q2244" s="1">
        <v>0.8</v>
      </c>
      <c r="R2244" s="1" t="s">
        <v>85</v>
      </c>
      <c r="S2244" s="1">
        <v>0</v>
      </c>
      <c r="U2244" s="1">
        <v>0</v>
      </c>
      <c r="W2244" s="1">
        <v>0</v>
      </c>
      <c r="Y2244" s="1">
        <v>0</v>
      </c>
      <c r="AA2244" s="1">
        <v>0</v>
      </c>
      <c r="AC2244" s="1">
        <v>0</v>
      </c>
      <c r="AE2244" s="1">
        <v>0</v>
      </c>
      <c r="AG2244" s="1">
        <v>4</v>
      </c>
      <c r="AH2244" s="1">
        <v>10000</v>
      </c>
    </row>
    <row r="2245" spans="1:34">
      <c r="A2245" s="1" t="s">
        <v>5892</v>
      </c>
      <c r="B2245" s="1" t="s">
        <v>5893</v>
      </c>
      <c r="C2245" s="1" t="s">
        <v>152</v>
      </c>
      <c r="D2245" s="1">
        <v>3</v>
      </c>
      <c r="E2245" s="4">
        <v>44592</v>
      </c>
      <c r="F2245" s="1" t="s">
        <v>5894</v>
      </c>
      <c r="G2245" s="1" t="s">
        <v>72</v>
      </c>
      <c r="H2245" s="1" t="s">
        <v>65</v>
      </c>
      <c r="I2245" s="1">
        <v>0.4</v>
      </c>
      <c r="J2245" s="1" t="s">
        <v>75</v>
      </c>
      <c r="K2245" s="1">
        <v>0</v>
      </c>
      <c r="M2245" s="1">
        <v>0</v>
      </c>
      <c r="O2245" s="1">
        <v>0</v>
      </c>
      <c r="Q2245" s="1">
        <v>0</v>
      </c>
      <c r="S2245" s="1">
        <v>0</v>
      </c>
      <c r="U2245" s="1">
        <v>0</v>
      </c>
      <c r="W2245" s="1">
        <v>0</v>
      </c>
      <c r="Y2245" s="1">
        <v>0</v>
      </c>
      <c r="AA2245" s="1">
        <v>0</v>
      </c>
      <c r="AC2245" s="1">
        <v>0</v>
      </c>
      <c r="AE2245" s="1">
        <v>0</v>
      </c>
      <c r="AG2245" s="1">
        <v>1</v>
      </c>
      <c r="AH2245" s="1">
        <v>0</v>
      </c>
    </row>
    <row r="2246" spans="1:34">
      <c r="A2246" s="1" t="s">
        <v>5895</v>
      </c>
      <c r="B2246" s="1" t="s">
        <v>5896</v>
      </c>
      <c r="C2246" s="1" t="s">
        <v>65</v>
      </c>
      <c r="D2246" s="1">
        <v>19</v>
      </c>
      <c r="E2246" s="1">
        <v>44193</v>
      </c>
      <c r="F2246" s="1" t="s">
        <v>20332</v>
      </c>
      <c r="G2246" s="1" t="s">
        <v>72</v>
      </c>
      <c r="H2246" s="1" t="s">
        <v>73</v>
      </c>
      <c r="I2246" s="1">
        <v>0</v>
      </c>
      <c r="J2246" s="1" t="s">
        <v>1490</v>
      </c>
      <c r="K2246" s="1">
        <v>0.65</v>
      </c>
      <c r="L2246" s="1" t="s">
        <v>75</v>
      </c>
      <c r="M2246" s="1">
        <v>0</v>
      </c>
      <c r="O2246" s="1">
        <v>0</v>
      </c>
      <c r="Q2246" s="1">
        <v>0</v>
      </c>
      <c r="S2246" s="1">
        <v>0</v>
      </c>
      <c r="U2246" s="1">
        <v>0</v>
      </c>
      <c r="W2246" s="1">
        <v>0</v>
      </c>
      <c r="Y2246" s="1">
        <v>0</v>
      </c>
      <c r="AA2246" s="1">
        <v>0</v>
      </c>
      <c r="AC2246" s="1">
        <v>0</v>
      </c>
      <c r="AE2246" s="1">
        <v>0</v>
      </c>
      <c r="AG2246" s="1">
        <v>2</v>
      </c>
      <c r="AH2246" s="1">
        <v>5000</v>
      </c>
    </row>
    <row r="2247" spans="1:34">
      <c r="A2247" s="1" t="s">
        <v>5897</v>
      </c>
      <c r="B2247" s="1" t="s">
        <v>5898</v>
      </c>
      <c r="C2247" s="1" t="s">
        <v>104</v>
      </c>
      <c r="D2247" s="1">
        <v>6</v>
      </c>
      <c r="E2247" s="1">
        <v>40975</v>
      </c>
      <c r="F2247" s="1" t="s">
        <v>20332</v>
      </c>
      <c r="G2247" s="1" t="s">
        <v>72</v>
      </c>
      <c r="H2247" s="1" t="s">
        <v>65</v>
      </c>
      <c r="I2247" s="1">
        <v>0.8</v>
      </c>
      <c r="J2247" s="1" t="s">
        <v>75</v>
      </c>
      <c r="K2247" s="1">
        <v>0</v>
      </c>
      <c r="M2247" s="1">
        <v>0</v>
      </c>
      <c r="O2247" s="1">
        <v>0</v>
      </c>
      <c r="Q2247" s="1">
        <v>0</v>
      </c>
      <c r="S2247" s="1">
        <v>0</v>
      </c>
      <c r="U2247" s="1">
        <v>0</v>
      </c>
      <c r="W2247" s="1">
        <v>0</v>
      </c>
      <c r="Y2247" s="1">
        <v>0</v>
      </c>
      <c r="AA2247" s="1">
        <v>0</v>
      </c>
      <c r="AC2247" s="1">
        <v>0</v>
      </c>
      <c r="AE2247" s="1">
        <v>0</v>
      </c>
      <c r="AG2247" s="1">
        <v>1</v>
      </c>
      <c r="AH2247" s="1">
        <v>0</v>
      </c>
    </row>
    <row r="2248" spans="1:34">
      <c r="A2248" s="1" t="s">
        <v>5899</v>
      </c>
      <c r="B2248" s="1" t="s">
        <v>5900</v>
      </c>
      <c r="C2248" s="1" t="s">
        <v>297</v>
      </c>
      <c r="D2248" s="1">
        <v>29</v>
      </c>
      <c r="E2248" s="1">
        <v>44102</v>
      </c>
      <c r="F2248" s="1" t="s">
        <v>20332</v>
      </c>
      <c r="G2248" s="1" t="s">
        <v>72</v>
      </c>
      <c r="H2248" s="1" t="s">
        <v>65</v>
      </c>
      <c r="I2248" s="1">
        <v>0.8</v>
      </c>
      <c r="J2248" s="1" t="s">
        <v>75</v>
      </c>
      <c r="K2248" s="1">
        <v>0</v>
      </c>
      <c r="M2248" s="1">
        <v>0</v>
      </c>
      <c r="O2248" s="1">
        <v>0</v>
      </c>
      <c r="Q2248" s="1">
        <v>0</v>
      </c>
      <c r="S2248" s="1">
        <v>0</v>
      </c>
      <c r="U2248" s="1">
        <v>0</v>
      </c>
      <c r="W2248" s="1">
        <v>0</v>
      </c>
      <c r="Y2248" s="1">
        <v>0</v>
      </c>
      <c r="AA2248" s="1">
        <v>0</v>
      </c>
      <c r="AC2248" s="1">
        <v>0</v>
      </c>
      <c r="AE2248" s="1">
        <v>0</v>
      </c>
      <c r="AG2248" s="1">
        <v>1</v>
      </c>
      <c r="AH2248" s="1">
        <v>0</v>
      </c>
    </row>
    <row r="2249" spans="1:34">
      <c r="A2249" s="1" t="s">
        <v>5901</v>
      </c>
      <c r="B2249" s="1" t="s">
        <v>5902</v>
      </c>
      <c r="C2249" s="1" t="s">
        <v>132</v>
      </c>
      <c r="D2249" s="1">
        <v>11</v>
      </c>
      <c r="E2249" s="4">
        <v>44648</v>
      </c>
      <c r="F2249" s="1" t="s">
        <v>5903</v>
      </c>
      <c r="G2249" s="1" t="s">
        <v>72</v>
      </c>
      <c r="H2249" s="1" t="s">
        <v>73</v>
      </c>
      <c r="I2249" s="1">
        <v>0</v>
      </c>
      <c r="J2249" s="1" t="s">
        <v>397</v>
      </c>
      <c r="K2249" s="1">
        <v>0.5</v>
      </c>
      <c r="L2249" s="1" t="s">
        <v>75</v>
      </c>
      <c r="M2249" s="1">
        <v>0</v>
      </c>
      <c r="O2249" s="1">
        <v>0</v>
      </c>
      <c r="Q2249" s="1">
        <v>0</v>
      </c>
      <c r="S2249" s="1">
        <v>0</v>
      </c>
      <c r="U2249" s="1">
        <v>0</v>
      </c>
      <c r="W2249" s="1">
        <v>0</v>
      </c>
      <c r="Y2249" s="1">
        <v>0</v>
      </c>
      <c r="AA2249" s="1">
        <v>0</v>
      </c>
      <c r="AC2249" s="1">
        <v>0</v>
      </c>
      <c r="AE2249" s="1">
        <v>0</v>
      </c>
      <c r="AG2249" s="1">
        <v>2</v>
      </c>
      <c r="AH2249" s="1">
        <v>8000</v>
      </c>
    </row>
    <row r="2250" spans="1:34">
      <c r="A2250" s="1" t="s">
        <v>5904</v>
      </c>
      <c r="B2250" s="1" t="s">
        <v>5905</v>
      </c>
      <c r="C2250" s="1" t="s">
        <v>159</v>
      </c>
      <c r="D2250" s="1">
        <v>4</v>
      </c>
      <c r="E2250" s="1">
        <v>44265</v>
      </c>
      <c r="F2250" s="1" t="s">
        <v>20340</v>
      </c>
      <c r="G2250" s="1" t="s">
        <v>20341</v>
      </c>
      <c r="H2250" s="1" t="s">
        <v>73</v>
      </c>
      <c r="I2250" s="1">
        <v>0</v>
      </c>
      <c r="J2250" s="1" t="s">
        <v>74</v>
      </c>
      <c r="K2250" s="1">
        <v>0.6</v>
      </c>
      <c r="L2250" s="1" t="s">
        <v>82</v>
      </c>
      <c r="M2250" s="1">
        <v>0.7</v>
      </c>
      <c r="N2250" s="1" t="s">
        <v>83</v>
      </c>
      <c r="O2250" s="1">
        <v>0.75</v>
      </c>
      <c r="P2250" s="1" t="s">
        <v>84</v>
      </c>
      <c r="Q2250" s="1">
        <v>0.77</v>
      </c>
      <c r="R2250" s="1" t="s">
        <v>85</v>
      </c>
      <c r="S2250" s="1">
        <v>0</v>
      </c>
      <c r="U2250" s="1">
        <v>0</v>
      </c>
      <c r="W2250" s="1">
        <v>0</v>
      </c>
      <c r="Y2250" s="1">
        <v>0</v>
      </c>
      <c r="AA2250" s="1">
        <v>0</v>
      </c>
      <c r="AC2250" s="1">
        <v>0</v>
      </c>
      <c r="AE2250" s="1">
        <v>0</v>
      </c>
      <c r="AG2250" s="1">
        <v>4</v>
      </c>
      <c r="AH2250" s="1">
        <v>10000</v>
      </c>
    </row>
    <row r="2251" spans="1:34">
      <c r="A2251" s="1" t="s">
        <v>5906</v>
      </c>
      <c r="B2251" s="1" t="s">
        <v>5907</v>
      </c>
      <c r="C2251" s="1" t="s">
        <v>360</v>
      </c>
      <c r="H2251" s="1" t="s">
        <v>65</v>
      </c>
      <c r="I2251" s="1" t="s">
        <v>66</v>
      </c>
      <c r="V2251" s="1" t="s">
        <v>67</v>
      </c>
    </row>
    <row r="2252" spans="1:34">
      <c r="A2252" s="1" t="s">
        <v>5908</v>
      </c>
      <c r="B2252" s="1" t="s">
        <v>5909</v>
      </c>
      <c r="C2252" s="1" t="s">
        <v>423</v>
      </c>
      <c r="D2252" s="1">
        <v>14</v>
      </c>
      <c r="E2252" s="1">
        <v>43489</v>
      </c>
      <c r="F2252" s="1" t="s">
        <v>20332</v>
      </c>
      <c r="G2252" s="1" t="s">
        <v>72</v>
      </c>
      <c r="H2252" s="1" t="s">
        <v>73</v>
      </c>
      <c r="I2252" s="1">
        <v>0</v>
      </c>
      <c r="J2252" s="1" t="s">
        <v>81</v>
      </c>
      <c r="K2252" s="1">
        <v>0.8</v>
      </c>
      <c r="L2252" s="1" t="s">
        <v>75</v>
      </c>
      <c r="M2252" s="1">
        <v>0</v>
      </c>
      <c r="O2252" s="1">
        <v>0</v>
      </c>
      <c r="Q2252" s="1">
        <v>0</v>
      </c>
      <c r="S2252" s="1">
        <v>0</v>
      </c>
      <c r="U2252" s="1">
        <v>0</v>
      </c>
      <c r="W2252" s="1">
        <v>0</v>
      </c>
      <c r="Y2252" s="1">
        <v>0</v>
      </c>
      <c r="AA2252" s="1">
        <v>0</v>
      </c>
      <c r="AC2252" s="1">
        <v>0</v>
      </c>
      <c r="AE2252" s="1">
        <v>0</v>
      </c>
      <c r="AG2252" s="1">
        <v>2</v>
      </c>
      <c r="AH2252" s="1">
        <v>15000</v>
      </c>
    </row>
    <row r="2253" spans="1:34">
      <c r="A2253" s="1" t="s">
        <v>5910</v>
      </c>
      <c r="B2253" s="1" t="s">
        <v>5911</v>
      </c>
      <c r="C2253" s="1" t="s">
        <v>30</v>
      </c>
      <c r="D2253" s="1">
        <v>28</v>
      </c>
      <c r="E2253" s="1">
        <v>41739</v>
      </c>
      <c r="F2253" s="1" t="s">
        <v>20332</v>
      </c>
      <c r="G2253" s="1" t="s">
        <v>72</v>
      </c>
      <c r="H2253" s="1" t="s">
        <v>65</v>
      </c>
      <c r="I2253" s="1">
        <v>0.8</v>
      </c>
      <c r="J2253" s="1" t="s">
        <v>75</v>
      </c>
      <c r="K2253" s="1">
        <v>0</v>
      </c>
      <c r="M2253" s="1">
        <v>0</v>
      </c>
      <c r="O2253" s="1">
        <v>0</v>
      </c>
      <c r="Q2253" s="1">
        <v>0</v>
      </c>
      <c r="S2253" s="1">
        <v>0</v>
      </c>
      <c r="U2253" s="1">
        <v>0</v>
      </c>
      <c r="W2253" s="1">
        <v>0</v>
      </c>
      <c r="Y2253" s="1">
        <v>0</v>
      </c>
      <c r="AA2253" s="1">
        <v>0</v>
      </c>
      <c r="AC2253" s="1">
        <v>0</v>
      </c>
      <c r="AE2253" s="1">
        <v>0</v>
      </c>
      <c r="AG2253" s="1">
        <v>1</v>
      </c>
      <c r="AH2253" s="1">
        <v>0</v>
      </c>
    </row>
    <row r="2254" spans="1:34">
      <c r="A2254" s="1" t="s">
        <v>5912</v>
      </c>
      <c r="B2254" s="1" t="s">
        <v>5913</v>
      </c>
      <c r="C2254" s="1" t="s">
        <v>175</v>
      </c>
      <c r="D2254" s="1">
        <v>7</v>
      </c>
      <c r="E2254" s="4">
        <v>44712</v>
      </c>
      <c r="F2254" s="1" t="s">
        <v>5914</v>
      </c>
      <c r="G2254" s="1" t="s">
        <v>72</v>
      </c>
      <c r="H2254" s="1" t="s">
        <v>73</v>
      </c>
      <c r="I2254" s="1">
        <v>0</v>
      </c>
      <c r="J2254" s="1" t="s">
        <v>655</v>
      </c>
      <c r="K2254" s="1">
        <v>0.8</v>
      </c>
      <c r="L2254" s="1" t="s">
        <v>75</v>
      </c>
      <c r="M2254" s="1">
        <v>0</v>
      </c>
      <c r="O2254" s="1">
        <v>0</v>
      </c>
      <c r="Q2254" s="1">
        <v>0</v>
      </c>
      <c r="S2254" s="1">
        <v>0</v>
      </c>
      <c r="U2254" s="1">
        <v>0</v>
      </c>
      <c r="W2254" s="1">
        <v>0</v>
      </c>
      <c r="Y2254" s="1">
        <v>0</v>
      </c>
      <c r="AA2254" s="1">
        <v>0</v>
      </c>
      <c r="AC2254" s="1">
        <v>0</v>
      </c>
      <c r="AE2254" s="1">
        <v>0</v>
      </c>
      <c r="AG2254" s="1">
        <v>2</v>
      </c>
      <c r="AH2254" s="1">
        <v>5999.99</v>
      </c>
    </row>
    <row r="2255" spans="1:34">
      <c r="A2255" s="1" t="s">
        <v>5915</v>
      </c>
      <c r="B2255" s="1" t="s">
        <v>5916</v>
      </c>
      <c r="C2255" s="1" t="s">
        <v>423</v>
      </c>
      <c r="H2255" s="1" t="s">
        <v>65</v>
      </c>
      <c r="I2255" s="1" t="s">
        <v>66</v>
      </c>
      <c r="V2255" s="1" t="s">
        <v>67</v>
      </c>
    </row>
    <row r="2256" spans="1:34">
      <c r="A2256" s="1" t="s">
        <v>5917</v>
      </c>
      <c r="B2256" s="1" t="s">
        <v>5918</v>
      </c>
      <c r="C2256" s="1" t="s">
        <v>212</v>
      </c>
      <c r="D2256" s="1">
        <v>29</v>
      </c>
      <c r="E2256" s="4">
        <v>44553</v>
      </c>
      <c r="F2256" s="1" t="s">
        <v>5919</v>
      </c>
      <c r="G2256" s="1" t="s">
        <v>80</v>
      </c>
      <c r="H2256" s="1" t="s">
        <v>73</v>
      </c>
      <c r="I2256" s="1">
        <v>0</v>
      </c>
      <c r="J2256" s="1" t="s">
        <v>222</v>
      </c>
      <c r="K2256" s="1">
        <v>0.8</v>
      </c>
      <c r="L2256" s="1" t="s">
        <v>75</v>
      </c>
      <c r="M2256" s="1">
        <v>0</v>
      </c>
      <c r="O2256" s="1">
        <v>0</v>
      </c>
      <c r="Q2256" s="1">
        <v>0</v>
      </c>
      <c r="S2256" s="1">
        <v>0</v>
      </c>
      <c r="U2256" s="1">
        <v>0</v>
      </c>
      <c r="W2256" s="1">
        <v>0</v>
      </c>
      <c r="Y2256" s="1">
        <v>0</v>
      </c>
      <c r="AA2256" s="1">
        <v>0</v>
      </c>
      <c r="AC2256" s="1">
        <v>0</v>
      </c>
      <c r="AE2256" s="1">
        <v>0</v>
      </c>
      <c r="AG2256" s="1">
        <v>2</v>
      </c>
      <c r="AH2256" s="1">
        <v>9999.99</v>
      </c>
    </row>
    <row r="2257" spans="1:34">
      <c r="A2257" s="1" t="s">
        <v>5920</v>
      </c>
      <c r="B2257" s="1" t="s">
        <v>5921</v>
      </c>
      <c r="C2257" s="1" t="s">
        <v>779</v>
      </c>
      <c r="D2257" s="1">
        <v>14</v>
      </c>
      <c r="E2257" s="1">
        <v>44344</v>
      </c>
      <c r="F2257" s="1" t="s">
        <v>20332</v>
      </c>
      <c r="G2257" s="1" t="s">
        <v>72</v>
      </c>
      <c r="H2257" s="1" t="s">
        <v>65</v>
      </c>
      <c r="I2257" s="1">
        <v>0.8</v>
      </c>
      <c r="J2257" s="1" t="s">
        <v>75</v>
      </c>
      <c r="K2257" s="1">
        <v>0</v>
      </c>
      <c r="M2257" s="1">
        <v>0</v>
      </c>
      <c r="O2257" s="1">
        <v>0</v>
      </c>
      <c r="Q2257" s="1">
        <v>0</v>
      </c>
      <c r="S2257" s="1">
        <v>0</v>
      </c>
      <c r="U2257" s="1">
        <v>0</v>
      </c>
      <c r="W2257" s="1">
        <v>0</v>
      </c>
      <c r="Y2257" s="1">
        <v>0</v>
      </c>
      <c r="AA2257" s="1">
        <v>0</v>
      </c>
      <c r="AC2257" s="1">
        <v>0</v>
      </c>
      <c r="AE2257" s="1">
        <v>0</v>
      </c>
      <c r="AG2257" s="1">
        <v>1</v>
      </c>
      <c r="AH2257" s="1">
        <v>0</v>
      </c>
    </row>
    <row r="2258" spans="1:34">
      <c r="A2258" s="1" t="s">
        <v>5922</v>
      </c>
      <c r="B2258" s="1" t="s">
        <v>5923</v>
      </c>
      <c r="C2258" s="1" t="s">
        <v>334</v>
      </c>
      <c r="D2258" s="1">
        <v>10</v>
      </c>
      <c r="E2258" s="1">
        <v>44316</v>
      </c>
      <c r="F2258" s="1" t="s">
        <v>20332</v>
      </c>
      <c r="G2258" s="1" t="s">
        <v>72</v>
      </c>
      <c r="H2258" s="1" t="s">
        <v>73</v>
      </c>
      <c r="I2258" s="1">
        <v>0</v>
      </c>
      <c r="J2258" s="1" t="s">
        <v>89</v>
      </c>
      <c r="K2258" s="1">
        <v>0.6</v>
      </c>
      <c r="L2258" s="1" t="s">
        <v>75</v>
      </c>
      <c r="M2258" s="1">
        <v>0</v>
      </c>
      <c r="O2258" s="1">
        <v>0</v>
      </c>
      <c r="Q2258" s="1">
        <v>0</v>
      </c>
      <c r="S2258" s="1">
        <v>0</v>
      </c>
      <c r="U2258" s="1">
        <v>0</v>
      </c>
      <c r="W2258" s="1">
        <v>0</v>
      </c>
      <c r="Y2258" s="1">
        <v>0</v>
      </c>
      <c r="AA2258" s="1">
        <v>0</v>
      </c>
      <c r="AC2258" s="1">
        <v>0</v>
      </c>
      <c r="AE2258" s="1">
        <v>0</v>
      </c>
      <c r="AG2258" s="1">
        <v>2</v>
      </c>
      <c r="AH2258" s="1">
        <v>12000</v>
      </c>
    </row>
    <row r="2259" spans="1:34">
      <c r="A2259" s="1" t="s">
        <v>5924</v>
      </c>
      <c r="B2259" s="1" t="s">
        <v>5925</v>
      </c>
      <c r="C2259" s="1" t="s">
        <v>129</v>
      </c>
      <c r="D2259" s="1">
        <v>14</v>
      </c>
      <c r="E2259" s="4">
        <v>44712</v>
      </c>
      <c r="F2259" s="1" t="s">
        <v>20483</v>
      </c>
      <c r="G2259" s="1" t="s">
        <v>1821</v>
      </c>
      <c r="H2259" s="1" t="s">
        <v>73</v>
      </c>
      <c r="I2259" s="1">
        <v>0</v>
      </c>
      <c r="J2259" s="1" t="s">
        <v>20484</v>
      </c>
      <c r="K2259" s="1">
        <v>0.5</v>
      </c>
      <c r="L2259" s="1" t="s">
        <v>82</v>
      </c>
      <c r="M2259" s="1">
        <v>0.55000000000000004</v>
      </c>
      <c r="N2259" s="1" t="s">
        <v>83</v>
      </c>
      <c r="O2259" s="1">
        <v>0.6</v>
      </c>
      <c r="P2259" s="1" t="s">
        <v>84</v>
      </c>
      <c r="Q2259" s="1">
        <v>0.8</v>
      </c>
      <c r="R2259" s="1" t="s">
        <v>85</v>
      </c>
      <c r="S2259" s="1">
        <v>0</v>
      </c>
      <c r="U2259" s="1">
        <v>0</v>
      </c>
      <c r="W2259" s="1">
        <v>0</v>
      </c>
      <c r="Y2259" s="1">
        <v>0</v>
      </c>
      <c r="AA2259" s="1">
        <v>0</v>
      </c>
      <c r="AC2259" s="1">
        <v>0</v>
      </c>
      <c r="AE2259" s="1">
        <v>0</v>
      </c>
      <c r="AG2259" s="1">
        <v>6</v>
      </c>
      <c r="AH2259" s="1">
        <v>0</v>
      </c>
    </row>
    <row r="2260" spans="1:34">
      <c r="A2260" s="1" t="s">
        <v>5926</v>
      </c>
      <c r="B2260" s="1" t="s">
        <v>5927</v>
      </c>
      <c r="C2260" s="1" t="s">
        <v>196</v>
      </c>
      <c r="D2260" s="1">
        <v>4</v>
      </c>
      <c r="E2260" s="1">
        <v>43992</v>
      </c>
      <c r="F2260" s="1" t="s">
        <v>20332</v>
      </c>
      <c r="G2260" s="1" t="s">
        <v>72</v>
      </c>
      <c r="H2260" s="1" t="s">
        <v>65</v>
      </c>
      <c r="I2260" s="1">
        <v>0.8</v>
      </c>
      <c r="J2260" s="1" t="s">
        <v>75</v>
      </c>
      <c r="K2260" s="1">
        <v>0</v>
      </c>
      <c r="M2260" s="1">
        <v>0</v>
      </c>
      <c r="O2260" s="1">
        <v>0</v>
      </c>
      <c r="Q2260" s="1">
        <v>0</v>
      </c>
      <c r="S2260" s="1">
        <v>0</v>
      </c>
      <c r="U2260" s="1">
        <v>0</v>
      </c>
      <c r="W2260" s="1">
        <v>0</v>
      </c>
      <c r="Y2260" s="1">
        <v>0</v>
      </c>
      <c r="AA2260" s="1">
        <v>0</v>
      </c>
      <c r="AC2260" s="1">
        <v>0</v>
      </c>
      <c r="AE2260" s="1">
        <v>0</v>
      </c>
      <c r="AG2260" s="1">
        <v>1</v>
      </c>
      <c r="AH2260" s="1">
        <v>0</v>
      </c>
    </row>
    <row r="2261" spans="1:34">
      <c r="A2261" s="1" t="s">
        <v>5928</v>
      </c>
      <c r="B2261" s="1" t="s">
        <v>5929</v>
      </c>
      <c r="C2261" s="1" t="s">
        <v>225</v>
      </c>
      <c r="D2261" s="1">
        <v>37</v>
      </c>
      <c r="E2261" s="1">
        <v>44186</v>
      </c>
      <c r="F2261" s="1" t="s">
        <v>20332</v>
      </c>
      <c r="G2261" s="1" t="s">
        <v>72</v>
      </c>
      <c r="H2261" s="1" t="s">
        <v>65</v>
      </c>
      <c r="I2261" s="1">
        <v>0.65</v>
      </c>
      <c r="J2261" s="1" t="s">
        <v>75</v>
      </c>
      <c r="K2261" s="1">
        <v>0</v>
      </c>
      <c r="M2261" s="1">
        <v>0</v>
      </c>
      <c r="O2261" s="1">
        <v>0</v>
      </c>
      <c r="Q2261" s="1">
        <v>0</v>
      </c>
      <c r="S2261" s="1">
        <v>0</v>
      </c>
      <c r="U2261" s="1">
        <v>0</v>
      </c>
      <c r="W2261" s="1">
        <v>0</v>
      </c>
      <c r="Y2261" s="1">
        <v>0</v>
      </c>
      <c r="AA2261" s="1">
        <v>0</v>
      </c>
      <c r="AC2261" s="1">
        <v>0</v>
      </c>
      <c r="AE2261" s="1">
        <v>0</v>
      </c>
      <c r="AG2261" s="1">
        <v>1</v>
      </c>
      <c r="AH2261" s="1">
        <v>0</v>
      </c>
    </row>
    <row r="2262" spans="1:34">
      <c r="A2262" s="1" t="s">
        <v>5930</v>
      </c>
      <c r="B2262" s="1" t="s">
        <v>5931</v>
      </c>
      <c r="C2262" s="1" t="s">
        <v>121</v>
      </c>
      <c r="D2262" s="1">
        <v>3</v>
      </c>
      <c r="E2262" s="4">
        <v>44709</v>
      </c>
      <c r="F2262" s="1" t="s">
        <v>5932</v>
      </c>
      <c r="G2262" s="1" t="s">
        <v>72</v>
      </c>
      <c r="H2262" s="1" t="s">
        <v>65</v>
      </c>
      <c r="I2262" s="1">
        <v>0.8</v>
      </c>
      <c r="J2262" s="1" t="s">
        <v>75</v>
      </c>
      <c r="K2262" s="1">
        <v>0</v>
      </c>
      <c r="M2262" s="1">
        <v>0</v>
      </c>
      <c r="O2262" s="1">
        <v>0</v>
      </c>
      <c r="Q2262" s="1">
        <v>0</v>
      </c>
      <c r="S2262" s="1">
        <v>0</v>
      </c>
      <c r="U2262" s="1">
        <v>0</v>
      </c>
      <c r="W2262" s="1">
        <v>0</v>
      </c>
      <c r="Y2262" s="1">
        <v>0</v>
      </c>
      <c r="AA2262" s="1">
        <v>0</v>
      </c>
      <c r="AC2262" s="1">
        <v>0</v>
      </c>
      <c r="AE2262" s="1">
        <v>0</v>
      </c>
      <c r="AG2262" s="1">
        <v>1</v>
      </c>
      <c r="AH2262" s="1">
        <v>0</v>
      </c>
    </row>
    <row r="2263" spans="1:34">
      <c r="A2263" s="1" t="s">
        <v>5933</v>
      </c>
      <c r="B2263" s="1" t="s">
        <v>5934</v>
      </c>
      <c r="C2263" s="1" t="s">
        <v>152</v>
      </c>
      <c r="D2263" s="1">
        <v>12</v>
      </c>
      <c r="E2263" s="4">
        <v>44630</v>
      </c>
      <c r="F2263" s="1" t="s">
        <v>5935</v>
      </c>
      <c r="G2263" s="1" t="s">
        <v>80</v>
      </c>
      <c r="H2263" s="1" t="s">
        <v>73</v>
      </c>
      <c r="I2263" s="1">
        <v>0</v>
      </c>
      <c r="J2263" s="1" t="s">
        <v>74</v>
      </c>
      <c r="K2263" s="1">
        <v>0.55000000000000004</v>
      </c>
      <c r="L2263" s="1" t="s">
        <v>82</v>
      </c>
      <c r="M2263" s="1">
        <v>0.65</v>
      </c>
      <c r="N2263" s="1" t="s">
        <v>83</v>
      </c>
      <c r="O2263" s="1">
        <v>0.75</v>
      </c>
      <c r="P2263" s="1" t="s">
        <v>84</v>
      </c>
      <c r="Q2263" s="1">
        <v>0.8</v>
      </c>
      <c r="R2263" s="1" t="s">
        <v>85</v>
      </c>
      <c r="S2263" s="1">
        <v>0</v>
      </c>
      <c r="U2263" s="1">
        <v>0</v>
      </c>
      <c r="W2263" s="1">
        <v>0</v>
      </c>
      <c r="Y2263" s="1">
        <v>0</v>
      </c>
      <c r="AA2263" s="1">
        <v>0</v>
      </c>
      <c r="AC2263" s="1">
        <v>0</v>
      </c>
      <c r="AE2263" s="1">
        <v>0</v>
      </c>
      <c r="AG2263" s="1">
        <v>4</v>
      </c>
      <c r="AH2263" s="1">
        <v>10000</v>
      </c>
    </row>
    <row r="2264" spans="1:34">
      <c r="A2264" s="1" t="s">
        <v>5936</v>
      </c>
      <c r="B2264" s="1" t="s">
        <v>5937</v>
      </c>
      <c r="C2264" s="1" t="s">
        <v>779</v>
      </c>
      <c r="D2264" s="1">
        <v>10</v>
      </c>
      <c r="E2264" s="4">
        <v>44623</v>
      </c>
      <c r="F2264" s="1" t="s">
        <v>5938</v>
      </c>
      <c r="G2264" s="1" t="s">
        <v>80</v>
      </c>
      <c r="H2264" s="1" t="s">
        <v>73</v>
      </c>
      <c r="I2264" s="1">
        <v>0</v>
      </c>
      <c r="J2264" s="1" t="s">
        <v>74</v>
      </c>
      <c r="K2264" s="1">
        <v>0.76</v>
      </c>
      <c r="L2264" s="1" t="s">
        <v>82</v>
      </c>
      <c r="M2264" s="1">
        <v>0.77</v>
      </c>
      <c r="N2264" s="1" t="s">
        <v>83</v>
      </c>
      <c r="O2264" s="1">
        <v>0.78</v>
      </c>
      <c r="P2264" s="1" t="s">
        <v>84</v>
      </c>
      <c r="Q2264" s="1">
        <v>0.8</v>
      </c>
      <c r="R2264" s="1" t="s">
        <v>85</v>
      </c>
      <c r="S2264" s="1">
        <v>0</v>
      </c>
      <c r="U2264" s="1">
        <v>0</v>
      </c>
      <c r="W2264" s="1">
        <v>0</v>
      </c>
      <c r="Y2264" s="1">
        <v>0</v>
      </c>
      <c r="AA2264" s="1">
        <v>0</v>
      </c>
      <c r="AC2264" s="1">
        <v>0</v>
      </c>
      <c r="AE2264" s="1">
        <v>0</v>
      </c>
      <c r="AG2264" s="1">
        <v>4</v>
      </c>
      <c r="AH2264" s="1">
        <v>10000</v>
      </c>
    </row>
    <row r="2265" spans="1:34">
      <c r="A2265" s="1" t="s">
        <v>5939</v>
      </c>
      <c r="B2265" s="1" t="s">
        <v>5940</v>
      </c>
      <c r="C2265" s="1" t="s">
        <v>1631</v>
      </c>
      <c r="D2265" s="1">
        <v>15</v>
      </c>
      <c r="E2265" s="4">
        <v>44677</v>
      </c>
      <c r="F2265" s="1" t="s">
        <v>5941</v>
      </c>
      <c r="G2265" s="1" t="s">
        <v>80</v>
      </c>
      <c r="H2265" s="1" t="s">
        <v>73</v>
      </c>
      <c r="I2265" s="1">
        <v>0</v>
      </c>
      <c r="J2265" s="1" t="s">
        <v>74</v>
      </c>
      <c r="K2265" s="1">
        <v>0.55000000000000004</v>
      </c>
      <c r="L2265" s="1" t="s">
        <v>82</v>
      </c>
      <c r="M2265" s="1">
        <v>0.6</v>
      </c>
      <c r="N2265" s="1" t="s">
        <v>83</v>
      </c>
      <c r="O2265" s="1">
        <v>0.7</v>
      </c>
      <c r="P2265" s="1" t="s">
        <v>84</v>
      </c>
      <c r="Q2265" s="1">
        <v>0.75</v>
      </c>
      <c r="R2265" s="1" t="s">
        <v>85</v>
      </c>
      <c r="S2265" s="1">
        <v>0</v>
      </c>
      <c r="U2265" s="1">
        <v>0</v>
      </c>
      <c r="W2265" s="1">
        <v>0</v>
      </c>
      <c r="Y2265" s="1">
        <v>0</v>
      </c>
      <c r="AA2265" s="1">
        <v>0</v>
      </c>
      <c r="AC2265" s="1">
        <v>0</v>
      </c>
      <c r="AE2265" s="1">
        <v>0</v>
      </c>
      <c r="AG2265" s="1">
        <v>4</v>
      </c>
      <c r="AH2265" s="1">
        <v>10000</v>
      </c>
    </row>
    <row r="2266" spans="1:34">
      <c r="A2266" s="1" t="s">
        <v>5942</v>
      </c>
      <c r="B2266" s="1" t="s">
        <v>5943</v>
      </c>
      <c r="C2266" s="1" t="s">
        <v>291</v>
      </c>
      <c r="D2266" s="1">
        <v>9</v>
      </c>
      <c r="E2266" s="4">
        <v>44643</v>
      </c>
      <c r="F2266" s="1" t="s">
        <v>5944</v>
      </c>
      <c r="G2266" s="1" t="s">
        <v>80</v>
      </c>
      <c r="H2266" s="1" t="s">
        <v>73</v>
      </c>
      <c r="I2266" s="1">
        <v>0</v>
      </c>
      <c r="J2266" s="1" t="s">
        <v>81</v>
      </c>
      <c r="K2266" s="1">
        <v>0.6</v>
      </c>
      <c r="L2266" s="1" t="s">
        <v>82</v>
      </c>
      <c r="M2266" s="1">
        <v>0.65</v>
      </c>
      <c r="N2266" s="1" t="s">
        <v>83</v>
      </c>
      <c r="O2266" s="1">
        <v>0.7</v>
      </c>
      <c r="P2266" s="1" t="s">
        <v>84</v>
      </c>
      <c r="Q2266" s="1">
        <v>0.8</v>
      </c>
      <c r="R2266" s="1" t="s">
        <v>85</v>
      </c>
      <c r="S2266" s="1">
        <v>0</v>
      </c>
      <c r="U2266" s="1">
        <v>0</v>
      </c>
      <c r="W2266" s="1">
        <v>0</v>
      </c>
      <c r="Y2266" s="1">
        <v>0</v>
      </c>
      <c r="AA2266" s="1">
        <v>0</v>
      </c>
      <c r="AC2266" s="1">
        <v>0</v>
      </c>
      <c r="AE2266" s="1">
        <v>0</v>
      </c>
      <c r="AG2266" s="1">
        <v>4</v>
      </c>
      <c r="AH2266" s="1">
        <v>15000</v>
      </c>
    </row>
    <row r="2267" spans="1:34">
      <c r="A2267" s="1" t="s">
        <v>5945</v>
      </c>
      <c r="B2267" s="1" t="s">
        <v>5946</v>
      </c>
      <c r="C2267" s="1" t="s">
        <v>235</v>
      </c>
      <c r="D2267" s="1">
        <v>6</v>
      </c>
      <c r="E2267" s="1">
        <v>43871</v>
      </c>
      <c r="F2267" s="1" t="s">
        <v>20332</v>
      </c>
      <c r="G2267" s="1" t="s">
        <v>72</v>
      </c>
      <c r="H2267" s="1" t="s">
        <v>65</v>
      </c>
      <c r="I2267" s="1">
        <v>0.8</v>
      </c>
      <c r="J2267" s="1" t="s">
        <v>75</v>
      </c>
      <c r="K2267" s="1">
        <v>0</v>
      </c>
      <c r="M2267" s="1">
        <v>0</v>
      </c>
      <c r="O2267" s="1">
        <v>0</v>
      </c>
      <c r="Q2267" s="1">
        <v>0</v>
      </c>
      <c r="S2267" s="1">
        <v>0</v>
      </c>
      <c r="U2267" s="1">
        <v>0</v>
      </c>
      <c r="W2267" s="1">
        <v>0</v>
      </c>
      <c r="Y2267" s="1">
        <v>0</v>
      </c>
      <c r="AA2267" s="1">
        <v>0</v>
      </c>
      <c r="AC2267" s="1">
        <v>0</v>
      </c>
      <c r="AE2267" s="1">
        <v>0</v>
      </c>
      <c r="AG2267" s="1">
        <v>1</v>
      </c>
      <c r="AH2267" s="1">
        <v>0</v>
      </c>
    </row>
    <row r="2268" spans="1:34">
      <c r="A2268" s="1" t="s">
        <v>5947</v>
      </c>
      <c r="B2268" s="1" t="s">
        <v>5948</v>
      </c>
      <c r="C2268" s="1" t="s">
        <v>259</v>
      </c>
      <c r="D2268" s="1">
        <v>13</v>
      </c>
      <c r="E2268" s="4">
        <v>44705</v>
      </c>
      <c r="F2268" s="1" t="s">
        <v>5949</v>
      </c>
      <c r="G2268" s="1" t="s">
        <v>80</v>
      </c>
      <c r="H2268" s="1" t="s">
        <v>73</v>
      </c>
      <c r="I2268" s="1">
        <v>0</v>
      </c>
      <c r="J2268" s="1" t="s">
        <v>434</v>
      </c>
      <c r="K2268" s="1">
        <v>0.3</v>
      </c>
      <c r="L2268" s="1" t="s">
        <v>82</v>
      </c>
      <c r="M2268" s="1">
        <v>0.5</v>
      </c>
      <c r="N2268" s="1" t="s">
        <v>83</v>
      </c>
      <c r="O2268" s="1">
        <v>0.77</v>
      </c>
      <c r="P2268" s="1" t="s">
        <v>84</v>
      </c>
      <c r="Q2268" s="1">
        <v>0.8</v>
      </c>
      <c r="R2268" s="1" t="s">
        <v>85</v>
      </c>
      <c r="S2268" s="1">
        <v>0</v>
      </c>
      <c r="U2268" s="1">
        <v>0</v>
      </c>
      <c r="W2268" s="1">
        <v>0</v>
      </c>
      <c r="Y2268" s="1">
        <v>0</v>
      </c>
      <c r="AA2268" s="1">
        <v>0</v>
      </c>
      <c r="AC2268" s="1">
        <v>0</v>
      </c>
      <c r="AE2268" s="1">
        <v>0</v>
      </c>
      <c r="AG2268" s="1">
        <v>4</v>
      </c>
      <c r="AH2268" s="1">
        <v>7500</v>
      </c>
    </row>
    <row r="2269" spans="1:34">
      <c r="A2269" s="1" t="s">
        <v>5950</v>
      </c>
      <c r="B2269" s="1" t="s">
        <v>5951</v>
      </c>
      <c r="C2269" s="1" t="s">
        <v>491</v>
      </c>
      <c r="D2269" s="1">
        <v>7</v>
      </c>
      <c r="E2269" s="1">
        <v>43173</v>
      </c>
      <c r="F2269" s="1" t="s">
        <v>20332</v>
      </c>
      <c r="G2269" s="1" t="s">
        <v>72</v>
      </c>
      <c r="H2269" s="1" t="s">
        <v>65</v>
      </c>
      <c r="I2269" s="1">
        <v>0.5</v>
      </c>
      <c r="J2269" s="1" t="s">
        <v>75</v>
      </c>
      <c r="K2269" s="1">
        <v>0</v>
      </c>
      <c r="M2269" s="1">
        <v>0</v>
      </c>
      <c r="O2269" s="1">
        <v>0</v>
      </c>
      <c r="Q2269" s="1">
        <v>0</v>
      </c>
      <c r="S2269" s="1">
        <v>0</v>
      </c>
      <c r="U2269" s="1">
        <v>0</v>
      </c>
      <c r="W2269" s="1">
        <v>0</v>
      </c>
      <c r="Y2269" s="1">
        <v>0</v>
      </c>
      <c r="AA2269" s="1">
        <v>0</v>
      </c>
      <c r="AC2269" s="1">
        <v>0</v>
      </c>
      <c r="AE2269" s="1">
        <v>0</v>
      </c>
      <c r="AG2269" s="1">
        <v>1</v>
      </c>
      <c r="AH2269" s="1">
        <v>0</v>
      </c>
    </row>
    <row r="2270" spans="1:34">
      <c r="A2270" s="1" t="s">
        <v>5952</v>
      </c>
      <c r="B2270" s="1" t="s">
        <v>5953</v>
      </c>
      <c r="C2270" s="1" t="s">
        <v>626</v>
      </c>
      <c r="D2270" s="1">
        <v>14</v>
      </c>
      <c r="E2270" s="4">
        <v>44558</v>
      </c>
      <c r="F2270" s="1" t="s">
        <v>5954</v>
      </c>
      <c r="G2270" s="1" t="s">
        <v>72</v>
      </c>
      <c r="H2270" s="1" t="s">
        <v>65</v>
      </c>
      <c r="I2270" s="1">
        <v>0.8</v>
      </c>
      <c r="J2270" s="1" t="s">
        <v>75</v>
      </c>
      <c r="K2270" s="1">
        <v>0</v>
      </c>
      <c r="M2270" s="1">
        <v>0</v>
      </c>
      <c r="O2270" s="1">
        <v>0</v>
      </c>
      <c r="Q2270" s="1">
        <v>0</v>
      </c>
      <c r="S2270" s="1">
        <v>0</v>
      </c>
      <c r="U2270" s="1">
        <v>0</v>
      </c>
      <c r="W2270" s="1">
        <v>0</v>
      </c>
      <c r="Y2270" s="1">
        <v>0</v>
      </c>
      <c r="AA2270" s="1">
        <v>0</v>
      </c>
      <c r="AC2270" s="1">
        <v>0</v>
      </c>
      <c r="AE2270" s="1">
        <v>0</v>
      </c>
      <c r="AG2270" s="1">
        <v>1</v>
      </c>
      <c r="AH2270" s="1">
        <v>0</v>
      </c>
    </row>
    <row r="2271" spans="1:34">
      <c r="A2271" s="1" t="s">
        <v>5955</v>
      </c>
      <c r="B2271" s="1" t="s">
        <v>5956</v>
      </c>
      <c r="C2271" s="1" t="s">
        <v>365</v>
      </c>
      <c r="H2271" s="1" t="s">
        <v>65</v>
      </c>
      <c r="I2271" s="1" t="s">
        <v>66</v>
      </c>
      <c r="V2271" s="1" t="s">
        <v>67</v>
      </c>
    </row>
    <row r="2272" spans="1:34">
      <c r="A2272" s="1" t="s">
        <v>5957</v>
      </c>
      <c r="B2272" s="1" t="s">
        <v>5958</v>
      </c>
      <c r="C2272" s="1" t="s">
        <v>121</v>
      </c>
      <c r="D2272" s="1">
        <v>22</v>
      </c>
      <c r="E2272" s="4">
        <v>44804</v>
      </c>
      <c r="F2272" s="1" t="s">
        <v>5959</v>
      </c>
      <c r="G2272" s="1" t="s">
        <v>80</v>
      </c>
      <c r="H2272" s="1" t="s">
        <v>73</v>
      </c>
      <c r="I2272" s="1">
        <v>0</v>
      </c>
      <c r="J2272" s="1" t="s">
        <v>3434</v>
      </c>
      <c r="K2272" s="1">
        <v>0.4</v>
      </c>
      <c r="L2272" s="1" t="s">
        <v>82</v>
      </c>
      <c r="M2272" s="1">
        <v>0.6</v>
      </c>
      <c r="N2272" s="1" t="s">
        <v>83</v>
      </c>
      <c r="O2272" s="1">
        <v>0.7</v>
      </c>
      <c r="P2272" s="1" t="s">
        <v>84</v>
      </c>
      <c r="Q2272" s="1">
        <v>0.8</v>
      </c>
      <c r="R2272" s="1" t="s">
        <v>85</v>
      </c>
      <c r="S2272" s="1">
        <v>0</v>
      </c>
      <c r="U2272" s="1">
        <v>0</v>
      </c>
      <c r="W2272" s="1">
        <v>0</v>
      </c>
      <c r="Y2272" s="1">
        <v>0</v>
      </c>
      <c r="AA2272" s="1">
        <v>0</v>
      </c>
      <c r="AC2272" s="1">
        <v>0</v>
      </c>
      <c r="AE2272" s="1">
        <v>0</v>
      </c>
      <c r="AG2272" s="1">
        <v>4</v>
      </c>
      <c r="AH2272" s="1">
        <v>8174</v>
      </c>
    </row>
    <row r="2273" spans="1:34">
      <c r="A2273" s="1" t="s">
        <v>5960</v>
      </c>
      <c r="B2273" s="1" t="s">
        <v>5961</v>
      </c>
      <c r="C2273" s="1" t="s">
        <v>443</v>
      </c>
      <c r="D2273" s="1">
        <v>34</v>
      </c>
      <c r="E2273" s="1">
        <v>41606</v>
      </c>
      <c r="F2273" s="1" t="s">
        <v>20332</v>
      </c>
      <c r="G2273" s="1" t="s">
        <v>1003</v>
      </c>
      <c r="H2273" s="1" t="s">
        <v>65</v>
      </c>
      <c r="I2273" s="1">
        <v>0</v>
      </c>
      <c r="J2273" s="1" t="s">
        <v>75</v>
      </c>
      <c r="K2273" s="1">
        <v>0</v>
      </c>
      <c r="M2273" s="1">
        <v>0</v>
      </c>
      <c r="O2273" s="1">
        <v>0</v>
      </c>
      <c r="Q2273" s="1">
        <v>0</v>
      </c>
      <c r="S2273" s="1">
        <v>0</v>
      </c>
      <c r="U2273" s="1">
        <v>0</v>
      </c>
      <c r="W2273" s="1">
        <v>0</v>
      </c>
      <c r="Y2273" s="1">
        <v>0</v>
      </c>
      <c r="AA2273" s="1">
        <v>0</v>
      </c>
      <c r="AC2273" s="1">
        <v>0</v>
      </c>
      <c r="AE2273" s="1">
        <v>0</v>
      </c>
      <c r="AG2273" s="1">
        <v>1</v>
      </c>
      <c r="AH2273" s="1">
        <v>0</v>
      </c>
    </row>
    <row r="2274" spans="1:34">
      <c r="A2274" s="1" t="s">
        <v>5962</v>
      </c>
      <c r="B2274" s="1" t="s">
        <v>5963</v>
      </c>
      <c r="C2274" s="1" t="s">
        <v>199</v>
      </c>
      <c r="D2274" s="1">
        <v>3</v>
      </c>
      <c r="E2274" s="1">
        <v>44629</v>
      </c>
      <c r="F2274" s="1" t="s">
        <v>20485</v>
      </c>
      <c r="G2274" s="1" t="s">
        <v>72</v>
      </c>
      <c r="H2274" s="1" t="s">
        <v>65</v>
      </c>
      <c r="I2274" s="1">
        <v>0.6</v>
      </c>
      <c r="J2274" s="1" t="s">
        <v>75</v>
      </c>
      <c r="K2274" s="1">
        <v>0</v>
      </c>
      <c r="M2274" s="1">
        <v>0</v>
      </c>
      <c r="O2274" s="1">
        <v>0</v>
      </c>
      <c r="Q2274" s="1">
        <v>0</v>
      </c>
      <c r="S2274" s="1">
        <v>0</v>
      </c>
      <c r="U2274" s="1">
        <v>0</v>
      </c>
      <c r="W2274" s="1">
        <v>0</v>
      </c>
      <c r="Y2274" s="1">
        <v>0</v>
      </c>
      <c r="AA2274" s="1">
        <v>0</v>
      </c>
      <c r="AC2274" s="1">
        <v>0</v>
      </c>
      <c r="AE2274" s="1">
        <v>0</v>
      </c>
      <c r="AG2274" s="1">
        <v>1</v>
      </c>
      <c r="AH2274" s="1">
        <v>0</v>
      </c>
    </row>
    <row r="2275" spans="1:34">
      <c r="A2275" s="1" t="s">
        <v>5964</v>
      </c>
      <c r="B2275" s="1" t="s">
        <v>5965</v>
      </c>
      <c r="C2275" s="1" t="s">
        <v>522</v>
      </c>
      <c r="D2275" s="1">
        <v>67</v>
      </c>
      <c r="E2275" s="1">
        <v>43818</v>
      </c>
      <c r="F2275" s="1" t="s">
        <v>20332</v>
      </c>
      <c r="G2275" s="1" t="s">
        <v>72</v>
      </c>
      <c r="H2275" s="1" t="s">
        <v>73</v>
      </c>
      <c r="I2275" s="1">
        <v>0</v>
      </c>
      <c r="J2275" s="1" t="s">
        <v>1897</v>
      </c>
      <c r="K2275" s="1">
        <v>0.8</v>
      </c>
      <c r="L2275" s="1" t="s">
        <v>75</v>
      </c>
      <c r="M2275" s="1">
        <v>0</v>
      </c>
      <c r="O2275" s="1">
        <v>0</v>
      </c>
      <c r="Q2275" s="1">
        <v>0</v>
      </c>
      <c r="S2275" s="1">
        <v>0</v>
      </c>
      <c r="U2275" s="1">
        <v>0</v>
      </c>
      <c r="W2275" s="1">
        <v>0</v>
      </c>
      <c r="Y2275" s="1">
        <v>0</v>
      </c>
      <c r="AA2275" s="1">
        <v>0</v>
      </c>
      <c r="AC2275" s="1">
        <v>0</v>
      </c>
      <c r="AE2275" s="1">
        <v>0</v>
      </c>
      <c r="AG2275" s="1">
        <v>2</v>
      </c>
      <c r="AH2275" s="1">
        <v>11500</v>
      </c>
    </row>
    <row r="2276" spans="1:34">
      <c r="A2276" s="1" t="s">
        <v>5966</v>
      </c>
      <c r="B2276" s="1" t="s">
        <v>5967</v>
      </c>
      <c r="C2276" s="1" t="s">
        <v>64</v>
      </c>
      <c r="D2276" s="1">
        <v>3</v>
      </c>
      <c r="E2276" s="4">
        <v>44656</v>
      </c>
      <c r="F2276" s="1" t="s">
        <v>5968</v>
      </c>
      <c r="G2276" s="1" t="s">
        <v>72</v>
      </c>
      <c r="H2276" s="1" t="s">
        <v>73</v>
      </c>
      <c r="I2276" s="1">
        <v>0</v>
      </c>
      <c r="J2276" s="1" t="s">
        <v>434</v>
      </c>
      <c r="K2276" s="1">
        <v>0.8</v>
      </c>
      <c r="L2276" s="1" t="s">
        <v>75</v>
      </c>
      <c r="M2276" s="1">
        <v>0</v>
      </c>
      <c r="O2276" s="1">
        <v>0</v>
      </c>
      <c r="Q2276" s="1">
        <v>0</v>
      </c>
      <c r="S2276" s="1">
        <v>0</v>
      </c>
      <c r="U2276" s="1">
        <v>0</v>
      </c>
      <c r="W2276" s="1">
        <v>0</v>
      </c>
      <c r="Y2276" s="1">
        <v>0</v>
      </c>
      <c r="AA2276" s="1">
        <v>0</v>
      </c>
      <c r="AC2276" s="1">
        <v>0</v>
      </c>
      <c r="AE2276" s="1">
        <v>0</v>
      </c>
      <c r="AG2276" s="1">
        <v>2</v>
      </c>
      <c r="AH2276" s="1">
        <v>7500</v>
      </c>
    </row>
    <row r="2277" spans="1:34">
      <c r="A2277" s="1" t="s">
        <v>5969</v>
      </c>
      <c r="B2277" s="1" t="s">
        <v>5970</v>
      </c>
      <c r="C2277" s="1" t="s">
        <v>533</v>
      </c>
      <c r="D2277" s="1">
        <v>37</v>
      </c>
      <c r="E2277" s="1">
        <v>44407</v>
      </c>
      <c r="F2277" s="1" t="s">
        <v>20332</v>
      </c>
      <c r="G2277" s="1" t="s">
        <v>72</v>
      </c>
      <c r="H2277" s="1" t="s">
        <v>65</v>
      </c>
      <c r="I2277" s="1">
        <v>0.6</v>
      </c>
      <c r="J2277" s="1" t="s">
        <v>75</v>
      </c>
      <c r="K2277" s="1">
        <v>0</v>
      </c>
      <c r="M2277" s="1">
        <v>0</v>
      </c>
      <c r="O2277" s="1">
        <v>0</v>
      </c>
      <c r="Q2277" s="1">
        <v>0</v>
      </c>
      <c r="S2277" s="1">
        <v>0</v>
      </c>
      <c r="U2277" s="1">
        <v>0</v>
      </c>
      <c r="W2277" s="1">
        <v>0</v>
      </c>
      <c r="Y2277" s="1">
        <v>0</v>
      </c>
      <c r="AA2277" s="1">
        <v>0</v>
      </c>
      <c r="AC2277" s="1">
        <v>0</v>
      </c>
      <c r="AE2277" s="1">
        <v>0</v>
      </c>
      <c r="AG2277" s="1">
        <v>1</v>
      </c>
      <c r="AH2277" s="1">
        <v>0</v>
      </c>
    </row>
    <row r="2278" spans="1:34">
      <c r="A2278" s="1" t="s">
        <v>5971</v>
      </c>
      <c r="B2278" s="1" t="s">
        <v>5972</v>
      </c>
      <c r="C2278" s="1" t="s">
        <v>121</v>
      </c>
      <c r="D2278" s="1">
        <v>3</v>
      </c>
      <c r="E2278" s="4">
        <v>44665</v>
      </c>
      <c r="F2278" s="1" t="s">
        <v>5973</v>
      </c>
      <c r="G2278" s="1" t="s">
        <v>72</v>
      </c>
      <c r="H2278" s="1" t="s">
        <v>73</v>
      </c>
      <c r="I2278" s="1">
        <v>0</v>
      </c>
      <c r="J2278" s="1" t="s">
        <v>1490</v>
      </c>
      <c r="K2278" s="1">
        <v>0.8</v>
      </c>
      <c r="L2278" s="1" t="s">
        <v>75</v>
      </c>
      <c r="M2278" s="1">
        <v>0</v>
      </c>
      <c r="O2278" s="1">
        <v>0</v>
      </c>
      <c r="Q2278" s="1">
        <v>0</v>
      </c>
      <c r="S2278" s="1">
        <v>0</v>
      </c>
      <c r="U2278" s="1">
        <v>0</v>
      </c>
      <c r="W2278" s="1">
        <v>0</v>
      </c>
      <c r="Y2278" s="1">
        <v>0</v>
      </c>
      <c r="AA2278" s="1">
        <v>0</v>
      </c>
      <c r="AC2278" s="1">
        <v>0</v>
      </c>
      <c r="AE2278" s="1">
        <v>0</v>
      </c>
      <c r="AG2278" s="1">
        <v>2</v>
      </c>
      <c r="AH2278" s="1">
        <v>5000</v>
      </c>
    </row>
    <row r="2279" spans="1:34">
      <c r="A2279" s="1" t="s">
        <v>5974</v>
      </c>
      <c r="B2279" s="1" t="s">
        <v>5975</v>
      </c>
      <c r="C2279" s="1" t="s">
        <v>322</v>
      </c>
      <c r="D2279" s="1">
        <v>23</v>
      </c>
      <c r="E2279" s="4">
        <v>44763</v>
      </c>
      <c r="F2279" s="1" t="s">
        <v>5976</v>
      </c>
      <c r="G2279" s="1" t="s">
        <v>72</v>
      </c>
      <c r="H2279" s="1" t="s">
        <v>65</v>
      </c>
      <c r="I2279" s="1">
        <v>0.8</v>
      </c>
      <c r="J2279" s="1" t="s">
        <v>75</v>
      </c>
      <c r="K2279" s="1">
        <v>0</v>
      </c>
      <c r="M2279" s="1">
        <v>0</v>
      </c>
      <c r="O2279" s="1">
        <v>0</v>
      </c>
      <c r="Q2279" s="1">
        <v>0</v>
      </c>
      <c r="S2279" s="1">
        <v>0</v>
      </c>
      <c r="U2279" s="1">
        <v>0</v>
      </c>
      <c r="W2279" s="1">
        <v>0</v>
      </c>
      <c r="Y2279" s="1">
        <v>0</v>
      </c>
      <c r="AA2279" s="1">
        <v>0</v>
      </c>
      <c r="AC2279" s="1">
        <v>0</v>
      </c>
      <c r="AE2279" s="1">
        <v>0</v>
      </c>
      <c r="AG2279" s="1">
        <v>1</v>
      </c>
      <c r="AH2279" s="1">
        <v>0</v>
      </c>
    </row>
    <row r="2280" spans="1:34">
      <c r="A2280" s="1" t="s">
        <v>5977</v>
      </c>
      <c r="B2280" s="1" t="s">
        <v>5978</v>
      </c>
      <c r="C2280" s="1" t="s">
        <v>387</v>
      </c>
      <c r="D2280" s="1">
        <v>9</v>
      </c>
      <c r="E2280" s="4">
        <v>44708</v>
      </c>
      <c r="F2280" s="1" t="s">
        <v>5979</v>
      </c>
      <c r="G2280" s="1" t="s">
        <v>72</v>
      </c>
      <c r="H2280" s="1" t="s">
        <v>65</v>
      </c>
      <c r="I2280" s="1">
        <v>0.8</v>
      </c>
      <c r="J2280" s="1" t="s">
        <v>75</v>
      </c>
      <c r="K2280" s="1">
        <v>0</v>
      </c>
      <c r="M2280" s="1">
        <v>0</v>
      </c>
      <c r="O2280" s="1">
        <v>0</v>
      </c>
      <c r="Q2280" s="1">
        <v>0</v>
      </c>
      <c r="S2280" s="1">
        <v>0</v>
      </c>
      <c r="U2280" s="1">
        <v>0</v>
      </c>
      <c r="W2280" s="1">
        <v>0</v>
      </c>
      <c r="Y2280" s="1">
        <v>0</v>
      </c>
      <c r="AA2280" s="1">
        <v>0</v>
      </c>
      <c r="AC2280" s="1">
        <v>0</v>
      </c>
      <c r="AE2280" s="1">
        <v>0</v>
      </c>
      <c r="AG2280" s="1">
        <v>1</v>
      </c>
      <c r="AH2280" s="1">
        <v>0</v>
      </c>
    </row>
    <row r="2281" spans="1:34">
      <c r="A2281" s="1" t="s">
        <v>5980</v>
      </c>
      <c r="B2281" s="1" t="s">
        <v>5981</v>
      </c>
      <c r="C2281" s="1" t="s">
        <v>129</v>
      </c>
      <c r="H2281" s="1" t="s">
        <v>65</v>
      </c>
      <c r="I2281" s="1" t="s">
        <v>66</v>
      </c>
      <c r="V2281" s="1" t="s">
        <v>67</v>
      </c>
    </row>
    <row r="2282" spans="1:34">
      <c r="A2282" s="1" t="s">
        <v>5982</v>
      </c>
      <c r="B2282" s="1" t="s">
        <v>5983</v>
      </c>
      <c r="C2282" s="1" t="s">
        <v>129</v>
      </c>
      <c r="D2282" s="1">
        <v>19</v>
      </c>
      <c r="E2282" s="4">
        <v>44711</v>
      </c>
      <c r="F2282" s="1" t="s">
        <v>5984</v>
      </c>
      <c r="G2282" s="1" t="s">
        <v>72</v>
      </c>
      <c r="H2282" s="1" t="s">
        <v>65</v>
      </c>
      <c r="I2282" s="1">
        <v>0.4</v>
      </c>
      <c r="J2282" s="1" t="s">
        <v>75</v>
      </c>
      <c r="K2282" s="1">
        <v>0</v>
      </c>
      <c r="M2282" s="1">
        <v>0</v>
      </c>
      <c r="O2282" s="1">
        <v>0</v>
      </c>
      <c r="Q2282" s="1">
        <v>0</v>
      </c>
      <c r="S2282" s="1">
        <v>0</v>
      </c>
      <c r="U2282" s="1">
        <v>0</v>
      </c>
      <c r="W2282" s="1">
        <v>0</v>
      </c>
      <c r="Y2282" s="1">
        <v>0</v>
      </c>
      <c r="AA2282" s="1">
        <v>0</v>
      </c>
      <c r="AC2282" s="1">
        <v>0</v>
      </c>
      <c r="AE2282" s="1">
        <v>0</v>
      </c>
      <c r="AG2282" s="1">
        <v>1</v>
      </c>
      <c r="AH2282" s="1">
        <v>0</v>
      </c>
    </row>
    <row r="2283" spans="1:34">
      <c r="A2283" s="1" t="s">
        <v>5985</v>
      </c>
      <c r="B2283" s="1" t="s">
        <v>5986</v>
      </c>
      <c r="C2283" s="1" t="s">
        <v>185</v>
      </c>
      <c r="D2283" s="1">
        <v>117</v>
      </c>
      <c r="E2283" s="4">
        <v>44561</v>
      </c>
      <c r="F2283" s="1" t="s">
        <v>5987</v>
      </c>
      <c r="G2283" s="1" t="s">
        <v>72</v>
      </c>
      <c r="H2283" s="1" t="s">
        <v>65</v>
      </c>
      <c r="I2283" s="1">
        <v>0.8</v>
      </c>
      <c r="J2283" s="1" t="s">
        <v>75</v>
      </c>
      <c r="K2283" s="1">
        <v>0</v>
      </c>
      <c r="M2283" s="1">
        <v>0</v>
      </c>
      <c r="O2283" s="1">
        <v>0</v>
      </c>
      <c r="Q2283" s="1">
        <v>0</v>
      </c>
      <c r="S2283" s="1">
        <v>0</v>
      </c>
      <c r="U2283" s="1">
        <v>0</v>
      </c>
      <c r="W2283" s="1">
        <v>0</v>
      </c>
      <c r="Y2283" s="1">
        <v>0</v>
      </c>
      <c r="AA2283" s="1">
        <v>0</v>
      </c>
      <c r="AC2283" s="1">
        <v>0</v>
      </c>
      <c r="AE2283" s="1">
        <v>0</v>
      </c>
      <c r="AG2283" s="1">
        <v>1</v>
      </c>
      <c r="AH2283" s="1">
        <v>0</v>
      </c>
    </row>
    <row r="2284" spans="1:34">
      <c r="A2284" s="1" t="s">
        <v>5988</v>
      </c>
      <c r="B2284" s="1" t="s">
        <v>5989</v>
      </c>
      <c r="C2284" s="1" t="s">
        <v>322</v>
      </c>
      <c r="D2284" s="1">
        <v>5</v>
      </c>
      <c r="E2284" s="1">
        <v>44316</v>
      </c>
      <c r="F2284" s="1" t="s">
        <v>20340</v>
      </c>
      <c r="G2284" s="1" t="s">
        <v>20341</v>
      </c>
      <c r="H2284" s="1" t="s">
        <v>73</v>
      </c>
      <c r="I2284" s="1">
        <v>0</v>
      </c>
      <c r="J2284" s="1" t="s">
        <v>222</v>
      </c>
      <c r="K2284" s="1">
        <v>0.1</v>
      </c>
      <c r="L2284" s="1" t="s">
        <v>82</v>
      </c>
      <c r="M2284" s="1">
        <v>0.2</v>
      </c>
      <c r="N2284" s="1" t="s">
        <v>83</v>
      </c>
      <c r="O2284" s="1">
        <v>0.3</v>
      </c>
      <c r="P2284" s="1" t="s">
        <v>84</v>
      </c>
      <c r="Q2284" s="1">
        <v>0.4</v>
      </c>
      <c r="R2284" s="1" t="s">
        <v>85</v>
      </c>
      <c r="S2284" s="1">
        <v>0</v>
      </c>
      <c r="U2284" s="1">
        <v>0</v>
      </c>
      <c r="W2284" s="1">
        <v>0</v>
      </c>
      <c r="Y2284" s="1">
        <v>0</v>
      </c>
      <c r="AA2284" s="1">
        <v>0</v>
      </c>
      <c r="AC2284" s="1">
        <v>0</v>
      </c>
      <c r="AE2284" s="1">
        <v>0</v>
      </c>
      <c r="AG2284" s="1">
        <v>4</v>
      </c>
      <c r="AH2284" s="1">
        <v>9999.99</v>
      </c>
    </row>
    <row r="2285" spans="1:34">
      <c r="A2285" s="1" t="s">
        <v>5990</v>
      </c>
      <c r="B2285" s="1" t="s">
        <v>5991</v>
      </c>
      <c r="C2285" s="1" t="s">
        <v>199</v>
      </c>
      <c r="D2285" s="1">
        <v>2</v>
      </c>
      <c r="E2285" s="4">
        <v>44616</v>
      </c>
      <c r="F2285" s="1" t="s">
        <v>5992</v>
      </c>
      <c r="G2285" s="1" t="s">
        <v>72</v>
      </c>
      <c r="H2285" s="1" t="s">
        <v>65</v>
      </c>
      <c r="I2285" s="1">
        <v>0.7</v>
      </c>
      <c r="J2285" s="1" t="s">
        <v>75</v>
      </c>
      <c r="K2285" s="1">
        <v>0</v>
      </c>
      <c r="M2285" s="1">
        <v>0</v>
      </c>
      <c r="O2285" s="1">
        <v>0</v>
      </c>
      <c r="Q2285" s="1">
        <v>0</v>
      </c>
      <c r="S2285" s="1">
        <v>0</v>
      </c>
      <c r="U2285" s="1">
        <v>0</v>
      </c>
      <c r="W2285" s="1">
        <v>0</v>
      </c>
      <c r="Y2285" s="1">
        <v>0</v>
      </c>
      <c r="AA2285" s="1">
        <v>0</v>
      </c>
      <c r="AC2285" s="1">
        <v>0</v>
      </c>
      <c r="AE2285" s="1">
        <v>0</v>
      </c>
      <c r="AG2285" s="1">
        <v>1</v>
      </c>
      <c r="AH2285" s="1">
        <v>0</v>
      </c>
    </row>
    <row r="2286" spans="1:34">
      <c r="A2286" s="1" t="s">
        <v>5993</v>
      </c>
      <c r="B2286" s="1" t="s">
        <v>5994</v>
      </c>
      <c r="C2286" s="1" t="s">
        <v>506</v>
      </c>
      <c r="D2286" s="1">
        <v>5</v>
      </c>
      <c r="E2286" s="4">
        <v>44698</v>
      </c>
      <c r="F2286" s="1" t="s">
        <v>5995</v>
      </c>
      <c r="G2286" s="1" t="s">
        <v>80</v>
      </c>
      <c r="H2286" s="1" t="s">
        <v>73</v>
      </c>
      <c r="I2286" s="1">
        <v>0</v>
      </c>
      <c r="J2286" s="1" t="s">
        <v>74</v>
      </c>
      <c r="K2286" s="1">
        <v>0.62</v>
      </c>
      <c r="L2286" s="1" t="s">
        <v>82</v>
      </c>
      <c r="M2286" s="1">
        <v>0.73</v>
      </c>
      <c r="N2286" s="1" t="s">
        <v>83</v>
      </c>
      <c r="O2286" s="1">
        <v>0.75</v>
      </c>
      <c r="P2286" s="1" t="s">
        <v>84</v>
      </c>
      <c r="Q2286" s="1">
        <v>0.8</v>
      </c>
      <c r="R2286" s="1" t="s">
        <v>85</v>
      </c>
      <c r="S2286" s="1">
        <v>0</v>
      </c>
      <c r="U2286" s="1">
        <v>0</v>
      </c>
      <c r="W2286" s="1">
        <v>0</v>
      </c>
      <c r="Y2286" s="1">
        <v>0</v>
      </c>
      <c r="AA2286" s="1">
        <v>0</v>
      </c>
      <c r="AC2286" s="1">
        <v>0</v>
      </c>
      <c r="AE2286" s="1">
        <v>0</v>
      </c>
      <c r="AG2286" s="1">
        <v>4</v>
      </c>
      <c r="AH2286" s="1">
        <v>10000</v>
      </c>
    </row>
    <row r="2287" spans="1:34">
      <c r="A2287" s="1" t="s">
        <v>5996</v>
      </c>
      <c r="B2287" s="1" t="s">
        <v>5997</v>
      </c>
      <c r="C2287" s="1" t="s">
        <v>365</v>
      </c>
      <c r="D2287" s="1">
        <v>2</v>
      </c>
      <c r="E2287" s="4">
        <v>44641</v>
      </c>
      <c r="F2287" s="1" t="s">
        <v>5998</v>
      </c>
      <c r="G2287" s="1" t="s">
        <v>72</v>
      </c>
      <c r="H2287" s="1" t="s">
        <v>73</v>
      </c>
      <c r="I2287" s="1">
        <v>0</v>
      </c>
      <c r="J2287" s="1" t="s">
        <v>74</v>
      </c>
      <c r="K2287" s="1">
        <v>0.6</v>
      </c>
      <c r="L2287" s="1" t="s">
        <v>75</v>
      </c>
      <c r="M2287" s="1">
        <v>0</v>
      </c>
      <c r="O2287" s="1">
        <v>0</v>
      </c>
      <c r="Q2287" s="1">
        <v>0</v>
      </c>
      <c r="S2287" s="1">
        <v>0</v>
      </c>
      <c r="U2287" s="1">
        <v>0</v>
      </c>
      <c r="W2287" s="1">
        <v>0</v>
      </c>
      <c r="Y2287" s="1">
        <v>0</v>
      </c>
      <c r="AA2287" s="1">
        <v>0</v>
      </c>
      <c r="AC2287" s="1">
        <v>0</v>
      </c>
      <c r="AE2287" s="1">
        <v>0</v>
      </c>
      <c r="AG2287" s="1">
        <v>2</v>
      </c>
      <c r="AH2287" s="1">
        <v>10000</v>
      </c>
    </row>
    <row r="2288" spans="1:34">
      <c r="A2288" s="1" t="s">
        <v>5999</v>
      </c>
      <c r="B2288" s="1" t="s">
        <v>6000</v>
      </c>
      <c r="C2288" s="1" t="s">
        <v>981</v>
      </c>
      <c r="D2288" s="1">
        <v>71</v>
      </c>
      <c r="E2288" s="1">
        <v>40896</v>
      </c>
      <c r="F2288" s="1" t="s">
        <v>20332</v>
      </c>
      <c r="G2288" s="1" t="s">
        <v>72</v>
      </c>
      <c r="H2288" s="1" t="s">
        <v>65</v>
      </c>
      <c r="I2288" s="1">
        <v>0.8</v>
      </c>
      <c r="J2288" s="1" t="s">
        <v>75</v>
      </c>
      <c r="K2288" s="1">
        <v>0</v>
      </c>
      <c r="M2288" s="1">
        <v>0</v>
      </c>
      <c r="O2288" s="1">
        <v>0</v>
      </c>
      <c r="Q2288" s="1">
        <v>0</v>
      </c>
      <c r="S2288" s="1">
        <v>0</v>
      </c>
      <c r="U2288" s="1">
        <v>0</v>
      </c>
      <c r="W2288" s="1">
        <v>0</v>
      </c>
      <c r="Y2288" s="1">
        <v>0</v>
      </c>
      <c r="AA2288" s="1">
        <v>0</v>
      </c>
      <c r="AC2288" s="1">
        <v>0</v>
      </c>
      <c r="AE2288" s="1">
        <v>0</v>
      </c>
      <c r="AG2288" s="1">
        <v>1</v>
      </c>
      <c r="AH2288" s="1">
        <v>0</v>
      </c>
    </row>
    <row r="2289" spans="1:34">
      <c r="A2289" s="1" t="s">
        <v>6001</v>
      </c>
      <c r="B2289" s="1" t="s">
        <v>6002</v>
      </c>
      <c r="C2289" s="1" t="s">
        <v>365</v>
      </c>
      <c r="D2289" s="1">
        <v>9</v>
      </c>
      <c r="E2289" s="4">
        <v>44680</v>
      </c>
      <c r="F2289" s="1" t="s">
        <v>6003</v>
      </c>
      <c r="G2289" s="1" t="s">
        <v>72</v>
      </c>
      <c r="H2289" s="1" t="s">
        <v>65</v>
      </c>
      <c r="I2289" s="1">
        <v>0.4</v>
      </c>
      <c r="J2289" s="1" t="s">
        <v>75</v>
      </c>
      <c r="K2289" s="1">
        <v>0</v>
      </c>
      <c r="M2289" s="1">
        <v>0</v>
      </c>
      <c r="O2289" s="1">
        <v>0</v>
      </c>
      <c r="Q2289" s="1">
        <v>0</v>
      </c>
      <c r="S2289" s="1">
        <v>0</v>
      </c>
      <c r="U2289" s="1">
        <v>0</v>
      </c>
      <c r="W2289" s="1">
        <v>0</v>
      </c>
      <c r="Y2289" s="1">
        <v>0</v>
      </c>
      <c r="AA2289" s="1">
        <v>0</v>
      </c>
      <c r="AC2289" s="1">
        <v>0</v>
      </c>
      <c r="AE2289" s="1">
        <v>0</v>
      </c>
      <c r="AG2289" s="1">
        <v>1</v>
      </c>
      <c r="AH2289" s="1">
        <v>0</v>
      </c>
    </row>
    <row r="2290" spans="1:34">
      <c r="A2290" s="1" t="s">
        <v>6004</v>
      </c>
      <c r="B2290" s="1" t="s">
        <v>6005</v>
      </c>
      <c r="C2290" s="1" t="s">
        <v>185</v>
      </c>
      <c r="D2290" s="1">
        <v>41</v>
      </c>
      <c r="E2290" s="4">
        <v>44712</v>
      </c>
      <c r="F2290" s="1" t="s">
        <v>6006</v>
      </c>
      <c r="G2290" s="1" t="s">
        <v>80</v>
      </c>
      <c r="H2290" s="1" t="s">
        <v>73</v>
      </c>
      <c r="I2290" s="1">
        <v>0.4</v>
      </c>
      <c r="J2290" s="1" t="s">
        <v>82</v>
      </c>
      <c r="K2290" s="1">
        <v>0.5</v>
      </c>
      <c r="L2290" s="1" t="s">
        <v>83</v>
      </c>
      <c r="M2290" s="1">
        <v>0.65</v>
      </c>
      <c r="N2290" s="1" t="s">
        <v>84</v>
      </c>
      <c r="O2290" s="1">
        <v>0.8</v>
      </c>
      <c r="P2290" s="1" t="s">
        <v>85</v>
      </c>
      <c r="Q2290" s="1">
        <v>0</v>
      </c>
      <c r="S2290" s="1">
        <v>0</v>
      </c>
      <c r="U2290" s="1">
        <v>0</v>
      </c>
      <c r="W2290" s="1">
        <v>0</v>
      </c>
      <c r="Y2290" s="1">
        <v>0</v>
      </c>
      <c r="AA2290" s="1">
        <v>0</v>
      </c>
      <c r="AC2290" s="1">
        <v>0</v>
      </c>
      <c r="AE2290" s="1">
        <v>0</v>
      </c>
      <c r="AG2290" s="1">
        <v>3</v>
      </c>
      <c r="AH2290" s="1">
        <v>0</v>
      </c>
    </row>
    <row r="2291" spans="1:34">
      <c r="A2291" s="1" t="s">
        <v>6007</v>
      </c>
      <c r="B2291" s="1" t="s">
        <v>6008</v>
      </c>
      <c r="C2291" s="1" t="s">
        <v>129</v>
      </c>
      <c r="D2291" s="1">
        <v>6</v>
      </c>
      <c r="E2291" s="4">
        <v>44617</v>
      </c>
      <c r="F2291" s="1" t="s">
        <v>6009</v>
      </c>
      <c r="G2291" s="1" t="s">
        <v>72</v>
      </c>
      <c r="H2291" s="1" t="s">
        <v>65</v>
      </c>
      <c r="I2291" s="1">
        <v>0.8</v>
      </c>
      <c r="J2291" s="1" t="s">
        <v>75</v>
      </c>
      <c r="K2291" s="1">
        <v>0</v>
      </c>
      <c r="M2291" s="1">
        <v>0</v>
      </c>
      <c r="O2291" s="1">
        <v>0</v>
      </c>
      <c r="Q2291" s="1">
        <v>0</v>
      </c>
      <c r="S2291" s="1">
        <v>0</v>
      </c>
      <c r="U2291" s="1">
        <v>0</v>
      </c>
      <c r="W2291" s="1">
        <v>0</v>
      </c>
      <c r="Y2291" s="1">
        <v>0</v>
      </c>
      <c r="AA2291" s="1">
        <v>0</v>
      </c>
      <c r="AC2291" s="1">
        <v>0</v>
      </c>
      <c r="AE2291" s="1">
        <v>0</v>
      </c>
      <c r="AG2291" s="1">
        <v>1</v>
      </c>
      <c r="AH2291" s="1">
        <v>0</v>
      </c>
    </row>
    <row r="2292" spans="1:34">
      <c r="A2292" s="1" t="s">
        <v>6010</v>
      </c>
      <c r="B2292" s="1" t="s">
        <v>6011</v>
      </c>
      <c r="C2292" s="1" t="s">
        <v>98</v>
      </c>
      <c r="D2292" s="1">
        <v>65</v>
      </c>
      <c r="E2292" s="4">
        <v>44551</v>
      </c>
      <c r="F2292" s="1" t="s">
        <v>6012</v>
      </c>
      <c r="G2292" s="1" t="s">
        <v>72</v>
      </c>
      <c r="H2292" s="1" t="s">
        <v>73</v>
      </c>
      <c r="I2292" s="1">
        <v>0</v>
      </c>
      <c r="J2292" s="1" t="s">
        <v>74</v>
      </c>
      <c r="K2292" s="1">
        <v>0.75</v>
      </c>
      <c r="L2292" s="1" t="s">
        <v>75</v>
      </c>
      <c r="M2292" s="1">
        <v>0</v>
      </c>
      <c r="O2292" s="1">
        <v>0</v>
      </c>
      <c r="Q2292" s="1">
        <v>0</v>
      </c>
      <c r="S2292" s="1">
        <v>0</v>
      </c>
      <c r="U2292" s="1">
        <v>0</v>
      </c>
      <c r="W2292" s="1">
        <v>0</v>
      </c>
      <c r="Y2292" s="1">
        <v>0</v>
      </c>
      <c r="AA2292" s="1">
        <v>0</v>
      </c>
      <c r="AC2292" s="1">
        <v>0</v>
      </c>
      <c r="AE2292" s="1">
        <v>0</v>
      </c>
      <c r="AG2292" s="1">
        <v>2</v>
      </c>
      <c r="AH2292" s="1">
        <v>10000</v>
      </c>
    </row>
    <row r="2293" spans="1:34">
      <c r="A2293" s="1" t="s">
        <v>6013</v>
      </c>
      <c r="B2293" s="1" t="s">
        <v>6014</v>
      </c>
      <c r="C2293" s="1" t="s">
        <v>218</v>
      </c>
      <c r="D2293" s="1">
        <v>16</v>
      </c>
      <c r="E2293" s="4">
        <v>44712</v>
      </c>
      <c r="F2293" s="1" t="s">
        <v>6015</v>
      </c>
      <c r="G2293" s="1" t="s">
        <v>80</v>
      </c>
      <c r="H2293" s="1" t="s">
        <v>73</v>
      </c>
      <c r="I2293" s="1">
        <v>0</v>
      </c>
      <c r="J2293" s="1" t="s">
        <v>397</v>
      </c>
      <c r="K2293" s="1">
        <v>0.7</v>
      </c>
      <c r="L2293" s="1" t="s">
        <v>75</v>
      </c>
      <c r="M2293" s="1">
        <v>0</v>
      </c>
      <c r="O2293" s="1">
        <v>0</v>
      </c>
      <c r="Q2293" s="1">
        <v>0</v>
      </c>
      <c r="S2293" s="1">
        <v>0</v>
      </c>
      <c r="U2293" s="1">
        <v>0</v>
      </c>
      <c r="W2293" s="1">
        <v>0</v>
      </c>
      <c r="Y2293" s="1">
        <v>0</v>
      </c>
      <c r="AA2293" s="1">
        <v>0</v>
      </c>
      <c r="AC2293" s="1">
        <v>0</v>
      </c>
      <c r="AE2293" s="1">
        <v>0</v>
      </c>
      <c r="AG2293" s="1">
        <v>2</v>
      </c>
      <c r="AH2293" s="1">
        <v>8000</v>
      </c>
    </row>
    <row r="2294" spans="1:34">
      <c r="A2294" s="1" t="s">
        <v>6016</v>
      </c>
      <c r="B2294" s="1" t="s">
        <v>6017</v>
      </c>
      <c r="C2294" s="1" t="s">
        <v>167</v>
      </c>
      <c r="D2294" s="1">
        <v>11</v>
      </c>
      <c r="E2294" s="1">
        <v>42930</v>
      </c>
      <c r="F2294" s="1" t="s">
        <v>20332</v>
      </c>
      <c r="G2294" s="1" t="s">
        <v>72</v>
      </c>
      <c r="H2294" s="1" t="s">
        <v>65</v>
      </c>
      <c r="I2294" s="1">
        <v>0.8</v>
      </c>
      <c r="J2294" s="1" t="s">
        <v>75</v>
      </c>
      <c r="K2294" s="1">
        <v>0</v>
      </c>
      <c r="M2294" s="1">
        <v>0</v>
      </c>
      <c r="O2294" s="1">
        <v>0</v>
      </c>
      <c r="Q2294" s="1">
        <v>0</v>
      </c>
      <c r="S2294" s="1">
        <v>0</v>
      </c>
      <c r="U2294" s="1">
        <v>0</v>
      </c>
      <c r="W2294" s="1">
        <v>0</v>
      </c>
      <c r="Y2294" s="1">
        <v>0</v>
      </c>
      <c r="AA2294" s="1">
        <v>0</v>
      </c>
      <c r="AC2294" s="1">
        <v>0</v>
      </c>
      <c r="AE2294" s="1">
        <v>0</v>
      </c>
      <c r="AG2294" s="1">
        <v>1</v>
      </c>
      <c r="AH2294" s="1">
        <v>0</v>
      </c>
    </row>
    <row r="2295" spans="1:34">
      <c r="A2295" s="1" t="s">
        <v>6018</v>
      </c>
      <c r="B2295" s="1" t="s">
        <v>6019</v>
      </c>
      <c r="C2295" s="1" t="s">
        <v>1153</v>
      </c>
      <c r="D2295" s="1">
        <v>60</v>
      </c>
      <c r="E2295" s="4">
        <v>44557</v>
      </c>
      <c r="F2295" s="1" t="s">
        <v>6020</v>
      </c>
      <c r="G2295" s="1" t="s">
        <v>72</v>
      </c>
      <c r="H2295" s="1" t="s">
        <v>73</v>
      </c>
      <c r="I2295" s="1">
        <v>0</v>
      </c>
      <c r="J2295" s="1" t="s">
        <v>972</v>
      </c>
      <c r="K2295" s="1">
        <v>0.8</v>
      </c>
      <c r="L2295" s="1" t="s">
        <v>75</v>
      </c>
      <c r="M2295" s="1">
        <v>0</v>
      </c>
      <c r="O2295" s="1">
        <v>0</v>
      </c>
      <c r="Q2295" s="1">
        <v>0</v>
      </c>
      <c r="S2295" s="1">
        <v>0</v>
      </c>
      <c r="U2295" s="1">
        <v>0</v>
      </c>
      <c r="W2295" s="1">
        <v>0</v>
      </c>
      <c r="Y2295" s="1">
        <v>0</v>
      </c>
      <c r="AA2295" s="1">
        <v>0</v>
      </c>
      <c r="AC2295" s="1">
        <v>0</v>
      </c>
      <c r="AE2295" s="1">
        <v>0</v>
      </c>
      <c r="AG2295" s="1">
        <v>2</v>
      </c>
      <c r="AH2295" s="1">
        <v>13500</v>
      </c>
    </row>
    <row r="2296" spans="1:34">
      <c r="A2296" s="1" t="s">
        <v>6021</v>
      </c>
      <c r="B2296" s="1" t="s">
        <v>6022</v>
      </c>
      <c r="C2296" s="1" t="s">
        <v>731</v>
      </c>
      <c r="D2296" s="1">
        <v>13</v>
      </c>
      <c r="E2296" s="4">
        <v>44635</v>
      </c>
      <c r="F2296" s="1" t="s">
        <v>6023</v>
      </c>
      <c r="G2296" s="1" t="s">
        <v>80</v>
      </c>
      <c r="H2296" s="1" t="s">
        <v>73</v>
      </c>
      <c r="I2296" s="1">
        <v>0</v>
      </c>
      <c r="J2296" s="1" t="s">
        <v>81</v>
      </c>
      <c r="K2296" s="1">
        <v>0.55000000000000004</v>
      </c>
      <c r="L2296" s="1" t="s">
        <v>82</v>
      </c>
      <c r="M2296" s="1">
        <v>0.65</v>
      </c>
      <c r="N2296" s="1" t="s">
        <v>83</v>
      </c>
      <c r="O2296" s="1">
        <v>0.7</v>
      </c>
      <c r="P2296" s="1" t="s">
        <v>84</v>
      </c>
      <c r="Q2296" s="1">
        <v>0.78</v>
      </c>
      <c r="R2296" s="1" t="s">
        <v>85</v>
      </c>
      <c r="S2296" s="1">
        <v>0</v>
      </c>
      <c r="U2296" s="1">
        <v>0</v>
      </c>
      <c r="W2296" s="1">
        <v>0</v>
      </c>
      <c r="Y2296" s="1">
        <v>0</v>
      </c>
      <c r="AA2296" s="1">
        <v>0</v>
      </c>
      <c r="AC2296" s="1">
        <v>0</v>
      </c>
      <c r="AE2296" s="1">
        <v>0</v>
      </c>
      <c r="AG2296" s="1">
        <v>4</v>
      </c>
      <c r="AH2296" s="1">
        <v>15000</v>
      </c>
    </row>
    <row r="2297" spans="1:34">
      <c r="A2297" s="1" t="s">
        <v>6024</v>
      </c>
      <c r="B2297" s="1" t="s">
        <v>6025</v>
      </c>
      <c r="C2297" s="1" t="s">
        <v>626</v>
      </c>
      <c r="D2297" s="1">
        <v>5</v>
      </c>
      <c r="E2297" s="4">
        <v>44642</v>
      </c>
      <c r="F2297" s="1" t="s">
        <v>6026</v>
      </c>
      <c r="G2297" s="1" t="s">
        <v>80</v>
      </c>
      <c r="H2297" s="1" t="s">
        <v>73</v>
      </c>
      <c r="I2297" s="1">
        <v>0</v>
      </c>
      <c r="J2297" s="1" t="s">
        <v>74</v>
      </c>
      <c r="K2297" s="1">
        <v>0.6</v>
      </c>
      <c r="L2297" s="1" t="s">
        <v>82</v>
      </c>
      <c r="M2297" s="1">
        <v>0.6</v>
      </c>
      <c r="N2297" s="1" t="s">
        <v>83</v>
      </c>
      <c r="O2297" s="1">
        <v>0.6</v>
      </c>
      <c r="P2297" s="1" t="s">
        <v>84</v>
      </c>
      <c r="Q2297" s="1">
        <v>0.8</v>
      </c>
      <c r="R2297" s="1" t="s">
        <v>85</v>
      </c>
      <c r="S2297" s="1">
        <v>0</v>
      </c>
      <c r="U2297" s="1">
        <v>0</v>
      </c>
      <c r="W2297" s="1">
        <v>0</v>
      </c>
      <c r="Y2297" s="1">
        <v>0</v>
      </c>
      <c r="AA2297" s="1">
        <v>0</v>
      </c>
      <c r="AC2297" s="1">
        <v>0</v>
      </c>
      <c r="AE2297" s="1">
        <v>0</v>
      </c>
      <c r="AG2297" s="1">
        <v>4</v>
      </c>
      <c r="AH2297" s="1">
        <v>10000</v>
      </c>
    </row>
    <row r="2298" spans="1:34">
      <c r="A2298" s="1" t="s">
        <v>6027</v>
      </c>
      <c r="B2298" s="1" t="s">
        <v>6028</v>
      </c>
      <c r="C2298" s="1" t="s">
        <v>731</v>
      </c>
      <c r="D2298" s="1">
        <v>14</v>
      </c>
      <c r="E2298" s="4">
        <v>44679</v>
      </c>
      <c r="F2298" s="1" t="s">
        <v>6029</v>
      </c>
      <c r="G2298" s="1" t="s">
        <v>80</v>
      </c>
      <c r="H2298" s="1" t="s">
        <v>73</v>
      </c>
      <c r="I2298" s="1">
        <v>0</v>
      </c>
      <c r="J2298" s="1" t="s">
        <v>74</v>
      </c>
      <c r="K2298" s="1">
        <v>0.2</v>
      </c>
      <c r="L2298" s="1" t="s">
        <v>82</v>
      </c>
      <c r="M2298" s="1">
        <v>0.35</v>
      </c>
      <c r="N2298" s="1" t="s">
        <v>83</v>
      </c>
      <c r="O2298" s="1">
        <v>0.5</v>
      </c>
      <c r="P2298" s="1" t="s">
        <v>84</v>
      </c>
      <c r="Q2298" s="1">
        <v>0.8</v>
      </c>
      <c r="R2298" s="1" t="s">
        <v>85</v>
      </c>
      <c r="S2298" s="1">
        <v>0</v>
      </c>
      <c r="U2298" s="1">
        <v>0</v>
      </c>
      <c r="W2298" s="1">
        <v>0</v>
      </c>
      <c r="Y2298" s="1">
        <v>0</v>
      </c>
      <c r="AA2298" s="1">
        <v>0</v>
      </c>
      <c r="AC2298" s="1">
        <v>0</v>
      </c>
      <c r="AE2298" s="1">
        <v>0</v>
      </c>
      <c r="AG2298" s="1">
        <v>4</v>
      </c>
      <c r="AH2298" s="1">
        <v>10000</v>
      </c>
    </row>
    <row r="2299" spans="1:34">
      <c r="A2299" s="1" t="s">
        <v>6030</v>
      </c>
      <c r="B2299" s="1" t="s">
        <v>6031</v>
      </c>
      <c r="C2299" s="1" t="s">
        <v>964</v>
      </c>
      <c r="D2299" s="1">
        <v>3</v>
      </c>
      <c r="E2299" s="4">
        <v>44622</v>
      </c>
      <c r="F2299" s="1" t="s">
        <v>6032</v>
      </c>
      <c r="G2299" s="1" t="s">
        <v>72</v>
      </c>
      <c r="H2299" s="1" t="s">
        <v>65</v>
      </c>
      <c r="I2299" s="1">
        <v>0.7</v>
      </c>
      <c r="J2299" s="1" t="s">
        <v>75</v>
      </c>
      <c r="K2299" s="1">
        <v>0</v>
      </c>
      <c r="M2299" s="1">
        <v>0</v>
      </c>
      <c r="O2299" s="1">
        <v>0</v>
      </c>
      <c r="Q2299" s="1">
        <v>0</v>
      </c>
      <c r="S2299" s="1">
        <v>0</v>
      </c>
      <c r="U2299" s="1">
        <v>0</v>
      </c>
      <c r="W2299" s="1">
        <v>0</v>
      </c>
      <c r="Y2299" s="1">
        <v>0</v>
      </c>
      <c r="AA2299" s="1">
        <v>0</v>
      </c>
      <c r="AC2299" s="1">
        <v>0</v>
      </c>
      <c r="AE2299" s="1">
        <v>0</v>
      </c>
      <c r="AG2299" s="1">
        <v>1</v>
      </c>
      <c r="AH2299" s="1">
        <v>0</v>
      </c>
    </row>
    <row r="2300" spans="1:34">
      <c r="A2300" s="1" t="s">
        <v>6033</v>
      </c>
      <c r="B2300" s="1" t="s">
        <v>6034</v>
      </c>
      <c r="C2300" s="1" t="s">
        <v>636</v>
      </c>
      <c r="D2300" s="1">
        <v>71</v>
      </c>
      <c r="E2300" s="4">
        <v>44559</v>
      </c>
      <c r="F2300" s="1" t="s">
        <v>6035</v>
      </c>
      <c r="G2300" s="1" t="s">
        <v>72</v>
      </c>
      <c r="H2300" s="1" t="s">
        <v>65</v>
      </c>
      <c r="I2300" s="1">
        <v>0.8</v>
      </c>
      <c r="J2300" s="1" t="s">
        <v>75</v>
      </c>
      <c r="K2300" s="1">
        <v>0</v>
      </c>
      <c r="M2300" s="1">
        <v>0</v>
      </c>
      <c r="O2300" s="1">
        <v>0</v>
      </c>
      <c r="Q2300" s="1">
        <v>0</v>
      </c>
      <c r="S2300" s="1">
        <v>0</v>
      </c>
      <c r="U2300" s="1">
        <v>0</v>
      </c>
      <c r="W2300" s="1">
        <v>0</v>
      </c>
      <c r="Y2300" s="1">
        <v>0</v>
      </c>
      <c r="AA2300" s="1">
        <v>0</v>
      </c>
      <c r="AC2300" s="1">
        <v>0</v>
      </c>
      <c r="AE2300" s="1">
        <v>0</v>
      </c>
      <c r="AG2300" s="1">
        <v>1</v>
      </c>
      <c r="AH2300" s="1">
        <v>0</v>
      </c>
    </row>
    <row r="2301" spans="1:34">
      <c r="A2301" s="1" t="s">
        <v>6036</v>
      </c>
      <c r="B2301" s="1" t="s">
        <v>6037</v>
      </c>
      <c r="C2301" s="1" t="s">
        <v>146</v>
      </c>
      <c r="D2301" s="1">
        <v>5</v>
      </c>
      <c r="E2301" s="4">
        <v>44638</v>
      </c>
      <c r="F2301" s="1" t="s">
        <v>6038</v>
      </c>
      <c r="G2301" s="1" t="s">
        <v>72</v>
      </c>
      <c r="H2301" s="1" t="s">
        <v>73</v>
      </c>
      <c r="I2301" s="1">
        <v>0</v>
      </c>
      <c r="J2301" s="1" t="s">
        <v>6039</v>
      </c>
      <c r="K2301" s="1">
        <v>0.6</v>
      </c>
      <c r="L2301" s="1" t="s">
        <v>75</v>
      </c>
      <c r="M2301" s="1">
        <v>0</v>
      </c>
      <c r="O2301" s="1">
        <v>0</v>
      </c>
      <c r="Q2301" s="1">
        <v>0</v>
      </c>
      <c r="S2301" s="1">
        <v>0</v>
      </c>
      <c r="U2301" s="1">
        <v>0</v>
      </c>
      <c r="W2301" s="1">
        <v>0</v>
      </c>
      <c r="Y2301" s="1">
        <v>0</v>
      </c>
      <c r="AA2301" s="1">
        <v>0</v>
      </c>
      <c r="AC2301" s="1">
        <v>0</v>
      </c>
      <c r="AE2301" s="1">
        <v>0</v>
      </c>
      <c r="AG2301" s="1">
        <v>2</v>
      </c>
      <c r="AH2301" s="1">
        <v>4500</v>
      </c>
    </row>
    <row r="2302" spans="1:34">
      <c r="A2302" s="1" t="s">
        <v>6040</v>
      </c>
      <c r="B2302" s="1" t="s">
        <v>6041</v>
      </c>
      <c r="C2302" s="1" t="s">
        <v>118</v>
      </c>
      <c r="D2302" s="1">
        <v>19</v>
      </c>
      <c r="E2302" s="1">
        <v>44709</v>
      </c>
      <c r="F2302" s="1" t="s">
        <v>20486</v>
      </c>
      <c r="G2302" s="1" t="s">
        <v>80</v>
      </c>
      <c r="H2302" s="1" t="s">
        <v>73</v>
      </c>
      <c r="I2302" s="1">
        <v>0</v>
      </c>
      <c r="J2302" s="1" t="s">
        <v>81</v>
      </c>
      <c r="K2302" s="1">
        <v>0.5</v>
      </c>
      <c r="L2302" s="1" t="s">
        <v>82</v>
      </c>
      <c r="M2302" s="1">
        <v>0.63</v>
      </c>
      <c r="N2302" s="1" t="s">
        <v>83</v>
      </c>
      <c r="O2302" s="1">
        <v>0.76</v>
      </c>
      <c r="P2302" s="1" t="s">
        <v>84</v>
      </c>
      <c r="Q2302" s="1">
        <v>0.8</v>
      </c>
      <c r="R2302" s="1" t="s">
        <v>85</v>
      </c>
      <c r="S2302" s="1">
        <v>0</v>
      </c>
      <c r="U2302" s="1">
        <v>0</v>
      </c>
      <c r="W2302" s="1">
        <v>0</v>
      </c>
      <c r="Y2302" s="1">
        <v>0</v>
      </c>
      <c r="AA2302" s="1">
        <v>0</v>
      </c>
      <c r="AC2302" s="1">
        <v>0</v>
      </c>
      <c r="AE2302" s="1">
        <v>0</v>
      </c>
      <c r="AG2302" s="1">
        <v>4</v>
      </c>
      <c r="AH2302" s="1">
        <v>15000</v>
      </c>
    </row>
    <row r="2303" spans="1:34">
      <c r="A2303" s="1" t="s">
        <v>6042</v>
      </c>
      <c r="B2303" s="1" t="s">
        <v>6043</v>
      </c>
      <c r="C2303" s="1" t="s">
        <v>867</v>
      </c>
      <c r="D2303" s="1">
        <v>49</v>
      </c>
      <c r="E2303" s="4">
        <v>44771</v>
      </c>
      <c r="F2303" s="1" t="s">
        <v>6044</v>
      </c>
      <c r="G2303" s="1" t="s">
        <v>80</v>
      </c>
      <c r="H2303" s="1" t="s">
        <v>65</v>
      </c>
      <c r="I2303" s="1">
        <v>0.7</v>
      </c>
      <c r="J2303" s="1" t="s">
        <v>75</v>
      </c>
      <c r="K2303" s="1">
        <v>0</v>
      </c>
      <c r="M2303" s="1">
        <v>0</v>
      </c>
      <c r="O2303" s="1">
        <v>0</v>
      </c>
      <c r="Q2303" s="1">
        <v>0</v>
      </c>
      <c r="S2303" s="1">
        <v>0</v>
      </c>
      <c r="U2303" s="1">
        <v>0</v>
      </c>
      <c r="W2303" s="1">
        <v>0</v>
      </c>
      <c r="Y2303" s="1">
        <v>0</v>
      </c>
      <c r="AA2303" s="1">
        <v>0</v>
      </c>
      <c r="AC2303" s="1">
        <v>0</v>
      </c>
      <c r="AE2303" s="1">
        <v>0</v>
      </c>
      <c r="AG2303" s="1">
        <v>1</v>
      </c>
      <c r="AH2303" s="1">
        <v>0</v>
      </c>
    </row>
    <row r="2304" spans="1:34">
      <c r="A2304" s="1" t="s">
        <v>6045</v>
      </c>
      <c r="B2304" s="1" t="s">
        <v>6046</v>
      </c>
      <c r="C2304" s="1" t="s">
        <v>1707</v>
      </c>
      <c r="D2304" s="1">
        <v>21</v>
      </c>
      <c r="E2304" s="4">
        <v>44673</v>
      </c>
      <c r="F2304" s="1" t="s">
        <v>6047</v>
      </c>
      <c r="G2304" s="1" t="s">
        <v>80</v>
      </c>
      <c r="H2304" s="1" t="s">
        <v>73</v>
      </c>
      <c r="I2304" s="1">
        <v>0</v>
      </c>
      <c r="J2304" s="1" t="s">
        <v>74</v>
      </c>
      <c r="K2304" s="1">
        <v>0.65</v>
      </c>
      <c r="L2304" s="1" t="s">
        <v>82</v>
      </c>
      <c r="M2304" s="1">
        <v>0.75</v>
      </c>
      <c r="N2304" s="1" t="s">
        <v>83</v>
      </c>
      <c r="O2304" s="1">
        <v>0.78</v>
      </c>
      <c r="P2304" s="1" t="s">
        <v>84</v>
      </c>
      <c r="Q2304" s="1">
        <v>0.79</v>
      </c>
      <c r="R2304" s="1" t="s">
        <v>85</v>
      </c>
      <c r="S2304" s="1">
        <v>0</v>
      </c>
      <c r="U2304" s="1">
        <v>0</v>
      </c>
      <c r="W2304" s="1">
        <v>0</v>
      </c>
      <c r="Y2304" s="1">
        <v>0</v>
      </c>
      <c r="AA2304" s="1">
        <v>0</v>
      </c>
      <c r="AC2304" s="1">
        <v>0</v>
      </c>
      <c r="AE2304" s="1">
        <v>0</v>
      </c>
      <c r="AG2304" s="1">
        <v>4</v>
      </c>
      <c r="AH2304" s="1">
        <v>10000</v>
      </c>
    </row>
    <row r="2305" spans="1:34">
      <c r="A2305" s="1" t="s">
        <v>6048</v>
      </c>
      <c r="B2305" s="1" t="s">
        <v>6049</v>
      </c>
      <c r="C2305" s="1" t="s">
        <v>506</v>
      </c>
      <c r="D2305" s="1">
        <v>14</v>
      </c>
      <c r="E2305" s="4">
        <v>44711</v>
      </c>
      <c r="F2305" s="1" t="s">
        <v>6050</v>
      </c>
      <c r="G2305" s="1" t="s">
        <v>72</v>
      </c>
      <c r="H2305" s="1" t="s">
        <v>73</v>
      </c>
      <c r="I2305" s="1">
        <v>0</v>
      </c>
      <c r="J2305" s="1" t="s">
        <v>222</v>
      </c>
      <c r="K2305" s="1">
        <v>0.8</v>
      </c>
      <c r="L2305" s="1" t="s">
        <v>75</v>
      </c>
      <c r="M2305" s="1">
        <v>0</v>
      </c>
      <c r="O2305" s="1">
        <v>0</v>
      </c>
      <c r="Q2305" s="1">
        <v>0</v>
      </c>
      <c r="S2305" s="1">
        <v>0</v>
      </c>
      <c r="U2305" s="1">
        <v>0</v>
      </c>
      <c r="W2305" s="1">
        <v>0</v>
      </c>
      <c r="Y2305" s="1">
        <v>0</v>
      </c>
      <c r="AA2305" s="1">
        <v>0</v>
      </c>
      <c r="AC2305" s="1">
        <v>0</v>
      </c>
      <c r="AE2305" s="1">
        <v>0</v>
      </c>
      <c r="AG2305" s="1">
        <v>2</v>
      </c>
      <c r="AH2305" s="1">
        <v>9999.99</v>
      </c>
    </row>
    <row r="2306" spans="1:34">
      <c r="A2306" s="1" t="s">
        <v>6051</v>
      </c>
      <c r="B2306" s="1" t="s">
        <v>6052</v>
      </c>
      <c r="C2306" s="1" t="s">
        <v>302</v>
      </c>
      <c r="D2306" s="1">
        <v>8</v>
      </c>
      <c r="E2306" s="4">
        <v>44650</v>
      </c>
      <c r="F2306" s="1" t="s">
        <v>6053</v>
      </c>
      <c r="G2306" s="1" t="s">
        <v>80</v>
      </c>
      <c r="H2306" s="1" t="s">
        <v>73</v>
      </c>
      <c r="I2306" s="1">
        <v>0</v>
      </c>
      <c r="J2306" s="1" t="s">
        <v>434</v>
      </c>
      <c r="K2306" s="1">
        <v>0.5</v>
      </c>
      <c r="L2306" s="1" t="s">
        <v>82</v>
      </c>
      <c r="M2306" s="1">
        <v>0.62</v>
      </c>
      <c r="N2306" s="1" t="s">
        <v>83</v>
      </c>
      <c r="O2306" s="1">
        <v>0.7</v>
      </c>
      <c r="P2306" s="1" t="s">
        <v>84</v>
      </c>
      <c r="Q2306" s="1">
        <v>0.78</v>
      </c>
      <c r="R2306" s="1" t="s">
        <v>85</v>
      </c>
      <c r="S2306" s="1">
        <v>0</v>
      </c>
      <c r="U2306" s="1">
        <v>0</v>
      </c>
      <c r="W2306" s="1">
        <v>0</v>
      </c>
      <c r="Y2306" s="1">
        <v>0</v>
      </c>
      <c r="AA2306" s="1">
        <v>0</v>
      </c>
      <c r="AC2306" s="1">
        <v>0</v>
      </c>
      <c r="AE2306" s="1">
        <v>0</v>
      </c>
      <c r="AG2306" s="1">
        <v>4</v>
      </c>
      <c r="AH2306" s="1">
        <v>7500</v>
      </c>
    </row>
    <row r="2307" spans="1:34">
      <c r="A2307" s="1" t="s">
        <v>6054</v>
      </c>
      <c r="B2307" s="1" t="s">
        <v>6055</v>
      </c>
      <c r="C2307" s="1" t="s">
        <v>259</v>
      </c>
      <c r="D2307" s="1">
        <v>48</v>
      </c>
      <c r="E2307" s="4">
        <v>44551</v>
      </c>
      <c r="F2307" s="1" t="s">
        <v>6056</v>
      </c>
      <c r="G2307" s="1" t="s">
        <v>72</v>
      </c>
      <c r="H2307" s="1" t="s">
        <v>65</v>
      </c>
      <c r="I2307" s="1">
        <v>0.8</v>
      </c>
      <c r="J2307" s="1" t="s">
        <v>75</v>
      </c>
      <c r="K2307" s="1">
        <v>0</v>
      </c>
      <c r="M2307" s="1">
        <v>0</v>
      </c>
      <c r="O2307" s="1">
        <v>0</v>
      </c>
      <c r="Q2307" s="1">
        <v>0</v>
      </c>
      <c r="S2307" s="1">
        <v>0</v>
      </c>
      <c r="U2307" s="1">
        <v>0</v>
      </c>
      <c r="W2307" s="1">
        <v>0</v>
      </c>
      <c r="Y2307" s="1">
        <v>0</v>
      </c>
      <c r="AA2307" s="1">
        <v>0</v>
      </c>
      <c r="AC2307" s="1">
        <v>0</v>
      </c>
      <c r="AE2307" s="1">
        <v>0</v>
      </c>
      <c r="AG2307" s="1">
        <v>1</v>
      </c>
      <c r="AH2307" s="1">
        <v>0</v>
      </c>
    </row>
    <row r="2308" spans="1:34">
      <c r="A2308" s="1" t="s">
        <v>6057</v>
      </c>
      <c r="B2308" s="1" t="s">
        <v>6058</v>
      </c>
      <c r="C2308" s="1" t="s">
        <v>533</v>
      </c>
      <c r="D2308" s="1">
        <v>83</v>
      </c>
      <c r="E2308" s="1">
        <v>41912</v>
      </c>
      <c r="F2308" s="1" t="s">
        <v>20332</v>
      </c>
      <c r="G2308" s="1" t="s">
        <v>72</v>
      </c>
      <c r="H2308" s="1" t="s">
        <v>65</v>
      </c>
      <c r="I2308" s="1">
        <v>0.8</v>
      </c>
      <c r="J2308" s="1" t="s">
        <v>75</v>
      </c>
      <c r="K2308" s="1">
        <v>0</v>
      </c>
      <c r="M2308" s="1">
        <v>0</v>
      </c>
      <c r="O2308" s="1">
        <v>0</v>
      </c>
      <c r="Q2308" s="1">
        <v>0</v>
      </c>
      <c r="S2308" s="1">
        <v>0</v>
      </c>
      <c r="U2308" s="1">
        <v>0</v>
      </c>
      <c r="W2308" s="1">
        <v>0</v>
      </c>
      <c r="Y2308" s="1">
        <v>0</v>
      </c>
      <c r="AA2308" s="1">
        <v>0</v>
      </c>
      <c r="AC2308" s="1">
        <v>0</v>
      </c>
      <c r="AE2308" s="1">
        <v>0</v>
      </c>
      <c r="AG2308" s="1">
        <v>1</v>
      </c>
      <c r="AH2308" s="1">
        <v>0</v>
      </c>
    </row>
    <row r="2309" spans="1:34">
      <c r="A2309" s="1" t="s">
        <v>6059</v>
      </c>
      <c r="B2309" s="1" t="s">
        <v>6060</v>
      </c>
      <c r="C2309" s="1" t="s">
        <v>101</v>
      </c>
      <c r="H2309" s="1" t="s">
        <v>65</v>
      </c>
      <c r="I2309" s="1" t="s">
        <v>66</v>
      </c>
      <c r="V2309" s="1" t="s">
        <v>67</v>
      </c>
    </row>
    <row r="2310" spans="1:34">
      <c r="A2310" s="1" t="s">
        <v>6061</v>
      </c>
      <c r="B2310" s="1" t="s">
        <v>6062</v>
      </c>
      <c r="C2310" s="1" t="s">
        <v>129</v>
      </c>
      <c r="H2310" s="1" t="s">
        <v>65</v>
      </c>
      <c r="I2310" s="1" t="s">
        <v>66</v>
      </c>
      <c r="V2310" s="1" t="s">
        <v>67</v>
      </c>
    </row>
    <row r="2311" spans="1:34">
      <c r="A2311" s="1" t="s">
        <v>6063</v>
      </c>
      <c r="B2311" s="1" t="s">
        <v>6064</v>
      </c>
      <c r="C2311" s="1" t="s">
        <v>310</v>
      </c>
      <c r="H2311" s="1" t="s">
        <v>65</v>
      </c>
      <c r="I2311" s="1" t="s">
        <v>66</v>
      </c>
      <c r="V2311" s="1" t="s">
        <v>67</v>
      </c>
    </row>
    <row r="2312" spans="1:34">
      <c r="A2312" s="1" t="s">
        <v>6065</v>
      </c>
      <c r="B2312" s="1" t="s">
        <v>6066</v>
      </c>
      <c r="C2312" s="1" t="s">
        <v>98</v>
      </c>
      <c r="D2312" s="1">
        <v>14</v>
      </c>
      <c r="E2312" s="4">
        <v>44683</v>
      </c>
      <c r="F2312" s="1" t="s">
        <v>6067</v>
      </c>
      <c r="G2312" s="1" t="s">
        <v>72</v>
      </c>
      <c r="H2312" s="1" t="s">
        <v>73</v>
      </c>
      <c r="I2312" s="1">
        <v>0</v>
      </c>
      <c r="J2312" s="1" t="s">
        <v>74</v>
      </c>
      <c r="K2312" s="1">
        <v>0.8</v>
      </c>
      <c r="L2312" s="1" t="s">
        <v>75</v>
      </c>
      <c r="M2312" s="1">
        <v>0</v>
      </c>
      <c r="O2312" s="1">
        <v>0</v>
      </c>
      <c r="Q2312" s="1">
        <v>0</v>
      </c>
      <c r="S2312" s="1">
        <v>0</v>
      </c>
      <c r="U2312" s="1">
        <v>0</v>
      </c>
      <c r="W2312" s="1">
        <v>0</v>
      </c>
      <c r="Y2312" s="1">
        <v>0</v>
      </c>
      <c r="AA2312" s="1">
        <v>0</v>
      </c>
      <c r="AC2312" s="1">
        <v>0</v>
      </c>
      <c r="AE2312" s="1">
        <v>0</v>
      </c>
      <c r="AG2312" s="1">
        <v>2</v>
      </c>
      <c r="AH2312" s="1">
        <v>10000</v>
      </c>
    </row>
    <row r="2313" spans="1:34">
      <c r="A2313" s="1" t="s">
        <v>6068</v>
      </c>
      <c r="B2313" s="1" t="s">
        <v>6069</v>
      </c>
      <c r="C2313" s="1" t="s">
        <v>3535</v>
      </c>
      <c r="D2313" s="1">
        <v>2</v>
      </c>
      <c r="E2313" s="4">
        <v>44624</v>
      </c>
      <c r="F2313" s="1" t="s">
        <v>6070</v>
      </c>
      <c r="G2313" s="1" t="s">
        <v>72</v>
      </c>
      <c r="H2313" s="1" t="s">
        <v>73</v>
      </c>
      <c r="I2313" s="1">
        <v>0</v>
      </c>
      <c r="J2313" s="1" t="s">
        <v>81</v>
      </c>
      <c r="K2313" s="1">
        <v>0.6</v>
      </c>
      <c r="L2313" s="1" t="s">
        <v>75</v>
      </c>
      <c r="M2313" s="1">
        <v>0</v>
      </c>
      <c r="O2313" s="1">
        <v>0</v>
      </c>
      <c r="Q2313" s="1">
        <v>0</v>
      </c>
      <c r="S2313" s="1">
        <v>0</v>
      </c>
      <c r="U2313" s="1">
        <v>0</v>
      </c>
      <c r="W2313" s="1">
        <v>0</v>
      </c>
      <c r="Y2313" s="1">
        <v>0</v>
      </c>
      <c r="AA2313" s="1">
        <v>0</v>
      </c>
      <c r="AC2313" s="1">
        <v>0</v>
      </c>
      <c r="AE2313" s="1">
        <v>0</v>
      </c>
      <c r="AG2313" s="1">
        <v>2</v>
      </c>
      <c r="AH2313" s="1">
        <v>15000</v>
      </c>
    </row>
    <row r="2314" spans="1:34">
      <c r="A2314" s="1" t="s">
        <v>6071</v>
      </c>
      <c r="B2314" s="1" t="s">
        <v>6072</v>
      </c>
      <c r="C2314" s="1" t="s">
        <v>212</v>
      </c>
      <c r="D2314" s="1">
        <v>4</v>
      </c>
      <c r="E2314" s="4">
        <v>44687</v>
      </c>
      <c r="F2314" s="1" t="s">
        <v>6073</v>
      </c>
      <c r="G2314" s="1" t="s">
        <v>80</v>
      </c>
      <c r="H2314" s="1" t="s">
        <v>73</v>
      </c>
      <c r="I2314" s="1">
        <v>0</v>
      </c>
      <c r="J2314" s="1" t="s">
        <v>397</v>
      </c>
      <c r="K2314" s="1">
        <v>0.8</v>
      </c>
      <c r="L2314" s="1" t="s">
        <v>75</v>
      </c>
      <c r="M2314" s="1">
        <v>0</v>
      </c>
      <c r="O2314" s="1">
        <v>0</v>
      </c>
      <c r="Q2314" s="1">
        <v>0</v>
      </c>
      <c r="S2314" s="1">
        <v>0</v>
      </c>
      <c r="U2314" s="1">
        <v>0</v>
      </c>
      <c r="W2314" s="1">
        <v>0</v>
      </c>
      <c r="Y2314" s="1">
        <v>0</v>
      </c>
      <c r="AA2314" s="1">
        <v>0</v>
      </c>
      <c r="AC2314" s="1">
        <v>0</v>
      </c>
      <c r="AE2314" s="1">
        <v>0</v>
      </c>
      <c r="AG2314" s="1">
        <v>2</v>
      </c>
      <c r="AH2314" s="1">
        <v>8000</v>
      </c>
    </row>
    <row r="2315" spans="1:34">
      <c r="A2315" s="1" t="s">
        <v>6074</v>
      </c>
      <c r="B2315" s="1" t="s">
        <v>6075</v>
      </c>
      <c r="C2315" s="1" t="s">
        <v>212</v>
      </c>
      <c r="D2315" s="1">
        <v>5</v>
      </c>
      <c r="E2315" s="4">
        <v>44660</v>
      </c>
      <c r="F2315" s="1" t="s">
        <v>6076</v>
      </c>
      <c r="G2315" s="1" t="s">
        <v>72</v>
      </c>
      <c r="H2315" s="1" t="s">
        <v>65</v>
      </c>
      <c r="I2315" s="1">
        <v>0.4</v>
      </c>
      <c r="J2315" s="1" t="s">
        <v>75</v>
      </c>
      <c r="K2315" s="1">
        <v>0</v>
      </c>
      <c r="M2315" s="1">
        <v>0</v>
      </c>
      <c r="O2315" s="1">
        <v>0</v>
      </c>
      <c r="Q2315" s="1">
        <v>0</v>
      </c>
      <c r="S2315" s="1">
        <v>0</v>
      </c>
      <c r="U2315" s="1">
        <v>0</v>
      </c>
      <c r="W2315" s="1">
        <v>0</v>
      </c>
      <c r="Y2315" s="1">
        <v>0</v>
      </c>
      <c r="AA2315" s="1">
        <v>0</v>
      </c>
      <c r="AC2315" s="1">
        <v>0</v>
      </c>
      <c r="AE2315" s="1">
        <v>0</v>
      </c>
      <c r="AG2315" s="1">
        <v>1</v>
      </c>
      <c r="AH2315" s="1">
        <v>0</v>
      </c>
    </row>
    <row r="2316" spans="1:34">
      <c r="A2316" s="1" t="s">
        <v>6077</v>
      </c>
      <c r="B2316" s="1" t="s">
        <v>6078</v>
      </c>
      <c r="C2316" s="1" t="s">
        <v>98</v>
      </c>
      <c r="D2316" s="1">
        <v>14</v>
      </c>
      <c r="E2316" s="1">
        <v>44286</v>
      </c>
      <c r="F2316" s="1" t="s">
        <v>20332</v>
      </c>
      <c r="G2316" s="1" t="s">
        <v>72</v>
      </c>
      <c r="H2316" s="1" t="s">
        <v>73</v>
      </c>
      <c r="I2316" s="1">
        <v>0</v>
      </c>
      <c r="J2316" s="1" t="s">
        <v>74</v>
      </c>
      <c r="K2316" s="1">
        <v>0.8</v>
      </c>
      <c r="L2316" s="1" t="s">
        <v>75</v>
      </c>
      <c r="M2316" s="1">
        <v>0</v>
      </c>
      <c r="O2316" s="1">
        <v>0</v>
      </c>
      <c r="Q2316" s="1">
        <v>0</v>
      </c>
      <c r="S2316" s="1">
        <v>0</v>
      </c>
      <c r="U2316" s="1">
        <v>0</v>
      </c>
      <c r="W2316" s="1">
        <v>0</v>
      </c>
      <c r="Y2316" s="1">
        <v>0</v>
      </c>
      <c r="AA2316" s="1">
        <v>0</v>
      </c>
      <c r="AC2316" s="1">
        <v>0</v>
      </c>
      <c r="AE2316" s="1">
        <v>0</v>
      </c>
      <c r="AG2316" s="1">
        <v>2</v>
      </c>
      <c r="AH2316" s="1">
        <v>10000</v>
      </c>
    </row>
    <row r="2317" spans="1:34">
      <c r="A2317" s="1" t="s">
        <v>6079</v>
      </c>
      <c r="B2317" s="1" t="s">
        <v>6080</v>
      </c>
      <c r="C2317" s="1" t="s">
        <v>291</v>
      </c>
      <c r="D2317" s="1">
        <v>59</v>
      </c>
      <c r="E2317" s="4">
        <v>44559</v>
      </c>
      <c r="F2317" s="1" t="s">
        <v>6081</v>
      </c>
      <c r="G2317" s="1" t="s">
        <v>72</v>
      </c>
      <c r="H2317" s="1" t="s">
        <v>73</v>
      </c>
      <c r="I2317" s="1">
        <v>0</v>
      </c>
      <c r="J2317" s="1" t="s">
        <v>89</v>
      </c>
      <c r="K2317" s="1">
        <v>0.55000000000000004</v>
      </c>
      <c r="L2317" s="1" t="s">
        <v>75</v>
      </c>
      <c r="M2317" s="1">
        <v>0</v>
      </c>
      <c r="O2317" s="1">
        <v>0</v>
      </c>
      <c r="Q2317" s="1">
        <v>0</v>
      </c>
      <c r="S2317" s="1">
        <v>0</v>
      </c>
      <c r="U2317" s="1">
        <v>0</v>
      </c>
      <c r="W2317" s="1">
        <v>0</v>
      </c>
      <c r="Y2317" s="1">
        <v>0</v>
      </c>
      <c r="AA2317" s="1">
        <v>0</v>
      </c>
      <c r="AC2317" s="1">
        <v>0</v>
      </c>
      <c r="AE2317" s="1">
        <v>0</v>
      </c>
      <c r="AG2317" s="1">
        <v>2</v>
      </c>
      <c r="AH2317" s="1">
        <v>12000</v>
      </c>
    </row>
    <row r="2318" spans="1:34">
      <c r="A2318" s="1" t="s">
        <v>6082</v>
      </c>
      <c r="B2318" s="1" t="s">
        <v>6083</v>
      </c>
      <c r="C2318" s="1" t="s">
        <v>306</v>
      </c>
      <c r="D2318" s="1">
        <v>6</v>
      </c>
      <c r="E2318" s="4">
        <v>44650</v>
      </c>
      <c r="F2318" s="1" t="s">
        <v>6084</v>
      </c>
      <c r="G2318" s="1" t="s">
        <v>72</v>
      </c>
      <c r="H2318" s="1" t="s">
        <v>65</v>
      </c>
      <c r="I2318" s="1">
        <v>0.8</v>
      </c>
      <c r="J2318" s="1" t="s">
        <v>75</v>
      </c>
      <c r="K2318" s="1">
        <v>0</v>
      </c>
      <c r="M2318" s="1">
        <v>0</v>
      </c>
      <c r="O2318" s="1">
        <v>0</v>
      </c>
      <c r="Q2318" s="1">
        <v>0</v>
      </c>
      <c r="S2318" s="1">
        <v>0</v>
      </c>
      <c r="U2318" s="1">
        <v>0</v>
      </c>
      <c r="W2318" s="1">
        <v>0</v>
      </c>
      <c r="Y2318" s="1">
        <v>0</v>
      </c>
      <c r="AA2318" s="1">
        <v>0</v>
      </c>
      <c r="AC2318" s="1">
        <v>0</v>
      </c>
      <c r="AE2318" s="1">
        <v>0</v>
      </c>
      <c r="AG2318" s="1">
        <v>1</v>
      </c>
      <c r="AH2318" s="1">
        <v>0</v>
      </c>
    </row>
    <row r="2319" spans="1:34">
      <c r="A2319" s="1" t="s">
        <v>6085</v>
      </c>
      <c r="B2319" s="1" t="s">
        <v>6086</v>
      </c>
      <c r="C2319" s="1" t="s">
        <v>70</v>
      </c>
      <c r="D2319" s="1">
        <v>6</v>
      </c>
      <c r="E2319" s="4">
        <v>44631</v>
      </c>
      <c r="F2319" s="1" t="s">
        <v>6087</v>
      </c>
      <c r="G2319" s="1" t="s">
        <v>80</v>
      </c>
      <c r="H2319" s="1" t="s">
        <v>73</v>
      </c>
      <c r="I2319" s="1">
        <v>0</v>
      </c>
      <c r="J2319" s="1" t="s">
        <v>81</v>
      </c>
      <c r="K2319" s="1">
        <v>0.5</v>
      </c>
      <c r="L2319" s="1" t="s">
        <v>82</v>
      </c>
      <c r="M2319" s="1">
        <v>0.5</v>
      </c>
      <c r="N2319" s="1" t="s">
        <v>83</v>
      </c>
      <c r="O2319" s="1">
        <v>0.6</v>
      </c>
      <c r="P2319" s="1" t="s">
        <v>84</v>
      </c>
      <c r="Q2319" s="1">
        <v>0.8</v>
      </c>
      <c r="R2319" s="1" t="s">
        <v>85</v>
      </c>
      <c r="S2319" s="1">
        <v>0</v>
      </c>
      <c r="U2319" s="1">
        <v>0</v>
      </c>
      <c r="W2319" s="1">
        <v>0</v>
      </c>
      <c r="Y2319" s="1">
        <v>0</v>
      </c>
      <c r="AA2319" s="1">
        <v>0</v>
      </c>
      <c r="AC2319" s="1">
        <v>0</v>
      </c>
      <c r="AE2319" s="1">
        <v>0</v>
      </c>
      <c r="AG2319" s="1">
        <v>4</v>
      </c>
      <c r="AH2319" s="1">
        <v>15000</v>
      </c>
    </row>
    <row r="2320" spans="1:34">
      <c r="A2320" s="1" t="s">
        <v>6088</v>
      </c>
      <c r="B2320" s="1" t="s">
        <v>6089</v>
      </c>
      <c r="C2320" s="1" t="s">
        <v>112</v>
      </c>
      <c r="D2320" s="1">
        <v>7</v>
      </c>
      <c r="E2320" s="4">
        <v>44644</v>
      </c>
      <c r="F2320" s="1" t="s">
        <v>6090</v>
      </c>
      <c r="G2320" s="1" t="s">
        <v>80</v>
      </c>
      <c r="H2320" s="1" t="s">
        <v>73</v>
      </c>
      <c r="I2320" s="1">
        <v>0.5</v>
      </c>
      <c r="J2320" s="1" t="s">
        <v>82</v>
      </c>
      <c r="K2320" s="1">
        <v>0.55000000000000004</v>
      </c>
      <c r="L2320" s="1" t="s">
        <v>83</v>
      </c>
      <c r="M2320" s="1">
        <v>0.65</v>
      </c>
      <c r="N2320" s="1" t="s">
        <v>84</v>
      </c>
      <c r="O2320" s="1">
        <v>0.8</v>
      </c>
      <c r="P2320" s="1" t="s">
        <v>85</v>
      </c>
      <c r="Q2320" s="1">
        <v>0</v>
      </c>
      <c r="S2320" s="1">
        <v>0</v>
      </c>
      <c r="U2320" s="1">
        <v>0</v>
      </c>
      <c r="W2320" s="1">
        <v>0</v>
      </c>
      <c r="Y2320" s="1">
        <v>0</v>
      </c>
      <c r="AA2320" s="1">
        <v>0</v>
      </c>
      <c r="AC2320" s="1">
        <v>0</v>
      </c>
      <c r="AE2320" s="1">
        <v>0</v>
      </c>
      <c r="AG2320" s="1">
        <v>3</v>
      </c>
      <c r="AH2320" s="1">
        <v>0</v>
      </c>
    </row>
    <row r="2321" spans="1:34">
      <c r="A2321" s="1" t="s">
        <v>6091</v>
      </c>
      <c r="B2321" s="1" t="s">
        <v>6092</v>
      </c>
      <c r="C2321" s="1" t="s">
        <v>167</v>
      </c>
      <c r="D2321" s="1">
        <v>9</v>
      </c>
      <c r="E2321" s="1">
        <v>42490</v>
      </c>
      <c r="F2321" s="1" t="s">
        <v>20332</v>
      </c>
      <c r="G2321" s="1" t="s">
        <v>72</v>
      </c>
      <c r="H2321" s="1" t="s">
        <v>65</v>
      </c>
      <c r="I2321" s="1">
        <v>0.6</v>
      </c>
      <c r="J2321" s="1" t="s">
        <v>75</v>
      </c>
      <c r="K2321" s="1">
        <v>0</v>
      </c>
      <c r="M2321" s="1">
        <v>0</v>
      </c>
      <c r="O2321" s="1">
        <v>0</v>
      </c>
      <c r="Q2321" s="1">
        <v>0</v>
      </c>
      <c r="S2321" s="1">
        <v>0</v>
      </c>
      <c r="U2321" s="1">
        <v>0</v>
      </c>
      <c r="W2321" s="1">
        <v>0</v>
      </c>
      <c r="Y2321" s="1">
        <v>0</v>
      </c>
      <c r="AA2321" s="1">
        <v>0</v>
      </c>
      <c r="AC2321" s="1">
        <v>0</v>
      </c>
      <c r="AE2321" s="1">
        <v>0</v>
      </c>
      <c r="AG2321" s="1">
        <v>1</v>
      </c>
      <c r="AH2321" s="1">
        <v>0</v>
      </c>
    </row>
    <row r="2322" spans="1:34">
      <c r="A2322" s="1" t="s">
        <v>6093</v>
      </c>
      <c r="B2322" s="1" t="s">
        <v>6094</v>
      </c>
      <c r="C2322" s="1" t="s">
        <v>30</v>
      </c>
      <c r="D2322" s="1">
        <v>7</v>
      </c>
      <c r="E2322" s="1">
        <v>43894</v>
      </c>
      <c r="F2322" s="1" t="s">
        <v>20332</v>
      </c>
      <c r="G2322" s="1" t="s">
        <v>72</v>
      </c>
      <c r="H2322" s="1" t="s">
        <v>65</v>
      </c>
      <c r="I2322" s="1">
        <v>0.5</v>
      </c>
      <c r="J2322" s="1" t="s">
        <v>75</v>
      </c>
      <c r="K2322" s="1">
        <v>0</v>
      </c>
      <c r="M2322" s="1">
        <v>0</v>
      </c>
      <c r="O2322" s="1">
        <v>0</v>
      </c>
      <c r="Q2322" s="1">
        <v>0</v>
      </c>
      <c r="S2322" s="1">
        <v>0</v>
      </c>
      <c r="U2322" s="1">
        <v>0</v>
      </c>
      <c r="W2322" s="1">
        <v>0</v>
      </c>
      <c r="Y2322" s="1">
        <v>0</v>
      </c>
      <c r="AA2322" s="1">
        <v>0</v>
      </c>
      <c r="AC2322" s="1">
        <v>0</v>
      </c>
      <c r="AE2322" s="1">
        <v>0</v>
      </c>
      <c r="AG2322" s="1">
        <v>1</v>
      </c>
      <c r="AH2322" s="1">
        <v>0</v>
      </c>
    </row>
    <row r="2323" spans="1:34">
      <c r="A2323" s="1" t="s">
        <v>6095</v>
      </c>
      <c r="B2323" s="1" t="s">
        <v>6096</v>
      </c>
      <c r="C2323" s="1" t="s">
        <v>327</v>
      </c>
      <c r="D2323" s="1">
        <v>57</v>
      </c>
      <c r="E2323" s="4">
        <v>44553</v>
      </c>
      <c r="F2323" s="1" t="s">
        <v>6097</v>
      </c>
      <c r="G2323" s="1" t="s">
        <v>72</v>
      </c>
      <c r="H2323" s="1" t="s">
        <v>65</v>
      </c>
      <c r="I2323" s="1">
        <v>0.5</v>
      </c>
      <c r="J2323" s="1" t="s">
        <v>75</v>
      </c>
      <c r="K2323" s="1">
        <v>0</v>
      </c>
      <c r="M2323" s="1">
        <v>0</v>
      </c>
      <c r="O2323" s="1">
        <v>0</v>
      </c>
      <c r="Q2323" s="1">
        <v>0</v>
      </c>
      <c r="S2323" s="1">
        <v>0</v>
      </c>
      <c r="U2323" s="1">
        <v>0</v>
      </c>
      <c r="W2323" s="1">
        <v>0</v>
      </c>
      <c r="Y2323" s="1">
        <v>0</v>
      </c>
      <c r="AA2323" s="1">
        <v>0</v>
      </c>
      <c r="AC2323" s="1">
        <v>0</v>
      </c>
      <c r="AE2323" s="1">
        <v>0</v>
      </c>
      <c r="AG2323" s="1">
        <v>1</v>
      </c>
      <c r="AH2323" s="1">
        <v>0</v>
      </c>
    </row>
    <row r="2324" spans="1:34">
      <c r="A2324" s="1" t="s">
        <v>6098</v>
      </c>
      <c r="B2324" s="1" t="s">
        <v>6099</v>
      </c>
      <c r="C2324" s="1" t="s">
        <v>70</v>
      </c>
      <c r="D2324" s="1">
        <v>11</v>
      </c>
      <c r="E2324" s="1">
        <v>44656</v>
      </c>
      <c r="F2324" s="1" t="s">
        <v>20487</v>
      </c>
      <c r="G2324" s="1" t="s">
        <v>80</v>
      </c>
      <c r="H2324" s="1" t="s">
        <v>73</v>
      </c>
      <c r="I2324" s="1">
        <v>0.6</v>
      </c>
      <c r="J2324" s="1" t="s">
        <v>82</v>
      </c>
      <c r="K2324" s="1">
        <v>0.7</v>
      </c>
      <c r="L2324" s="1" t="s">
        <v>83</v>
      </c>
      <c r="M2324" s="1">
        <v>0.78</v>
      </c>
      <c r="N2324" s="1" t="s">
        <v>84</v>
      </c>
      <c r="O2324" s="1">
        <v>0.8</v>
      </c>
      <c r="P2324" s="1" t="s">
        <v>85</v>
      </c>
      <c r="Q2324" s="1">
        <v>0</v>
      </c>
      <c r="S2324" s="1">
        <v>0</v>
      </c>
      <c r="U2324" s="1">
        <v>0</v>
      </c>
      <c r="W2324" s="1">
        <v>0</v>
      </c>
      <c r="Y2324" s="1">
        <v>0</v>
      </c>
      <c r="AA2324" s="1">
        <v>0</v>
      </c>
      <c r="AC2324" s="1">
        <v>0</v>
      </c>
      <c r="AE2324" s="1">
        <v>0</v>
      </c>
      <c r="AG2324" s="1">
        <v>3</v>
      </c>
      <c r="AH2324" s="1">
        <v>0</v>
      </c>
    </row>
    <row r="2325" spans="1:34">
      <c r="A2325" s="1" t="s">
        <v>6100</v>
      </c>
      <c r="B2325" s="1" t="s">
        <v>6101</v>
      </c>
      <c r="C2325" s="1" t="s">
        <v>70</v>
      </c>
      <c r="D2325" s="1">
        <v>15</v>
      </c>
      <c r="E2325" s="1">
        <v>41890</v>
      </c>
      <c r="F2325" s="1" t="s">
        <v>20332</v>
      </c>
      <c r="G2325" s="1" t="s">
        <v>72</v>
      </c>
      <c r="H2325" s="1" t="s">
        <v>65</v>
      </c>
      <c r="I2325" s="1">
        <v>0.5</v>
      </c>
      <c r="J2325" s="1" t="s">
        <v>75</v>
      </c>
      <c r="K2325" s="1">
        <v>0</v>
      </c>
      <c r="M2325" s="1">
        <v>0</v>
      </c>
      <c r="O2325" s="1">
        <v>0</v>
      </c>
      <c r="Q2325" s="1">
        <v>0</v>
      </c>
      <c r="S2325" s="1">
        <v>0</v>
      </c>
      <c r="U2325" s="1">
        <v>0</v>
      </c>
      <c r="W2325" s="1">
        <v>0</v>
      </c>
      <c r="Y2325" s="1">
        <v>0</v>
      </c>
      <c r="AA2325" s="1">
        <v>0</v>
      </c>
      <c r="AC2325" s="1">
        <v>0</v>
      </c>
      <c r="AE2325" s="1">
        <v>0</v>
      </c>
      <c r="AG2325" s="1">
        <v>1</v>
      </c>
      <c r="AH2325" s="1">
        <v>0</v>
      </c>
    </row>
    <row r="2326" spans="1:34">
      <c r="A2326" s="1" t="s">
        <v>6102</v>
      </c>
      <c r="B2326" s="1" t="s">
        <v>6103</v>
      </c>
      <c r="C2326" s="1" t="s">
        <v>626</v>
      </c>
      <c r="D2326" s="1">
        <v>61</v>
      </c>
      <c r="E2326" s="4">
        <v>44558</v>
      </c>
      <c r="F2326" s="1" t="s">
        <v>6104</v>
      </c>
      <c r="G2326" s="1" t="s">
        <v>72</v>
      </c>
      <c r="H2326" s="1" t="s">
        <v>65</v>
      </c>
      <c r="I2326" s="1">
        <v>0.8</v>
      </c>
      <c r="J2326" s="1" t="s">
        <v>75</v>
      </c>
      <c r="K2326" s="1">
        <v>0</v>
      </c>
      <c r="M2326" s="1">
        <v>0</v>
      </c>
      <c r="O2326" s="1">
        <v>0</v>
      </c>
      <c r="Q2326" s="1">
        <v>0</v>
      </c>
      <c r="S2326" s="1">
        <v>0</v>
      </c>
      <c r="U2326" s="1">
        <v>0</v>
      </c>
      <c r="W2326" s="1">
        <v>0</v>
      </c>
      <c r="Y2326" s="1">
        <v>0</v>
      </c>
      <c r="AA2326" s="1">
        <v>0</v>
      </c>
      <c r="AC2326" s="1">
        <v>0</v>
      </c>
      <c r="AE2326" s="1">
        <v>0</v>
      </c>
      <c r="AG2326" s="1">
        <v>1</v>
      </c>
      <c r="AH2326" s="1">
        <v>0</v>
      </c>
    </row>
    <row r="2327" spans="1:34">
      <c r="A2327" s="1" t="s">
        <v>6105</v>
      </c>
      <c r="B2327" s="1" t="s">
        <v>6106</v>
      </c>
      <c r="C2327" s="1" t="s">
        <v>98</v>
      </c>
      <c r="H2327" s="1" t="s">
        <v>65</v>
      </c>
      <c r="I2327" s="1" t="s">
        <v>66</v>
      </c>
      <c r="V2327" s="1" t="s">
        <v>67</v>
      </c>
    </row>
    <row r="2328" spans="1:34">
      <c r="A2328" s="1" t="s">
        <v>6107</v>
      </c>
      <c r="B2328" s="1" t="s">
        <v>6108</v>
      </c>
      <c r="C2328" s="1" t="s">
        <v>460</v>
      </c>
      <c r="D2328" s="1">
        <v>51</v>
      </c>
      <c r="E2328" s="4">
        <v>44708</v>
      </c>
      <c r="F2328" s="1" t="s">
        <v>6109</v>
      </c>
      <c r="G2328" s="1" t="s">
        <v>80</v>
      </c>
      <c r="H2328" s="1" t="s">
        <v>73</v>
      </c>
      <c r="I2328" s="1">
        <v>0</v>
      </c>
      <c r="J2328" s="1" t="s">
        <v>81</v>
      </c>
      <c r="K2328" s="1">
        <v>0.01</v>
      </c>
      <c r="L2328" s="1" t="s">
        <v>82</v>
      </c>
      <c r="M2328" s="1">
        <v>0.15</v>
      </c>
      <c r="N2328" s="1" t="s">
        <v>83</v>
      </c>
      <c r="O2328" s="1">
        <v>0.4</v>
      </c>
      <c r="P2328" s="1" t="s">
        <v>84</v>
      </c>
      <c r="Q2328" s="1">
        <v>0.8</v>
      </c>
      <c r="R2328" s="1" t="s">
        <v>85</v>
      </c>
      <c r="S2328" s="1">
        <v>0</v>
      </c>
      <c r="U2328" s="1">
        <v>0</v>
      </c>
      <c r="W2328" s="1">
        <v>0</v>
      </c>
      <c r="Y2328" s="1">
        <v>0</v>
      </c>
      <c r="AA2328" s="1">
        <v>0</v>
      </c>
      <c r="AC2328" s="1">
        <v>0</v>
      </c>
      <c r="AE2328" s="1">
        <v>0</v>
      </c>
      <c r="AG2328" s="1">
        <v>4</v>
      </c>
      <c r="AH2328" s="1">
        <v>15000</v>
      </c>
    </row>
    <row r="2329" spans="1:34">
      <c r="A2329" s="1" t="s">
        <v>6110</v>
      </c>
      <c r="B2329" s="1" t="s">
        <v>6111</v>
      </c>
      <c r="C2329" s="1" t="s">
        <v>291</v>
      </c>
      <c r="D2329" s="1">
        <v>30</v>
      </c>
      <c r="E2329" s="4">
        <v>44552</v>
      </c>
      <c r="F2329" s="1" t="s">
        <v>6112</v>
      </c>
      <c r="G2329" s="1" t="s">
        <v>72</v>
      </c>
      <c r="H2329" s="1" t="s">
        <v>73</v>
      </c>
      <c r="I2329" s="1">
        <v>0</v>
      </c>
      <c r="J2329" s="1" t="s">
        <v>81</v>
      </c>
      <c r="K2329" s="1">
        <v>0.75</v>
      </c>
      <c r="L2329" s="1" t="s">
        <v>75</v>
      </c>
      <c r="M2329" s="1">
        <v>0</v>
      </c>
      <c r="O2329" s="1">
        <v>0</v>
      </c>
      <c r="Q2329" s="1">
        <v>0</v>
      </c>
      <c r="S2329" s="1">
        <v>0</v>
      </c>
      <c r="U2329" s="1">
        <v>0</v>
      </c>
      <c r="W2329" s="1">
        <v>0</v>
      </c>
      <c r="Y2329" s="1">
        <v>0</v>
      </c>
      <c r="AA2329" s="1">
        <v>0</v>
      </c>
      <c r="AC2329" s="1">
        <v>0</v>
      </c>
      <c r="AE2329" s="1">
        <v>0</v>
      </c>
      <c r="AG2329" s="1">
        <v>2</v>
      </c>
      <c r="AH2329" s="1">
        <v>15000</v>
      </c>
    </row>
    <row r="2330" spans="1:34">
      <c r="A2330" s="1" t="s">
        <v>6113</v>
      </c>
      <c r="B2330" s="1" t="s">
        <v>6114</v>
      </c>
      <c r="C2330" s="1" t="s">
        <v>64</v>
      </c>
      <c r="D2330" s="1">
        <v>9</v>
      </c>
      <c r="E2330" s="1">
        <v>44286</v>
      </c>
      <c r="F2330" s="1" t="s">
        <v>20332</v>
      </c>
      <c r="G2330" s="1" t="s">
        <v>72</v>
      </c>
      <c r="H2330" s="1" t="s">
        <v>65</v>
      </c>
      <c r="I2330" s="1">
        <v>0.79</v>
      </c>
      <c r="J2330" s="1" t="s">
        <v>75</v>
      </c>
      <c r="K2330" s="1">
        <v>0</v>
      </c>
      <c r="M2330" s="1">
        <v>0</v>
      </c>
      <c r="O2330" s="1">
        <v>0</v>
      </c>
      <c r="Q2330" s="1">
        <v>0</v>
      </c>
      <c r="S2330" s="1">
        <v>0</v>
      </c>
      <c r="U2330" s="1">
        <v>0</v>
      </c>
      <c r="W2330" s="1">
        <v>0</v>
      </c>
      <c r="Y2330" s="1">
        <v>0</v>
      </c>
      <c r="AA2330" s="1">
        <v>0</v>
      </c>
      <c r="AC2330" s="1">
        <v>0</v>
      </c>
      <c r="AE2330" s="1">
        <v>0</v>
      </c>
      <c r="AG2330" s="1">
        <v>1</v>
      </c>
      <c r="AH2330" s="1">
        <v>0</v>
      </c>
    </row>
    <row r="2331" spans="1:34">
      <c r="A2331" s="1" t="s">
        <v>6115</v>
      </c>
      <c r="B2331" s="1" t="s">
        <v>6116</v>
      </c>
      <c r="C2331" s="1" t="s">
        <v>423</v>
      </c>
      <c r="H2331" s="1" t="s">
        <v>65</v>
      </c>
      <c r="I2331" s="1" t="s">
        <v>66</v>
      </c>
      <c r="V2331" s="1" t="s">
        <v>67</v>
      </c>
    </row>
    <row r="2332" spans="1:34">
      <c r="A2332" s="1" t="s">
        <v>6117</v>
      </c>
      <c r="B2332" s="1" t="s">
        <v>6118</v>
      </c>
      <c r="C2332" s="1" t="s">
        <v>840</v>
      </c>
      <c r="D2332" s="1">
        <v>37</v>
      </c>
      <c r="E2332" s="1">
        <v>44832</v>
      </c>
      <c r="F2332" s="1" t="s">
        <v>20488</v>
      </c>
      <c r="G2332" s="1" t="s">
        <v>1095</v>
      </c>
      <c r="H2332" s="1" t="s">
        <v>73</v>
      </c>
      <c r="I2332" s="1">
        <v>0</v>
      </c>
      <c r="J2332" s="1" t="s">
        <v>434</v>
      </c>
      <c r="K2332" s="1">
        <v>0.8</v>
      </c>
      <c r="L2332" s="1" t="s">
        <v>75</v>
      </c>
      <c r="M2332" s="1">
        <v>0</v>
      </c>
      <c r="O2332" s="1">
        <v>0</v>
      </c>
      <c r="Q2332" s="1">
        <v>0</v>
      </c>
      <c r="S2332" s="1">
        <v>0</v>
      </c>
      <c r="U2332" s="1">
        <v>0</v>
      </c>
      <c r="W2332" s="1">
        <v>0</v>
      </c>
      <c r="Y2332" s="1">
        <v>0</v>
      </c>
      <c r="AA2332" s="1">
        <v>0</v>
      </c>
      <c r="AC2332" s="1">
        <v>0</v>
      </c>
      <c r="AE2332" s="1">
        <v>0</v>
      </c>
      <c r="AG2332" s="1">
        <v>2</v>
      </c>
      <c r="AH2332" s="1">
        <v>7500</v>
      </c>
    </row>
    <row r="2333" spans="1:34">
      <c r="A2333" s="1" t="s">
        <v>6119</v>
      </c>
      <c r="B2333" s="1" t="s">
        <v>6120</v>
      </c>
      <c r="C2333" s="1" t="s">
        <v>387</v>
      </c>
      <c r="D2333" s="1">
        <v>7</v>
      </c>
      <c r="E2333" s="4">
        <v>44648</v>
      </c>
      <c r="F2333" s="1" t="s">
        <v>6121</v>
      </c>
      <c r="G2333" s="1" t="s">
        <v>72</v>
      </c>
      <c r="H2333" s="1" t="s">
        <v>65</v>
      </c>
      <c r="I2333" s="1">
        <v>0.4</v>
      </c>
      <c r="J2333" s="1" t="s">
        <v>75</v>
      </c>
      <c r="K2333" s="1">
        <v>0</v>
      </c>
      <c r="M2333" s="1">
        <v>0</v>
      </c>
      <c r="O2333" s="1">
        <v>0</v>
      </c>
      <c r="Q2333" s="1">
        <v>0</v>
      </c>
      <c r="S2333" s="1">
        <v>0</v>
      </c>
      <c r="U2333" s="1">
        <v>0</v>
      </c>
      <c r="W2333" s="1">
        <v>0</v>
      </c>
      <c r="Y2333" s="1">
        <v>0</v>
      </c>
      <c r="AA2333" s="1">
        <v>0</v>
      </c>
      <c r="AC2333" s="1">
        <v>0</v>
      </c>
      <c r="AE2333" s="1">
        <v>0</v>
      </c>
      <c r="AG2333" s="1">
        <v>1</v>
      </c>
      <c r="AH2333" s="1">
        <v>0</v>
      </c>
    </row>
    <row r="2334" spans="1:34">
      <c r="A2334" s="1" t="s">
        <v>6122</v>
      </c>
      <c r="B2334" s="1" t="s">
        <v>6123</v>
      </c>
      <c r="C2334" s="1" t="s">
        <v>506</v>
      </c>
      <c r="D2334" s="1">
        <v>3</v>
      </c>
      <c r="E2334" s="1">
        <v>43553</v>
      </c>
      <c r="F2334" s="1" t="s">
        <v>20332</v>
      </c>
      <c r="G2334" s="1" t="s">
        <v>72</v>
      </c>
      <c r="H2334" s="1" t="s">
        <v>65</v>
      </c>
      <c r="I2334" s="1">
        <v>0.8</v>
      </c>
      <c r="J2334" s="1" t="s">
        <v>75</v>
      </c>
      <c r="K2334" s="1">
        <v>0</v>
      </c>
      <c r="M2334" s="1">
        <v>0</v>
      </c>
      <c r="O2334" s="1">
        <v>0</v>
      </c>
      <c r="Q2334" s="1">
        <v>0</v>
      </c>
      <c r="S2334" s="1">
        <v>0</v>
      </c>
      <c r="U2334" s="1">
        <v>0</v>
      </c>
      <c r="W2334" s="1">
        <v>0</v>
      </c>
      <c r="Y2334" s="1">
        <v>0</v>
      </c>
      <c r="AA2334" s="1">
        <v>0</v>
      </c>
      <c r="AC2334" s="1">
        <v>0</v>
      </c>
      <c r="AE2334" s="1">
        <v>0</v>
      </c>
      <c r="AG2334" s="1">
        <v>1</v>
      </c>
      <c r="AH2334" s="1">
        <v>0</v>
      </c>
    </row>
    <row r="2335" spans="1:34">
      <c r="A2335" s="1" t="s">
        <v>6124</v>
      </c>
      <c r="B2335" s="1" t="s">
        <v>6125</v>
      </c>
      <c r="C2335" s="1" t="s">
        <v>98</v>
      </c>
      <c r="D2335" s="1" t="s">
        <v>6126</v>
      </c>
      <c r="E2335" s="4">
        <v>44700</v>
      </c>
      <c r="F2335" s="1" t="s">
        <v>6127</v>
      </c>
      <c r="G2335" s="1" t="s">
        <v>80</v>
      </c>
      <c r="H2335" s="1" t="s">
        <v>73</v>
      </c>
      <c r="I2335" s="1">
        <v>0</v>
      </c>
      <c r="J2335" s="1" t="s">
        <v>222</v>
      </c>
      <c r="K2335" s="1">
        <v>0.8</v>
      </c>
      <c r="L2335" s="1" t="s">
        <v>75</v>
      </c>
      <c r="M2335" s="1">
        <v>0</v>
      </c>
      <c r="O2335" s="1">
        <v>0</v>
      </c>
      <c r="Q2335" s="1">
        <v>0</v>
      </c>
      <c r="S2335" s="1">
        <v>0</v>
      </c>
      <c r="U2335" s="1">
        <v>0</v>
      </c>
      <c r="W2335" s="1">
        <v>0</v>
      </c>
      <c r="Y2335" s="1">
        <v>0</v>
      </c>
      <c r="AA2335" s="1">
        <v>0</v>
      </c>
      <c r="AC2335" s="1">
        <v>0</v>
      </c>
      <c r="AE2335" s="1">
        <v>0</v>
      </c>
      <c r="AG2335" s="1">
        <v>2</v>
      </c>
      <c r="AH2335" s="1">
        <v>9999.99</v>
      </c>
    </row>
    <row r="2336" spans="1:34">
      <c r="A2336" s="1" t="s">
        <v>6128</v>
      </c>
      <c r="B2336" s="1" t="s">
        <v>6129</v>
      </c>
      <c r="C2336" s="1" t="s">
        <v>255</v>
      </c>
      <c r="D2336" s="1">
        <v>5</v>
      </c>
      <c r="E2336" s="1">
        <v>44316</v>
      </c>
      <c r="F2336" s="1" t="s">
        <v>20332</v>
      </c>
      <c r="G2336" s="1" t="s">
        <v>72</v>
      </c>
      <c r="H2336" s="1" t="s">
        <v>65</v>
      </c>
      <c r="I2336" s="1">
        <v>0.4</v>
      </c>
      <c r="J2336" s="1" t="s">
        <v>75</v>
      </c>
      <c r="K2336" s="1">
        <v>0</v>
      </c>
      <c r="M2336" s="1">
        <v>0</v>
      </c>
      <c r="O2336" s="1">
        <v>0</v>
      </c>
      <c r="Q2336" s="1">
        <v>0</v>
      </c>
      <c r="S2336" s="1">
        <v>0</v>
      </c>
      <c r="U2336" s="1">
        <v>0</v>
      </c>
      <c r="W2336" s="1">
        <v>0</v>
      </c>
      <c r="Y2336" s="1">
        <v>0</v>
      </c>
      <c r="AA2336" s="1">
        <v>0</v>
      </c>
      <c r="AC2336" s="1">
        <v>0</v>
      </c>
      <c r="AE2336" s="1">
        <v>0</v>
      </c>
      <c r="AG2336" s="1">
        <v>1</v>
      </c>
      <c r="AH2336" s="1">
        <v>0</v>
      </c>
    </row>
    <row r="2337" spans="1:34">
      <c r="A2337" s="1" t="s">
        <v>6130</v>
      </c>
      <c r="B2337" s="1" t="s">
        <v>6131</v>
      </c>
      <c r="C2337" s="1" t="s">
        <v>126</v>
      </c>
      <c r="H2337" s="1" t="s">
        <v>65</v>
      </c>
      <c r="I2337" s="1" t="s">
        <v>66</v>
      </c>
      <c r="V2337" s="1" t="s">
        <v>67</v>
      </c>
    </row>
    <row r="2338" spans="1:34">
      <c r="A2338" s="1" t="s">
        <v>6132</v>
      </c>
      <c r="B2338" s="1" t="s">
        <v>6133</v>
      </c>
      <c r="C2338" s="1" t="s">
        <v>443</v>
      </c>
      <c r="H2338" s="1" t="s">
        <v>65</v>
      </c>
      <c r="I2338" s="1" t="s">
        <v>66</v>
      </c>
      <c r="V2338" s="1" t="s">
        <v>67</v>
      </c>
    </row>
    <row r="2339" spans="1:34">
      <c r="A2339" s="1" t="s">
        <v>6134</v>
      </c>
      <c r="B2339" s="1" t="s">
        <v>6135</v>
      </c>
      <c r="C2339" s="1" t="s">
        <v>255</v>
      </c>
      <c r="D2339" s="1">
        <v>2</v>
      </c>
      <c r="E2339" s="4">
        <v>44620</v>
      </c>
      <c r="F2339" s="1" t="s">
        <v>6136</v>
      </c>
      <c r="G2339" s="1" t="s">
        <v>72</v>
      </c>
      <c r="H2339" s="1" t="s">
        <v>65</v>
      </c>
      <c r="I2339" s="1">
        <v>0.7</v>
      </c>
      <c r="J2339" s="1" t="s">
        <v>75</v>
      </c>
      <c r="K2339" s="1">
        <v>0</v>
      </c>
      <c r="M2339" s="1">
        <v>0</v>
      </c>
      <c r="O2339" s="1">
        <v>0</v>
      </c>
      <c r="Q2339" s="1">
        <v>0</v>
      </c>
      <c r="S2339" s="1">
        <v>0</v>
      </c>
      <c r="U2339" s="1">
        <v>0</v>
      </c>
      <c r="W2339" s="1">
        <v>0</v>
      </c>
      <c r="Y2339" s="1">
        <v>0</v>
      </c>
      <c r="AA2339" s="1">
        <v>0</v>
      </c>
      <c r="AC2339" s="1">
        <v>0</v>
      </c>
      <c r="AE2339" s="1">
        <v>0</v>
      </c>
      <c r="AG2339" s="1">
        <v>1</v>
      </c>
      <c r="AH2339" s="1">
        <v>0</v>
      </c>
    </row>
    <row r="2340" spans="1:34">
      <c r="A2340" s="1" t="s">
        <v>6137</v>
      </c>
      <c r="B2340" s="1" t="s">
        <v>6138</v>
      </c>
      <c r="C2340" s="1" t="s">
        <v>255</v>
      </c>
      <c r="D2340" s="1">
        <v>41</v>
      </c>
      <c r="E2340" s="4">
        <v>44550</v>
      </c>
      <c r="F2340" s="1" t="s">
        <v>6139</v>
      </c>
      <c r="G2340" s="1" t="s">
        <v>80</v>
      </c>
      <c r="H2340" s="1" t="s">
        <v>65</v>
      </c>
      <c r="I2340" s="1">
        <v>0.8</v>
      </c>
      <c r="J2340" s="1" t="s">
        <v>75</v>
      </c>
      <c r="K2340" s="1">
        <v>0</v>
      </c>
      <c r="M2340" s="1">
        <v>0</v>
      </c>
      <c r="O2340" s="1">
        <v>0</v>
      </c>
      <c r="Q2340" s="1">
        <v>0</v>
      </c>
      <c r="S2340" s="1">
        <v>0</v>
      </c>
      <c r="U2340" s="1">
        <v>0</v>
      </c>
      <c r="W2340" s="1">
        <v>0</v>
      </c>
      <c r="Y2340" s="1">
        <v>0</v>
      </c>
      <c r="AA2340" s="1">
        <v>0</v>
      </c>
      <c r="AC2340" s="1">
        <v>0</v>
      </c>
      <c r="AE2340" s="1">
        <v>0</v>
      </c>
      <c r="AG2340" s="1">
        <v>1</v>
      </c>
      <c r="AH2340" s="1">
        <v>0</v>
      </c>
    </row>
    <row r="2341" spans="1:34">
      <c r="A2341" s="1" t="s">
        <v>6140</v>
      </c>
      <c r="B2341" s="1" t="s">
        <v>6141</v>
      </c>
      <c r="C2341" s="1" t="s">
        <v>255</v>
      </c>
      <c r="D2341" s="1">
        <v>17</v>
      </c>
      <c r="E2341" s="4">
        <v>44709</v>
      </c>
      <c r="F2341" s="1" t="s">
        <v>6142</v>
      </c>
      <c r="G2341" s="1" t="s">
        <v>1079</v>
      </c>
      <c r="H2341" s="1" t="s">
        <v>73</v>
      </c>
      <c r="I2341" s="1">
        <v>0</v>
      </c>
      <c r="J2341" s="1" t="s">
        <v>651</v>
      </c>
      <c r="K2341" s="1">
        <v>0.65</v>
      </c>
      <c r="L2341" s="1" t="s">
        <v>82</v>
      </c>
      <c r="M2341" s="1">
        <v>0.69</v>
      </c>
      <c r="N2341" s="1" t="s">
        <v>83</v>
      </c>
      <c r="O2341" s="1">
        <v>0.73</v>
      </c>
      <c r="P2341" s="1" t="s">
        <v>84</v>
      </c>
      <c r="Q2341" s="1">
        <v>0.8</v>
      </c>
      <c r="R2341" s="1" t="s">
        <v>85</v>
      </c>
      <c r="S2341" s="1">
        <v>0</v>
      </c>
      <c r="U2341" s="1">
        <v>0</v>
      </c>
      <c r="W2341" s="1">
        <v>0</v>
      </c>
      <c r="Y2341" s="1">
        <v>0</v>
      </c>
      <c r="AA2341" s="1">
        <v>0</v>
      </c>
      <c r="AC2341" s="1">
        <v>0</v>
      </c>
      <c r="AE2341" s="1">
        <v>0</v>
      </c>
      <c r="AG2341" s="1">
        <v>4</v>
      </c>
      <c r="AH2341" s="1">
        <v>14999.99</v>
      </c>
    </row>
    <row r="2342" spans="1:34">
      <c r="A2342" s="1" t="s">
        <v>6143</v>
      </c>
      <c r="B2342" s="1" t="s">
        <v>6144</v>
      </c>
      <c r="C2342" s="1" t="s">
        <v>238</v>
      </c>
      <c r="D2342" s="1">
        <v>5</v>
      </c>
      <c r="E2342" s="1">
        <v>44286</v>
      </c>
      <c r="F2342" s="1" t="s">
        <v>20332</v>
      </c>
      <c r="G2342" s="1" t="s">
        <v>72</v>
      </c>
      <c r="H2342" s="1" t="s">
        <v>65</v>
      </c>
      <c r="I2342" s="1">
        <v>0.8</v>
      </c>
      <c r="J2342" s="1" t="s">
        <v>75</v>
      </c>
      <c r="K2342" s="1">
        <v>0</v>
      </c>
      <c r="M2342" s="1">
        <v>0</v>
      </c>
      <c r="O2342" s="1">
        <v>0</v>
      </c>
      <c r="Q2342" s="1">
        <v>0</v>
      </c>
      <c r="S2342" s="1">
        <v>0</v>
      </c>
      <c r="U2342" s="1">
        <v>0</v>
      </c>
      <c r="W2342" s="1">
        <v>0</v>
      </c>
      <c r="Y2342" s="1">
        <v>0</v>
      </c>
      <c r="AA2342" s="1">
        <v>0</v>
      </c>
      <c r="AC2342" s="1">
        <v>0</v>
      </c>
      <c r="AE2342" s="1">
        <v>0</v>
      </c>
      <c r="AG2342" s="1">
        <v>1</v>
      </c>
      <c r="AH2342" s="1">
        <v>0</v>
      </c>
    </row>
    <row r="2343" spans="1:34">
      <c r="A2343" s="1" t="s">
        <v>6145</v>
      </c>
      <c r="B2343" s="1" t="s">
        <v>6146</v>
      </c>
      <c r="C2343" s="1" t="s">
        <v>163</v>
      </c>
      <c r="D2343" s="1">
        <v>3</v>
      </c>
      <c r="E2343" s="4">
        <v>44630</v>
      </c>
      <c r="F2343" s="1" t="s">
        <v>6147</v>
      </c>
      <c r="G2343" s="1" t="s">
        <v>72</v>
      </c>
      <c r="H2343" s="1" t="s">
        <v>73</v>
      </c>
      <c r="I2343" s="1">
        <v>0</v>
      </c>
      <c r="J2343" s="1" t="s">
        <v>187</v>
      </c>
      <c r="K2343" s="1">
        <v>0.5</v>
      </c>
      <c r="L2343" s="1" t="s">
        <v>75</v>
      </c>
      <c r="M2343" s="1">
        <v>0</v>
      </c>
      <c r="O2343" s="1">
        <v>0</v>
      </c>
      <c r="Q2343" s="1">
        <v>0</v>
      </c>
      <c r="S2343" s="1">
        <v>0</v>
      </c>
      <c r="U2343" s="1">
        <v>0</v>
      </c>
      <c r="W2343" s="1">
        <v>0</v>
      </c>
      <c r="Y2343" s="1">
        <v>0</v>
      </c>
      <c r="AA2343" s="1">
        <v>0</v>
      </c>
      <c r="AC2343" s="1">
        <v>0</v>
      </c>
      <c r="AE2343" s="1">
        <v>0</v>
      </c>
      <c r="AG2343" s="1">
        <v>2</v>
      </c>
      <c r="AH2343" s="1">
        <v>9000</v>
      </c>
    </row>
    <row r="2344" spans="1:34">
      <c r="A2344" s="1" t="s">
        <v>6148</v>
      </c>
      <c r="B2344" s="1" t="s">
        <v>6149</v>
      </c>
      <c r="C2344" s="1" t="s">
        <v>163</v>
      </c>
      <c r="D2344" s="1">
        <v>11</v>
      </c>
      <c r="E2344" s="4">
        <v>44704</v>
      </c>
      <c r="F2344" s="1" t="s">
        <v>6150</v>
      </c>
      <c r="G2344" s="1" t="s">
        <v>72</v>
      </c>
      <c r="H2344" s="1" t="s">
        <v>65</v>
      </c>
      <c r="I2344" s="1">
        <v>0.5</v>
      </c>
      <c r="J2344" s="1" t="s">
        <v>75</v>
      </c>
      <c r="K2344" s="1">
        <v>0</v>
      </c>
      <c r="M2344" s="1">
        <v>0</v>
      </c>
      <c r="O2344" s="1">
        <v>0</v>
      </c>
      <c r="Q2344" s="1">
        <v>0</v>
      </c>
      <c r="S2344" s="1">
        <v>0</v>
      </c>
      <c r="U2344" s="1">
        <v>0</v>
      </c>
      <c r="W2344" s="1">
        <v>0</v>
      </c>
      <c r="Y2344" s="1">
        <v>0</v>
      </c>
      <c r="AA2344" s="1">
        <v>0</v>
      </c>
      <c r="AC2344" s="1">
        <v>0</v>
      </c>
      <c r="AE2344" s="1">
        <v>0</v>
      </c>
      <c r="AG2344" s="1">
        <v>1</v>
      </c>
      <c r="AH2344" s="1">
        <v>0</v>
      </c>
    </row>
    <row r="2345" spans="1:34">
      <c r="A2345" s="1" t="s">
        <v>6151</v>
      </c>
      <c r="B2345" s="1" t="s">
        <v>6152</v>
      </c>
      <c r="C2345" s="1" t="s">
        <v>152</v>
      </c>
      <c r="D2345" s="1">
        <v>10</v>
      </c>
      <c r="E2345" s="4">
        <v>44637</v>
      </c>
      <c r="F2345" s="1" t="s">
        <v>6153</v>
      </c>
      <c r="G2345" s="1" t="s">
        <v>80</v>
      </c>
      <c r="H2345" s="1" t="s">
        <v>73</v>
      </c>
      <c r="I2345" s="1">
        <v>0.4</v>
      </c>
      <c r="J2345" s="1" t="s">
        <v>82</v>
      </c>
      <c r="K2345" s="1">
        <v>0.6</v>
      </c>
      <c r="L2345" s="1" t="s">
        <v>83</v>
      </c>
      <c r="M2345" s="1">
        <v>0.7</v>
      </c>
      <c r="N2345" s="1" t="s">
        <v>84</v>
      </c>
      <c r="O2345" s="1">
        <v>0.8</v>
      </c>
      <c r="P2345" s="1" t="s">
        <v>85</v>
      </c>
      <c r="Q2345" s="1">
        <v>0</v>
      </c>
      <c r="S2345" s="1">
        <v>0</v>
      </c>
      <c r="U2345" s="1">
        <v>0</v>
      </c>
      <c r="W2345" s="1">
        <v>0</v>
      </c>
      <c r="Y2345" s="1">
        <v>0</v>
      </c>
      <c r="AA2345" s="1">
        <v>0</v>
      </c>
      <c r="AC2345" s="1">
        <v>0</v>
      </c>
      <c r="AE2345" s="1">
        <v>0</v>
      </c>
      <c r="AG2345" s="1">
        <v>3</v>
      </c>
      <c r="AH2345" s="1">
        <v>0</v>
      </c>
    </row>
    <row r="2346" spans="1:34">
      <c r="A2346" s="1" t="s">
        <v>6154</v>
      </c>
      <c r="B2346" s="1" t="s">
        <v>6155</v>
      </c>
      <c r="C2346" s="1" t="s">
        <v>238</v>
      </c>
      <c r="D2346" s="1">
        <v>17</v>
      </c>
      <c r="E2346" s="1">
        <v>41086</v>
      </c>
      <c r="F2346" s="1" t="s">
        <v>20332</v>
      </c>
      <c r="G2346" s="1" t="s">
        <v>72</v>
      </c>
      <c r="H2346" s="1" t="s">
        <v>65</v>
      </c>
      <c r="I2346" s="1">
        <v>0.7</v>
      </c>
      <c r="J2346" s="1" t="s">
        <v>75</v>
      </c>
      <c r="K2346" s="1">
        <v>0</v>
      </c>
      <c r="M2346" s="1">
        <v>0</v>
      </c>
      <c r="O2346" s="1">
        <v>0</v>
      </c>
      <c r="Q2346" s="1">
        <v>0</v>
      </c>
      <c r="S2346" s="1">
        <v>0</v>
      </c>
      <c r="U2346" s="1">
        <v>0</v>
      </c>
      <c r="W2346" s="1">
        <v>0</v>
      </c>
      <c r="Y2346" s="1">
        <v>0</v>
      </c>
      <c r="AA2346" s="1">
        <v>0</v>
      </c>
      <c r="AC2346" s="1">
        <v>0</v>
      </c>
      <c r="AE2346" s="1">
        <v>0</v>
      </c>
      <c r="AG2346" s="1">
        <v>1</v>
      </c>
      <c r="AH2346" s="1">
        <v>0</v>
      </c>
    </row>
    <row r="2347" spans="1:34">
      <c r="A2347" s="1" t="s">
        <v>6156</v>
      </c>
      <c r="B2347" s="1" t="s">
        <v>6157</v>
      </c>
      <c r="C2347" s="1" t="s">
        <v>112</v>
      </c>
      <c r="D2347" s="1">
        <v>30</v>
      </c>
      <c r="E2347" s="1">
        <v>44560</v>
      </c>
      <c r="F2347" s="1" t="s">
        <v>20489</v>
      </c>
      <c r="G2347" s="1" t="s">
        <v>72</v>
      </c>
      <c r="H2347" s="1" t="s">
        <v>73</v>
      </c>
      <c r="I2347" s="1">
        <v>0</v>
      </c>
      <c r="J2347" s="1" t="s">
        <v>74</v>
      </c>
      <c r="K2347" s="1">
        <v>0.8</v>
      </c>
      <c r="L2347" s="1" t="s">
        <v>75</v>
      </c>
      <c r="M2347" s="1">
        <v>0</v>
      </c>
      <c r="O2347" s="1">
        <v>0</v>
      </c>
      <c r="Q2347" s="1">
        <v>0</v>
      </c>
      <c r="S2347" s="1">
        <v>0</v>
      </c>
      <c r="U2347" s="1">
        <v>0</v>
      </c>
      <c r="W2347" s="1">
        <v>0</v>
      </c>
      <c r="Y2347" s="1">
        <v>0</v>
      </c>
      <c r="AA2347" s="1">
        <v>0</v>
      </c>
      <c r="AC2347" s="1">
        <v>0</v>
      </c>
      <c r="AE2347" s="1">
        <v>0</v>
      </c>
      <c r="AG2347" s="1">
        <v>2</v>
      </c>
      <c r="AH2347" s="1">
        <v>10000</v>
      </c>
    </row>
    <row r="2348" spans="1:34">
      <c r="A2348" s="1" t="s">
        <v>6158</v>
      </c>
      <c r="B2348" s="1" t="s">
        <v>6159</v>
      </c>
      <c r="C2348" s="1" t="s">
        <v>152</v>
      </c>
      <c r="D2348" s="1">
        <v>3</v>
      </c>
      <c r="E2348" s="4">
        <v>44615</v>
      </c>
      <c r="F2348" s="1" t="s">
        <v>6160</v>
      </c>
      <c r="G2348" s="1" t="s">
        <v>72</v>
      </c>
      <c r="H2348" s="1" t="s">
        <v>65</v>
      </c>
      <c r="I2348" s="1">
        <v>0.4</v>
      </c>
      <c r="J2348" s="1" t="s">
        <v>75</v>
      </c>
      <c r="K2348" s="1">
        <v>0</v>
      </c>
      <c r="M2348" s="1">
        <v>0</v>
      </c>
      <c r="O2348" s="1">
        <v>0</v>
      </c>
      <c r="Q2348" s="1">
        <v>0</v>
      </c>
      <c r="S2348" s="1">
        <v>0</v>
      </c>
      <c r="U2348" s="1">
        <v>0</v>
      </c>
      <c r="W2348" s="1">
        <v>0</v>
      </c>
      <c r="Y2348" s="1">
        <v>0</v>
      </c>
      <c r="AA2348" s="1">
        <v>0</v>
      </c>
      <c r="AC2348" s="1">
        <v>0</v>
      </c>
      <c r="AE2348" s="1">
        <v>0</v>
      </c>
      <c r="AG2348" s="1">
        <v>1</v>
      </c>
      <c r="AH2348" s="1">
        <v>0</v>
      </c>
    </row>
    <row r="2349" spans="1:34">
      <c r="A2349" s="1" t="s">
        <v>6161</v>
      </c>
      <c r="B2349" s="1" t="s">
        <v>6162</v>
      </c>
      <c r="C2349" s="1" t="s">
        <v>78</v>
      </c>
      <c r="H2349" s="1" t="s">
        <v>65</v>
      </c>
      <c r="I2349" s="1" t="s">
        <v>66</v>
      </c>
      <c r="V2349" s="1" t="s">
        <v>67</v>
      </c>
    </row>
    <row r="2350" spans="1:34">
      <c r="A2350" s="1" t="s">
        <v>6163</v>
      </c>
      <c r="B2350" s="1" t="s">
        <v>6164</v>
      </c>
      <c r="C2350" s="1" t="s">
        <v>212</v>
      </c>
      <c r="D2350" s="1">
        <v>14</v>
      </c>
      <c r="E2350" s="4">
        <v>44670</v>
      </c>
      <c r="F2350" s="1" t="s">
        <v>6165</v>
      </c>
      <c r="G2350" s="1" t="s">
        <v>80</v>
      </c>
      <c r="H2350" s="1" t="s">
        <v>65</v>
      </c>
      <c r="I2350" s="1">
        <v>0.6</v>
      </c>
      <c r="J2350" s="1" t="s">
        <v>75</v>
      </c>
      <c r="K2350" s="1">
        <v>0</v>
      </c>
      <c r="M2350" s="1">
        <v>0</v>
      </c>
      <c r="O2350" s="1">
        <v>0</v>
      </c>
      <c r="Q2350" s="1">
        <v>0</v>
      </c>
      <c r="S2350" s="1">
        <v>0</v>
      </c>
      <c r="U2350" s="1">
        <v>0</v>
      </c>
      <c r="W2350" s="1">
        <v>0</v>
      </c>
      <c r="Y2350" s="1">
        <v>0</v>
      </c>
      <c r="AA2350" s="1">
        <v>0</v>
      </c>
      <c r="AC2350" s="1">
        <v>0</v>
      </c>
      <c r="AE2350" s="1">
        <v>0</v>
      </c>
      <c r="AG2350" s="1">
        <v>1</v>
      </c>
      <c r="AH2350" s="1">
        <v>0</v>
      </c>
    </row>
    <row r="2351" spans="1:34">
      <c r="A2351" s="1" t="s">
        <v>6166</v>
      </c>
      <c r="B2351" s="1" t="s">
        <v>6167</v>
      </c>
      <c r="C2351" s="1" t="s">
        <v>70</v>
      </c>
      <c r="D2351" s="1">
        <v>10</v>
      </c>
      <c r="E2351" s="4">
        <v>44686</v>
      </c>
      <c r="F2351" s="1" t="s">
        <v>6168</v>
      </c>
      <c r="G2351" s="1" t="s">
        <v>72</v>
      </c>
      <c r="H2351" s="1" t="s">
        <v>73</v>
      </c>
      <c r="I2351" s="1">
        <v>0</v>
      </c>
      <c r="J2351" s="1" t="s">
        <v>74</v>
      </c>
      <c r="K2351" s="1">
        <v>0.8</v>
      </c>
      <c r="L2351" s="1" t="s">
        <v>75</v>
      </c>
      <c r="M2351" s="1">
        <v>0</v>
      </c>
      <c r="O2351" s="1">
        <v>0</v>
      </c>
      <c r="Q2351" s="1">
        <v>0</v>
      </c>
      <c r="S2351" s="1">
        <v>0</v>
      </c>
      <c r="U2351" s="1">
        <v>0</v>
      </c>
      <c r="W2351" s="1">
        <v>0</v>
      </c>
      <c r="Y2351" s="1">
        <v>0</v>
      </c>
      <c r="AA2351" s="1">
        <v>0</v>
      </c>
      <c r="AC2351" s="1">
        <v>0</v>
      </c>
      <c r="AE2351" s="1">
        <v>0</v>
      </c>
      <c r="AG2351" s="1">
        <v>2</v>
      </c>
      <c r="AH2351" s="1">
        <v>10000</v>
      </c>
    </row>
    <row r="2352" spans="1:34">
      <c r="A2352" s="1" t="s">
        <v>6169</v>
      </c>
      <c r="B2352" s="1" t="s">
        <v>6170</v>
      </c>
      <c r="C2352" s="1" t="s">
        <v>255</v>
      </c>
      <c r="D2352" s="1">
        <v>3</v>
      </c>
      <c r="E2352" s="4">
        <v>44687</v>
      </c>
      <c r="F2352" s="1" t="s">
        <v>6171</v>
      </c>
      <c r="G2352" s="1" t="s">
        <v>72</v>
      </c>
      <c r="H2352" s="1" t="s">
        <v>65</v>
      </c>
      <c r="I2352" s="1">
        <v>0.7</v>
      </c>
      <c r="J2352" s="1" t="s">
        <v>75</v>
      </c>
      <c r="K2352" s="1">
        <v>0</v>
      </c>
      <c r="M2352" s="1">
        <v>0</v>
      </c>
      <c r="O2352" s="1">
        <v>0</v>
      </c>
      <c r="Q2352" s="1">
        <v>0</v>
      </c>
      <c r="S2352" s="1">
        <v>0</v>
      </c>
      <c r="U2352" s="1">
        <v>0</v>
      </c>
      <c r="W2352" s="1">
        <v>0</v>
      </c>
      <c r="Y2352" s="1">
        <v>0</v>
      </c>
      <c r="AA2352" s="1">
        <v>0</v>
      </c>
      <c r="AC2352" s="1">
        <v>0</v>
      </c>
      <c r="AE2352" s="1">
        <v>0</v>
      </c>
      <c r="AG2352" s="1">
        <v>1</v>
      </c>
      <c r="AH2352" s="1">
        <v>0</v>
      </c>
    </row>
    <row r="2353" spans="1:34">
      <c r="A2353" s="1" t="s">
        <v>6172</v>
      </c>
      <c r="B2353" s="1" t="s">
        <v>6173</v>
      </c>
      <c r="C2353" s="1" t="s">
        <v>126</v>
      </c>
      <c r="H2353" s="1" t="s">
        <v>65</v>
      </c>
      <c r="I2353" s="1" t="s">
        <v>66</v>
      </c>
      <c r="V2353" s="1" t="s">
        <v>67</v>
      </c>
    </row>
    <row r="2354" spans="1:34">
      <c r="A2354" s="1" t="s">
        <v>6174</v>
      </c>
      <c r="B2354" s="1" t="s">
        <v>6175</v>
      </c>
      <c r="C2354" s="1" t="s">
        <v>387</v>
      </c>
      <c r="D2354" s="1">
        <v>12</v>
      </c>
      <c r="E2354" s="1">
        <v>44708</v>
      </c>
      <c r="F2354" s="1" t="s">
        <v>20490</v>
      </c>
      <c r="G2354" s="1" t="s">
        <v>72</v>
      </c>
      <c r="H2354" s="1" t="s">
        <v>65</v>
      </c>
      <c r="I2354" s="1">
        <v>0.2</v>
      </c>
      <c r="J2354" s="1" t="s">
        <v>75</v>
      </c>
      <c r="K2354" s="1">
        <v>0</v>
      </c>
      <c r="M2354" s="1">
        <v>0</v>
      </c>
      <c r="O2354" s="1">
        <v>0</v>
      </c>
      <c r="Q2354" s="1">
        <v>0</v>
      </c>
      <c r="S2354" s="1">
        <v>0</v>
      </c>
      <c r="U2354" s="1">
        <v>0</v>
      </c>
      <c r="W2354" s="1">
        <v>0</v>
      </c>
      <c r="Y2354" s="1">
        <v>0</v>
      </c>
      <c r="AA2354" s="1">
        <v>0</v>
      </c>
      <c r="AC2354" s="1">
        <v>0</v>
      </c>
      <c r="AE2354" s="1">
        <v>0</v>
      </c>
      <c r="AG2354" s="1">
        <v>1</v>
      </c>
      <c r="AH2354" s="1">
        <v>0</v>
      </c>
    </row>
    <row r="2355" spans="1:34">
      <c r="A2355" s="1" t="s">
        <v>6176</v>
      </c>
      <c r="B2355" s="1" t="s">
        <v>6177</v>
      </c>
      <c r="C2355" s="1" t="s">
        <v>752</v>
      </c>
      <c r="D2355" s="1">
        <v>23</v>
      </c>
      <c r="E2355" s="4">
        <v>44637</v>
      </c>
      <c r="F2355" s="1" t="s">
        <v>6178</v>
      </c>
      <c r="G2355" s="1" t="s">
        <v>72</v>
      </c>
      <c r="H2355" s="1" t="s">
        <v>65</v>
      </c>
      <c r="I2355" s="1">
        <v>0.8</v>
      </c>
      <c r="J2355" s="1" t="s">
        <v>75</v>
      </c>
      <c r="K2355" s="1">
        <v>0</v>
      </c>
      <c r="M2355" s="1">
        <v>0</v>
      </c>
      <c r="O2355" s="1">
        <v>0</v>
      </c>
      <c r="Q2355" s="1">
        <v>0</v>
      </c>
      <c r="S2355" s="1">
        <v>0</v>
      </c>
      <c r="U2355" s="1">
        <v>0</v>
      </c>
      <c r="W2355" s="1">
        <v>0</v>
      </c>
      <c r="Y2355" s="1">
        <v>0</v>
      </c>
      <c r="AA2355" s="1">
        <v>0</v>
      </c>
      <c r="AC2355" s="1">
        <v>0</v>
      </c>
      <c r="AE2355" s="1">
        <v>0</v>
      </c>
      <c r="AG2355" s="1">
        <v>1</v>
      </c>
      <c r="AH2355" s="1">
        <v>0</v>
      </c>
    </row>
    <row r="2356" spans="1:34">
      <c r="A2356" s="1" t="s">
        <v>6179</v>
      </c>
      <c r="B2356" s="1" t="s">
        <v>6180</v>
      </c>
      <c r="C2356" s="1" t="s">
        <v>95</v>
      </c>
      <c r="D2356" s="1">
        <v>1</v>
      </c>
      <c r="E2356" s="4">
        <v>44679</v>
      </c>
      <c r="F2356" s="1" t="s">
        <v>6181</v>
      </c>
      <c r="G2356" s="1" t="s">
        <v>72</v>
      </c>
      <c r="H2356" s="1" t="s">
        <v>65</v>
      </c>
      <c r="I2356" s="1">
        <v>0.8</v>
      </c>
      <c r="J2356" s="1" t="s">
        <v>75</v>
      </c>
      <c r="K2356" s="1">
        <v>0</v>
      </c>
      <c r="M2356" s="1">
        <v>0</v>
      </c>
      <c r="O2356" s="1">
        <v>0</v>
      </c>
      <c r="Q2356" s="1">
        <v>0</v>
      </c>
      <c r="S2356" s="1">
        <v>0</v>
      </c>
      <c r="U2356" s="1">
        <v>0</v>
      </c>
      <c r="W2356" s="1">
        <v>0</v>
      </c>
      <c r="Y2356" s="1">
        <v>0</v>
      </c>
      <c r="AA2356" s="1">
        <v>0</v>
      </c>
      <c r="AC2356" s="1">
        <v>0</v>
      </c>
      <c r="AE2356" s="1">
        <v>0</v>
      </c>
      <c r="AG2356" s="1">
        <v>1</v>
      </c>
      <c r="AH2356" s="1">
        <v>0</v>
      </c>
    </row>
    <row r="2357" spans="1:34">
      <c r="A2357" s="1" t="s">
        <v>6182</v>
      </c>
      <c r="B2357" s="1" t="s">
        <v>6183</v>
      </c>
      <c r="C2357" s="1" t="s">
        <v>126</v>
      </c>
      <c r="H2357" s="1" t="s">
        <v>65</v>
      </c>
      <c r="I2357" s="1" t="s">
        <v>66</v>
      </c>
      <c r="V2357" s="1" t="s">
        <v>67</v>
      </c>
    </row>
    <row r="2358" spans="1:34">
      <c r="A2358" s="1" t="s">
        <v>6184</v>
      </c>
      <c r="B2358" s="1" t="s">
        <v>6185</v>
      </c>
      <c r="C2358" s="1" t="s">
        <v>365</v>
      </c>
      <c r="D2358" s="1">
        <v>8</v>
      </c>
      <c r="E2358" s="4">
        <v>44690</v>
      </c>
      <c r="F2358" s="1" t="s">
        <v>6186</v>
      </c>
      <c r="G2358" s="1" t="s">
        <v>80</v>
      </c>
      <c r="H2358" s="1" t="s">
        <v>73</v>
      </c>
      <c r="I2358" s="1">
        <v>0</v>
      </c>
      <c r="J2358" s="1" t="s">
        <v>187</v>
      </c>
      <c r="K2358" s="1">
        <v>0.4</v>
      </c>
      <c r="L2358" s="1" t="s">
        <v>82</v>
      </c>
      <c r="M2358" s="1">
        <v>0.5</v>
      </c>
      <c r="N2358" s="1" t="s">
        <v>83</v>
      </c>
      <c r="O2358" s="1">
        <v>0.6</v>
      </c>
      <c r="P2358" s="1" t="s">
        <v>84</v>
      </c>
      <c r="Q2358" s="1">
        <v>0.8</v>
      </c>
      <c r="R2358" s="1" t="s">
        <v>85</v>
      </c>
      <c r="S2358" s="1">
        <v>0</v>
      </c>
      <c r="U2358" s="1">
        <v>0</v>
      </c>
      <c r="W2358" s="1">
        <v>0</v>
      </c>
      <c r="Y2358" s="1">
        <v>0</v>
      </c>
      <c r="AA2358" s="1">
        <v>0</v>
      </c>
      <c r="AC2358" s="1">
        <v>0</v>
      </c>
      <c r="AE2358" s="1">
        <v>0</v>
      </c>
      <c r="AG2358" s="1">
        <v>4</v>
      </c>
      <c r="AH2358" s="1">
        <v>9000</v>
      </c>
    </row>
    <row r="2359" spans="1:34">
      <c r="A2359" s="1" t="s">
        <v>6187</v>
      </c>
      <c r="B2359" s="1" t="s">
        <v>6188</v>
      </c>
      <c r="C2359" s="1" t="s">
        <v>152</v>
      </c>
      <c r="D2359" s="1">
        <v>36</v>
      </c>
      <c r="E2359" s="4">
        <v>44545</v>
      </c>
      <c r="F2359" s="1" t="s">
        <v>6189</v>
      </c>
      <c r="G2359" s="1" t="s">
        <v>80</v>
      </c>
      <c r="H2359" s="1" t="s">
        <v>65</v>
      </c>
      <c r="I2359" s="1">
        <v>0.6</v>
      </c>
      <c r="J2359" s="1" t="s">
        <v>75</v>
      </c>
      <c r="K2359" s="1">
        <v>0</v>
      </c>
      <c r="M2359" s="1">
        <v>0</v>
      </c>
      <c r="O2359" s="1">
        <v>0</v>
      </c>
      <c r="Q2359" s="1">
        <v>0</v>
      </c>
      <c r="S2359" s="1">
        <v>0</v>
      </c>
      <c r="U2359" s="1">
        <v>0</v>
      </c>
      <c r="W2359" s="1">
        <v>0</v>
      </c>
      <c r="Y2359" s="1">
        <v>0</v>
      </c>
      <c r="AA2359" s="1">
        <v>0</v>
      </c>
      <c r="AC2359" s="1">
        <v>0</v>
      </c>
      <c r="AE2359" s="1">
        <v>0</v>
      </c>
      <c r="AG2359" s="1">
        <v>1</v>
      </c>
      <c r="AH2359" s="1">
        <v>0</v>
      </c>
    </row>
    <row r="2360" spans="1:34">
      <c r="A2360" s="1" t="s">
        <v>6190</v>
      </c>
      <c r="B2360" s="1" t="s">
        <v>6191</v>
      </c>
      <c r="C2360" s="1" t="s">
        <v>327</v>
      </c>
      <c r="D2360" s="1">
        <v>2</v>
      </c>
      <c r="E2360" s="4">
        <v>44650</v>
      </c>
      <c r="F2360" s="1" t="s">
        <v>6192</v>
      </c>
      <c r="G2360" s="1" t="s">
        <v>80</v>
      </c>
      <c r="H2360" s="1" t="s">
        <v>73</v>
      </c>
      <c r="I2360" s="1">
        <v>0.4</v>
      </c>
      <c r="J2360" s="1" t="s">
        <v>82</v>
      </c>
      <c r="K2360" s="1">
        <v>0.5</v>
      </c>
      <c r="L2360" s="1" t="s">
        <v>83</v>
      </c>
      <c r="M2360" s="1">
        <v>0.75</v>
      </c>
      <c r="N2360" s="1" t="s">
        <v>84</v>
      </c>
      <c r="O2360" s="1">
        <v>0.8</v>
      </c>
      <c r="P2360" s="1" t="s">
        <v>85</v>
      </c>
      <c r="Q2360" s="1">
        <v>0</v>
      </c>
      <c r="S2360" s="1">
        <v>0</v>
      </c>
      <c r="U2360" s="1">
        <v>0</v>
      </c>
      <c r="W2360" s="1">
        <v>0</v>
      </c>
      <c r="Y2360" s="1">
        <v>0</v>
      </c>
      <c r="AA2360" s="1">
        <v>0</v>
      </c>
      <c r="AC2360" s="1">
        <v>0</v>
      </c>
      <c r="AE2360" s="1">
        <v>0</v>
      </c>
      <c r="AG2360" s="1">
        <v>3</v>
      </c>
      <c r="AH2360" s="1">
        <v>0</v>
      </c>
    </row>
    <row r="2361" spans="1:34">
      <c r="A2361" s="1" t="s">
        <v>6193</v>
      </c>
      <c r="B2361" s="1" t="s">
        <v>6194</v>
      </c>
      <c r="C2361" s="1" t="s">
        <v>149</v>
      </c>
      <c r="D2361" s="1">
        <v>5</v>
      </c>
      <c r="E2361" s="1">
        <v>44313</v>
      </c>
      <c r="F2361" s="1" t="s">
        <v>20332</v>
      </c>
      <c r="G2361" s="1" t="s">
        <v>72</v>
      </c>
      <c r="H2361" s="1" t="s">
        <v>65</v>
      </c>
      <c r="I2361" s="1">
        <v>0.8</v>
      </c>
      <c r="J2361" s="1" t="s">
        <v>75</v>
      </c>
      <c r="K2361" s="1">
        <v>0</v>
      </c>
      <c r="M2361" s="1">
        <v>0</v>
      </c>
      <c r="O2361" s="1">
        <v>0</v>
      </c>
      <c r="Q2361" s="1">
        <v>0</v>
      </c>
      <c r="S2361" s="1">
        <v>0</v>
      </c>
      <c r="U2361" s="1">
        <v>0</v>
      </c>
      <c r="W2361" s="1">
        <v>0</v>
      </c>
      <c r="Y2361" s="1">
        <v>0</v>
      </c>
      <c r="AA2361" s="1">
        <v>0</v>
      </c>
      <c r="AC2361" s="1">
        <v>0</v>
      </c>
      <c r="AE2361" s="1">
        <v>0</v>
      </c>
      <c r="AG2361" s="1">
        <v>1</v>
      </c>
      <c r="AH2361" s="1">
        <v>0</v>
      </c>
    </row>
    <row r="2362" spans="1:34">
      <c r="A2362" s="1" t="s">
        <v>6195</v>
      </c>
      <c r="B2362" s="1" t="s">
        <v>6196</v>
      </c>
      <c r="C2362" s="1" t="s">
        <v>350</v>
      </c>
      <c r="D2362" s="1">
        <v>5</v>
      </c>
      <c r="E2362" s="4">
        <v>44677</v>
      </c>
      <c r="F2362" s="1" t="s">
        <v>6197</v>
      </c>
      <c r="G2362" s="1" t="s">
        <v>72</v>
      </c>
      <c r="H2362" s="1" t="s">
        <v>65</v>
      </c>
      <c r="I2362" s="1">
        <v>0.1</v>
      </c>
      <c r="J2362" s="1" t="s">
        <v>75</v>
      </c>
      <c r="K2362" s="1">
        <v>0</v>
      </c>
      <c r="M2362" s="1">
        <v>0</v>
      </c>
      <c r="O2362" s="1">
        <v>0</v>
      </c>
      <c r="Q2362" s="1">
        <v>0</v>
      </c>
      <c r="S2362" s="1">
        <v>0</v>
      </c>
      <c r="U2362" s="1">
        <v>0</v>
      </c>
      <c r="W2362" s="1">
        <v>0</v>
      </c>
      <c r="Y2362" s="1">
        <v>0</v>
      </c>
      <c r="AA2362" s="1">
        <v>0</v>
      </c>
      <c r="AC2362" s="1">
        <v>0</v>
      </c>
      <c r="AE2362" s="1">
        <v>0</v>
      </c>
      <c r="AG2362" s="1">
        <v>1</v>
      </c>
      <c r="AH2362" s="1">
        <v>0</v>
      </c>
    </row>
    <row r="2363" spans="1:34">
      <c r="A2363" s="1" t="s">
        <v>6198</v>
      </c>
      <c r="B2363" s="1" t="s">
        <v>6199</v>
      </c>
      <c r="C2363" s="1" t="s">
        <v>411</v>
      </c>
      <c r="D2363" s="1">
        <v>5</v>
      </c>
      <c r="E2363" s="4">
        <v>44637</v>
      </c>
      <c r="F2363" s="1" t="s">
        <v>6200</v>
      </c>
      <c r="G2363" s="1" t="s">
        <v>72</v>
      </c>
      <c r="H2363" s="1" t="s">
        <v>73</v>
      </c>
      <c r="I2363" s="1">
        <v>0</v>
      </c>
      <c r="J2363" s="1" t="s">
        <v>74</v>
      </c>
      <c r="K2363" s="1">
        <v>0.75</v>
      </c>
      <c r="L2363" s="1" t="s">
        <v>75</v>
      </c>
      <c r="M2363" s="1">
        <v>0</v>
      </c>
      <c r="O2363" s="1">
        <v>0</v>
      </c>
      <c r="Q2363" s="1">
        <v>0</v>
      </c>
      <c r="S2363" s="1">
        <v>0</v>
      </c>
      <c r="U2363" s="1">
        <v>0</v>
      </c>
      <c r="W2363" s="1">
        <v>0</v>
      </c>
      <c r="Y2363" s="1">
        <v>0</v>
      </c>
      <c r="AA2363" s="1">
        <v>0</v>
      </c>
      <c r="AC2363" s="1">
        <v>0</v>
      </c>
      <c r="AE2363" s="1">
        <v>0</v>
      </c>
      <c r="AG2363" s="1">
        <v>2</v>
      </c>
      <c r="AH2363" s="1">
        <v>10000</v>
      </c>
    </row>
    <row r="2364" spans="1:34">
      <c r="A2364" s="1" t="s">
        <v>6201</v>
      </c>
      <c r="B2364" s="1" t="s">
        <v>6202</v>
      </c>
      <c r="C2364" s="1" t="s">
        <v>235</v>
      </c>
      <c r="D2364" s="1">
        <v>16</v>
      </c>
      <c r="E2364" s="1">
        <v>41912</v>
      </c>
      <c r="F2364" s="1" t="s">
        <v>20332</v>
      </c>
      <c r="G2364" s="1" t="s">
        <v>72</v>
      </c>
      <c r="H2364" s="1" t="s">
        <v>65</v>
      </c>
      <c r="I2364" s="1">
        <v>0.4</v>
      </c>
      <c r="J2364" s="1" t="s">
        <v>75</v>
      </c>
      <c r="K2364" s="1">
        <v>0</v>
      </c>
      <c r="M2364" s="1">
        <v>0</v>
      </c>
      <c r="O2364" s="1">
        <v>0</v>
      </c>
      <c r="Q2364" s="1">
        <v>0</v>
      </c>
      <c r="S2364" s="1">
        <v>0</v>
      </c>
      <c r="U2364" s="1">
        <v>0</v>
      </c>
      <c r="W2364" s="1">
        <v>0</v>
      </c>
      <c r="Y2364" s="1">
        <v>0</v>
      </c>
      <c r="AA2364" s="1">
        <v>0</v>
      </c>
      <c r="AC2364" s="1">
        <v>0</v>
      </c>
      <c r="AE2364" s="1">
        <v>0</v>
      </c>
      <c r="AG2364" s="1">
        <v>1</v>
      </c>
      <c r="AH2364" s="1">
        <v>0</v>
      </c>
    </row>
    <row r="2365" spans="1:34">
      <c r="A2365" s="1" t="s">
        <v>6203</v>
      </c>
      <c r="B2365" s="1" t="s">
        <v>6204</v>
      </c>
      <c r="C2365" s="1" t="s">
        <v>259</v>
      </c>
      <c r="D2365" s="1">
        <v>10</v>
      </c>
      <c r="E2365" s="1">
        <v>41554</v>
      </c>
      <c r="F2365" s="1" t="s">
        <v>20332</v>
      </c>
      <c r="G2365" s="1" t="s">
        <v>72</v>
      </c>
      <c r="H2365" s="1" t="s">
        <v>65</v>
      </c>
      <c r="I2365" s="1">
        <v>0.8</v>
      </c>
      <c r="J2365" s="1" t="s">
        <v>75</v>
      </c>
      <c r="K2365" s="1">
        <v>0</v>
      </c>
      <c r="M2365" s="1">
        <v>0</v>
      </c>
      <c r="O2365" s="1">
        <v>0</v>
      </c>
      <c r="Q2365" s="1">
        <v>0</v>
      </c>
      <c r="S2365" s="1">
        <v>0</v>
      </c>
      <c r="U2365" s="1">
        <v>0</v>
      </c>
      <c r="W2365" s="1">
        <v>0</v>
      </c>
      <c r="Y2365" s="1">
        <v>0</v>
      </c>
      <c r="AA2365" s="1">
        <v>0</v>
      </c>
      <c r="AC2365" s="1">
        <v>0</v>
      </c>
      <c r="AE2365" s="1">
        <v>0</v>
      </c>
      <c r="AG2365" s="1">
        <v>1</v>
      </c>
      <c r="AH2365" s="1">
        <v>0</v>
      </c>
    </row>
    <row r="2366" spans="1:34">
      <c r="A2366" s="1" t="s">
        <v>6205</v>
      </c>
      <c r="B2366" s="1" t="s">
        <v>6206</v>
      </c>
      <c r="C2366" s="1" t="s">
        <v>112</v>
      </c>
      <c r="D2366" s="1">
        <v>4</v>
      </c>
      <c r="E2366" s="1">
        <v>44662</v>
      </c>
      <c r="F2366" s="1" t="s">
        <v>20491</v>
      </c>
      <c r="G2366" s="1" t="s">
        <v>72</v>
      </c>
      <c r="H2366" s="1" t="s">
        <v>65</v>
      </c>
      <c r="I2366" s="1">
        <v>0.4</v>
      </c>
      <c r="J2366" s="1" t="s">
        <v>75</v>
      </c>
      <c r="K2366" s="1">
        <v>0</v>
      </c>
      <c r="M2366" s="1">
        <v>0</v>
      </c>
      <c r="O2366" s="1">
        <v>0</v>
      </c>
      <c r="Q2366" s="1">
        <v>0</v>
      </c>
      <c r="S2366" s="1">
        <v>0</v>
      </c>
      <c r="U2366" s="1">
        <v>0</v>
      </c>
      <c r="W2366" s="1">
        <v>0</v>
      </c>
      <c r="Y2366" s="1">
        <v>0</v>
      </c>
      <c r="AA2366" s="1">
        <v>0</v>
      </c>
      <c r="AC2366" s="1">
        <v>0</v>
      </c>
      <c r="AE2366" s="1">
        <v>0</v>
      </c>
      <c r="AG2366" s="1">
        <v>1</v>
      </c>
      <c r="AH2366" s="1">
        <v>0</v>
      </c>
    </row>
    <row r="2367" spans="1:34">
      <c r="A2367" s="1" t="s">
        <v>6207</v>
      </c>
      <c r="B2367" s="1" t="s">
        <v>6208</v>
      </c>
      <c r="C2367" s="1" t="s">
        <v>337</v>
      </c>
      <c r="D2367" s="1">
        <v>26</v>
      </c>
      <c r="E2367" s="1">
        <v>41079</v>
      </c>
      <c r="F2367" s="1" t="s">
        <v>20332</v>
      </c>
      <c r="G2367" s="1" t="s">
        <v>72</v>
      </c>
      <c r="H2367" s="1" t="s">
        <v>65</v>
      </c>
      <c r="I2367" s="1">
        <v>0.8</v>
      </c>
      <c r="J2367" s="1" t="s">
        <v>75</v>
      </c>
      <c r="K2367" s="1">
        <v>0</v>
      </c>
      <c r="M2367" s="1">
        <v>0</v>
      </c>
      <c r="O2367" s="1">
        <v>0</v>
      </c>
      <c r="Q2367" s="1">
        <v>0</v>
      </c>
      <c r="S2367" s="1">
        <v>0</v>
      </c>
      <c r="U2367" s="1">
        <v>0</v>
      </c>
      <c r="W2367" s="1">
        <v>0</v>
      </c>
      <c r="Y2367" s="1">
        <v>0</v>
      </c>
      <c r="AA2367" s="1">
        <v>0</v>
      </c>
      <c r="AC2367" s="1">
        <v>0</v>
      </c>
      <c r="AE2367" s="1">
        <v>0</v>
      </c>
      <c r="AG2367" s="1">
        <v>1</v>
      </c>
      <c r="AH2367" s="1">
        <v>0</v>
      </c>
    </row>
    <row r="2368" spans="1:34">
      <c r="A2368" s="1" t="s">
        <v>6209</v>
      </c>
      <c r="B2368" s="1" t="s">
        <v>6210</v>
      </c>
      <c r="C2368" s="1" t="s">
        <v>378</v>
      </c>
      <c r="D2368" s="1">
        <v>14</v>
      </c>
      <c r="E2368" s="1">
        <v>44711</v>
      </c>
      <c r="F2368" s="1" t="s">
        <v>20492</v>
      </c>
      <c r="G2368" s="1" t="s">
        <v>80</v>
      </c>
      <c r="H2368" s="1" t="s">
        <v>65</v>
      </c>
      <c r="I2368" s="1">
        <v>0.8</v>
      </c>
      <c r="J2368" s="1" t="s">
        <v>75</v>
      </c>
      <c r="K2368" s="1">
        <v>0</v>
      </c>
      <c r="M2368" s="1">
        <v>0</v>
      </c>
      <c r="O2368" s="1">
        <v>0</v>
      </c>
      <c r="Q2368" s="1">
        <v>0</v>
      </c>
      <c r="S2368" s="1">
        <v>0</v>
      </c>
      <c r="U2368" s="1">
        <v>0</v>
      </c>
      <c r="W2368" s="1">
        <v>0</v>
      </c>
      <c r="Y2368" s="1">
        <v>0</v>
      </c>
      <c r="AA2368" s="1">
        <v>0</v>
      </c>
      <c r="AC2368" s="1">
        <v>0</v>
      </c>
      <c r="AE2368" s="1">
        <v>0</v>
      </c>
      <c r="AG2368" s="1">
        <v>1</v>
      </c>
      <c r="AH2368" s="1">
        <v>0</v>
      </c>
    </row>
    <row r="2369" spans="1:34">
      <c r="A2369" s="1" t="s">
        <v>6211</v>
      </c>
      <c r="B2369" s="1" t="s">
        <v>6212</v>
      </c>
      <c r="C2369" s="1" t="s">
        <v>175</v>
      </c>
      <c r="D2369" s="1">
        <v>6</v>
      </c>
      <c r="E2369" s="1">
        <v>44283</v>
      </c>
      <c r="F2369" s="1" t="s">
        <v>20332</v>
      </c>
      <c r="G2369" s="1" t="s">
        <v>72</v>
      </c>
      <c r="H2369" s="1" t="s">
        <v>65</v>
      </c>
      <c r="I2369" s="1">
        <v>0.7</v>
      </c>
      <c r="J2369" s="1" t="s">
        <v>75</v>
      </c>
      <c r="K2369" s="1">
        <v>0</v>
      </c>
      <c r="M2369" s="1">
        <v>0</v>
      </c>
      <c r="O2369" s="1">
        <v>0</v>
      </c>
      <c r="Q2369" s="1">
        <v>0</v>
      </c>
      <c r="S2369" s="1">
        <v>0</v>
      </c>
      <c r="U2369" s="1">
        <v>0</v>
      </c>
      <c r="W2369" s="1">
        <v>0</v>
      </c>
      <c r="Y2369" s="1">
        <v>0</v>
      </c>
      <c r="AA2369" s="1">
        <v>0</v>
      </c>
      <c r="AC2369" s="1">
        <v>0</v>
      </c>
      <c r="AE2369" s="1">
        <v>0</v>
      </c>
      <c r="AG2369" s="1">
        <v>1</v>
      </c>
      <c r="AH2369" s="1">
        <v>0</v>
      </c>
    </row>
    <row r="2370" spans="1:34">
      <c r="A2370" s="1" t="s">
        <v>6213</v>
      </c>
      <c r="B2370" s="1" t="s">
        <v>6214</v>
      </c>
      <c r="C2370" s="1" t="s">
        <v>810</v>
      </c>
      <c r="D2370" s="1">
        <v>3</v>
      </c>
      <c r="E2370" s="4">
        <v>44637</v>
      </c>
      <c r="F2370" s="1" t="s">
        <v>6215</v>
      </c>
      <c r="G2370" s="1" t="s">
        <v>72</v>
      </c>
      <c r="H2370" s="1" t="s">
        <v>73</v>
      </c>
      <c r="I2370" s="1">
        <v>0</v>
      </c>
      <c r="J2370" s="1" t="s">
        <v>6216</v>
      </c>
      <c r="K2370" s="1">
        <v>0.7</v>
      </c>
      <c r="L2370" s="1" t="s">
        <v>75</v>
      </c>
      <c r="M2370" s="1">
        <v>0</v>
      </c>
      <c r="O2370" s="1">
        <v>0</v>
      </c>
      <c r="Q2370" s="1">
        <v>0</v>
      </c>
      <c r="S2370" s="1">
        <v>0</v>
      </c>
      <c r="U2370" s="1">
        <v>0</v>
      </c>
      <c r="W2370" s="1">
        <v>0</v>
      </c>
      <c r="Y2370" s="1">
        <v>0</v>
      </c>
      <c r="AA2370" s="1">
        <v>0</v>
      </c>
      <c r="AC2370" s="1">
        <v>0</v>
      </c>
      <c r="AE2370" s="1">
        <v>0</v>
      </c>
      <c r="AG2370" s="1">
        <v>2</v>
      </c>
      <c r="AH2370" s="1">
        <v>7000</v>
      </c>
    </row>
    <row r="2371" spans="1:34">
      <c r="A2371" s="1" t="s">
        <v>6217</v>
      </c>
      <c r="B2371" s="1" t="s">
        <v>6218</v>
      </c>
      <c r="C2371" s="1" t="s">
        <v>245</v>
      </c>
      <c r="H2371" s="1" t="s">
        <v>65</v>
      </c>
      <c r="I2371" s="1" t="s">
        <v>66</v>
      </c>
      <c r="V2371" s="1" t="s">
        <v>67</v>
      </c>
    </row>
    <row r="2372" spans="1:34">
      <c r="A2372" s="1" t="s">
        <v>6219</v>
      </c>
      <c r="B2372" s="1" t="s">
        <v>6220</v>
      </c>
      <c r="C2372" s="1" t="s">
        <v>255</v>
      </c>
      <c r="D2372" s="1">
        <v>2</v>
      </c>
      <c r="E2372" s="1">
        <v>44620</v>
      </c>
      <c r="F2372" s="1" t="s">
        <v>20493</v>
      </c>
      <c r="G2372" s="1" t="s">
        <v>80</v>
      </c>
      <c r="H2372" s="1" t="s">
        <v>65</v>
      </c>
      <c r="I2372" s="1">
        <v>0.65</v>
      </c>
      <c r="J2372" s="1" t="s">
        <v>75</v>
      </c>
      <c r="K2372" s="1">
        <v>0</v>
      </c>
      <c r="M2372" s="1">
        <v>0</v>
      </c>
      <c r="O2372" s="1">
        <v>0</v>
      </c>
      <c r="Q2372" s="1">
        <v>0</v>
      </c>
      <c r="S2372" s="1">
        <v>0</v>
      </c>
      <c r="U2372" s="1">
        <v>0</v>
      </c>
      <c r="W2372" s="1">
        <v>0</v>
      </c>
      <c r="Y2372" s="1">
        <v>0</v>
      </c>
      <c r="AA2372" s="1">
        <v>0</v>
      </c>
      <c r="AC2372" s="1">
        <v>0</v>
      </c>
      <c r="AE2372" s="1">
        <v>0</v>
      </c>
      <c r="AG2372" s="1">
        <v>1</v>
      </c>
      <c r="AH2372" s="1">
        <v>0</v>
      </c>
    </row>
    <row r="2373" spans="1:34">
      <c r="A2373" s="1" t="s">
        <v>6221</v>
      </c>
      <c r="B2373" s="1" t="s">
        <v>6222</v>
      </c>
      <c r="C2373" s="1" t="s">
        <v>199</v>
      </c>
      <c r="D2373" s="1">
        <v>3</v>
      </c>
      <c r="E2373" s="1">
        <v>44343</v>
      </c>
      <c r="F2373" s="1" t="s">
        <v>20332</v>
      </c>
      <c r="G2373" s="1" t="s">
        <v>72</v>
      </c>
      <c r="H2373" s="1" t="s">
        <v>73</v>
      </c>
      <c r="I2373" s="1">
        <v>0</v>
      </c>
      <c r="J2373" s="1" t="s">
        <v>74</v>
      </c>
      <c r="K2373" s="1">
        <v>0.3</v>
      </c>
      <c r="L2373" s="1" t="s">
        <v>75</v>
      </c>
      <c r="M2373" s="1">
        <v>0</v>
      </c>
      <c r="O2373" s="1">
        <v>0</v>
      </c>
      <c r="Q2373" s="1">
        <v>0</v>
      </c>
      <c r="S2373" s="1">
        <v>0</v>
      </c>
      <c r="U2373" s="1">
        <v>0</v>
      </c>
      <c r="W2373" s="1">
        <v>0</v>
      </c>
      <c r="Y2373" s="1">
        <v>0</v>
      </c>
      <c r="AA2373" s="1">
        <v>0</v>
      </c>
      <c r="AC2373" s="1">
        <v>0</v>
      </c>
      <c r="AE2373" s="1">
        <v>0</v>
      </c>
      <c r="AG2373" s="1">
        <v>2</v>
      </c>
      <c r="AH2373" s="1">
        <v>10000</v>
      </c>
    </row>
    <row r="2374" spans="1:34">
      <c r="A2374" s="1" t="s">
        <v>6223</v>
      </c>
      <c r="B2374" s="1" t="s">
        <v>6224</v>
      </c>
      <c r="C2374" s="1" t="s">
        <v>212</v>
      </c>
      <c r="D2374" s="1">
        <v>3</v>
      </c>
      <c r="E2374" s="4">
        <v>44635</v>
      </c>
      <c r="F2374" s="1" t="s">
        <v>6225</v>
      </c>
      <c r="G2374" s="1" t="s">
        <v>72</v>
      </c>
      <c r="H2374" s="1" t="s">
        <v>65</v>
      </c>
      <c r="I2374" s="1">
        <v>0.6</v>
      </c>
      <c r="J2374" s="1" t="s">
        <v>75</v>
      </c>
      <c r="K2374" s="1">
        <v>0</v>
      </c>
      <c r="M2374" s="1">
        <v>0</v>
      </c>
      <c r="O2374" s="1">
        <v>0</v>
      </c>
      <c r="Q2374" s="1">
        <v>0</v>
      </c>
      <c r="S2374" s="1">
        <v>0</v>
      </c>
      <c r="U2374" s="1">
        <v>0</v>
      </c>
      <c r="W2374" s="1">
        <v>0</v>
      </c>
      <c r="Y2374" s="1">
        <v>0</v>
      </c>
      <c r="AA2374" s="1">
        <v>0</v>
      </c>
      <c r="AC2374" s="1">
        <v>0</v>
      </c>
      <c r="AE2374" s="1">
        <v>0</v>
      </c>
      <c r="AG2374" s="1">
        <v>1</v>
      </c>
      <c r="AH2374" s="1">
        <v>0</v>
      </c>
    </row>
    <row r="2375" spans="1:34">
      <c r="A2375" s="1" t="s">
        <v>6226</v>
      </c>
      <c r="B2375" s="1" t="s">
        <v>6227</v>
      </c>
      <c r="C2375" s="1" t="s">
        <v>218</v>
      </c>
      <c r="D2375" s="1">
        <v>2</v>
      </c>
      <c r="E2375" s="1">
        <v>44253</v>
      </c>
      <c r="F2375" s="1" t="s">
        <v>20332</v>
      </c>
      <c r="G2375" s="1" t="s">
        <v>72</v>
      </c>
      <c r="H2375" s="1" t="s">
        <v>73</v>
      </c>
      <c r="I2375" s="1">
        <v>0</v>
      </c>
      <c r="J2375" s="1" t="s">
        <v>89</v>
      </c>
      <c r="K2375" s="1">
        <v>0.8</v>
      </c>
      <c r="L2375" s="1" t="s">
        <v>75</v>
      </c>
      <c r="M2375" s="1">
        <v>0</v>
      </c>
      <c r="O2375" s="1">
        <v>0</v>
      </c>
      <c r="Q2375" s="1">
        <v>0</v>
      </c>
      <c r="S2375" s="1">
        <v>0</v>
      </c>
      <c r="U2375" s="1">
        <v>0</v>
      </c>
      <c r="W2375" s="1">
        <v>0</v>
      </c>
      <c r="Y2375" s="1">
        <v>0</v>
      </c>
      <c r="AA2375" s="1">
        <v>0</v>
      </c>
      <c r="AC2375" s="1">
        <v>0</v>
      </c>
      <c r="AE2375" s="1">
        <v>0</v>
      </c>
      <c r="AG2375" s="1">
        <v>2</v>
      </c>
      <c r="AH2375" s="1">
        <v>12000</v>
      </c>
    </row>
    <row r="2376" spans="1:34">
      <c r="A2376" s="1" t="s">
        <v>6228</v>
      </c>
      <c r="B2376" s="1" t="s">
        <v>6229</v>
      </c>
      <c r="C2376" s="1" t="s">
        <v>306</v>
      </c>
      <c r="D2376" s="1">
        <v>69</v>
      </c>
      <c r="E2376" s="1">
        <v>41995</v>
      </c>
      <c r="F2376" s="1" t="s">
        <v>20332</v>
      </c>
      <c r="G2376" s="1" t="s">
        <v>72</v>
      </c>
      <c r="H2376" s="1" t="s">
        <v>65</v>
      </c>
      <c r="I2376" s="1">
        <v>0.6</v>
      </c>
      <c r="J2376" s="1" t="s">
        <v>75</v>
      </c>
      <c r="K2376" s="1">
        <v>0</v>
      </c>
      <c r="M2376" s="1">
        <v>0</v>
      </c>
      <c r="O2376" s="1">
        <v>0</v>
      </c>
      <c r="Q2376" s="1">
        <v>0</v>
      </c>
      <c r="S2376" s="1">
        <v>0</v>
      </c>
      <c r="U2376" s="1">
        <v>0</v>
      </c>
      <c r="W2376" s="1">
        <v>0</v>
      </c>
      <c r="Y2376" s="1">
        <v>0</v>
      </c>
      <c r="AA2376" s="1">
        <v>0</v>
      </c>
      <c r="AC2376" s="1">
        <v>0</v>
      </c>
      <c r="AE2376" s="1">
        <v>0</v>
      </c>
      <c r="AG2376" s="1">
        <v>1</v>
      </c>
      <c r="AH2376" s="1">
        <v>0</v>
      </c>
    </row>
    <row r="2377" spans="1:34">
      <c r="A2377" s="1" t="s">
        <v>6230</v>
      </c>
      <c r="B2377" s="1" t="s">
        <v>6231</v>
      </c>
      <c r="C2377" s="1" t="s">
        <v>1153</v>
      </c>
      <c r="D2377" s="1">
        <v>10</v>
      </c>
      <c r="E2377" s="4">
        <v>44680</v>
      </c>
      <c r="F2377" s="1" t="s">
        <v>6232</v>
      </c>
      <c r="G2377" s="1" t="s">
        <v>72</v>
      </c>
      <c r="H2377" s="1" t="s">
        <v>65</v>
      </c>
      <c r="I2377" s="1">
        <v>0.8</v>
      </c>
      <c r="J2377" s="1" t="s">
        <v>75</v>
      </c>
      <c r="K2377" s="1">
        <v>0</v>
      </c>
      <c r="M2377" s="1">
        <v>0</v>
      </c>
      <c r="O2377" s="1">
        <v>0</v>
      </c>
      <c r="Q2377" s="1">
        <v>0</v>
      </c>
      <c r="S2377" s="1">
        <v>0</v>
      </c>
      <c r="U2377" s="1">
        <v>0</v>
      </c>
      <c r="W2377" s="1">
        <v>0</v>
      </c>
      <c r="Y2377" s="1">
        <v>0</v>
      </c>
      <c r="AA2377" s="1">
        <v>0</v>
      </c>
      <c r="AC2377" s="1">
        <v>0</v>
      </c>
      <c r="AE2377" s="1">
        <v>0</v>
      </c>
      <c r="AG2377" s="1">
        <v>1</v>
      </c>
      <c r="AH2377" s="1">
        <v>0</v>
      </c>
    </row>
    <row r="2378" spans="1:34">
      <c r="A2378" s="1" t="s">
        <v>6233</v>
      </c>
      <c r="B2378" s="1" t="s">
        <v>6234</v>
      </c>
      <c r="C2378" s="1" t="s">
        <v>365</v>
      </c>
      <c r="H2378" s="1" t="s">
        <v>65</v>
      </c>
      <c r="I2378" s="1" t="s">
        <v>66</v>
      </c>
      <c r="V2378" s="1" t="s">
        <v>67</v>
      </c>
    </row>
    <row r="2379" spans="1:34">
      <c r="A2379" s="1" t="s">
        <v>6235</v>
      </c>
      <c r="B2379" s="1" t="s">
        <v>6236</v>
      </c>
      <c r="C2379" s="1" t="s">
        <v>212</v>
      </c>
      <c r="D2379" s="1">
        <v>20</v>
      </c>
      <c r="E2379" s="4">
        <v>44560</v>
      </c>
      <c r="F2379" s="1" t="s">
        <v>6237</v>
      </c>
      <c r="G2379" s="1" t="s">
        <v>80</v>
      </c>
      <c r="H2379" s="1" t="s">
        <v>73</v>
      </c>
      <c r="I2379" s="1">
        <v>0</v>
      </c>
      <c r="J2379" s="1" t="s">
        <v>397</v>
      </c>
      <c r="K2379" s="1">
        <v>0.55000000000000004</v>
      </c>
      <c r="L2379" s="1" t="s">
        <v>75</v>
      </c>
      <c r="M2379" s="1">
        <v>0</v>
      </c>
      <c r="O2379" s="1">
        <v>0</v>
      </c>
      <c r="Q2379" s="1">
        <v>0</v>
      </c>
      <c r="S2379" s="1">
        <v>0</v>
      </c>
      <c r="U2379" s="1">
        <v>0</v>
      </c>
      <c r="W2379" s="1">
        <v>0</v>
      </c>
      <c r="Y2379" s="1">
        <v>0</v>
      </c>
      <c r="AA2379" s="1">
        <v>0</v>
      </c>
      <c r="AC2379" s="1">
        <v>0</v>
      </c>
      <c r="AE2379" s="1">
        <v>0</v>
      </c>
      <c r="AG2379" s="1">
        <v>2</v>
      </c>
      <c r="AH2379" s="1">
        <v>8000</v>
      </c>
    </row>
    <row r="2380" spans="1:34">
      <c r="A2380" s="1" t="s">
        <v>6238</v>
      </c>
      <c r="B2380" s="1" t="s">
        <v>6239</v>
      </c>
      <c r="C2380" s="1" t="s">
        <v>212</v>
      </c>
      <c r="D2380" s="1">
        <v>10</v>
      </c>
      <c r="E2380" s="4">
        <v>44678</v>
      </c>
      <c r="F2380" s="1" t="s">
        <v>6240</v>
      </c>
      <c r="G2380" s="1" t="s">
        <v>80</v>
      </c>
      <c r="H2380" s="1" t="s">
        <v>73</v>
      </c>
      <c r="I2380" s="1">
        <v>0.4</v>
      </c>
      <c r="J2380" s="1" t="s">
        <v>82</v>
      </c>
      <c r="K2380" s="1">
        <v>0.54</v>
      </c>
      <c r="L2380" s="1" t="s">
        <v>83</v>
      </c>
      <c r="M2380" s="1">
        <v>0.56999999999999995</v>
      </c>
      <c r="N2380" s="1" t="s">
        <v>84</v>
      </c>
      <c r="O2380" s="1">
        <v>0.6</v>
      </c>
      <c r="P2380" s="1" t="s">
        <v>85</v>
      </c>
      <c r="Q2380" s="1">
        <v>0</v>
      </c>
      <c r="S2380" s="1">
        <v>0</v>
      </c>
      <c r="U2380" s="1">
        <v>0</v>
      </c>
      <c r="W2380" s="1">
        <v>0</v>
      </c>
      <c r="Y2380" s="1">
        <v>0</v>
      </c>
      <c r="AA2380" s="1">
        <v>0</v>
      </c>
      <c r="AC2380" s="1">
        <v>0</v>
      </c>
      <c r="AE2380" s="1">
        <v>0</v>
      </c>
      <c r="AG2380" s="1">
        <v>3</v>
      </c>
      <c r="AH2380" s="1">
        <v>0</v>
      </c>
    </row>
    <row r="2381" spans="1:34">
      <c r="A2381" s="1" t="s">
        <v>6241</v>
      </c>
      <c r="B2381" s="1" t="s">
        <v>6242</v>
      </c>
      <c r="C2381" s="1" t="s">
        <v>78</v>
      </c>
      <c r="D2381" s="1">
        <v>3</v>
      </c>
      <c r="E2381" s="4">
        <v>44603</v>
      </c>
      <c r="F2381" s="1" t="s">
        <v>6243</v>
      </c>
      <c r="G2381" s="1" t="s">
        <v>80</v>
      </c>
      <c r="H2381" s="1" t="s">
        <v>73</v>
      </c>
      <c r="I2381" s="1">
        <v>0</v>
      </c>
      <c r="J2381" s="1" t="s">
        <v>1291</v>
      </c>
      <c r="K2381" s="1">
        <v>0.5</v>
      </c>
      <c r="L2381" s="1" t="s">
        <v>82</v>
      </c>
      <c r="M2381" s="1">
        <v>0.7</v>
      </c>
      <c r="N2381" s="1" t="s">
        <v>83</v>
      </c>
      <c r="O2381" s="1">
        <v>0.78</v>
      </c>
      <c r="P2381" s="1" t="s">
        <v>84</v>
      </c>
      <c r="Q2381" s="1">
        <v>0.8</v>
      </c>
      <c r="R2381" s="1" t="s">
        <v>85</v>
      </c>
      <c r="S2381" s="1">
        <v>0</v>
      </c>
      <c r="U2381" s="1">
        <v>0</v>
      </c>
      <c r="W2381" s="1">
        <v>0</v>
      </c>
      <c r="Y2381" s="1">
        <v>0</v>
      </c>
      <c r="AA2381" s="1">
        <v>0</v>
      </c>
      <c r="AC2381" s="1">
        <v>0</v>
      </c>
      <c r="AE2381" s="1">
        <v>0</v>
      </c>
      <c r="AG2381" s="1">
        <v>4</v>
      </c>
      <c r="AH2381" s="1">
        <v>12999.99</v>
      </c>
    </row>
    <row r="2382" spans="1:34">
      <c r="A2382" s="1" t="s">
        <v>6244</v>
      </c>
      <c r="B2382" s="1" t="s">
        <v>6245</v>
      </c>
      <c r="C2382" s="1" t="s">
        <v>369</v>
      </c>
      <c r="D2382" s="1">
        <v>36</v>
      </c>
      <c r="E2382" s="4">
        <v>44544</v>
      </c>
      <c r="F2382" s="1" t="s">
        <v>6246</v>
      </c>
      <c r="G2382" s="1" t="s">
        <v>72</v>
      </c>
      <c r="H2382" s="1" t="s">
        <v>73</v>
      </c>
      <c r="I2382" s="1">
        <v>0</v>
      </c>
      <c r="J2382" s="1" t="s">
        <v>89</v>
      </c>
      <c r="K2382" s="1">
        <v>0.8</v>
      </c>
      <c r="L2382" s="1" t="s">
        <v>75</v>
      </c>
      <c r="M2382" s="1">
        <v>0</v>
      </c>
      <c r="O2382" s="1">
        <v>0</v>
      </c>
      <c r="Q2382" s="1">
        <v>0</v>
      </c>
      <c r="S2382" s="1">
        <v>0</v>
      </c>
      <c r="U2382" s="1">
        <v>0</v>
      </c>
      <c r="W2382" s="1">
        <v>0</v>
      </c>
      <c r="Y2382" s="1">
        <v>0</v>
      </c>
      <c r="AA2382" s="1">
        <v>0</v>
      </c>
      <c r="AC2382" s="1">
        <v>0</v>
      </c>
      <c r="AE2382" s="1">
        <v>0</v>
      </c>
      <c r="AG2382" s="1">
        <v>2</v>
      </c>
      <c r="AH2382" s="1">
        <v>12000</v>
      </c>
    </row>
    <row r="2383" spans="1:34">
      <c r="A2383" s="1" t="s">
        <v>6247</v>
      </c>
      <c r="B2383" s="1" t="s">
        <v>6248</v>
      </c>
      <c r="C2383" s="1" t="s">
        <v>350</v>
      </c>
      <c r="D2383" s="1">
        <v>6</v>
      </c>
      <c r="E2383" s="1">
        <v>43873</v>
      </c>
      <c r="F2383" s="1" t="s">
        <v>20332</v>
      </c>
      <c r="G2383" s="1" t="s">
        <v>72</v>
      </c>
      <c r="H2383" s="1" t="s">
        <v>65</v>
      </c>
      <c r="I2383" s="1">
        <v>0.5</v>
      </c>
      <c r="J2383" s="1" t="s">
        <v>75</v>
      </c>
      <c r="K2383" s="1">
        <v>0</v>
      </c>
      <c r="M2383" s="1">
        <v>0</v>
      </c>
      <c r="O2383" s="1">
        <v>0</v>
      </c>
      <c r="Q2383" s="1">
        <v>0</v>
      </c>
      <c r="S2383" s="1">
        <v>0</v>
      </c>
      <c r="U2383" s="1">
        <v>0</v>
      </c>
      <c r="W2383" s="1">
        <v>0</v>
      </c>
      <c r="Y2383" s="1">
        <v>0</v>
      </c>
      <c r="AA2383" s="1">
        <v>0</v>
      </c>
      <c r="AC2383" s="1">
        <v>0</v>
      </c>
      <c r="AE2383" s="1">
        <v>0</v>
      </c>
      <c r="AG2383" s="1">
        <v>1</v>
      </c>
      <c r="AH2383" s="1">
        <v>0</v>
      </c>
    </row>
    <row r="2384" spans="1:34">
      <c r="A2384" s="1" t="s">
        <v>6249</v>
      </c>
      <c r="B2384" s="1" t="s">
        <v>6250</v>
      </c>
      <c r="C2384" s="1" t="s">
        <v>212</v>
      </c>
      <c r="D2384" s="1">
        <v>34</v>
      </c>
      <c r="E2384" s="4">
        <v>44711</v>
      </c>
      <c r="F2384" s="1" t="s">
        <v>6251</v>
      </c>
      <c r="G2384" s="1" t="s">
        <v>80</v>
      </c>
      <c r="H2384" s="1" t="s">
        <v>65</v>
      </c>
      <c r="I2384" s="1">
        <v>0.8</v>
      </c>
      <c r="J2384" s="1" t="s">
        <v>75</v>
      </c>
      <c r="K2384" s="1">
        <v>0</v>
      </c>
      <c r="M2384" s="1">
        <v>0</v>
      </c>
      <c r="O2384" s="1">
        <v>0</v>
      </c>
      <c r="Q2384" s="1">
        <v>0</v>
      </c>
      <c r="S2384" s="1">
        <v>0</v>
      </c>
      <c r="U2384" s="1">
        <v>0</v>
      </c>
      <c r="W2384" s="1">
        <v>0</v>
      </c>
      <c r="Y2384" s="1">
        <v>0</v>
      </c>
      <c r="AA2384" s="1">
        <v>0</v>
      </c>
      <c r="AC2384" s="1">
        <v>0</v>
      </c>
      <c r="AE2384" s="1">
        <v>0</v>
      </c>
      <c r="AG2384" s="1">
        <v>1</v>
      </c>
      <c r="AH2384" s="1">
        <v>0</v>
      </c>
    </row>
    <row r="2385" spans="1:34">
      <c r="A2385" s="1" t="s">
        <v>6252</v>
      </c>
      <c r="B2385" s="1" t="s">
        <v>6253</v>
      </c>
      <c r="C2385" s="1" t="s">
        <v>225</v>
      </c>
      <c r="D2385" s="1">
        <v>63</v>
      </c>
      <c r="E2385" s="4">
        <v>44545</v>
      </c>
      <c r="F2385" s="1" t="s">
        <v>6254</v>
      </c>
      <c r="G2385" s="1" t="s">
        <v>72</v>
      </c>
      <c r="H2385" s="1" t="s">
        <v>65</v>
      </c>
      <c r="I2385" s="1">
        <v>0.8</v>
      </c>
      <c r="J2385" s="1" t="s">
        <v>75</v>
      </c>
      <c r="K2385" s="1">
        <v>0</v>
      </c>
      <c r="M2385" s="1">
        <v>0</v>
      </c>
      <c r="O2385" s="1">
        <v>0</v>
      </c>
      <c r="Q2385" s="1">
        <v>0</v>
      </c>
      <c r="S2385" s="1">
        <v>0</v>
      </c>
      <c r="U2385" s="1">
        <v>0</v>
      </c>
      <c r="W2385" s="1">
        <v>0</v>
      </c>
      <c r="Y2385" s="1">
        <v>0</v>
      </c>
      <c r="AA2385" s="1">
        <v>0</v>
      </c>
      <c r="AC2385" s="1">
        <v>0</v>
      </c>
      <c r="AE2385" s="1">
        <v>0</v>
      </c>
      <c r="AG2385" s="1">
        <v>1</v>
      </c>
      <c r="AH2385" s="1">
        <v>0</v>
      </c>
    </row>
    <row r="2386" spans="1:34">
      <c r="A2386" s="1" t="s">
        <v>6255</v>
      </c>
      <c r="B2386" s="1" t="s">
        <v>6256</v>
      </c>
      <c r="C2386" s="1" t="s">
        <v>255</v>
      </c>
      <c r="D2386" s="1">
        <v>4</v>
      </c>
      <c r="E2386" s="4">
        <v>44628</v>
      </c>
      <c r="F2386" s="1" t="s">
        <v>6257</v>
      </c>
      <c r="G2386" s="1" t="s">
        <v>72</v>
      </c>
      <c r="H2386" s="1" t="s">
        <v>65</v>
      </c>
      <c r="I2386" s="1">
        <v>0.7</v>
      </c>
      <c r="J2386" s="1" t="s">
        <v>75</v>
      </c>
      <c r="K2386" s="1">
        <v>0</v>
      </c>
      <c r="M2386" s="1">
        <v>0</v>
      </c>
      <c r="O2386" s="1">
        <v>0</v>
      </c>
      <c r="Q2386" s="1">
        <v>0</v>
      </c>
      <c r="S2386" s="1">
        <v>0</v>
      </c>
      <c r="U2386" s="1">
        <v>0</v>
      </c>
      <c r="W2386" s="1">
        <v>0</v>
      </c>
      <c r="Y2386" s="1">
        <v>0</v>
      </c>
      <c r="AA2386" s="1">
        <v>0</v>
      </c>
      <c r="AC2386" s="1">
        <v>0</v>
      </c>
      <c r="AE2386" s="1">
        <v>0</v>
      </c>
      <c r="AG2386" s="1">
        <v>1</v>
      </c>
      <c r="AH2386" s="1">
        <v>0</v>
      </c>
    </row>
    <row r="2387" spans="1:34">
      <c r="A2387" s="1" t="s">
        <v>6258</v>
      </c>
      <c r="B2387" s="1" t="s">
        <v>6259</v>
      </c>
      <c r="C2387" s="1" t="s">
        <v>112</v>
      </c>
      <c r="D2387" s="1">
        <v>22</v>
      </c>
      <c r="E2387" s="4">
        <v>44553</v>
      </c>
      <c r="F2387" s="1" t="s">
        <v>6260</v>
      </c>
      <c r="G2387" s="1" t="s">
        <v>72</v>
      </c>
      <c r="H2387" s="1" t="s">
        <v>73</v>
      </c>
      <c r="I2387" s="1">
        <v>0</v>
      </c>
      <c r="J2387" s="1" t="s">
        <v>397</v>
      </c>
      <c r="K2387" s="1">
        <v>0.65</v>
      </c>
      <c r="L2387" s="1" t="s">
        <v>75</v>
      </c>
      <c r="M2387" s="1">
        <v>0</v>
      </c>
      <c r="O2387" s="1">
        <v>0</v>
      </c>
      <c r="Q2387" s="1">
        <v>0</v>
      </c>
      <c r="S2387" s="1">
        <v>0</v>
      </c>
      <c r="U2387" s="1">
        <v>0</v>
      </c>
      <c r="W2387" s="1">
        <v>0</v>
      </c>
      <c r="Y2387" s="1">
        <v>0</v>
      </c>
      <c r="AA2387" s="1">
        <v>0</v>
      </c>
      <c r="AC2387" s="1">
        <v>0</v>
      </c>
      <c r="AE2387" s="1">
        <v>0</v>
      </c>
      <c r="AG2387" s="1">
        <v>2</v>
      </c>
      <c r="AH2387" s="1">
        <v>8000</v>
      </c>
    </row>
    <row r="2388" spans="1:34">
      <c r="A2388" s="1" t="s">
        <v>6261</v>
      </c>
      <c r="B2388" s="1" t="s">
        <v>6262</v>
      </c>
      <c r="C2388" s="1" t="s">
        <v>522</v>
      </c>
      <c r="D2388" s="1">
        <v>15</v>
      </c>
      <c r="E2388" s="4">
        <v>44643</v>
      </c>
      <c r="F2388" s="1" t="s">
        <v>6263</v>
      </c>
      <c r="G2388" s="1" t="s">
        <v>80</v>
      </c>
      <c r="H2388" s="1" t="s">
        <v>73</v>
      </c>
      <c r="I2388" s="1">
        <v>0.7</v>
      </c>
      <c r="J2388" s="1" t="s">
        <v>82</v>
      </c>
      <c r="K2388" s="1">
        <v>0.73</v>
      </c>
      <c r="L2388" s="1" t="s">
        <v>83</v>
      </c>
      <c r="M2388" s="1">
        <v>0.77</v>
      </c>
      <c r="N2388" s="1" t="s">
        <v>84</v>
      </c>
      <c r="O2388" s="1">
        <v>0.8</v>
      </c>
      <c r="P2388" s="1" t="s">
        <v>85</v>
      </c>
      <c r="Q2388" s="1">
        <v>0</v>
      </c>
      <c r="S2388" s="1">
        <v>0</v>
      </c>
      <c r="U2388" s="1">
        <v>0</v>
      </c>
      <c r="W2388" s="1">
        <v>0</v>
      </c>
      <c r="Y2388" s="1">
        <v>0</v>
      </c>
      <c r="AA2388" s="1">
        <v>0</v>
      </c>
      <c r="AC2388" s="1">
        <v>0</v>
      </c>
      <c r="AE2388" s="1">
        <v>0</v>
      </c>
      <c r="AG2388" s="1">
        <v>3</v>
      </c>
      <c r="AH2388" s="1">
        <v>0</v>
      </c>
    </row>
    <row r="2389" spans="1:34">
      <c r="A2389" s="1" t="s">
        <v>6264</v>
      </c>
      <c r="B2389" s="1" t="s">
        <v>6265</v>
      </c>
      <c r="C2389" s="1" t="s">
        <v>1756</v>
      </c>
      <c r="D2389" s="1">
        <v>16</v>
      </c>
      <c r="E2389" s="4">
        <v>44627</v>
      </c>
      <c r="F2389" s="1" t="s">
        <v>6266</v>
      </c>
      <c r="G2389" s="1" t="s">
        <v>72</v>
      </c>
      <c r="H2389" s="1" t="s">
        <v>65</v>
      </c>
      <c r="I2389" s="1">
        <v>0.8</v>
      </c>
      <c r="J2389" s="1" t="s">
        <v>75</v>
      </c>
      <c r="K2389" s="1">
        <v>0</v>
      </c>
      <c r="M2389" s="1">
        <v>0</v>
      </c>
      <c r="O2389" s="1">
        <v>0</v>
      </c>
      <c r="Q2389" s="1">
        <v>0</v>
      </c>
      <c r="S2389" s="1">
        <v>0</v>
      </c>
      <c r="U2389" s="1">
        <v>0</v>
      </c>
      <c r="W2389" s="1">
        <v>0</v>
      </c>
      <c r="Y2389" s="1">
        <v>0</v>
      </c>
      <c r="AA2389" s="1">
        <v>0</v>
      </c>
      <c r="AC2389" s="1">
        <v>0</v>
      </c>
      <c r="AE2389" s="1">
        <v>0</v>
      </c>
      <c r="AG2389" s="1">
        <v>1</v>
      </c>
      <c r="AH2389" s="1">
        <v>0</v>
      </c>
    </row>
    <row r="2390" spans="1:34">
      <c r="A2390" s="1" t="s">
        <v>6267</v>
      </c>
      <c r="B2390" s="1" t="s">
        <v>6268</v>
      </c>
      <c r="C2390" s="1" t="s">
        <v>1756</v>
      </c>
      <c r="D2390" s="1">
        <v>16</v>
      </c>
      <c r="E2390" s="4">
        <v>44701</v>
      </c>
      <c r="F2390" s="1" t="s">
        <v>6269</v>
      </c>
      <c r="G2390" s="1" t="s">
        <v>80</v>
      </c>
      <c r="H2390" s="1" t="s">
        <v>73</v>
      </c>
      <c r="I2390" s="1">
        <v>0</v>
      </c>
      <c r="J2390" s="1" t="s">
        <v>74</v>
      </c>
      <c r="K2390" s="1">
        <v>0.25</v>
      </c>
      <c r="L2390" s="1" t="s">
        <v>82</v>
      </c>
      <c r="M2390" s="1">
        <v>0.35</v>
      </c>
      <c r="N2390" s="1" t="s">
        <v>83</v>
      </c>
      <c r="O2390" s="1">
        <v>0.45</v>
      </c>
      <c r="P2390" s="1" t="s">
        <v>84</v>
      </c>
      <c r="Q2390" s="1">
        <v>0.6</v>
      </c>
      <c r="R2390" s="1" t="s">
        <v>85</v>
      </c>
      <c r="S2390" s="1">
        <v>0</v>
      </c>
      <c r="U2390" s="1">
        <v>0</v>
      </c>
      <c r="W2390" s="1">
        <v>0</v>
      </c>
      <c r="Y2390" s="1">
        <v>0</v>
      </c>
      <c r="AA2390" s="1">
        <v>0</v>
      </c>
      <c r="AC2390" s="1">
        <v>0</v>
      </c>
      <c r="AE2390" s="1">
        <v>0</v>
      </c>
      <c r="AG2390" s="1">
        <v>4</v>
      </c>
      <c r="AH2390" s="1">
        <v>10000</v>
      </c>
    </row>
    <row r="2391" spans="1:34">
      <c r="A2391" s="1" t="s">
        <v>6270</v>
      </c>
      <c r="B2391" s="1" t="s">
        <v>6271</v>
      </c>
      <c r="C2391" s="1" t="s">
        <v>121</v>
      </c>
      <c r="D2391" s="1">
        <v>13</v>
      </c>
      <c r="E2391" s="1">
        <v>44679</v>
      </c>
      <c r="F2391" s="1" t="s">
        <v>20494</v>
      </c>
      <c r="G2391" s="1" t="s">
        <v>72</v>
      </c>
      <c r="H2391" s="1" t="s">
        <v>65</v>
      </c>
      <c r="I2391" s="1">
        <v>0.3</v>
      </c>
      <c r="J2391" s="1" t="s">
        <v>75</v>
      </c>
      <c r="K2391" s="1">
        <v>0</v>
      </c>
      <c r="M2391" s="1">
        <v>0</v>
      </c>
      <c r="O2391" s="1">
        <v>0</v>
      </c>
      <c r="Q2391" s="1">
        <v>0</v>
      </c>
      <c r="S2391" s="1">
        <v>0</v>
      </c>
      <c r="U2391" s="1">
        <v>0</v>
      </c>
      <c r="W2391" s="1">
        <v>0</v>
      </c>
      <c r="Y2391" s="1">
        <v>0</v>
      </c>
      <c r="AA2391" s="1">
        <v>0</v>
      </c>
      <c r="AC2391" s="1">
        <v>0</v>
      </c>
      <c r="AE2391" s="1">
        <v>0</v>
      </c>
      <c r="AG2391" s="1">
        <v>1</v>
      </c>
      <c r="AH2391" s="1">
        <v>0</v>
      </c>
    </row>
    <row r="2392" spans="1:34">
      <c r="A2392" s="1" t="s">
        <v>6272</v>
      </c>
      <c r="B2392" s="1" t="s">
        <v>6273</v>
      </c>
      <c r="C2392" s="1" t="s">
        <v>212</v>
      </c>
      <c r="D2392" s="1">
        <v>7</v>
      </c>
      <c r="E2392" s="4">
        <v>44671</v>
      </c>
      <c r="F2392" s="1" t="s">
        <v>6274</v>
      </c>
      <c r="G2392" s="1" t="s">
        <v>80</v>
      </c>
      <c r="H2392" s="1" t="s">
        <v>73</v>
      </c>
      <c r="I2392" s="1">
        <v>0.6</v>
      </c>
      <c r="J2392" s="1" t="s">
        <v>82</v>
      </c>
      <c r="K2392" s="1">
        <v>0.7</v>
      </c>
      <c r="L2392" s="1" t="s">
        <v>83</v>
      </c>
      <c r="M2392" s="1">
        <v>0.75</v>
      </c>
      <c r="N2392" s="1" t="s">
        <v>84</v>
      </c>
      <c r="O2392" s="1">
        <v>0.8</v>
      </c>
      <c r="P2392" s="1" t="s">
        <v>85</v>
      </c>
      <c r="Q2392" s="1">
        <v>0</v>
      </c>
      <c r="S2392" s="1">
        <v>0</v>
      </c>
      <c r="U2392" s="1">
        <v>0</v>
      </c>
      <c r="W2392" s="1">
        <v>0</v>
      </c>
      <c r="Y2392" s="1">
        <v>0</v>
      </c>
      <c r="AA2392" s="1">
        <v>0</v>
      </c>
      <c r="AC2392" s="1">
        <v>0</v>
      </c>
      <c r="AE2392" s="1">
        <v>0</v>
      </c>
      <c r="AG2392" s="1">
        <v>3</v>
      </c>
      <c r="AH2392" s="1">
        <v>0</v>
      </c>
    </row>
    <row r="2393" spans="1:34">
      <c r="A2393" s="1" t="s">
        <v>6275</v>
      </c>
      <c r="B2393" s="1" t="s">
        <v>6276</v>
      </c>
      <c r="C2393" s="1" t="s">
        <v>365</v>
      </c>
      <c r="D2393" s="1">
        <v>3</v>
      </c>
      <c r="E2393" s="4">
        <v>44664</v>
      </c>
      <c r="F2393" s="1" t="s">
        <v>6277</v>
      </c>
      <c r="G2393" s="1" t="s">
        <v>72</v>
      </c>
      <c r="H2393" s="1" t="s">
        <v>65</v>
      </c>
      <c r="I2393" s="1">
        <v>0.8</v>
      </c>
      <c r="J2393" s="1" t="s">
        <v>75</v>
      </c>
      <c r="K2393" s="1">
        <v>0</v>
      </c>
      <c r="M2393" s="1">
        <v>0</v>
      </c>
      <c r="O2393" s="1">
        <v>0</v>
      </c>
      <c r="Q2393" s="1">
        <v>0</v>
      </c>
      <c r="S2393" s="1">
        <v>0</v>
      </c>
      <c r="U2393" s="1">
        <v>0</v>
      </c>
      <c r="W2393" s="1">
        <v>0</v>
      </c>
      <c r="Y2393" s="1">
        <v>0</v>
      </c>
      <c r="AA2393" s="1">
        <v>0</v>
      </c>
      <c r="AC2393" s="1">
        <v>0</v>
      </c>
      <c r="AE2393" s="1">
        <v>0</v>
      </c>
      <c r="AG2393" s="1">
        <v>1</v>
      </c>
      <c r="AH2393" s="1">
        <v>0</v>
      </c>
    </row>
    <row r="2394" spans="1:34">
      <c r="A2394" s="1" t="s">
        <v>6278</v>
      </c>
      <c r="B2394" s="1" t="s">
        <v>6279</v>
      </c>
      <c r="C2394" s="1" t="s">
        <v>115</v>
      </c>
      <c r="H2394" s="1" t="s">
        <v>65</v>
      </c>
      <c r="I2394" s="1" t="s">
        <v>66</v>
      </c>
      <c r="V2394" s="1" t="s">
        <v>67</v>
      </c>
    </row>
    <row r="2395" spans="1:34">
      <c r="A2395" s="1" t="s">
        <v>6280</v>
      </c>
      <c r="B2395" s="1" t="s">
        <v>6281</v>
      </c>
      <c r="C2395" s="1" t="s">
        <v>78</v>
      </c>
      <c r="D2395" s="1">
        <v>7</v>
      </c>
      <c r="E2395" s="4">
        <v>44616</v>
      </c>
      <c r="F2395" s="1" t="s">
        <v>6282</v>
      </c>
      <c r="G2395" s="1" t="s">
        <v>80</v>
      </c>
      <c r="H2395" s="1" t="s">
        <v>65</v>
      </c>
      <c r="I2395" s="1">
        <v>0.3</v>
      </c>
      <c r="J2395" s="1" t="s">
        <v>75</v>
      </c>
      <c r="K2395" s="1">
        <v>0</v>
      </c>
      <c r="M2395" s="1">
        <v>0</v>
      </c>
      <c r="O2395" s="1">
        <v>0</v>
      </c>
      <c r="Q2395" s="1">
        <v>0</v>
      </c>
      <c r="S2395" s="1">
        <v>0</v>
      </c>
      <c r="U2395" s="1">
        <v>0</v>
      </c>
      <c r="W2395" s="1">
        <v>0</v>
      </c>
      <c r="Y2395" s="1">
        <v>0</v>
      </c>
      <c r="AA2395" s="1">
        <v>0</v>
      </c>
      <c r="AC2395" s="1">
        <v>0</v>
      </c>
      <c r="AE2395" s="1">
        <v>0</v>
      </c>
      <c r="AG2395" s="1">
        <v>1</v>
      </c>
      <c r="AH2395" s="1">
        <v>0</v>
      </c>
    </row>
    <row r="2396" spans="1:34">
      <c r="A2396" s="1" t="s">
        <v>6283</v>
      </c>
      <c r="B2396" s="1" t="s">
        <v>6284</v>
      </c>
      <c r="C2396" s="1" t="s">
        <v>369</v>
      </c>
      <c r="D2396" s="1">
        <v>35</v>
      </c>
      <c r="E2396" s="1">
        <v>44551</v>
      </c>
      <c r="F2396" s="1" t="s">
        <v>20495</v>
      </c>
      <c r="G2396" s="1" t="s">
        <v>72</v>
      </c>
      <c r="H2396" s="1" t="s">
        <v>65</v>
      </c>
      <c r="I2396" s="1">
        <v>0.8</v>
      </c>
      <c r="J2396" s="1" t="s">
        <v>75</v>
      </c>
      <c r="K2396" s="1">
        <v>0</v>
      </c>
      <c r="M2396" s="1">
        <v>0</v>
      </c>
      <c r="O2396" s="1">
        <v>0</v>
      </c>
      <c r="Q2396" s="1">
        <v>0</v>
      </c>
      <c r="S2396" s="1">
        <v>0</v>
      </c>
      <c r="U2396" s="1">
        <v>0</v>
      </c>
      <c r="W2396" s="1">
        <v>0</v>
      </c>
      <c r="Y2396" s="1">
        <v>0</v>
      </c>
      <c r="AA2396" s="1">
        <v>0</v>
      </c>
      <c r="AC2396" s="1">
        <v>0</v>
      </c>
      <c r="AE2396" s="1">
        <v>0</v>
      </c>
      <c r="AG2396" s="1">
        <v>1</v>
      </c>
      <c r="AH2396" s="1">
        <v>0</v>
      </c>
    </row>
    <row r="2397" spans="1:34">
      <c r="A2397" s="1" t="s">
        <v>6285</v>
      </c>
      <c r="B2397" s="1" t="s">
        <v>6286</v>
      </c>
      <c r="C2397" s="1" t="s">
        <v>112</v>
      </c>
      <c r="D2397" s="1">
        <v>5</v>
      </c>
      <c r="E2397" s="4">
        <v>44547</v>
      </c>
      <c r="F2397" s="1" t="s">
        <v>6287</v>
      </c>
      <c r="G2397" s="1" t="s">
        <v>72</v>
      </c>
      <c r="H2397" s="1" t="s">
        <v>65</v>
      </c>
      <c r="I2397" s="1">
        <v>0.7</v>
      </c>
      <c r="J2397" s="1" t="s">
        <v>75</v>
      </c>
      <c r="K2397" s="1">
        <v>0</v>
      </c>
      <c r="M2397" s="1">
        <v>0</v>
      </c>
      <c r="O2397" s="1">
        <v>0</v>
      </c>
      <c r="Q2397" s="1">
        <v>0</v>
      </c>
      <c r="S2397" s="1">
        <v>0</v>
      </c>
      <c r="U2397" s="1">
        <v>0</v>
      </c>
      <c r="W2397" s="1">
        <v>0</v>
      </c>
      <c r="Y2397" s="1">
        <v>0</v>
      </c>
      <c r="AA2397" s="1">
        <v>0</v>
      </c>
      <c r="AC2397" s="1">
        <v>0</v>
      </c>
      <c r="AE2397" s="1">
        <v>0</v>
      </c>
      <c r="AG2397" s="1">
        <v>1</v>
      </c>
      <c r="AH2397" s="1">
        <v>0</v>
      </c>
    </row>
    <row r="2398" spans="1:34">
      <c r="A2398" s="1" t="s">
        <v>6288</v>
      </c>
      <c r="B2398" s="1" t="s">
        <v>6289</v>
      </c>
      <c r="C2398" s="1" t="s">
        <v>810</v>
      </c>
      <c r="H2398" s="1" t="s">
        <v>65</v>
      </c>
      <c r="I2398" s="1" t="s">
        <v>66</v>
      </c>
      <c r="V2398" s="1" t="s">
        <v>67</v>
      </c>
    </row>
    <row r="2399" spans="1:34">
      <c r="A2399" s="1" t="s">
        <v>6290</v>
      </c>
      <c r="B2399" s="1" t="s">
        <v>6291</v>
      </c>
      <c r="C2399" s="1" t="s">
        <v>306</v>
      </c>
      <c r="D2399" s="1">
        <v>62</v>
      </c>
      <c r="E2399" s="1">
        <v>43451</v>
      </c>
      <c r="F2399" s="1" t="s">
        <v>20332</v>
      </c>
      <c r="G2399" s="1" t="s">
        <v>72</v>
      </c>
      <c r="H2399" s="1" t="s">
        <v>73</v>
      </c>
      <c r="I2399" s="1">
        <v>0</v>
      </c>
      <c r="J2399" s="1" t="s">
        <v>74</v>
      </c>
      <c r="K2399" s="1">
        <v>0.8</v>
      </c>
      <c r="L2399" s="1" t="s">
        <v>75</v>
      </c>
      <c r="M2399" s="1">
        <v>0</v>
      </c>
      <c r="O2399" s="1">
        <v>0</v>
      </c>
      <c r="Q2399" s="1">
        <v>0</v>
      </c>
      <c r="S2399" s="1">
        <v>0</v>
      </c>
      <c r="U2399" s="1">
        <v>0</v>
      </c>
      <c r="W2399" s="1">
        <v>0</v>
      </c>
      <c r="Y2399" s="1">
        <v>0</v>
      </c>
      <c r="AA2399" s="1">
        <v>0</v>
      </c>
      <c r="AC2399" s="1">
        <v>0</v>
      </c>
      <c r="AE2399" s="1">
        <v>0</v>
      </c>
      <c r="AG2399" s="1">
        <v>2</v>
      </c>
      <c r="AH2399" s="1">
        <v>10000</v>
      </c>
    </row>
    <row r="2400" spans="1:34">
      <c r="A2400" s="1" t="s">
        <v>6292</v>
      </c>
      <c r="B2400" s="1" t="s">
        <v>6293</v>
      </c>
      <c r="C2400" s="1" t="s">
        <v>620</v>
      </c>
      <c r="D2400" s="1">
        <v>4</v>
      </c>
      <c r="E2400" s="1">
        <v>43986</v>
      </c>
      <c r="F2400" s="1" t="s">
        <v>20332</v>
      </c>
      <c r="G2400" s="1" t="s">
        <v>72</v>
      </c>
      <c r="H2400" s="1" t="s">
        <v>65</v>
      </c>
      <c r="I2400" s="1">
        <v>0.8</v>
      </c>
      <c r="J2400" s="1" t="s">
        <v>75</v>
      </c>
      <c r="K2400" s="1">
        <v>0</v>
      </c>
      <c r="M2400" s="1">
        <v>0</v>
      </c>
      <c r="O2400" s="1">
        <v>0</v>
      </c>
      <c r="Q2400" s="1">
        <v>0</v>
      </c>
      <c r="S2400" s="1">
        <v>0</v>
      </c>
      <c r="U2400" s="1">
        <v>0</v>
      </c>
      <c r="W2400" s="1">
        <v>0</v>
      </c>
      <c r="Y2400" s="1">
        <v>0</v>
      </c>
      <c r="AA2400" s="1">
        <v>0</v>
      </c>
      <c r="AC2400" s="1">
        <v>0</v>
      </c>
      <c r="AE2400" s="1">
        <v>0</v>
      </c>
      <c r="AG2400" s="1">
        <v>1</v>
      </c>
      <c r="AH2400" s="1">
        <v>0</v>
      </c>
    </row>
    <row r="2401" spans="1:34">
      <c r="A2401" s="1" t="s">
        <v>6294</v>
      </c>
      <c r="B2401" s="1" t="s">
        <v>6295</v>
      </c>
      <c r="C2401" s="1" t="s">
        <v>212</v>
      </c>
      <c r="D2401" s="1">
        <v>9</v>
      </c>
      <c r="E2401" s="1">
        <v>41038</v>
      </c>
      <c r="F2401" s="1" t="s">
        <v>20332</v>
      </c>
      <c r="G2401" s="1" t="s">
        <v>72</v>
      </c>
      <c r="H2401" s="1" t="s">
        <v>65</v>
      </c>
      <c r="I2401" s="1">
        <v>0.6</v>
      </c>
      <c r="J2401" s="1" t="s">
        <v>75</v>
      </c>
      <c r="K2401" s="1">
        <v>0</v>
      </c>
      <c r="M2401" s="1">
        <v>0</v>
      </c>
      <c r="O2401" s="1">
        <v>0</v>
      </c>
      <c r="Q2401" s="1">
        <v>0</v>
      </c>
      <c r="S2401" s="1">
        <v>0</v>
      </c>
      <c r="U2401" s="1">
        <v>0</v>
      </c>
      <c r="W2401" s="1">
        <v>0</v>
      </c>
      <c r="Y2401" s="1">
        <v>0</v>
      </c>
      <c r="AA2401" s="1">
        <v>0</v>
      </c>
      <c r="AC2401" s="1">
        <v>0</v>
      </c>
      <c r="AE2401" s="1">
        <v>0</v>
      </c>
      <c r="AG2401" s="1">
        <v>1</v>
      </c>
      <c r="AH2401" s="1">
        <v>0</v>
      </c>
    </row>
    <row r="2402" spans="1:34">
      <c r="A2402" s="1" t="s">
        <v>6296</v>
      </c>
      <c r="B2402" s="1" t="s">
        <v>6297</v>
      </c>
      <c r="C2402" s="1" t="s">
        <v>163</v>
      </c>
      <c r="D2402" s="1">
        <v>6</v>
      </c>
      <c r="E2402" s="4">
        <v>44657</v>
      </c>
      <c r="F2402" s="1" t="s">
        <v>6298</v>
      </c>
      <c r="G2402" s="1" t="s">
        <v>72</v>
      </c>
      <c r="H2402" s="1" t="s">
        <v>73</v>
      </c>
      <c r="I2402" s="1">
        <v>0</v>
      </c>
      <c r="J2402" s="1" t="s">
        <v>81</v>
      </c>
      <c r="K2402" s="1">
        <v>0.6</v>
      </c>
      <c r="L2402" s="1" t="s">
        <v>75</v>
      </c>
      <c r="M2402" s="1">
        <v>0</v>
      </c>
      <c r="O2402" s="1">
        <v>0</v>
      </c>
      <c r="Q2402" s="1">
        <v>0</v>
      </c>
      <c r="S2402" s="1">
        <v>0</v>
      </c>
      <c r="U2402" s="1">
        <v>0</v>
      </c>
      <c r="W2402" s="1">
        <v>0</v>
      </c>
      <c r="Y2402" s="1">
        <v>0</v>
      </c>
      <c r="AA2402" s="1">
        <v>0</v>
      </c>
      <c r="AC2402" s="1">
        <v>0</v>
      </c>
      <c r="AE2402" s="1">
        <v>0</v>
      </c>
      <c r="AG2402" s="1">
        <v>2</v>
      </c>
      <c r="AH2402" s="1">
        <v>15000</v>
      </c>
    </row>
    <row r="2403" spans="1:34">
      <c r="A2403" s="1" t="s">
        <v>6299</v>
      </c>
      <c r="B2403" s="1" t="s">
        <v>6300</v>
      </c>
      <c r="C2403" s="1" t="s">
        <v>163</v>
      </c>
      <c r="D2403" s="1">
        <v>96</v>
      </c>
      <c r="E2403" s="4">
        <v>44551</v>
      </c>
      <c r="F2403" s="1" t="s">
        <v>6301</v>
      </c>
      <c r="G2403" s="1" t="s">
        <v>72</v>
      </c>
      <c r="H2403" s="1" t="s">
        <v>73</v>
      </c>
      <c r="I2403" s="1">
        <v>0</v>
      </c>
      <c r="J2403" s="1" t="s">
        <v>4960</v>
      </c>
      <c r="K2403" s="1">
        <v>0.8</v>
      </c>
      <c r="L2403" s="1" t="s">
        <v>75</v>
      </c>
      <c r="M2403" s="1">
        <v>0</v>
      </c>
      <c r="O2403" s="1">
        <v>0</v>
      </c>
      <c r="Q2403" s="1">
        <v>0</v>
      </c>
      <c r="S2403" s="1">
        <v>0</v>
      </c>
      <c r="U2403" s="1">
        <v>0</v>
      </c>
      <c r="W2403" s="1">
        <v>0</v>
      </c>
      <c r="Y2403" s="1">
        <v>0</v>
      </c>
      <c r="AA2403" s="1">
        <v>0</v>
      </c>
      <c r="AC2403" s="1">
        <v>0</v>
      </c>
      <c r="AE2403" s="1">
        <v>0</v>
      </c>
      <c r="AG2403" s="1">
        <v>2</v>
      </c>
      <c r="AH2403" s="1">
        <v>18000</v>
      </c>
    </row>
    <row r="2404" spans="1:34">
      <c r="A2404" s="1" t="s">
        <v>6302</v>
      </c>
      <c r="B2404" s="1" t="s">
        <v>6303</v>
      </c>
      <c r="C2404" s="1" t="s">
        <v>78</v>
      </c>
      <c r="D2404" s="1">
        <v>3</v>
      </c>
      <c r="E2404" s="4">
        <v>44657</v>
      </c>
      <c r="F2404" s="1" t="s">
        <v>6304</v>
      </c>
      <c r="G2404" s="1" t="s">
        <v>80</v>
      </c>
      <c r="H2404" s="1" t="s">
        <v>73</v>
      </c>
      <c r="I2404" s="1">
        <v>0</v>
      </c>
      <c r="J2404" s="1" t="s">
        <v>1194</v>
      </c>
      <c r="K2404" s="1">
        <v>0.65</v>
      </c>
      <c r="L2404" s="1" t="s">
        <v>82</v>
      </c>
      <c r="M2404" s="1">
        <v>0.7</v>
      </c>
      <c r="N2404" s="1" t="s">
        <v>83</v>
      </c>
      <c r="O2404" s="1">
        <v>0.75</v>
      </c>
      <c r="P2404" s="1" t="s">
        <v>84</v>
      </c>
      <c r="Q2404" s="1">
        <v>0.8</v>
      </c>
      <c r="R2404" s="1" t="s">
        <v>85</v>
      </c>
      <c r="S2404" s="1">
        <v>0</v>
      </c>
      <c r="U2404" s="1">
        <v>0</v>
      </c>
      <c r="W2404" s="1">
        <v>0</v>
      </c>
      <c r="Y2404" s="1">
        <v>0</v>
      </c>
      <c r="AA2404" s="1">
        <v>0</v>
      </c>
      <c r="AC2404" s="1">
        <v>0</v>
      </c>
      <c r="AE2404" s="1">
        <v>0</v>
      </c>
      <c r="AG2404" s="1">
        <v>4</v>
      </c>
      <c r="AH2404" s="1">
        <v>12500</v>
      </c>
    </row>
    <row r="2405" spans="1:34">
      <c r="A2405" s="1" t="s">
        <v>6305</v>
      </c>
      <c r="B2405" s="1" t="s">
        <v>6306</v>
      </c>
      <c r="C2405" s="1" t="s">
        <v>287</v>
      </c>
      <c r="H2405" s="1" t="s">
        <v>65</v>
      </c>
      <c r="I2405" s="1" t="s">
        <v>66</v>
      </c>
      <c r="V2405" s="1" t="s">
        <v>67</v>
      </c>
    </row>
    <row r="2406" spans="1:34">
      <c r="A2406" s="1" t="s">
        <v>6307</v>
      </c>
      <c r="B2406" s="1" t="s">
        <v>6308</v>
      </c>
      <c r="C2406" s="1" t="s">
        <v>78</v>
      </c>
      <c r="D2406" s="1">
        <v>3</v>
      </c>
      <c r="E2406" s="4">
        <v>44678</v>
      </c>
      <c r="F2406" s="1" t="s">
        <v>6309</v>
      </c>
      <c r="G2406" s="1" t="s">
        <v>80</v>
      </c>
      <c r="H2406" s="1" t="s">
        <v>73</v>
      </c>
      <c r="I2406" s="1">
        <v>0</v>
      </c>
      <c r="J2406" s="1" t="s">
        <v>6310</v>
      </c>
      <c r="K2406" s="1">
        <v>0.25</v>
      </c>
      <c r="L2406" s="1" t="s">
        <v>82</v>
      </c>
      <c r="M2406" s="1">
        <v>0.45</v>
      </c>
      <c r="N2406" s="1" t="s">
        <v>83</v>
      </c>
      <c r="O2406" s="1">
        <v>0.65</v>
      </c>
      <c r="P2406" s="1" t="s">
        <v>84</v>
      </c>
      <c r="Q2406" s="1">
        <v>0.8</v>
      </c>
      <c r="R2406" s="1" t="s">
        <v>85</v>
      </c>
      <c r="S2406" s="1">
        <v>0</v>
      </c>
      <c r="U2406" s="1">
        <v>0</v>
      </c>
      <c r="W2406" s="1">
        <v>0</v>
      </c>
      <c r="Y2406" s="1">
        <v>0</v>
      </c>
      <c r="AA2406" s="1">
        <v>0</v>
      </c>
      <c r="AC2406" s="1">
        <v>0</v>
      </c>
      <c r="AE2406" s="1">
        <v>0</v>
      </c>
      <c r="AG2406" s="1">
        <v>4</v>
      </c>
      <c r="AH2406" s="1">
        <v>14800</v>
      </c>
    </row>
    <row r="2407" spans="1:34">
      <c r="A2407" s="1" t="s">
        <v>6311</v>
      </c>
      <c r="B2407" s="1" t="s">
        <v>6312</v>
      </c>
      <c r="C2407" s="1" t="s">
        <v>423</v>
      </c>
      <c r="H2407" s="1" t="s">
        <v>65</v>
      </c>
      <c r="I2407" s="1" t="s">
        <v>66</v>
      </c>
      <c r="V2407" s="1" t="s">
        <v>67</v>
      </c>
    </row>
    <row r="2408" spans="1:34">
      <c r="A2408" s="1" t="s">
        <v>6313</v>
      </c>
      <c r="B2408" s="1" t="s">
        <v>6314</v>
      </c>
      <c r="C2408" s="1" t="s">
        <v>199</v>
      </c>
      <c r="D2408" s="1">
        <v>11</v>
      </c>
      <c r="E2408" s="4">
        <v>44694</v>
      </c>
      <c r="F2408" s="1" t="s">
        <v>6315</v>
      </c>
      <c r="G2408" s="1" t="s">
        <v>72</v>
      </c>
      <c r="H2408" s="1" t="s">
        <v>65</v>
      </c>
      <c r="I2408" s="1">
        <v>0.6</v>
      </c>
      <c r="J2408" s="1" t="s">
        <v>75</v>
      </c>
      <c r="K2408" s="1">
        <v>0</v>
      </c>
      <c r="M2408" s="1">
        <v>0</v>
      </c>
      <c r="O2408" s="1">
        <v>0</v>
      </c>
      <c r="Q2408" s="1">
        <v>0</v>
      </c>
      <c r="S2408" s="1">
        <v>0</v>
      </c>
      <c r="U2408" s="1">
        <v>0</v>
      </c>
      <c r="W2408" s="1">
        <v>0</v>
      </c>
      <c r="Y2408" s="1">
        <v>0</v>
      </c>
      <c r="AA2408" s="1">
        <v>0</v>
      </c>
      <c r="AC2408" s="1">
        <v>0</v>
      </c>
      <c r="AE2408" s="1">
        <v>0</v>
      </c>
      <c r="AG2408" s="1">
        <v>1</v>
      </c>
      <c r="AH2408" s="1">
        <v>0</v>
      </c>
    </row>
    <row r="2409" spans="1:34">
      <c r="A2409" s="1" t="s">
        <v>6316</v>
      </c>
      <c r="B2409" s="1" t="s">
        <v>6317</v>
      </c>
      <c r="C2409" s="1" t="s">
        <v>163</v>
      </c>
      <c r="D2409" s="1">
        <v>13</v>
      </c>
      <c r="E2409" s="4">
        <v>44648</v>
      </c>
      <c r="F2409" s="1" t="s">
        <v>6318</v>
      </c>
      <c r="G2409" s="1" t="s">
        <v>72</v>
      </c>
      <c r="H2409" s="1" t="s">
        <v>73</v>
      </c>
      <c r="I2409" s="1">
        <v>0</v>
      </c>
      <c r="J2409" s="1" t="s">
        <v>89</v>
      </c>
      <c r="K2409" s="1">
        <v>0.8</v>
      </c>
      <c r="L2409" s="1" t="s">
        <v>75</v>
      </c>
      <c r="M2409" s="1">
        <v>0</v>
      </c>
      <c r="O2409" s="1">
        <v>0</v>
      </c>
      <c r="Q2409" s="1">
        <v>0</v>
      </c>
      <c r="S2409" s="1">
        <v>0</v>
      </c>
      <c r="U2409" s="1">
        <v>0</v>
      </c>
      <c r="W2409" s="1">
        <v>0</v>
      </c>
      <c r="Y2409" s="1">
        <v>0</v>
      </c>
      <c r="AA2409" s="1">
        <v>0</v>
      </c>
      <c r="AC2409" s="1">
        <v>0</v>
      </c>
      <c r="AE2409" s="1">
        <v>0</v>
      </c>
      <c r="AG2409" s="1">
        <v>2</v>
      </c>
      <c r="AH2409" s="1">
        <v>12000</v>
      </c>
    </row>
    <row r="2410" spans="1:34">
      <c r="A2410" s="1" t="s">
        <v>6319</v>
      </c>
      <c r="B2410" s="1" t="s">
        <v>6320</v>
      </c>
      <c r="C2410" s="1" t="s">
        <v>163</v>
      </c>
      <c r="D2410" s="1">
        <v>8</v>
      </c>
      <c r="E2410" s="4">
        <v>44684</v>
      </c>
      <c r="F2410" s="1" t="s">
        <v>6321</v>
      </c>
      <c r="G2410" s="1" t="s">
        <v>80</v>
      </c>
      <c r="H2410" s="1" t="s">
        <v>73</v>
      </c>
      <c r="I2410" s="1">
        <v>0</v>
      </c>
      <c r="J2410" s="1" t="s">
        <v>397</v>
      </c>
      <c r="K2410" s="1">
        <v>0.6</v>
      </c>
      <c r="L2410" s="1" t="s">
        <v>82</v>
      </c>
      <c r="M2410" s="1">
        <v>0.7</v>
      </c>
      <c r="N2410" s="1" t="s">
        <v>83</v>
      </c>
      <c r="O2410" s="1">
        <v>0.77</v>
      </c>
      <c r="P2410" s="1" t="s">
        <v>84</v>
      </c>
      <c r="Q2410" s="1">
        <v>0.8</v>
      </c>
      <c r="R2410" s="1" t="s">
        <v>85</v>
      </c>
      <c r="S2410" s="1">
        <v>0</v>
      </c>
      <c r="U2410" s="1">
        <v>0</v>
      </c>
      <c r="W2410" s="1">
        <v>0</v>
      </c>
      <c r="Y2410" s="1">
        <v>0</v>
      </c>
      <c r="AA2410" s="1">
        <v>0</v>
      </c>
      <c r="AC2410" s="1">
        <v>0</v>
      </c>
      <c r="AE2410" s="1">
        <v>0</v>
      </c>
      <c r="AG2410" s="1">
        <v>4</v>
      </c>
      <c r="AH2410" s="1">
        <v>8000</v>
      </c>
    </row>
    <row r="2411" spans="1:34">
      <c r="A2411" s="1" t="s">
        <v>6322</v>
      </c>
      <c r="B2411" s="1" t="s">
        <v>6323</v>
      </c>
      <c r="C2411" s="1" t="s">
        <v>369</v>
      </c>
      <c r="D2411" s="1">
        <v>8</v>
      </c>
      <c r="E2411" s="4">
        <v>44648</v>
      </c>
      <c r="F2411" s="1" t="s">
        <v>6324</v>
      </c>
      <c r="G2411" s="1" t="s">
        <v>80</v>
      </c>
      <c r="H2411" s="1" t="s">
        <v>73</v>
      </c>
      <c r="I2411" s="1">
        <v>0</v>
      </c>
      <c r="J2411" s="1" t="s">
        <v>89</v>
      </c>
      <c r="K2411" s="1">
        <v>0.55000000000000004</v>
      </c>
      <c r="L2411" s="1" t="s">
        <v>82</v>
      </c>
      <c r="M2411" s="1">
        <v>0.6</v>
      </c>
      <c r="N2411" s="1" t="s">
        <v>83</v>
      </c>
      <c r="O2411" s="1">
        <v>0.7</v>
      </c>
      <c r="P2411" s="1" t="s">
        <v>84</v>
      </c>
      <c r="Q2411" s="1">
        <v>0.75</v>
      </c>
      <c r="R2411" s="1" t="s">
        <v>85</v>
      </c>
      <c r="S2411" s="1">
        <v>0</v>
      </c>
      <c r="U2411" s="1">
        <v>0</v>
      </c>
      <c r="W2411" s="1">
        <v>0</v>
      </c>
      <c r="Y2411" s="1">
        <v>0</v>
      </c>
      <c r="AA2411" s="1">
        <v>0</v>
      </c>
      <c r="AC2411" s="1">
        <v>0</v>
      </c>
      <c r="AE2411" s="1">
        <v>0</v>
      </c>
      <c r="AG2411" s="1">
        <v>4</v>
      </c>
      <c r="AH2411" s="1">
        <v>12000</v>
      </c>
    </row>
    <row r="2412" spans="1:34">
      <c r="A2412" s="1" t="s">
        <v>6325</v>
      </c>
      <c r="B2412" s="1" t="s">
        <v>6326</v>
      </c>
      <c r="C2412" s="1" t="s">
        <v>306</v>
      </c>
      <c r="D2412" s="1">
        <v>4</v>
      </c>
      <c r="E2412" s="1">
        <v>41089</v>
      </c>
      <c r="F2412" s="1" t="s">
        <v>20332</v>
      </c>
      <c r="G2412" s="1" t="s">
        <v>72</v>
      </c>
      <c r="H2412" s="1" t="s">
        <v>65</v>
      </c>
      <c r="I2412" s="1">
        <v>0.8</v>
      </c>
      <c r="J2412" s="1" t="s">
        <v>75</v>
      </c>
      <c r="K2412" s="1">
        <v>0</v>
      </c>
      <c r="M2412" s="1">
        <v>0</v>
      </c>
      <c r="O2412" s="1">
        <v>0</v>
      </c>
      <c r="Q2412" s="1">
        <v>0</v>
      </c>
      <c r="S2412" s="1">
        <v>0</v>
      </c>
      <c r="U2412" s="1">
        <v>0</v>
      </c>
      <c r="W2412" s="1">
        <v>0</v>
      </c>
      <c r="Y2412" s="1">
        <v>0</v>
      </c>
      <c r="AA2412" s="1">
        <v>0</v>
      </c>
      <c r="AC2412" s="1">
        <v>0</v>
      </c>
      <c r="AE2412" s="1">
        <v>0</v>
      </c>
      <c r="AG2412" s="1">
        <v>1</v>
      </c>
      <c r="AH2412" s="1">
        <v>0</v>
      </c>
    </row>
    <row r="2413" spans="1:34">
      <c r="A2413" s="1" t="s">
        <v>6327</v>
      </c>
      <c r="B2413" s="1" t="s">
        <v>6328</v>
      </c>
      <c r="C2413" s="1" t="s">
        <v>70</v>
      </c>
      <c r="D2413" s="1">
        <v>5</v>
      </c>
      <c r="E2413" s="4">
        <v>44656</v>
      </c>
      <c r="F2413" s="1" t="s">
        <v>6329</v>
      </c>
      <c r="G2413" s="1" t="s">
        <v>80</v>
      </c>
      <c r="H2413" s="1" t="s">
        <v>73</v>
      </c>
      <c r="I2413" s="1">
        <v>0</v>
      </c>
      <c r="J2413" s="1" t="s">
        <v>74</v>
      </c>
      <c r="K2413" s="1">
        <v>0.8</v>
      </c>
      <c r="L2413" s="1" t="s">
        <v>75</v>
      </c>
      <c r="M2413" s="1">
        <v>0</v>
      </c>
      <c r="O2413" s="1">
        <v>0</v>
      </c>
      <c r="Q2413" s="1">
        <v>0</v>
      </c>
      <c r="S2413" s="1">
        <v>0</v>
      </c>
      <c r="U2413" s="1">
        <v>0</v>
      </c>
      <c r="W2413" s="1">
        <v>0</v>
      </c>
      <c r="Y2413" s="1">
        <v>0</v>
      </c>
      <c r="AA2413" s="1">
        <v>0</v>
      </c>
      <c r="AC2413" s="1">
        <v>0</v>
      </c>
      <c r="AE2413" s="1">
        <v>0</v>
      </c>
      <c r="AG2413" s="1">
        <v>2</v>
      </c>
      <c r="AH2413" s="1">
        <v>10000</v>
      </c>
    </row>
    <row r="2414" spans="1:34">
      <c r="A2414" s="1" t="s">
        <v>6330</v>
      </c>
      <c r="B2414" s="1" t="s">
        <v>6331</v>
      </c>
      <c r="C2414" s="1" t="s">
        <v>218</v>
      </c>
      <c r="D2414" s="1">
        <v>4</v>
      </c>
      <c r="E2414" s="4">
        <v>44712</v>
      </c>
      <c r="F2414" s="1" t="s">
        <v>6332</v>
      </c>
      <c r="G2414" s="1" t="s">
        <v>72</v>
      </c>
      <c r="H2414" s="1" t="s">
        <v>65</v>
      </c>
      <c r="I2414" s="1">
        <v>0.8</v>
      </c>
      <c r="J2414" s="1" t="s">
        <v>75</v>
      </c>
      <c r="K2414" s="1">
        <v>0</v>
      </c>
      <c r="M2414" s="1">
        <v>0</v>
      </c>
      <c r="O2414" s="1">
        <v>0</v>
      </c>
      <c r="Q2414" s="1">
        <v>0</v>
      </c>
      <c r="S2414" s="1">
        <v>0</v>
      </c>
      <c r="U2414" s="1">
        <v>0</v>
      </c>
      <c r="W2414" s="1">
        <v>0</v>
      </c>
      <c r="Y2414" s="1">
        <v>0</v>
      </c>
      <c r="AA2414" s="1">
        <v>0</v>
      </c>
      <c r="AC2414" s="1">
        <v>0</v>
      </c>
      <c r="AE2414" s="1">
        <v>0</v>
      </c>
      <c r="AG2414" s="1">
        <v>1</v>
      </c>
      <c r="AH2414" s="1">
        <v>0</v>
      </c>
    </row>
    <row r="2415" spans="1:34">
      <c r="A2415" s="1" t="s">
        <v>6333</v>
      </c>
      <c r="B2415" s="1" t="s">
        <v>6334</v>
      </c>
      <c r="C2415" s="1" t="s">
        <v>65</v>
      </c>
      <c r="D2415" s="1">
        <v>30</v>
      </c>
      <c r="E2415" s="1">
        <v>44184</v>
      </c>
      <c r="F2415" s="1" t="s">
        <v>20332</v>
      </c>
      <c r="G2415" s="1" t="s">
        <v>72</v>
      </c>
      <c r="H2415" s="1" t="s">
        <v>65</v>
      </c>
      <c r="I2415" s="1">
        <v>0.6</v>
      </c>
      <c r="J2415" s="1" t="s">
        <v>75</v>
      </c>
      <c r="K2415" s="1">
        <v>0</v>
      </c>
      <c r="M2415" s="1">
        <v>0</v>
      </c>
      <c r="O2415" s="1">
        <v>0</v>
      </c>
      <c r="Q2415" s="1">
        <v>0</v>
      </c>
      <c r="S2415" s="1">
        <v>0</v>
      </c>
      <c r="U2415" s="1">
        <v>0</v>
      </c>
      <c r="W2415" s="1">
        <v>0</v>
      </c>
      <c r="Y2415" s="1">
        <v>0</v>
      </c>
      <c r="AA2415" s="1">
        <v>0</v>
      </c>
      <c r="AC2415" s="1">
        <v>0</v>
      </c>
      <c r="AE2415" s="1">
        <v>0</v>
      </c>
      <c r="AG2415" s="1">
        <v>1</v>
      </c>
      <c r="AH2415" s="1">
        <v>0</v>
      </c>
    </row>
    <row r="2416" spans="1:34">
      <c r="A2416" s="1" t="s">
        <v>6335</v>
      </c>
      <c r="B2416" s="1" t="s">
        <v>6336</v>
      </c>
      <c r="C2416" s="1" t="s">
        <v>337</v>
      </c>
      <c r="D2416" s="1">
        <v>4</v>
      </c>
      <c r="E2416" s="1">
        <v>42805</v>
      </c>
      <c r="F2416" s="1" t="s">
        <v>20332</v>
      </c>
      <c r="G2416" s="1" t="s">
        <v>72</v>
      </c>
      <c r="H2416" s="1" t="s">
        <v>65</v>
      </c>
      <c r="I2416" s="1">
        <v>0.75</v>
      </c>
      <c r="J2416" s="1" t="s">
        <v>75</v>
      </c>
      <c r="K2416" s="1">
        <v>0</v>
      </c>
      <c r="M2416" s="1">
        <v>0</v>
      </c>
      <c r="O2416" s="1">
        <v>0</v>
      </c>
      <c r="Q2416" s="1">
        <v>0</v>
      </c>
      <c r="S2416" s="1">
        <v>0</v>
      </c>
      <c r="U2416" s="1">
        <v>0</v>
      </c>
      <c r="W2416" s="1">
        <v>0</v>
      </c>
      <c r="Y2416" s="1">
        <v>0</v>
      </c>
      <c r="AA2416" s="1">
        <v>0</v>
      </c>
      <c r="AC2416" s="1">
        <v>0</v>
      </c>
      <c r="AE2416" s="1">
        <v>0</v>
      </c>
      <c r="AG2416" s="1">
        <v>1</v>
      </c>
      <c r="AH2416" s="1">
        <v>0</v>
      </c>
    </row>
    <row r="2417" spans="1:34">
      <c r="A2417" s="1" t="s">
        <v>6337</v>
      </c>
      <c r="B2417" s="1" t="s">
        <v>6338</v>
      </c>
      <c r="C2417" s="1" t="s">
        <v>826</v>
      </c>
      <c r="D2417" s="1">
        <v>79</v>
      </c>
      <c r="E2417" s="4">
        <v>44537</v>
      </c>
      <c r="F2417" s="1" t="s">
        <v>6339</v>
      </c>
      <c r="G2417" s="1" t="s">
        <v>72</v>
      </c>
      <c r="H2417" s="1" t="s">
        <v>73</v>
      </c>
      <c r="I2417" s="1">
        <v>0</v>
      </c>
      <c r="J2417" s="1" t="s">
        <v>6340</v>
      </c>
      <c r="K2417" s="1">
        <v>0.8</v>
      </c>
      <c r="L2417" s="1" t="s">
        <v>75</v>
      </c>
      <c r="M2417" s="1">
        <v>0</v>
      </c>
      <c r="O2417" s="1">
        <v>0</v>
      </c>
      <c r="Q2417" s="1">
        <v>0</v>
      </c>
      <c r="S2417" s="1">
        <v>0</v>
      </c>
      <c r="U2417" s="1">
        <v>0</v>
      </c>
      <c r="W2417" s="1">
        <v>0</v>
      </c>
      <c r="Y2417" s="1">
        <v>0</v>
      </c>
      <c r="AA2417" s="1">
        <v>0</v>
      </c>
      <c r="AC2417" s="1">
        <v>0</v>
      </c>
      <c r="AE2417" s="1">
        <v>0</v>
      </c>
      <c r="AG2417" s="1">
        <v>2</v>
      </c>
      <c r="AH2417" s="1">
        <v>8499.99</v>
      </c>
    </row>
    <row r="2418" spans="1:34">
      <c r="A2418" s="1" t="s">
        <v>6341</v>
      </c>
      <c r="B2418" s="1" t="s">
        <v>6342</v>
      </c>
      <c r="C2418" s="1" t="s">
        <v>810</v>
      </c>
      <c r="D2418" s="1" t="s">
        <v>20496</v>
      </c>
      <c r="E2418" s="1">
        <v>44645</v>
      </c>
      <c r="F2418" s="1" t="s">
        <v>20497</v>
      </c>
      <c r="G2418" s="1" t="s">
        <v>80</v>
      </c>
      <c r="H2418" s="1" t="s">
        <v>73</v>
      </c>
      <c r="I2418" s="1">
        <v>0</v>
      </c>
      <c r="J2418" s="1" t="s">
        <v>1697</v>
      </c>
      <c r="K2418" s="1">
        <v>0.4</v>
      </c>
      <c r="L2418" s="1" t="s">
        <v>82</v>
      </c>
      <c r="M2418" s="1">
        <v>0.41</v>
      </c>
      <c r="N2418" s="1" t="s">
        <v>83</v>
      </c>
      <c r="O2418" s="1">
        <v>0.6</v>
      </c>
      <c r="P2418" s="1" t="s">
        <v>84</v>
      </c>
      <c r="Q2418" s="1">
        <v>0.8</v>
      </c>
      <c r="R2418" s="1" t="s">
        <v>85</v>
      </c>
      <c r="S2418" s="1">
        <v>0</v>
      </c>
      <c r="U2418" s="1">
        <v>0</v>
      </c>
      <c r="W2418" s="1">
        <v>0</v>
      </c>
      <c r="Y2418" s="1">
        <v>0</v>
      </c>
      <c r="AA2418" s="1">
        <v>0</v>
      </c>
      <c r="AC2418" s="1">
        <v>0</v>
      </c>
      <c r="AE2418" s="1">
        <v>0</v>
      </c>
      <c r="AG2418" s="1">
        <v>4</v>
      </c>
      <c r="AH2418" s="1">
        <v>20000</v>
      </c>
    </row>
    <row r="2419" spans="1:34">
      <c r="A2419" s="1" t="s">
        <v>6343</v>
      </c>
      <c r="B2419" s="1" t="s">
        <v>6344</v>
      </c>
      <c r="C2419" s="1" t="s">
        <v>132</v>
      </c>
      <c r="D2419" s="1">
        <v>21</v>
      </c>
      <c r="E2419" s="4">
        <v>44711</v>
      </c>
      <c r="F2419" s="1" t="s">
        <v>6345</v>
      </c>
      <c r="G2419" s="1" t="s">
        <v>72</v>
      </c>
      <c r="H2419" s="1" t="s">
        <v>65</v>
      </c>
      <c r="I2419" s="1">
        <v>0.8</v>
      </c>
      <c r="J2419" s="1" t="s">
        <v>75</v>
      </c>
      <c r="K2419" s="1">
        <v>0</v>
      </c>
      <c r="M2419" s="1">
        <v>0</v>
      </c>
      <c r="O2419" s="1">
        <v>0</v>
      </c>
      <c r="Q2419" s="1">
        <v>0</v>
      </c>
      <c r="S2419" s="1">
        <v>0</v>
      </c>
      <c r="U2419" s="1">
        <v>0</v>
      </c>
      <c r="W2419" s="1">
        <v>0</v>
      </c>
      <c r="Y2419" s="1">
        <v>0</v>
      </c>
      <c r="AA2419" s="1">
        <v>0</v>
      </c>
      <c r="AC2419" s="1">
        <v>0</v>
      </c>
      <c r="AE2419" s="1">
        <v>0</v>
      </c>
      <c r="AG2419" s="1">
        <v>1</v>
      </c>
      <c r="AH2419" s="1">
        <v>0</v>
      </c>
    </row>
    <row r="2420" spans="1:34">
      <c r="A2420" s="1" t="s">
        <v>6346</v>
      </c>
      <c r="B2420" s="1" t="s">
        <v>6347</v>
      </c>
      <c r="C2420" s="1" t="s">
        <v>1232</v>
      </c>
      <c r="D2420" s="1">
        <v>9</v>
      </c>
      <c r="E2420" s="4">
        <v>44587</v>
      </c>
      <c r="F2420" s="1" t="s">
        <v>6348</v>
      </c>
      <c r="G2420" s="1" t="s">
        <v>72</v>
      </c>
      <c r="H2420" s="1" t="s">
        <v>73</v>
      </c>
      <c r="I2420" s="1">
        <v>0</v>
      </c>
      <c r="J2420" s="1" t="s">
        <v>434</v>
      </c>
      <c r="K2420" s="1">
        <v>0.8</v>
      </c>
      <c r="L2420" s="1" t="s">
        <v>75</v>
      </c>
      <c r="M2420" s="1">
        <v>0</v>
      </c>
      <c r="O2420" s="1">
        <v>0</v>
      </c>
      <c r="Q2420" s="1">
        <v>0</v>
      </c>
      <c r="S2420" s="1">
        <v>0</v>
      </c>
      <c r="U2420" s="1">
        <v>0</v>
      </c>
      <c r="W2420" s="1">
        <v>0</v>
      </c>
      <c r="Y2420" s="1">
        <v>0</v>
      </c>
      <c r="AA2420" s="1">
        <v>0</v>
      </c>
      <c r="AC2420" s="1">
        <v>0</v>
      </c>
      <c r="AE2420" s="1">
        <v>0</v>
      </c>
      <c r="AG2420" s="1">
        <v>2</v>
      </c>
      <c r="AH2420" s="1">
        <v>7500</v>
      </c>
    </row>
    <row r="2421" spans="1:34">
      <c r="A2421" s="1" t="s">
        <v>6349</v>
      </c>
      <c r="B2421" s="1" t="s">
        <v>6350</v>
      </c>
      <c r="C2421" s="1" t="s">
        <v>112</v>
      </c>
      <c r="D2421" s="1">
        <v>2</v>
      </c>
      <c r="E2421" s="4">
        <v>44629</v>
      </c>
      <c r="F2421" s="1" t="s">
        <v>6351</v>
      </c>
      <c r="G2421" s="1" t="s">
        <v>72</v>
      </c>
      <c r="H2421" s="1" t="s">
        <v>65</v>
      </c>
      <c r="I2421" s="1">
        <v>0.5</v>
      </c>
      <c r="J2421" s="1" t="s">
        <v>75</v>
      </c>
      <c r="K2421" s="1">
        <v>0</v>
      </c>
      <c r="M2421" s="1">
        <v>0</v>
      </c>
      <c r="O2421" s="1">
        <v>0</v>
      </c>
      <c r="Q2421" s="1">
        <v>0</v>
      </c>
      <c r="S2421" s="1">
        <v>0</v>
      </c>
      <c r="U2421" s="1">
        <v>0</v>
      </c>
      <c r="W2421" s="1">
        <v>0</v>
      </c>
      <c r="Y2421" s="1">
        <v>0</v>
      </c>
      <c r="AA2421" s="1">
        <v>0</v>
      </c>
      <c r="AC2421" s="1">
        <v>0</v>
      </c>
      <c r="AE2421" s="1">
        <v>0</v>
      </c>
      <c r="AG2421" s="1">
        <v>1</v>
      </c>
      <c r="AH2421" s="1">
        <v>0</v>
      </c>
    </row>
    <row r="2422" spans="1:34">
      <c r="A2422" s="1" t="s">
        <v>6352</v>
      </c>
      <c r="B2422" s="1" t="s">
        <v>6353</v>
      </c>
      <c r="C2422" s="1" t="s">
        <v>964</v>
      </c>
      <c r="D2422" s="1">
        <v>41</v>
      </c>
      <c r="E2422" s="1">
        <v>44691</v>
      </c>
      <c r="F2422" s="1" t="s">
        <v>20498</v>
      </c>
      <c r="G2422" s="1" t="s">
        <v>796</v>
      </c>
      <c r="H2422" s="1" t="s">
        <v>73</v>
      </c>
      <c r="I2422" s="1">
        <v>0</v>
      </c>
      <c r="J2422" s="1" t="s">
        <v>81</v>
      </c>
      <c r="K2422" s="1">
        <v>0.8</v>
      </c>
      <c r="L2422" s="1" t="s">
        <v>75</v>
      </c>
      <c r="M2422" s="1">
        <v>0</v>
      </c>
      <c r="O2422" s="1">
        <v>0</v>
      </c>
      <c r="Q2422" s="1">
        <v>0</v>
      </c>
      <c r="S2422" s="1">
        <v>0</v>
      </c>
      <c r="U2422" s="1">
        <v>0</v>
      </c>
      <c r="W2422" s="1">
        <v>0</v>
      </c>
      <c r="Y2422" s="1">
        <v>0</v>
      </c>
      <c r="AA2422" s="1">
        <v>0</v>
      </c>
      <c r="AC2422" s="1">
        <v>0</v>
      </c>
      <c r="AE2422" s="1">
        <v>0</v>
      </c>
      <c r="AG2422" s="1">
        <v>2</v>
      </c>
      <c r="AH2422" s="1">
        <v>15000</v>
      </c>
    </row>
    <row r="2423" spans="1:34">
      <c r="A2423" s="1" t="s">
        <v>6354</v>
      </c>
      <c r="B2423" s="1" t="s">
        <v>6355</v>
      </c>
      <c r="C2423" s="1" t="s">
        <v>810</v>
      </c>
      <c r="H2423" s="1" t="s">
        <v>65</v>
      </c>
      <c r="I2423" s="1" t="s">
        <v>66</v>
      </c>
      <c r="V2423" s="1" t="s">
        <v>67</v>
      </c>
    </row>
    <row r="2424" spans="1:34">
      <c r="A2424" s="1" t="s">
        <v>6356</v>
      </c>
      <c r="B2424" s="1" t="s">
        <v>6357</v>
      </c>
      <c r="C2424" s="1" t="s">
        <v>387</v>
      </c>
      <c r="D2424" s="1">
        <v>12</v>
      </c>
      <c r="E2424" s="1">
        <v>44062</v>
      </c>
      <c r="F2424" s="1" t="s">
        <v>20332</v>
      </c>
      <c r="G2424" s="1" t="s">
        <v>72</v>
      </c>
      <c r="H2424" s="1" t="s">
        <v>65</v>
      </c>
      <c r="I2424" s="1">
        <v>0.5</v>
      </c>
      <c r="J2424" s="1" t="s">
        <v>75</v>
      </c>
      <c r="K2424" s="1">
        <v>0</v>
      </c>
      <c r="M2424" s="1">
        <v>0</v>
      </c>
      <c r="O2424" s="1">
        <v>0</v>
      </c>
      <c r="Q2424" s="1">
        <v>0</v>
      </c>
      <c r="S2424" s="1">
        <v>0</v>
      </c>
      <c r="U2424" s="1">
        <v>0</v>
      </c>
      <c r="W2424" s="1">
        <v>0</v>
      </c>
      <c r="Y2424" s="1">
        <v>0</v>
      </c>
      <c r="AA2424" s="1">
        <v>0</v>
      </c>
      <c r="AC2424" s="1">
        <v>0</v>
      </c>
      <c r="AE2424" s="1">
        <v>0</v>
      </c>
      <c r="AG2424" s="1">
        <v>1</v>
      </c>
      <c r="AH2424" s="1">
        <v>0</v>
      </c>
    </row>
    <row r="2425" spans="1:34">
      <c r="A2425" s="1" t="s">
        <v>6358</v>
      </c>
      <c r="B2425" s="1" t="s">
        <v>6359</v>
      </c>
      <c r="C2425" s="1" t="s">
        <v>149</v>
      </c>
      <c r="D2425" s="1">
        <v>10</v>
      </c>
      <c r="E2425" s="1">
        <v>42215</v>
      </c>
      <c r="F2425" s="1" t="s">
        <v>20332</v>
      </c>
      <c r="G2425" s="1" t="s">
        <v>72</v>
      </c>
      <c r="H2425" s="1" t="s">
        <v>65</v>
      </c>
      <c r="I2425" s="1">
        <v>0.8</v>
      </c>
      <c r="J2425" s="1" t="s">
        <v>75</v>
      </c>
      <c r="K2425" s="1">
        <v>0</v>
      </c>
      <c r="M2425" s="1">
        <v>0</v>
      </c>
      <c r="O2425" s="1">
        <v>0</v>
      </c>
      <c r="Q2425" s="1">
        <v>0</v>
      </c>
      <c r="S2425" s="1">
        <v>0</v>
      </c>
      <c r="U2425" s="1">
        <v>0</v>
      </c>
      <c r="W2425" s="1">
        <v>0</v>
      </c>
      <c r="Y2425" s="1">
        <v>0</v>
      </c>
      <c r="AA2425" s="1">
        <v>0</v>
      </c>
      <c r="AC2425" s="1">
        <v>0</v>
      </c>
      <c r="AE2425" s="1">
        <v>0</v>
      </c>
      <c r="AG2425" s="1">
        <v>1</v>
      </c>
      <c r="AH2425" s="1">
        <v>0</v>
      </c>
    </row>
    <row r="2426" spans="1:34">
      <c r="A2426" s="1" t="s">
        <v>6360</v>
      </c>
      <c r="B2426" s="1" t="s">
        <v>6361</v>
      </c>
      <c r="C2426" s="1" t="s">
        <v>443</v>
      </c>
      <c r="D2426" s="1">
        <v>6</v>
      </c>
      <c r="E2426" s="1">
        <v>40277</v>
      </c>
      <c r="F2426" s="1" t="s">
        <v>20332</v>
      </c>
      <c r="G2426" s="1" t="s">
        <v>72</v>
      </c>
      <c r="H2426" s="1" t="s">
        <v>65</v>
      </c>
      <c r="I2426" s="1">
        <v>0.8</v>
      </c>
      <c r="J2426" s="1" t="s">
        <v>75</v>
      </c>
      <c r="K2426" s="1">
        <v>0</v>
      </c>
      <c r="M2426" s="1">
        <v>0</v>
      </c>
      <c r="O2426" s="1">
        <v>0</v>
      </c>
      <c r="Q2426" s="1">
        <v>0</v>
      </c>
      <c r="S2426" s="1">
        <v>0</v>
      </c>
      <c r="U2426" s="1">
        <v>0</v>
      </c>
      <c r="W2426" s="1">
        <v>0</v>
      </c>
      <c r="Y2426" s="1">
        <v>0</v>
      </c>
      <c r="AA2426" s="1">
        <v>0</v>
      </c>
      <c r="AC2426" s="1">
        <v>0</v>
      </c>
      <c r="AE2426" s="1">
        <v>0</v>
      </c>
      <c r="AG2426" s="1">
        <v>1</v>
      </c>
      <c r="AH2426" s="1">
        <v>0</v>
      </c>
    </row>
    <row r="2427" spans="1:34">
      <c r="A2427" s="1" t="s">
        <v>6362</v>
      </c>
      <c r="B2427" s="1" t="s">
        <v>6363</v>
      </c>
      <c r="C2427" s="1" t="s">
        <v>149</v>
      </c>
      <c r="D2427" s="1">
        <v>22</v>
      </c>
      <c r="E2427" s="4">
        <v>44764</v>
      </c>
      <c r="F2427" s="1" t="s">
        <v>6364</v>
      </c>
      <c r="G2427" s="1" t="s">
        <v>72</v>
      </c>
      <c r="H2427" s="1" t="s">
        <v>65</v>
      </c>
      <c r="I2427" s="1">
        <v>0.8</v>
      </c>
      <c r="J2427" s="1" t="s">
        <v>75</v>
      </c>
      <c r="K2427" s="1">
        <v>0</v>
      </c>
      <c r="M2427" s="1">
        <v>0</v>
      </c>
      <c r="O2427" s="1">
        <v>0</v>
      </c>
      <c r="Q2427" s="1">
        <v>0</v>
      </c>
      <c r="S2427" s="1">
        <v>0</v>
      </c>
      <c r="U2427" s="1">
        <v>0</v>
      </c>
      <c r="W2427" s="1">
        <v>0</v>
      </c>
      <c r="Y2427" s="1">
        <v>0</v>
      </c>
      <c r="AA2427" s="1">
        <v>0</v>
      </c>
      <c r="AC2427" s="1">
        <v>0</v>
      </c>
      <c r="AE2427" s="1">
        <v>0</v>
      </c>
      <c r="AG2427" s="1">
        <v>1</v>
      </c>
      <c r="AH2427" s="1">
        <v>0</v>
      </c>
    </row>
    <row r="2428" spans="1:34">
      <c r="A2428" s="1" t="s">
        <v>6365</v>
      </c>
      <c r="B2428" s="1" t="s">
        <v>6366</v>
      </c>
      <c r="C2428" s="1" t="s">
        <v>287</v>
      </c>
      <c r="D2428" s="1">
        <v>5</v>
      </c>
      <c r="E2428" s="4">
        <v>44657</v>
      </c>
      <c r="F2428" s="1" t="s">
        <v>6367</v>
      </c>
      <c r="G2428" s="1" t="s">
        <v>80</v>
      </c>
      <c r="H2428" s="1" t="s">
        <v>73</v>
      </c>
      <c r="I2428" s="1">
        <v>0</v>
      </c>
      <c r="J2428" s="1" t="s">
        <v>74</v>
      </c>
      <c r="K2428" s="1">
        <v>0.4</v>
      </c>
      <c r="L2428" s="1" t="s">
        <v>82</v>
      </c>
      <c r="M2428" s="1">
        <v>0.6</v>
      </c>
      <c r="N2428" s="1" t="s">
        <v>83</v>
      </c>
      <c r="O2428" s="1">
        <v>0.7</v>
      </c>
      <c r="P2428" s="1" t="s">
        <v>84</v>
      </c>
      <c r="Q2428" s="1">
        <v>0.8</v>
      </c>
      <c r="R2428" s="1" t="s">
        <v>85</v>
      </c>
      <c r="S2428" s="1">
        <v>0</v>
      </c>
      <c r="U2428" s="1">
        <v>0</v>
      </c>
      <c r="W2428" s="1">
        <v>0</v>
      </c>
      <c r="Y2428" s="1">
        <v>0</v>
      </c>
      <c r="AA2428" s="1">
        <v>0</v>
      </c>
      <c r="AC2428" s="1">
        <v>0</v>
      </c>
      <c r="AE2428" s="1">
        <v>0</v>
      </c>
      <c r="AG2428" s="1">
        <v>4</v>
      </c>
      <c r="AH2428" s="1">
        <v>10000</v>
      </c>
    </row>
    <row r="2429" spans="1:34">
      <c r="A2429" s="1" t="s">
        <v>6368</v>
      </c>
      <c r="B2429" s="1" t="s">
        <v>6369</v>
      </c>
      <c r="C2429" s="1" t="s">
        <v>163</v>
      </c>
      <c r="D2429" s="1">
        <v>16</v>
      </c>
      <c r="E2429" s="4">
        <v>44615</v>
      </c>
      <c r="F2429" s="1" t="s">
        <v>6370</v>
      </c>
      <c r="G2429" s="1" t="s">
        <v>72</v>
      </c>
      <c r="H2429" s="1" t="s">
        <v>65</v>
      </c>
      <c r="I2429" s="1">
        <v>0.5</v>
      </c>
      <c r="J2429" s="1" t="s">
        <v>75</v>
      </c>
      <c r="K2429" s="1">
        <v>0</v>
      </c>
      <c r="M2429" s="1">
        <v>0</v>
      </c>
      <c r="O2429" s="1">
        <v>0</v>
      </c>
      <c r="Q2429" s="1">
        <v>0</v>
      </c>
      <c r="S2429" s="1">
        <v>0</v>
      </c>
      <c r="U2429" s="1">
        <v>0</v>
      </c>
      <c r="W2429" s="1">
        <v>0</v>
      </c>
      <c r="Y2429" s="1">
        <v>0</v>
      </c>
      <c r="AA2429" s="1">
        <v>0</v>
      </c>
      <c r="AC2429" s="1">
        <v>0</v>
      </c>
      <c r="AE2429" s="1">
        <v>0</v>
      </c>
      <c r="AG2429" s="1">
        <v>1</v>
      </c>
      <c r="AH2429" s="1">
        <v>0</v>
      </c>
    </row>
    <row r="2430" spans="1:34">
      <c r="A2430" s="1" t="s">
        <v>6371</v>
      </c>
      <c r="B2430" s="1" t="s">
        <v>6372</v>
      </c>
      <c r="C2430" s="1" t="s">
        <v>369</v>
      </c>
      <c r="D2430" s="1">
        <v>17</v>
      </c>
      <c r="E2430" s="1">
        <v>42465</v>
      </c>
      <c r="F2430" s="1" t="s">
        <v>20332</v>
      </c>
      <c r="G2430" s="1" t="s">
        <v>72</v>
      </c>
      <c r="H2430" s="1" t="s">
        <v>65</v>
      </c>
      <c r="I2430" s="1">
        <v>0.6</v>
      </c>
      <c r="J2430" s="1" t="s">
        <v>75</v>
      </c>
      <c r="K2430" s="1">
        <v>0</v>
      </c>
      <c r="M2430" s="1">
        <v>0</v>
      </c>
      <c r="O2430" s="1">
        <v>0</v>
      </c>
      <c r="Q2430" s="1">
        <v>0</v>
      </c>
      <c r="S2430" s="1">
        <v>0</v>
      </c>
      <c r="U2430" s="1">
        <v>0</v>
      </c>
      <c r="W2430" s="1">
        <v>0</v>
      </c>
      <c r="Y2430" s="1">
        <v>0</v>
      </c>
      <c r="AA2430" s="1">
        <v>0</v>
      </c>
      <c r="AC2430" s="1">
        <v>0</v>
      </c>
      <c r="AE2430" s="1">
        <v>0</v>
      </c>
      <c r="AG2430" s="1">
        <v>1</v>
      </c>
      <c r="AH2430" s="1">
        <v>0</v>
      </c>
    </row>
    <row r="2431" spans="1:34">
      <c r="A2431" s="1" t="s">
        <v>6373</v>
      </c>
      <c r="B2431" s="1" t="s">
        <v>6374</v>
      </c>
      <c r="C2431" s="1" t="s">
        <v>360</v>
      </c>
      <c r="H2431" s="1" t="s">
        <v>65</v>
      </c>
      <c r="I2431" s="1" t="s">
        <v>66</v>
      </c>
      <c r="V2431" s="1" t="s">
        <v>67</v>
      </c>
    </row>
    <row r="2432" spans="1:34">
      <c r="A2432" s="1" t="s">
        <v>6375</v>
      </c>
      <c r="B2432" s="1" t="s">
        <v>6376</v>
      </c>
      <c r="C2432" s="1" t="s">
        <v>1756</v>
      </c>
      <c r="D2432" s="1">
        <v>12</v>
      </c>
      <c r="E2432" s="1">
        <v>44170</v>
      </c>
      <c r="F2432" s="1" t="s">
        <v>20332</v>
      </c>
      <c r="G2432" s="1" t="s">
        <v>72</v>
      </c>
      <c r="H2432" s="1" t="s">
        <v>65</v>
      </c>
      <c r="I2432" s="1">
        <v>0.8</v>
      </c>
      <c r="J2432" s="1" t="s">
        <v>75</v>
      </c>
      <c r="K2432" s="1">
        <v>0</v>
      </c>
      <c r="M2432" s="1">
        <v>0</v>
      </c>
      <c r="O2432" s="1">
        <v>0</v>
      </c>
      <c r="Q2432" s="1">
        <v>0</v>
      </c>
      <c r="S2432" s="1">
        <v>0</v>
      </c>
      <c r="U2432" s="1">
        <v>0</v>
      </c>
      <c r="W2432" s="1">
        <v>0</v>
      </c>
      <c r="Y2432" s="1">
        <v>0</v>
      </c>
      <c r="AA2432" s="1">
        <v>0</v>
      </c>
      <c r="AC2432" s="1">
        <v>0</v>
      </c>
      <c r="AE2432" s="1">
        <v>0</v>
      </c>
      <c r="AG2432" s="1">
        <v>1</v>
      </c>
      <c r="AH2432" s="1">
        <v>0</v>
      </c>
    </row>
    <row r="2433" spans="1:34">
      <c r="A2433" s="1" t="s">
        <v>6377</v>
      </c>
      <c r="B2433" s="1" t="s">
        <v>6378</v>
      </c>
      <c r="C2433" s="1" t="s">
        <v>287</v>
      </c>
      <c r="D2433" s="1">
        <v>4</v>
      </c>
      <c r="E2433" s="4">
        <v>44648</v>
      </c>
      <c r="F2433" s="1" t="s">
        <v>6379</v>
      </c>
      <c r="G2433" s="1" t="s">
        <v>80</v>
      </c>
      <c r="H2433" s="1" t="s">
        <v>73</v>
      </c>
      <c r="I2433" s="1">
        <v>0</v>
      </c>
      <c r="J2433" s="1" t="s">
        <v>74</v>
      </c>
      <c r="K2433" s="1">
        <v>0.7</v>
      </c>
      <c r="L2433" s="1" t="s">
        <v>75</v>
      </c>
      <c r="M2433" s="1">
        <v>0</v>
      </c>
      <c r="O2433" s="1">
        <v>0</v>
      </c>
      <c r="Q2433" s="1">
        <v>0</v>
      </c>
      <c r="S2433" s="1">
        <v>0</v>
      </c>
      <c r="U2433" s="1">
        <v>0</v>
      </c>
      <c r="W2433" s="1">
        <v>0</v>
      </c>
      <c r="Y2433" s="1">
        <v>0</v>
      </c>
      <c r="AA2433" s="1">
        <v>0</v>
      </c>
      <c r="AC2433" s="1">
        <v>0</v>
      </c>
      <c r="AE2433" s="1">
        <v>0</v>
      </c>
      <c r="AG2433" s="1">
        <v>2</v>
      </c>
      <c r="AH2433" s="1">
        <v>10000</v>
      </c>
    </row>
    <row r="2434" spans="1:34">
      <c r="A2434" s="1" t="s">
        <v>6380</v>
      </c>
      <c r="B2434" s="1" t="s">
        <v>6381</v>
      </c>
      <c r="C2434" s="1" t="s">
        <v>225</v>
      </c>
      <c r="D2434" s="1">
        <v>3</v>
      </c>
      <c r="E2434" s="1">
        <v>44587</v>
      </c>
      <c r="F2434" s="1" t="s">
        <v>20499</v>
      </c>
      <c r="G2434" s="1" t="s">
        <v>72</v>
      </c>
      <c r="H2434" s="1" t="s">
        <v>65</v>
      </c>
      <c r="I2434" s="1">
        <v>0.7</v>
      </c>
      <c r="J2434" s="1" t="s">
        <v>75</v>
      </c>
      <c r="K2434" s="1">
        <v>0</v>
      </c>
      <c r="M2434" s="1">
        <v>0</v>
      </c>
      <c r="O2434" s="1">
        <v>0</v>
      </c>
      <c r="Q2434" s="1">
        <v>0</v>
      </c>
      <c r="S2434" s="1">
        <v>0</v>
      </c>
      <c r="U2434" s="1">
        <v>0</v>
      </c>
      <c r="W2434" s="1">
        <v>0</v>
      </c>
      <c r="Y2434" s="1">
        <v>0</v>
      </c>
      <c r="AA2434" s="1">
        <v>0</v>
      </c>
      <c r="AC2434" s="1">
        <v>0</v>
      </c>
      <c r="AE2434" s="1">
        <v>0</v>
      </c>
      <c r="AG2434" s="1">
        <v>1</v>
      </c>
      <c r="AH2434" s="1">
        <v>0</v>
      </c>
    </row>
    <row r="2435" spans="1:34">
      <c r="A2435" s="1" t="s">
        <v>6382</v>
      </c>
      <c r="B2435" s="1" t="s">
        <v>6383</v>
      </c>
      <c r="C2435" s="1" t="s">
        <v>129</v>
      </c>
      <c r="D2435" s="1">
        <v>9</v>
      </c>
      <c r="E2435" s="1">
        <v>40347</v>
      </c>
      <c r="F2435" s="1" t="s">
        <v>20332</v>
      </c>
      <c r="G2435" s="1" t="s">
        <v>72</v>
      </c>
      <c r="H2435" s="1" t="s">
        <v>65</v>
      </c>
      <c r="I2435" s="1">
        <v>0.4</v>
      </c>
      <c r="J2435" s="1" t="s">
        <v>75</v>
      </c>
      <c r="K2435" s="1">
        <v>0</v>
      </c>
      <c r="M2435" s="1">
        <v>0</v>
      </c>
      <c r="O2435" s="1">
        <v>0</v>
      </c>
      <c r="Q2435" s="1">
        <v>0</v>
      </c>
      <c r="S2435" s="1">
        <v>0</v>
      </c>
      <c r="U2435" s="1">
        <v>0</v>
      </c>
      <c r="W2435" s="1">
        <v>0</v>
      </c>
      <c r="Y2435" s="1">
        <v>0</v>
      </c>
      <c r="AA2435" s="1">
        <v>0</v>
      </c>
      <c r="AC2435" s="1">
        <v>0</v>
      </c>
      <c r="AE2435" s="1">
        <v>0</v>
      </c>
      <c r="AG2435" s="1">
        <v>1</v>
      </c>
      <c r="AH2435" s="1">
        <v>0</v>
      </c>
    </row>
    <row r="2436" spans="1:34">
      <c r="A2436" s="1" t="s">
        <v>6384</v>
      </c>
      <c r="B2436" s="1" t="s">
        <v>6385</v>
      </c>
      <c r="C2436" s="1" t="s">
        <v>423</v>
      </c>
      <c r="D2436" s="1">
        <v>7</v>
      </c>
      <c r="E2436" s="4">
        <v>44613</v>
      </c>
      <c r="F2436" s="1" t="s">
        <v>6386</v>
      </c>
      <c r="G2436" s="1" t="s">
        <v>72</v>
      </c>
      <c r="H2436" s="1" t="s">
        <v>73</v>
      </c>
      <c r="I2436" s="1">
        <v>0</v>
      </c>
      <c r="J2436" s="1" t="s">
        <v>74</v>
      </c>
      <c r="K2436" s="1">
        <v>0.7</v>
      </c>
      <c r="L2436" s="1" t="s">
        <v>75</v>
      </c>
      <c r="M2436" s="1">
        <v>0</v>
      </c>
      <c r="O2436" s="1">
        <v>0</v>
      </c>
      <c r="Q2436" s="1">
        <v>0</v>
      </c>
      <c r="S2436" s="1">
        <v>0</v>
      </c>
      <c r="U2436" s="1">
        <v>0</v>
      </c>
      <c r="W2436" s="1">
        <v>0</v>
      </c>
      <c r="Y2436" s="1">
        <v>0</v>
      </c>
      <c r="AA2436" s="1">
        <v>0</v>
      </c>
      <c r="AC2436" s="1">
        <v>0</v>
      </c>
      <c r="AE2436" s="1">
        <v>0</v>
      </c>
      <c r="AG2436" s="1">
        <v>2</v>
      </c>
      <c r="AH2436" s="1">
        <v>10000</v>
      </c>
    </row>
    <row r="2437" spans="1:34">
      <c r="A2437" s="1" t="s">
        <v>6387</v>
      </c>
      <c r="B2437" s="1" t="s">
        <v>6388</v>
      </c>
      <c r="C2437" s="1" t="s">
        <v>259</v>
      </c>
      <c r="D2437" s="1">
        <v>6</v>
      </c>
      <c r="E2437" s="1">
        <v>44582</v>
      </c>
      <c r="F2437" s="1" t="s">
        <v>20500</v>
      </c>
      <c r="G2437" s="1" t="s">
        <v>72</v>
      </c>
      <c r="H2437" s="1" t="s">
        <v>65</v>
      </c>
      <c r="I2437" s="1">
        <v>0.8</v>
      </c>
      <c r="J2437" s="1" t="s">
        <v>75</v>
      </c>
      <c r="K2437" s="1">
        <v>0</v>
      </c>
      <c r="M2437" s="1">
        <v>0</v>
      </c>
      <c r="O2437" s="1">
        <v>0</v>
      </c>
      <c r="Q2437" s="1">
        <v>0</v>
      </c>
      <c r="S2437" s="1">
        <v>0</v>
      </c>
      <c r="U2437" s="1">
        <v>0</v>
      </c>
      <c r="W2437" s="1">
        <v>0</v>
      </c>
      <c r="Y2437" s="1">
        <v>0</v>
      </c>
      <c r="AA2437" s="1">
        <v>0</v>
      </c>
      <c r="AC2437" s="1">
        <v>0</v>
      </c>
      <c r="AE2437" s="1">
        <v>0</v>
      </c>
      <c r="AG2437" s="1">
        <v>1</v>
      </c>
      <c r="AH2437" s="1">
        <v>0</v>
      </c>
    </row>
    <row r="2438" spans="1:34">
      <c r="A2438" s="1" t="s">
        <v>6389</v>
      </c>
      <c r="B2438" s="1" t="s">
        <v>6390</v>
      </c>
      <c r="C2438" s="1" t="s">
        <v>98</v>
      </c>
      <c r="D2438" s="1">
        <v>31</v>
      </c>
      <c r="E2438" s="4">
        <v>44712</v>
      </c>
      <c r="F2438" s="1" t="s">
        <v>6391</v>
      </c>
      <c r="G2438" s="1" t="s">
        <v>80</v>
      </c>
      <c r="H2438" s="1" t="s">
        <v>73</v>
      </c>
      <c r="I2438" s="1">
        <v>0</v>
      </c>
      <c r="J2438" s="1" t="s">
        <v>74</v>
      </c>
      <c r="K2438" s="1">
        <v>0.5</v>
      </c>
      <c r="L2438" s="1" t="s">
        <v>82</v>
      </c>
      <c r="M2438" s="1">
        <v>0.8</v>
      </c>
      <c r="N2438" s="1" t="s">
        <v>83</v>
      </c>
      <c r="O2438" s="1">
        <v>0.8</v>
      </c>
      <c r="P2438" s="1" t="s">
        <v>84</v>
      </c>
      <c r="Q2438" s="1">
        <v>0.8</v>
      </c>
      <c r="R2438" s="1" t="s">
        <v>85</v>
      </c>
      <c r="S2438" s="1">
        <v>0</v>
      </c>
      <c r="U2438" s="1">
        <v>0</v>
      </c>
      <c r="W2438" s="1">
        <v>0</v>
      </c>
      <c r="Y2438" s="1">
        <v>0</v>
      </c>
      <c r="AA2438" s="1">
        <v>0</v>
      </c>
      <c r="AC2438" s="1">
        <v>0</v>
      </c>
      <c r="AE2438" s="1">
        <v>0</v>
      </c>
      <c r="AG2438" s="1">
        <v>4</v>
      </c>
      <c r="AH2438" s="1">
        <v>10000</v>
      </c>
    </row>
    <row r="2439" spans="1:34">
      <c r="A2439" s="1" t="s">
        <v>6392</v>
      </c>
      <c r="B2439" s="1" t="s">
        <v>6393</v>
      </c>
      <c r="C2439" s="1" t="s">
        <v>287</v>
      </c>
      <c r="D2439" s="1">
        <v>8</v>
      </c>
      <c r="E2439" s="1">
        <v>44292</v>
      </c>
      <c r="F2439" s="1" t="s">
        <v>20332</v>
      </c>
      <c r="G2439" s="1" t="s">
        <v>72</v>
      </c>
      <c r="H2439" s="1" t="s">
        <v>73</v>
      </c>
      <c r="I2439" s="1">
        <v>0</v>
      </c>
      <c r="J2439" s="1" t="s">
        <v>74</v>
      </c>
      <c r="K2439" s="1">
        <v>0.4</v>
      </c>
      <c r="L2439" s="1" t="s">
        <v>75</v>
      </c>
      <c r="M2439" s="1">
        <v>0</v>
      </c>
      <c r="O2439" s="1">
        <v>0</v>
      </c>
      <c r="Q2439" s="1">
        <v>0</v>
      </c>
      <c r="S2439" s="1">
        <v>0</v>
      </c>
      <c r="U2439" s="1">
        <v>0</v>
      </c>
      <c r="W2439" s="1">
        <v>0</v>
      </c>
      <c r="Y2439" s="1">
        <v>0</v>
      </c>
      <c r="AA2439" s="1">
        <v>0</v>
      </c>
      <c r="AC2439" s="1">
        <v>0</v>
      </c>
      <c r="AE2439" s="1">
        <v>0</v>
      </c>
      <c r="AG2439" s="1">
        <v>2</v>
      </c>
      <c r="AH2439" s="1">
        <v>10000</v>
      </c>
    </row>
    <row r="2440" spans="1:34">
      <c r="A2440" s="1" t="s">
        <v>6394</v>
      </c>
      <c r="B2440" s="1" t="s">
        <v>6395</v>
      </c>
      <c r="C2440" s="1" t="s">
        <v>92</v>
      </c>
      <c r="H2440" s="1" t="s">
        <v>65</v>
      </c>
      <c r="I2440" s="1" t="s">
        <v>66</v>
      </c>
      <c r="V2440" s="1" t="s">
        <v>67</v>
      </c>
    </row>
    <row r="2441" spans="1:34">
      <c r="A2441" s="1" t="s">
        <v>6396</v>
      </c>
      <c r="B2441" s="1" t="s">
        <v>6397</v>
      </c>
      <c r="C2441" s="1" t="s">
        <v>95</v>
      </c>
      <c r="D2441" s="1">
        <v>8</v>
      </c>
      <c r="E2441" s="1">
        <v>42488</v>
      </c>
      <c r="F2441" s="1" t="s">
        <v>20332</v>
      </c>
      <c r="G2441" s="1" t="s">
        <v>72</v>
      </c>
      <c r="H2441" s="1" t="s">
        <v>65</v>
      </c>
      <c r="I2441" s="1">
        <v>0.65</v>
      </c>
      <c r="J2441" s="1" t="s">
        <v>75</v>
      </c>
      <c r="K2441" s="1">
        <v>0</v>
      </c>
      <c r="M2441" s="1">
        <v>0</v>
      </c>
      <c r="O2441" s="1">
        <v>0</v>
      </c>
      <c r="Q2441" s="1">
        <v>0</v>
      </c>
      <c r="S2441" s="1">
        <v>0</v>
      </c>
      <c r="U2441" s="1">
        <v>0</v>
      </c>
      <c r="W2441" s="1">
        <v>0</v>
      </c>
      <c r="Y2441" s="1">
        <v>0</v>
      </c>
      <c r="AA2441" s="1">
        <v>0</v>
      </c>
      <c r="AC2441" s="1">
        <v>0</v>
      </c>
      <c r="AE2441" s="1">
        <v>0</v>
      </c>
      <c r="AG2441" s="1">
        <v>1</v>
      </c>
      <c r="AH2441" s="1">
        <v>0</v>
      </c>
    </row>
    <row r="2442" spans="1:34">
      <c r="A2442" s="1" t="s">
        <v>6398</v>
      </c>
      <c r="B2442" s="1" t="s">
        <v>6399</v>
      </c>
      <c r="C2442" s="1" t="s">
        <v>259</v>
      </c>
      <c r="D2442" s="1">
        <v>9</v>
      </c>
      <c r="E2442" s="1">
        <v>44252</v>
      </c>
      <c r="F2442" s="1" t="s">
        <v>20332</v>
      </c>
      <c r="G2442" s="1" t="s">
        <v>72</v>
      </c>
      <c r="H2442" s="1" t="s">
        <v>73</v>
      </c>
      <c r="I2442" s="1">
        <v>0</v>
      </c>
      <c r="J2442" s="1" t="s">
        <v>81</v>
      </c>
      <c r="K2442" s="1">
        <v>0.8</v>
      </c>
      <c r="L2442" s="1" t="s">
        <v>75</v>
      </c>
      <c r="M2442" s="1">
        <v>0</v>
      </c>
      <c r="O2442" s="1">
        <v>0</v>
      </c>
      <c r="Q2442" s="1">
        <v>0</v>
      </c>
      <c r="S2442" s="1">
        <v>0</v>
      </c>
      <c r="U2442" s="1">
        <v>0</v>
      </c>
      <c r="W2442" s="1">
        <v>0</v>
      </c>
      <c r="Y2442" s="1">
        <v>0</v>
      </c>
      <c r="AA2442" s="1">
        <v>0</v>
      </c>
      <c r="AC2442" s="1">
        <v>0</v>
      </c>
      <c r="AE2442" s="1">
        <v>0</v>
      </c>
      <c r="AG2442" s="1">
        <v>2</v>
      </c>
      <c r="AH2442" s="1">
        <v>15000</v>
      </c>
    </row>
    <row r="2443" spans="1:34">
      <c r="A2443" s="1" t="s">
        <v>6400</v>
      </c>
      <c r="B2443" s="1" t="s">
        <v>6401</v>
      </c>
      <c r="C2443" s="1" t="s">
        <v>163</v>
      </c>
      <c r="D2443" s="1">
        <v>11</v>
      </c>
      <c r="E2443" s="4">
        <v>44683</v>
      </c>
      <c r="F2443" s="1" t="s">
        <v>6402</v>
      </c>
      <c r="G2443" s="1" t="s">
        <v>80</v>
      </c>
      <c r="H2443" s="1" t="s">
        <v>73</v>
      </c>
      <c r="I2443" s="1">
        <v>0.6</v>
      </c>
      <c r="J2443" s="1" t="s">
        <v>82</v>
      </c>
      <c r="K2443" s="1">
        <v>0.8</v>
      </c>
      <c r="L2443" s="1" t="s">
        <v>83</v>
      </c>
      <c r="M2443" s="1">
        <v>0.8</v>
      </c>
      <c r="N2443" s="1" t="s">
        <v>84</v>
      </c>
      <c r="O2443" s="1">
        <v>0.8</v>
      </c>
      <c r="P2443" s="1" t="s">
        <v>85</v>
      </c>
      <c r="Q2443" s="1">
        <v>0</v>
      </c>
      <c r="S2443" s="1">
        <v>0</v>
      </c>
      <c r="U2443" s="1">
        <v>0</v>
      </c>
      <c r="W2443" s="1">
        <v>0</v>
      </c>
      <c r="Y2443" s="1">
        <v>0</v>
      </c>
      <c r="AA2443" s="1">
        <v>0</v>
      </c>
      <c r="AC2443" s="1">
        <v>0</v>
      </c>
      <c r="AE2443" s="1">
        <v>0</v>
      </c>
      <c r="AG2443" s="1">
        <v>3</v>
      </c>
      <c r="AH2443" s="1">
        <v>0</v>
      </c>
    </row>
    <row r="2444" spans="1:34">
      <c r="A2444" s="1" t="s">
        <v>6403</v>
      </c>
      <c r="B2444" s="1" t="s">
        <v>6404</v>
      </c>
      <c r="C2444" s="1" t="s">
        <v>287</v>
      </c>
      <c r="H2444" s="1" t="s">
        <v>65</v>
      </c>
      <c r="I2444" s="1" t="s">
        <v>66</v>
      </c>
      <c r="V2444" s="1" t="s">
        <v>67</v>
      </c>
    </row>
    <row r="2445" spans="1:34">
      <c r="A2445" s="1" t="s">
        <v>6405</v>
      </c>
      <c r="B2445" s="1" t="s">
        <v>6406</v>
      </c>
      <c r="C2445" s="1" t="s">
        <v>112</v>
      </c>
      <c r="D2445" s="1">
        <v>36</v>
      </c>
      <c r="E2445" s="4">
        <v>44679</v>
      </c>
      <c r="F2445" s="1" t="s">
        <v>6407</v>
      </c>
      <c r="G2445" s="1" t="s">
        <v>80</v>
      </c>
      <c r="H2445" s="1" t="s">
        <v>73</v>
      </c>
      <c r="I2445" s="1">
        <v>0.7</v>
      </c>
      <c r="J2445" s="1" t="s">
        <v>82</v>
      </c>
      <c r="K2445" s="1">
        <v>0.73</v>
      </c>
      <c r="L2445" s="1" t="s">
        <v>83</v>
      </c>
      <c r="M2445" s="1">
        <v>0.76</v>
      </c>
      <c r="N2445" s="1" t="s">
        <v>84</v>
      </c>
      <c r="O2445" s="1">
        <v>0.8</v>
      </c>
      <c r="P2445" s="1" t="s">
        <v>85</v>
      </c>
      <c r="Q2445" s="1">
        <v>0</v>
      </c>
      <c r="S2445" s="1">
        <v>0</v>
      </c>
      <c r="U2445" s="1">
        <v>0</v>
      </c>
      <c r="W2445" s="1">
        <v>0</v>
      </c>
      <c r="Y2445" s="1">
        <v>0</v>
      </c>
      <c r="AA2445" s="1">
        <v>0</v>
      </c>
      <c r="AC2445" s="1">
        <v>0</v>
      </c>
      <c r="AE2445" s="1">
        <v>0</v>
      </c>
      <c r="AG2445" s="1">
        <v>3</v>
      </c>
      <c r="AH2445" s="1">
        <v>0</v>
      </c>
    </row>
    <row r="2446" spans="1:34">
      <c r="A2446" s="1" t="s">
        <v>6408</v>
      </c>
      <c r="B2446" s="1" t="s">
        <v>6409</v>
      </c>
      <c r="C2446" s="1" t="s">
        <v>255</v>
      </c>
      <c r="D2446" s="1">
        <v>29</v>
      </c>
      <c r="E2446" s="4">
        <v>44548</v>
      </c>
      <c r="F2446" s="1" t="s">
        <v>6410</v>
      </c>
      <c r="G2446" s="1" t="s">
        <v>72</v>
      </c>
      <c r="H2446" s="1" t="s">
        <v>65</v>
      </c>
      <c r="I2446" s="1">
        <v>0.35</v>
      </c>
      <c r="J2446" s="1" t="s">
        <v>75</v>
      </c>
      <c r="K2446" s="1">
        <v>0</v>
      </c>
      <c r="M2446" s="1">
        <v>0</v>
      </c>
      <c r="O2446" s="1">
        <v>0</v>
      </c>
      <c r="Q2446" s="1">
        <v>0</v>
      </c>
      <c r="S2446" s="1">
        <v>0</v>
      </c>
      <c r="U2446" s="1">
        <v>0</v>
      </c>
      <c r="W2446" s="1">
        <v>0</v>
      </c>
      <c r="Y2446" s="1">
        <v>0</v>
      </c>
      <c r="AA2446" s="1">
        <v>0</v>
      </c>
      <c r="AC2446" s="1">
        <v>0</v>
      </c>
      <c r="AE2446" s="1">
        <v>0</v>
      </c>
      <c r="AG2446" s="1">
        <v>1</v>
      </c>
      <c r="AH2446" s="1">
        <v>0</v>
      </c>
    </row>
    <row r="2447" spans="1:34">
      <c r="A2447" s="1" t="s">
        <v>6411</v>
      </c>
      <c r="B2447" s="1" t="s">
        <v>6412</v>
      </c>
      <c r="C2447" s="1" t="s">
        <v>259</v>
      </c>
      <c r="D2447" s="1">
        <v>68</v>
      </c>
      <c r="E2447" s="4">
        <v>44559</v>
      </c>
      <c r="F2447" s="1" t="s">
        <v>6413</v>
      </c>
      <c r="G2447" s="1" t="s">
        <v>72</v>
      </c>
      <c r="H2447" s="1" t="s">
        <v>73</v>
      </c>
      <c r="I2447" s="1">
        <v>0</v>
      </c>
      <c r="J2447" s="1" t="s">
        <v>397</v>
      </c>
      <c r="K2447" s="1">
        <v>0.7</v>
      </c>
      <c r="L2447" s="1" t="s">
        <v>75</v>
      </c>
      <c r="M2447" s="1">
        <v>0</v>
      </c>
      <c r="O2447" s="1">
        <v>0</v>
      </c>
      <c r="Q2447" s="1">
        <v>0</v>
      </c>
      <c r="S2447" s="1">
        <v>0</v>
      </c>
      <c r="U2447" s="1">
        <v>0</v>
      </c>
      <c r="W2447" s="1">
        <v>0</v>
      </c>
      <c r="Y2447" s="1">
        <v>0</v>
      </c>
      <c r="AA2447" s="1">
        <v>0</v>
      </c>
      <c r="AC2447" s="1">
        <v>0</v>
      </c>
      <c r="AE2447" s="1">
        <v>0</v>
      </c>
      <c r="AG2447" s="1">
        <v>2</v>
      </c>
      <c r="AH2447" s="1">
        <v>8000</v>
      </c>
    </row>
    <row r="2448" spans="1:34">
      <c r="A2448" s="1" t="s">
        <v>6414</v>
      </c>
      <c r="B2448" s="1" t="s">
        <v>6415</v>
      </c>
      <c r="C2448" s="1" t="s">
        <v>620</v>
      </c>
      <c r="D2448" s="1">
        <v>15</v>
      </c>
      <c r="E2448" s="4">
        <v>44711</v>
      </c>
      <c r="F2448" s="1" t="s">
        <v>6416</v>
      </c>
      <c r="G2448" s="1" t="s">
        <v>72</v>
      </c>
      <c r="H2448" s="1" t="s">
        <v>65</v>
      </c>
      <c r="I2448" s="1">
        <v>0.8</v>
      </c>
      <c r="J2448" s="1" t="s">
        <v>75</v>
      </c>
      <c r="K2448" s="1">
        <v>0</v>
      </c>
      <c r="M2448" s="1">
        <v>0</v>
      </c>
      <c r="O2448" s="1">
        <v>0</v>
      </c>
      <c r="Q2448" s="1">
        <v>0</v>
      </c>
      <c r="S2448" s="1">
        <v>0</v>
      </c>
      <c r="U2448" s="1">
        <v>0</v>
      </c>
      <c r="W2448" s="1">
        <v>0</v>
      </c>
      <c r="Y2448" s="1">
        <v>0</v>
      </c>
      <c r="AA2448" s="1">
        <v>0</v>
      </c>
      <c r="AC2448" s="1">
        <v>0</v>
      </c>
      <c r="AE2448" s="1">
        <v>0</v>
      </c>
      <c r="AG2448" s="1">
        <v>1</v>
      </c>
      <c r="AH2448" s="1">
        <v>0</v>
      </c>
    </row>
    <row r="2449" spans="1:34">
      <c r="A2449" s="1" t="s">
        <v>6417</v>
      </c>
      <c r="B2449" s="1" t="s">
        <v>6418</v>
      </c>
      <c r="C2449" s="1" t="s">
        <v>175</v>
      </c>
      <c r="D2449" s="1">
        <v>17</v>
      </c>
      <c r="E2449" s="4">
        <v>44643</v>
      </c>
      <c r="F2449" s="1" t="s">
        <v>6419</v>
      </c>
      <c r="G2449" s="1" t="s">
        <v>72</v>
      </c>
      <c r="H2449" s="1" t="s">
        <v>65</v>
      </c>
      <c r="I2449" s="1">
        <v>0.8</v>
      </c>
      <c r="J2449" s="1" t="s">
        <v>75</v>
      </c>
      <c r="K2449" s="1">
        <v>0</v>
      </c>
      <c r="M2449" s="1">
        <v>0</v>
      </c>
      <c r="O2449" s="1">
        <v>0</v>
      </c>
      <c r="Q2449" s="1">
        <v>0</v>
      </c>
      <c r="S2449" s="1">
        <v>0</v>
      </c>
      <c r="U2449" s="1">
        <v>0</v>
      </c>
      <c r="W2449" s="1">
        <v>0</v>
      </c>
      <c r="Y2449" s="1">
        <v>0</v>
      </c>
      <c r="AA2449" s="1">
        <v>0</v>
      </c>
      <c r="AC2449" s="1">
        <v>0</v>
      </c>
      <c r="AE2449" s="1">
        <v>0</v>
      </c>
      <c r="AG2449" s="1">
        <v>1</v>
      </c>
      <c r="AH2449" s="1">
        <v>0</v>
      </c>
    </row>
    <row r="2450" spans="1:34">
      <c r="A2450" s="1" t="s">
        <v>6420</v>
      </c>
      <c r="B2450" s="1" t="s">
        <v>6421</v>
      </c>
      <c r="C2450" s="1" t="s">
        <v>302</v>
      </c>
      <c r="D2450" s="1">
        <v>10</v>
      </c>
      <c r="E2450" s="4">
        <v>44651</v>
      </c>
      <c r="F2450" s="1" t="s">
        <v>6422</v>
      </c>
      <c r="G2450" s="1" t="s">
        <v>72</v>
      </c>
      <c r="H2450" s="1" t="s">
        <v>65</v>
      </c>
      <c r="I2450" s="1">
        <v>0.7</v>
      </c>
      <c r="J2450" s="1" t="s">
        <v>75</v>
      </c>
      <c r="K2450" s="1">
        <v>0</v>
      </c>
      <c r="M2450" s="1">
        <v>0</v>
      </c>
      <c r="O2450" s="1">
        <v>0</v>
      </c>
      <c r="Q2450" s="1">
        <v>0</v>
      </c>
      <c r="S2450" s="1">
        <v>0</v>
      </c>
      <c r="U2450" s="1">
        <v>0</v>
      </c>
      <c r="W2450" s="1">
        <v>0</v>
      </c>
      <c r="Y2450" s="1">
        <v>0</v>
      </c>
      <c r="AA2450" s="1">
        <v>0</v>
      </c>
      <c r="AC2450" s="1">
        <v>0</v>
      </c>
      <c r="AE2450" s="1">
        <v>0</v>
      </c>
      <c r="AG2450" s="1">
        <v>1</v>
      </c>
      <c r="AH2450" s="1">
        <v>0</v>
      </c>
    </row>
    <row r="2451" spans="1:34">
      <c r="A2451" s="1" t="s">
        <v>6423</v>
      </c>
      <c r="B2451" s="1" t="s">
        <v>6424</v>
      </c>
      <c r="C2451" s="1" t="s">
        <v>92</v>
      </c>
      <c r="H2451" s="1" t="s">
        <v>65</v>
      </c>
      <c r="I2451" s="1" t="s">
        <v>66</v>
      </c>
      <c r="V2451" s="1" t="s">
        <v>67</v>
      </c>
    </row>
    <row r="2452" spans="1:34">
      <c r="A2452" s="1" t="s">
        <v>6425</v>
      </c>
      <c r="B2452" s="1" t="s">
        <v>6426</v>
      </c>
      <c r="C2452" s="1" t="s">
        <v>65</v>
      </c>
      <c r="D2452" s="1">
        <v>15</v>
      </c>
      <c r="E2452" s="4">
        <v>44707</v>
      </c>
      <c r="F2452" s="1" t="s">
        <v>6427</v>
      </c>
      <c r="G2452" s="1" t="s">
        <v>72</v>
      </c>
      <c r="H2452" s="1" t="s">
        <v>73</v>
      </c>
      <c r="I2452" s="1">
        <v>0</v>
      </c>
      <c r="J2452" s="1" t="s">
        <v>74</v>
      </c>
      <c r="K2452" s="1">
        <v>0.6</v>
      </c>
      <c r="L2452" s="1" t="s">
        <v>75</v>
      </c>
      <c r="M2452" s="1">
        <v>0</v>
      </c>
      <c r="O2452" s="1">
        <v>0</v>
      </c>
      <c r="Q2452" s="1">
        <v>0</v>
      </c>
      <c r="S2452" s="1">
        <v>0</v>
      </c>
      <c r="U2452" s="1">
        <v>0</v>
      </c>
      <c r="W2452" s="1">
        <v>0</v>
      </c>
      <c r="Y2452" s="1">
        <v>0</v>
      </c>
      <c r="AA2452" s="1">
        <v>0</v>
      </c>
      <c r="AC2452" s="1">
        <v>0</v>
      </c>
      <c r="AE2452" s="1">
        <v>0</v>
      </c>
      <c r="AG2452" s="1">
        <v>2</v>
      </c>
      <c r="AH2452" s="1">
        <v>10000</v>
      </c>
    </row>
    <row r="2453" spans="1:34">
      <c r="A2453" s="1" t="s">
        <v>6428</v>
      </c>
      <c r="B2453" s="1" t="s">
        <v>6429</v>
      </c>
      <c r="C2453" s="1" t="s">
        <v>287</v>
      </c>
      <c r="D2453" s="1">
        <v>2</v>
      </c>
      <c r="E2453" s="4">
        <v>44659</v>
      </c>
      <c r="F2453" s="1" t="s">
        <v>6430</v>
      </c>
      <c r="G2453" s="1" t="s">
        <v>72</v>
      </c>
      <c r="H2453" s="1" t="s">
        <v>65</v>
      </c>
      <c r="I2453" s="1">
        <v>0.8</v>
      </c>
      <c r="J2453" s="1" t="s">
        <v>75</v>
      </c>
      <c r="K2453" s="1">
        <v>0</v>
      </c>
      <c r="M2453" s="1">
        <v>0</v>
      </c>
      <c r="O2453" s="1">
        <v>0</v>
      </c>
      <c r="Q2453" s="1">
        <v>0</v>
      </c>
      <c r="S2453" s="1">
        <v>0</v>
      </c>
      <c r="U2453" s="1">
        <v>0</v>
      </c>
      <c r="W2453" s="1">
        <v>0</v>
      </c>
      <c r="Y2453" s="1">
        <v>0</v>
      </c>
      <c r="AA2453" s="1">
        <v>0</v>
      </c>
      <c r="AC2453" s="1">
        <v>0</v>
      </c>
      <c r="AE2453" s="1">
        <v>0</v>
      </c>
      <c r="AG2453" s="1">
        <v>1</v>
      </c>
      <c r="AH2453" s="1">
        <v>0</v>
      </c>
    </row>
    <row r="2454" spans="1:34">
      <c r="A2454" s="1" t="s">
        <v>6431</v>
      </c>
      <c r="B2454" s="1" t="s">
        <v>6432</v>
      </c>
      <c r="C2454" s="1" t="s">
        <v>443</v>
      </c>
      <c r="D2454" s="1">
        <v>5</v>
      </c>
      <c r="E2454" s="1">
        <v>42490</v>
      </c>
      <c r="F2454" s="1" t="s">
        <v>20332</v>
      </c>
      <c r="G2454" s="1" t="s">
        <v>72</v>
      </c>
      <c r="H2454" s="1" t="s">
        <v>65</v>
      </c>
      <c r="I2454" s="1">
        <v>0.8</v>
      </c>
      <c r="J2454" s="1" t="s">
        <v>75</v>
      </c>
      <c r="K2454" s="1">
        <v>0</v>
      </c>
      <c r="M2454" s="1">
        <v>0</v>
      </c>
      <c r="O2454" s="1">
        <v>0</v>
      </c>
      <c r="Q2454" s="1">
        <v>0</v>
      </c>
      <c r="S2454" s="1">
        <v>0</v>
      </c>
      <c r="U2454" s="1">
        <v>0</v>
      </c>
      <c r="W2454" s="1">
        <v>0</v>
      </c>
      <c r="Y2454" s="1">
        <v>0</v>
      </c>
      <c r="AA2454" s="1">
        <v>0</v>
      </c>
      <c r="AC2454" s="1">
        <v>0</v>
      </c>
      <c r="AE2454" s="1">
        <v>0</v>
      </c>
      <c r="AG2454" s="1">
        <v>1</v>
      </c>
      <c r="AH2454" s="1">
        <v>0</v>
      </c>
    </row>
    <row r="2455" spans="1:34">
      <c r="A2455" s="1" t="s">
        <v>6433</v>
      </c>
      <c r="B2455" s="1" t="s">
        <v>6434</v>
      </c>
      <c r="C2455" s="1" t="s">
        <v>337</v>
      </c>
      <c r="D2455" s="1">
        <v>24</v>
      </c>
      <c r="E2455" s="4">
        <v>44550</v>
      </c>
      <c r="F2455" s="1" t="s">
        <v>6435</v>
      </c>
      <c r="G2455" s="1" t="s">
        <v>72</v>
      </c>
      <c r="H2455" s="1" t="s">
        <v>65</v>
      </c>
      <c r="I2455" s="1">
        <v>0.6</v>
      </c>
      <c r="J2455" s="1" t="s">
        <v>75</v>
      </c>
      <c r="K2455" s="1">
        <v>0</v>
      </c>
      <c r="M2455" s="1">
        <v>0</v>
      </c>
      <c r="O2455" s="1">
        <v>0</v>
      </c>
      <c r="Q2455" s="1">
        <v>0</v>
      </c>
      <c r="S2455" s="1">
        <v>0</v>
      </c>
      <c r="U2455" s="1">
        <v>0</v>
      </c>
      <c r="W2455" s="1">
        <v>0</v>
      </c>
      <c r="Y2455" s="1">
        <v>0</v>
      </c>
      <c r="AA2455" s="1">
        <v>0</v>
      </c>
      <c r="AC2455" s="1">
        <v>0</v>
      </c>
      <c r="AE2455" s="1">
        <v>0</v>
      </c>
      <c r="AG2455" s="1">
        <v>1</v>
      </c>
      <c r="AH2455" s="1">
        <v>0</v>
      </c>
    </row>
    <row r="2456" spans="1:34">
      <c r="A2456" s="1" t="s">
        <v>6436</v>
      </c>
      <c r="B2456" s="1" t="s">
        <v>6437</v>
      </c>
      <c r="C2456" s="1" t="s">
        <v>212</v>
      </c>
      <c r="D2456" s="1">
        <v>7</v>
      </c>
      <c r="E2456" s="4">
        <v>44658</v>
      </c>
      <c r="F2456" s="1" t="s">
        <v>6438</v>
      </c>
      <c r="G2456" s="1" t="s">
        <v>80</v>
      </c>
      <c r="H2456" s="1" t="s">
        <v>73</v>
      </c>
      <c r="I2456" s="1">
        <v>0.2</v>
      </c>
      <c r="J2456" s="1" t="s">
        <v>82</v>
      </c>
      <c r="K2456" s="1">
        <v>0.35</v>
      </c>
      <c r="L2456" s="1" t="s">
        <v>83</v>
      </c>
      <c r="M2456" s="1">
        <v>0.5</v>
      </c>
      <c r="N2456" s="1" t="s">
        <v>84</v>
      </c>
      <c r="O2456" s="1">
        <v>0.73</v>
      </c>
      <c r="P2456" s="1" t="s">
        <v>85</v>
      </c>
      <c r="Q2456" s="1">
        <v>0</v>
      </c>
      <c r="S2456" s="1">
        <v>0</v>
      </c>
      <c r="U2456" s="1">
        <v>0</v>
      </c>
      <c r="W2456" s="1">
        <v>0</v>
      </c>
      <c r="Y2456" s="1">
        <v>0</v>
      </c>
      <c r="AA2456" s="1">
        <v>0</v>
      </c>
      <c r="AC2456" s="1">
        <v>0</v>
      </c>
      <c r="AE2456" s="1">
        <v>0</v>
      </c>
      <c r="AG2456" s="1">
        <v>3</v>
      </c>
      <c r="AH2456" s="1">
        <v>0</v>
      </c>
    </row>
    <row r="2457" spans="1:34">
      <c r="A2457" s="1" t="s">
        <v>6439</v>
      </c>
      <c r="B2457" s="1" t="s">
        <v>6440</v>
      </c>
      <c r="C2457" s="1" t="s">
        <v>126</v>
      </c>
      <c r="H2457" s="1" t="s">
        <v>65</v>
      </c>
      <c r="I2457" s="1" t="s">
        <v>66</v>
      </c>
      <c r="V2457" s="1" t="s">
        <v>67</v>
      </c>
    </row>
    <row r="2458" spans="1:34">
      <c r="A2458" s="1" t="s">
        <v>6441</v>
      </c>
      <c r="B2458" s="1" t="s">
        <v>6442</v>
      </c>
      <c r="C2458" s="1" t="s">
        <v>506</v>
      </c>
      <c r="D2458" s="1">
        <v>16</v>
      </c>
      <c r="E2458" s="1">
        <v>44316</v>
      </c>
      <c r="F2458" s="1" t="s">
        <v>20332</v>
      </c>
      <c r="G2458" s="1" t="s">
        <v>72</v>
      </c>
      <c r="H2458" s="1" t="s">
        <v>65</v>
      </c>
      <c r="I2458" s="1">
        <v>0.7</v>
      </c>
      <c r="J2458" s="1" t="s">
        <v>75</v>
      </c>
      <c r="K2458" s="1">
        <v>0</v>
      </c>
      <c r="M2458" s="1">
        <v>0</v>
      </c>
      <c r="O2458" s="1">
        <v>0</v>
      </c>
      <c r="Q2458" s="1">
        <v>0</v>
      </c>
      <c r="S2458" s="1">
        <v>0</v>
      </c>
      <c r="U2458" s="1">
        <v>0</v>
      </c>
      <c r="W2458" s="1">
        <v>0</v>
      </c>
      <c r="Y2458" s="1">
        <v>0</v>
      </c>
      <c r="AA2458" s="1">
        <v>0</v>
      </c>
      <c r="AC2458" s="1">
        <v>0</v>
      </c>
      <c r="AE2458" s="1">
        <v>0</v>
      </c>
      <c r="AG2458" s="1">
        <v>1</v>
      </c>
      <c r="AH2458" s="1">
        <v>0</v>
      </c>
    </row>
    <row r="2459" spans="1:34">
      <c r="A2459" s="1" t="s">
        <v>6443</v>
      </c>
      <c r="B2459" s="1" t="s">
        <v>6444</v>
      </c>
      <c r="C2459" s="1" t="s">
        <v>64</v>
      </c>
      <c r="D2459" s="1">
        <v>72</v>
      </c>
      <c r="E2459" s="4">
        <v>44560</v>
      </c>
      <c r="F2459" s="1" t="s">
        <v>6445</v>
      </c>
      <c r="G2459" s="1" t="s">
        <v>72</v>
      </c>
      <c r="H2459" s="1" t="s">
        <v>73</v>
      </c>
      <c r="I2459" s="1">
        <v>0</v>
      </c>
      <c r="J2459" s="1" t="s">
        <v>961</v>
      </c>
      <c r="K2459" s="1">
        <v>0.8</v>
      </c>
      <c r="L2459" s="1" t="s">
        <v>75</v>
      </c>
      <c r="M2459" s="1">
        <v>0</v>
      </c>
      <c r="O2459" s="1">
        <v>0</v>
      </c>
      <c r="Q2459" s="1">
        <v>0</v>
      </c>
      <c r="S2459" s="1">
        <v>0</v>
      </c>
      <c r="U2459" s="1">
        <v>0</v>
      </c>
      <c r="W2459" s="1">
        <v>0</v>
      </c>
      <c r="Y2459" s="1">
        <v>0</v>
      </c>
      <c r="AA2459" s="1">
        <v>0</v>
      </c>
      <c r="AC2459" s="1">
        <v>0</v>
      </c>
      <c r="AE2459" s="1">
        <v>0</v>
      </c>
      <c r="AG2459" s="1">
        <v>2</v>
      </c>
      <c r="AH2459" s="1">
        <v>10500</v>
      </c>
    </row>
    <row r="2460" spans="1:34">
      <c r="A2460" s="1" t="s">
        <v>6446</v>
      </c>
      <c r="B2460" s="1" t="s">
        <v>6447</v>
      </c>
      <c r="C2460" s="1" t="s">
        <v>159</v>
      </c>
      <c r="D2460" s="1">
        <v>58</v>
      </c>
      <c r="E2460" s="4">
        <v>44560</v>
      </c>
      <c r="F2460" s="1" t="s">
        <v>6448</v>
      </c>
      <c r="G2460" s="1" t="s">
        <v>72</v>
      </c>
      <c r="H2460" s="1" t="s">
        <v>73</v>
      </c>
      <c r="I2460" s="1">
        <v>0</v>
      </c>
      <c r="J2460" s="1" t="s">
        <v>425</v>
      </c>
      <c r="K2460" s="1">
        <v>0.7</v>
      </c>
      <c r="L2460" s="1" t="s">
        <v>75</v>
      </c>
      <c r="M2460" s="1">
        <v>0</v>
      </c>
      <c r="O2460" s="1">
        <v>0</v>
      </c>
      <c r="Q2460" s="1">
        <v>0</v>
      </c>
      <c r="S2460" s="1">
        <v>0</v>
      </c>
      <c r="U2460" s="1">
        <v>0</v>
      </c>
      <c r="W2460" s="1">
        <v>0</v>
      </c>
      <c r="Y2460" s="1">
        <v>0</v>
      </c>
      <c r="AA2460" s="1">
        <v>0</v>
      </c>
      <c r="AC2460" s="1">
        <v>0</v>
      </c>
      <c r="AE2460" s="1">
        <v>0</v>
      </c>
      <c r="AG2460" s="1">
        <v>2</v>
      </c>
      <c r="AH2460" s="1">
        <v>13000</v>
      </c>
    </row>
    <row r="2461" spans="1:34">
      <c r="A2461" s="1" t="s">
        <v>6449</v>
      </c>
      <c r="B2461" s="1" t="s">
        <v>6450</v>
      </c>
      <c r="C2461" s="1" t="s">
        <v>334</v>
      </c>
      <c r="D2461" s="1">
        <v>9</v>
      </c>
      <c r="E2461" s="4">
        <v>44712</v>
      </c>
      <c r="F2461" s="1" t="s">
        <v>6451</v>
      </c>
      <c r="G2461" s="1" t="s">
        <v>80</v>
      </c>
      <c r="H2461" s="1" t="s">
        <v>73</v>
      </c>
      <c r="I2461" s="1">
        <v>0.6</v>
      </c>
      <c r="J2461" s="1" t="s">
        <v>82</v>
      </c>
      <c r="K2461" s="1">
        <v>0.75</v>
      </c>
      <c r="L2461" s="1" t="s">
        <v>83</v>
      </c>
      <c r="M2461" s="1">
        <v>0.77</v>
      </c>
      <c r="N2461" s="1" t="s">
        <v>84</v>
      </c>
      <c r="O2461" s="1">
        <v>0.8</v>
      </c>
      <c r="P2461" s="1" t="s">
        <v>85</v>
      </c>
      <c r="Q2461" s="1">
        <v>0</v>
      </c>
      <c r="S2461" s="1">
        <v>0</v>
      </c>
      <c r="U2461" s="1">
        <v>0</v>
      </c>
      <c r="W2461" s="1">
        <v>0</v>
      </c>
      <c r="Y2461" s="1">
        <v>0</v>
      </c>
      <c r="AA2461" s="1">
        <v>0</v>
      </c>
      <c r="AC2461" s="1">
        <v>0</v>
      </c>
      <c r="AE2461" s="1">
        <v>0</v>
      </c>
      <c r="AG2461" s="1">
        <v>3</v>
      </c>
      <c r="AH2461" s="1">
        <v>0</v>
      </c>
    </row>
    <row r="2462" spans="1:34">
      <c r="A2462" s="1" t="s">
        <v>6452</v>
      </c>
      <c r="B2462" s="1" t="s">
        <v>6453</v>
      </c>
      <c r="C2462" s="1" t="s">
        <v>98</v>
      </c>
      <c r="D2462" s="1">
        <v>41</v>
      </c>
      <c r="E2462" s="4">
        <v>44550</v>
      </c>
      <c r="F2462" s="1" t="s">
        <v>6454</v>
      </c>
      <c r="G2462" s="1" t="s">
        <v>72</v>
      </c>
      <c r="H2462" s="1" t="s">
        <v>73</v>
      </c>
      <c r="I2462" s="1">
        <v>0</v>
      </c>
      <c r="J2462" s="1" t="s">
        <v>74</v>
      </c>
      <c r="K2462" s="1">
        <v>0.7</v>
      </c>
      <c r="L2462" s="1" t="s">
        <v>75</v>
      </c>
      <c r="M2462" s="1">
        <v>0</v>
      </c>
      <c r="O2462" s="1">
        <v>0</v>
      </c>
      <c r="Q2462" s="1">
        <v>0</v>
      </c>
      <c r="S2462" s="1">
        <v>0</v>
      </c>
      <c r="U2462" s="1">
        <v>0</v>
      </c>
      <c r="W2462" s="1">
        <v>0</v>
      </c>
      <c r="Y2462" s="1">
        <v>0</v>
      </c>
      <c r="AA2462" s="1">
        <v>0</v>
      </c>
      <c r="AC2462" s="1">
        <v>0</v>
      </c>
      <c r="AE2462" s="1">
        <v>0</v>
      </c>
      <c r="AG2462" s="1">
        <v>2</v>
      </c>
      <c r="AH2462" s="1">
        <v>10000</v>
      </c>
    </row>
    <row r="2463" spans="1:34">
      <c r="A2463" s="1" t="s">
        <v>6455</v>
      </c>
      <c r="B2463" s="1" t="s">
        <v>6456</v>
      </c>
      <c r="C2463" s="1" t="s">
        <v>346</v>
      </c>
      <c r="D2463" s="1">
        <v>17</v>
      </c>
      <c r="E2463" s="1">
        <v>40728</v>
      </c>
      <c r="F2463" s="1" t="s">
        <v>20332</v>
      </c>
      <c r="G2463" s="1" t="s">
        <v>72</v>
      </c>
      <c r="H2463" s="1" t="s">
        <v>65</v>
      </c>
      <c r="I2463" s="1">
        <v>0.8</v>
      </c>
      <c r="J2463" s="1" t="s">
        <v>75</v>
      </c>
      <c r="K2463" s="1">
        <v>0</v>
      </c>
      <c r="M2463" s="1">
        <v>0</v>
      </c>
      <c r="O2463" s="1">
        <v>0</v>
      </c>
      <c r="Q2463" s="1">
        <v>0</v>
      </c>
      <c r="S2463" s="1">
        <v>0</v>
      </c>
      <c r="U2463" s="1">
        <v>0</v>
      </c>
      <c r="W2463" s="1">
        <v>0</v>
      </c>
      <c r="Y2463" s="1">
        <v>0</v>
      </c>
      <c r="AA2463" s="1">
        <v>0</v>
      </c>
      <c r="AC2463" s="1">
        <v>0</v>
      </c>
      <c r="AE2463" s="1">
        <v>0</v>
      </c>
      <c r="AG2463" s="1">
        <v>1</v>
      </c>
      <c r="AH2463" s="1">
        <v>0</v>
      </c>
    </row>
    <row r="2464" spans="1:34">
      <c r="A2464" s="1" t="s">
        <v>6457</v>
      </c>
      <c r="B2464" s="1" t="s">
        <v>6458</v>
      </c>
      <c r="C2464" s="1" t="s">
        <v>98</v>
      </c>
      <c r="D2464" s="1">
        <v>87</v>
      </c>
      <c r="E2464" s="4">
        <v>44529</v>
      </c>
      <c r="F2464" s="1" t="s">
        <v>6459</v>
      </c>
      <c r="G2464" s="1" t="s">
        <v>72</v>
      </c>
      <c r="H2464" s="1" t="s">
        <v>65</v>
      </c>
      <c r="I2464" s="1">
        <v>0.7</v>
      </c>
      <c r="J2464" s="1" t="s">
        <v>75</v>
      </c>
      <c r="K2464" s="1">
        <v>0</v>
      </c>
      <c r="M2464" s="1">
        <v>0</v>
      </c>
      <c r="O2464" s="1">
        <v>0</v>
      </c>
      <c r="Q2464" s="1">
        <v>0</v>
      </c>
      <c r="S2464" s="1">
        <v>0</v>
      </c>
      <c r="U2464" s="1">
        <v>0</v>
      </c>
      <c r="W2464" s="1">
        <v>0</v>
      </c>
      <c r="Y2464" s="1">
        <v>0</v>
      </c>
      <c r="AA2464" s="1">
        <v>0</v>
      </c>
      <c r="AC2464" s="1">
        <v>0</v>
      </c>
      <c r="AE2464" s="1">
        <v>0</v>
      </c>
      <c r="AG2464" s="1">
        <v>1</v>
      </c>
      <c r="AH2464" s="1">
        <v>0</v>
      </c>
    </row>
    <row r="2465" spans="1:34">
      <c r="A2465" s="1" t="s">
        <v>6460</v>
      </c>
      <c r="B2465" s="1" t="s">
        <v>6461</v>
      </c>
      <c r="C2465" s="1" t="s">
        <v>423</v>
      </c>
      <c r="D2465" s="1">
        <v>7</v>
      </c>
      <c r="E2465" s="1">
        <v>44302</v>
      </c>
      <c r="F2465" s="1" t="s">
        <v>20332</v>
      </c>
      <c r="G2465" s="1" t="s">
        <v>72</v>
      </c>
      <c r="H2465" s="1" t="s">
        <v>65</v>
      </c>
      <c r="I2465" s="1">
        <v>0.4</v>
      </c>
      <c r="J2465" s="1" t="s">
        <v>75</v>
      </c>
      <c r="K2465" s="1">
        <v>0</v>
      </c>
      <c r="M2465" s="1">
        <v>0</v>
      </c>
      <c r="O2465" s="1">
        <v>0</v>
      </c>
      <c r="Q2465" s="1">
        <v>0</v>
      </c>
      <c r="S2465" s="1">
        <v>0</v>
      </c>
      <c r="U2465" s="1">
        <v>0</v>
      </c>
      <c r="W2465" s="1">
        <v>0</v>
      </c>
      <c r="Y2465" s="1">
        <v>0</v>
      </c>
      <c r="AA2465" s="1">
        <v>0</v>
      </c>
      <c r="AC2465" s="1">
        <v>0</v>
      </c>
      <c r="AE2465" s="1">
        <v>0</v>
      </c>
      <c r="AG2465" s="1">
        <v>1</v>
      </c>
      <c r="AH2465" s="1">
        <v>0</v>
      </c>
    </row>
    <row r="2466" spans="1:34">
      <c r="A2466" s="1" t="s">
        <v>6462</v>
      </c>
      <c r="B2466" s="1" t="s">
        <v>6463</v>
      </c>
      <c r="C2466" s="1" t="s">
        <v>212</v>
      </c>
      <c r="D2466" s="1">
        <v>9</v>
      </c>
      <c r="E2466" s="1">
        <v>44677</v>
      </c>
      <c r="F2466" s="1" t="s">
        <v>20501</v>
      </c>
      <c r="G2466" s="1" t="s">
        <v>72</v>
      </c>
      <c r="H2466" s="1" t="s">
        <v>65</v>
      </c>
      <c r="I2466" s="1">
        <v>0.4</v>
      </c>
      <c r="J2466" s="1" t="s">
        <v>75</v>
      </c>
      <c r="K2466" s="1">
        <v>0</v>
      </c>
      <c r="M2466" s="1">
        <v>0</v>
      </c>
      <c r="O2466" s="1">
        <v>0</v>
      </c>
      <c r="Q2466" s="1">
        <v>0</v>
      </c>
      <c r="S2466" s="1">
        <v>0</v>
      </c>
      <c r="U2466" s="1">
        <v>0</v>
      </c>
      <c r="W2466" s="1">
        <v>0</v>
      </c>
      <c r="Y2466" s="1">
        <v>0</v>
      </c>
      <c r="AA2466" s="1">
        <v>0</v>
      </c>
      <c r="AC2466" s="1">
        <v>0</v>
      </c>
      <c r="AE2466" s="1">
        <v>0</v>
      </c>
      <c r="AG2466" s="1">
        <v>1</v>
      </c>
      <c r="AH2466" s="1">
        <v>0</v>
      </c>
    </row>
    <row r="2467" spans="1:34">
      <c r="A2467" s="1" t="s">
        <v>6464</v>
      </c>
      <c r="B2467" s="1" t="s">
        <v>6465</v>
      </c>
      <c r="C2467" s="1" t="s">
        <v>488</v>
      </c>
      <c r="D2467" s="1">
        <v>36</v>
      </c>
      <c r="E2467" s="1">
        <v>43370</v>
      </c>
      <c r="F2467" s="1" t="s">
        <v>20332</v>
      </c>
      <c r="G2467" s="1" t="s">
        <v>72</v>
      </c>
      <c r="H2467" s="1" t="s">
        <v>73</v>
      </c>
      <c r="I2467" s="1">
        <v>0</v>
      </c>
      <c r="J2467" s="1" t="s">
        <v>74</v>
      </c>
      <c r="K2467" s="1">
        <v>0.4</v>
      </c>
      <c r="L2467" s="1" t="s">
        <v>75</v>
      </c>
      <c r="M2467" s="1">
        <v>0</v>
      </c>
      <c r="O2467" s="1">
        <v>0</v>
      </c>
      <c r="Q2467" s="1">
        <v>0</v>
      </c>
      <c r="S2467" s="1">
        <v>0</v>
      </c>
      <c r="U2467" s="1">
        <v>0</v>
      </c>
      <c r="W2467" s="1">
        <v>0</v>
      </c>
      <c r="Y2467" s="1">
        <v>0</v>
      </c>
      <c r="AA2467" s="1">
        <v>0</v>
      </c>
      <c r="AC2467" s="1">
        <v>0</v>
      </c>
      <c r="AE2467" s="1">
        <v>0</v>
      </c>
      <c r="AG2467" s="1">
        <v>2</v>
      </c>
      <c r="AH2467" s="1">
        <v>10000</v>
      </c>
    </row>
    <row r="2468" spans="1:34">
      <c r="A2468" s="1" t="s">
        <v>6466</v>
      </c>
      <c r="B2468" s="1" t="s">
        <v>6467</v>
      </c>
      <c r="C2468" s="1" t="s">
        <v>1756</v>
      </c>
      <c r="D2468" s="1">
        <v>12</v>
      </c>
      <c r="E2468" s="1">
        <v>43195</v>
      </c>
      <c r="F2468" s="1" t="s">
        <v>20332</v>
      </c>
      <c r="G2468" s="1" t="s">
        <v>72</v>
      </c>
      <c r="H2468" s="1" t="s">
        <v>65</v>
      </c>
      <c r="I2468" s="1">
        <v>0.8</v>
      </c>
      <c r="J2468" s="1" t="s">
        <v>75</v>
      </c>
      <c r="K2468" s="1">
        <v>0</v>
      </c>
      <c r="M2468" s="1">
        <v>0</v>
      </c>
      <c r="O2468" s="1">
        <v>0</v>
      </c>
      <c r="Q2468" s="1">
        <v>0</v>
      </c>
      <c r="S2468" s="1">
        <v>0</v>
      </c>
      <c r="U2468" s="1">
        <v>0</v>
      </c>
      <c r="W2468" s="1">
        <v>0</v>
      </c>
      <c r="Y2468" s="1">
        <v>0</v>
      </c>
      <c r="AA2468" s="1">
        <v>0</v>
      </c>
      <c r="AC2468" s="1">
        <v>0</v>
      </c>
      <c r="AE2468" s="1">
        <v>0</v>
      </c>
      <c r="AG2468" s="1">
        <v>1</v>
      </c>
      <c r="AH2468" s="1">
        <v>0</v>
      </c>
    </row>
    <row r="2469" spans="1:34">
      <c r="A2469" s="1" t="s">
        <v>6468</v>
      </c>
      <c r="B2469" s="1" t="s">
        <v>6469</v>
      </c>
      <c r="C2469" s="1" t="s">
        <v>506</v>
      </c>
      <c r="D2469" s="1">
        <v>9</v>
      </c>
      <c r="E2469" s="4">
        <v>44708</v>
      </c>
      <c r="F2469" s="1" t="s">
        <v>6470</v>
      </c>
      <c r="G2469" s="1" t="s">
        <v>80</v>
      </c>
      <c r="H2469" s="1" t="s">
        <v>73</v>
      </c>
      <c r="I2469" s="1">
        <v>0</v>
      </c>
      <c r="J2469" s="1" t="s">
        <v>74</v>
      </c>
      <c r="K2469" s="1">
        <v>0.8</v>
      </c>
      <c r="L2469" s="1" t="s">
        <v>75</v>
      </c>
      <c r="M2469" s="1">
        <v>0</v>
      </c>
      <c r="O2469" s="1">
        <v>0</v>
      </c>
      <c r="Q2469" s="1">
        <v>0</v>
      </c>
      <c r="S2469" s="1">
        <v>0</v>
      </c>
      <c r="U2469" s="1">
        <v>0</v>
      </c>
      <c r="W2469" s="1">
        <v>0</v>
      </c>
      <c r="Y2469" s="1">
        <v>0</v>
      </c>
      <c r="AA2469" s="1">
        <v>0</v>
      </c>
      <c r="AC2469" s="1">
        <v>0</v>
      </c>
      <c r="AE2469" s="1">
        <v>0</v>
      </c>
      <c r="AG2469" s="1">
        <v>2</v>
      </c>
      <c r="AH2469" s="1">
        <v>10000</v>
      </c>
    </row>
    <row r="2470" spans="1:34">
      <c r="A2470" s="1" t="s">
        <v>6471</v>
      </c>
      <c r="B2470" s="1" t="s">
        <v>6472</v>
      </c>
      <c r="C2470" s="1" t="s">
        <v>287</v>
      </c>
      <c r="D2470" s="1">
        <v>9</v>
      </c>
      <c r="E2470" s="4">
        <v>44655</v>
      </c>
      <c r="F2470" s="1" t="s">
        <v>6473</v>
      </c>
      <c r="G2470" s="1" t="s">
        <v>80</v>
      </c>
      <c r="H2470" s="1" t="s">
        <v>65</v>
      </c>
      <c r="I2470" s="1">
        <v>0.75</v>
      </c>
      <c r="J2470" s="1" t="s">
        <v>75</v>
      </c>
      <c r="K2470" s="1">
        <v>0</v>
      </c>
      <c r="M2470" s="1">
        <v>0</v>
      </c>
      <c r="O2470" s="1">
        <v>0</v>
      </c>
      <c r="Q2470" s="1">
        <v>0</v>
      </c>
      <c r="S2470" s="1">
        <v>0</v>
      </c>
      <c r="U2470" s="1">
        <v>0</v>
      </c>
      <c r="W2470" s="1">
        <v>0</v>
      </c>
      <c r="Y2470" s="1">
        <v>0</v>
      </c>
      <c r="AA2470" s="1">
        <v>0</v>
      </c>
      <c r="AC2470" s="1">
        <v>0</v>
      </c>
      <c r="AE2470" s="1">
        <v>0</v>
      </c>
      <c r="AG2470" s="1">
        <v>1</v>
      </c>
      <c r="AH2470" s="1">
        <v>0</v>
      </c>
    </row>
    <row r="2471" spans="1:34">
      <c r="A2471" s="1" t="s">
        <v>6474</v>
      </c>
      <c r="B2471" s="1" t="s">
        <v>6475</v>
      </c>
      <c r="C2471" s="1" t="s">
        <v>287</v>
      </c>
      <c r="D2471" s="1">
        <v>8</v>
      </c>
      <c r="E2471" s="4">
        <v>44655</v>
      </c>
      <c r="F2471" s="1" t="s">
        <v>3600</v>
      </c>
      <c r="G2471" s="1" t="s">
        <v>72</v>
      </c>
      <c r="H2471" s="1" t="s">
        <v>65</v>
      </c>
      <c r="I2471" s="1">
        <v>0.7</v>
      </c>
      <c r="J2471" s="1" t="s">
        <v>75</v>
      </c>
      <c r="K2471" s="1">
        <v>0</v>
      </c>
      <c r="M2471" s="1">
        <v>0</v>
      </c>
      <c r="O2471" s="1">
        <v>0</v>
      </c>
      <c r="Q2471" s="1">
        <v>0</v>
      </c>
      <c r="S2471" s="1">
        <v>0</v>
      </c>
      <c r="U2471" s="1">
        <v>0</v>
      </c>
      <c r="W2471" s="1">
        <v>0</v>
      </c>
      <c r="Y2471" s="1">
        <v>0</v>
      </c>
      <c r="AA2471" s="1">
        <v>0</v>
      </c>
      <c r="AC2471" s="1">
        <v>0</v>
      </c>
      <c r="AE2471" s="1">
        <v>0</v>
      </c>
      <c r="AG2471" s="1">
        <v>1</v>
      </c>
      <c r="AH2471" s="1">
        <v>0</v>
      </c>
    </row>
    <row r="2472" spans="1:34">
      <c r="A2472" s="1" t="s">
        <v>6476</v>
      </c>
      <c r="B2472" s="1" t="s">
        <v>6477</v>
      </c>
      <c r="C2472" s="1" t="s">
        <v>98</v>
      </c>
      <c r="D2472" s="1">
        <v>7</v>
      </c>
      <c r="E2472" s="1">
        <v>44264</v>
      </c>
      <c r="F2472" s="1" t="s">
        <v>20332</v>
      </c>
      <c r="G2472" s="1" t="s">
        <v>72</v>
      </c>
      <c r="H2472" s="1" t="s">
        <v>73</v>
      </c>
      <c r="I2472" s="1">
        <v>0</v>
      </c>
      <c r="J2472" s="1" t="s">
        <v>74</v>
      </c>
      <c r="K2472" s="1">
        <v>0.8</v>
      </c>
      <c r="L2472" s="1" t="s">
        <v>75</v>
      </c>
      <c r="M2472" s="1">
        <v>0</v>
      </c>
      <c r="O2472" s="1">
        <v>0</v>
      </c>
      <c r="Q2472" s="1">
        <v>0</v>
      </c>
      <c r="S2472" s="1">
        <v>0</v>
      </c>
      <c r="U2472" s="1">
        <v>0</v>
      </c>
      <c r="W2472" s="1">
        <v>0</v>
      </c>
      <c r="Y2472" s="1">
        <v>0</v>
      </c>
      <c r="AA2472" s="1">
        <v>0</v>
      </c>
      <c r="AC2472" s="1">
        <v>0</v>
      </c>
      <c r="AE2472" s="1">
        <v>0</v>
      </c>
      <c r="AG2472" s="1">
        <v>2</v>
      </c>
      <c r="AH2472" s="1">
        <v>10000</v>
      </c>
    </row>
    <row r="2473" spans="1:34">
      <c r="A2473" s="1" t="s">
        <v>6478</v>
      </c>
      <c r="B2473" s="1" t="s">
        <v>6479</v>
      </c>
      <c r="C2473" s="1" t="s">
        <v>212</v>
      </c>
      <c r="D2473" s="1">
        <v>17</v>
      </c>
      <c r="E2473" s="4">
        <v>44664</v>
      </c>
      <c r="F2473" s="1" t="s">
        <v>6480</v>
      </c>
      <c r="G2473" s="1" t="s">
        <v>80</v>
      </c>
      <c r="H2473" s="1" t="s">
        <v>73</v>
      </c>
      <c r="I2473" s="1">
        <v>0</v>
      </c>
      <c r="J2473" s="1" t="s">
        <v>425</v>
      </c>
      <c r="K2473" s="1">
        <v>0.57999999999999996</v>
      </c>
      <c r="L2473" s="1" t="s">
        <v>75</v>
      </c>
      <c r="M2473" s="1">
        <v>0</v>
      </c>
      <c r="O2473" s="1">
        <v>0</v>
      </c>
      <c r="Q2473" s="1">
        <v>0</v>
      </c>
      <c r="S2473" s="1">
        <v>0</v>
      </c>
      <c r="U2473" s="1">
        <v>0</v>
      </c>
      <c r="W2473" s="1">
        <v>0</v>
      </c>
      <c r="Y2473" s="1">
        <v>0</v>
      </c>
      <c r="AA2473" s="1">
        <v>0</v>
      </c>
      <c r="AC2473" s="1">
        <v>0</v>
      </c>
      <c r="AE2473" s="1">
        <v>0</v>
      </c>
      <c r="AG2473" s="1">
        <v>2</v>
      </c>
      <c r="AH2473" s="1">
        <v>13000</v>
      </c>
    </row>
    <row r="2474" spans="1:34">
      <c r="A2474" s="1" t="s">
        <v>6481</v>
      </c>
      <c r="B2474" s="1" t="s">
        <v>6482</v>
      </c>
      <c r="C2474" s="1" t="s">
        <v>360</v>
      </c>
      <c r="H2474" s="1" t="s">
        <v>65</v>
      </c>
      <c r="I2474" s="1" t="s">
        <v>66</v>
      </c>
      <c r="V2474" s="1" t="s">
        <v>67</v>
      </c>
    </row>
    <row r="2475" spans="1:34">
      <c r="A2475" s="1" t="s">
        <v>6483</v>
      </c>
      <c r="B2475" s="1" t="s">
        <v>6484</v>
      </c>
      <c r="C2475" s="1" t="s">
        <v>279</v>
      </c>
      <c r="D2475" s="1">
        <v>2</v>
      </c>
      <c r="E2475" s="4">
        <v>44678</v>
      </c>
      <c r="F2475" s="1" t="s">
        <v>6485</v>
      </c>
      <c r="G2475" s="1" t="s">
        <v>72</v>
      </c>
      <c r="H2475" s="1" t="s">
        <v>65</v>
      </c>
      <c r="I2475" s="1">
        <v>0.8</v>
      </c>
      <c r="J2475" s="1" t="s">
        <v>75</v>
      </c>
      <c r="K2475" s="1">
        <v>0</v>
      </c>
      <c r="M2475" s="1">
        <v>0</v>
      </c>
      <c r="O2475" s="1">
        <v>0</v>
      </c>
      <c r="Q2475" s="1">
        <v>0</v>
      </c>
      <c r="S2475" s="1">
        <v>0</v>
      </c>
      <c r="U2475" s="1">
        <v>0</v>
      </c>
      <c r="W2475" s="1">
        <v>0</v>
      </c>
      <c r="Y2475" s="1">
        <v>0</v>
      </c>
      <c r="AA2475" s="1">
        <v>0</v>
      </c>
      <c r="AC2475" s="1">
        <v>0</v>
      </c>
      <c r="AE2475" s="1">
        <v>0</v>
      </c>
      <c r="AG2475" s="1">
        <v>1</v>
      </c>
      <c r="AH2475" s="1">
        <v>0</v>
      </c>
    </row>
    <row r="2476" spans="1:34">
      <c r="A2476" s="1" t="s">
        <v>6486</v>
      </c>
      <c r="B2476" s="1" t="s">
        <v>6487</v>
      </c>
      <c r="C2476" s="1" t="s">
        <v>152</v>
      </c>
      <c r="D2476" s="1">
        <v>200</v>
      </c>
      <c r="E2476" s="1">
        <v>44510</v>
      </c>
      <c r="F2476" s="1" t="s">
        <v>20502</v>
      </c>
      <c r="G2476" s="1" t="s">
        <v>72</v>
      </c>
      <c r="H2476" s="1" t="s">
        <v>65</v>
      </c>
      <c r="I2476" s="1">
        <v>0.5</v>
      </c>
      <c r="J2476" s="1" t="s">
        <v>75</v>
      </c>
      <c r="K2476" s="1">
        <v>0</v>
      </c>
      <c r="M2476" s="1">
        <v>0</v>
      </c>
      <c r="O2476" s="1">
        <v>0</v>
      </c>
      <c r="Q2476" s="1">
        <v>0</v>
      </c>
      <c r="S2476" s="1">
        <v>0</v>
      </c>
      <c r="U2476" s="1">
        <v>0</v>
      </c>
      <c r="W2476" s="1">
        <v>0</v>
      </c>
      <c r="Y2476" s="1">
        <v>0</v>
      </c>
      <c r="AA2476" s="1">
        <v>0</v>
      </c>
      <c r="AC2476" s="1">
        <v>0</v>
      </c>
      <c r="AE2476" s="1">
        <v>0</v>
      </c>
      <c r="AG2476" s="1">
        <v>1</v>
      </c>
      <c r="AH2476" s="1">
        <v>0</v>
      </c>
    </row>
    <row r="2477" spans="1:34">
      <c r="A2477" s="1" t="s">
        <v>6488</v>
      </c>
      <c r="B2477" s="1" t="s">
        <v>6489</v>
      </c>
      <c r="C2477" s="1" t="s">
        <v>172</v>
      </c>
      <c r="D2477" s="1">
        <v>15</v>
      </c>
      <c r="E2477" s="1">
        <v>44742</v>
      </c>
      <c r="F2477" s="1" t="s">
        <v>20503</v>
      </c>
      <c r="G2477" s="1" t="s">
        <v>72</v>
      </c>
      <c r="H2477" s="1" t="s">
        <v>73</v>
      </c>
      <c r="I2477" s="1">
        <v>0</v>
      </c>
      <c r="J2477" s="1" t="s">
        <v>397</v>
      </c>
      <c r="K2477" s="1">
        <v>0.8</v>
      </c>
      <c r="L2477" s="1" t="s">
        <v>75</v>
      </c>
      <c r="M2477" s="1">
        <v>0</v>
      </c>
      <c r="O2477" s="1">
        <v>0</v>
      </c>
      <c r="Q2477" s="1">
        <v>0</v>
      </c>
      <c r="S2477" s="1">
        <v>0</v>
      </c>
      <c r="U2477" s="1">
        <v>0</v>
      </c>
      <c r="W2477" s="1">
        <v>0</v>
      </c>
      <c r="Y2477" s="1">
        <v>0</v>
      </c>
      <c r="AA2477" s="1">
        <v>0</v>
      </c>
      <c r="AC2477" s="1">
        <v>0</v>
      </c>
      <c r="AE2477" s="1">
        <v>0</v>
      </c>
      <c r="AG2477" s="1">
        <v>2</v>
      </c>
      <c r="AH2477" s="1">
        <v>8000</v>
      </c>
    </row>
    <row r="2478" spans="1:34">
      <c r="A2478" s="1" t="s">
        <v>6490</v>
      </c>
      <c r="B2478" s="1" t="s">
        <v>6491</v>
      </c>
      <c r="C2478" s="1" t="s">
        <v>964</v>
      </c>
      <c r="D2478" s="1">
        <v>2</v>
      </c>
      <c r="E2478" s="1">
        <v>44257</v>
      </c>
      <c r="F2478" s="1" t="s">
        <v>20332</v>
      </c>
      <c r="G2478" s="1" t="s">
        <v>72</v>
      </c>
      <c r="H2478" s="1" t="s">
        <v>65</v>
      </c>
      <c r="I2478" s="1">
        <v>0.8</v>
      </c>
      <c r="J2478" s="1" t="s">
        <v>75</v>
      </c>
      <c r="K2478" s="1">
        <v>0</v>
      </c>
      <c r="M2478" s="1">
        <v>0</v>
      </c>
      <c r="O2478" s="1">
        <v>0</v>
      </c>
      <c r="Q2478" s="1">
        <v>0</v>
      </c>
      <c r="S2478" s="1">
        <v>0</v>
      </c>
      <c r="U2478" s="1">
        <v>0</v>
      </c>
      <c r="W2478" s="1">
        <v>0</v>
      </c>
      <c r="Y2478" s="1">
        <v>0</v>
      </c>
      <c r="AA2478" s="1">
        <v>0</v>
      </c>
      <c r="AC2478" s="1">
        <v>0</v>
      </c>
      <c r="AE2478" s="1">
        <v>0</v>
      </c>
      <c r="AG2478" s="1">
        <v>1</v>
      </c>
      <c r="AH2478" s="1">
        <v>0</v>
      </c>
    </row>
    <row r="2479" spans="1:34">
      <c r="A2479" s="1" t="s">
        <v>6492</v>
      </c>
      <c r="B2479" s="1" t="s">
        <v>6493</v>
      </c>
      <c r="C2479" s="1" t="s">
        <v>287</v>
      </c>
      <c r="D2479" s="1">
        <v>7</v>
      </c>
      <c r="E2479" s="4">
        <v>44650</v>
      </c>
      <c r="F2479" s="1" t="s">
        <v>6494</v>
      </c>
      <c r="G2479" s="1" t="s">
        <v>72</v>
      </c>
      <c r="H2479" s="1" t="s">
        <v>65</v>
      </c>
      <c r="I2479" s="1">
        <v>0.8</v>
      </c>
      <c r="J2479" s="1" t="s">
        <v>75</v>
      </c>
      <c r="K2479" s="1">
        <v>0</v>
      </c>
      <c r="M2479" s="1">
        <v>0</v>
      </c>
      <c r="O2479" s="1">
        <v>0</v>
      </c>
      <c r="Q2479" s="1">
        <v>0</v>
      </c>
      <c r="S2479" s="1">
        <v>0</v>
      </c>
      <c r="U2479" s="1">
        <v>0</v>
      </c>
      <c r="W2479" s="1">
        <v>0</v>
      </c>
      <c r="Y2479" s="1">
        <v>0</v>
      </c>
      <c r="AA2479" s="1">
        <v>0</v>
      </c>
      <c r="AC2479" s="1">
        <v>0</v>
      </c>
      <c r="AE2479" s="1">
        <v>0</v>
      </c>
      <c r="AG2479" s="1">
        <v>1</v>
      </c>
      <c r="AH2479" s="1">
        <v>0</v>
      </c>
    </row>
    <row r="2480" spans="1:34">
      <c r="A2480" s="1" t="s">
        <v>6495</v>
      </c>
      <c r="B2480" s="1" t="s">
        <v>6496</v>
      </c>
      <c r="C2480" s="1" t="s">
        <v>443</v>
      </c>
      <c r="D2480" s="1">
        <v>22</v>
      </c>
      <c r="E2480" s="1">
        <v>41211</v>
      </c>
      <c r="F2480" s="1" t="s">
        <v>20332</v>
      </c>
      <c r="G2480" s="1" t="s">
        <v>72</v>
      </c>
      <c r="H2480" s="1" t="s">
        <v>65</v>
      </c>
      <c r="I2480" s="1">
        <v>0.5</v>
      </c>
      <c r="J2480" s="1" t="s">
        <v>75</v>
      </c>
      <c r="K2480" s="1">
        <v>0</v>
      </c>
      <c r="M2480" s="1">
        <v>0</v>
      </c>
      <c r="O2480" s="1">
        <v>0</v>
      </c>
      <c r="Q2480" s="1">
        <v>0</v>
      </c>
      <c r="S2480" s="1">
        <v>0</v>
      </c>
      <c r="U2480" s="1">
        <v>0</v>
      </c>
      <c r="W2480" s="1">
        <v>0</v>
      </c>
      <c r="Y2480" s="1">
        <v>0</v>
      </c>
      <c r="AA2480" s="1">
        <v>0</v>
      </c>
      <c r="AC2480" s="1">
        <v>0</v>
      </c>
      <c r="AE2480" s="1">
        <v>0</v>
      </c>
      <c r="AG2480" s="1">
        <v>1</v>
      </c>
      <c r="AH2480" s="1">
        <v>0</v>
      </c>
    </row>
    <row r="2481" spans="1:34">
      <c r="A2481" s="1" t="s">
        <v>6497</v>
      </c>
      <c r="B2481" s="1" t="s">
        <v>6498</v>
      </c>
      <c r="C2481" s="1" t="s">
        <v>411</v>
      </c>
      <c r="H2481" s="1" t="s">
        <v>65</v>
      </c>
      <c r="I2481" s="1" t="s">
        <v>66</v>
      </c>
      <c r="V2481" s="1" t="s">
        <v>67</v>
      </c>
    </row>
    <row r="2482" spans="1:34">
      <c r="A2482" s="1" t="s">
        <v>6499</v>
      </c>
      <c r="B2482" s="1" t="s">
        <v>6500</v>
      </c>
      <c r="C2482" s="1" t="s">
        <v>1149</v>
      </c>
      <c r="D2482" s="1">
        <v>11</v>
      </c>
      <c r="E2482" s="1">
        <v>44642</v>
      </c>
      <c r="F2482" s="1" t="s">
        <v>20504</v>
      </c>
      <c r="G2482" s="1" t="s">
        <v>80</v>
      </c>
      <c r="H2482" s="1" t="s">
        <v>73</v>
      </c>
      <c r="I2482" s="1">
        <v>0.2</v>
      </c>
      <c r="J2482" s="1" t="s">
        <v>82</v>
      </c>
      <c r="K2482" s="1">
        <v>0.3</v>
      </c>
      <c r="L2482" s="1" t="s">
        <v>83</v>
      </c>
      <c r="M2482" s="1">
        <v>0.4</v>
      </c>
      <c r="N2482" s="1" t="s">
        <v>84</v>
      </c>
      <c r="O2482" s="1">
        <v>0.6</v>
      </c>
      <c r="P2482" s="1" t="s">
        <v>85</v>
      </c>
      <c r="Q2482" s="1">
        <v>0</v>
      </c>
      <c r="S2482" s="1">
        <v>0</v>
      </c>
      <c r="U2482" s="1">
        <v>0</v>
      </c>
      <c r="W2482" s="1">
        <v>0</v>
      </c>
      <c r="Y2482" s="1">
        <v>0</v>
      </c>
      <c r="AA2482" s="1">
        <v>0</v>
      </c>
      <c r="AC2482" s="1">
        <v>0</v>
      </c>
      <c r="AE2482" s="1">
        <v>0</v>
      </c>
      <c r="AG2482" s="1">
        <v>3</v>
      </c>
      <c r="AH2482" s="1">
        <v>0</v>
      </c>
    </row>
    <row r="2483" spans="1:34">
      <c r="A2483" s="1" t="s">
        <v>6501</v>
      </c>
      <c r="B2483" s="1" t="s">
        <v>6502</v>
      </c>
      <c r="C2483" s="1" t="s">
        <v>903</v>
      </c>
      <c r="D2483" s="1">
        <v>10</v>
      </c>
      <c r="E2483" s="1">
        <v>44326</v>
      </c>
      <c r="F2483" s="1" t="s">
        <v>20332</v>
      </c>
      <c r="G2483" s="1" t="s">
        <v>72</v>
      </c>
      <c r="H2483" s="1" t="s">
        <v>65</v>
      </c>
      <c r="I2483" s="1">
        <v>0.4</v>
      </c>
      <c r="J2483" s="1" t="s">
        <v>75</v>
      </c>
      <c r="K2483" s="1">
        <v>0</v>
      </c>
      <c r="M2483" s="1">
        <v>0</v>
      </c>
      <c r="O2483" s="1">
        <v>0</v>
      </c>
      <c r="Q2483" s="1">
        <v>0</v>
      </c>
      <c r="S2483" s="1">
        <v>0</v>
      </c>
      <c r="U2483" s="1">
        <v>0</v>
      </c>
      <c r="W2483" s="1">
        <v>0</v>
      </c>
      <c r="Y2483" s="1">
        <v>0</v>
      </c>
      <c r="AA2483" s="1">
        <v>0</v>
      </c>
      <c r="AC2483" s="1">
        <v>0</v>
      </c>
      <c r="AE2483" s="1">
        <v>0</v>
      </c>
      <c r="AG2483" s="1">
        <v>1</v>
      </c>
      <c r="AH2483" s="1">
        <v>0</v>
      </c>
    </row>
    <row r="2484" spans="1:34">
      <c r="A2484" s="1" t="s">
        <v>6503</v>
      </c>
      <c r="B2484" s="1" t="s">
        <v>6504</v>
      </c>
      <c r="C2484" s="1" t="s">
        <v>443</v>
      </c>
      <c r="D2484" s="1">
        <v>5</v>
      </c>
      <c r="E2484" s="1">
        <v>44357</v>
      </c>
      <c r="F2484" s="1" t="s">
        <v>20332</v>
      </c>
      <c r="G2484" s="1" t="s">
        <v>72</v>
      </c>
      <c r="H2484" s="1" t="s">
        <v>65</v>
      </c>
      <c r="I2484" s="1">
        <v>0.8</v>
      </c>
      <c r="J2484" s="1" t="s">
        <v>75</v>
      </c>
      <c r="K2484" s="1">
        <v>0</v>
      </c>
      <c r="M2484" s="1">
        <v>0</v>
      </c>
      <c r="O2484" s="1">
        <v>0</v>
      </c>
      <c r="Q2484" s="1">
        <v>0</v>
      </c>
      <c r="S2484" s="1">
        <v>0</v>
      </c>
      <c r="U2484" s="1">
        <v>0</v>
      </c>
      <c r="W2484" s="1">
        <v>0</v>
      </c>
      <c r="Y2484" s="1">
        <v>0</v>
      </c>
      <c r="AA2484" s="1">
        <v>0</v>
      </c>
      <c r="AC2484" s="1">
        <v>0</v>
      </c>
      <c r="AE2484" s="1">
        <v>0</v>
      </c>
      <c r="AG2484" s="1">
        <v>1</v>
      </c>
      <c r="AH2484" s="1">
        <v>0</v>
      </c>
    </row>
    <row r="2485" spans="1:34">
      <c r="A2485" s="1" t="s">
        <v>6505</v>
      </c>
      <c r="B2485" s="1" t="s">
        <v>6506</v>
      </c>
      <c r="C2485" s="1" t="s">
        <v>378</v>
      </c>
      <c r="D2485" s="1">
        <v>4</v>
      </c>
      <c r="E2485" s="1">
        <v>44649</v>
      </c>
      <c r="F2485" s="1" t="s">
        <v>20505</v>
      </c>
      <c r="G2485" s="1" t="s">
        <v>72</v>
      </c>
      <c r="H2485" s="1" t="s">
        <v>65</v>
      </c>
      <c r="I2485" s="1">
        <v>0.7</v>
      </c>
      <c r="J2485" s="1" t="s">
        <v>75</v>
      </c>
      <c r="K2485" s="1">
        <v>0</v>
      </c>
      <c r="M2485" s="1">
        <v>0</v>
      </c>
      <c r="O2485" s="1">
        <v>0</v>
      </c>
      <c r="Q2485" s="1">
        <v>0</v>
      </c>
      <c r="S2485" s="1">
        <v>0</v>
      </c>
      <c r="U2485" s="1">
        <v>0</v>
      </c>
      <c r="W2485" s="1">
        <v>0</v>
      </c>
      <c r="Y2485" s="1">
        <v>0</v>
      </c>
      <c r="AA2485" s="1">
        <v>0</v>
      </c>
      <c r="AC2485" s="1">
        <v>0</v>
      </c>
      <c r="AE2485" s="1">
        <v>0</v>
      </c>
      <c r="AG2485" s="1">
        <v>1</v>
      </c>
      <c r="AH2485" s="1">
        <v>0</v>
      </c>
    </row>
    <row r="2486" spans="1:34">
      <c r="A2486" s="1" t="s">
        <v>6507</v>
      </c>
      <c r="B2486" s="1" t="s">
        <v>6508</v>
      </c>
      <c r="C2486" s="1" t="s">
        <v>680</v>
      </c>
      <c r="D2486" s="1">
        <v>4</v>
      </c>
      <c r="E2486" s="1">
        <v>44318</v>
      </c>
      <c r="F2486" s="1" t="s">
        <v>20332</v>
      </c>
      <c r="G2486" s="1" t="s">
        <v>72</v>
      </c>
      <c r="H2486" s="1" t="s">
        <v>73</v>
      </c>
      <c r="I2486" s="1">
        <v>0</v>
      </c>
      <c r="J2486" s="1" t="s">
        <v>434</v>
      </c>
      <c r="K2486" s="1">
        <v>0.5</v>
      </c>
      <c r="L2486" s="1" t="s">
        <v>75</v>
      </c>
      <c r="M2486" s="1">
        <v>0</v>
      </c>
      <c r="O2486" s="1">
        <v>0</v>
      </c>
      <c r="Q2486" s="1">
        <v>0</v>
      </c>
      <c r="S2486" s="1">
        <v>0</v>
      </c>
      <c r="U2486" s="1">
        <v>0</v>
      </c>
      <c r="W2486" s="1">
        <v>0</v>
      </c>
      <c r="Y2486" s="1">
        <v>0</v>
      </c>
      <c r="AA2486" s="1">
        <v>0</v>
      </c>
      <c r="AC2486" s="1">
        <v>0</v>
      </c>
      <c r="AE2486" s="1">
        <v>0</v>
      </c>
      <c r="AG2486" s="1">
        <v>2</v>
      </c>
      <c r="AH2486" s="1">
        <v>7500</v>
      </c>
    </row>
    <row r="2487" spans="1:34">
      <c r="A2487" s="1" t="s">
        <v>6509</v>
      </c>
      <c r="B2487" s="1" t="s">
        <v>6510</v>
      </c>
      <c r="C2487" s="1" t="s">
        <v>411</v>
      </c>
      <c r="D2487" s="1">
        <v>37</v>
      </c>
      <c r="E2487" s="4">
        <v>44560</v>
      </c>
      <c r="F2487" s="1" t="s">
        <v>6511</v>
      </c>
      <c r="G2487" s="1" t="s">
        <v>72</v>
      </c>
      <c r="H2487" s="1" t="s">
        <v>65</v>
      </c>
      <c r="I2487" s="1">
        <v>0.65</v>
      </c>
      <c r="J2487" s="1" t="s">
        <v>75</v>
      </c>
      <c r="K2487" s="1">
        <v>0</v>
      </c>
      <c r="M2487" s="1">
        <v>0</v>
      </c>
      <c r="O2487" s="1">
        <v>0</v>
      </c>
      <c r="Q2487" s="1">
        <v>0</v>
      </c>
      <c r="S2487" s="1">
        <v>0</v>
      </c>
      <c r="U2487" s="1">
        <v>0</v>
      </c>
      <c r="W2487" s="1">
        <v>0</v>
      </c>
      <c r="Y2487" s="1">
        <v>0</v>
      </c>
      <c r="AA2487" s="1">
        <v>0</v>
      </c>
      <c r="AC2487" s="1">
        <v>0</v>
      </c>
      <c r="AE2487" s="1">
        <v>0</v>
      </c>
      <c r="AG2487" s="1">
        <v>1</v>
      </c>
      <c r="AH2487" s="1">
        <v>0</v>
      </c>
    </row>
    <row r="2488" spans="1:34">
      <c r="A2488" s="1" t="s">
        <v>6512</v>
      </c>
      <c r="B2488" s="1" t="s">
        <v>6513</v>
      </c>
      <c r="C2488" s="1" t="s">
        <v>190</v>
      </c>
      <c r="D2488" s="1">
        <v>13</v>
      </c>
      <c r="E2488" s="4">
        <v>44712</v>
      </c>
      <c r="F2488" s="1" t="s">
        <v>6514</v>
      </c>
      <c r="G2488" s="1" t="s">
        <v>72</v>
      </c>
      <c r="H2488" s="1" t="s">
        <v>65</v>
      </c>
      <c r="I2488" s="1">
        <v>0.8</v>
      </c>
      <c r="J2488" s="1" t="s">
        <v>75</v>
      </c>
      <c r="K2488" s="1">
        <v>0</v>
      </c>
      <c r="M2488" s="1">
        <v>0</v>
      </c>
      <c r="O2488" s="1">
        <v>0</v>
      </c>
      <c r="Q2488" s="1">
        <v>0</v>
      </c>
      <c r="S2488" s="1">
        <v>0</v>
      </c>
      <c r="U2488" s="1">
        <v>0</v>
      </c>
      <c r="W2488" s="1">
        <v>0</v>
      </c>
      <c r="Y2488" s="1">
        <v>0</v>
      </c>
      <c r="AA2488" s="1">
        <v>0</v>
      </c>
      <c r="AC2488" s="1">
        <v>0</v>
      </c>
      <c r="AE2488" s="1">
        <v>0</v>
      </c>
      <c r="AG2488" s="1">
        <v>1</v>
      </c>
      <c r="AH2488" s="1">
        <v>0</v>
      </c>
    </row>
    <row r="2489" spans="1:34">
      <c r="A2489" s="1" t="s">
        <v>6515</v>
      </c>
      <c r="B2489" s="1" t="s">
        <v>6516</v>
      </c>
      <c r="C2489" s="1" t="s">
        <v>235</v>
      </c>
      <c r="D2489" s="1">
        <v>7</v>
      </c>
      <c r="E2489" s="4">
        <v>44617</v>
      </c>
      <c r="F2489" s="1" t="s">
        <v>6517</v>
      </c>
      <c r="G2489" s="1" t="s">
        <v>72</v>
      </c>
      <c r="H2489" s="1" t="s">
        <v>65</v>
      </c>
      <c r="I2489" s="1">
        <v>0.8</v>
      </c>
      <c r="J2489" s="1" t="s">
        <v>75</v>
      </c>
      <c r="K2489" s="1">
        <v>0</v>
      </c>
      <c r="M2489" s="1">
        <v>0</v>
      </c>
      <c r="O2489" s="1">
        <v>0</v>
      </c>
      <c r="Q2489" s="1">
        <v>0</v>
      </c>
      <c r="S2489" s="1">
        <v>0</v>
      </c>
      <c r="U2489" s="1">
        <v>0</v>
      </c>
      <c r="W2489" s="1">
        <v>0</v>
      </c>
      <c r="Y2489" s="1">
        <v>0</v>
      </c>
      <c r="AA2489" s="1">
        <v>0</v>
      </c>
      <c r="AC2489" s="1">
        <v>0</v>
      </c>
      <c r="AE2489" s="1">
        <v>0</v>
      </c>
      <c r="AG2489" s="1">
        <v>1</v>
      </c>
      <c r="AH2489" s="1">
        <v>0</v>
      </c>
    </row>
    <row r="2490" spans="1:34">
      <c r="A2490" s="1" t="s">
        <v>6518</v>
      </c>
      <c r="B2490" s="1" t="s">
        <v>6519</v>
      </c>
      <c r="C2490" s="1" t="s">
        <v>108</v>
      </c>
      <c r="D2490" s="1">
        <v>41</v>
      </c>
      <c r="E2490" s="1">
        <v>38776</v>
      </c>
      <c r="F2490" s="1" t="s">
        <v>20332</v>
      </c>
      <c r="G2490" s="1" t="s">
        <v>72</v>
      </c>
      <c r="H2490" s="1" t="s">
        <v>65</v>
      </c>
      <c r="I2490" s="1">
        <v>0.2</v>
      </c>
      <c r="J2490" s="1" t="s">
        <v>75</v>
      </c>
      <c r="K2490" s="1">
        <v>0</v>
      </c>
      <c r="M2490" s="1">
        <v>0</v>
      </c>
      <c r="O2490" s="1">
        <v>0</v>
      </c>
      <c r="Q2490" s="1">
        <v>0</v>
      </c>
      <c r="S2490" s="1">
        <v>0</v>
      </c>
      <c r="U2490" s="1">
        <v>0</v>
      </c>
      <c r="W2490" s="1">
        <v>0</v>
      </c>
      <c r="Y2490" s="1">
        <v>0</v>
      </c>
      <c r="AA2490" s="1">
        <v>0</v>
      </c>
      <c r="AC2490" s="1">
        <v>0</v>
      </c>
      <c r="AE2490" s="1">
        <v>0</v>
      </c>
      <c r="AG2490" s="1">
        <v>1</v>
      </c>
      <c r="AH2490" s="1">
        <v>0</v>
      </c>
    </row>
    <row r="2491" spans="1:34">
      <c r="A2491" s="1" t="s">
        <v>6520</v>
      </c>
      <c r="B2491" s="1" t="s">
        <v>6521</v>
      </c>
      <c r="C2491" s="1" t="s">
        <v>152</v>
      </c>
      <c r="D2491" s="1">
        <v>12</v>
      </c>
      <c r="E2491" s="4">
        <v>44698</v>
      </c>
      <c r="F2491" s="1" t="s">
        <v>6522</v>
      </c>
      <c r="G2491" s="1" t="s">
        <v>72</v>
      </c>
      <c r="H2491" s="1" t="s">
        <v>65</v>
      </c>
      <c r="I2491" s="1">
        <v>0.7</v>
      </c>
      <c r="J2491" s="1" t="s">
        <v>75</v>
      </c>
      <c r="K2491" s="1">
        <v>0</v>
      </c>
      <c r="M2491" s="1">
        <v>0</v>
      </c>
      <c r="O2491" s="1">
        <v>0</v>
      </c>
      <c r="Q2491" s="1">
        <v>0</v>
      </c>
      <c r="S2491" s="1">
        <v>0</v>
      </c>
      <c r="U2491" s="1">
        <v>0</v>
      </c>
      <c r="W2491" s="1">
        <v>0</v>
      </c>
      <c r="Y2491" s="1">
        <v>0</v>
      </c>
      <c r="AA2491" s="1">
        <v>0</v>
      </c>
      <c r="AC2491" s="1">
        <v>0</v>
      </c>
      <c r="AE2491" s="1">
        <v>0</v>
      </c>
      <c r="AG2491" s="1">
        <v>1</v>
      </c>
      <c r="AH2491" s="1">
        <v>0</v>
      </c>
    </row>
    <row r="2492" spans="1:34">
      <c r="A2492" s="1" t="s">
        <v>6523</v>
      </c>
      <c r="B2492" s="1" t="s">
        <v>6524</v>
      </c>
      <c r="C2492" s="1" t="s">
        <v>112</v>
      </c>
      <c r="D2492" s="1">
        <v>9</v>
      </c>
      <c r="E2492" s="4">
        <v>44651</v>
      </c>
      <c r="F2492" s="1" t="s">
        <v>6525</v>
      </c>
      <c r="G2492" s="1" t="s">
        <v>72</v>
      </c>
      <c r="H2492" s="1" t="s">
        <v>65</v>
      </c>
      <c r="I2492" s="1">
        <v>0.6</v>
      </c>
      <c r="J2492" s="1" t="s">
        <v>75</v>
      </c>
      <c r="K2492" s="1">
        <v>0</v>
      </c>
      <c r="M2492" s="1">
        <v>0</v>
      </c>
      <c r="O2492" s="1">
        <v>0</v>
      </c>
      <c r="Q2492" s="1">
        <v>0</v>
      </c>
      <c r="S2492" s="1">
        <v>0</v>
      </c>
      <c r="U2492" s="1">
        <v>0</v>
      </c>
      <c r="W2492" s="1">
        <v>0</v>
      </c>
      <c r="Y2492" s="1">
        <v>0</v>
      </c>
      <c r="AA2492" s="1">
        <v>0</v>
      </c>
      <c r="AC2492" s="1">
        <v>0</v>
      </c>
      <c r="AE2492" s="1">
        <v>0</v>
      </c>
      <c r="AG2492" s="1">
        <v>1</v>
      </c>
      <c r="AH2492" s="1">
        <v>0</v>
      </c>
    </row>
    <row r="2493" spans="1:34">
      <c r="A2493" s="1" t="s">
        <v>6526</v>
      </c>
      <c r="B2493" s="1" t="s">
        <v>6527</v>
      </c>
      <c r="C2493" s="1" t="s">
        <v>199</v>
      </c>
      <c r="D2493" s="1">
        <v>3</v>
      </c>
      <c r="E2493" s="1">
        <v>44313</v>
      </c>
      <c r="F2493" s="1" t="s">
        <v>20332</v>
      </c>
      <c r="G2493" s="1" t="s">
        <v>72</v>
      </c>
      <c r="H2493" s="1" t="s">
        <v>73</v>
      </c>
      <c r="I2493" s="1">
        <v>0</v>
      </c>
      <c r="J2493" s="1" t="s">
        <v>74</v>
      </c>
      <c r="K2493" s="1">
        <v>0.8</v>
      </c>
      <c r="L2493" s="1" t="s">
        <v>75</v>
      </c>
      <c r="M2493" s="1">
        <v>0</v>
      </c>
      <c r="O2493" s="1">
        <v>0</v>
      </c>
      <c r="Q2493" s="1">
        <v>0</v>
      </c>
      <c r="S2493" s="1">
        <v>0</v>
      </c>
      <c r="U2493" s="1">
        <v>0</v>
      </c>
      <c r="W2493" s="1">
        <v>0</v>
      </c>
      <c r="Y2493" s="1">
        <v>0</v>
      </c>
      <c r="AA2493" s="1">
        <v>0</v>
      </c>
      <c r="AC2493" s="1">
        <v>0</v>
      </c>
      <c r="AE2493" s="1">
        <v>0</v>
      </c>
      <c r="AG2493" s="1">
        <v>2</v>
      </c>
      <c r="AH2493" s="1">
        <v>10000</v>
      </c>
    </row>
    <row r="2494" spans="1:34">
      <c r="A2494" s="1" t="s">
        <v>6528</v>
      </c>
      <c r="B2494" s="1" t="s">
        <v>6529</v>
      </c>
      <c r="C2494" s="1" t="s">
        <v>360</v>
      </c>
      <c r="H2494" s="1" t="s">
        <v>65</v>
      </c>
      <c r="I2494" s="1" t="s">
        <v>66</v>
      </c>
      <c r="V2494" s="1" t="s">
        <v>67</v>
      </c>
    </row>
    <row r="2495" spans="1:34">
      <c r="A2495" s="1" t="s">
        <v>6530</v>
      </c>
      <c r="B2495" s="1" t="s">
        <v>6531</v>
      </c>
      <c r="C2495" s="1" t="s">
        <v>199</v>
      </c>
      <c r="H2495" s="1" t="s">
        <v>65</v>
      </c>
      <c r="I2495" s="1" t="s">
        <v>66</v>
      </c>
      <c r="V2495" s="1" t="s">
        <v>67</v>
      </c>
    </row>
    <row r="2496" spans="1:34">
      <c r="A2496" s="1" t="s">
        <v>6532</v>
      </c>
      <c r="B2496" s="1" t="s">
        <v>6533</v>
      </c>
      <c r="C2496" s="1" t="s">
        <v>163</v>
      </c>
      <c r="D2496" s="1">
        <v>3</v>
      </c>
      <c r="E2496" s="4">
        <v>44651</v>
      </c>
      <c r="F2496" s="1" t="s">
        <v>6534</v>
      </c>
      <c r="G2496" s="1" t="s">
        <v>72</v>
      </c>
      <c r="H2496" s="1" t="s">
        <v>65</v>
      </c>
      <c r="I2496" s="1">
        <v>0.6</v>
      </c>
      <c r="J2496" s="1" t="s">
        <v>75</v>
      </c>
      <c r="K2496" s="1">
        <v>0</v>
      </c>
      <c r="M2496" s="1">
        <v>0</v>
      </c>
      <c r="O2496" s="1">
        <v>0</v>
      </c>
      <c r="Q2496" s="1">
        <v>0</v>
      </c>
      <c r="S2496" s="1">
        <v>0</v>
      </c>
      <c r="U2496" s="1">
        <v>0</v>
      </c>
      <c r="W2496" s="1">
        <v>0</v>
      </c>
      <c r="Y2496" s="1">
        <v>0</v>
      </c>
      <c r="AA2496" s="1">
        <v>0</v>
      </c>
      <c r="AC2496" s="1">
        <v>0</v>
      </c>
      <c r="AE2496" s="1">
        <v>0</v>
      </c>
      <c r="AG2496" s="1">
        <v>1</v>
      </c>
      <c r="AH2496" s="1">
        <v>0</v>
      </c>
    </row>
    <row r="2497" spans="1:34">
      <c r="A2497" s="1" t="s">
        <v>6535</v>
      </c>
      <c r="B2497" s="1" t="s">
        <v>6536</v>
      </c>
      <c r="C2497" s="1" t="s">
        <v>1153</v>
      </c>
      <c r="D2497" s="1">
        <v>5</v>
      </c>
      <c r="E2497" s="1">
        <v>44571</v>
      </c>
      <c r="F2497" s="1" t="s">
        <v>20506</v>
      </c>
      <c r="G2497" s="1" t="s">
        <v>72</v>
      </c>
      <c r="H2497" s="1" t="s">
        <v>73</v>
      </c>
      <c r="I2497" s="1">
        <v>0</v>
      </c>
      <c r="J2497" s="1" t="s">
        <v>74</v>
      </c>
      <c r="K2497" s="1">
        <v>0.8</v>
      </c>
      <c r="L2497" s="1" t="s">
        <v>75</v>
      </c>
      <c r="M2497" s="1">
        <v>0</v>
      </c>
      <c r="O2497" s="1">
        <v>0</v>
      </c>
      <c r="Q2497" s="1">
        <v>0</v>
      </c>
      <c r="S2497" s="1">
        <v>0</v>
      </c>
      <c r="U2497" s="1">
        <v>0</v>
      </c>
      <c r="W2497" s="1">
        <v>0</v>
      </c>
      <c r="Y2497" s="1">
        <v>0</v>
      </c>
      <c r="AA2497" s="1">
        <v>0</v>
      </c>
      <c r="AC2497" s="1">
        <v>0</v>
      </c>
      <c r="AE2497" s="1">
        <v>0</v>
      </c>
      <c r="AG2497" s="1">
        <v>2</v>
      </c>
      <c r="AH2497" s="1">
        <v>10000</v>
      </c>
    </row>
    <row r="2498" spans="1:34">
      <c r="A2498" s="1" t="s">
        <v>6537</v>
      </c>
      <c r="B2498" s="1" t="s">
        <v>6538</v>
      </c>
      <c r="C2498" s="1" t="s">
        <v>78</v>
      </c>
      <c r="D2498" s="1">
        <v>9</v>
      </c>
      <c r="E2498" s="1">
        <v>43932</v>
      </c>
      <c r="F2498" s="1" t="s">
        <v>20332</v>
      </c>
      <c r="G2498" s="1" t="s">
        <v>72</v>
      </c>
      <c r="H2498" s="1" t="s">
        <v>73</v>
      </c>
      <c r="I2498" s="1">
        <v>0</v>
      </c>
      <c r="J2498" s="1" t="s">
        <v>74</v>
      </c>
      <c r="K2498" s="1">
        <v>0.8</v>
      </c>
      <c r="L2498" s="1" t="s">
        <v>75</v>
      </c>
      <c r="M2498" s="1">
        <v>0</v>
      </c>
      <c r="O2498" s="1">
        <v>0</v>
      </c>
      <c r="Q2498" s="1">
        <v>0</v>
      </c>
      <c r="S2498" s="1">
        <v>0</v>
      </c>
      <c r="U2498" s="1">
        <v>0</v>
      </c>
      <c r="W2498" s="1">
        <v>0</v>
      </c>
      <c r="Y2498" s="1">
        <v>0</v>
      </c>
      <c r="AA2498" s="1">
        <v>0</v>
      </c>
      <c r="AC2498" s="1">
        <v>0</v>
      </c>
      <c r="AE2498" s="1">
        <v>0</v>
      </c>
      <c r="AG2498" s="1">
        <v>2</v>
      </c>
      <c r="AH2498" s="1">
        <v>10000</v>
      </c>
    </row>
    <row r="2499" spans="1:34">
      <c r="A2499" s="1" t="s">
        <v>6539</v>
      </c>
      <c r="B2499" s="1" t="s">
        <v>6540</v>
      </c>
      <c r="C2499" s="1" t="s">
        <v>369</v>
      </c>
      <c r="D2499" s="1">
        <v>5</v>
      </c>
      <c r="E2499" s="1">
        <v>43971</v>
      </c>
      <c r="F2499" s="1" t="s">
        <v>20332</v>
      </c>
      <c r="G2499" s="1" t="s">
        <v>72</v>
      </c>
      <c r="H2499" s="1" t="s">
        <v>65</v>
      </c>
      <c r="I2499" s="1">
        <v>0.7</v>
      </c>
      <c r="J2499" s="1" t="s">
        <v>75</v>
      </c>
      <c r="K2499" s="1">
        <v>0</v>
      </c>
      <c r="M2499" s="1">
        <v>0</v>
      </c>
      <c r="O2499" s="1">
        <v>0</v>
      </c>
      <c r="Q2499" s="1">
        <v>0</v>
      </c>
      <c r="S2499" s="1">
        <v>0</v>
      </c>
      <c r="U2499" s="1">
        <v>0</v>
      </c>
      <c r="W2499" s="1">
        <v>0</v>
      </c>
      <c r="Y2499" s="1">
        <v>0</v>
      </c>
      <c r="AA2499" s="1">
        <v>0</v>
      </c>
      <c r="AC2499" s="1">
        <v>0</v>
      </c>
      <c r="AE2499" s="1">
        <v>0</v>
      </c>
      <c r="AG2499" s="1">
        <v>1</v>
      </c>
      <c r="AH2499" s="1">
        <v>0</v>
      </c>
    </row>
    <row r="2500" spans="1:34">
      <c r="A2500" s="1" t="s">
        <v>6541</v>
      </c>
      <c r="B2500" s="1" t="s">
        <v>6542</v>
      </c>
      <c r="C2500" s="1" t="s">
        <v>152</v>
      </c>
      <c r="D2500" s="1">
        <v>24</v>
      </c>
      <c r="E2500" s="4">
        <v>44637</v>
      </c>
      <c r="F2500" s="1" t="s">
        <v>6543</v>
      </c>
      <c r="G2500" s="1" t="s">
        <v>80</v>
      </c>
      <c r="H2500" s="1" t="s">
        <v>73</v>
      </c>
      <c r="I2500" s="1">
        <v>0</v>
      </c>
      <c r="J2500" s="1" t="s">
        <v>4960</v>
      </c>
      <c r="K2500" s="1">
        <v>0.4</v>
      </c>
      <c r="L2500" s="1" t="s">
        <v>82</v>
      </c>
      <c r="M2500" s="1">
        <v>0.5</v>
      </c>
      <c r="N2500" s="1" t="s">
        <v>83</v>
      </c>
      <c r="O2500" s="1">
        <v>0.6</v>
      </c>
      <c r="P2500" s="1" t="s">
        <v>84</v>
      </c>
      <c r="Q2500" s="1">
        <v>0.8</v>
      </c>
      <c r="R2500" s="1" t="s">
        <v>85</v>
      </c>
      <c r="S2500" s="1">
        <v>0</v>
      </c>
      <c r="U2500" s="1">
        <v>0</v>
      </c>
      <c r="W2500" s="1">
        <v>0</v>
      </c>
      <c r="Y2500" s="1">
        <v>0</v>
      </c>
      <c r="AA2500" s="1">
        <v>0</v>
      </c>
      <c r="AC2500" s="1">
        <v>0</v>
      </c>
      <c r="AE2500" s="1">
        <v>0</v>
      </c>
      <c r="AG2500" s="1">
        <v>4</v>
      </c>
      <c r="AH2500" s="1">
        <v>18000</v>
      </c>
    </row>
    <row r="2501" spans="1:34">
      <c r="A2501" s="1" t="s">
        <v>6544</v>
      </c>
      <c r="B2501" s="1" t="s">
        <v>6545</v>
      </c>
      <c r="C2501" s="1" t="s">
        <v>291</v>
      </c>
      <c r="D2501" s="1">
        <v>5</v>
      </c>
      <c r="E2501" s="4">
        <v>44595</v>
      </c>
      <c r="F2501" s="1" t="s">
        <v>6546</v>
      </c>
      <c r="G2501" s="1" t="s">
        <v>80</v>
      </c>
      <c r="H2501" s="1" t="s">
        <v>73</v>
      </c>
      <c r="I2501" s="1">
        <v>0</v>
      </c>
      <c r="J2501" s="1" t="s">
        <v>81</v>
      </c>
      <c r="K2501" s="1">
        <v>0.64</v>
      </c>
      <c r="L2501" s="1" t="s">
        <v>82</v>
      </c>
      <c r="M2501" s="1">
        <v>0.71</v>
      </c>
      <c r="N2501" s="1" t="s">
        <v>83</v>
      </c>
      <c r="O2501" s="1">
        <v>0.78</v>
      </c>
      <c r="P2501" s="1" t="s">
        <v>84</v>
      </c>
      <c r="Q2501" s="1">
        <v>0.8</v>
      </c>
      <c r="R2501" s="1" t="s">
        <v>85</v>
      </c>
      <c r="S2501" s="1">
        <v>0</v>
      </c>
      <c r="U2501" s="1">
        <v>0</v>
      </c>
      <c r="W2501" s="1">
        <v>0</v>
      </c>
      <c r="Y2501" s="1">
        <v>0</v>
      </c>
      <c r="AA2501" s="1">
        <v>0</v>
      </c>
      <c r="AC2501" s="1">
        <v>0</v>
      </c>
      <c r="AE2501" s="1">
        <v>0</v>
      </c>
      <c r="AG2501" s="1">
        <v>4</v>
      </c>
      <c r="AH2501" s="1">
        <v>15000</v>
      </c>
    </row>
    <row r="2502" spans="1:34">
      <c r="A2502" s="1" t="s">
        <v>6547</v>
      </c>
      <c r="B2502" s="1" t="s">
        <v>6548</v>
      </c>
      <c r="C2502" s="1" t="s">
        <v>896</v>
      </c>
      <c r="D2502" s="1">
        <v>1</v>
      </c>
      <c r="E2502" s="4">
        <v>44628</v>
      </c>
      <c r="F2502" s="1" t="s">
        <v>6549</v>
      </c>
      <c r="G2502" s="1" t="s">
        <v>72</v>
      </c>
      <c r="H2502" s="1" t="s">
        <v>65</v>
      </c>
      <c r="I2502" s="1">
        <v>0.4</v>
      </c>
      <c r="J2502" s="1" t="s">
        <v>75</v>
      </c>
      <c r="K2502" s="1">
        <v>0</v>
      </c>
      <c r="M2502" s="1">
        <v>0</v>
      </c>
      <c r="O2502" s="1">
        <v>0</v>
      </c>
      <c r="Q2502" s="1">
        <v>0</v>
      </c>
      <c r="S2502" s="1">
        <v>0</v>
      </c>
      <c r="U2502" s="1">
        <v>0</v>
      </c>
      <c r="W2502" s="1">
        <v>0</v>
      </c>
      <c r="Y2502" s="1">
        <v>0</v>
      </c>
      <c r="AA2502" s="1">
        <v>0</v>
      </c>
      <c r="AC2502" s="1">
        <v>0</v>
      </c>
      <c r="AE2502" s="1">
        <v>0</v>
      </c>
      <c r="AG2502" s="1">
        <v>1</v>
      </c>
      <c r="AH2502" s="1">
        <v>0</v>
      </c>
    </row>
    <row r="2503" spans="1:34">
      <c r="A2503" s="1" t="s">
        <v>6550</v>
      </c>
      <c r="B2503" s="1" t="s">
        <v>6551</v>
      </c>
      <c r="C2503" s="1" t="s">
        <v>149</v>
      </c>
      <c r="D2503" s="1">
        <v>13</v>
      </c>
      <c r="E2503" s="1">
        <v>44312</v>
      </c>
      <c r="F2503" s="1" t="s">
        <v>20332</v>
      </c>
      <c r="G2503" s="1" t="s">
        <v>72</v>
      </c>
      <c r="H2503" s="1" t="s">
        <v>65</v>
      </c>
      <c r="I2503" s="1">
        <v>0.8</v>
      </c>
      <c r="J2503" s="1" t="s">
        <v>75</v>
      </c>
      <c r="K2503" s="1">
        <v>0</v>
      </c>
      <c r="M2503" s="1">
        <v>0</v>
      </c>
      <c r="O2503" s="1">
        <v>0</v>
      </c>
      <c r="Q2503" s="1">
        <v>0</v>
      </c>
      <c r="S2503" s="1">
        <v>0</v>
      </c>
      <c r="U2503" s="1">
        <v>0</v>
      </c>
      <c r="W2503" s="1">
        <v>0</v>
      </c>
      <c r="Y2503" s="1">
        <v>0</v>
      </c>
      <c r="AA2503" s="1">
        <v>0</v>
      </c>
      <c r="AC2503" s="1">
        <v>0</v>
      </c>
      <c r="AE2503" s="1">
        <v>0</v>
      </c>
      <c r="AG2503" s="1">
        <v>1</v>
      </c>
      <c r="AH2503" s="1">
        <v>0</v>
      </c>
    </row>
    <row r="2504" spans="1:34">
      <c r="A2504" s="1" t="s">
        <v>6552</v>
      </c>
      <c r="B2504" s="1" t="s">
        <v>6553</v>
      </c>
      <c r="C2504" s="1" t="s">
        <v>149</v>
      </c>
      <c r="D2504" s="1">
        <v>5</v>
      </c>
      <c r="E2504" s="1">
        <v>43554</v>
      </c>
      <c r="F2504" s="1" t="s">
        <v>20332</v>
      </c>
      <c r="G2504" s="1" t="s">
        <v>72</v>
      </c>
      <c r="H2504" s="1" t="s">
        <v>65</v>
      </c>
      <c r="I2504" s="1">
        <v>0.6</v>
      </c>
      <c r="J2504" s="1" t="s">
        <v>75</v>
      </c>
      <c r="K2504" s="1">
        <v>0</v>
      </c>
      <c r="M2504" s="1">
        <v>0</v>
      </c>
      <c r="O2504" s="1">
        <v>0</v>
      </c>
      <c r="Q2504" s="1">
        <v>0</v>
      </c>
      <c r="S2504" s="1">
        <v>0</v>
      </c>
      <c r="U2504" s="1">
        <v>0</v>
      </c>
      <c r="W2504" s="1">
        <v>0</v>
      </c>
      <c r="Y2504" s="1">
        <v>0</v>
      </c>
      <c r="AA2504" s="1">
        <v>0</v>
      </c>
      <c r="AC2504" s="1">
        <v>0</v>
      </c>
      <c r="AE2504" s="1">
        <v>0</v>
      </c>
      <c r="AG2504" s="1">
        <v>1</v>
      </c>
      <c r="AH2504" s="1">
        <v>0</v>
      </c>
    </row>
    <row r="2505" spans="1:34">
      <c r="A2505" s="1" t="s">
        <v>6554</v>
      </c>
      <c r="B2505" s="1" t="s">
        <v>6555</v>
      </c>
      <c r="C2505" s="1" t="s">
        <v>112</v>
      </c>
      <c r="D2505" s="1">
        <v>36</v>
      </c>
      <c r="E2505" s="1">
        <v>44195</v>
      </c>
      <c r="F2505" s="1" t="s">
        <v>20332</v>
      </c>
      <c r="G2505" s="1" t="s">
        <v>72</v>
      </c>
      <c r="H2505" s="1" t="s">
        <v>65</v>
      </c>
      <c r="I2505" s="1">
        <v>0.5</v>
      </c>
      <c r="J2505" s="1" t="s">
        <v>75</v>
      </c>
      <c r="K2505" s="1">
        <v>0</v>
      </c>
      <c r="M2505" s="1">
        <v>0</v>
      </c>
      <c r="O2505" s="1">
        <v>0</v>
      </c>
      <c r="Q2505" s="1">
        <v>0</v>
      </c>
      <c r="S2505" s="1">
        <v>0</v>
      </c>
      <c r="U2505" s="1">
        <v>0</v>
      </c>
      <c r="W2505" s="1">
        <v>0</v>
      </c>
      <c r="Y2505" s="1">
        <v>0</v>
      </c>
      <c r="AA2505" s="1">
        <v>0</v>
      </c>
      <c r="AC2505" s="1">
        <v>0</v>
      </c>
      <c r="AE2505" s="1">
        <v>0</v>
      </c>
      <c r="AG2505" s="1">
        <v>1</v>
      </c>
      <c r="AH2505" s="1">
        <v>0</v>
      </c>
    </row>
    <row r="2506" spans="1:34">
      <c r="A2506" s="1" t="s">
        <v>6556</v>
      </c>
      <c r="B2506" s="1" t="s">
        <v>6557</v>
      </c>
      <c r="C2506" s="1" t="s">
        <v>129</v>
      </c>
      <c r="D2506" s="1">
        <v>15</v>
      </c>
      <c r="E2506" s="4">
        <v>44755</v>
      </c>
      <c r="F2506" s="1" t="s">
        <v>6558</v>
      </c>
      <c r="G2506" s="1" t="s">
        <v>72</v>
      </c>
      <c r="H2506" s="1" t="s">
        <v>73</v>
      </c>
      <c r="I2506" s="1">
        <v>0</v>
      </c>
      <c r="J2506" s="1" t="s">
        <v>434</v>
      </c>
      <c r="K2506" s="1">
        <v>0.6</v>
      </c>
      <c r="L2506" s="1" t="s">
        <v>75</v>
      </c>
      <c r="M2506" s="1">
        <v>0</v>
      </c>
      <c r="O2506" s="1">
        <v>0</v>
      </c>
      <c r="Q2506" s="1">
        <v>0</v>
      </c>
      <c r="S2506" s="1">
        <v>0</v>
      </c>
      <c r="U2506" s="1">
        <v>0</v>
      </c>
      <c r="W2506" s="1">
        <v>0</v>
      </c>
      <c r="Y2506" s="1">
        <v>0</v>
      </c>
      <c r="AA2506" s="1">
        <v>0</v>
      </c>
      <c r="AC2506" s="1">
        <v>0</v>
      </c>
      <c r="AE2506" s="1">
        <v>0</v>
      </c>
      <c r="AG2506" s="1">
        <v>2</v>
      </c>
      <c r="AH2506" s="1">
        <v>7500</v>
      </c>
    </row>
    <row r="2507" spans="1:34">
      <c r="A2507" s="1" t="s">
        <v>6559</v>
      </c>
      <c r="B2507" s="1" t="s">
        <v>6560</v>
      </c>
      <c r="C2507" s="1" t="s">
        <v>350</v>
      </c>
      <c r="D2507" s="1">
        <v>5</v>
      </c>
      <c r="E2507" s="1">
        <v>43188</v>
      </c>
      <c r="F2507" s="1" t="s">
        <v>20332</v>
      </c>
      <c r="G2507" s="1" t="s">
        <v>72</v>
      </c>
      <c r="H2507" s="1" t="s">
        <v>73</v>
      </c>
      <c r="I2507" s="1">
        <v>0</v>
      </c>
      <c r="J2507" s="1" t="s">
        <v>397</v>
      </c>
      <c r="K2507" s="1">
        <v>0.5</v>
      </c>
      <c r="L2507" s="1" t="s">
        <v>75</v>
      </c>
      <c r="M2507" s="1">
        <v>0</v>
      </c>
      <c r="O2507" s="1">
        <v>0</v>
      </c>
      <c r="Q2507" s="1">
        <v>0</v>
      </c>
      <c r="S2507" s="1">
        <v>0</v>
      </c>
      <c r="U2507" s="1">
        <v>0</v>
      </c>
      <c r="W2507" s="1">
        <v>0</v>
      </c>
      <c r="Y2507" s="1">
        <v>0</v>
      </c>
      <c r="AA2507" s="1">
        <v>0</v>
      </c>
      <c r="AC2507" s="1">
        <v>0</v>
      </c>
      <c r="AE2507" s="1">
        <v>0</v>
      </c>
      <c r="AG2507" s="1">
        <v>2</v>
      </c>
      <c r="AH2507" s="1">
        <v>8000</v>
      </c>
    </row>
    <row r="2508" spans="1:34">
      <c r="A2508" s="1" t="s">
        <v>6561</v>
      </c>
      <c r="B2508" s="1" t="s">
        <v>6562</v>
      </c>
      <c r="C2508" s="1" t="s">
        <v>350</v>
      </c>
      <c r="D2508" s="1">
        <v>2</v>
      </c>
      <c r="E2508" s="1">
        <v>43936</v>
      </c>
      <c r="F2508" s="1" t="s">
        <v>20332</v>
      </c>
      <c r="G2508" s="1" t="s">
        <v>72</v>
      </c>
      <c r="H2508" s="1" t="s">
        <v>73</v>
      </c>
      <c r="I2508" s="1">
        <v>0</v>
      </c>
      <c r="J2508" s="1" t="s">
        <v>961</v>
      </c>
      <c r="K2508" s="1">
        <v>0.8</v>
      </c>
      <c r="L2508" s="1" t="s">
        <v>75</v>
      </c>
      <c r="M2508" s="1">
        <v>0</v>
      </c>
      <c r="O2508" s="1">
        <v>0</v>
      </c>
      <c r="Q2508" s="1">
        <v>0</v>
      </c>
      <c r="S2508" s="1">
        <v>0</v>
      </c>
      <c r="U2508" s="1">
        <v>0</v>
      </c>
      <c r="W2508" s="1">
        <v>0</v>
      </c>
      <c r="Y2508" s="1">
        <v>0</v>
      </c>
      <c r="AA2508" s="1">
        <v>0</v>
      </c>
      <c r="AC2508" s="1">
        <v>0</v>
      </c>
      <c r="AE2508" s="1">
        <v>0</v>
      </c>
      <c r="AG2508" s="1">
        <v>2</v>
      </c>
      <c r="AH2508" s="1">
        <v>10500</v>
      </c>
    </row>
    <row r="2509" spans="1:34">
      <c r="A2509" s="1" t="s">
        <v>6563</v>
      </c>
      <c r="B2509" s="1" t="s">
        <v>6564</v>
      </c>
      <c r="C2509" s="1" t="s">
        <v>350</v>
      </c>
      <c r="D2509" s="1">
        <v>73</v>
      </c>
      <c r="E2509" s="4">
        <v>44557</v>
      </c>
      <c r="F2509" s="1" t="s">
        <v>6565</v>
      </c>
      <c r="G2509" s="1" t="s">
        <v>72</v>
      </c>
      <c r="H2509" s="1" t="s">
        <v>73</v>
      </c>
      <c r="I2509" s="1">
        <v>0</v>
      </c>
      <c r="J2509" s="1" t="s">
        <v>6566</v>
      </c>
      <c r="K2509" s="1">
        <v>0.8</v>
      </c>
      <c r="L2509" s="1" t="s">
        <v>75</v>
      </c>
      <c r="M2509" s="1">
        <v>0</v>
      </c>
      <c r="O2509" s="1">
        <v>0</v>
      </c>
      <c r="Q2509" s="1">
        <v>0</v>
      </c>
      <c r="S2509" s="1">
        <v>0</v>
      </c>
      <c r="U2509" s="1">
        <v>0</v>
      </c>
      <c r="W2509" s="1">
        <v>0</v>
      </c>
      <c r="Y2509" s="1">
        <v>0</v>
      </c>
      <c r="AA2509" s="1">
        <v>0</v>
      </c>
      <c r="AC2509" s="1">
        <v>0</v>
      </c>
      <c r="AE2509" s="1">
        <v>0</v>
      </c>
      <c r="AG2509" s="1">
        <v>5</v>
      </c>
      <c r="AH2509" s="1">
        <v>0</v>
      </c>
    </row>
    <row r="2510" spans="1:34">
      <c r="A2510" s="1" t="s">
        <v>6567</v>
      </c>
      <c r="B2510" s="1" t="s">
        <v>6568</v>
      </c>
      <c r="C2510" s="1" t="s">
        <v>350</v>
      </c>
      <c r="D2510" s="1">
        <v>64</v>
      </c>
      <c r="E2510" s="1">
        <v>42214</v>
      </c>
      <c r="F2510" s="1" t="s">
        <v>20332</v>
      </c>
      <c r="G2510" s="1" t="s">
        <v>72</v>
      </c>
      <c r="H2510" s="1" t="s">
        <v>73</v>
      </c>
      <c r="I2510" s="1">
        <v>0</v>
      </c>
      <c r="J2510" s="1" t="s">
        <v>434</v>
      </c>
      <c r="K2510" s="1">
        <v>0.8</v>
      </c>
      <c r="L2510" s="1" t="s">
        <v>75</v>
      </c>
      <c r="M2510" s="1">
        <v>0</v>
      </c>
      <c r="O2510" s="1">
        <v>0</v>
      </c>
      <c r="Q2510" s="1">
        <v>0</v>
      </c>
      <c r="S2510" s="1">
        <v>0</v>
      </c>
      <c r="U2510" s="1">
        <v>0</v>
      </c>
      <c r="W2510" s="1">
        <v>0</v>
      </c>
      <c r="Y2510" s="1">
        <v>0</v>
      </c>
      <c r="AA2510" s="1">
        <v>0</v>
      </c>
      <c r="AC2510" s="1">
        <v>0</v>
      </c>
      <c r="AE2510" s="1">
        <v>0</v>
      </c>
      <c r="AG2510" s="1">
        <v>2</v>
      </c>
      <c r="AH2510" s="1">
        <v>7500</v>
      </c>
    </row>
    <row r="2511" spans="1:34">
      <c r="A2511" s="1" t="s">
        <v>6569</v>
      </c>
      <c r="B2511" s="1" t="s">
        <v>6570</v>
      </c>
      <c r="C2511" s="1" t="s">
        <v>1334</v>
      </c>
      <c r="D2511" s="1">
        <v>25</v>
      </c>
      <c r="E2511" s="4">
        <v>44650</v>
      </c>
      <c r="F2511" s="1" t="s">
        <v>6571</v>
      </c>
      <c r="G2511" s="1" t="s">
        <v>72</v>
      </c>
      <c r="H2511" s="1" t="s">
        <v>73</v>
      </c>
      <c r="I2511" s="1">
        <v>0</v>
      </c>
      <c r="J2511" s="1" t="s">
        <v>434</v>
      </c>
      <c r="K2511" s="1">
        <v>0.8</v>
      </c>
      <c r="L2511" s="1" t="s">
        <v>75</v>
      </c>
      <c r="M2511" s="1">
        <v>0</v>
      </c>
      <c r="O2511" s="1">
        <v>0</v>
      </c>
      <c r="Q2511" s="1">
        <v>0</v>
      </c>
      <c r="S2511" s="1">
        <v>0</v>
      </c>
      <c r="U2511" s="1">
        <v>0</v>
      </c>
      <c r="W2511" s="1">
        <v>0</v>
      </c>
      <c r="Y2511" s="1">
        <v>0</v>
      </c>
      <c r="AA2511" s="1">
        <v>0</v>
      </c>
      <c r="AC2511" s="1">
        <v>0</v>
      </c>
      <c r="AE2511" s="1">
        <v>0</v>
      </c>
      <c r="AG2511" s="1">
        <v>2</v>
      </c>
      <c r="AH2511" s="1">
        <v>7500</v>
      </c>
    </row>
    <row r="2512" spans="1:34">
      <c r="A2512" s="1" t="s">
        <v>6572</v>
      </c>
      <c r="B2512" s="1" t="s">
        <v>6573</v>
      </c>
      <c r="C2512" s="1" t="s">
        <v>327</v>
      </c>
      <c r="D2512" s="1">
        <v>3</v>
      </c>
      <c r="E2512" s="4">
        <v>44587</v>
      </c>
      <c r="F2512" s="1" t="s">
        <v>6574</v>
      </c>
      <c r="G2512" s="1" t="s">
        <v>80</v>
      </c>
      <c r="H2512" s="1" t="s">
        <v>73</v>
      </c>
      <c r="I2512" s="1">
        <v>0</v>
      </c>
      <c r="J2512" s="1" t="s">
        <v>6216</v>
      </c>
      <c r="K2512" s="1">
        <v>0.45</v>
      </c>
      <c r="L2512" s="1" t="s">
        <v>82</v>
      </c>
      <c r="M2512" s="1">
        <v>0.5</v>
      </c>
      <c r="N2512" s="1" t="s">
        <v>83</v>
      </c>
      <c r="O2512" s="1">
        <v>0.55000000000000004</v>
      </c>
      <c r="P2512" s="1" t="s">
        <v>84</v>
      </c>
      <c r="Q2512" s="1">
        <v>0.8</v>
      </c>
      <c r="R2512" s="1" t="s">
        <v>85</v>
      </c>
      <c r="S2512" s="1">
        <v>0</v>
      </c>
      <c r="U2512" s="1">
        <v>0</v>
      </c>
      <c r="W2512" s="1">
        <v>0</v>
      </c>
      <c r="Y2512" s="1">
        <v>0</v>
      </c>
      <c r="AA2512" s="1">
        <v>0</v>
      </c>
      <c r="AC2512" s="1">
        <v>0</v>
      </c>
      <c r="AE2512" s="1">
        <v>0</v>
      </c>
      <c r="AG2512" s="1">
        <v>4</v>
      </c>
      <c r="AH2512" s="1">
        <v>7000</v>
      </c>
    </row>
    <row r="2513" spans="1:34">
      <c r="A2513" s="1" t="s">
        <v>6575</v>
      </c>
      <c r="B2513" s="1" t="s">
        <v>6576</v>
      </c>
      <c r="C2513" s="1" t="s">
        <v>172</v>
      </c>
      <c r="D2513" s="1">
        <v>5</v>
      </c>
      <c r="E2513" s="4">
        <v>44708</v>
      </c>
      <c r="F2513" s="1" t="s">
        <v>6577</v>
      </c>
      <c r="G2513" s="1" t="s">
        <v>72</v>
      </c>
      <c r="H2513" s="1" t="s">
        <v>65</v>
      </c>
      <c r="I2513" s="1">
        <v>0.8</v>
      </c>
      <c r="J2513" s="1" t="s">
        <v>75</v>
      </c>
      <c r="K2513" s="1">
        <v>0</v>
      </c>
      <c r="M2513" s="1">
        <v>0</v>
      </c>
      <c r="O2513" s="1">
        <v>0</v>
      </c>
      <c r="Q2513" s="1">
        <v>0</v>
      </c>
      <c r="S2513" s="1">
        <v>0</v>
      </c>
      <c r="U2513" s="1">
        <v>0</v>
      </c>
      <c r="W2513" s="1">
        <v>0</v>
      </c>
      <c r="Y2513" s="1">
        <v>0</v>
      </c>
      <c r="AA2513" s="1">
        <v>0</v>
      </c>
      <c r="AC2513" s="1">
        <v>0</v>
      </c>
      <c r="AE2513" s="1">
        <v>0</v>
      </c>
      <c r="AG2513" s="1">
        <v>1</v>
      </c>
      <c r="AH2513" s="1">
        <v>0</v>
      </c>
    </row>
    <row r="2514" spans="1:34">
      <c r="A2514" s="1" t="s">
        <v>6578</v>
      </c>
      <c r="B2514" s="1" t="s">
        <v>6579</v>
      </c>
      <c r="C2514" s="1" t="s">
        <v>149</v>
      </c>
      <c r="D2514" s="1">
        <v>8</v>
      </c>
      <c r="E2514" s="4">
        <v>44679</v>
      </c>
      <c r="F2514" s="1" t="s">
        <v>6580</v>
      </c>
      <c r="G2514" s="1" t="s">
        <v>72</v>
      </c>
      <c r="H2514" s="1" t="s">
        <v>65</v>
      </c>
      <c r="I2514" s="1">
        <v>0.65</v>
      </c>
      <c r="J2514" s="1" t="s">
        <v>75</v>
      </c>
      <c r="K2514" s="1">
        <v>0</v>
      </c>
      <c r="M2514" s="1">
        <v>0</v>
      </c>
      <c r="O2514" s="1">
        <v>0</v>
      </c>
      <c r="Q2514" s="1">
        <v>0</v>
      </c>
      <c r="S2514" s="1">
        <v>0</v>
      </c>
      <c r="U2514" s="1">
        <v>0</v>
      </c>
      <c r="W2514" s="1">
        <v>0</v>
      </c>
      <c r="Y2514" s="1">
        <v>0</v>
      </c>
      <c r="AA2514" s="1">
        <v>0</v>
      </c>
      <c r="AC2514" s="1">
        <v>0</v>
      </c>
      <c r="AE2514" s="1">
        <v>0</v>
      </c>
      <c r="AG2514" s="1">
        <v>1</v>
      </c>
      <c r="AH2514" s="1">
        <v>0</v>
      </c>
    </row>
    <row r="2515" spans="1:34">
      <c r="A2515" s="1" t="s">
        <v>6581</v>
      </c>
      <c r="B2515" s="1" t="s">
        <v>6582</v>
      </c>
      <c r="C2515" s="1" t="s">
        <v>506</v>
      </c>
      <c r="D2515" s="1">
        <v>16</v>
      </c>
      <c r="E2515" s="1">
        <v>41386</v>
      </c>
      <c r="F2515" s="1" t="s">
        <v>20332</v>
      </c>
      <c r="G2515" s="1" t="s">
        <v>72</v>
      </c>
      <c r="H2515" s="1" t="s">
        <v>73</v>
      </c>
      <c r="I2515" s="1">
        <v>0</v>
      </c>
      <c r="J2515" s="1" t="s">
        <v>615</v>
      </c>
      <c r="K2515" s="1">
        <v>0.8</v>
      </c>
      <c r="L2515" s="1" t="s">
        <v>75</v>
      </c>
      <c r="M2515" s="1">
        <v>0</v>
      </c>
      <c r="O2515" s="1">
        <v>0</v>
      </c>
      <c r="Q2515" s="1">
        <v>0</v>
      </c>
      <c r="S2515" s="1">
        <v>0</v>
      </c>
      <c r="U2515" s="1">
        <v>0</v>
      </c>
      <c r="W2515" s="1">
        <v>0</v>
      </c>
      <c r="Y2515" s="1">
        <v>0</v>
      </c>
      <c r="AA2515" s="1">
        <v>0</v>
      </c>
      <c r="AC2515" s="1">
        <v>0</v>
      </c>
      <c r="AE2515" s="1">
        <v>0</v>
      </c>
      <c r="AG2515" s="1">
        <v>2</v>
      </c>
      <c r="AH2515" s="1">
        <v>7999.99</v>
      </c>
    </row>
    <row r="2516" spans="1:34">
      <c r="A2516" s="1" t="s">
        <v>6583</v>
      </c>
      <c r="B2516" s="1" t="s">
        <v>6584</v>
      </c>
      <c r="C2516" s="1" t="s">
        <v>65</v>
      </c>
      <c r="D2516" s="1">
        <v>26</v>
      </c>
      <c r="E2516" s="4">
        <v>44552</v>
      </c>
      <c r="F2516" s="1" t="s">
        <v>6585</v>
      </c>
      <c r="G2516" s="1" t="s">
        <v>80</v>
      </c>
      <c r="H2516" s="1" t="s">
        <v>65</v>
      </c>
      <c r="I2516" s="1">
        <v>0.75</v>
      </c>
      <c r="J2516" s="1" t="s">
        <v>75</v>
      </c>
      <c r="K2516" s="1">
        <v>0</v>
      </c>
      <c r="M2516" s="1">
        <v>0</v>
      </c>
      <c r="O2516" s="1">
        <v>0</v>
      </c>
      <c r="Q2516" s="1">
        <v>0</v>
      </c>
      <c r="S2516" s="1">
        <v>0</v>
      </c>
      <c r="U2516" s="1">
        <v>0</v>
      </c>
      <c r="W2516" s="1">
        <v>0</v>
      </c>
      <c r="Y2516" s="1">
        <v>0</v>
      </c>
      <c r="AA2516" s="1">
        <v>0</v>
      </c>
      <c r="AC2516" s="1">
        <v>0</v>
      </c>
      <c r="AE2516" s="1">
        <v>0</v>
      </c>
      <c r="AG2516" s="1">
        <v>1</v>
      </c>
      <c r="AH2516" s="1">
        <v>0</v>
      </c>
    </row>
    <row r="2517" spans="1:34">
      <c r="A2517" s="1" t="s">
        <v>6586</v>
      </c>
      <c r="B2517" s="1" t="s">
        <v>6587</v>
      </c>
      <c r="C2517" s="1" t="s">
        <v>423</v>
      </c>
      <c r="D2517" s="1">
        <v>7</v>
      </c>
      <c r="E2517" s="1">
        <v>44254</v>
      </c>
      <c r="F2517" s="1" t="s">
        <v>20332</v>
      </c>
      <c r="G2517" s="1" t="s">
        <v>72</v>
      </c>
      <c r="H2517" s="1" t="s">
        <v>65</v>
      </c>
      <c r="I2517" s="1">
        <v>0.4</v>
      </c>
      <c r="J2517" s="1" t="s">
        <v>75</v>
      </c>
      <c r="K2517" s="1">
        <v>0</v>
      </c>
      <c r="M2517" s="1">
        <v>0</v>
      </c>
      <c r="O2517" s="1">
        <v>0</v>
      </c>
      <c r="Q2517" s="1">
        <v>0</v>
      </c>
      <c r="S2517" s="1">
        <v>0</v>
      </c>
      <c r="U2517" s="1">
        <v>0</v>
      </c>
      <c r="W2517" s="1">
        <v>0</v>
      </c>
      <c r="Y2517" s="1">
        <v>0</v>
      </c>
      <c r="AA2517" s="1">
        <v>0</v>
      </c>
      <c r="AC2517" s="1">
        <v>0</v>
      </c>
      <c r="AE2517" s="1">
        <v>0</v>
      </c>
      <c r="AG2517" s="1">
        <v>1</v>
      </c>
      <c r="AH2517" s="1">
        <v>0</v>
      </c>
    </row>
    <row r="2518" spans="1:34">
      <c r="A2518" s="1" t="s">
        <v>6588</v>
      </c>
      <c r="B2518" s="1" t="s">
        <v>6589</v>
      </c>
      <c r="C2518" s="1" t="s">
        <v>126</v>
      </c>
      <c r="H2518" s="1" t="s">
        <v>65</v>
      </c>
      <c r="I2518" s="1" t="s">
        <v>66</v>
      </c>
      <c r="V2518" s="1" t="s">
        <v>67</v>
      </c>
    </row>
    <row r="2519" spans="1:34">
      <c r="A2519" s="1" t="s">
        <v>6590</v>
      </c>
      <c r="B2519" s="1" t="s">
        <v>6591</v>
      </c>
      <c r="C2519" s="1" t="s">
        <v>3535</v>
      </c>
      <c r="D2519" s="1">
        <v>6</v>
      </c>
      <c r="E2519" s="4">
        <v>44630</v>
      </c>
      <c r="F2519" s="1" t="s">
        <v>6592</v>
      </c>
      <c r="G2519" s="1" t="s">
        <v>72</v>
      </c>
      <c r="H2519" s="1" t="s">
        <v>73</v>
      </c>
      <c r="I2519" s="1">
        <v>0</v>
      </c>
      <c r="J2519" s="1" t="s">
        <v>6593</v>
      </c>
      <c r="K2519" s="1">
        <v>0.8</v>
      </c>
      <c r="L2519" s="1" t="s">
        <v>75</v>
      </c>
      <c r="M2519" s="1">
        <v>0</v>
      </c>
      <c r="O2519" s="1">
        <v>0</v>
      </c>
      <c r="Q2519" s="1">
        <v>0</v>
      </c>
      <c r="S2519" s="1">
        <v>0</v>
      </c>
      <c r="U2519" s="1">
        <v>0</v>
      </c>
      <c r="W2519" s="1">
        <v>0</v>
      </c>
      <c r="Y2519" s="1">
        <v>0</v>
      </c>
      <c r="AA2519" s="1">
        <v>0</v>
      </c>
      <c r="AC2519" s="1">
        <v>0</v>
      </c>
      <c r="AE2519" s="1">
        <v>0</v>
      </c>
      <c r="AG2519" s="1">
        <v>2</v>
      </c>
      <c r="AH2519" s="1">
        <v>12499.99</v>
      </c>
    </row>
    <row r="2520" spans="1:34">
      <c r="A2520" s="1" t="s">
        <v>6594</v>
      </c>
      <c r="B2520" s="1" t="s">
        <v>6595</v>
      </c>
      <c r="C2520" s="1" t="s">
        <v>112</v>
      </c>
      <c r="D2520" s="1">
        <v>3</v>
      </c>
      <c r="E2520" s="4">
        <v>44624</v>
      </c>
      <c r="F2520" s="1" t="s">
        <v>6596</v>
      </c>
      <c r="G2520" s="1" t="s">
        <v>80</v>
      </c>
      <c r="H2520" s="1" t="s">
        <v>73</v>
      </c>
      <c r="I2520" s="1">
        <v>0</v>
      </c>
      <c r="J2520" s="1" t="s">
        <v>74</v>
      </c>
      <c r="K2520" s="1">
        <v>0.4</v>
      </c>
      <c r="L2520" s="1" t="s">
        <v>82</v>
      </c>
      <c r="M2520" s="1">
        <v>0.41</v>
      </c>
      <c r="N2520" s="1" t="s">
        <v>83</v>
      </c>
      <c r="O2520" s="1">
        <v>0.5</v>
      </c>
      <c r="P2520" s="1" t="s">
        <v>84</v>
      </c>
      <c r="Q2520" s="1">
        <v>0.7</v>
      </c>
      <c r="R2520" s="1" t="s">
        <v>85</v>
      </c>
      <c r="S2520" s="1">
        <v>0</v>
      </c>
      <c r="U2520" s="1">
        <v>0</v>
      </c>
      <c r="W2520" s="1">
        <v>0</v>
      </c>
      <c r="Y2520" s="1">
        <v>0</v>
      </c>
      <c r="AA2520" s="1">
        <v>0</v>
      </c>
      <c r="AC2520" s="1">
        <v>0</v>
      </c>
      <c r="AE2520" s="1">
        <v>0</v>
      </c>
      <c r="AG2520" s="1">
        <v>4</v>
      </c>
      <c r="AH2520" s="1">
        <v>10000</v>
      </c>
    </row>
    <row r="2521" spans="1:34">
      <c r="A2521" s="1" t="s">
        <v>6597</v>
      </c>
      <c r="B2521" s="1" t="s">
        <v>6598</v>
      </c>
      <c r="C2521" s="1" t="s">
        <v>620</v>
      </c>
      <c r="D2521" s="1">
        <v>7</v>
      </c>
      <c r="E2521" s="1">
        <v>44041</v>
      </c>
      <c r="F2521" s="1" t="s">
        <v>20332</v>
      </c>
      <c r="G2521" s="1" t="s">
        <v>72</v>
      </c>
      <c r="H2521" s="1" t="s">
        <v>65</v>
      </c>
      <c r="I2521" s="1">
        <v>0.5</v>
      </c>
      <c r="J2521" s="1" t="s">
        <v>75</v>
      </c>
      <c r="K2521" s="1">
        <v>0</v>
      </c>
      <c r="M2521" s="1">
        <v>0</v>
      </c>
      <c r="O2521" s="1">
        <v>0</v>
      </c>
      <c r="Q2521" s="1">
        <v>0</v>
      </c>
      <c r="S2521" s="1">
        <v>0</v>
      </c>
      <c r="U2521" s="1">
        <v>0</v>
      </c>
      <c r="W2521" s="1">
        <v>0</v>
      </c>
      <c r="Y2521" s="1">
        <v>0</v>
      </c>
      <c r="AA2521" s="1">
        <v>0</v>
      </c>
      <c r="AC2521" s="1">
        <v>0</v>
      </c>
      <c r="AE2521" s="1">
        <v>0</v>
      </c>
      <c r="AG2521" s="1">
        <v>1</v>
      </c>
      <c r="AH2521" s="1">
        <v>0</v>
      </c>
    </row>
    <row r="2522" spans="1:34">
      <c r="A2522" s="1" t="s">
        <v>6599</v>
      </c>
      <c r="B2522" s="1" t="s">
        <v>6600</v>
      </c>
      <c r="C2522" s="1" t="s">
        <v>327</v>
      </c>
      <c r="D2522" s="1">
        <v>39</v>
      </c>
      <c r="E2522" s="4">
        <v>44560</v>
      </c>
      <c r="F2522" s="1" t="s">
        <v>6601</v>
      </c>
      <c r="G2522" s="1" t="s">
        <v>80</v>
      </c>
      <c r="H2522" s="1" t="s">
        <v>65</v>
      </c>
      <c r="I2522" s="1">
        <v>0.2</v>
      </c>
      <c r="J2522" s="1" t="s">
        <v>75</v>
      </c>
      <c r="K2522" s="1">
        <v>0</v>
      </c>
      <c r="M2522" s="1">
        <v>0</v>
      </c>
      <c r="O2522" s="1">
        <v>0</v>
      </c>
      <c r="Q2522" s="1">
        <v>0</v>
      </c>
      <c r="S2522" s="1">
        <v>0</v>
      </c>
      <c r="U2522" s="1">
        <v>0</v>
      </c>
      <c r="W2522" s="1">
        <v>0</v>
      </c>
      <c r="Y2522" s="1">
        <v>0</v>
      </c>
      <c r="AA2522" s="1">
        <v>0</v>
      </c>
      <c r="AC2522" s="1">
        <v>0</v>
      </c>
      <c r="AE2522" s="1">
        <v>0</v>
      </c>
      <c r="AG2522" s="1">
        <v>1</v>
      </c>
      <c r="AH2522" s="1">
        <v>0</v>
      </c>
    </row>
    <row r="2523" spans="1:34">
      <c r="A2523" s="1" t="s">
        <v>6602</v>
      </c>
      <c r="B2523" s="1" t="s">
        <v>6603</v>
      </c>
      <c r="C2523" s="1" t="s">
        <v>225</v>
      </c>
      <c r="D2523" s="1">
        <v>11</v>
      </c>
      <c r="E2523" s="4">
        <v>44711</v>
      </c>
      <c r="F2523" s="1" t="s">
        <v>6604</v>
      </c>
      <c r="G2523" s="1" t="s">
        <v>80</v>
      </c>
      <c r="H2523" s="1" t="s">
        <v>73</v>
      </c>
      <c r="I2523" s="1">
        <v>0</v>
      </c>
      <c r="J2523" s="1" t="s">
        <v>81</v>
      </c>
      <c r="K2523" s="1">
        <v>0.7</v>
      </c>
      <c r="L2523" s="1" t="s">
        <v>82</v>
      </c>
      <c r="M2523" s="1">
        <v>0.72</v>
      </c>
      <c r="N2523" s="1" t="s">
        <v>83</v>
      </c>
      <c r="O2523" s="1">
        <v>0.78</v>
      </c>
      <c r="P2523" s="1" t="s">
        <v>84</v>
      </c>
      <c r="Q2523" s="1">
        <v>0.8</v>
      </c>
      <c r="R2523" s="1" t="s">
        <v>85</v>
      </c>
      <c r="S2523" s="1">
        <v>0</v>
      </c>
      <c r="U2523" s="1">
        <v>0</v>
      </c>
      <c r="W2523" s="1">
        <v>0</v>
      </c>
      <c r="Y2523" s="1">
        <v>0</v>
      </c>
      <c r="AA2523" s="1">
        <v>0</v>
      </c>
      <c r="AC2523" s="1">
        <v>0</v>
      </c>
      <c r="AE2523" s="1">
        <v>0</v>
      </c>
      <c r="AG2523" s="1">
        <v>4</v>
      </c>
      <c r="AH2523" s="1">
        <v>15000</v>
      </c>
    </row>
    <row r="2524" spans="1:34">
      <c r="A2524" s="1" t="s">
        <v>6605</v>
      </c>
      <c r="B2524" s="1" t="s">
        <v>6606</v>
      </c>
      <c r="C2524" s="1" t="s">
        <v>350</v>
      </c>
      <c r="D2524" s="1">
        <v>2</v>
      </c>
      <c r="E2524" s="4">
        <v>44616</v>
      </c>
      <c r="F2524" s="1" t="s">
        <v>6607</v>
      </c>
      <c r="G2524" s="1" t="s">
        <v>72</v>
      </c>
      <c r="H2524" s="1" t="s">
        <v>65</v>
      </c>
      <c r="I2524" s="1">
        <v>0.4</v>
      </c>
      <c r="J2524" s="1" t="s">
        <v>75</v>
      </c>
      <c r="K2524" s="1">
        <v>0</v>
      </c>
      <c r="M2524" s="1">
        <v>0</v>
      </c>
      <c r="O2524" s="1">
        <v>0</v>
      </c>
      <c r="Q2524" s="1">
        <v>0</v>
      </c>
      <c r="S2524" s="1">
        <v>0</v>
      </c>
      <c r="U2524" s="1">
        <v>0</v>
      </c>
      <c r="W2524" s="1">
        <v>0</v>
      </c>
      <c r="Y2524" s="1">
        <v>0</v>
      </c>
      <c r="AA2524" s="1">
        <v>0</v>
      </c>
      <c r="AC2524" s="1">
        <v>0</v>
      </c>
      <c r="AE2524" s="1">
        <v>0</v>
      </c>
      <c r="AG2524" s="1">
        <v>1</v>
      </c>
      <c r="AH2524" s="1">
        <v>0</v>
      </c>
    </row>
    <row r="2525" spans="1:34">
      <c r="A2525" s="1" t="s">
        <v>6608</v>
      </c>
      <c r="B2525" s="1" t="s">
        <v>6609</v>
      </c>
      <c r="C2525" s="1" t="s">
        <v>350</v>
      </c>
      <c r="D2525" s="1">
        <v>4</v>
      </c>
      <c r="E2525" s="4">
        <v>44592</v>
      </c>
      <c r="F2525" s="1" t="s">
        <v>6610</v>
      </c>
      <c r="G2525" s="1" t="s">
        <v>72</v>
      </c>
      <c r="H2525" s="1" t="s">
        <v>65</v>
      </c>
      <c r="I2525" s="1">
        <v>0.8</v>
      </c>
      <c r="J2525" s="1" t="s">
        <v>75</v>
      </c>
      <c r="K2525" s="1">
        <v>0</v>
      </c>
      <c r="M2525" s="1">
        <v>0</v>
      </c>
      <c r="O2525" s="1">
        <v>0</v>
      </c>
      <c r="Q2525" s="1">
        <v>0</v>
      </c>
      <c r="S2525" s="1">
        <v>0</v>
      </c>
      <c r="U2525" s="1">
        <v>0</v>
      </c>
      <c r="W2525" s="1">
        <v>0</v>
      </c>
      <c r="Y2525" s="1">
        <v>0</v>
      </c>
      <c r="AA2525" s="1">
        <v>0</v>
      </c>
      <c r="AC2525" s="1">
        <v>0</v>
      </c>
      <c r="AE2525" s="1">
        <v>0</v>
      </c>
      <c r="AG2525" s="1">
        <v>1</v>
      </c>
      <c r="AH2525" s="1">
        <v>0</v>
      </c>
    </row>
    <row r="2526" spans="1:34">
      <c r="A2526" s="1" t="s">
        <v>6611</v>
      </c>
      <c r="B2526" s="1" t="s">
        <v>6612</v>
      </c>
      <c r="C2526" s="1" t="s">
        <v>3535</v>
      </c>
      <c r="D2526" s="1">
        <v>10</v>
      </c>
      <c r="E2526" s="4">
        <v>44673</v>
      </c>
      <c r="F2526" s="1" t="s">
        <v>6613</v>
      </c>
      <c r="G2526" s="1" t="s">
        <v>745</v>
      </c>
      <c r="H2526" s="1" t="s">
        <v>65</v>
      </c>
      <c r="I2526" s="1">
        <v>0.5</v>
      </c>
      <c r="J2526" s="1" t="s">
        <v>75</v>
      </c>
      <c r="K2526" s="1">
        <v>0</v>
      </c>
      <c r="M2526" s="1">
        <v>0</v>
      </c>
      <c r="O2526" s="1">
        <v>0</v>
      </c>
      <c r="Q2526" s="1">
        <v>0</v>
      </c>
      <c r="S2526" s="1">
        <v>0</v>
      </c>
      <c r="U2526" s="1">
        <v>0</v>
      </c>
      <c r="W2526" s="1">
        <v>0</v>
      </c>
      <c r="Y2526" s="1">
        <v>0</v>
      </c>
      <c r="AA2526" s="1">
        <v>0</v>
      </c>
      <c r="AC2526" s="1">
        <v>0</v>
      </c>
      <c r="AE2526" s="1">
        <v>0</v>
      </c>
      <c r="AG2526" s="1">
        <v>1</v>
      </c>
      <c r="AH2526" s="1">
        <v>0</v>
      </c>
    </row>
    <row r="2527" spans="1:34">
      <c r="A2527" s="1" t="s">
        <v>6614</v>
      </c>
      <c r="B2527" s="1" t="s">
        <v>6615</v>
      </c>
      <c r="C2527" s="1" t="s">
        <v>903</v>
      </c>
      <c r="D2527" s="1">
        <v>58</v>
      </c>
      <c r="E2527" s="1">
        <v>43090</v>
      </c>
      <c r="F2527" s="1" t="s">
        <v>20340</v>
      </c>
      <c r="G2527" s="1" t="s">
        <v>20341</v>
      </c>
      <c r="H2527" s="1" t="s">
        <v>73</v>
      </c>
      <c r="I2527" s="1">
        <v>0.5</v>
      </c>
      <c r="J2527" s="1" t="s">
        <v>82</v>
      </c>
      <c r="K2527" s="1">
        <v>0.55000000000000004</v>
      </c>
      <c r="L2527" s="1" t="s">
        <v>83</v>
      </c>
      <c r="M2527" s="1">
        <v>0.6</v>
      </c>
      <c r="N2527" s="1" t="s">
        <v>84</v>
      </c>
      <c r="O2527" s="1">
        <v>0.7</v>
      </c>
      <c r="P2527" s="1" t="s">
        <v>85</v>
      </c>
      <c r="Q2527" s="1">
        <v>0</v>
      </c>
      <c r="S2527" s="1">
        <v>0</v>
      </c>
      <c r="U2527" s="1">
        <v>0</v>
      </c>
      <c r="W2527" s="1">
        <v>0</v>
      </c>
      <c r="Y2527" s="1">
        <v>0</v>
      </c>
      <c r="AA2527" s="1">
        <v>0</v>
      </c>
      <c r="AC2527" s="1">
        <v>0</v>
      </c>
      <c r="AE2527" s="1">
        <v>0</v>
      </c>
      <c r="AG2527" s="1">
        <v>3</v>
      </c>
      <c r="AH2527" s="1">
        <v>0</v>
      </c>
    </row>
    <row r="2528" spans="1:34">
      <c r="A2528" s="1" t="s">
        <v>6616</v>
      </c>
      <c r="B2528" s="1" t="s">
        <v>6617</v>
      </c>
      <c r="C2528" s="1" t="s">
        <v>6618</v>
      </c>
      <c r="D2528" s="1" t="s">
        <v>6619</v>
      </c>
      <c r="E2528" s="4">
        <v>44551</v>
      </c>
      <c r="F2528" s="1" t="s">
        <v>6620</v>
      </c>
      <c r="G2528" s="1" t="s">
        <v>72</v>
      </c>
      <c r="H2528" s="1" t="s">
        <v>73</v>
      </c>
      <c r="I2528" s="1">
        <v>0</v>
      </c>
      <c r="J2528" s="1" t="s">
        <v>81</v>
      </c>
      <c r="K2528" s="1">
        <v>0.6</v>
      </c>
      <c r="L2528" s="1" t="s">
        <v>75</v>
      </c>
      <c r="M2528" s="1">
        <v>0</v>
      </c>
      <c r="O2528" s="1">
        <v>0</v>
      </c>
      <c r="Q2528" s="1">
        <v>0</v>
      </c>
      <c r="S2528" s="1">
        <v>0</v>
      </c>
      <c r="U2528" s="1">
        <v>0</v>
      </c>
      <c r="W2528" s="1">
        <v>0</v>
      </c>
      <c r="Y2528" s="1">
        <v>0</v>
      </c>
      <c r="AA2528" s="1">
        <v>0</v>
      </c>
      <c r="AC2528" s="1">
        <v>0</v>
      </c>
      <c r="AE2528" s="1">
        <v>0</v>
      </c>
      <c r="AG2528" s="1">
        <v>2</v>
      </c>
      <c r="AH2528" s="1">
        <v>15000</v>
      </c>
    </row>
    <row r="2529" spans="1:34">
      <c r="A2529" s="1" t="s">
        <v>6621</v>
      </c>
      <c r="B2529" s="1" t="s">
        <v>6622</v>
      </c>
      <c r="C2529" s="1" t="s">
        <v>779</v>
      </c>
      <c r="D2529" s="1">
        <v>4</v>
      </c>
      <c r="E2529" s="4">
        <v>44588</v>
      </c>
      <c r="F2529" s="1" t="s">
        <v>6623</v>
      </c>
      <c r="G2529" s="1" t="s">
        <v>72</v>
      </c>
      <c r="H2529" s="1" t="s">
        <v>73</v>
      </c>
      <c r="I2529" s="1">
        <v>0</v>
      </c>
      <c r="J2529" s="1" t="s">
        <v>89</v>
      </c>
      <c r="K2529" s="1">
        <v>0.8</v>
      </c>
      <c r="L2529" s="1" t="s">
        <v>75</v>
      </c>
      <c r="M2529" s="1">
        <v>0</v>
      </c>
      <c r="O2529" s="1">
        <v>0</v>
      </c>
      <c r="Q2529" s="1">
        <v>0</v>
      </c>
      <c r="S2529" s="1">
        <v>0</v>
      </c>
      <c r="U2529" s="1">
        <v>0</v>
      </c>
      <c r="W2529" s="1">
        <v>0</v>
      </c>
      <c r="Y2529" s="1">
        <v>0</v>
      </c>
      <c r="AA2529" s="1">
        <v>0</v>
      </c>
      <c r="AC2529" s="1">
        <v>0</v>
      </c>
      <c r="AE2529" s="1">
        <v>0</v>
      </c>
      <c r="AG2529" s="1">
        <v>2</v>
      </c>
      <c r="AH2529" s="1">
        <v>12000</v>
      </c>
    </row>
    <row r="2530" spans="1:34">
      <c r="A2530" s="1" t="s">
        <v>6624</v>
      </c>
      <c r="B2530" s="1" t="s">
        <v>6625</v>
      </c>
      <c r="C2530" s="1" t="s">
        <v>78</v>
      </c>
      <c r="D2530" s="1">
        <v>11</v>
      </c>
      <c r="E2530" s="4">
        <v>44664</v>
      </c>
      <c r="F2530" s="1" t="s">
        <v>6626</v>
      </c>
      <c r="G2530" s="1" t="s">
        <v>80</v>
      </c>
      <c r="H2530" s="1" t="s">
        <v>73</v>
      </c>
      <c r="I2530" s="1">
        <v>0</v>
      </c>
      <c r="J2530" s="1" t="s">
        <v>81</v>
      </c>
      <c r="K2530" s="1">
        <v>0.2</v>
      </c>
      <c r="L2530" s="1" t="s">
        <v>82</v>
      </c>
      <c r="M2530" s="1">
        <v>0.35</v>
      </c>
      <c r="N2530" s="1" t="s">
        <v>83</v>
      </c>
      <c r="O2530" s="1">
        <v>0.5</v>
      </c>
      <c r="P2530" s="1" t="s">
        <v>84</v>
      </c>
      <c r="Q2530" s="1">
        <v>0.75</v>
      </c>
      <c r="R2530" s="1" t="s">
        <v>85</v>
      </c>
      <c r="S2530" s="1">
        <v>0</v>
      </c>
      <c r="U2530" s="1">
        <v>0</v>
      </c>
      <c r="W2530" s="1">
        <v>0</v>
      </c>
      <c r="Y2530" s="1">
        <v>0</v>
      </c>
      <c r="AA2530" s="1">
        <v>0</v>
      </c>
      <c r="AC2530" s="1">
        <v>0</v>
      </c>
      <c r="AE2530" s="1">
        <v>0</v>
      </c>
      <c r="AG2530" s="1">
        <v>4</v>
      </c>
      <c r="AH2530" s="1">
        <v>15000</v>
      </c>
    </row>
    <row r="2531" spans="1:34">
      <c r="A2531" s="1" t="s">
        <v>6627</v>
      </c>
      <c r="B2531" s="1" t="s">
        <v>6628</v>
      </c>
      <c r="C2531" s="1" t="s">
        <v>149</v>
      </c>
      <c r="D2531" s="1">
        <v>11</v>
      </c>
      <c r="E2531" s="4">
        <v>44712</v>
      </c>
      <c r="F2531" s="1" t="s">
        <v>6629</v>
      </c>
      <c r="G2531" s="1" t="s">
        <v>72</v>
      </c>
      <c r="H2531" s="1" t="s">
        <v>65</v>
      </c>
      <c r="I2531" s="1">
        <v>0.8</v>
      </c>
      <c r="J2531" s="1" t="s">
        <v>75</v>
      </c>
      <c r="K2531" s="1">
        <v>0</v>
      </c>
      <c r="M2531" s="1">
        <v>0</v>
      </c>
      <c r="O2531" s="1">
        <v>0</v>
      </c>
      <c r="Q2531" s="1">
        <v>0</v>
      </c>
      <c r="S2531" s="1">
        <v>0</v>
      </c>
      <c r="U2531" s="1">
        <v>0</v>
      </c>
      <c r="W2531" s="1">
        <v>0</v>
      </c>
      <c r="Y2531" s="1">
        <v>0</v>
      </c>
      <c r="AA2531" s="1">
        <v>0</v>
      </c>
      <c r="AC2531" s="1">
        <v>0</v>
      </c>
      <c r="AE2531" s="1">
        <v>0</v>
      </c>
      <c r="AG2531" s="1">
        <v>1</v>
      </c>
      <c r="AH2531" s="1">
        <v>0</v>
      </c>
    </row>
    <row r="2532" spans="1:34">
      <c r="A2532" s="1" t="s">
        <v>6630</v>
      </c>
      <c r="B2532" s="1" t="s">
        <v>6631</v>
      </c>
      <c r="C2532" s="1" t="s">
        <v>423</v>
      </c>
      <c r="D2532" s="1">
        <v>8</v>
      </c>
      <c r="E2532" s="1">
        <v>43551</v>
      </c>
      <c r="F2532" s="1" t="s">
        <v>20332</v>
      </c>
      <c r="G2532" s="1" t="s">
        <v>72</v>
      </c>
      <c r="H2532" s="1" t="s">
        <v>65</v>
      </c>
      <c r="I2532" s="1">
        <v>0.4</v>
      </c>
      <c r="J2532" s="1" t="s">
        <v>75</v>
      </c>
      <c r="K2532" s="1">
        <v>0</v>
      </c>
      <c r="M2532" s="1">
        <v>0</v>
      </c>
      <c r="O2532" s="1">
        <v>0</v>
      </c>
      <c r="Q2532" s="1">
        <v>0</v>
      </c>
      <c r="S2532" s="1">
        <v>0</v>
      </c>
      <c r="U2532" s="1">
        <v>0</v>
      </c>
      <c r="W2532" s="1">
        <v>0</v>
      </c>
      <c r="Y2532" s="1">
        <v>0</v>
      </c>
      <c r="AA2532" s="1">
        <v>0</v>
      </c>
      <c r="AC2532" s="1">
        <v>0</v>
      </c>
      <c r="AE2532" s="1">
        <v>0</v>
      </c>
      <c r="AG2532" s="1">
        <v>1</v>
      </c>
      <c r="AH2532" s="1">
        <v>0</v>
      </c>
    </row>
    <row r="2533" spans="1:34">
      <c r="A2533" s="1" t="s">
        <v>6632</v>
      </c>
      <c r="B2533" s="1" t="s">
        <v>6633</v>
      </c>
      <c r="C2533" s="1" t="s">
        <v>279</v>
      </c>
      <c r="D2533" s="1">
        <v>5</v>
      </c>
      <c r="E2533" s="4">
        <v>44643</v>
      </c>
      <c r="F2533" s="1" t="s">
        <v>6634</v>
      </c>
      <c r="G2533" s="1" t="s">
        <v>80</v>
      </c>
      <c r="H2533" s="1" t="s">
        <v>73</v>
      </c>
      <c r="I2533" s="1">
        <v>0</v>
      </c>
      <c r="J2533" s="1" t="s">
        <v>89</v>
      </c>
      <c r="K2533" s="1">
        <v>0.8</v>
      </c>
      <c r="L2533" s="1" t="s">
        <v>75</v>
      </c>
      <c r="M2533" s="1">
        <v>0</v>
      </c>
      <c r="O2533" s="1">
        <v>0</v>
      </c>
      <c r="Q2533" s="1">
        <v>0</v>
      </c>
      <c r="S2533" s="1">
        <v>0</v>
      </c>
      <c r="U2533" s="1">
        <v>0</v>
      </c>
      <c r="W2533" s="1">
        <v>0</v>
      </c>
      <c r="Y2533" s="1">
        <v>0</v>
      </c>
      <c r="AA2533" s="1">
        <v>0</v>
      </c>
      <c r="AC2533" s="1">
        <v>0</v>
      </c>
      <c r="AE2533" s="1">
        <v>0</v>
      </c>
      <c r="AG2533" s="1">
        <v>2</v>
      </c>
      <c r="AH2533" s="1">
        <v>12000</v>
      </c>
    </row>
    <row r="2534" spans="1:34">
      <c r="A2534" s="1" t="s">
        <v>6635</v>
      </c>
      <c r="B2534" s="1" t="s">
        <v>6636</v>
      </c>
      <c r="C2534" s="1" t="s">
        <v>322</v>
      </c>
      <c r="D2534" s="1">
        <v>10</v>
      </c>
      <c r="E2534" s="1">
        <v>42489</v>
      </c>
      <c r="F2534" s="1" t="s">
        <v>20340</v>
      </c>
      <c r="G2534" s="1" t="s">
        <v>20341</v>
      </c>
      <c r="H2534" s="1" t="s">
        <v>73</v>
      </c>
      <c r="I2534" s="1">
        <v>0</v>
      </c>
      <c r="J2534" s="1" t="s">
        <v>222</v>
      </c>
      <c r="K2534" s="1">
        <v>0.5</v>
      </c>
      <c r="L2534" s="1" t="s">
        <v>82</v>
      </c>
      <c r="M2534" s="1">
        <v>0.65</v>
      </c>
      <c r="N2534" s="1" t="s">
        <v>83</v>
      </c>
      <c r="O2534" s="1">
        <v>0.7</v>
      </c>
      <c r="P2534" s="1" t="s">
        <v>84</v>
      </c>
      <c r="Q2534" s="1">
        <v>0.75</v>
      </c>
      <c r="R2534" s="1" t="s">
        <v>85</v>
      </c>
      <c r="S2534" s="1">
        <v>0</v>
      </c>
      <c r="U2534" s="1">
        <v>0</v>
      </c>
      <c r="W2534" s="1">
        <v>0</v>
      </c>
      <c r="Y2534" s="1">
        <v>0</v>
      </c>
      <c r="AA2534" s="1">
        <v>0</v>
      </c>
      <c r="AC2534" s="1">
        <v>0</v>
      </c>
      <c r="AE2534" s="1">
        <v>0</v>
      </c>
      <c r="AG2534" s="1">
        <v>4</v>
      </c>
      <c r="AH2534" s="1">
        <v>9999.99</v>
      </c>
    </row>
    <row r="2535" spans="1:34">
      <c r="A2535" s="1" t="s">
        <v>6637</v>
      </c>
      <c r="B2535" s="1" t="s">
        <v>6638</v>
      </c>
      <c r="C2535" s="1" t="s">
        <v>810</v>
      </c>
      <c r="D2535" s="1">
        <v>12</v>
      </c>
      <c r="E2535" s="4">
        <v>44648</v>
      </c>
      <c r="F2535" s="1" t="s">
        <v>6639</v>
      </c>
      <c r="G2535" s="1" t="s">
        <v>80</v>
      </c>
      <c r="H2535" s="1" t="s">
        <v>73</v>
      </c>
      <c r="I2535" s="1">
        <v>0</v>
      </c>
      <c r="J2535" s="1" t="s">
        <v>3880</v>
      </c>
      <c r="K2535" s="1">
        <v>0.6</v>
      </c>
      <c r="L2535" s="1" t="s">
        <v>82</v>
      </c>
      <c r="M2535" s="1">
        <v>0.65</v>
      </c>
      <c r="N2535" s="1" t="s">
        <v>83</v>
      </c>
      <c r="O2535" s="1">
        <v>0.7</v>
      </c>
      <c r="P2535" s="1" t="s">
        <v>84</v>
      </c>
      <c r="Q2535" s="1">
        <v>0.75</v>
      </c>
      <c r="R2535" s="1" t="s">
        <v>85</v>
      </c>
      <c r="S2535" s="1">
        <v>0</v>
      </c>
      <c r="U2535" s="1">
        <v>0</v>
      </c>
      <c r="W2535" s="1">
        <v>0</v>
      </c>
      <c r="Y2535" s="1">
        <v>0</v>
      </c>
      <c r="AA2535" s="1">
        <v>0</v>
      </c>
      <c r="AC2535" s="1">
        <v>0</v>
      </c>
      <c r="AE2535" s="1">
        <v>0</v>
      </c>
      <c r="AG2535" s="1">
        <v>4</v>
      </c>
      <c r="AH2535" s="1">
        <v>14999</v>
      </c>
    </row>
    <row r="2536" spans="1:34">
      <c r="A2536" s="1" t="s">
        <v>6640</v>
      </c>
      <c r="B2536" s="1" t="s">
        <v>6641</v>
      </c>
      <c r="C2536" s="1" t="s">
        <v>903</v>
      </c>
      <c r="D2536" s="1">
        <v>37</v>
      </c>
      <c r="E2536" s="4">
        <v>44550</v>
      </c>
      <c r="F2536" s="1" t="s">
        <v>6642</v>
      </c>
      <c r="G2536" s="1" t="s">
        <v>72</v>
      </c>
      <c r="H2536" s="1" t="s">
        <v>73</v>
      </c>
      <c r="I2536" s="1">
        <v>0</v>
      </c>
      <c r="J2536" s="1" t="s">
        <v>6643</v>
      </c>
      <c r="K2536" s="1">
        <v>0.5</v>
      </c>
      <c r="L2536" s="1" t="s">
        <v>75</v>
      </c>
      <c r="M2536" s="1">
        <v>0</v>
      </c>
      <c r="O2536" s="1">
        <v>0</v>
      </c>
      <c r="Q2536" s="1">
        <v>0</v>
      </c>
      <c r="S2536" s="1">
        <v>0</v>
      </c>
      <c r="U2536" s="1">
        <v>0</v>
      </c>
      <c r="W2536" s="1">
        <v>0</v>
      </c>
      <c r="Y2536" s="1">
        <v>0</v>
      </c>
      <c r="AA2536" s="1">
        <v>0</v>
      </c>
      <c r="AC2536" s="1">
        <v>0</v>
      </c>
      <c r="AE2536" s="1">
        <v>0</v>
      </c>
      <c r="AG2536" s="1">
        <v>2</v>
      </c>
      <c r="AH2536" s="1">
        <v>8999.99</v>
      </c>
    </row>
    <row r="2537" spans="1:34">
      <c r="A2537" s="1" t="s">
        <v>6644</v>
      </c>
      <c r="B2537" s="1" t="s">
        <v>6645</v>
      </c>
      <c r="C2537" s="1" t="s">
        <v>903</v>
      </c>
      <c r="D2537" s="1">
        <v>17</v>
      </c>
      <c r="E2537" s="4">
        <v>44711</v>
      </c>
      <c r="F2537" s="1" t="s">
        <v>6646</v>
      </c>
      <c r="G2537" s="1" t="s">
        <v>72</v>
      </c>
      <c r="H2537" s="1" t="s">
        <v>73</v>
      </c>
      <c r="I2537" s="1">
        <v>0</v>
      </c>
      <c r="J2537" s="1" t="s">
        <v>74</v>
      </c>
      <c r="K2537" s="1">
        <v>0.3</v>
      </c>
      <c r="L2537" s="1" t="s">
        <v>75</v>
      </c>
      <c r="M2537" s="1">
        <v>0</v>
      </c>
      <c r="O2537" s="1">
        <v>0</v>
      </c>
      <c r="Q2537" s="1">
        <v>0</v>
      </c>
      <c r="S2537" s="1">
        <v>0</v>
      </c>
      <c r="U2537" s="1">
        <v>0</v>
      </c>
      <c r="W2537" s="1">
        <v>0</v>
      </c>
      <c r="Y2537" s="1">
        <v>0</v>
      </c>
      <c r="AA2537" s="1">
        <v>0</v>
      </c>
      <c r="AC2537" s="1">
        <v>0</v>
      </c>
      <c r="AE2537" s="1">
        <v>0</v>
      </c>
      <c r="AG2537" s="1">
        <v>2</v>
      </c>
      <c r="AH2537" s="1">
        <v>10000</v>
      </c>
    </row>
    <row r="2538" spans="1:34">
      <c r="A2538" s="1" t="s">
        <v>6647</v>
      </c>
      <c r="B2538" s="1" t="s">
        <v>6648</v>
      </c>
      <c r="C2538" s="1" t="s">
        <v>310</v>
      </c>
      <c r="D2538" s="1">
        <v>8</v>
      </c>
      <c r="E2538" s="1">
        <v>41757</v>
      </c>
      <c r="F2538" s="1" t="s">
        <v>20332</v>
      </c>
      <c r="G2538" s="1" t="s">
        <v>1003</v>
      </c>
      <c r="H2538" s="1" t="s">
        <v>65</v>
      </c>
      <c r="I2538" s="1">
        <v>0</v>
      </c>
      <c r="J2538" s="1" t="s">
        <v>75</v>
      </c>
      <c r="K2538" s="1">
        <v>0</v>
      </c>
      <c r="M2538" s="1">
        <v>0</v>
      </c>
      <c r="O2538" s="1">
        <v>0</v>
      </c>
      <c r="Q2538" s="1">
        <v>0</v>
      </c>
      <c r="S2538" s="1">
        <v>0</v>
      </c>
      <c r="U2538" s="1">
        <v>0</v>
      </c>
      <c r="W2538" s="1">
        <v>0</v>
      </c>
      <c r="Y2538" s="1">
        <v>0</v>
      </c>
      <c r="AA2538" s="1">
        <v>0</v>
      </c>
      <c r="AC2538" s="1">
        <v>0</v>
      </c>
      <c r="AE2538" s="1">
        <v>0</v>
      </c>
      <c r="AG2538" s="1">
        <v>1</v>
      </c>
      <c r="AH2538" s="1">
        <v>0</v>
      </c>
    </row>
    <row r="2539" spans="1:34">
      <c r="A2539" s="1" t="s">
        <v>6649</v>
      </c>
      <c r="B2539" s="1" t="s">
        <v>6650</v>
      </c>
      <c r="C2539" s="1" t="s">
        <v>337</v>
      </c>
      <c r="D2539" s="1">
        <v>4</v>
      </c>
      <c r="E2539" s="4">
        <v>44581</v>
      </c>
      <c r="F2539" s="1" t="s">
        <v>6651</v>
      </c>
      <c r="G2539" s="1" t="s">
        <v>72</v>
      </c>
      <c r="H2539" s="1" t="s">
        <v>65</v>
      </c>
      <c r="I2539" s="1">
        <v>0.7</v>
      </c>
      <c r="J2539" s="1" t="s">
        <v>75</v>
      </c>
      <c r="K2539" s="1">
        <v>0</v>
      </c>
      <c r="M2539" s="1">
        <v>0</v>
      </c>
      <c r="O2539" s="1">
        <v>0</v>
      </c>
      <c r="Q2539" s="1">
        <v>0</v>
      </c>
      <c r="S2539" s="1">
        <v>0</v>
      </c>
      <c r="U2539" s="1">
        <v>0</v>
      </c>
      <c r="W2539" s="1">
        <v>0</v>
      </c>
      <c r="Y2539" s="1">
        <v>0</v>
      </c>
      <c r="AA2539" s="1">
        <v>0</v>
      </c>
      <c r="AC2539" s="1">
        <v>0</v>
      </c>
      <c r="AE2539" s="1">
        <v>0</v>
      </c>
      <c r="AG2539" s="1">
        <v>1</v>
      </c>
      <c r="AH2539" s="1">
        <v>0</v>
      </c>
    </row>
    <row r="2540" spans="1:34">
      <c r="A2540" s="1" t="s">
        <v>6652</v>
      </c>
      <c r="B2540" s="1" t="s">
        <v>6653</v>
      </c>
      <c r="C2540" s="1" t="s">
        <v>423</v>
      </c>
      <c r="D2540" s="1">
        <v>2</v>
      </c>
      <c r="E2540" s="4">
        <v>44649</v>
      </c>
      <c r="F2540" s="1" t="s">
        <v>6654</v>
      </c>
      <c r="G2540" s="1" t="s">
        <v>72</v>
      </c>
      <c r="H2540" s="1" t="s">
        <v>65</v>
      </c>
      <c r="I2540" s="1">
        <v>0.5</v>
      </c>
      <c r="J2540" s="1" t="s">
        <v>75</v>
      </c>
      <c r="K2540" s="1">
        <v>0</v>
      </c>
      <c r="M2540" s="1">
        <v>0</v>
      </c>
      <c r="O2540" s="1">
        <v>0</v>
      </c>
      <c r="Q2540" s="1">
        <v>0</v>
      </c>
      <c r="S2540" s="1">
        <v>0</v>
      </c>
      <c r="U2540" s="1">
        <v>0</v>
      </c>
      <c r="W2540" s="1">
        <v>0</v>
      </c>
      <c r="Y2540" s="1">
        <v>0</v>
      </c>
      <c r="AA2540" s="1">
        <v>0</v>
      </c>
      <c r="AC2540" s="1">
        <v>0</v>
      </c>
      <c r="AE2540" s="1">
        <v>0</v>
      </c>
      <c r="AG2540" s="1">
        <v>1</v>
      </c>
      <c r="AH2540" s="1">
        <v>0</v>
      </c>
    </row>
    <row r="2541" spans="1:34">
      <c r="A2541" s="1" t="s">
        <v>6655</v>
      </c>
      <c r="B2541" s="1" t="s">
        <v>6656</v>
      </c>
      <c r="C2541" s="1" t="s">
        <v>903</v>
      </c>
      <c r="D2541" s="1">
        <v>4</v>
      </c>
      <c r="E2541" s="4">
        <v>44636</v>
      </c>
      <c r="F2541" s="1" t="s">
        <v>6657</v>
      </c>
      <c r="G2541" s="1" t="s">
        <v>72</v>
      </c>
      <c r="H2541" s="1" t="s">
        <v>65</v>
      </c>
      <c r="I2541" s="1">
        <v>0.2</v>
      </c>
      <c r="J2541" s="1" t="s">
        <v>75</v>
      </c>
      <c r="K2541" s="1">
        <v>0</v>
      </c>
      <c r="M2541" s="1">
        <v>0</v>
      </c>
      <c r="O2541" s="1">
        <v>0</v>
      </c>
      <c r="Q2541" s="1">
        <v>0</v>
      </c>
      <c r="S2541" s="1">
        <v>0</v>
      </c>
      <c r="U2541" s="1">
        <v>0</v>
      </c>
      <c r="W2541" s="1">
        <v>0</v>
      </c>
      <c r="Y2541" s="1">
        <v>0</v>
      </c>
      <c r="AA2541" s="1">
        <v>0</v>
      </c>
      <c r="AC2541" s="1">
        <v>0</v>
      </c>
      <c r="AE2541" s="1">
        <v>0</v>
      </c>
      <c r="AG2541" s="1">
        <v>1</v>
      </c>
      <c r="AH2541" s="1">
        <v>0</v>
      </c>
    </row>
    <row r="2542" spans="1:34">
      <c r="A2542" s="1" t="s">
        <v>6658</v>
      </c>
      <c r="B2542" s="1" t="s">
        <v>6659</v>
      </c>
      <c r="C2542" s="1" t="s">
        <v>896</v>
      </c>
      <c r="H2542" s="1" t="s">
        <v>65</v>
      </c>
      <c r="I2542" s="1" t="s">
        <v>66</v>
      </c>
      <c r="V2542" s="1" t="s">
        <v>67</v>
      </c>
    </row>
    <row r="2543" spans="1:34">
      <c r="A2543" s="1" t="s">
        <v>6660</v>
      </c>
      <c r="B2543" s="1" t="s">
        <v>6661</v>
      </c>
      <c r="C2543" s="1" t="s">
        <v>78</v>
      </c>
      <c r="D2543" s="1">
        <v>18</v>
      </c>
      <c r="E2543" s="1">
        <v>44042</v>
      </c>
      <c r="F2543" s="1" t="s">
        <v>20332</v>
      </c>
      <c r="G2543" s="1" t="s">
        <v>72</v>
      </c>
      <c r="H2543" s="1" t="s">
        <v>73</v>
      </c>
      <c r="I2543" s="1">
        <v>0</v>
      </c>
      <c r="J2543" s="1" t="s">
        <v>81</v>
      </c>
      <c r="K2543" s="1">
        <v>0.5</v>
      </c>
      <c r="L2543" s="1" t="s">
        <v>75</v>
      </c>
      <c r="M2543" s="1">
        <v>0</v>
      </c>
      <c r="O2543" s="1">
        <v>0</v>
      </c>
      <c r="Q2543" s="1">
        <v>0</v>
      </c>
      <c r="S2543" s="1">
        <v>0</v>
      </c>
      <c r="U2543" s="1">
        <v>0</v>
      </c>
      <c r="W2543" s="1">
        <v>0</v>
      </c>
      <c r="Y2543" s="1">
        <v>0</v>
      </c>
      <c r="AA2543" s="1">
        <v>0</v>
      </c>
      <c r="AC2543" s="1">
        <v>0</v>
      </c>
      <c r="AE2543" s="1">
        <v>0</v>
      </c>
      <c r="AG2543" s="1">
        <v>2</v>
      </c>
      <c r="AH2543" s="1">
        <v>15000</v>
      </c>
    </row>
    <row r="2544" spans="1:34">
      <c r="A2544" s="1" t="s">
        <v>6662</v>
      </c>
      <c r="B2544" s="1" t="s">
        <v>6663</v>
      </c>
      <c r="C2544" s="1" t="s">
        <v>65</v>
      </c>
      <c r="D2544" s="1">
        <v>9</v>
      </c>
      <c r="E2544" s="1">
        <v>44272</v>
      </c>
      <c r="F2544" s="1" t="s">
        <v>20332</v>
      </c>
      <c r="G2544" s="1" t="s">
        <v>72</v>
      </c>
      <c r="H2544" s="1" t="s">
        <v>73</v>
      </c>
      <c r="I2544" s="1">
        <v>0</v>
      </c>
      <c r="J2544" s="1" t="s">
        <v>81</v>
      </c>
      <c r="K2544" s="1">
        <v>0.5</v>
      </c>
      <c r="L2544" s="1" t="s">
        <v>75</v>
      </c>
      <c r="M2544" s="1">
        <v>0</v>
      </c>
      <c r="O2544" s="1">
        <v>0</v>
      </c>
      <c r="Q2544" s="1">
        <v>0</v>
      </c>
      <c r="S2544" s="1">
        <v>0</v>
      </c>
      <c r="U2544" s="1">
        <v>0</v>
      </c>
      <c r="W2544" s="1">
        <v>0</v>
      </c>
      <c r="Y2544" s="1">
        <v>0</v>
      </c>
      <c r="AA2544" s="1">
        <v>0</v>
      </c>
      <c r="AC2544" s="1">
        <v>0</v>
      </c>
      <c r="AE2544" s="1">
        <v>0</v>
      </c>
      <c r="AG2544" s="1">
        <v>2</v>
      </c>
      <c r="AH2544" s="1">
        <v>15000</v>
      </c>
    </row>
    <row r="2545" spans="1:34">
      <c r="A2545" s="1" t="s">
        <v>6664</v>
      </c>
      <c r="B2545" s="1" t="s">
        <v>6665</v>
      </c>
      <c r="C2545" s="1" t="s">
        <v>365</v>
      </c>
      <c r="D2545" s="1">
        <v>14</v>
      </c>
      <c r="E2545" s="4">
        <v>44650</v>
      </c>
      <c r="F2545" s="1" t="s">
        <v>6666</v>
      </c>
      <c r="G2545" s="1" t="s">
        <v>80</v>
      </c>
      <c r="H2545" s="1" t="s">
        <v>73</v>
      </c>
      <c r="I2545" s="1">
        <v>0</v>
      </c>
      <c r="J2545" s="1" t="s">
        <v>434</v>
      </c>
      <c r="K2545" s="1">
        <v>0.55000000000000004</v>
      </c>
      <c r="L2545" s="1" t="s">
        <v>82</v>
      </c>
      <c r="M2545" s="1">
        <v>0.6</v>
      </c>
      <c r="N2545" s="1" t="s">
        <v>83</v>
      </c>
      <c r="O2545" s="1">
        <v>0.75</v>
      </c>
      <c r="P2545" s="1" t="s">
        <v>84</v>
      </c>
      <c r="Q2545" s="1">
        <v>0.8</v>
      </c>
      <c r="R2545" s="1" t="s">
        <v>85</v>
      </c>
      <c r="S2545" s="1">
        <v>0</v>
      </c>
      <c r="U2545" s="1">
        <v>0</v>
      </c>
      <c r="W2545" s="1">
        <v>0</v>
      </c>
      <c r="Y2545" s="1">
        <v>0</v>
      </c>
      <c r="AA2545" s="1">
        <v>0</v>
      </c>
      <c r="AC2545" s="1">
        <v>0</v>
      </c>
      <c r="AE2545" s="1">
        <v>0</v>
      </c>
      <c r="AG2545" s="1">
        <v>4</v>
      </c>
      <c r="AH2545" s="1">
        <v>7500</v>
      </c>
    </row>
    <row r="2546" spans="1:34">
      <c r="A2546" s="1" t="s">
        <v>6667</v>
      </c>
      <c r="B2546" s="1" t="s">
        <v>6668</v>
      </c>
      <c r="C2546" s="1" t="s">
        <v>337</v>
      </c>
      <c r="D2546" s="1">
        <v>37</v>
      </c>
      <c r="E2546" s="4">
        <v>44548</v>
      </c>
      <c r="F2546" s="1" t="s">
        <v>6669</v>
      </c>
      <c r="G2546" s="1" t="s">
        <v>72</v>
      </c>
      <c r="H2546" s="1" t="s">
        <v>65</v>
      </c>
      <c r="I2546" s="1">
        <v>0.5</v>
      </c>
      <c r="J2546" s="1" t="s">
        <v>75</v>
      </c>
      <c r="K2546" s="1">
        <v>0</v>
      </c>
      <c r="M2546" s="1">
        <v>0</v>
      </c>
      <c r="O2546" s="1">
        <v>0</v>
      </c>
      <c r="Q2546" s="1">
        <v>0</v>
      </c>
      <c r="S2546" s="1">
        <v>0</v>
      </c>
      <c r="U2546" s="1">
        <v>0</v>
      </c>
      <c r="W2546" s="1">
        <v>0</v>
      </c>
      <c r="Y2546" s="1">
        <v>0</v>
      </c>
      <c r="AA2546" s="1">
        <v>0</v>
      </c>
      <c r="AC2546" s="1">
        <v>0</v>
      </c>
      <c r="AE2546" s="1">
        <v>0</v>
      </c>
      <c r="AG2546" s="1">
        <v>1</v>
      </c>
      <c r="AH2546" s="1">
        <v>0</v>
      </c>
    </row>
    <row r="2547" spans="1:34">
      <c r="A2547" s="1" t="s">
        <v>6670</v>
      </c>
      <c r="B2547" s="1" t="s">
        <v>6671</v>
      </c>
      <c r="C2547" s="1" t="s">
        <v>159</v>
      </c>
      <c r="D2547" s="1">
        <v>10</v>
      </c>
      <c r="E2547" s="4">
        <v>44690</v>
      </c>
      <c r="F2547" s="1" t="s">
        <v>6672</v>
      </c>
      <c r="G2547" s="1" t="s">
        <v>80</v>
      </c>
      <c r="H2547" s="1" t="s">
        <v>73</v>
      </c>
      <c r="I2547" s="1">
        <v>0</v>
      </c>
      <c r="J2547" s="1" t="s">
        <v>81</v>
      </c>
      <c r="K2547" s="1">
        <v>0.6</v>
      </c>
      <c r="L2547" s="1" t="s">
        <v>82</v>
      </c>
      <c r="M2547" s="1">
        <v>0.65</v>
      </c>
      <c r="N2547" s="1" t="s">
        <v>83</v>
      </c>
      <c r="O2547" s="1">
        <v>0.78</v>
      </c>
      <c r="P2547" s="1" t="s">
        <v>84</v>
      </c>
      <c r="Q2547" s="1">
        <v>0.8</v>
      </c>
      <c r="R2547" s="1" t="s">
        <v>85</v>
      </c>
      <c r="S2547" s="1">
        <v>0</v>
      </c>
      <c r="U2547" s="1">
        <v>0</v>
      </c>
      <c r="W2547" s="1">
        <v>0</v>
      </c>
      <c r="Y2547" s="1">
        <v>0</v>
      </c>
      <c r="AA2547" s="1">
        <v>0</v>
      </c>
      <c r="AC2547" s="1">
        <v>0</v>
      </c>
      <c r="AE2547" s="1">
        <v>0</v>
      </c>
      <c r="AG2547" s="1">
        <v>4</v>
      </c>
      <c r="AH2547" s="1">
        <v>15000</v>
      </c>
    </row>
    <row r="2548" spans="1:34">
      <c r="A2548" s="1" t="s">
        <v>6673</v>
      </c>
      <c r="B2548" s="1" t="s">
        <v>6674</v>
      </c>
      <c r="C2548" s="1" t="s">
        <v>212</v>
      </c>
      <c r="D2548" s="1">
        <v>132</v>
      </c>
      <c r="E2548" s="4">
        <v>44644</v>
      </c>
      <c r="F2548" s="1" t="s">
        <v>6675</v>
      </c>
      <c r="G2548" s="1" t="s">
        <v>72</v>
      </c>
      <c r="H2548" s="1" t="s">
        <v>73</v>
      </c>
      <c r="I2548" s="1">
        <v>0</v>
      </c>
      <c r="J2548" s="1" t="s">
        <v>434</v>
      </c>
      <c r="K2548" s="1">
        <v>0.8</v>
      </c>
      <c r="L2548" s="1" t="s">
        <v>75</v>
      </c>
      <c r="M2548" s="1">
        <v>0</v>
      </c>
      <c r="O2548" s="1">
        <v>0</v>
      </c>
      <c r="Q2548" s="1">
        <v>0</v>
      </c>
      <c r="S2548" s="1">
        <v>0</v>
      </c>
      <c r="U2548" s="1">
        <v>0</v>
      </c>
      <c r="W2548" s="1">
        <v>0</v>
      </c>
      <c r="Y2548" s="1">
        <v>0</v>
      </c>
      <c r="AA2548" s="1">
        <v>0</v>
      </c>
      <c r="AC2548" s="1">
        <v>0</v>
      </c>
      <c r="AE2548" s="1">
        <v>0</v>
      </c>
      <c r="AG2548" s="1">
        <v>2</v>
      </c>
      <c r="AH2548" s="1">
        <v>7500</v>
      </c>
    </row>
    <row r="2549" spans="1:34">
      <c r="A2549" s="1" t="s">
        <v>6676</v>
      </c>
      <c r="B2549" s="1" t="s">
        <v>6677</v>
      </c>
      <c r="C2549" s="1" t="s">
        <v>423</v>
      </c>
      <c r="D2549" s="1">
        <v>8</v>
      </c>
      <c r="E2549" s="1">
        <v>39196</v>
      </c>
      <c r="F2549" s="1" t="s">
        <v>20332</v>
      </c>
      <c r="G2549" s="1" t="s">
        <v>1003</v>
      </c>
      <c r="H2549" s="1" t="s">
        <v>65</v>
      </c>
      <c r="I2549" s="1">
        <v>0</v>
      </c>
      <c r="J2549" s="1" t="s">
        <v>75</v>
      </c>
      <c r="K2549" s="1">
        <v>0</v>
      </c>
      <c r="M2549" s="1">
        <v>0</v>
      </c>
      <c r="O2549" s="1">
        <v>0</v>
      </c>
      <c r="Q2549" s="1">
        <v>0</v>
      </c>
      <c r="S2549" s="1">
        <v>0</v>
      </c>
      <c r="U2549" s="1">
        <v>0</v>
      </c>
      <c r="W2549" s="1">
        <v>0</v>
      </c>
      <c r="Y2549" s="1">
        <v>0</v>
      </c>
      <c r="AA2549" s="1">
        <v>0</v>
      </c>
      <c r="AC2549" s="1">
        <v>0</v>
      </c>
      <c r="AE2549" s="1">
        <v>0</v>
      </c>
      <c r="AG2549" s="1">
        <v>1</v>
      </c>
      <c r="AH2549" s="1">
        <v>0</v>
      </c>
    </row>
    <row r="2550" spans="1:34">
      <c r="A2550" s="1" t="s">
        <v>6678</v>
      </c>
      <c r="B2550" s="1" t="s">
        <v>6679</v>
      </c>
      <c r="C2550" s="1" t="s">
        <v>310</v>
      </c>
      <c r="H2550" s="1" t="s">
        <v>65</v>
      </c>
      <c r="I2550" s="1" t="s">
        <v>66</v>
      </c>
      <c r="V2550" s="1" t="s">
        <v>67</v>
      </c>
    </row>
    <row r="2551" spans="1:34">
      <c r="A2551" s="1" t="s">
        <v>6680</v>
      </c>
      <c r="B2551" s="1" t="s">
        <v>6681</v>
      </c>
      <c r="C2551" s="1" t="s">
        <v>1337</v>
      </c>
      <c r="D2551" s="1">
        <v>4</v>
      </c>
      <c r="E2551" s="4">
        <v>44649</v>
      </c>
      <c r="F2551" s="1" t="s">
        <v>6682</v>
      </c>
      <c r="G2551" s="1" t="s">
        <v>80</v>
      </c>
      <c r="H2551" s="1" t="s">
        <v>73</v>
      </c>
      <c r="I2551" s="1">
        <v>0</v>
      </c>
      <c r="J2551" s="1" t="s">
        <v>425</v>
      </c>
      <c r="K2551" s="1">
        <v>0.4</v>
      </c>
      <c r="L2551" s="1" t="s">
        <v>82</v>
      </c>
      <c r="M2551" s="1">
        <v>0.55000000000000004</v>
      </c>
      <c r="N2551" s="1" t="s">
        <v>83</v>
      </c>
      <c r="O2551" s="1">
        <v>0.6</v>
      </c>
      <c r="P2551" s="1" t="s">
        <v>84</v>
      </c>
      <c r="Q2551" s="1">
        <v>0.8</v>
      </c>
      <c r="R2551" s="1" t="s">
        <v>85</v>
      </c>
      <c r="S2551" s="1">
        <v>0</v>
      </c>
      <c r="U2551" s="1">
        <v>0</v>
      </c>
      <c r="W2551" s="1">
        <v>0</v>
      </c>
      <c r="Y2551" s="1">
        <v>0</v>
      </c>
      <c r="AA2551" s="1">
        <v>0</v>
      </c>
      <c r="AC2551" s="1">
        <v>0</v>
      </c>
      <c r="AE2551" s="1">
        <v>0</v>
      </c>
      <c r="AG2551" s="1">
        <v>4</v>
      </c>
      <c r="AH2551" s="1">
        <v>13000</v>
      </c>
    </row>
    <row r="2552" spans="1:34">
      <c r="A2552" s="1" t="s">
        <v>6683</v>
      </c>
      <c r="B2552" s="1" t="s">
        <v>6684</v>
      </c>
      <c r="C2552" s="1" t="s">
        <v>163</v>
      </c>
      <c r="D2552" s="1">
        <v>9</v>
      </c>
      <c r="E2552" s="4">
        <v>44711</v>
      </c>
      <c r="F2552" s="1" t="s">
        <v>6685</v>
      </c>
      <c r="G2552" s="1" t="s">
        <v>80</v>
      </c>
      <c r="H2552" s="1" t="s">
        <v>73</v>
      </c>
      <c r="I2552" s="1">
        <v>0</v>
      </c>
      <c r="J2552" s="1" t="s">
        <v>81</v>
      </c>
      <c r="K2552" s="1">
        <v>0.35</v>
      </c>
      <c r="L2552" s="1" t="s">
        <v>82</v>
      </c>
      <c r="M2552" s="1">
        <v>0.4</v>
      </c>
      <c r="N2552" s="1" t="s">
        <v>83</v>
      </c>
      <c r="O2552" s="1">
        <v>0.5</v>
      </c>
      <c r="P2552" s="1" t="s">
        <v>84</v>
      </c>
      <c r="Q2552" s="1">
        <v>0.8</v>
      </c>
      <c r="R2552" s="1" t="s">
        <v>85</v>
      </c>
      <c r="S2552" s="1">
        <v>0</v>
      </c>
      <c r="U2552" s="1">
        <v>0</v>
      </c>
      <c r="W2552" s="1">
        <v>0</v>
      </c>
      <c r="Y2552" s="1">
        <v>0</v>
      </c>
      <c r="AA2552" s="1">
        <v>0</v>
      </c>
      <c r="AC2552" s="1">
        <v>0</v>
      </c>
      <c r="AE2552" s="1">
        <v>0</v>
      </c>
      <c r="AG2552" s="1">
        <v>4</v>
      </c>
      <c r="AH2552" s="1">
        <v>15000</v>
      </c>
    </row>
    <row r="2553" spans="1:34">
      <c r="A2553" s="1" t="s">
        <v>6686</v>
      </c>
      <c r="B2553" s="1" t="s">
        <v>6687</v>
      </c>
      <c r="C2553" s="1" t="s">
        <v>826</v>
      </c>
      <c r="D2553" s="1">
        <v>9</v>
      </c>
      <c r="E2553" s="4">
        <v>44641</v>
      </c>
      <c r="F2553" s="1" t="s">
        <v>6688</v>
      </c>
      <c r="G2553" s="1" t="s">
        <v>80</v>
      </c>
      <c r="H2553" s="1" t="s">
        <v>73</v>
      </c>
      <c r="I2553" s="1">
        <v>0.5</v>
      </c>
      <c r="J2553" s="1" t="s">
        <v>82</v>
      </c>
      <c r="K2553" s="1">
        <v>0.65</v>
      </c>
      <c r="L2553" s="1" t="s">
        <v>83</v>
      </c>
      <c r="M2553" s="1">
        <v>0.75</v>
      </c>
      <c r="N2553" s="1" t="s">
        <v>84</v>
      </c>
      <c r="O2553" s="1">
        <v>0.79</v>
      </c>
      <c r="P2553" s="1" t="s">
        <v>85</v>
      </c>
      <c r="Q2553" s="1">
        <v>0</v>
      </c>
      <c r="S2553" s="1">
        <v>0</v>
      </c>
      <c r="U2553" s="1">
        <v>0</v>
      </c>
      <c r="W2553" s="1">
        <v>0</v>
      </c>
      <c r="Y2553" s="1">
        <v>0</v>
      </c>
      <c r="AA2553" s="1">
        <v>0</v>
      </c>
      <c r="AC2553" s="1">
        <v>0</v>
      </c>
      <c r="AE2553" s="1">
        <v>0</v>
      </c>
      <c r="AG2553" s="1">
        <v>3</v>
      </c>
      <c r="AH2553" s="1">
        <v>0</v>
      </c>
    </row>
    <row r="2554" spans="1:34">
      <c r="A2554" s="1" t="s">
        <v>6689</v>
      </c>
      <c r="B2554" s="1" t="s">
        <v>6690</v>
      </c>
      <c r="C2554" s="1" t="s">
        <v>334</v>
      </c>
      <c r="D2554" s="1">
        <v>14</v>
      </c>
      <c r="E2554" s="1">
        <v>44133</v>
      </c>
      <c r="F2554" s="1" t="s">
        <v>20332</v>
      </c>
      <c r="G2554" s="1" t="s">
        <v>72</v>
      </c>
      <c r="H2554" s="1" t="s">
        <v>65</v>
      </c>
      <c r="I2554" s="1">
        <v>0.8</v>
      </c>
      <c r="J2554" s="1" t="s">
        <v>75</v>
      </c>
      <c r="K2554" s="1">
        <v>0</v>
      </c>
      <c r="M2554" s="1">
        <v>0</v>
      </c>
      <c r="O2554" s="1">
        <v>0</v>
      </c>
      <c r="Q2554" s="1">
        <v>0</v>
      </c>
      <c r="S2554" s="1">
        <v>0</v>
      </c>
      <c r="U2554" s="1">
        <v>0</v>
      </c>
      <c r="W2554" s="1">
        <v>0</v>
      </c>
      <c r="Y2554" s="1">
        <v>0</v>
      </c>
      <c r="AA2554" s="1">
        <v>0</v>
      </c>
      <c r="AC2554" s="1">
        <v>0</v>
      </c>
      <c r="AE2554" s="1">
        <v>0</v>
      </c>
      <c r="AG2554" s="1">
        <v>1</v>
      </c>
      <c r="AH2554" s="1">
        <v>0</v>
      </c>
    </row>
    <row r="2555" spans="1:34">
      <c r="A2555" s="1" t="s">
        <v>6691</v>
      </c>
      <c r="B2555" s="1" t="s">
        <v>6692</v>
      </c>
      <c r="C2555" s="1" t="s">
        <v>172</v>
      </c>
      <c r="D2555" s="1">
        <v>20</v>
      </c>
      <c r="E2555" s="4">
        <v>44739</v>
      </c>
      <c r="F2555" s="1" t="s">
        <v>6693</v>
      </c>
      <c r="G2555" s="1" t="s">
        <v>80</v>
      </c>
      <c r="H2555" s="1" t="s">
        <v>73</v>
      </c>
      <c r="I2555" s="1">
        <v>0.2</v>
      </c>
      <c r="J2555" s="1" t="s">
        <v>82</v>
      </c>
      <c r="K2555" s="1">
        <v>0.33</v>
      </c>
      <c r="L2555" s="1" t="s">
        <v>83</v>
      </c>
      <c r="M2555" s="1">
        <v>0.42</v>
      </c>
      <c r="N2555" s="1" t="s">
        <v>84</v>
      </c>
      <c r="O2555" s="1">
        <v>0.55000000000000004</v>
      </c>
      <c r="P2555" s="1" t="s">
        <v>85</v>
      </c>
      <c r="Q2555" s="1">
        <v>0</v>
      </c>
      <c r="S2555" s="1">
        <v>0</v>
      </c>
      <c r="U2555" s="1">
        <v>0</v>
      </c>
      <c r="W2555" s="1">
        <v>0</v>
      </c>
      <c r="Y2555" s="1">
        <v>0</v>
      </c>
      <c r="AA2555" s="1">
        <v>0</v>
      </c>
      <c r="AC2555" s="1">
        <v>0</v>
      </c>
      <c r="AE2555" s="1">
        <v>0</v>
      </c>
      <c r="AG2555" s="1">
        <v>3</v>
      </c>
      <c r="AH2555" s="1">
        <v>0</v>
      </c>
    </row>
    <row r="2556" spans="1:34">
      <c r="A2556" s="1" t="s">
        <v>6694</v>
      </c>
      <c r="B2556" s="1" t="s">
        <v>6695</v>
      </c>
      <c r="C2556" s="1" t="s">
        <v>360</v>
      </c>
      <c r="H2556" s="1" t="s">
        <v>65</v>
      </c>
      <c r="I2556" s="1" t="s">
        <v>66</v>
      </c>
      <c r="V2556" s="1" t="s">
        <v>67</v>
      </c>
    </row>
    <row r="2557" spans="1:34">
      <c r="A2557" s="1" t="s">
        <v>6696</v>
      </c>
      <c r="B2557" s="1" t="s">
        <v>6697</v>
      </c>
      <c r="C2557" s="1" t="s">
        <v>327</v>
      </c>
      <c r="H2557" s="1" t="s">
        <v>65</v>
      </c>
      <c r="I2557" s="1" t="s">
        <v>66</v>
      </c>
      <c r="V2557" s="1" t="s">
        <v>67</v>
      </c>
    </row>
    <row r="2558" spans="1:34">
      <c r="A2558" s="1" t="s">
        <v>6698</v>
      </c>
      <c r="B2558" s="1" t="s">
        <v>6699</v>
      </c>
      <c r="C2558" s="1" t="s">
        <v>98</v>
      </c>
      <c r="D2558" s="1">
        <v>5</v>
      </c>
      <c r="E2558" s="4">
        <v>44615</v>
      </c>
      <c r="F2558" s="1" t="s">
        <v>6700</v>
      </c>
      <c r="G2558" s="1" t="s">
        <v>72</v>
      </c>
      <c r="H2558" s="1" t="s">
        <v>73</v>
      </c>
      <c r="I2558" s="1">
        <v>0</v>
      </c>
      <c r="J2558" s="1" t="s">
        <v>74</v>
      </c>
      <c r="K2558" s="1">
        <v>0.6</v>
      </c>
      <c r="L2558" s="1" t="s">
        <v>75</v>
      </c>
      <c r="M2558" s="1">
        <v>0</v>
      </c>
      <c r="O2558" s="1">
        <v>0</v>
      </c>
      <c r="Q2558" s="1">
        <v>0</v>
      </c>
      <c r="S2558" s="1">
        <v>0</v>
      </c>
      <c r="U2558" s="1">
        <v>0</v>
      </c>
      <c r="W2558" s="1">
        <v>0</v>
      </c>
      <c r="Y2558" s="1">
        <v>0</v>
      </c>
      <c r="AA2558" s="1">
        <v>0</v>
      </c>
      <c r="AC2558" s="1">
        <v>0</v>
      </c>
      <c r="AE2558" s="1">
        <v>0</v>
      </c>
      <c r="AG2558" s="1">
        <v>2</v>
      </c>
      <c r="AH2558" s="1">
        <v>10000</v>
      </c>
    </row>
    <row r="2559" spans="1:34">
      <c r="A2559" s="1" t="s">
        <v>6701</v>
      </c>
      <c r="B2559" s="1" t="s">
        <v>6702</v>
      </c>
      <c r="C2559" s="1" t="s">
        <v>360</v>
      </c>
      <c r="H2559" s="1" t="s">
        <v>65</v>
      </c>
      <c r="I2559" s="1" t="s">
        <v>66</v>
      </c>
      <c r="V2559" s="1" t="s">
        <v>67</v>
      </c>
    </row>
    <row r="2560" spans="1:34">
      <c r="A2560" s="1" t="s">
        <v>6703</v>
      </c>
      <c r="B2560" s="1" t="s">
        <v>6704</v>
      </c>
      <c r="C2560" s="1" t="s">
        <v>112</v>
      </c>
      <c r="D2560" s="1">
        <v>12</v>
      </c>
      <c r="E2560" s="1">
        <v>44315</v>
      </c>
      <c r="F2560" s="1" t="s">
        <v>20332</v>
      </c>
      <c r="G2560" s="1" t="s">
        <v>72</v>
      </c>
      <c r="H2560" s="1" t="s">
        <v>65</v>
      </c>
      <c r="I2560" s="1">
        <v>0.8</v>
      </c>
      <c r="J2560" s="1" t="s">
        <v>75</v>
      </c>
      <c r="K2560" s="1">
        <v>0</v>
      </c>
      <c r="M2560" s="1">
        <v>0</v>
      </c>
      <c r="O2560" s="1">
        <v>0</v>
      </c>
      <c r="Q2560" s="1">
        <v>0</v>
      </c>
      <c r="S2560" s="1">
        <v>0</v>
      </c>
      <c r="U2560" s="1">
        <v>0</v>
      </c>
      <c r="W2560" s="1">
        <v>0</v>
      </c>
      <c r="Y2560" s="1">
        <v>0</v>
      </c>
      <c r="AA2560" s="1">
        <v>0</v>
      </c>
      <c r="AC2560" s="1">
        <v>0</v>
      </c>
      <c r="AE2560" s="1">
        <v>0</v>
      </c>
      <c r="AG2560" s="1">
        <v>1</v>
      </c>
      <c r="AH2560" s="1">
        <v>0</v>
      </c>
    </row>
    <row r="2561" spans="1:34">
      <c r="A2561" s="1" t="s">
        <v>6705</v>
      </c>
      <c r="B2561" s="1" t="s">
        <v>6706</v>
      </c>
      <c r="C2561" s="1" t="s">
        <v>259</v>
      </c>
      <c r="D2561" s="1">
        <v>57</v>
      </c>
      <c r="E2561" s="1">
        <v>43815</v>
      </c>
      <c r="F2561" s="1" t="s">
        <v>20332</v>
      </c>
      <c r="G2561" s="1" t="s">
        <v>72</v>
      </c>
      <c r="H2561" s="1" t="s">
        <v>65</v>
      </c>
      <c r="I2561" s="1">
        <v>0.65</v>
      </c>
      <c r="J2561" s="1" t="s">
        <v>75</v>
      </c>
      <c r="K2561" s="1">
        <v>0</v>
      </c>
      <c r="M2561" s="1">
        <v>0</v>
      </c>
      <c r="O2561" s="1">
        <v>0</v>
      </c>
      <c r="Q2561" s="1">
        <v>0</v>
      </c>
      <c r="S2561" s="1">
        <v>0</v>
      </c>
      <c r="U2561" s="1">
        <v>0</v>
      </c>
      <c r="W2561" s="1">
        <v>0</v>
      </c>
      <c r="Y2561" s="1">
        <v>0</v>
      </c>
      <c r="AA2561" s="1">
        <v>0</v>
      </c>
      <c r="AC2561" s="1">
        <v>0</v>
      </c>
      <c r="AE2561" s="1">
        <v>0</v>
      </c>
      <c r="AG2561" s="1">
        <v>1</v>
      </c>
      <c r="AH2561" s="1">
        <v>0</v>
      </c>
    </row>
    <row r="2562" spans="1:34">
      <c r="A2562" s="1" t="s">
        <v>6707</v>
      </c>
      <c r="B2562" s="1" t="s">
        <v>6708</v>
      </c>
      <c r="C2562" s="1" t="s">
        <v>810</v>
      </c>
      <c r="H2562" s="1" t="s">
        <v>65</v>
      </c>
      <c r="I2562" s="1" t="s">
        <v>66</v>
      </c>
      <c r="V2562" s="1" t="s">
        <v>67</v>
      </c>
    </row>
    <row r="2563" spans="1:34">
      <c r="A2563" s="1" t="s">
        <v>6709</v>
      </c>
      <c r="B2563" s="1" t="s">
        <v>6710</v>
      </c>
      <c r="C2563" s="1" t="s">
        <v>896</v>
      </c>
      <c r="H2563" s="1" t="s">
        <v>65</v>
      </c>
      <c r="I2563" s="1" t="s">
        <v>66</v>
      </c>
      <c r="V2563" s="1" t="s">
        <v>67</v>
      </c>
    </row>
    <row r="2564" spans="1:34">
      <c r="A2564" s="1" t="s">
        <v>6711</v>
      </c>
      <c r="B2564" s="1" t="s">
        <v>6712</v>
      </c>
      <c r="C2564" s="1" t="s">
        <v>411</v>
      </c>
      <c r="D2564" s="1">
        <v>12</v>
      </c>
      <c r="E2564" s="1">
        <v>42823</v>
      </c>
      <c r="F2564" s="1" t="s">
        <v>20332</v>
      </c>
      <c r="G2564" s="1" t="s">
        <v>72</v>
      </c>
      <c r="H2564" s="1" t="s">
        <v>65</v>
      </c>
      <c r="I2564" s="1">
        <v>0.6</v>
      </c>
      <c r="J2564" s="1" t="s">
        <v>75</v>
      </c>
      <c r="K2564" s="1">
        <v>0</v>
      </c>
      <c r="M2564" s="1">
        <v>0</v>
      </c>
      <c r="O2564" s="1">
        <v>0</v>
      </c>
      <c r="Q2564" s="1">
        <v>0</v>
      </c>
      <c r="S2564" s="1">
        <v>0</v>
      </c>
      <c r="U2564" s="1">
        <v>0</v>
      </c>
      <c r="W2564" s="1">
        <v>0</v>
      </c>
      <c r="Y2564" s="1">
        <v>0</v>
      </c>
      <c r="AA2564" s="1">
        <v>0</v>
      </c>
      <c r="AC2564" s="1">
        <v>0</v>
      </c>
      <c r="AE2564" s="1">
        <v>0</v>
      </c>
      <c r="AG2564" s="1">
        <v>1</v>
      </c>
      <c r="AH2564" s="1">
        <v>0</v>
      </c>
    </row>
    <row r="2565" spans="1:34">
      <c r="A2565" s="1" t="s">
        <v>6713</v>
      </c>
      <c r="B2565" s="1" t="s">
        <v>6714</v>
      </c>
      <c r="C2565" s="1" t="s">
        <v>306</v>
      </c>
      <c r="D2565" s="1">
        <v>96</v>
      </c>
      <c r="E2565" s="4">
        <v>44557</v>
      </c>
      <c r="F2565" s="1" t="s">
        <v>6715</v>
      </c>
      <c r="G2565" s="1" t="s">
        <v>80</v>
      </c>
      <c r="H2565" s="1" t="s">
        <v>73</v>
      </c>
      <c r="I2565" s="1">
        <v>0</v>
      </c>
      <c r="J2565" s="1" t="s">
        <v>89</v>
      </c>
      <c r="K2565" s="1">
        <v>0.8</v>
      </c>
      <c r="L2565" s="1" t="s">
        <v>75</v>
      </c>
      <c r="M2565" s="1">
        <v>0</v>
      </c>
      <c r="O2565" s="1">
        <v>0</v>
      </c>
      <c r="Q2565" s="1">
        <v>0</v>
      </c>
      <c r="S2565" s="1">
        <v>0</v>
      </c>
      <c r="U2565" s="1">
        <v>0</v>
      </c>
      <c r="W2565" s="1">
        <v>0</v>
      </c>
      <c r="Y2565" s="1">
        <v>0</v>
      </c>
      <c r="AA2565" s="1">
        <v>0</v>
      </c>
      <c r="AC2565" s="1">
        <v>0</v>
      </c>
      <c r="AE2565" s="1">
        <v>0</v>
      </c>
      <c r="AG2565" s="1">
        <v>2</v>
      </c>
      <c r="AH2565" s="1">
        <v>12000</v>
      </c>
    </row>
    <row r="2566" spans="1:34">
      <c r="A2566" s="1" t="s">
        <v>6716</v>
      </c>
      <c r="B2566" s="1" t="s">
        <v>6717</v>
      </c>
      <c r="C2566" s="1" t="s">
        <v>346</v>
      </c>
      <c r="D2566" s="1">
        <v>3</v>
      </c>
      <c r="E2566" s="4">
        <v>44630</v>
      </c>
      <c r="F2566" s="1" t="s">
        <v>6718</v>
      </c>
      <c r="G2566" s="1" t="s">
        <v>72</v>
      </c>
      <c r="H2566" s="1" t="s">
        <v>65</v>
      </c>
      <c r="I2566" s="1">
        <v>0.6</v>
      </c>
      <c r="J2566" s="1" t="s">
        <v>75</v>
      </c>
      <c r="K2566" s="1">
        <v>0</v>
      </c>
      <c r="M2566" s="1">
        <v>0</v>
      </c>
      <c r="O2566" s="1">
        <v>0</v>
      </c>
      <c r="Q2566" s="1">
        <v>0</v>
      </c>
      <c r="S2566" s="1">
        <v>0</v>
      </c>
      <c r="U2566" s="1">
        <v>0</v>
      </c>
      <c r="W2566" s="1">
        <v>0</v>
      </c>
      <c r="Y2566" s="1">
        <v>0</v>
      </c>
      <c r="AA2566" s="1">
        <v>0</v>
      </c>
      <c r="AC2566" s="1">
        <v>0</v>
      </c>
      <c r="AE2566" s="1">
        <v>0</v>
      </c>
      <c r="AG2566" s="1">
        <v>1</v>
      </c>
      <c r="AH2566" s="1">
        <v>0</v>
      </c>
    </row>
    <row r="2567" spans="1:34">
      <c r="A2567" s="1" t="s">
        <v>6719</v>
      </c>
      <c r="B2567" s="1" t="s">
        <v>6720</v>
      </c>
      <c r="C2567" s="1" t="s">
        <v>6618</v>
      </c>
      <c r="D2567" s="1">
        <v>12</v>
      </c>
      <c r="E2567" s="1">
        <v>43551</v>
      </c>
      <c r="F2567" s="1" t="s">
        <v>20332</v>
      </c>
      <c r="G2567" s="1" t="s">
        <v>72</v>
      </c>
      <c r="H2567" s="1" t="s">
        <v>73</v>
      </c>
      <c r="I2567" s="1">
        <v>0</v>
      </c>
      <c r="J2567" s="1" t="s">
        <v>81</v>
      </c>
      <c r="K2567" s="1">
        <v>0.75</v>
      </c>
      <c r="L2567" s="1" t="s">
        <v>75</v>
      </c>
      <c r="M2567" s="1">
        <v>0</v>
      </c>
      <c r="O2567" s="1">
        <v>0</v>
      </c>
      <c r="Q2567" s="1">
        <v>0</v>
      </c>
      <c r="S2567" s="1">
        <v>0</v>
      </c>
      <c r="U2567" s="1">
        <v>0</v>
      </c>
      <c r="W2567" s="1">
        <v>0</v>
      </c>
      <c r="Y2567" s="1">
        <v>0</v>
      </c>
      <c r="AA2567" s="1">
        <v>0</v>
      </c>
      <c r="AC2567" s="1">
        <v>0</v>
      </c>
      <c r="AE2567" s="1">
        <v>0</v>
      </c>
      <c r="AG2567" s="1">
        <v>2</v>
      </c>
      <c r="AH2567" s="1">
        <v>15000</v>
      </c>
    </row>
    <row r="2568" spans="1:34">
      <c r="A2568" s="1" t="s">
        <v>6721</v>
      </c>
      <c r="B2568" s="1" t="s">
        <v>6722</v>
      </c>
      <c r="C2568" s="1" t="s">
        <v>287</v>
      </c>
      <c r="D2568" s="1">
        <v>2</v>
      </c>
      <c r="E2568" s="4">
        <v>44659</v>
      </c>
      <c r="F2568" s="1" t="s">
        <v>6723</v>
      </c>
      <c r="G2568" s="1" t="s">
        <v>72</v>
      </c>
      <c r="H2568" s="1" t="s">
        <v>65</v>
      </c>
      <c r="I2568" s="1">
        <v>0.5</v>
      </c>
      <c r="J2568" s="1" t="s">
        <v>75</v>
      </c>
      <c r="K2568" s="1">
        <v>0</v>
      </c>
      <c r="M2568" s="1">
        <v>0</v>
      </c>
      <c r="O2568" s="1">
        <v>0</v>
      </c>
      <c r="Q2568" s="1">
        <v>0</v>
      </c>
      <c r="S2568" s="1">
        <v>0</v>
      </c>
      <c r="U2568" s="1">
        <v>0</v>
      </c>
      <c r="W2568" s="1">
        <v>0</v>
      </c>
      <c r="Y2568" s="1">
        <v>0</v>
      </c>
      <c r="AA2568" s="1">
        <v>0</v>
      </c>
      <c r="AC2568" s="1">
        <v>0</v>
      </c>
      <c r="AE2568" s="1">
        <v>0</v>
      </c>
      <c r="AG2568" s="1">
        <v>1</v>
      </c>
      <c r="AH2568" s="1">
        <v>0</v>
      </c>
    </row>
    <row r="2569" spans="1:34">
      <c r="A2569" s="1" t="s">
        <v>6724</v>
      </c>
      <c r="B2569" s="1" t="s">
        <v>6725</v>
      </c>
      <c r="C2569" s="1" t="s">
        <v>287</v>
      </c>
      <c r="D2569" s="1">
        <v>5</v>
      </c>
      <c r="E2569" s="1">
        <v>44267</v>
      </c>
      <c r="F2569" s="1" t="s">
        <v>20332</v>
      </c>
      <c r="G2569" s="1" t="s">
        <v>72</v>
      </c>
      <c r="H2569" s="1" t="s">
        <v>65</v>
      </c>
      <c r="I2569" s="1">
        <v>0.8</v>
      </c>
      <c r="J2569" s="1" t="s">
        <v>75</v>
      </c>
      <c r="K2569" s="1">
        <v>0</v>
      </c>
      <c r="M2569" s="1">
        <v>0</v>
      </c>
      <c r="O2569" s="1">
        <v>0</v>
      </c>
      <c r="Q2569" s="1">
        <v>0</v>
      </c>
      <c r="S2569" s="1">
        <v>0</v>
      </c>
      <c r="U2569" s="1">
        <v>0</v>
      </c>
      <c r="W2569" s="1">
        <v>0</v>
      </c>
      <c r="Y2569" s="1">
        <v>0</v>
      </c>
      <c r="AA2569" s="1">
        <v>0</v>
      </c>
      <c r="AC2569" s="1">
        <v>0</v>
      </c>
      <c r="AE2569" s="1">
        <v>0</v>
      </c>
      <c r="AG2569" s="1">
        <v>1</v>
      </c>
      <c r="AH2569" s="1">
        <v>0</v>
      </c>
    </row>
    <row r="2570" spans="1:34">
      <c r="A2570" s="1" t="s">
        <v>6726</v>
      </c>
      <c r="B2570" s="1" t="s">
        <v>6727</v>
      </c>
      <c r="C2570" s="1" t="s">
        <v>346</v>
      </c>
      <c r="D2570" s="1">
        <v>3</v>
      </c>
      <c r="E2570" s="1">
        <v>44347</v>
      </c>
      <c r="F2570" s="1" t="s">
        <v>20332</v>
      </c>
      <c r="G2570" s="1" t="s">
        <v>72</v>
      </c>
      <c r="H2570" s="1" t="s">
        <v>65</v>
      </c>
      <c r="I2570" s="1">
        <v>0.8</v>
      </c>
      <c r="J2570" s="1" t="s">
        <v>75</v>
      </c>
      <c r="K2570" s="1">
        <v>0</v>
      </c>
      <c r="M2570" s="1">
        <v>0</v>
      </c>
      <c r="O2570" s="1">
        <v>0</v>
      </c>
      <c r="Q2570" s="1">
        <v>0</v>
      </c>
      <c r="S2570" s="1">
        <v>0</v>
      </c>
      <c r="U2570" s="1">
        <v>0</v>
      </c>
      <c r="W2570" s="1">
        <v>0</v>
      </c>
      <c r="Y2570" s="1">
        <v>0</v>
      </c>
      <c r="AA2570" s="1">
        <v>0</v>
      </c>
      <c r="AC2570" s="1">
        <v>0</v>
      </c>
      <c r="AE2570" s="1">
        <v>0</v>
      </c>
      <c r="AG2570" s="1">
        <v>1</v>
      </c>
      <c r="AH2570" s="1">
        <v>0</v>
      </c>
    </row>
    <row r="2571" spans="1:34">
      <c r="A2571" s="1" t="s">
        <v>6728</v>
      </c>
      <c r="B2571" s="1" t="s">
        <v>6729</v>
      </c>
      <c r="C2571" s="1" t="s">
        <v>255</v>
      </c>
      <c r="D2571" s="1">
        <v>56</v>
      </c>
      <c r="E2571" s="4">
        <v>44552</v>
      </c>
      <c r="F2571" s="1" t="s">
        <v>6730</v>
      </c>
      <c r="G2571" s="1" t="s">
        <v>72</v>
      </c>
      <c r="H2571" s="1" t="s">
        <v>65</v>
      </c>
      <c r="I2571" s="1">
        <v>0.6</v>
      </c>
      <c r="J2571" s="1" t="s">
        <v>75</v>
      </c>
      <c r="K2571" s="1">
        <v>0</v>
      </c>
      <c r="M2571" s="1">
        <v>0</v>
      </c>
      <c r="O2571" s="1">
        <v>0</v>
      </c>
      <c r="Q2571" s="1">
        <v>0</v>
      </c>
      <c r="S2571" s="1">
        <v>0</v>
      </c>
      <c r="U2571" s="1">
        <v>0</v>
      </c>
      <c r="W2571" s="1">
        <v>0</v>
      </c>
      <c r="Y2571" s="1">
        <v>0</v>
      </c>
      <c r="AA2571" s="1">
        <v>0</v>
      </c>
      <c r="AC2571" s="1">
        <v>0</v>
      </c>
      <c r="AE2571" s="1">
        <v>0</v>
      </c>
      <c r="AG2571" s="1">
        <v>1</v>
      </c>
      <c r="AH2571" s="1">
        <v>0</v>
      </c>
    </row>
    <row r="2572" spans="1:34">
      <c r="A2572" s="1" t="s">
        <v>6731</v>
      </c>
      <c r="B2572" s="1" t="s">
        <v>6732</v>
      </c>
      <c r="C2572" s="1" t="s">
        <v>129</v>
      </c>
      <c r="D2572" s="1">
        <v>18</v>
      </c>
      <c r="E2572" s="1">
        <v>44321</v>
      </c>
      <c r="F2572" s="1" t="s">
        <v>20332</v>
      </c>
      <c r="G2572" s="1" t="s">
        <v>72</v>
      </c>
      <c r="H2572" s="1" t="s">
        <v>73</v>
      </c>
      <c r="I2572" s="1">
        <v>0</v>
      </c>
      <c r="J2572" s="1" t="s">
        <v>89</v>
      </c>
      <c r="K2572" s="1">
        <v>0.8</v>
      </c>
      <c r="L2572" s="1" t="s">
        <v>75</v>
      </c>
      <c r="M2572" s="1">
        <v>0</v>
      </c>
      <c r="O2572" s="1">
        <v>0</v>
      </c>
      <c r="Q2572" s="1">
        <v>0</v>
      </c>
      <c r="S2572" s="1">
        <v>0</v>
      </c>
      <c r="U2572" s="1">
        <v>0</v>
      </c>
      <c r="W2572" s="1">
        <v>0</v>
      </c>
      <c r="Y2572" s="1">
        <v>0</v>
      </c>
      <c r="AA2572" s="1">
        <v>0</v>
      </c>
      <c r="AC2572" s="1">
        <v>0</v>
      </c>
      <c r="AE2572" s="1">
        <v>0</v>
      </c>
      <c r="AG2572" s="1">
        <v>2</v>
      </c>
      <c r="AH2572" s="1">
        <v>12000</v>
      </c>
    </row>
    <row r="2573" spans="1:34">
      <c r="A2573" s="1" t="s">
        <v>6733</v>
      </c>
      <c r="B2573" s="1" t="s">
        <v>6734</v>
      </c>
      <c r="C2573" s="1" t="s">
        <v>152</v>
      </c>
      <c r="H2573" s="1" t="s">
        <v>65</v>
      </c>
      <c r="I2573" s="1" t="s">
        <v>66</v>
      </c>
      <c r="V2573" s="1" t="s">
        <v>67</v>
      </c>
    </row>
    <row r="2574" spans="1:34">
      <c r="A2574" s="1" t="s">
        <v>6735</v>
      </c>
      <c r="B2574" s="1" t="s">
        <v>6736</v>
      </c>
      <c r="C2574" s="1" t="s">
        <v>126</v>
      </c>
      <c r="H2574" s="1" t="s">
        <v>65</v>
      </c>
      <c r="I2574" s="1" t="s">
        <v>66</v>
      </c>
      <c r="V2574" s="1" t="s">
        <v>67</v>
      </c>
    </row>
    <row r="2575" spans="1:34">
      <c r="A2575" s="1" t="s">
        <v>6737</v>
      </c>
      <c r="B2575" s="1" t="s">
        <v>6738</v>
      </c>
      <c r="C2575" s="1" t="s">
        <v>95</v>
      </c>
      <c r="D2575" s="1">
        <v>30</v>
      </c>
      <c r="E2575" s="1">
        <v>42230</v>
      </c>
      <c r="F2575" s="1" t="s">
        <v>20332</v>
      </c>
      <c r="G2575" s="1" t="s">
        <v>72</v>
      </c>
      <c r="H2575" s="1" t="s">
        <v>65</v>
      </c>
      <c r="I2575" s="1">
        <v>0.8</v>
      </c>
      <c r="J2575" s="1" t="s">
        <v>75</v>
      </c>
      <c r="K2575" s="1">
        <v>0</v>
      </c>
      <c r="M2575" s="1">
        <v>0</v>
      </c>
      <c r="O2575" s="1">
        <v>0</v>
      </c>
      <c r="Q2575" s="1">
        <v>0</v>
      </c>
      <c r="S2575" s="1">
        <v>0</v>
      </c>
      <c r="U2575" s="1">
        <v>0</v>
      </c>
      <c r="W2575" s="1">
        <v>0</v>
      </c>
      <c r="Y2575" s="1">
        <v>0</v>
      </c>
      <c r="AA2575" s="1">
        <v>0</v>
      </c>
      <c r="AC2575" s="1">
        <v>0</v>
      </c>
      <c r="AE2575" s="1">
        <v>0</v>
      </c>
      <c r="AG2575" s="1">
        <v>1</v>
      </c>
      <c r="AH2575" s="1">
        <v>0</v>
      </c>
    </row>
    <row r="2576" spans="1:34">
      <c r="A2576" s="1" t="s">
        <v>6739</v>
      </c>
      <c r="B2576" s="1" t="s">
        <v>6740</v>
      </c>
      <c r="C2576" s="1" t="s">
        <v>896</v>
      </c>
      <c r="H2576" s="1" t="s">
        <v>65</v>
      </c>
      <c r="I2576" s="1" t="s">
        <v>66</v>
      </c>
      <c r="V2576" s="1" t="s">
        <v>67</v>
      </c>
    </row>
    <row r="2577" spans="1:34">
      <c r="A2577" s="1" t="s">
        <v>6741</v>
      </c>
      <c r="B2577" s="1" t="s">
        <v>6742</v>
      </c>
      <c r="C2577" s="1" t="s">
        <v>78</v>
      </c>
      <c r="D2577" s="1">
        <v>9</v>
      </c>
      <c r="E2577" s="4">
        <v>44642</v>
      </c>
      <c r="F2577" s="1" t="s">
        <v>6743</v>
      </c>
      <c r="G2577" s="1" t="s">
        <v>72</v>
      </c>
      <c r="H2577" s="1" t="s">
        <v>73</v>
      </c>
      <c r="I2577" s="1">
        <v>0</v>
      </c>
      <c r="J2577" s="1" t="s">
        <v>690</v>
      </c>
      <c r="K2577" s="1">
        <v>0.8</v>
      </c>
      <c r="L2577" s="1" t="s">
        <v>75</v>
      </c>
      <c r="M2577" s="1">
        <v>0</v>
      </c>
      <c r="O2577" s="1">
        <v>0</v>
      </c>
      <c r="Q2577" s="1">
        <v>0</v>
      </c>
      <c r="S2577" s="1">
        <v>0</v>
      </c>
      <c r="U2577" s="1">
        <v>0</v>
      </c>
      <c r="W2577" s="1">
        <v>0</v>
      </c>
      <c r="Y2577" s="1">
        <v>0</v>
      </c>
      <c r="AA2577" s="1">
        <v>0</v>
      </c>
      <c r="AC2577" s="1">
        <v>0</v>
      </c>
      <c r="AE2577" s="1">
        <v>0</v>
      </c>
      <c r="AG2577" s="1">
        <v>2</v>
      </c>
      <c r="AH2577" s="1">
        <v>11999.99</v>
      </c>
    </row>
    <row r="2578" spans="1:34">
      <c r="A2578" s="1" t="s">
        <v>6744</v>
      </c>
      <c r="B2578" s="1" t="s">
        <v>6745</v>
      </c>
      <c r="C2578" s="1" t="s">
        <v>1149</v>
      </c>
      <c r="D2578" s="1">
        <v>13</v>
      </c>
      <c r="E2578" s="4">
        <v>44672</v>
      </c>
      <c r="F2578" s="1" t="s">
        <v>6746</v>
      </c>
      <c r="G2578" s="1" t="s">
        <v>80</v>
      </c>
      <c r="H2578" s="1" t="s">
        <v>73</v>
      </c>
      <c r="I2578" s="1">
        <v>0</v>
      </c>
      <c r="J2578" s="1" t="s">
        <v>397</v>
      </c>
      <c r="K2578" s="1">
        <v>0.38</v>
      </c>
      <c r="L2578" s="1" t="s">
        <v>82</v>
      </c>
      <c r="M2578" s="1">
        <v>0.4</v>
      </c>
      <c r="N2578" s="1" t="s">
        <v>83</v>
      </c>
      <c r="O2578" s="1">
        <v>0.55000000000000004</v>
      </c>
      <c r="P2578" s="1" t="s">
        <v>84</v>
      </c>
      <c r="Q2578" s="1">
        <v>0.8</v>
      </c>
      <c r="R2578" s="1" t="s">
        <v>85</v>
      </c>
      <c r="S2578" s="1">
        <v>0</v>
      </c>
      <c r="U2578" s="1">
        <v>0</v>
      </c>
      <c r="W2578" s="1">
        <v>0</v>
      </c>
      <c r="Y2578" s="1">
        <v>0</v>
      </c>
      <c r="AA2578" s="1">
        <v>0</v>
      </c>
      <c r="AC2578" s="1">
        <v>0</v>
      </c>
      <c r="AE2578" s="1">
        <v>0</v>
      </c>
      <c r="AG2578" s="1">
        <v>4</v>
      </c>
      <c r="AH2578" s="1">
        <v>8000</v>
      </c>
    </row>
    <row r="2579" spans="1:34">
      <c r="A2579" s="1" t="s">
        <v>6747</v>
      </c>
      <c r="B2579" s="1" t="s">
        <v>6748</v>
      </c>
      <c r="C2579" s="1" t="s">
        <v>112</v>
      </c>
      <c r="D2579" s="1">
        <v>4</v>
      </c>
      <c r="E2579" s="1">
        <v>43549</v>
      </c>
      <c r="F2579" s="1" t="s">
        <v>20332</v>
      </c>
      <c r="G2579" s="1" t="s">
        <v>1003</v>
      </c>
      <c r="H2579" s="1" t="s">
        <v>65</v>
      </c>
      <c r="I2579" s="1">
        <v>0</v>
      </c>
      <c r="J2579" s="1" t="s">
        <v>75</v>
      </c>
      <c r="K2579" s="1">
        <v>0</v>
      </c>
      <c r="M2579" s="1">
        <v>0</v>
      </c>
      <c r="O2579" s="1">
        <v>0</v>
      </c>
      <c r="Q2579" s="1">
        <v>0</v>
      </c>
      <c r="S2579" s="1">
        <v>0</v>
      </c>
      <c r="U2579" s="1">
        <v>0</v>
      </c>
      <c r="W2579" s="1">
        <v>0</v>
      </c>
      <c r="Y2579" s="1">
        <v>0</v>
      </c>
      <c r="AA2579" s="1">
        <v>0</v>
      </c>
      <c r="AC2579" s="1">
        <v>0</v>
      </c>
      <c r="AE2579" s="1">
        <v>0</v>
      </c>
      <c r="AG2579" s="1">
        <v>1</v>
      </c>
      <c r="AH2579" s="1">
        <v>0</v>
      </c>
    </row>
    <row r="2580" spans="1:34">
      <c r="A2580" s="1" t="s">
        <v>6749</v>
      </c>
      <c r="B2580" s="1" t="s">
        <v>6750</v>
      </c>
      <c r="C2580" s="1" t="s">
        <v>310</v>
      </c>
      <c r="H2580" s="1" t="s">
        <v>65</v>
      </c>
      <c r="I2580" s="1" t="s">
        <v>66</v>
      </c>
      <c r="V2580" s="1" t="s">
        <v>67</v>
      </c>
    </row>
    <row r="2581" spans="1:34">
      <c r="A2581" s="1" t="s">
        <v>6751</v>
      </c>
      <c r="B2581" s="1" t="s">
        <v>6752</v>
      </c>
      <c r="C2581" s="1" t="s">
        <v>1334</v>
      </c>
      <c r="D2581" s="1">
        <v>46</v>
      </c>
      <c r="E2581" s="4">
        <v>44711</v>
      </c>
      <c r="F2581" s="1" t="s">
        <v>6753</v>
      </c>
      <c r="G2581" s="1" t="s">
        <v>80</v>
      </c>
      <c r="H2581" s="1" t="s">
        <v>73</v>
      </c>
      <c r="I2581" s="1">
        <v>0</v>
      </c>
      <c r="J2581" s="1" t="s">
        <v>6643</v>
      </c>
      <c r="K2581" s="1">
        <v>0.39</v>
      </c>
      <c r="L2581" s="1" t="s">
        <v>82</v>
      </c>
      <c r="M2581" s="1">
        <v>0.52</v>
      </c>
      <c r="N2581" s="1" t="s">
        <v>83</v>
      </c>
      <c r="O2581" s="1">
        <v>0.78</v>
      </c>
      <c r="P2581" s="1" t="s">
        <v>84</v>
      </c>
      <c r="Q2581" s="1">
        <v>0.8</v>
      </c>
      <c r="R2581" s="1" t="s">
        <v>85</v>
      </c>
      <c r="S2581" s="1">
        <v>0</v>
      </c>
      <c r="U2581" s="1">
        <v>0</v>
      </c>
      <c r="W2581" s="1">
        <v>0</v>
      </c>
      <c r="Y2581" s="1">
        <v>0</v>
      </c>
      <c r="AA2581" s="1">
        <v>0</v>
      </c>
      <c r="AC2581" s="1">
        <v>0</v>
      </c>
      <c r="AE2581" s="1">
        <v>0</v>
      </c>
      <c r="AG2581" s="1">
        <v>4</v>
      </c>
      <c r="AH2581" s="1">
        <v>8999.99</v>
      </c>
    </row>
    <row r="2582" spans="1:34">
      <c r="A2582" s="1" t="s">
        <v>6754</v>
      </c>
      <c r="B2582" s="1" t="s">
        <v>6755</v>
      </c>
      <c r="C2582" s="1" t="s">
        <v>212</v>
      </c>
      <c r="D2582" s="1">
        <v>4</v>
      </c>
      <c r="E2582" s="4">
        <v>44625</v>
      </c>
      <c r="F2582" s="1" t="s">
        <v>6756</v>
      </c>
      <c r="G2582" s="1" t="s">
        <v>72</v>
      </c>
      <c r="H2582" s="1" t="s">
        <v>65</v>
      </c>
      <c r="I2582" s="1">
        <v>0.8</v>
      </c>
      <c r="J2582" s="1" t="s">
        <v>75</v>
      </c>
      <c r="K2582" s="1">
        <v>0</v>
      </c>
      <c r="M2582" s="1">
        <v>0</v>
      </c>
      <c r="O2582" s="1">
        <v>0</v>
      </c>
      <c r="Q2582" s="1">
        <v>0</v>
      </c>
      <c r="S2582" s="1">
        <v>0</v>
      </c>
      <c r="U2582" s="1">
        <v>0</v>
      </c>
      <c r="W2582" s="1">
        <v>0</v>
      </c>
      <c r="Y2582" s="1">
        <v>0</v>
      </c>
      <c r="AA2582" s="1">
        <v>0</v>
      </c>
      <c r="AC2582" s="1">
        <v>0</v>
      </c>
      <c r="AE2582" s="1">
        <v>0</v>
      </c>
      <c r="AG2582" s="1">
        <v>1</v>
      </c>
      <c r="AH2582" s="1">
        <v>0</v>
      </c>
    </row>
    <row r="2583" spans="1:34">
      <c r="A2583" s="1" t="s">
        <v>6757</v>
      </c>
      <c r="B2583" s="1" t="s">
        <v>6758</v>
      </c>
      <c r="C2583" s="1" t="s">
        <v>306</v>
      </c>
      <c r="D2583" s="1">
        <v>35</v>
      </c>
      <c r="E2583" s="1">
        <v>44195</v>
      </c>
      <c r="F2583" s="1" t="s">
        <v>20332</v>
      </c>
      <c r="G2583" s="1" t="s">
        <v>72</v>
      </c>
      <c r="H2583" s="1" t="s">
        <v>65</v>
      </c>
      <c r="I2583" s="1">
        <v>0.8</v>
      </c>
      <c r="J2583" s="1" t="s">
        <v>75</v>
      </c>
      <c r="K2583" s="1">
        <v>0</v>
      </c>
      <c r="M2583" s="1">
        <v>0</v>
      </c>
      <c r="O2583" s="1">
        <v>0</v>
      </c>
      <c r="Q2583" s="1">
        <v>0</v>
      </c>
      <c r="S2583" s="1">
        <v>0</v>
      </c>
      <c r="U2583" s="1">
        <v>0</v>
      </c>
      <c r="W2583" s="1">
        <v>0</v>
      </c>
      <c r="Y2583" s="1">
        <v>0</v>
      </c>
      <c r="AA2583" s="1">
        <v>0</v>
      </c>
      <c r="AC2583" s="1">
        <v>0</v>
      </c>
      <c r="AE2583" s="1">
        <v>0</v>
      </c>
      <c r="AG2583" s="1">
        <v>1</v>
      </c>
      <c r="AH2583" s="1">
        <v>0</v>
      </c>
    </row>
    <row r="2584" spans="1:34">
      <c r="A2584" s="1" t="s">
        <v>6759</v>
      </c>
      <c r="B2584" s="1" t="s">
        <v>6760</v>
      </c>
      <c r="C2584" s="1" t="s">
        <v>327</v>
      </c>
      <c r="D2584" s="1">
        <v>2</v>
      </c>
      <c r="E2584" s="4">
        <v>44645</v>
      </c>
      <c r="F2584" s="1" t="s">
        <v>6761</v>
      </c>
      <c r="G2584" s="1" t="s">
        <v>72</v>
      </c>
      <c r="H2584" s="1" t="s">
        <v>73</v>
      </c>
      <c r="I2584" s="1">
        <v>0</v>
      </c>
      <c r="J2584" s="1" t="s">
        <v>397</v>
      </c>
      <c r="K2584" s="1">
        <v>0.2</v>
      </c>
      <c r="L2584" s="1" t="s">
        <v>75</v>
      </c>
      <c r="M2584" s="1">
        <v>0</v>
      </c>
      <c r="O2584" s="1">
        <v>0</v>
      </c>
      <c r="Q2584" s="1">
        <v>0</v>
      </c>
      <c r="S2584" s="1">
        <v>0</v>
      </c>
      <c r="U2584" s="1">
        <v>0</v>
      </c>
      <c r="W2584" s="1">
        <v>0</v>
      </c>
      <c r="Y2584" s="1">
        <v>0</v>
      </c>
      <c r="AA2584" s="1">
        <v>0</v>
      </c>
      <c r="AC2584" s="1">
        <v>0</v>
      </c>
      <c r="AE2584" s="1">
        <v>0</v>
      </c>
      <c r="AG2584" s="1">
        <v>2</v>
      </c>
      <c r="AH2584" s="1">
        <v>8000</v>
      </c>
    </row>
    <row r="2585" spans="1:34">
      <c r="A2585" s="1" t="s">
        <v>6762</v>
      </c>
      <c r="B2585" s="1" t="s">
        <v>6763</v>
      </c>
      <c r="C2585" s="1" t="s">
        <v>112</v>
      </c>
      <c r="D2585" s="1">
        <v>75</v>
      </c>
      <c r="E2585" s="4">
        <v>44552</v>
      </c>
      <c r="F2585" s="1" t="s">
        <v>6764</v>
      </c>
      <c r="G2585" s="1" t="s">
        <v>72</v>
      </c>
      <c r="H2585" s="1" t="s">
        <v>73</v>
      </c>
      <c r="I2585" s="1">
        <v>0</v>
      </c>
      <c r="J2585" s="1" t="s">
        <v>846</v>
      </c>
      <c r="K2585" s="1">
        <v>0.2</v>
      </c>
      <c r="L2585" s="1" t="s">
        <v>75</v>
      </c>
      <c r="M2585" s="1">
        <v>0</v>
      </c>
      <c r="O2585" s="1">
        <v>0</v>
      </c>
      <c r="Q2585" s="1">
        <v>0</v>
      </c>
      <c r="S2585" s="1">
        <v>0</v>
      </c>
      <c r="U2585" s="1">
        <v>0</v>
      </c>
      <c r="W2585" s="1">
        <v>0</v>
      </c>
      <c r="Y2585" s="1">
        <v>0</v>
      </c>
      <c r="AA2585" s="1">
        <v>0</v>
      </c>
      <c r="AC2585" s="1">
        <v>0</v>
      </c>
      <c r="AE2585" s="1">
        <v>0</v>
      </c>
      <c r="AG2585" s="1">
        <v>2</v>
      </c>
      <c r="AH2585" s="1">
        <v>28000</v>
      </c>
    </row>
    <row r="2586" spans="1:34">
      <c r="A2586" s="1" t="s">
        <v>6765</v>
      </c>
      <c r="B2586" s="1" t="s">
        <v>6766</v>
      </c>
      <c r="C2586" s="1" t="s">
        <v>212</v>
      </c>
      <c r="D2586" s="1">
        <v>10</v>
      </c>
      <c r="E2586" s="4">
        <v>44673</v>
      </c>
      <c r="F2586" s="1" t="s">
        <v>6767</v>
      </c>
      <c r="G2586" s="1" t="s">
        <v>72</v>
      </c>
      <c r="H2586" s="1" t="s">
        <v>65</v>
      </c>
      <c r="I2586" s="1">
        <v>0.6</v>
      </c>
      <c r="J2586" s="1" t="s">
        <v>75</v>
      </c>
      <c r="K2586" s="1">
        <v>0</v>
      </c>
      <c r="M2586" s="1">
        <v>0</v>
      </c>
      <c r="O2586" s="1">
        <v>0</v>
      </c>
      <c r="Q2586" s="1">
        <v>0</v>
      </c>
      <c r="S2586" s="1">
        <v>0</v>
      </c>
      <c r="U2586" s="1">
        <v>0</v>
      </c>
      <c r="W2586" s="1">
        <v>0</v>
      </c>
      <c r="Y2586" s="1">
        <v>0</v>
      </c>
      <c r="AA2586" s="1">
        <v>0</v>
      </c>
      <c r="AC2586" s="1">
        <v>0</v>
      </c>
      <c r="AE2586" s="1">
        <v>0</v>
      </c>
      <c r="AG2586" s="1">
        <v>1</v>
      </c>
      <c r="AH2586" s="1">
        <v>0</v>
      </c>
    </row>
    <row r="2587" spans="1:34">
      <c r="A2587" s="1" t="s">
        <v>6768</v>
      </c>
      <c r="B2587" s="1" t="s">
        <v>6769</v>
      </c>
      <c r="C2587" s="1" t="s">
        <v>112</v>
      </c>
      <c r="D2587" s="1">
        <v>41</v>
      </c>
      <c r="E2587" s="1">
        <v>44186</v>
      </c>
      <c r="F2587" s="1" t="s">
        <v>20332</v>
      </c>
      <c r="G2587" s="1" t="s">
        <v>72</v>
      </c>
      <c r="H2587" s="1" t="s">
        <v>73</v>
      </c>
      <c r="I2587" s="1">
        <v>0</v>
      </c>
      <c r="J2587" s="1" t="s">
        <v>20507</v>
      </c>
      <c r="K2587" s="1">
        <v>0.2</v>
      </c>
      <c r="L2587" s="1" t="s">
        <v>75</v>
      </c>
      <c r="M2587" s="1">
        <v>0</v>
      </c>
      <c r="O2587" s="1">
        <v>0</v>
      </c>
      <c r="Q2587" s="1">
        <v>0</v>
      </c>
      <c r="S2587" s="1">
        <v>0</v>
      </c>
      <c r="U2587" s="1">
        <v>0</v>
      </c>
      <c r="W2587" s="1">
        <v>0</v>
      </c>
      <c r="Y2587" s="1">
        <v>0</v>
      </c>
      <c r="AA2587" s="1">
        <v>0</v>
      </c>
      <c r="AC2587" s="1">
        <v>0</v>
      </c>
      <c r="AE2587" s="1">
        <v>0</v>
      </c>
      <c r="AG2587" s="1">
        <v>5</v>
      </c>
      <c r="AH2587" s="1">
        <v>0</v>
      </c>
    </row>
    <row r="2588" spans="1:34">
      <c r="A2588" s="1" t="s">
        <v>6770</v>
      </c>
      <c r="B2588" s="1" t="s">
        <v>6771</v>
      </c>
      <c r="C2588" s="1" t="s">
        <v>101</v>
      </c>
      <c r="D2588" s="1">
        <v>18</v>
      </c>
      <c r="E2588" s="1">
        <v>43943</v>
      </c>
      <c r="F2588" s="1" t="s">
        <v>20332</v>
      </c>
      <c r="G2588" s="1" t="s">
        <v>72</v>
      </c>
      <c r="H2588" s="1" t="s">
        <v>65</v>
      </c>
      <c r="I2588" s="1">
        <v>0.6</v>
      </c>
      <c r="J2588" s="1" t="s">
        <v>75</v>
      </c>
      <c r="K2588" s="1">
        <v>0</v>
      </c>
      <c r="M2588" s="1">
        <v>0</v>
      </c>
      <c r="O2588" s="1">
        <v>0</v>
      </c>
      <c r="Q2588" s="1">
        <v>0</v>
      </c>
      <c r="S2588" s="1">
        <v>0</v>
      </c>
      <c r="U2588" s="1">
        <v>0</v>
      </c>
      <c r="W2588" s="1">
        <v>0</v>
      </c>
      <c r="Y2588" s="1">
        <v>0</v>
      </c>
      <c r="AA2588" s="1">
        <v>0</v>
      </c>
      <c r="AC2588" s="1">
        <v>0</v>
      </c>
      <c r="AE2588" s="1">
        <v>0</v>
      </c>
      <c r="AG2588" s="1">
        <v>1</v>
      </c>
      <c r="AH2588" s="1">
        <v>0</v>
      </c>
    </row>
    <row r="2589" spans="1:34">
      <c r="A2589" s="1" t="s">
        <v>6772</v>
      </c>
      <c r="B2589" s="1" t="s">
        <v>6773</v>
      </c>
      <c r="C2589" s="1" t="s">
        <v>779</v>
      </c>
      <c r="D2589" s="1">
        <v>39</v>
      </c>
      <c r="E2589" s="1">
        <v>41453</v>
      </c>
      <c r="F2589" s="1" t="s">
        <v>20332</v>
      </c>
      <c r="G2589" s="1" t="s">
        <v>72</v>
      </c>
      <c r="H2589" s="1" t="s">
        <v>65</v>
      </c>
      <c r="I2589" s="1">
        <v>0.8</v>
      </c>
      <c r="J2589" s="1" t="s">
        <v>75</v>
      </c>
      <c r="K2589" s="1">
        <v>0</v>
      </c>
      <c r="M2589" s="1">
        <v>0</v>
      </c>
      <c r="O2589" s="1">
        <v>0</v>
      </c>
      <c r="Q2589" s="1">
        <v>0</v>
      </c>
      <c r="S2589" s="1">
        <v>0</v>
      </c>
      <c r="U2589" s="1">
        <v>0</v>
      </c>
      <c r="W2589" s="1">
        <v>0</v>
      </c>
      <c r="Y2589" s="1">
        <v>0</v>
      </c>
      <c r="AA2589" s="1">
        <v>0</v>
      </c>
      <c r="AC2589" s="1">
        <v>0</v>
      </c>
      <c r="AE2589" s="1">
        <v>0</v>
      </c>
      <c r="AG2589" s="1">
        <v>1</v>
      </c>
      <c r="AH2589" s="1">
        <v>0</v>
      </c>
    </row>
    <row r="2590" spans="1:34">
      <c r="A2590" s="1" t="s">
        <v>6774</v>
      </c>
      <c r="B2590" s="1" t="s">
        <v>6775</v>
      </c>
      <c r="C2590" s="1" t="s">
        <v>423</v>
      </c>
      <c r="D2590" s="1">
        <v>60</v>
      </c>
      <c r="E2590" s="1">
        <v>42208</v>
      </c>
      <c r="F2590" s="1" t="s">
        <v>20332</v>
      </c>
      <c r="G2590" s="1" t="s">
        <v>72</v>
      </c>
      <c r="H2590" s="1" t="s">
        <v>73</v>
      </c>
      <c r="I2590" s="1">
        <v>0</v>
      </c>
      <c r="J2590" s="1" t="s">
        <v>81</v>
      </c>
      <c r="K2590" s="1">
        <v>0.8</v>
      </c>
      <c r="L2590" s="1" t="s">
        <v>75</v>
      </c>
      <c r="M2590" s="1">
        <v>0</v>
      </c>
      <c r="O2590" s="1">
        <v>0</v>
      </c>
      <c r="Q2590" s="1">
        <v>0</v>
      </c>
      <c r="S2590" s="1">
        <v>0</v>
      </c>
      <c r="U2590" s="1">
        <v>0</v>
      </c>
      <c r="W2590" s="1">
        <v>0</v>
      </c>
      <c r="Y2590" s="1">
        <v>0</v>
      </c>
      <c r="AA2590" s="1">
        <v>0</v>
      </c>
      <c r="AC2590" s="1">
        <v>0</v>
      </c>
      <c r="AE2590" s="1">
        <v>0</v>
      </c>
      <c r="AG2590" s="1">
        <v>2</v>
      </c>
      <c r="AH2590" s="1">
        <v>15000</v>
      </c>
    </row>
    <row r="2591" spans="1:34">
      <c r="A2591" s="1" t="s">
        <v>6776</v>
      </c>
      <c r="B2591" s="1" t="s">
        <v>6777</v>
      </c>
      <c r="C2591" s="1" t="s">
        <v>225</v>
      </c>
      <c r="D2591" s="1">
        <v>5</v>
      </c>
      <c r="E2591" s="4">
        <v>44650</v>
      </c>
      <c r="F2591" s="1" t="s">
        <v>6778</v>
      </c>
      <c r="G2591" s="1" t="s">
        <v>72</v>
      </c>
      <c r="H2591" s="1" t="s">
        <v>65</v>
      </c>
      <c r="I2591" s="1">
        <v>0.7</v>
      </c>
      <c r="J2591" s="1" t="s">
        <v>75</v>
      </c>
      <c r="K2591" s="1">
        <v>0</v>
      </c>
      <c r="M2591" s="1">
        <v>0</v>
      </c>
      <c r="O2591" s="1">
        <v>0</v>
      </c>
      <c r="Q2591" s="1">
        <v>0</v>
      </c>
      <c r="S2591" s="1">
        <v>0</v>
      </c>
      <c r="U2591" s="1">
        <v>0</v>
      </c>
      <c r="W2591" s="1">
        <v>0</v>
      </c>
      <c r="Y2591" s="1">
        <v>0</v>
      </c>
      <c r="AA2591" s="1">
        <v>0</v>
      </c>
      <c r="AC2591" s="1">
        <v>0</v>
      </c>
      <c r="AE2591" s="1">
        <v>0</v>
      </c>
      <c r="AG2591" s="1">
        <v>1</v>
      </c>
      <c r="AH2591" s="1">
        <v>0</v>
      </c>
    </row>
    <row r="2592" spans="1:34">
      <c r="A2592" s="1" t="s">
        <v>6779</v>
      </c>
      <c r="B2592" s="1" t="s">
        <v>6780</v>
      </c>
      <c r="C2592" s="1" t="s">
        <v>225</v>
      </c>
      <c r="D2592" s="1">
        <v>35</v>
      </c>
      <c r="E2592" s="1">
        <v>43817</v>
      </c>
      <c r="F2592" s="1" t="s">
        <v>20332</v>
      </c>
      <c r="G2592" s="1" t="s">
        <v>72</v>
      </c>
      <c r="H2592" s="1" t="s">
        <v>65</v>
      </c>
      <c r="I2592" s="1">
        <v>0.8</v>
      </c>
      <c r="J2592" s="1" t="s">
        <v>75</v>
      </c>
      <c r="K2592" s="1">
        <v>0</v>
      </c>
      <c r="M2592" s="1">
        <v>0</v>
      </c>
      <c r="O2592" s="1">
        <v>0</v>
      </c>
      <c r="Q2592" s="1">
        <v>0</v>
      </c>
      <c r="S2592" s="1">
        <v>0</v>
      </c>
      <c r="U2592" s="1">
        <v>0</v>
      </c>
      <c r="W2592" s="1">
        <v>0</v>
      </c>
      <c r="Y2592" s="1">
        <v>0</v>
      </c>
      <c r="AA2592" s="1">
        <v>0</v>
      </c>
      <c r="AC2592" s="1">
        <v>0</v>
      </c>
      <c r="AE2592" s="1">
        <v>0</v>
      </c>
      <c r="AG2592" s="1">
        <v>1</v>
      </c>
      <c r="AH2592" s="1">
        <v>0</v>
      </c>
    </row>
    <row r="2593" spans="1:34">
      <c r="A2593" s="1" t="s">
        <v>6781</v>
      </c>
      <c r="B2593" s="1" t="s">
        <v>6782</v>
      </c>
      <c r="C2593" s="1" t="s">
        <v>152</v>
      </c>
      <c r="D2593" s="1">
        <v>4</v>
      </c>
      <c r="E2593" s="4">
        <v>44624</v>
      </c>
      <c r="F2593" s="1" t="s">
        <v>6783</v>
      </c>
      <c r="G2593" s="1" t="s">
        <v>745</v>
      </c>
      <c r="H2593" s="1" t="s">
        <v>73</v>
      </c>
      <c r="I2593" s="1">
        <v>0</v>
      </c>
      <c r="J2593" s="1" t="s">
        <v>1697</v>
      </c>
      <c r="K2593" s="1">
        <v>0.55000000000000004</v>
      </c>
      <c r="L2593" s="1" t="s">
        <v>75</v>
      </c>
      <c r="M2593" s="1">
        <v>0</v>
      </c>
      <c r="O2593" s="1">
        <v>0</v>
      </c>
      <c r="Q2593" s="1">
        <v>0</v>
      </c>
      <c r="S2593" s="1">
        <v>0</v>
      </c>
      <c r="U2593" s="1">
        <v>0</v>
      </c>
      <c r="W2593" s="1">
        <v>0</v>
      </c>
      <c r="Y2593" s="1">
        <v>0</v>
      </c>
      <c r="AA2593" s="1">
        <v>0</v>
      </c>
      <c r="AC2593" s="1">
        <v>0</v>
      </c>
      <c r="AE2593" s="1">
        <v>0</v>
      </c>
      <c r="AG2593" s="1">
        <v>2</v>
      </c>
      <c r="AH2593" s="1">
        <v>20000</v>
      </c>
    </row>
    <row r="2594" spans="1:34">
      <c r="A2594" s="1" t="s">
        <v>6784</v>
      </c>
      <c r="B2594" s="1" t="s">
        <v>6785</v>
      </c>
      <c r="C2594" s="1" t="s">
        <v>2500</v>
      </c>
      <c r="D2594" s="1">
        <v>5</v>
      </c>
      <c r="E2594" s="4">
        <v>44679</v>
      </c>
      <c r="F2594" s="1" t="s">
        <v>6786</v>
      </c>
      <c r="G2594" s="1" t="s">
        <v>72</v>
      </c>
      <c r="H2594" s="1" t="s">
        <v>65</v>
      </c>
      <c r="I2594" s="1">
        <v>0.8</v>
      </c>
      <c r="J2594" s="1" t="s">
        <v>75</v>
      </c>
      <c r="K2594" s="1">
        <v>0</v>
      </c>
      <c r="M2594" s="1">
        <v>0</v>
      </c>
      <c r="O2594" s="1">
        <v>0</v>
      </c>
      <c r="Q2594" s="1">
        <v>0</v>
      </c>
      <c r="S2594" s="1">
        <v>0</v>
      </c>
      <c r="U2594" s="1">
        <v>0</v>
      </c>
      <c r="W2594" s="1">
        <v>0</v>
      </c>
      <c r="Y2594" s="1">
        <v>0</v>
      </c>
      <c r="AA2594" s="1">
        <v>0</v>
      </c>
      <c r="AC2594" s="1">
        <v>0</v>
      </c>
      <c r="AE2594" s="1">
        <v>0</v>
      </c>
      <c r="AG2594" s="1">
        <v>1</v>
      </c>
      <c r="AH2594" s="1">
        <v>0</v>
      </c>
    </row>
    <row r="2595" spans="1:34">
      <c r="A2595" s="1" t="s">
        <v>6787</v>
      </c>
      <c r="B2595" s="1" t="s">
        <v>6788</v>
      </c>
      <c r="C2595" s="1" t="s">
        <v>488</v>
      </c>
      <c r="D2595" s="1">
        <v>82</v>
      </c>
      <c r="E2595" s="1">
        <v>42276</v>
      </c>
      <c r="F2595" s="1" t="s">
        <v>20332</v>
      </c>
      <c r="G2595" s="1" t="s">
        <v>72</v>
      </c>
      <c r="H2595" s="1" t="s">
        <v>73</v>
      </c>
      <c r="I2595" s="1">
        <v>0</v>
      </c>
      <c r="J2595" s="1" t="s">
        <v>74</v>
      </c>
      <c r="K2595" s="1">
        <v>0.8</v>
      </c>
      <c r="L2595" s="1" t="s">
        <v>75</v>
      </c>
      <c r="M2595" s="1">
        <v>0</v>
      </c>
      <c r="O2595" s="1">
        <v>0</v>
      </c>
      <c r="Q2595" s="1">
        <v>0</v>
      </c>
      <c r="S2595" s="1">
        <v>0</v>
      </c>
      <c r="U2595" s="1">
        <v>0</v>
      </c>
      <c r="W2595" s="1">
        <v>0</v>
      </c>
      <c r="Y2595" s="1">
        <v>0</v>
      </c>
      <c r="AA2595" s="1">
        <v>0</v>
      </c>
      <c r="AC2595" s="1">
        <v>0</v>
      </c>
      <c r="AE2595" s="1">
        <v>0</v>
      </c>
      <c r="AG2595" s="1">
        <v>2</v>
      </c>
      <c r="AH2595" s="1">
        <v>10000</v>
      </c>
    </row>
    <row r="2596" spans="1:34">
      <c r="A2596" s="1" t="s">
        <v>6789</v>
      </c>
      <c r="B2596" s="1" t="s">
        <v>6790</v>
      </c>
      <c r="C2596" s="1" t="s">
        <v>378</v>
      </c>
      <c r="D2596" s="1">
        <v>4</v>
      </c>
      <c r="E2596" s="4">
        <v>44678</v>
      </c>
      <c r="F2596" s="1" t="s">
        <v>6791</v>
      </c>
      <c r="G2596" s="1" t="s">
        <v>72</v>
      </c>
      <c r="H2596" s="1" t="s">
        <v>65</v>
      </c>
      <c r="I2596" s="1">
        <v>0.4</v>
      </c>
      <c r="J2596" s="1" t="s">
        <v>75</v>
      </c>
      <c r="K2596" s="1">
        <v>0</v>
      </c>
      <c r="M2596" s="1">
        <v>0</v>
      </c>
      <c r="O2596" s="1">
        <v>0</v>
      </c>
      <c r="Q2596" s="1">
        <v>0</v>
      </c>
      <c r="S2596" s="1">
        <v>0</v>
      </c>
      <c r="U2596" s="1">
        <v>0</v>
      </c>
      <c r="W2596" s="1">
        <v>0</v>
      </c>
      <c r="Y2596" s="1">
        <v>0</v>
      </c>
      <c r="AA2596" s="1">
        <v>0</v>
      </c>
      <c r="AC2596" s="1">
        <v>0</v>
      </c>
      <c r="AE2596" s="1">
        <v>0</v>
      </c>
      <c r="AG2596" s="1">
        <v>1</v>
      </c>
      <c r="AH2596" s="1">
        <v>0</v>
      </c>
    </row>
    <row r="2597" spans="1:34">
      <c r="A2597" s="1" t="s">
        <v>6792</v>
      </c>
      <c r="B2597" s="1" t="s">
        <v>6793</v>
      </c>
      <c r="C2597" s="1" t="s">
        <v>731</v>
      </c>
      <c r="H2597" s="1" t="s">
        <v>65</v>
      </c>
      <c r="I2597" s="1" t="s">
        <v>66</v>
      </c>
      <c r="V2597" s="1" t="s">
        <v>67</v>
      </c>
    </row>
    <row r="2598" spans="1:34">
      <c r="A2598" s="1" t="s">
        <v>6794</v>
      </c>
      <c r="B2598" s="1" t="s">
        <v>6795</v>
      </c>
      <c r="C2598" s="1" t="s">
        <v>78</v>
      </c>
      <c r="D2598" s="1">
        <v>4</v>
      </c>
      <c r="E2598" s="1">
        <v>44617</v>
      </c>
      <c r="F2598" s="1" t="s">
        <v>20508</v>
      </c>
      <c r="G2598" s="1" t="s">
        <v>72</v>
      </c>
      <c r="H2598" s="1" t="s">
        <v>65</v>
      </c>
      <c r="I2598" s="1">
        <v>0.7</v>
      </c>
      <c r="J2598" s="1" t="s">
        <v>75</v>
      </c>
      <c r="K2598" s="1">
        <v>0</v>
      </c>
      <c r="M2598" s="1">
        <v>0</v>
      </c>
      <c r="O2598" s="1">
        <v>0</v>
      </c>
      <c r="Q2598" s="1">
        <v>0</v>
      </c>
      <c r="S2598" s="1">
        <v>0</v>
      </c>
      <c r="U2598" s="1">
        <v>0</v>
      </c>
      <c r="W2598" s="1">
        <v>0</v>
      </c>
      <c r="Y2598" s="1">
        <v>0</v>
      </c>
      <c r="AA2598" s="1">
        <v>0</v>
      </c>
      <c r="AC2598" s="1">
        <v>0</v>
      </c>
      <c r="AE2598" s="1">
        <v>0</v>
      </c>
      <c r="AG2598" s="1">
        <v>1</v>
      </c>
      <c r="AH2598" s="1">
        <v>0</v>
      </c>
    </row>
    <row r="2599" spans="1:34">
      <c r="A2599" s="1" t="s">
        <v>6796</v>
      </c>
      <c r="B2599" s="1" t="s">
        <v>6797</v>
      </c>
      <c r="C2599" s="1" t="s">
        <v>840</v>
      </c>
      <c r="D2599" s="1">
        <v>17</v>
      </c>
      <c r="E2599" s="1">
        <v>42489</v>
      </c>
      <c r="F2599" s="1" t="s">
        <v>20332</v>
      </c>
      <c r="G2599" s="1" t="s">
        <v>72</v>
      </c>
      <c r="H2599" s="1" t="s">
        <v>65</v>
      </c>
      <c r="I2599" s="1">
        <v>0.7</v>
      </c>
      <c r="J2599" s="1" t="s">
        <v>75</v>
      </c>
      <c r="K2599" s="1">
        <v>0</v>
      </c>
      <c r="M2599" s="1">
        <v>0</v>
      </c>
      <c r="O2599" s="1">
        <v>0</v>
      </c>
      <c r="Q2599" s="1">
        <v>0</v>
      </c>
      <c r="S2599" s="1">
        <v>0</v>
      </c>
      <c r="U2599" s="1">
        <v>0</v>
      </c>
      <c r="W2599" s="1">
        <v>0</v>
      </c>
      <c r="Y2599" s="1">
        <v>0</v>
      </c>
      <c r="AA2599" s="1">
        <v>0</v>
      </c>
      <c r="AC2599" s="1">
        <v>0</v>
      </c>
      <c r="AE2599" s="1">
        <v>0</v>
      </c>
      <c r="AG2599" s="1">
        <v>1</v>
      </c>
      <c r="AH2599" s="1">
        <v>0</v>
      </c>
    </row>
    <row r="2600" spans="1:34">
      <c r="A2600" s="1" t="s">
        <v>6798</v>
      </c>
      <c r="B2600" s="1" t="s">
        <v>6799</v>
      </c>
      <c r="C2600" s="1" t="s">
        <v>903</v>
      </c>
      <c r="H2600" s="1" t="s">
        <v>65</v>
      </c>
      <c r="I2600" s="1" t="s">
        <v>66</v>
      </c>
      <c r="V2600" s="1" t="s">
        <v>67</v>
      </c>
    </row>
    <row r="2601" spans="1:34">
      <c r="A2601" s="1" t="s">
        <v>6800</v>
      </c>
      <c r="B2601" s="1" t="s">
        <v>6801</v>
      </c>
      <c r="C2601" s="1" t="s">
        <v>903</v>
      </c>
      <c r="H2601" s="1" t="s">
        <v>65</v>
      </c>
      <c r="I2601" s="1" t="s">
        <v>66</v>
      </c>
      <c r="V2601" s="1" t="s">
        <v>67</v>
      </c>
    </row>
    <row r="2602" spans="1:34">
      <c r="A2602" s="1" t="s">
        <v>6802</v>
      </c>
      <c r="B2602" s="1" t="s">
        <v>6803</v>
      </c>
      <c r="C2602" s="1" t="s">
        <v>259</v>
      </c>
      <c r="H2602" s="1" t="s">
        <v>65</v>
      </c>
      <c r="I2602" s="1" t="s">
        <v>66</v>
      </c>
      <c r="V2602" s="1" t="s">
        <v>67</v>
      </c>
    </row>
    <row r="2603" spans="1:34">
      <c r="A2603" s="1" t="s">
        <v>6804</v>
      </c>
      <c r="B2603" s="1" t="s">
        <v>6805</v>
      </c>
      <c r="C2603" s="1" t="s">
        <v>152</v>
      </c>
      <c r="D2603" s="1">
        <v>4</v>
      </c>
      <c r="E2603" s="4">
        <v>44657</v>
      </c>
      <c r="F2603" s="1" t="s">
        <v>6806</v>
      </c>
      <c r="G2603" s="1" t="s">
        <v>80</v>
      </c>
      <c r="H2603" s="1" t="s">
        <v>73</v>
      </c>
      <c r="I2603" s="1">
        <v>0</v>
      </c>
      <c r="J2603" s="1" t="s">
        <v>74</v>
      </c>
      <c r="K2603" s="1">
        <v>0.3</v>
      </c>
      <c r="L2603" s="1" t="s">
        <v>82</v>
      </c>
      <c r="M2603" s="1">
        <v>0.55000000000000004</v>
      </c>
      <c r="N2603" s="1" t="s">
        <v>83</v>
      </c>
      <c r="O2603" s="1">
        <v>0.75</v>
      </c>
      <c r="P2603" s="1" t="s">
        <v>84</v>
      </c>
      <c r="Q2603" s="1">
        <v>0.8</v>
      </c>
      <c r="R2603" s="1" t="s">
        <v>85</v>
      </c>
      <c r="S2603" s="1">
        <v>0</v>
      </c>
      <c r="U2603" s="1">
        <v>0</v>
      </c>
      <c r="W2603" s="1">
        <v>0</v>
      </c>
      <c r="Y2603" s="1">
        <v>0</v>
      </c>
      <c r="AA2603" s="1">
        <v>0</v>
      </c>
      <c r="AC2603" s="1">
        <v>0</v>
      </c>
      <c r="AE2603" s="1">
        <v>0</v>
      </c>
      <c r="AG2603" s="1">
        <v>4</v>
      </c>
      <c r="AH2603" s="1">
        <v>10000</v>
      </c>
    </row>
    <row r="2604" spans="1:34">
      <c r="A2604" s="1" t="s">
        <v>6807</v>
      </c>
      <c r="B2604" s="1" t="s">
        <v>6808</v>
      </c>
      <c r="C2604" s="1" t="s">
        <v>78</v>
      </c>
      <c r="D2604" s="1">
        <v>2</v>
      </c>
      <c r="E2604" s="1">
        <v>42824</v>
      </c>
      <c r="F2604" s="1" t="s">
        <v>20340</v>
      </c>
      <c r="G2604" s="1" t="s">
        <v>20341</v>
      </c>
      <c r="H2604" s="1" t="s">
        <v>73</v>
      </c>
      <c r="I2604" s="1">
        <v>0</v>
      </c>
      <c r="J2604" s="1" t="s">
        <v>89</v>
      </c>
      <c r="K2604" s="1">
        <v>0.49</v>
      </c>
      <c r="L2604" s="1" t="s">
        <v>82</v>
      </c>
      <c r="M2604" s="1">
        <v>0.5</v>
      </c>
      <c r="N2604" s="1" t="s">
        <v>83</v>
      </c>
      <c r="O2604" s="1">
        <v>0.55000000000000004</v>
      </c>
      <c r="P2604" s="1" t="s">
        <v>84</v>
      </c>
      <c r="Q2604" s="1">
        <v>0.6</v>
      </c>
      <c r="R2604" s="1" t="s">
        <v>85</v>
      </c>
      <c r="S2604" s="1">
        <v>0</v>
      </c>
      <c r="U2604" s="1">
        <v>0</v>
      </c>
      <c r="W2604" s="1">
        <v>0</v>
      </c>
      <c r="Y2604" s="1">
        <v>0</v>
      </c>
      <c r="AA2604" s="1">
        <v>0</v>
      </c>
      <c r="AC2604" s="1">
        <v>0</v>
      </c>
      <c r="AE2604" s="1">
        <v>0</v>
      </c>
      <c r="AG2604" s="1">
        <v>4</v>
      </c>
      <c r="AH2604" s="1">
        <v>12000</v>
      </c>
    </row>
    <row r="2605" spans="1:34">
      <c r="A2605" s="1" t="s">
        <v>6809</v>
      </c>
      <c r="B2605" s="1" t="s">
        <v>6810</v>
      </c>
      <c r="C2605" s="1" t="s">
        <v>146</v>
      </c>
      <c r="D2605" s="1">
        <v>13</v>
      </c>
      <c r="E2605" s="4">
        <v>44701</v>
      </c>
      <c r="F2605" s="1" t="s">
        <v>6811</v>
      </c>
      <c r="G2605" s="1" t="s">
        <v>72</v>
      </c>
      <c r="H2605" s="1" t="s">
        <v>73</v>
      </c>
      <c r="I2605" s="1">
        <v>0</v>
      </c>
      <c r="J2605" s="1" t="s">
        <v>6039</v>
      </c>
      <c r="K2605" s="1">
        <v>0.6</v>
      </c>
      <c r="L2605" s="1" t="s">
        <v>75</v>
      </c>
      <c r="M2605" s="1">
        <v>0</v>
      </c>
      <c r="O2605" s="1">
        <v>0</v>
      </c>
      <c r="Q2605" s="1">
        <v>0</v>
      </c>
      <c r="S2605" s="1">
        <v>0</v>
      </c>
      <c r="U2605" s="1">
        <v>0</v>
      </c>
      <c r="W2605" s="1">
        <v>0</v>
      </c>
      <c r="Y2605" s="1">
        <v>0</v>
      </c>
      <c r="AA2605" s="1">
        <v>0</v>
      </c>
      <c r="AC2605" s="1">
        <v>0</v>
      </c>
      <c r="AE2605" s="1">
        <v>0</v>
      </c>
      <c r="AG2605" s="1">
        <v>2</v>
      </c>
      <c r="AH2605" s="1">
        <v>4500</v>
      </c>
    </row>
    <row r="2606" spans="1:34">
      <c r="A2606" s="1" t="s">
        <v>6812</v>
      </c>
      <c r="B2606" s="1" t="s">
        <v>6813</v>
      </c>
      <c r="C2606" s="1" t="s">
        <v>245</v>
      </c>
      <c r="H2606" s="1" t="s">
        <v>65</v>
      </c>
      <c r="I2606" s="1" t="s">
        <v>66</v>
      </c>
      <c r="V2606" s="1" t="s">
        <v>67</v>
      </c>
    </row>
    <row r="2607" spans="1:34">
      <c r="A2607" s="1" t="s">
        <v>6814</v>
      </c>
      <c r="B2607" s="1" t="s">
        <v>6815</v>
      </c>
      <c r="C2607" s="1" t="s">
        <v>64</v>
      </c>
      <c r="D2607" s="1">
        <v>20</v>
      </c>
      <c r="E2607" s="1">
        <v>41068</v>
      </c>
      <c r="F2607" s="1" t="s">
        <v>20332</v>
      </c>
      <c r="G2607" s="1" t="s">
        <v>72</v>
      </c>
      <c r="H2607" s="1" t="s">
        <v>73</v>
      </c>
      <c r="I2607" s="1">
        <v>0</v>
      </c>
      <c r="J2607" s="1" t="s">
        <v>81</v>
      </c>
      <c r="K2607" s="1">
        <v>0.65</v>
      </c>
      <c r="L2607" s="1" t="s">
        <v>75</v>
      </c>
      <c r="M2607" s="1">
        <v>0</v>
      </c>
      <c r="O2607" s="1">
        <v>0</v>
      </c>
      <c r="Q2607" s="1">
        <v>0</v>
      </c>
      <c r="S2607" s="1">
        <v>0</v>
      </c>
      <c r="U2607" s="1">
        <v>0</v>
      </c>
      <c r="W2607" s="1">
        <v>0</v>
      </c>
      <c r="Y2607" s="1">
        <v>0</v>
      </c>
      <c r="AA2607" s="1">
        <v>0</v>
      </c>
      <c r="AC2607" s="1">
        <v>0</v>
      </c>
      <c r="AE2607" s="1">
        <v>0</v>
      </c>
      <c r="AG2607" s="1">
        <v>2</v>
      </c>
      <c r="AH2607" s="1">
        <v>15000</v>
      </c>
    </row>
    <row r="2608" spans="1:34">
      <c r="A2608" s="1" t="s">
        <v>6816</v>
      </c>
      <c r="B2608" s="1" t="s">
        <v>6817</v>
      </c>
      <c r="C2608" s="1" t="s">
        <v>903</v>
      </c>
      <c r="H2608" s="1" t="s">
        <v>65</v>
      </c>
      <c r="I2608" s="1" t="s">
        <v>66</v>
      </c>
      <c r="V2608" s="1" t="s">
        <v>67</v>
      </c>
    </row>
    <row r="2609" spans="1:34">
      <c r="A2609" s="1" t="s">
        <v>6818</v>
      </c>
      <c r="B2609" s="1" t="s">
        <v>6819</v>
      </c>
      <c r="C2609" s="1" t="s">
        <v>310</v>
      </c>
      <c r="H2609" s="1" t="s">
        <v>65</v>
      </c>
      <c r="I2609" s="1" t="s">
        <v>66</v>
      </c>
      <c r="V2609" s="1" t="s">
        <v>67</v>
      </c>
    </row>
    <row r="2610" spans="1:34">
      <c r="A2610" s="1" t="s">
        <v>6820</v>
      </c>
      <c r="B2610" s="1" t="s">
        <v>6821</v>
      </c>
      <c r="C2610" s="1" t="s">
        <v>423</v>
      </c>
      <c r="D2610" s="1">
        <v>10</v>
      </c>
      <c r="E2610" s="4">
        <v>44613</v>
      </c>
      <c r="F2610" s="1" t="s">
        <v>6822</v>
      </c>
      <c r="G2610" s="1" t="s">
        <v>80</v>
      </c>
      <c r="H2610" s="1" t="s">
        <v>73</v>
      </c>
      <c r="I2610" s="1">
        <v>0</v>
      </c>
      <c r="J2610" s="1" t="s">
        <v>74</v>
      </c>
      <c r="K2610" s="1">
        <v>0.3</v>
      </c>
      <c r="L2610" s="1" t="s">
        <v>82</v>
      </c>
      <c r="M2610" s="1">
        <v>0.4</v>
      </c>
      <c r="N2610" s="1" t="s">
        <v>83</v>
      </c>
      <c r="O2610" s="1">
        <v>0.6</v>
      </c>
      <c r="P2610" s="1" t="s">
        <v>84</v>
      </c>
      <c r="Q2610" s="1">
        <v>0.8</v>
      </c>
      <c r="R2610" s="1" t="s">
        <v>85</v>
      </c>
      <c r="S2610" s="1">
        <v>0</v>
      </c>
      <c r="U2610" s="1">
        <v>0</v>
      </c>
      <c r="W2610" s="1">
        <v>0</v>
      </c>
      <c r="Y2610" s="1">
        <v>0</v>
      </c>
      <c r="AA2610" s="1">
        <v>0</v>
      </c>
      <c r="AC2610" s="1">
        <v>0</v>
      </c>
      <c r="AE2610" s="1">
        <v>0</v>
      </c>
      <c r="AG2610" s="1">
        <v>4</v>
      </c>
      <c r="AH2610" s="1">
        <v>10000</v>
      </c>
    </row>
    <row r="2611" spans="1:34">
      <c r="A2611" s="1" t="s">
        <v>6823</v>
      </c>
      <c r="B2611" s="1" t="s">
        <v>6824</v>
      </c>
      <c r="C2611" s="1" t="s">
        <v>199</v>
      </c>
      <c r="H2611" s="1" t="s">
        <v>65</v>
      </c>
      <c r="I2611" s="1" t="s">
        <v>66</v>
      </c>
      <c r="V2611" s="1" t="s">
        <v>67</v>
      </c>
    </row>
    <row r="2612" spans="1:34">
      <c r="A2612" s="1" t="s">
        <v>6825</v>
      </c>
      <c r="B2612" s="1" t="s">
        <v>6826</v>
      </c>
      <c r="C2612" s="1" t="s">
        <v>460</v>
      </c>
      <c r="D2612" s="1">
        <v>10</v>
      </c>
      <c r="E2612" s="4">
        <v>44644</v>
      </c>
      <c r="F2612" s="1" t="s">
        <v>6827</v>
      </c>
      <c r="G2612" s="1" t="s">
        <v>80</v>
      </c>
      <c r="H2612" s="1" t="s">
        <v>73</v>
      </c>
      <c r="I2612" s="1">
        <v>0</v>
      </c>
      <c r="J2612" s="1" t="s">
        <v>81</v>
      </c>
      <c r="K2612" s="1">
        <v>0.35</v>
      </c>
      <c r="L2612" s="1" t="s">
        <v>82</v>
      </c>
      <c r="M2612" s="1">
        <v>0.45</v>
      </c>
      <c r="N2612" s="1" t="s">
        <v>83</v>
      </c>
      <c r="O2612" s="1">
        <v>0.75</v>
      </c>
      <c r="P2612" s="1" t="s">
        <v>84</v>
      </c>
      <c r="Q2612" s="1">
        <v>0.8</v>
      </c>
      <c r="R2612" s="1" t="s">
        <v>85</v>
      </c>
      <c r="S2612" s="1">
        <v>0</v>
      </c>
      <c r="U2612" s="1">
        <v>0</v>
      </c>
      <c r="W2612" s="1">
        <v>0</v>
      </c>
      <c r="Y2612" s="1">
        <v>0</v>
      </c>
      <c r="AA2612" s="1">
        <v>0</v>
      </c>
      <c r="AC2612" s="1">
        <v>0</v>
      </c>
      <c r="AE2612" s="1">
        <v>0</v>
      </c>
      <c r="AG2612" s="1">
        <v>4</v>
      </c>
      <c r="AH2612" s="1">
        <v>15000</v>
      </c>
    </row>
    <row r="2613" spans="1:34">
      <c r="A2613" s="1" t="s">
        <v>6828</v>
      </c>
      <c r="B2613" s="1" t="s">
        <v>6829</v>
      </c>
      <c r="C2613" s="1" t="s">
        <v>302</v>
      </c>
      <c r="D2613" s="1">
        <v>26</v>
      </c>
      <c r="E2613" s="4">
        <v>44670</v>
      </c>
      <c r="F2613" s="1" t="s">
        <v>6830</v>
      </c>
      <c r="G2613" s="1" t="s">
        <v>72</v>
      </c>
      <c r="H2613" s="1" t="s">
        <v>73</v>
      </c>
      <c r="I2613" s="1">
        <v>0</v>
      </c>
      <c r="J2613" s="1" t="s">
        <v>690</v>
      </c>
      <c r="K2613" s="1">
        <v>0.8</v>
      </c>
      <c r="L2613" s="1" t="s">
        <v>75</v>
      </c>
      <c r="M2613" s="1">
        <v>0</v>
      </c>
      <c r="O2613" s="1">
        <v>0</v>
      </c>
      <c r="Q2613" s="1">
        <v>0</v>
      </c>
      <c r="S2613" s="1">
        <v>0</v>
      </c>
      <c r="U2613" s="1">
        <v>0</v>
      </c>
      <c r="W2613" s="1">
        <v>0</v>
      </c>
      <c r="Y2613" s="1">
        <v>0</v>
      </c>
      <c r="AA2613" s="1">
        <v>0</v>
      </c>
      <c r="AC2613" s="1">
        <v>0</v>
      </c>
      <c r="AE2613" s="1">
        <v>0</v>
      </c>
      <c r="AG2613" s="1">
        <v>2</v>
      </c>
      <c r="AH2613" s="1">
        <v>11999.99</v>
      </c>
    </row>
    <row r="2614" spans="1:34">
      <c r="A2614" s="1" t="s">
        <v>6831</v>
      </c>
      <c r="B2614" s="1" t="s">
        <v>6832</v>
      </c>
      <c r="C2614" s="1" t="s">
        <v>167</v>
      </c>
      <c r="D2614" s="1">
        <v>12</v>
      </c>
      <c r="E2614" s="4">
        <v>44680</v>
      </c>
      <c r="F2614" s="1" t="s">
        <v>6833</v>
      </c>
      <c r="G2614" s="1" t="s">
        <v>72</v>
      </c>
      <c r="H2614" s="1" t="s">
        <v>65</v>
      </c>
      <c r="I2614" s="1">
        <v>0.8</v>
      </c>
      <c r="J2614" s="1" t="s">
        <v>75</v>
      </c>
      <c r="K2614" s="1">
        <v>0</v>
      </c>
      <c r="M2614" s="1">
        <v>0</v>
      </c>
      <c r="O2614" s="1">
        <v>0</v>
      </c>
      <c r="Q2614" s="1">
        <v>0</v>
      </c>
      <c r="S2614" s="1">
        <v>0</v>
      </c>
      <c r="U2614" s="1">
        <v>0</v>
      </c>
      <c r="W2614" s="1">
        <v>0</v>
      </c>
      <c r="Y2614" s="1">
        <v>0</v>
      </c>
      <c r="AA2614" s="1">
        <v>0</v>
      </c>
      <c r="AC2614" s="1">
        <v>0</v>
      </c>
      <c r="AE2614" s="1">
        <v>0</v>
      </c>
      <c r="AG2614" s="1">
        <v>1</v>
      </c>
      <c r="AH2614" s="1">
        <v>0</v>
      </c>
    </row>
    <row r="2615" spans="1:34">
      <c r="A2615" s="1" t="s">
        <v>6834</v>
      </c>
      <c r="B2615" s="1" t="s">
        <v>6835</v>
      </c>
      <c r="C2615" s="1" t="s">
        <v>172</v>
      </c>
      <c r="D2615" s="1">
        <v>17</v>
      </c>
      <c r="E2615" s="1">
        <v>42212</v>
      </c>
      <c r="F2615" s="1" t="s">
        <v>20340</v>
      </c>
      <c r="G2615" s="1" t="s">
        <v>20341</v>
      </c>
      <c r="H2615" s="1" t="s">
        <v>73</v>
      </c>
      <c r="I2615" s="1">
        <v>0.2</v>
      </c>
      <c r="J2615" s="1" t="s">
        <v>82</v>
      </c>
      <c r="K2615" s="1">
        <v>0.3</v>
      </c>
      <c r="L2615" s="1" t="s">
        <v>83</v>
      </c>
      <c r="M2615" s="1">
        <v>0.4</v>
      </c>
      <c r="N2615" s="1" t="s">
        <v>84</v>
      </c>
      <c r="O2615" s="1">
        <v>0.5</v>
      </c>
      <c r="P2615" s="1" t="s">
        <v>85</v>
      </c>
      <c r="Q2615" s="1">
        <v>0</v>
      </c>
      <c r="S2615" s="1">
        <v>0</v>
      </c>
      <c r="U2615" s="1">
        <v>0</v>
      </c>
      <c r="W2615" s="1">
        <v>0</v>
      </c>
      <c r="Y2615" s="1">
        <v>0</v>
      </c>
      <c r="AA2615" s="1">
        <v>0</v>
      </c>
      <c r="AC2615" s="1">
        <v>0</v>
      </c>
      <c r="AE2615" s="1">
        <v>0</v>
      </c>
      <c r="AG2615" s="1">
        <v>3</v>
      </c>
      <c r="AH2615" s="1">
        <v>0</v>
      </c>
    </row>
    <row r="2616" spans="1:34">
      <c r="A2616" s="1" t="s">
        <v>6836</v>
      </c>
      <c r="B2616" s="1" t="s">
        <v>6837</v>
      </c>
      <c r="C2616" s="1" t="s">
        <v>179</v>
      </c>
      <c r="D2616" s="1">
        <v>24</v>
      </c>
      <c r="E2616" s="1">
        <v>44736</v>
      </c>
      <c r="F2616" s="1" t="s">
        <v>20509</v>
      </c>
      <c r="G2616" s="1" t="s">
        <v>72</v>
      </c>
      <c r="H2616" s="1" t="s">
        <v>73</v>
      </c>
      <c r="I2616" s="1">
        <v>0</v>
      </c>
      <c r="J2616" s="1" t="s">
        <v>434</v>
      </c>
      <c r="K2616" s="1">
        <v>0.75</v>
      </c>
      <c r="L2616" s="1" t="s">
        <v>75</v>
      </c>
      <c r="M2616" s="1">
        <v>0</v>
      </c>
      <c r="O2616" s="1">
        <v>0</v>
      </c>
      <c r="Q2616" s="1">
        <v>0</v>
      </c>
      <c r="S2616" s="1">
        <v>0</v>
      </c>
      <c r="U2616" s="1">
        <v>0</v>
      </c>
      <c r="W2616" s="1">
        <v>0</v>
      </c>
      <c r="Y2616" s="1">
        <v>0</v>
      </c>
      <c r="AA2616" s="1">
        <v>0</v>
      </c>
      <c r="AC2616" s="1">
        <v>0</v>
      </c>
      <c r="AE2616" s="1">
        <v>0</v>
      </c>
      <c r="AG2616" s="1">
        <v>2</v>
      </c>
      <c r="AH2616" s="1">
        <v>7500</v>
      </c>
    </row>
    <row r="2617" spans="1:34">
      <c r="A2617" s="1" t="s">
        <v>6838</v>
      </c>
      <c r="B2617" s="1" t="s">
        <v>6839</v>
      </c>
      <c r="C2617" s="1" t="s">
        <v>327</v>
      </c>
      <c r="D2617" s="1">
        <v>8</v>
      </c>
      <c r="E2617" s="4">
        <v>44712</v>
      </c>
      <c r="F2617" s="1" t="s">
        <v>6840</v>
      </c>
      <c r="G2617" s="1" t="s">
        <v>72</v>
      </c>
      <c r="H2617" s="1" t="s">
        <v>73</v>
      </c>
      <c r="I2617" s="1">
        <v>0</v>
      </c>
      <c r="J2617" s="1" t="s">
        <v>1194</v>
      </c>
      <c r="K2617" s="1">
        <v>0.55000000000000004</v>
      </c>
      <c r="L2617" s="1" t="s">
        <v>75</v>
      </c>
      <c r="M2617" s="1">
        <v>0</v>
      </c>
      <c r="O2617" s="1">
        <v>0</v>
      </c>
      <c r="Q2617" s="1">
        <v>0</v>
      </c>
      <c r="S2617" s="1">
        <v>0</v>
      </c>
      <c r="U2617" s="1">
        <v>0</v>
      </c>
      <c r="W2617" s="1">
        <v>0</v>
      </c>
      <c r="Y2617" s="1">
        <v>0</v>
      </c>
      <c r="AA2617" s="1">
        <v>0</v>
      </c>
      <c r="AC2617" s="1">
        <v>0</v>
      </c>
      <c r="AE2617" s="1">
        <v>0</v>
      </c>
      <c r="AG2617" s="1">
        <v>2</v>
      </c>
      <c r="AH2617" s="1">
        <v>12500</v>
      </c>
    </row>
    <row r="2618" spans="1:34">
      <c r="A2618" s="1" t="s">
        <v>6841</v>
      </c>
      <c r="B2618" s="1" t="s">
        <v>6842</v>
      </c>
      <c r="C2618" s="1" t="s">
        <v>411</v>
      </c>
      <c r="D2618" s="1">
        <v>2</v>
      </c>
      <c r="E2618" s="1">
        <v>41025</v>
      </c>
      <c r="F2618" s="1" t="s">
        <v>20332</v>
      </c>
      <c r="G2618" s="1" t="s">
        <v>72</v>
      </c>
      <c r="H2618" s="1" t="s">
        <v>65</v>
      </c>
      <c r="I2618" s="1">
        <v>0.8</v>
      </c>
      <c r="J2618" s="1" t="s">
        <v>75</v>
      </c>
      <c r="K2618" s="1">
        <v>0</v>
      </c>
      <c r="M2618" s="1">
        <v>0</v>
      </c>
      <c r="O2618" s="1">
        <v>0</v>
      </c>
      <c r="Q2618" s="1">
        <v>0</v>
      </c>
      <c r="S2618" s="1">
        <v>0</v>
      </c>
      <c r="U2618" s="1">
        <v>0</v>
      </c>
      <c r="W2618" s="1">
        <v>0</v>
      </c>
      <c r="Y2618" s="1">
        <v>0</v>
      </c>
      <c r="AA2618" s="1">
        <v>0</v>
      </c>
      <c r="AC2618" s="1">
        <v>0</v>
      </c>
      <c r="AE2618" s="1">
        <v>0</v>
      </c>
      <c r="AG2618" s="1">
        <v>1</v>
      </c>
      <c r="AH2618" s="1">
        <v>0</v>
      </c>
    </row>
    <row r="2619" spans="1:34">
      <c r="A2619" s="1" t="s">
        <v>6843</v>
      </c>
      <c r="B2619" s="1" t="s">
        <v>6844</v>
      </c>
      <c r="C2619" s="1" t="s">
        <v>522</v>
      </c>
      <c r="D2619" s="1">
        <v>18</v>
      </c>
      <c r="E2619" s="4">
        <v>44644</v>
      </c>
      <c r="F2619" s="1" t="s">
        <v>6845</v>
      </c>
      <c r="G2619" s="1" t="s">
        <v>80</v>
      </c>
      <c r="H2619" s="1" t="s">
        <v>73</v>
      </c>
      <c r="I2619" s="1">
        <v>0</v>
      </c>
      <c r="J2619" s="1" t="s">
        <v>187</v>
      </c>
      <c r="K2619" s="1">
        <v>0.5</v>
      </c>
      <c r="L2619" s="1" t="s">
        <v>82</v>
      </c>
      <c r="M2619" s="1">
        <v>0.6</v>
      </c>
      <c r="N2619" s="1" t="s">
        <v>83</v>
      </c>
      <c r="O2619" s="1">
        <v>0.7</v>
      </c>
      <c r="P2619" s="1" t="s">
        <v>84</v>
      </c>
      <c r="Q2619" s="1">
        <v>0.8</v>
      </c>
      <c r="R2619" s="1" t="s">
        <v>85</v>
      </c>
      <c r="S2619" s="1">
        <v>0</v>
      </c>
      <c r="U2619" s="1">
        <v>0</v>
      </c>
      <c r="W2619" s="1">
        <v>0</v>
      </c>
      <c r="Y2619" s="1">
        <v>0</v>
      </c>
      <c r="AA2619" s="1">
        <v>0</v>
      </c>
      <c r="AC2619" s="1">
        <v>0</v>
      </c>
      <c r="AE2619" s="1">
        <v>0</v>
      </c>
      <c r="AG2619" s="1">
        <v>4</v>
      </c>
      <c r="AH2619" s="1">
        <v>9000</v>
      </c>
    </row>
    <row r="2620" spans="1:34">
      <c r="A2620" s="1" t="s">
        <v>6846</v>
      </c>
      <c r="B2620" s="1" t="s">
        <v>6847</v>
      </c>
      <c r="C2620" s="1" t="s">
        <v>108</v>
      </c>
      <c r="H2620" s="1" t="s">
        <v>65</v>
      </c>
      <c r="I2620" s="1" t="s">
        <v>66</v>
      </c>
      <c r="V2620" s="1" t="s">
        <v>67</v>
      </c>
    </row>
    <row r="2621" spans="1:34">
      <c r="A2621" s="1" t="s">
        <v>6848</v>
      </c>
      <c r="B2621" s="1" t="s">
        <v>6849</v>
      </c>
      <c r="C2621" s="1" t="s">
        <v>327</v>
      </c>
      <c r="D2621" s="1">
        <v>125</v>
      </c>
      <c r="E2621" s="4">
        <v>44550</v>
      </c>
      <c r="F2621" s="1" t="s">
        <v>6850</v>
      </c>
      <c r="G2621" s="1" t="s">
        <v>72</v>
      </c>
      <c r="H2621" s="1" t="s">
        <v>65</v>
      </c>
      <c r="I2621" s="1">
        <v>0.5</v>
      </c>
      <c r="J2621" s="1" t="s">
        <v>75</v>
      </c>
      <c r="K2621" s="1">
        <v>0</v>
      </c>
      <c r="M2621" s="1">
        <v>0</v>
      </c>
      <c r="O2621" s="1">
        <v>0</v>
      </c>
      <c r="Q2621" s="1">
        <v>0</v>
      </c>
      <c r="S2621" s="1">
        <v>0</v>
      </c>
      <c r="U2621" s="1">
        <v>0</v>
      </c>
      <c r="W2621" s="1">
        <v>0</v>
      </c>
      <c r="Y2621" s="1">
        <v>0</v>
      </c>
      <c r="AA2621" s="1">
        <v>0</v>
      </c>
      <c r="AC2621" s="1">
        <v>0</v>
      </c>
      <c r="AE2621" s="1">
        <v>0</v>
      </c>
      <c r="AG2621" s="1">
        <v>1</v>
      </c>
      <c r="AH2621" s="1">
        <v>0</v>
      </c>
    </row>
    <row r="2622" spans="1:34">
      <c r="A2622" s="1" t="s">
        <v>6851</v>
      </c>
      <c r="B2622" s="1" t="s">
        <v>6852</v>
      </c>
      <c r="C2622" s="1" t="s">
        <v>423</v>
      </c>
      <c r="D2622" s="1">
        <v>38</v>
      </c>
      <c r="E2622" s="4">
        <v>44557</v>
      </c>
      <c r="F2622" s="1" t="s">
        <v>6853</v>
      </c>
      <c r="G2622" s="1" t="s">
        <v>72</v>
      </c>
      <c r="H2622" s="1" t="s">
        <v>73</v>
      </c>
      <c r="I2622" s="1">
        <v>0</v>
      </c>
      <c r="J2622" s="1" t="s">
        <v>615</v>
      </c>
      <c r="K2622" s="1">
        <v>0.55000000000000004</v>
      </c>
      <c r="L2622" s="1" t="s">
        <v>75</v>
      </c>
      <c r="M2622" s="1">
        <v>0</v>
      </c>
      <c r="O2622" s="1">
        <v>0</v>
      </c>
      <c r="Q2622" s="1">
        <v>0</v>
      </c>
      <c r="S2622" s="1">
        <v>0</v>
      </c>
      <c r="U2622" s="1">
        <v>0</v>
      </c>
      <c r="W2622" s="1">
        <v>0</v>
      </c>
      <c r="Y2622" s="1">
        <v>0</v>
      </c>
      <c r="AA2622" s="1">
        <v>0</v>
      </c>
      <c r="AC2622" s="1">
        <v>0</v>
      </c>
      <c r="AE2622" s="1">
        <v>0</v>
      </c>
      <c r="AG2622" s="1">
        <v>2</v>
      </c>
      <c r="AH2622" s="1">
        <v>7999.99</v>
      </c>
    </row>
    <row r="2623" spans="1:34">
      <c r="A2623" s="1" t="s">
        <v>6854</v>
      </c>
      <c r="B2623" s="1" t="s">
        <v>6855</v>
      </c>
      <c r="C2623" s="1" t="s">
        <v>1232</v>
      </c>
      <c r="D2623" s="1">
        <v>19</v>
      </c>
      <c r="E2623" s="4">
        <v>44712</v>
      </c>
      <c r="F2623" s="1" t="s">
        <v>6856</v>
      </c>
      <c r="G2623" s="1" t="s">
        <v>72</v>
      </c>
      <c r="H2623" s="1" t="s">
        <v>65</v>
      </c>
      <c r="I2623" s="1">
        <v>0.8</v>
      </c>
      <c r="J2623" s="1" t="s">
        <v>75</v>
      </c>
      <c r="K2623" s="1">
        <v>0</v>
      </c>
      <c r="M2623" s="1">
        <v>0</v>
      </c>
      <c r="O2623" s="1">
        <v>0</v>
      </c>
      <c r="Q2623" s="1">
        <v>0</v>
      </c>
      <c r="S2623" s="1">
        <v>0</v>
      </c>
      <c r="U2623" s="1">
        <v>0</v>
      </c>
      <c r="W2623" s="1">
        <v>0</v>
      </c>
      <c r="Y2623" s="1">
        <v>0</v>
      </c>
      <c r="AA2623" s="1">
        <v>0</v>
      </c>
      <c r="AC2623" s="1">
        <v>0</v>
      </c>
      <c r="AE2623" s="1">
        <v>0</v>
      </c>
      <c r="AG2623" s="1">
        <v>1</v>
      </c>
      <c r="AH2623" s="1">
        <v>0</v>
      </c>
    </row>
    <row r="2624" spans="1:34">
      <c r="A2624" s="1" t="s">
        <v>6857</v>
      </c>
      <c r="B2624" s="1" t="s">
        <v>6858</v>
      </c>
      <c r="C2624" s="1" t="s">
        <v>149</v>
      </c>
      <c r="D2624" s="1">
        <v>7</v>
      </c>
      <c r="E2624" s="4">
        <v>44693</v>
      </c>
      <c r="F2624" s="1" t="s">
        <v>6859</v>
      </c>
      <c r="G2624" s="1" t="s">
        <v>80</v>
      </c>
      <c r="H2624" s="1" t="s">
        <v>65</v>
      </c>
      <c r="I2624" s="1">
        <v>0.8</v>
      </c>
      <c r="J2624" s="1" t="s">
        <v>75</v>
      </c>
      <c r="K2624" s="1">
        <v>0</v>
      </c>
      <c r="M2624" s="1">
        <v>0</v>
      </c>
      <c r="O2624" s="1">
        <v>0</v>
      </c>
      <c r="Q2624" s="1">
        <v>0</v>
      </c>
      <c r="S2624" s="1">
        <v>0</v>
      </c>
      <c r="U2624" s="1">
        <v>0</v>
      </c>
      <c r="W2624" s="1">
        <v>0</v>
      </c>
      <c r="Y2624" s="1">
        <v>0</v>
      </c>
      <c r="AA2624" s="1">
        <v>0</v>
      </c>
      <c r="AC2624" s="1">
        <v>0</v>
      </c>
      <c r="AE2624" s="1">
        <v>0</v>
      </c>
      <c r="AG2624" s="1">
        <v>1</v>
      </c>
      <c r="AH2624" s="1">
        <v>0</v>
      </c>
    </row>
    <row r="2625" spans="1:34">
      <c r="A2625" s="1" t="s">
        <v>6860</v>
      </c>
      <c r="B2625" s="1" t="s">
        <v>6861</v>
      </c>
      <c r="C2625" s="1" t="s">
        <v>118</v>
      </c>
      <c r="H2625" s="1" t="s">
        <v>65</v>
      </c>
      <c r="I2625" s="1" t="s">
        <v>66</v>
      </c>
      <c r="V2625" s="1" t="s">
        <v>67</v>
      </c>
    </row>
    <row r="2626" spans="1:34">
      <c r="A2626" s="1" t="s">
        <v>6862</v>
      </c>
      <c r="B2626" s="1" t="s">
        <v>6863</v>
      </c>
      <c r="C2626" s="1" t="s">
        <v>287</v>
      </c>
      <c r="D2626" s="1">
        <v>81</v>
      </c>
      <c r="E2626" s="4">
        <v>44550</v>
      </c>
      <c r="F2626" s="1" t="s">
        <v>6864</v>
      </c>
      <c r="G2626" s="1" t="s">
        <v>72</v>
      </c>
      <c r="H2626" s="1" t="s">
        <v>73</v>
      </c>
      <c r="I2626" s="1">
        <v>0</v>
      </c>
      <c r="J2626" s="1" t="s">
        <v>81</v>
      </c>
      <c r="K2626" s="1">
        <v>0.8</v>
      </c>
      <c r="L2626" s="1" t="s">
        <v>75</v>
      </c>
      <c r="M2626" s="1">
        <v>0</v>
      </c>
      <c r="O2626" s="1">
        <v>0</v>
      </c>
      <c r="Q2626" s="1">
        <v>0</v>
      </c>
      <c r="S2626" s="1">
        <v>0</v>
      </c>
      <c r="U2626" s="1">
        <v>0</v>
      </c>
      <c r="W2626" s="1">
        <v>0</v>
      </c>
      <c r="Y2626" s="1">
        <v>0</v>
      </c>
      <c r="AA2626" s="1">
        <v>0</v>
      </c>
      <c r="AC2626" s="1">
        <v>0</v>
      </c>
      <c r="AE2626" s="1">
        <v>0</v>
      </c>
      <c r="AG2626" s="1">
        <v>2</v>
      </c>
      <c r="AH2626" s="1">
        <v>15000</v>
      </c>
    </row>
    <row r="2627" spans="1:34">
      <c r="A2627" s="1" t="s">
        <v>6865</v>
      </c>
      <c r="B2627" s="1" t="s">
        <v>6866</v>
      </c>
      <c r="C2627" s="1" t="s">
        <v>360</v>
      </c>
      <c r="H2627" s="1" t="s">
        <v>65</v>
      </c>
      <c r="I2627" s="1" t="s">
        <v>66</v>
      </c>
      <c r="V2627" s="1" t="s">
        <v>67</v>
      </c>
    </row>
    <row r="2628" spans="1:34">
      <c r="A2628" s="1" t="s">
        <v>6867</v>
      </c>
      <c r="B2628" s="1" t="s">
        <v>6868</v>
      </c>
      <c r="C2628" s="1" t="s">
        <v>346</v>
      </c>
      <c r="D2628" s="1">
        <v>6</v>
      </c>
      <c r="E2628" s="1">
        <v>44015</v>
      </c>
      <c r="F2628" s="1" t="s">
        <v>20332</v>
      </c>
      <c r="G2628" s="1" t="s">
        <v>72</v>
      </c>
      <c r="H2628" s="1" t="s">
        <v>65</v>
      </c>
      <c r="I2628" s="1">
        <v>0.8</v>
      </c>
      <c r="J2628" s="1" t="s">
        <v>75</v>
      </c>
      <c r="K2628" s="1">
        <v>0</v>
      </c>
      <c r="M2628" s="1">
        <v>0</v>
      </c>
      <c r="O2628" s="1">
        <v>0</v>
      </c>
      <c r="Q2628" s="1">
        <v>0</v>
      </c>
      <c r="S2628" s="1">
        <v>0</v>
      </c>
      <c r="U2628" s="1">
        <v>0</v>
      </c>
      <c r="W2628" s="1">
        <v>0</v>
      </c>
      <c r="Y2628" s="1">
        <v>0</v>
      </c>
      <c r="AA2628" s="1">
        <v>0</v>
      </c>
      <c r="AC2628" s="1">
        <v>0</v>
      </c>
      <c r="AE2628" s="1">
        <v>0</v>
      </c>
      <c r="AG2628" s="1">
        <v>1</v>
      </c>
      <c r="AH2628" s="1">
        <v>0</v>
      </c>
    </row>
    <row r="2629" spans="1:34">
      <c r="A2629" s="1" t="s">
        <v>6869</v>
      </c>
      <c r="B2629" s="1" t="s">
        <v>6870</v>
      </c>
      <c r="C2629" s="1" t="s">
        <v>279</v>
      </c>
      <c r="D2629" s="1">
        <v>24</v>
      </c>
      <c r="E2629" s="4">
        <v>44642</v>
      </c>
      <c r="F2629" s="1" t="s">
        <v>6871</v>
      </c>
      <c r="G2629" s="1" t="s">
        <v>72</v>
      </c>
      <c r="H2629" s="1" t="s">
        <v>73</v>
      </c>
      <c r="I2629" s="1">
        <v>0</v>
      </c>
      <c r="J2629" s="1" t="s">
        <v>6872</v>
      </c>
      <c r="K2629" s="1">
        <v>0.75</v>
      </c>
      <c r="L2629" s="1" t="s">
        <v>75</v>
      </c>
      <c r="M2629" s="1">
        <v>0</v>
      </c>
      <c r="O2629" s="1">
        <v>0</v>
      </c>
      <c r="Q2629" s="1">
        <v>0</v>
      </c>
      <c r="S2629" s="1">
        <v>0</v>
      </c>
      <c r="U2629" s="1">
        <v>0</v>
      </c>
      <c r="W2629" s="1">
        <v>0</v>
      </c>
      <c r="Y2629" s="1">
        <v>0</v>
      </c>
      <c r="AA2629" s="1">
        <v>0</v>
      </c>
      <c r="AC2629" s="1">
        <v>0</v>
      </c>
      <c r="AE2629" s="1">
        <v>0</v>
      </c>
      <c r="AG2629" s="1">
        <v>2</v>
      </c>
      <c r="AH2629" s="1">
        <v>7999</v>
      </c>
    </row>
    <row r="2630" spans="1:34">
      <c r="A2630" s="1" t="s">
        <v>6873</v>
      </c>
      <c r="B2630" s="1" t="s">
        <v>6874</v>
      </c>
      <c r="C2630" s="1" t="s">
        <v>334</v>
      </c>
      <c r="D2630" s="1">
        <v>9</v>
      </c>
      <c r="E2630" s="1">
        <v>42513</v>
      </c>
      <c r="F2630" s="1" t="s">
        <v>20332</v>
      </c>
      <c r="G2630" s="1" t="s">
        <v>72</v>
      </c>
      <c r="H2630" s="1" t="s">
        <v>65</v>
      </c>
      <c r="I2630" s="1">
        <v>0.7</v>
      </c>
      <c r="J2630" s="1" t="s">
        <v>75</v>
      </c>
      <c r="K2630" s="1">
        <v>0</v>
      </c>
      <c r="M2630" s="1">
        <v>0</v>
      </c>
      <c r="O2630" s="1">
        <v>0</v>
      </c>
      <c r="Q2630" s="1">
        <v>0</v>
      </c>
      <c r="S2630" s="1">
        <v>0</v>
      </c>
      <c r="U2630" s="1">
        <v>0</v>
      </c>
      <c r="W2630" s="1">
        <v>0</v>
      </c>
      <c r="Y2630" s="1">
        <v>0</v>
      </c>
      <c r="AA2630" s="1">
        <v>0</v>
      </c>
      <c r="AC2630" s="1">
        <v>0</v>
      </c>
      <c r="AE2630" s="1">
        <v>0</v>
      </c>
      <c r="AG2630" s="1">
        <v>1</v>
      </c>
      <c r="AH2630" s="1">
        <v>0</v>
      </c>
    </row>
    <row r="2631" spans="1:34">
      <c r="A2631" s="1" t="s">
        <v>6875</v>
      </c>
      <c r="B2631" s="1" t="s">
        <v>6876</v>
      </c>
      <c r="C2631" s="1" t="s">
        <v>302</v>
      </c>
      <c r="D2631" s="1">
        <v>37</v>
      </c>
      <c r="E2631" s="1">
        <v>41808</v>
      </c>
      <c r="F2631" s="1" t="s">
        <v>20332</v>
      </c>
      <c r="G2631" s="1" t="s">
        <v>72</v>
      </c>
      <c r="H2631" s="1" t="s">
        <v>65</v>
      </c>
      <c r="I2631" s="1">
        <v>0.8</v>
      </c>
      <c r="J2631" s="1" t="s">
        <v>75</v>
      </c>
      <c r="K2631" s="1">
        <v>0</v>
      </c>
      <c r="M2631" s="1">
        <v>0</v>
      </c>
      <c r="O2631" s="1">
        <v>0</v>
      </c>
      <c r="Q2631" s="1">
        <v>0</v>
      </c>
      <c r="S2631" s="1">
        <v>0</v>
      </c>
      <c r="U2631" s="1">
        <v>0</v>
      </c>
      <c r="W2631" s="1">
        <v>0</v>
      </c>
      <c r="Y2631" s="1">
        <v>0</v>
      </c>
      <c r="AA2631" s="1">
        <v>0</v>
      </c>
      <c r="AC2631" s="1">
        <v>0</v>
      </c>
      <c r="AE2631" s="1">
        <v>0</v>
      </c>
      <c r="AG2631" s="1">
        <v>1</v>
      </c>
      <c r="AH2631" s="1">
        <v>0</v>
      </c>
    </row>
    <row r="2632" spans="1:34">
      <c r="A2632" s="1" t="s">
        <v>6877</v>
      </c>
      <c r="B2632" s="1" t="s">
        <v>6878</v>
      </c>
      <c r="C2632" s="1" t="s">
        <v>149</v>
      </c>
      <c r="D2632" s="1">
        <v>10</v>
      </c>
      <c r="E2632" s="4">
        <v>44659</v>
      </c>
      <c r="F2632" s="1" t="s">
        <v>6879</v>
      </c>
      <c r="G2632" s="1" t="s">
        <v>80</v>
      </c>
      <c r="H2632" s="1" t="s">
        <v>73</v>
      </c>
      <c r="I2632" s="1">
        <v>0</v>
      </c>
      <c r="J2632" s="1" t="s">
        <v>74</v>
      </c>
      <c r="K2632" s="1">
        <v>0.8</v>
      </c>
      <c r="L2632" s="1" t="s">
        <v>75</v>
      </c>
      <c r="M2632" s="1">
        <v>0</v>
      </c>
      <c r="O2632" s="1">
        <v>0</v>
      </c>
      <c r="Q2632" s="1">
        <v>0</v>
      </c>
      <c r="S2632" s="1">
        <v>0</v>
      </c>
      <c r="U2632" s="1">
        <v>0</v>
      </c>
      <c r="W2632" s="1">
        <v>0</v>
      </c>
      <c r="Y2632" s="1">
        <v>0</v>
      </c>
      <c r="AA2632" s="1">
        <v>0</v>
      </c>
      <c r="AC2632" s="1">
        <v>0</v>
      </c>
      <c r="AE2632" s="1">
        <v>0</v>
      </c>
      <c r="AG2632" s="1">
        <v>2</v>
      </c>
      <c r="AH2632" s="1">
        <v>10000</v>
      </c>
    </row>
    <row r="2633" spans="1:34">
      <c r="A2633" s="1" t="s">
        <v>6880</v>
      </c>
      <c r="B2633" s="1" t="s">
        <v>6881</v>
      </c>
      <c r="C2633" s="1" t="s">
        <v>491</v>
      </c>
      <c r="D2633" s="1">
        <v>8</v>
      </c>
      <c r="E2633" s="1">
        <v>39168</v>
      </c>
      <c r="F2633" s="1" t="s">
        <v>20332</v>
      </c>
      <c r="G2633" s="1" t="s">
        <v>72</v>
      </c>
      <c r="H2633" s="1" t="s">
        <v>65</v>
      </c>
      <c r="I2633" s="1">
        <v>0.4</v>
      </c>
      <c r="J2633" s="1" t="s">
        <v>75</v>
      </c>
      <c r="K2633" s="1">
        <v>0</v>
      </c>
      <c r="M2633" s="1">
        <v>0</v>
      </c>
      <c r="O2633" s="1">
        <v>0</v>
      </c>
      <c r="Q2633" s="1">
        <v>0</v>
      </c>
      <c r="S2633" s="1">
        <v>0</v>
      </c>
      <c r="U2633" s="1">
        <v>0</v>
      </c>
      <c r="W2633" s="1">
        <v>0</v>
      </c>
      <c r="Y2633" s="1">
        <v>0</v>
      </c>
      <c r="AA2633" s="1">
        <v>0</v>
      </c>
      <c r="AC2633" s="1">
        <v>0</v>
      </c>
      <c r="AE2633" s="1">
        <v>0</v>
      </c>
      <c r="AG2633" s="1">
        <v>1</v>
      </c>
      <c r="AH2633" s="1">
        <v>0</v>
      </c>
    </row>
    <row r="2634" spans="1:34">
      <c r="A2634" s="1" t="s">
        <v>6882</v>
      </c>
      <c r="B2634" s="1" t="s">
        <v>6883</v>
      </c>
      <c r="C2634" s="1" t="s">
        <v>167</v>
      </c>
      <c r="D2634" s="1">
        <v>20</v>
      </c>
      <c r="E2634" s="1">
        <v>41598</v>
      </c>
      <c r="F2634" s="1" t="s">
        <v>20332</v>
      </c>
      <c r="G2634" s="1" t="s">
        <v>72</v>
      </c>
      <c r="H2634" s="1" t="s">
        <v>73</v>
      </c>
      <c r="I2634" s="1">
        <v>0</v>
      </c>
      <c r="J2634" s="1" t="s">
        <v>397</v>
      </c>
      <c r="K2634" s="1">
        <v>0.8</v>
      </c>
      <c r="L2634" s="1" t="s">
        <v>75</v>
      </c>
      <c r="M2634" s="1">
        <v>0</v>
      </c>
      <c r="O2634" s="1">
        <v>0</v>
      </c>
      <c r="Q2634" s="1">
        <v>0</v>
      </c>
      <c r="S2634" s="1">
        <v>0</v>
      </c>
      <c r="U2634" s="1">
        <v>0</v>
      </c>
      <c r="W2634" s="1">
        <v>0</v>
      </c>
      <c r="Y2634" s="1">
        <v>0</v>
      </c>
      <c r="AA2634" s="1">
        <v>0</v>
      </c>
      <c r="AC2634" s="1">
        <v>0</v>
      </c>
      <c r="AE2634" s="1">
        <v>0</v>
      </c>
      <c r="AG2634" s="1">
        <v>2</v>
      </c>
      <c r="AH2634" s="1">
        <v>8000</v>
      </c>
    </row>
    <row r="2635" spans="1:34">
      <c r="A2635" s="1" t="s">
        <v>6884</v>
      </c>
      <c r="B2635" s="1" t="s">
        <v>6885</v>
      </c>
      <c r="C2635" s="1" t="s">
        <v>443</v>
      </c>
      <c r="D2635" s="1">
        <v>11</v>
      </c>
      <c r="E2635" s="4">
        <v>44705</v>
      </c>
      <c r="F2635" s="1" t="s">
        <v>6886</v>
      </c>
      <c r="G2635" s="1" t="s">
        <v>72</v>
      </c>
      <c r="H2635" s="1" t="s">
        <v>65</v>
      </c>
      <c r="I2635" s="1">
        <v>0.8</v>
      </c>
      <c r="J2635" s="1" t="s">
        <v>75</v>
      </c>
      <c r="K2635" s="1">
        <v>0</v>
      </c>
      <c r="M2635" s="1">
        <v>0</v>
      </c>
      <c r="O2635" s="1">
        <v>0</v>
      </c>
      <c r="Q2635" s="1">
        <v>0</v>
      </c>
      <c r="S2635" s="1">
        <v>0</v>
      </c>
      <c r="U2635" s="1">
        <v>0</v>
      </c>
      <c r="W2635" s="1">
        <v>0</v>
      </c>
      <c r="Y2635" s="1">
        <v>0</v>
      </c>
      <c r="AA2635" s="1">
        <v>0</v>
      </c>
      <c r="AC2635" s="1">
        <v>0</v>
      </c>
      <c r="AE2635" s="1">
        <v>0</v>
      </c>
      <c r="AG2635" s="1">
        <v>1</v>
      </c>
      <c r="AH2635" s="1">
        <v>0</v>
      </c>
    </row>
    <row r="2636" spans="1:34">
      <c r="A2636" s="1" t="s">
        <v>6887</v>
      </c>
      <c r="B2636" s="1" t="s">
        <v>6888</v>
      </c>
      <c r="C2636" s="1" t="s">
        <v>613</v>
      </c>
      <c r="D2636" s="1">
        <v>12</v>
      </c>
      <c r="E2636" s="4">
        <v>44666</v>
      </c>
      <c r="F2636" s="1" t="s">
        <v>6889</v>
      </c>
      <c r="G2636" s="1" t="s">
        <v>72</v>
      </c>
      <c r="H2636" s="1" t="s">
        <v>65</v>
      </c>
      <c r="I2636" s="1">
        <v>0.8</v>
      </c>
      <c r="J2636" s="1" t="s">
        <v>75</v>
      </c>
      <c r="K2636" s="1">
        <v>0</v>
      </c>
      <c r="M2636" s="1">
        <v>0</v>
      </c>
      <c r="O2636" s="1">
        <v>0</v>
      </c>
      <c r="Q2636" s="1">
        <v>0</v>
      </c>
      <c r="S2636" s="1">
        <v>0</v>
      </c>
      <c r="U2636" s="1">
        <v>0</v>
      </c>
      <c r="W2636" s="1">
        <v>0</v>
      </c>
      <c r="Y2636" s="1">
        <v>0</v>
      </c>
      <c r="AA2636" s="1">
        <v>0</v>
      </c>
      <c r="AC2636" s="1">
        <v>0</v>
      </c>
      <c r="AE2636" s="1">
        <v>0</v>
      </c>
      <c r="AG2636" s="1">
        <v>1</v>
      </c>
      <c r="AH2636" s="1">
        <v>0</v>
      </c>
    </row>
    <row r="2637" spans="1:34">
      <c r="A2637" s="1" t="s">
        <v>6890</v>
      </c>
      <c r="B2637" s="1" t="s">
        <v>6891</v>
      </c>
      <c r="C2637" s="1" t="s">
        <v>620</v>
      </c>
      <c r="D2637" s="1">
        <v>38</v>
      </c>
      <c r="E2637" s="1">
        <v>40866</v>
      </c>
      <c r="F2637" s="1" t="s">
        <v>20332</v>
      </c>
      <c r="G2637" s="1" t="s">
        <v>72</v>
      </c>
      <c r="H2637" s="1" t="s">
        <v>65</v>
      </c>
      <c r="I2637" s="1">
        <v>0.2</v>
      </c>
      <c r="J2637" s="1" t="s">
        <v>75</v>
      </c>
      <c r="K2637" s="1">
        <v>0</v>
      </c>
      <c r="M2637" s="1">
        <v>0</v>
      </c>
      <c r="O2637" s="1">
        <v>0</v>
      </c>
      <c r="Q2637" s="1">
        <v>0</v>
      </c>
      <c r="S2637" s="1">
        <v>0</v>
      </c>
      <c r="U2637" s="1">
        <v>0</v>
      </c>
      <c r="W2637" s="1">
        <v>0</v>
      </c>
      <c r="Y2637" s="1">
        <v>0</v>
      </c>
      <c r="AA2637" s="1">
        <v>0</v>
      </c>
      <c r="AC2637" s="1">
        <v>0</v>
      </c>
      <c r="AE2637" s="1">
        <v>0</v>
      </c>
      <c r="AG2637" s="1">
        <v>1</v>
      </c>
      <c r="AH2637" s="1">
        <v>0</v>
      </c>
    </row>
    <row r="2638" spans="1:34">
      <c r="A2638" s="1" t="s">
        <v>6892</v>
      </c>
      <c r="B2638" s="1" t="s">
        <v>6893</v>
      </c>
      <c r="C2638" s="1" t="s">
        <v>423</v>
      </c>
      <c r="D2638" s="1">
        <v>22</v>
      </c>
      <c r="E2638" s="1">
        <v>44707</v>
      </c>
      <c r="F2638" s="1" t="s">
        <v>20510</v>
      </c>
      <c r="G2638" s="1" t="s">
        <v>80</v>
      </c>
      <c r="H2638" s="1" t="s">
        <v>73</v>
      </c>
      <c r="I2638" s="1">
        <v>0</v>
      </c>
      <c r="J2638" s="1" t="s">
        <v>74</v>
      </c>
      <c r="K2638" s="1">
        <v>0.2</v>
      </c>
      <c r="L2638" s="1" t="s">
        <v>82</v>
      </c>
      <c r="M2638" s="1">
        <v>0.3</v>
      </c>
      <c r="N2638" s="1" t="s">
        <v>83</v>
      </c>
      <c r="O2638" s="1">
        <v>0.4</v>
      </c>
      <c r="P2638" s="1" t="s">
        <v>84</v>
      </c>
      <c r="Q2638" s="1">
        <v>0.45</v>
      </c>
      <c r="R2638" s="1" t="s">
        <v>85</v>
      </c>
      <c r="S2638" s="1">
        <v>0</v>
      </c>
      <c r="U2638" s="1">
        <v>0</v>
      </c>
      <c r="W2638" s="1">
        <v>0</v>
      </c>
      <c r="Y2638" s="1">
        <v>0</v>
      </c>
      <c r="AA2638" s="1">
        <v>0</v>
      </c>
      <c r="AC2638" s="1">
        <v>0</v>
      </c>
      <c r="AE2638" s="1">
        <v>0</v>
      </c>
      <c r="AG2638" s="1">
        <v>4</v>
      </c>
      <c r="AH2638" s="1">
        <v>10000</v>
      </c>
    </row>
    <row r="2639" spans="1:34">
      <c r="A2639" s="1" t="s">
        <v>6894</v>
      </c>
      <c r="B2639" s="1" t="s">
        <v>6895</v>
      </c>
      <c r="C2639" s="1" t="s">
        <v>146</v>
      </c>
      <c r="D2639" s="1">
        <v>10</v>
      </c>
      <c r="E2639" s="4">
        <v>44677</v>
      </c>
      <c r="F2639" s="1" t="s">
        <v>6896</v>
      </c>
      <c r="G2639" s="1" t="s">
        <v>72</v>
      </c>
      <c r="H2639" s="1" t="s">
        <v>65</v>
      </c>
      <c r="I2639" s="1">
        <v>0.6</v>
      </c>
      <c r="J2639" s="1" t="s">
        <v>75</v>
      </c>
      <c r="K2639" s="1">
        <v>0</v>
      </c>
      <c r="M2639" s="1">
        <v>0</v>
      </c>
      <c r="O2639" s="1">
        <v>0</v>
      </c>
      <c r="Q2639" s="1">
        <v>0</v>
      </c>
      <c r="S2639" s="1">
        <v>0</v>
      </c>
      <c r="U2639" s="1">
        <v>0</v>
      </c>
      <c r="W2639" s="1">
        <v>0</v>
      </c>
      <c r="Y2639" s="1">
        <v>0</v>
      </c>
      <c r="AA2639" s="1">
        <v>0</v>
      </c>
      <c r="AC2639" s="1">
        <v>0</v>
      </c>
      <c r="AE2639" s="1">
        <v>0</v>
      </c>
      <c r="AG2639" s="1">
        <v>1</v>
      </c>
      <c r="AH2639" s="1">
        <v>0</v>
      </c>
    </row>
    <row r="2640" spans="1:34">
      <c r="A2640" s="1" t="s">
        <v>6897</v>
      </c>
      <c r="B2640" s="1" t="s">
        <v>6898</v>
      </c>
      <c r="C2640" s="1" t="s">
        <v>126</v>
      </c>
      <c r="D2640" s="1">
        <v>41</v>
      </c>
      <c r="E2640" s="4">
        <v>44550</v>
      </c>
      <c r="F2640" s="1" t="s">
        <v>6899</v>
      </c>
      <c r="G2640" s="1" t="s">
        <v>745</v>
      </c>
      <c r="H2640" s="1" t="s">
        <v>73</v>
      </c>
      <c r="I2640" s="1">
        <v>0</v>
      </c>
      <c r="J2640" s="1" t="s">
        <v>6900</v>
      </c>
      <c r="K2640" s="1">
        <v>0.5</v>
      </c>
      <c r="L2640" s="1" t="s">
        <v>75</v>
      </c>
      <c r="M2640" s="1">
        <v>0</v>
      </c>
      <c r="O2640" s="1">
        <v>0</v>
      </c>
      <c r="Q2640" s="1">
        <v>0</v>
      </c>
      <c r="S2640" s="1">
        <v>0</v>
      </c>
      <c r="U2640" s="1">
        <v>0</v>
      </c>
      <c r="W2640" s="1">
        <v>0</v>
      </c>
      <c r="Y2640" s="1">
        <v>0</v>
      </c>
      <c r="AA2640" s="1">
        <v>0</v>
      </c>
      <c r="AC2640" s="1">
        <v>0</v>
      </c>
      <c r="AE2640" s="1">
        <v>0</v>
      </c>
      <c r="AG2640" s="1">
        <v>2</v>
      </c>
      <c r="AH2640" s="1">
        <v>50000</v>
      </c>
    </row>
    <row r="2641" spans="1:34">
      <c r="A2641" s="1" t="s">
        <v>6901</v>
      </c>
      <c r="B2641" s="1" t="s">
        <v>6902</v>
      </c>
      <c r="C2641" s="1" t="s">
        <v>1631</v>
      </c>
      <c r="D2641" s="1">
        <v>5</v>
      </c>
      <c r="E2641" s="4">
        <v>44641</v>
      </c>
      <c r="F2641" s="1" t="s">
        <v>6903</v>
      </c>
      <c r="G2641" s="1" t="s">
        <v>80</v>
      </c>
      <c r="H2641" s="1" t="s">
        <v>73</v>
      </c>
      <c r="I2641" s="1">
        <v>0</v>
      </c>
      <c r="J2641" s="1" t="s">
        <v>81</v>
      </c>
      <c r="K2641" s="1">
        <v>0.6</v>
      </c>
      <c r="L2641" s="1" t="s">
        <v>82</v>
      </c>
      <c r="M2641" s="1">
        <v>0.65</v>
      </c>
      <c r="N2641" s="1" t="s">
        <v>83</v>
      </c>
      <c r="O2641" s="1">
        <v>0.7</v>
      </c>
      <c r="P2641" s="1" t="s">
        <v>84</v>
      </c>
      <c r="Q2641" s="1">
        <v>0.8</v>
      </c>
      <c r="R2641" s="1" t="s">
        <v>85</v>
      </c>
      <c r="S2641" s="1">
        <v>0</v>
      </c>
      <c r="U2641" s="1">
        <v>0</v>
      </c>
      <c r="W2641" s="1">
        <v>0</v>
      </c>
      <c r="Y2641" s="1">
        <v>0</v>
      </c>
      <c r="AA2641" s="1">
        <v>0</v>
      </c>
      <c r="AC2641" s="1">
        <v>0</v>
      </c>
      <c r="AE2641" s="1">
        <v>0</v>
      </c>
      <c r="AG2641" s="1">
        <v>4</v>
      </c>
      <c r="AH2641" s="1">
        <v>15000</v>
      </c>
    </row>
    <row r="2642" spans="1:34">
      <c r="A2642" s="1" t="s">
        <v>6904</v>
      </c>
      <c r="B2642" s="1" t="s">
        <v>6905</v>
      </c>
      <c r="C2642" s="1" t="s">
        <v>731</v>
      </c>
      <c r="H2642" s="1" t="s">
        <v>65</v>
      </c>
      <c r="I2642" s="1" t="s">
        <v>66</v>
      </c>
      <c r="V2642" s="1" t="s">
        <v>67</v>
      </c>
    </row>
    <row r="2643" spans="1:34">
      <c r="A2643" s="1" t="s">
        <v>6906</v>
      </c>
      <c r="B2643" s="1" t="s">
        <v>6907</v>
      </c>
      <c r="C2643" s="1" t="s">
        <v>156</v>
      </c>
      <c r="D2643" s="1">
        <v>50</v>
      </c>
      <c r="E2643" s="1">
        <v>39154</v>
      </c>
      <c r="F2643" s="1" t="s">
        <v>20332</v>
      </c>
      <c r="G2643" s="1" t="s">
        <v>72</v>
      </c>
      <c r="H2643" s="1" t="s">
        <v>65</v>
      </c>
      <c r="I2643" s="1">
        <v>0.8</v>
      </c>
      <c r="J2643" s="1" t="s">
        <v>75</v>
      </c>
      <c r="K2643" s="1">
        <v>0</v>
      </c>
      <c r="M2643" s="1">
        <v>0</v>
      </c>
      <c r="O2643" s="1">
        <v>0</v>
      </c>
      <c r="Q2643" s="1">
        <v>0</v>
      </c>
      <c r="S2643" s="1">
        <v>0</v>
      </c>
      <c r="U2643" s="1">
        <v>0</v>
      </c>
      <c r="W2643" s="1">
        <v>0</v>
      </c>
      <c r="Y2643" s="1">
        <v>0</v>
      </c>
      <c r="AA2643" s="1">
        <v>0</v>
      </c>
      <c r="AC2643" s="1">
        <v>0</v>
      </c>
      <c r="AE2643" s="1">
        <v>0</v>
      </c>
      <c r="AG2643" s="1">
        <v>1</v>
      </c>
      <c r="AH2643" s="1">
        <v>0</v>
      </c>
    </row>
    <row r="2644" spans="1:34">
      <c r="A2644" s="1" t="s">
        <v>6908</v>
      </c>
      <c r="B2644" s="1" t="s">
        <v>6909</v>
      </c>
      <c r="C2644" s="1" t="s">
        <v>387</v>
      </c>
      <c r="D2644" s="1">
        <v>9</v>
      </c>
      <c r="E2644" s="1">
        <v>42490</v>
      </c>
      <c r="F2644" s="1" t="s">
        <v>20332</v>
      </c>
      <c r="G2644" s="1" t="s">
        <v>72</v>
      </c>
      <c r="H2644" s="1" t="s">
        <v>65</v>
      </c>
      <c r="I2644" s="1">
        <v>0.5</v>
      </c>
      <c r="J2644" s="1" t="s">
        <v>75</v>
      </c>
      <c r="K2644" s="1">
        <v>0</v>
      </c>
      <c r="M2644" s="1">
        <v>0</v>
      </c>
      <c r="O2644" s="1">
        <v>0</v>
      </c>
      <c r="Q2644" s="1">
        <v>0</v>
      </c>
      <c r="S2644" s="1">
        <v>0</v>
      </c>
      <c r="U2644" s="1">
        <v>0</v>
      </c>
      <c r="W2644" s="1">
        <v>0</v>
      </c>
      <c r="Y2644" s="1">
        <v>0</v>
      </c>
      <c r="AA2644" s="1">
        <v>0</v>
      </c>
      <c r="AC2644" s="1">
        <v>0</v>
      </c>
      <c r="AE2644" s="1">
        <v>0</v>
      </c>
      <c r="AG2644" s="1">
        <v>1</v>
      </c>
      <c r="AH2644" s="1">
        <v>0</v>
      </c>
    </row>
    <row r="2645" spans="1:34">
      <c r="A2645" s="1" t="s">
        <v>6910</v>
      </c>
      <c r="B2645" s="1" t="s">
        <v>6911</v>
      </c>
      <c r="C2645" s="1" t="s">
        <v>212</v>
      </c>
      <c r="D2645" s="1">
        <v>12</v>
      </c>
      <c r="E2645" s="4">
        <v>44662</v>
      </c>
      <c r="F2645" s="1" t="s">
        <v>6912</v>
      </c>
      <c r="G2645" s="1" t="s">
        <v>80</v>
      </c>
      <c r="H2645" s="1" t="s">
        <v>73</v>
      </c>
      <c r="I2645" s="1">
        <v>0</v>
      </c>
      <c r="J2645" s="1" t="s">
        <v>81</v>
      </c>
      <c r="K2645" s="1">
        <v>0.73</v>
      </c>
      <c r="L2645" s="1" t="s">
        <v>82</v>
      </c>
      <c r="M2645" s="1">
        <v>0.77</v>
      </c>
      <c r="N2645" s="1" t="s">
        <v>83</v>
      </c>
      <c r="O2645" s="1">
        <v>0.78</v>
      </c>
      <c r="P2645" s="1" t="s">
        <v>84</v>
      </c>
      <c r="Q2645" s="1">
        <v>0.8</v>
      </c>
      <c r="R2645" s="1" t="s">
        <v>85</v>
      </c>
      <c r="S2645" s="1">
        <v>0</v>
      </c>
      <c r="U2645" s="1">
        <v>0</v>
      </c>
      <c r="W2645" s="1">
        <v>0</v>
      </c>
      <c r="Y2645" s="1">
        <v>0</v>
      </c>
      <c r="AA2645" s="1">
        <v>0</v>
      </c>
      <c r="AC2645" s="1">
        <v>0</v>
      </c>
      <c r="AE2645" s="1">
        <v>0</v>
      </c>
      <c r="AG2645" s="1">
        <v>4</v>
      </c>
      <c r="AH2645" s="1">
        <v>15000</v>
      </c>
    </row>
    <row r="2646" spans="1:34">
      <c r="A2646" s="1" t="s">
        <v>6913</v>
      </c>
      <c r="B2646" s="1" t="s">
        <v>6914</v>
      </c>
      <c r="C2646" s="1" t="s">
        <v>212</v>
      </c>
      <c r="D2646" s="1">
        <v>9</v>
      </c>
      <c r="E2646" s="4">
        <v>44712</v>
      </c>
      <c r="F2646" s="1" t="s">
        <v>6915</v>
      </c>
      <c r="G2646" s="1" t="s">
        <v>80</v>
      </c>
      <c r="H2646" s="1" t="s">
        <v>65</v>
      </c>
      <c r="I2646" s="1">
        <v>0.5</v>
      </c>
      <c r="J2646" s="1" t="s">
        <v>75</v>
      </c>
      <c r="K2646" s="1">
        <v>0</v>
      </c>
      <c r="M2646" s="1">
        <v>0</v>
      </c>
      <c r="O2646" s="1">
        <v>0</v>
      </c>
      <c r="Q2646" s="1">
        <v>0</v>
      </c>
      <c r="S2646" s="1">
        <v>0</v>
      </c>
      <c r="U2646" s="1">
        <v>0</v>
      </c>
      <c r="W2646" s="1">
        <v>0</v>
      </c>
      <c r="Y2646" s="1">
        <v>0</v>
      </c>
      <c r="AA2646" s="1">
        <v>0</v>
      </c>
      <c r="AC2646" s="1">
        <v>0</v>
      </c>
      <c r="AE2646" s="1">
        <v>0</v>
      </c>
      <c r="AG2646" s="1">
        <v>1</v>
      </c>
      <c r="AH2646" s="1">
        <v>0</v>
      </c>
    </row>
    <row r="2647" spans="1:34">
      <c r="A2647" s="1" t="s">
        <v>6916</v>
      </c>
      <c r="B2647" s="1" t="s">
        <v>6917</v>
      </c>
      <c r="C2647" s="1" t="s">
        <v>65</v>
      </c>
      <c r="D2647" s="1">
        <v>28</v>
      </c>
      <c r="E2647" s="1">
        <v>41905</v>
      </c>
      <c r="F2647" s="1" t="s">
        <v>20332</v>
      </c>
      <c r="G2647" s="1" t="s">
        <v>72</v>
      </c>
      <c r="H2647" s="1" t="s">
        <v>73</v>
      </c>
      <c r="I2647" s="1">
        <v>0</v>
      </c>
      <c r="J2647" s="1" t="s">
        <v>89</v>
      </c>
      <c r="K2647" s="1">
        <v>0.7</v>
      </c>
      <c r="L2647" s="1" t="s">
        <v>75</v>
      </c>
      <c r="M2647" s="1">
        <v>0</v>
      </c>
      <c r="O2647" s="1">
        <v>0</v>
      </c>
      <c r="Q2647" s="1">
        <v>0</v>
      </c>
      <c r="S2647" s="1">
        <v>0</v>
      </c>
      <c r="U2647" s="1">
        <v>0</v>
      </c>
      <c r="W2647" s="1">
        <v>0</v>
      </c>
      <c r="Y2647" s="1">
        <v>0</v>
      </c>
      <c r="AA2647" s="1">
        <v>0</v>
      </c>
      <c r="AC2647" s="1">
        <v>0</v>
      </c>
      <c r="AE2647" s="1">
        <v>0</v>
      </c>
      <c r="AG2647" s="1">
        <v>2</v>
      </c>
      <c r="AH2647" s="1">
        <v>12000</v>
      </c>
    </row>
    <row r="2648" spans="1:34">
      <c r="A2648" s="1" t="s">
        <v>6918</v>
      </c>
      <c r="B2648" s="1" t="s">
        <v>6919</v>
      </c>
      <c r="C2648" s="1" t="s">
        <v>121</v>
      </c>
      <c r="D2648" s="1">
        <v>25</v>
      </c>
      <c r="E2648" s="1">
        <v>42488</v>
      </c>
      <c r="F2648" s="1" t="s">
        <v>20332</v>
      </c>
      <c r="G2648" s="1" t="s">
        <v>72</v>
      </c>
      <c r="H2648" s="1" t="s">
        <v>65</v>
      </c>
      <c r="I2648" s="1">
        <v>0.8</v>
      </c>
      <c r="J2648" s="1" t="s">
        <v>75</v>
      </c>
      <c r="K2648" s="1">
        <v>0</v>
      </c>
      <c r="M2648" s="1">
        <v>0</v>
      </c>
      <c r="O2648" s="1">
        <v>0</v>
      </c>
      <c r="Q2648" s="1">
        <v>0</v>
      </c>
      <c r="S2648" s="1">
        <v>0</v>
      </c>
      <c r="U2648" s="1">
        <v>0</v>
      </c>
      <c r="W2648" s="1">
        <v>0</v>
      </c>
      <c r="Y2648" s="1">
        <v>0</v>
      </c>
      <c r="AA2648" s="1">
        <v>0</v>
      </c>
      <c r="AC2648" s="1">
        <v>0</v>
      </c>
      <c r="AE2648" s="1">
        <v>0</v>
      </c>
      <c r="AG2648" s="1">
        <v>1</v>
      </c>
      <c r="AH2648" s="1">
        <v>0</v>
      </c>
    </row>
    <row r="2649" spans="1:34">
      <c r="A2649" s="1" t="s">
        <v>6920</v>
      </c>
      <c r="B2649" s="1" t="s">
        <v>6921</v>
      </c>
      <c r="C2649" s="1" t="s">
        <v>620</v>
      </c>
      <c r="D2649" s="1">
        <v>5</v>
      </c>
      <c r="E2649" s="4">
        <v>44650</v>
      </c>
      <c r="F2649" s="1" t="s">
        <v>6922</v>
      </c>
      <c r="G2649" s="1" t="s">
        <v>72</v>
      </c>
      <c r="H2649" s="1" t="s">
        <v>73</v>
      </c>
      <c r="I2649" s="1">
        <v>0</v>
      </c>
      <c r="J2649" s="1" t="s">
        <v>74</v>
      </c>
      <c r="K2649" s="1">
        <v>0.57999999999999996</v>
      </c>
      <c r="L2649" s="1" t="s">
        <v>75</v>
      </c>
      <c r="M2649" s="1">
        <v>0</v>
      </c>
      <c r="O2649" s="1">
        <v>0</v>
      </c>
      <c r="Q2649" s="1">
        <v>0</v>
      </c>
      <c r="S2649" s="1">
        <v>0</v>
      </c>
      <c r="U2649" s="1">
        <v>0</v>
      </c>
      <c r="W2649" s="1">
        <v>0</v>
      </c>
      <c r="Y2649" s="1">
        <v>0</v>
      </c>
      <c r="AA2649" s="1">
        <v>0</v>
      </c>
      <c r="AC2649" s="1">
        <v>0</v>
      </c>
      <c r="AE2649" s="1">
        <v>0</v>
      </c>
      <c r="AG2649" s="1">
        <v>2</v>
      </c>
      <c r="AH2649" s="1">
        <v>10000</v>
      </c>
    </row>
    <row r="2650" spans="1:34">
      <c r="A2650" s="1" t="s">
        <v>6923</v>
      </c>
      <c r="B2650" s="1" t="s">
        <v>6924</v>
      </c>
      <c r="C2650" s="1" t="s">
        <v>620</v>
      </c>
      <c r="D2650" s="1">
        <v>16</v>
      </c>
      <c r="E2650" s="4">
        <v>44662</v>
      </c>
      <c r="F2650" s="1" t="s">
        <v>6925</v>
      </c>
      <c r="G2650" s="1" t="s">
        <v>80</v>
      </c>
      <c r="H2650" s="1" t="s">
        <v>73</v>
      </c>
      <c r="I2650" s="1">
        <v>0.6</v>
      </c>
      <c r="J2650" s="1" t="s">
        <v>82</v>
      </c>
      <c r="K2650" s="1">
        <v>0.65</v>
      </c>
      <c r="L2650" s="1" t="s">
        <v>83</v>
      </c>
      <c r="M2650" s="1">
        <v>0.7</v>
      </c>
      <c r="N2650" s="1" t="s">
        <v>84</v>
      </c>
      <c r="O2650" s="1">
        <v>0.8</v>
      </c>
      <c r="P2650" s="1" t="s">
        <v>85</v>
      </c>
      <c r="Q2650" s="1">
        <v>0</v>
      </c>
      <c r="S2650" s="1">
        <v>0</v>
      </c>
      <c r="U2650" s="1">
        <v>0</v>
      </c>
      <c r="W2650" s="1">
        <v>0</v>
      </c>
      <c r="Y2650" s="1">
        <v>0</v>
      </c>
      <c r="AA2650" s="1">
        <v>0</v>
      </c>
      <c r="AC2650" s="1">
        <v>0</v>
      </c>
      <c r="AE2650" s="1">
        <v>0</v>
      </c>
      <c r="AG2650" s="1">
        <v>3</v>
      </c>
      <c r="AH2650" s="1">
        <v>0</v>
      </c>
    </row>
    <row r="2651" spans="1:34">
      <c r="A2651" s="1" t="s">
        <v>6926</v>
      </c>
      <c r="B2651" s="1" t="s">
        <v>6927</v>
      </c>
      <c r="C2651" s="1" t="s">
        <v>306</v>
      </c>
      <c r="D2651" s="1">
        <v>18</v>
      </c>
      <c r="E2651" s="1">
        <v>42151</v>
      </c>
      <c r="F2651" s="1" t="s">
        <v>20332</v>
      </c>
      <c r="G2651" s="1" t="s">
        <v>72</v>
      </c>
      <c r="H2651" s="1" t="s">
        <v>65</v>
      </c>
      <c r="I2651" s="1">
        <v>0.6</v>
      </c>
      <c r="J2651" s="1" t="s">
        <v>75</v>
      </c>
      <c r="K2651" s="1">
        <v>0</v>
      </c>
      <c r="M2651" s="1">
        <v>0</v>
      </c>
      <c r="O2651" s="1">
        <v>0</v>
      </c>
      <c r="Q2651" s="1">
        <v>0</v>
      </c>
      <c r="S2651" s="1">
        <v>0</v>
      </c>
      <c r="U2651" s="1">
        <v>0</v>
      </c>
      <c r="W2651" s="1">
        <v>0</v>
      </c>
      <c r="Y2651" s="1">
        <v>0</v>
      </c>
      <c r="AA2651" s="1">
        <v>0</v>
      </c>
      <c r="AC2651" s="1">
        <v>0</v>
      </c>
      <c r="AE2651" s="1">
        <v>0</v>
      </c>
      <c r="AG2651" s="1">
        <v>1</v>
      </c>
      <c r="AH2651" s="1">
        <v>0</v>
      </c>
    </row>
    <row r="2652" spans="1:34">
      <c r="A2652" s="1" t="s">
        <v>6928</v>
      </c>
      <c r="B2652" s="1" t="s">
        <v>6929</v>
      </c>
      <c r="C2652" s="1" t="s">
        <v>101</v>
      </c>
      <c r="D2652" s="1">
        <v>7</v>
      </c>
      <c r="E2652" s="4">
        <v>44671</v>
      </c>
      <c r="F2652" s="1" t="s">
        <v>6930</v>
      </c>
      <c r="G2652" s="1" t="s">
        <v>72</v>
      </c>
      <c r="H2652" s="1" t="s">
        <v>65</v>
      </c>
      <c r="I2652" s="1">
        <v>0.3</v>
      </c>
      <c r="J2652" s="1" t="s">
        <v>75</v>
      </c>
      <c r="K2652" s="1">
        <v>0</v>
      </c>
      <c r="M2652" s="1">
        <v>0</v>
      </c>
      <c r="O2652" s="1">
        <v>0</v>
      </c>
      <c r="Q2652" s="1">
        <v>0</v>
      </c>
      <c r="S2652" s="1">
        <v>0</v>
      </c>
      <c r="U2652" s="1">
        <v>0</v>
      </c>
      <c r="W2652" s="1">
        <v>0</v>
      </c>
      <c r="Y2652" s="1">
        <v>0</v>
      </c>
      <c r="AA2652" s="1">
        <v>0</v>
      </c>
      <c r="AC2652" s="1">
        <v>0</v>
      </c>
      <c r="AE2652" s="1">
        <v>0</v>
      </c>
      <c r="AG2652" s="1">
        <v>1</v>
      </c>
      <c r="AH2652" s="1">
        <v>0</v>
      </c>
    </row>
    <row r="2653" spans="1:34">
      <c r="A2653" s="1" t="s">
        <v>6931</v>
      </c>
      <c r="B2653" s="1" t="s">
        <v>6932</v>
      </c>
      <c r="C2653" s="1" t="s">
        <v>112</v>
      </c>
      <c r="D2653" s="1">
        <v>3</v>
      </c>
      <c r="E2653" s="4">
        <v>44624</v>
      </c>
      <c r="F2653" s="1" t="s">
        <v>6933</v>
      </c>
      <c r="G2653" s="1" t="s">
        <v>72</v>
      </c>
      <c r="H2653" s="1" t="s">
        <v>65</v>
      </c>
      <c r="I2653" s="1">
        <v>0.7</v>
      </c>
      <c r="J2653" s="1" t="s">
        <v>75</v>
      </c>
      <c r="K2653" s="1">
        <v>0</v>
      </c>
      <c r="M2653" s="1">
        <v>0</v>
      </c>
      <c r="O2653" s="1">
        <v>0</v>
      </c>
      <c r="Q2653" s="1">
        <v>0</v>
      </c>
      <c r="S2653" s="1">
        <v>0</v>
      </c>
      <c r="U2653" s="1">
        <v>0</v>
      </c>
      <c r="W2653" s="1">
        <v>0</v>
      </c>
      <c r="Y2653" s="1">
        <v>0</v>
      </c>
      <c r="AA2653" s="1">
        <v>0</v>
      </c>
      <c r="AC2653" s="1">
        <v>0</v>
      </c>
      <c r="AE2653" s="1">
        <v>0</v>
      </c>
      <c r="AG2653" s="1">
        <v>1</v>
      </c>
      <c r="AH2653" s="1">
        <v>0</v>
      </c>
    </row>
    <row r="2654" spans="1:34">
      <c r="A2654" s="1" t="s">
        <v>6934</v>
      </c>
      <c r="B2654" s="1" t="s">
        <v>6935</v>
      </c>
      <c r="C2654" s="1" t="s">
        <v>95</v>
      </c>
      <c r="D2654" s="1">
        <v>10</v>
      </c>
      <c r="E2654" s="4">
        <v>44712</v>
      </c>
      <c r="F2654" s="1" t="s">
        <v>6936</v>
      </c>
      <c r="G2654" s="1" t="s">
        <v>72</v>
      </c>
      <c r="H2654" s="1" t="s">
        <v>65</v>
      </c>
      <c r="I2654" s="1">
        <v>0.6</v>
      </c>
      <c r="J2654" s="1" t="s">
        <v>75</v>
      </c>
      <c r="K2654" s="1">
        <v>0</v>
      </c>
      <c r="M2654" s="1">
        <v>0</v>
      </c>
      <c r="O2654" s="1">
        <v>0</v>
      </c>
      <c r="Q2654" s="1">
        <v>0</v>
      </c>
      <c r="S2654" s="1">
        <v>0</v>
      </c>
      <c r="U2654" s="1">
        <v>0</v>
      </c>
      <c r="W2654" s="1">
        <v>0</v>
      </c>
      <c r="Y2654" s="1">
        <v>0</v>
      </c>
      <c r="AA2654" s="1">
        <v>0</v>
      </c>
      <c r="AC2654" s="1">
        <v>0</v>
      </c>
      <c r="AE2654" s="1">
        <v>0</v>
      </c>
      <c r="AG2654" s="1">
        <v>1</v>
      </c>
      <c r="AH2654" s="1">
        <v>0</v>
      </c>
    </row>
    <row r="2655" spans="1:34">
      <c r="A2655" s="1" t="s">
        <v>6937</v>
      </c>
      <c r="B2655" s="1" t="s">
        <v>6938</v>
      </c>
      <c r="C2655" s="1" t="s">
        <v>238</v>
      </c>
      <c r="D2655" s="1">
        <v>11</v>
      </c>
      <c r="E2655" s="1">
        <v>42459</v>
      </c>
      <c r="F2655" s="1" t="s">
        <v>20332</v>
      </c>
      <c r="G2655" s="1" t="s">
        <v>72</v>
      </c>
      <c r="H2655" s="1" t="s">
        <v>73</v>
      </c>
      <c r="I2655" s="1">
        <v>0</v>
      </c>
      <c r="J2655" s="1" t="s">
        <v>74</v>
      </c>
      <c r="K2655" s="1">
        <v>0.8</v>
      </c>
      <c r="L2655" s="1" t="s">
        <v>75</v>
      </c>
      <c r="M2655" s="1">
        <v>0</v>
      </c>
      <c r="O2655" s="1">
        <v>0</v>
      </c>
      <c r="Q2655" s="1">
        <v>0</v>
      </c>
      <c r="S2655" s="1">
        <v>0</v>
      </c>
      <c r="U2655" s="1">
        <v>0</v>
      </c>
      <c r="W2655" s="1">
        <v>0</v>
      </c>
      <c r="Y2655" s="1">
        <v>0</v>
      </c>
      <c r="AA2655" s="1">
        <v>0</v>
      </c>
      <c r="AC2655" s="1">
        <v>0</v>
      </c>
      <c r="AE2655" s="1">
        <v>0</v>
      </c>
      <c r="AG2655" s="1">
        <v>2</v>
      </c>
      <c r="AH2655" s="1">
        <v>10000</v>
      </c>
    </row>
    <row r="2656" spans="1:34">
      <c r="A2656" s="1" t="s">
        <v>6939</v>
      </c>
      <c r="B2656" s="1" t="s">
        <v>6940</v>
      </c>
      <c r="C2656" s="1" t="s">
        <v>167</v>
      </c>
      <c r="D2656" s="1">
        <v>54</v>
      </c>
      <c r="E2656" s="1">
        <v>44194</v>
      </c>
      <c r="F2656" s="1" t="s">
        <v>20332</v>
      </c>
      <c r="G2656" s="1" t="s">
        <v>72</v>
      </c>
      <c r="H2656" s="1" t="s">
        <v>65</v>
      </c>
      <c r="I2656" s="1">
        <v>0.8</v>
      </c>
      <c r="J2656" s="1" t="s">
        <v>75</v>
      </c>
      <c r="K2656" s="1">
        <v>0</v>
      </c>
      <c r="M2656" s="1">
        <v>0</v>
      </c>
      <c r="O2656" s="1">
        <v>0</v>
      </c>
      <c r="Q2656" s="1">
        <v>0</v>
      </c>
      <c r="S2656" s="1">
        <v>0</v>
      </c>
      <c r="U2656" s="1">
        <v>0</v>
      </c>
      <c r="W2656" s="1">
        <v>0</v>
      </c>
      <c r="Y2656" s="1">
        <v>0</v>
      </c>
      <c r="AA2656" s="1">
        <v>0</v>
      </c>
      <c r="AC2656" s="1">
        <v>0</v>
      </c>
      <c r="AE2656" s="1">
        <v>0</v>
      </c>
      <c r="AG2656" s="1">
        <v>1</v>
      </c>
      <c r="AH2656" s="1">
        <v>0</v>
      </c>
    </row>
    <row r="2657" spans="1:34">
      <c r="A2657" s="1" t="s">
        <v>6941</v>
      </c>
      <c r="B2657" s="1" t="s">
        <v>6942</v>
      </c>
      <c r="C2657" s="1" t="s">
        <v>3535</v>
      </c>
      <c r="D2657" s="1">
        <v>2</v>
      </c>
      <c r="E2657" s="1">
        <v>44270</v>
      </c>
      <c r="F2657" s="1" t="s">
        <v>20340</v>
      </c>
      <c r="G2657" s="1" t="s">
        <v>20341</v>
      </c>
      <c r="H2657" s="1" t="s">
        <v>73</v>
      </c>
      <c r="I2657" s="1">
        <v>0</v>
      </c>
      <c r="J2657" s="1" t="s">
        <v>651</v>
      </c>
      <c r="K2657" s="1">
        <v>0.6</v>
      </c>
      <c r="L2657" s="1" t="s">
        <v>82</v>
      </c>
      <c r="M2657" s="1">
        <v>0.65</v>
      </c>
      <c r="N2657" s="1" t="s">
        <v>83</v>
      </c>
      <c r="O2657" s="1">
        <v>0.7</v>
      </c>
      <c r="P2657" s="1" t="s">
        <v>84</v>
      </c>
      <c r="Q2657" s="1">
        <v>0.75</v>
      </c>
      <c r="R2657" s="1" t="s">
        <v>85</v>
      </c>
      <c r="S2657" s="1">
        <v>0</v>
      </c>
      <c r="U2657" s="1">
        <v>0</v>
      </c>
      <c r="W2657" s="1">
        <v>0</v>
      </c>
      <c r="Y2657" s="1">
        <v>0</v>
      </c>
      <c r="AA2657" s="1">
        <v>0</v>
      </c>
      <c r="AC2657" s="1">
        <v>0</v>
      </c>
      <c r="AE2657" s="1">
        <v>0</v>
      </c>
      <c r="AG2657" s="1">
        <v>4</v>
      </c>
      <c r="AH2657" s="1">
        <v>14999.99</v>
      </c>
    </row>
    <row r="2658" spans="1:34">
      <c r="A2658" s="1" t="s">
        <v>6943</v>
      </c>
      <c r="B2658" s="1" t="s">
        <v>6944</v>
      </c>
      <c r="C2658" s="1" t="s">
        <v>626</v>
      </c>
      <c r="D2658" s="1">
        <v>57</v>
      </c>
      <c r="E2658" s="4">
        <v>44560</v>
      </c>
      <c r="F2658" s="1" t="s">
        <v>6945</v>
      </c>
      <c r="G2658" s="1" t="s">
        <v>72</v>
      </c>
      <c r="H2658" s="1" t="s">
        <v>65</v>
      </c>
      <c r="I2658" s="1">
        <v>0.6</v>
      </c>
      <c r="J2658" s="1" t="s">
        <v>75</v>
      </c>
      <c r="K2658" s="1">
        <v>0</v>
      </c>
      <c r="M2658" s="1">
        <v>0</v>
      </c>
      <c r="O2658" s="1">
        <v>0</v>
      </c>
      <c r="Q2658" s="1">
        <v>0</v>
      </c>
      <c r="S2658" s="1">
        <v>0</v>
      </c>
      <c r="U2658" s="1">
        <v>0</v>
      </c>
      <c r="W2658" s="1">
        <v>0</v>
      </c>
      <c r="Y2658" s="1">
        <v>0</v>
      </c>
      <c r="AA2658" s="1">
        <v>0</v>
      </c>
      <c r="AC2658" s="1">
        <v>0</v>
      </c>
      <c r="AE2658" s="1">
        <v>0</v>
      </c>
      <c r="AG2658" s="1">
        <v>1</v>
      </c>
      <c r="AH2658" s="1">
        <v>0</v>
      </c>
    </row>
    <row r="2659" spans="1:34">
      <c r="A2659" s="1" t="s">
        <v>6946</v>
      </c>
      <c r="B2659" s="1" t="s">
        <v>6947</v>
      </c>
      <c r="C2659" s="1" t="s">
        <v>2500</v>
      </c>
      <c r="D2659" s="1">
        <v>17</v>
      </c>
      <c r="E2659" s="4">
        <v>44670</v>
      </c>
      <c r="F2659" s="1" t="s">
        <v>6948</v>
      </c>
      <c r="G2659" s="1" t="s">
        <v>80</v>
      </c>
      <c r="H2659" s="1" t="s">
        <v>73</v>
      </c>
      <c r="I2659" s="1">
        <v>0</v>
      </c>
      <c r="J2659" s="1" t="s">
        <v>74</v>
      </c>
      <c r="K2659" s="1">
        <v>0.3</v>
      </c>
      <c r="L2659" s="1" t="s">
        <v>82</v>
      </c>
      <c r="M2659" s="1">
        <v>0.5</v>
      </c>
      <c r="N2659" s="1" t="s">
        <v>83</v>
      </c>
      <c r="O2659" s="1">
        <v>0.7</v>
      </c>
      <c r="P2659" s="1" t="s">
        <v>84</v>
      </c>
      <c r="Q2659" s="1">
        <v>0.79</v>
      </c>
      <c r="R2659" s="1" t="s">
        <v>85</v>
      </c>
      <c r="S2659" s="1">
        <v>0</v>
      </c>
      <c r="U2659" s="1">
        <v>0</v>
      </c>
      <c r="W2659" s="1">
        <v>0</v>
      </c>
      <c r="Y2659" s="1">
        <v>0</v>
      </c>
      <c r="AA2659" s="1">
        <v>0</v>
      </c>
      <c r="AC2659" s="1">
        <v>0</v>
      </c>
      <c r="AE2659" s="1">
        <v>0</v>
      </c>
      <c r="AG2659" s="1">
        <v>4</v>
      </c>
      <c r="AH2659" s="1">
        <v>10000</v>
      </c>
    </row>
    <row r="2660" spans="1:34">
      <c r="A2660" s="1" t="s">
        <v>6949</v>
      </c>
      <c r="B2660" s="1" t="s">
        <v>37</v>
      </c>
      <c r="C2660" s="1" t="s">
        <v>964</v>
      </c>
      <c r="D2660" s="1">
        <v>6</v>
      </c>
      <c r="E2660" s="4">
        <v>44660</v>
      </c>
      <c r="F2660" s="1" t="s">
        <v>6950</v>
      </c>
      <c r="G2660" s="1" t="s">
        <v>72</v>
      </c>
      <c r="H2660" s="1" t="s">
        <v>65</v>
      </c>
      <c r="I2660" s="1">
        <v>0.5</v>
      </c>
      <c r="J2660" s="1" t="s">
        <v>75</v>
      </c>
      <c r="K2660" s="1">
        <v>0</v>
      </c>
      <c r="M2660" s="1">
        <v>0</v>
      </c>
      <c r="O2660" s="1">
        <v>0</v>
      </c>
      <c r="Q2660" s="1">
        <v>0</v>
      </c>
      <c r="S2660" s="1">
        <v>0</v>
      </c>
      <c r="U2660" s="1">
        <v>0</v>
      </c>
      <c r="W2660" s="1">
        <v>0</v>
      </c>
      <c r="Y2660" s="1">
        <v>0</v>
      </c>
      <c r="AA2660" s="1">
        <v>0</v>
      </c>
      <c r="AC2660" s="1">
        <v>0</v>
      </c>
      <c r="AE2660" s="1">
        <v>0</v>
      </c>
      <c r="AG2660" s="1">
        <v>1</v>
      </c>
      <c r="AH2660" s="1">
        <v>0</v>
      </c>
    </row>
    <row r="2661" spans="1:34">
      <c r="A2661" s="1" t="s">
        <v>6951</v>
      </c>
      <c r="B2661" s="1" t="s">
        <v>6952</v>
      </c>
      <c r="C2661" s="1" t="s">
        <v>1331</v>
      </c>
      <c r="D2661" s="1">
        <v>10</v>
      </c>
      <c r="E2661" s="4">
        <v>44658</v>
      </c>
      <c r="F2661" s="1" t="s">
        <v>6953</v>
      </c>
      <c r="G2661" s="1" t="s">
        <v>80</v>
      </c>
      <c r="H2661" s="1" t="s">
        <v>73</v>
      </c>
      <c r="I2661" s="1">
        <v>0</v>
      </c>
      <c r="J2661" s="1" t="s">
        <v>434</v>
      </c>
      <c r="K2661" s="1">
        <v>0.53</v>
      </c>
      <c r="L2661" s="1" t="s">
        <v>82</v>
      </c>
      <c r="M2661" s="1">
        <v>0.77</v>
      </c>
      <c r="N2661" s="1" t="s">
        <v>83</v>
      </c>
      <c r="O2661" s="1">
        <v>0.78</v>
      </c>
      <c r="P2661" s="1" t="s">
        <v>84</v>
      </c>
      <c r="Q2661" s="1">
        <v>0.8</v>
      </c>
      <c r="R2661" s="1" t="s">
        <v>85</v>
      </c>
      <c r="S2661" s="1">
        <v>0</v>
      </c>
      <c r="U2661" s="1">
        <v>0</v>
      </c>
      <c r="W2661" s="1">
        <v>0</v>
      </c>
      <c r="Y2661" s="1">
        <v>0</v>
      </c>
      <c r="AA2661" s="1">
        <v>0</v>
      </c>
      <c r="AC2661" s="1">
        <v>0</v>
      </c>
      <c r="AE2661" s="1">
        <v>0</v>
      </c>
      <c r="AG2661" s="1">
        <v>4</v>
      </c>
      <c r="AH2661" s="1">
        <v>7500</v>
      </c>
    </row>
    <row r="2662" spans="1:34">
      <c r="A2662" s="1" t="s">
        <v>6954</v>
      </c>
      <c r="B2662" s="1" t="s">
        <v>6955</v>
      </c>
      <c r="C2662" s="1" t="s">
        <v>112</v>
      </c>
      <c r="D2662" s="1">
        <v>30</v>
      </c>
      <c r="E2662" s="4">
        <v>44544</v>
      </c>
      <c r="F2662" s="1" t="s">
        <v>6956</v>
      </c>
      <c r="G2662" s="1" t="s">
        <v>72</v>
      </c>
      <c r="H2662" s="1" t="s">
        <v>65</v>
      </c>
      <c r="I2662" s="1">
        <v>0.8</v>
      </c>
      <c r="J2662" s="1" t="s">
        <v>75</v>
      </c>
      <c r="K2662" s="1">
        <v>0</v>
      </c>
      <c r="M2662" s="1">
        <v>0</v>
      </c>
      <c r="O2662" s="1">
        <v>0</v>
      </c>
      <c r="Q2662" s="1">
        <v>0</v>
      </c>
      <c r="S2662" s="1">
        <v>0</v>
      </c>
      <c r="U2662" s="1">
        <v>0</v>
      </c>
      <c r="W2662" s="1">
        <v>0</v>
      </c>
      <c r="Y2662" s="1">
        <v>0</v>
      </c>
      <c r="AA2662" s="1">
        <v>0</v>
      </c>
      <c r="AC2662" s="1">
        <v>0</v>
      </c>
      <c r="AE2662" s="1">
        <v>0</v>
      </c>
      <c r="AG2662" s="1">
        <v>1</v>
      </c>
      <c r="AH2662" s="1">
        <v>0</v>
      </c>
    </row>
    <row r="2663" spans="1:34">
      <c r="A2663" s="1" t="s">
        <v>6957</v>
      </c>
      <c r="B2663" s="1" t="s">
        <v>6958</v>
      </c>
      <c r="C2663" s="1" t="s">
        <v>964</v>
      </c>
      <c r="D2663" s="1">
        <v>5</v>
      </c>
      <c r="E2663" s="1">
        <v>43969</v>
      </c>
      <c r="F2663" s="1" t="s">
        <v>20332</v>
      </c>
      <c r="G2663" s="1" t="s">
        <v>72</v>
      </c>
      <c r="H2663" s="1" t="s">
        <v>65</v>
      </c>
      <c r="I2663" s="1">
        <v>0.5</v>
      </c>
      <c r="J2663" s="1" t="s">
        <v>75</v>
      </c>
      <c r="K2663" s="1">
        <v>0</v>
      </c>
      <c r="M2663" s="1">
        <v>0</v>
      </c>
      <c r="O2663" s="1">
        <v>0</v>
      </c>
      <c r="Q2663" s="1">
        <v>0</v>
      </c>
      <c r="S2663" s="1">
        <v>0</v>
      </c>
      <c r="U2663" s="1">
        <v>0</v>
      </c>
      <c r="W2663" s="1">
        <v>0</v>
      </c>
      <c r="Y2663" s="1">
        <v>0</v>
      </c>
      <c r="AA2663" s="1">
        <v>0</v>
      </c>
      <c r="AC2663" s="1">
        <v>0</v>
      </c>
      <c r="AE2663" s="1">
        <v>0</v>
      </c>
      <c r="AG2663" s="1">
        <v>1</v>
      </c>
      <c r="AH2663" s="1">
        <v>0</v>
      </c>
    </row>
    <row r="2664" spans="1:34">
      <c r="A2664" s="1" t="s">
        <v>6959</v>
      </c>
      <c r="B2664" s="1" t="s">
        <v>6960</v>
      </c>
      <c r="C2664" s="1" t="s">
        <v>115</v>
      </c>
      <c r="D2664" s="1">
        <v>9</v>
      </c>
      <c r="E2664" s="1">
        <v>44708</v>
      </c>
      <c r="F2664" s="1" t="s">
        <v>20511</v>
      </c>
      <c r="G2664" s="1" t="s">
        <v>72</v>
      </c>
      <c r="H2664" s="1" t="s">
        <v>65</v>
      </c>
      <c r="I2664" s="1">
        <v>0.7</v>
      </c>
      <c r="J2664" s="1" t="s">
        <v>75</v>
      </c>
      <c r="K2664" s="1">
        <v>0</v>
      </c>
      <c r="M2664" s="1">
        <v>0</v>
      </c>
      <c r="O2664" s="1">
        <v>0</v>
      </c>
      <c r="Q2664" s="1">
        <v>0</v>
      </c>
      <c r="S2664" s="1">
        <v>0</v>
      </c>
      <c r="U2664" s="1">
        <v>0</v>
      </c>
      <c r="W2664" s="1">
        <v>0</v>
      </c>
      <c r="Y2664" s="1">
        <v>0</v>
      </c>
      <c r="AA2664" s="1">
        <v>0</v>
      </c>
      <c r="AC2664" s="1">
        <v>0</v>
      </c>
      <c r="AE2664" s="1">
        <v>0</v>
      </c>
      <c r="AG2664" s="1">
        <v>1</v>
      </c>
      <c r="AH2664" s="1">
        <v>0</v>
      </c>
    </row>
    <row r="2665" spans="1:34">
      <c r="A2665" s="1" t="s">
        <v>6961</v>
      </c>
      <c r="B2665" s="1" t="s">
        <v>6962</v>
      </c>
      <c r="C2665" s="1" t="s">
        <v>297</v>
      </c>
      <c r="D2665" s="1">
        <v>79</v>
      </c>
      <c r="E2665" s="1">
        <v>42169</v>
      </c>
      <c r="F2665" s="1" t="s">
        <v>20332</v>
      </c>
      <c r="G2665" s="1" t="s">
        <v>72</v>
      </c>
      <c r="H2665" s="1" t="s">
        <v>73</v>
      </c>
      <c r="I2665" s="1">
        <v>0</v>
      </c>
      <c r="J2665" s="1" t="s">
        <v>74</v>
      </c>
      <c r="K2665" s="1">
        <v>0.8</v>
      </c>
      <c r="L2665" s="1" t="s">
        <v>75</v>
      </c>
      <c r="M2665" s="1">
        <v>0</v>
      </c>
      <c r="O2665" s="1">
        <v>0</v>
      </c>
      <c r="Q2665" s="1">
        <v>0</v>
      </c>
      <c r="S2665" s="1">
        <v>0</v>
      </c>
      <c r="U2665" s="1">
        <v>0</v>
      </c>
      <c r="W2665" s="1">
        <v>0</v>
      </c>
      <c r="Y2665" s="1">
        <v>0</v>
      </c>
      <c r="AA2665" s="1">
        <v>0</v>
      </c>
      <c r="AC2665" s="1">
        <v>0</v>
      </c>
      <c r="AE2665" s="1">
        <v>0</v>
      </c>
      <c r="AG2665" s="1">
        <v>2</v>
      </c>
      <c r="AH2665" s="1">
        <v>10000</v>
      </c>
    </row>
    <row r="2666" spans="1:34">
      <c r="A2666" s="1" t="s">
        <v>6963</v>
      </c>
      <c r="B2666" s="1" t="s">
        <v>6964</v>
      </c>
      <c r="C2666" s="1" t="s">
        <v>488</v>
      </c>
      <c r="H2666" s="1" t="s">
        <v>65</v>
      </c>
      <c r="I2666" s="1" t="s">
        <v>66</v>
      </c>
      <c r="V2666" s="1" t="s">
        <v>67</v>
      </c>
    </row>
    <row r="2667" spans="1:34">
      <c r="A2667" s="1" t="s">
        <v>6965</v>
      </c>
      <c r="B2667" s="1" t="s">
        <v>6966</v>
      </c>
      <c r="C2667" s="1" t="s">
        <v>259</v>
      </c>
      <c r="D2667" s="1">
        <v>2</v>
      </c>
      <c r="E2667" s="4">
        <v>44580</v>
      </c>
      <c r="F2667" s="1" t="s">
        <v>6967</v>
      </c>
      <c r="G2667" s="1" t="s">
        <v>80</v>
      </c>
      <c r="H2667" s="1" t="s">
        <v>73</v>
      </c>
      <c r="I2667" s="1">
        <v>0</v>
      </c>
      <c r="J2667" s="1" t="s">
        <v>1490</v>
      </c>
      <c r="K2667" s="1">
        <v>0.45</v>
      </c>
      <c r="L2667" s="1" t="s">
        <v>82</v>
      </c>
      <c r="M2667" s="1">
        <v>0.55000000000000004</v>
      </c>
      <c r="N2667" s="1" t="s">
        <v>83</v>
      </c>
      <c r="O2667" s="1">
        <v>0.78</v>
      </c>
      <c r="P2667" s="1" t="s">
        <v>84</v>
      </c>
      <c r="Q2667" s="1">
        <v>0.8</v>
      </c>
      <c r="R2667" s="1" t="s">
        <v>85</v>
      </c>
      <c r="S2667" s="1">
        <v>0</v>
      </c>
      <c r="U2667" s="1">
        <v>0</v>
      </c>
      <c r="W2667" s="1">
        <v>0</v>
      </c>
      <c r="Y2667" s="1">
        <v>0</v>
      </c>
      <c r="AA2667" s="1">
        <v>0</v>
      </c>
      <c r="AC2667" s="1">
        <v>0</v>
      </c>
      <c r="AE2667" s="1">
        <v>0</v>
      </c>
      <c r="AG2667" s="1">
        <v>4</v>
      </c>
      <c r="AH2667" s="1">
        <v>5000</v>
      </c>
    </row>
    <row r="2668" spans="1:34">
      <c r="A2668" s="1" t="s">
        <v>6968</v>
      </c>
      <c r="B2668" s="1" t="s">
        <v>6969</v>
      </c>
      <c r="C2668" s="1" t="s">
        <v>378</v>
      </c>
      <c r="D2668" s="1">
        <v>3</v>
      </c>
      <c r="E2668" s="4">
        <v>44641</v>
      </c>
      <c r="F2668" s="1" t="s">
        <v>6970</v>
      </c>
      <c r="G2668" s="1" t="s">
        <v>72</v>
      </c>
      <c r="H2668" s="1" t="s">
        <v>65</v>
      </c>
      <c r="I2668" s="1">
        <v>0.7</v>
      </c>
      <c r="J2668" s="1" t="s">
        <v>75</v>
      </c>
      <c r="K2668" s="1">
        <v>0</v>
      </c>
      <c r="M2668" s="1">
        <v>0</v>
      </c>
      <c r="O2668" s="1">
        <v>0</v>
      </c>
      <c r="Q2668" s="1">
        <v>0</v>
      </c>
      <c r="S2668" s="1">
        <v>0</v>
      </c>
      <c r="U2668" s="1">
        <v>0</v>
      </c>
      <c r="W2668" s="1">
        <v>0</v>
      </c>
      <c r="Y2668" s="1">
        <v>0</v>
      </c>
      <c r="AA2668" s="1">
        <v>0</v>
      </c>
      <c r="AC2668" s="1">
        <v>0</v>
      </c>
      <c r="AE2668" s="1">
        <v>0</v>
      </c>
      <c r="AG2668" s="1">
        <v>1</v>
      </c>
      <c r="AH2668" s="1">
        <v>0</v>
      </c>
    </row>
    <row r="2669" spans="1:34">
      <c r="A2669" s="1" t="s">
        <v>6971</v>
      </c>
      <c r="B2669" s="1" t="s">
        <v>6972</v>
      </c>
      <c r="C2669" s="1" t="s">
        <v>112</v>
      </c>
      <c r="D2669" s="1">
        <v>4</v>
      </c>
      <c r="E2669" s="4">
        <v>44603</v>
      </c>
      <c r="F2669" s="1" t="s">
        <v>6973</v>
      </c>
      <c r="G2669" s="1" t="s">
        <v>72</v>
      </c>
      <c r="H2669" s="1" t="s">
        <v>65</v>
      </c>
      <c r="I2669" s="1">
        <v>0.6</v>
      </c>
      <c r="J2669" s="1" t="s">
        <v>75</v>
      </c>
      <c r="K2669" s="1">
        <v>0</v>
      </c>
      <c r="M2669" s="1">
        <v>0</v>
      </c>
      <c r="O2669" s="1">
        <v>0</v>
      </c>
      <c r="Q2669" s="1">
        <v>0</v>
      </c>
      <c r="S2669" s="1">
        <v>0</v>
      </c>
      <c r="U2669" s="1">
        <v>0</v>
      </c>
      <c r="W2669" s="1">
        <v>0</v>
      </c>
      <c r="Y2669" s="1">
        <v>0</v>
      </c>
      <c r="AA2669" s="1">
        <v>0</v>
      </c>
      <c r="AC2669" s="1">
        <v>0</v>
      </c>
      <c r="AE2669" s="1">
        <v>0</v>
      </c>
      <c r="AG2669" s="1">
        <v>1</v>
      </c>
      <c r="AH2669" s="1">
        <v>0</v>
      </c>
    </row>
    <row r="2670" spans="1:34">
      <c r="A2670" s="1" t="s">
        <v>6974</v>
      </c>
      <c r="B2670" s="1" t="s">
        <v>6975</v>
      </c>
      <c r="C2670" s="1" t="s">
        <v>259</v>
      </c>
      <c r="D2670" s="1">
        <v>10</v>
      </c>
      <c r="E2670" s="1">
        <v>43945</v>
      </c>
      <c r="F2670" s="1" t="s">
        <v>20332</v>
      </c>
      <c r="G2670" s="1" t="s">
        <v>72</v>
      </c>
      <c r="H2670" s="1" t="s">
        <v>73</v>
      </c>
      <c r="I2670" s="1">
        <v>0</v>
      </c>
      <c r="J2670" s="1" t="s">
        <v>74</v>
      </c>
      <c r="K2670" s="1">
        <v>0.5</v>
      </c>
      <c r="L2670" s="1" t="s">
        <v>75</v>
      </c>
      <c r="M2670" s="1">
        <v>0</v>
      </c>
      <c r="O2670" s="1">
        <v>0</v>
      </c>
      <c r="Q2670" s="1">
        <v>0</v>
      </c>
      <c r="S2670" s="1">
        <v>0</v>
      </c>
      <c r="U2670" s="1">
        <v>0</v>
      </c>
      <c r="W2670" s="1">
        <v>0</v>
      </c>
      <c r="Y2670" s="1">
        <v>0</v>
      </c>
      <c r="AA2670" s="1">
        <v>0</v>
      </c>
      <c r="AC2670" s="1">
        <v>0</v>
      </c>
      <c r="AE2670" s="1">
        <v>0</v>
      </c>
      <c r="AG2670" s="1">
        <v>2</v>
      </c>
      <c r="AH2670" s="1">
        <v>10000</v>
      </c>
    </row>
    <row r="2671" spans="1:34">
      <c r="A2671" s="1" t="s">
        <v>6976</v>
      </c>
      <c r="B2671" s="1" t="s">
        <v>6977</v>
      </c>
      <c r="C2671" s="1" t="s">
        <v>30</v>
      </c>
      <c r="D2671" s="1">
        <v>24</v>
      </c>
      <c r="E2671" s="4">
        <v>44670</v>
      </c>
      <c r="F2671" s="1" t="s">
        <v>6978</v>
      </c>
      <c r="G2671" s="1" t="s">
        <v>72</v>
      </c>
      <c r="H2671" s="1" t="s">
        <v>73</v>
      </c>
      <c r="I2671" s="1">
        <v>0</v>
      </c>
      <c r="J2671" s="1" t="s">
        <v>89</v>
      </c>
      <c r="K2671" s="1">
        <v>0.8</v>
      </c>
      <c r="L2671" s="1" t="s">
        <v>75</v>
      </c>
      <c r="M2671" s="1">
        <v>0</v>
      </c>
      <c r="O2671" s="1">
        <v>0</v>
      </c>
      <c r="Q2671" s="1">
        <v>0</v>
      </c>
      <c r="S2671" s="1">
        <v>0</v>
      </c>
      <c r="U2671" s="1">
        <v>0</v>
      </c>
      <c r="W2671" s="1">
        <v>0</v>
      </c>
      <c r="Y2671" s="1">
        <v>0</v>
      </c>
      <c r="AA2671" s="1">
        <v>0</v>
      </c>
      <c r="AC2671" s="1">
        <v>0</v>
      </c>
      <c r="AE2671" s="1">
        <v>0</v>
      </c>
      <c r="AG2671" s="1">
        <v>2</v>
      </c>
      <c r="AH2671" s="1">
        <v>12000</v>
      </c>
    </row>
    <row r="2672" spans="1:34">
      <c r="A2672" s="1" t="s">
        <v>6979</v>
      </c>
      <c r="B2672" s="1" t="s">
        <v>6980</v>
      </c>
      <c r="C2672" s="1" t="s">
        <v>129</v>
      </c>
      <c r="H2672" s="1" t="s">
        <v>65</v>
      </c>
      <c r="I2672" s="1" t="s">
        <v>66</v>
      </c>
      <c r="V2672" s="1" t="s">
        <v>67</v>
      </c>
    </row>
    <row r="2673" spans="1:34">
      <c r="A2673" s="1" t="s">
        <v>6981</v>
      </c>
      <c r="B2673" s="1" t="s">
        <v>6982</v>
      </c>
      <c r="C2673" s="1" t="s">
        <v>199</v>
      </c>
      <c r="D2673" s="1">
        <v>15</v>
      </c>
      <c r="E2673" s="4">
        <v>44772</v>
      </c>
      <c r="F2673" s="1" t="s">
        <v>6983</v>
      </c>
      <c r="G2673" s="1" t="s">
        <v>80</v>
      </c>
      <c r="H2673" s="1" t="s">
        <v>73</v>
      </c>
      <c r="I2673" s="1">
        <v>0</v>
      </c>
      <c r="J2673" s="1" t="s">
        <v>81</v>
      </c>
      <c r="K2673" s="1">
        <v>0.6</v>
      </c>
      <c r="L2673" s="1" t="s">
        <v>82</v>
      </c>
      <c r="M2673" s="1">
        <v>0.6</v>
      </c>
      <c r="N2673" s="1" t="s">
        <v>83</v>
      </c>
      <c r="O2673" s="1">
        <v>0.8</v>
      </c>
      <c r="P2673" s="1" t="s">
        <v>84</v>
      </c>
      <c r="Q2673" s="1">
        <v>0.8</v>
      </c>
      <c r="R2673" s="1" t="s">
        <v>85</v>
      </c>
      <c r="S2673" s="1">
        <v>0</v>
      </c>
      <c r="U2673" s="1">
        <v>0</v>
      </c>
      <c r="W2673" s="1">
        <v>0</v>
      </c>
      <c r="Y2673" s="1">
        <v>0</v>
      </c>
      <c r="AA2673" s="1">
        <v>0</v>
      </c>
      <c r="AC2673" s="1">
        <v>0</v>
      </c>
      <c r="AE2673" s="1">
        <v>0</v>
      </c>
      <c r="AG2673" s="1">
        <v>4</v>
      </c>
      <c r="AH2673" s="1">
        <v>15000</v>
      </c>
    </row>
    <row r="2674" spans="1:34">
      <c r="A2674" s="1" t="s">
        <v>6984</v>
      </c>
      <c r="B2674" s="1" t="s">
        <v>6985</v>
      </c>
      <c r="C2674" s="1" t="s">
        <v>279</v>
      </c>
      <c r="D2674" s="1">
        <v>76</v>
      </c>
      <c r="E2674" s="1">
        <v>43798</v>
      </c>
      <c r="F2674" s="1" t="s">
        <v>20340</v>
      </c>
      <c r="G2674" s="1" t="s">
        <v>20341</v>
      </c>
      <c r="H2674" s="1" t="s">
        <v>73</v>
      </c>
      <c r="I2674" s="1">
        <v>0</v>
      </c>
      <c r="J2674" s="1" t="s">
        <v>651</v>
      </c>
      <c r="K2674" s="1">
        <v>0.5</v>
      </c>
      <c r="L2674" s="1" t="s">
        <v>82</v>
      </c>
      <c r="M2674" s="1">
        <v>0.7</v>
      </c>
      <c r="N2674" s="1" t="s">
        <v>83</v>
      </c>
      <c r="O2674" s="1">
        <v>0.78</v>
      </c>
      <c r="P2674" s="1" t="s">
        <v>84</v>
      </c>
      <c r="Q2674" s="1">
        <v>0.79</v>
      </c>
      <c r="R2674" s="1" t="s">
        <v>85</v>
      </c>
      <c r="S2674" s="1">
        <v>0</v>
      </c>
      <c r="U2674" s="1">
        <v>0</v>
      </c>
      <c r="W2674" s="1">
        <v>0</v>
      </c>
      <c r="Y2674" s="1">
        <v>0</v>
      </c>
      <c r="AA2674" s="1">
        <v>0</v>
      </c>
      <c r="AC2674" s="1">
        <v>0</v>
      </c>
      <c r="AE2674" s="1">
        <v>0</v>
      </c>
      <c r="AG2674" s="1">
        <v>4</v>
      </c>
      <c r="AH2674" s="1">
        <v>14999.99</v>
      </c>
    </row>
    <row r="2675" spans="1:34">
      <c r="A2675" s="1" t="s">
        <v>6986</v>
      </c>
      <c r="B2675" s="1" t="s">
        <v>6987</v>
      </c>
      <c r="C2675" s="1" t="s">
        <v>423</v>
      </c>
      <c r="D2675" s="1">
        <v>41</v>
      </c>
      <c r="E2675" s="4">
        <v>44558</v>
      </c>
      <c r="F2675" s="1" t="s">
        <v>6988</v>
      </c>
      <c r="G2675" s="1" t="s">
        <v>72</v>
      </c>
      <c r="H2675" s="1" t="s">
        <v>65</v>
      </c>
      <c r="I2675" s="1">
        <v>0.57999999999999996</v>
      </c>
      <c r="J2675" s="1" t="s">
        <v>75</v>
      </c>
      <c r="K2675" s="1">
        <v>0</v>
      </c>
      <c r="M2675" s="1">
        <v>0</v>
      </c>
      <c r="O2675" s="1">
        <v>0</v>
      </c>
      <c r="Q2675" s="1">
        <v>0</v>
      </c>
      <c r="S2675" s="1">
        <v>0</v>
      </c>
      <c r="U2675" s="1">
        <v>0</v>
      </c>
      <c r="W2675" s="1">
        <v>0</v>
      </c>
      <c r="Y2675" s="1">
        <v>0</v>
      </c>
      <c r="AA2675" s="1">
        <v>0</v>
      </c>
      <c r="AC2675" s="1">
        <v>0</v>
      </c>
      <c r="AE2675" s="1">
        <v>0</v>
      </c>
      <c r="AG2675" s="1">
        <v>1</v>
      </c>
      <c r="AH2675" s="1">
        <v>0</v>
      </c>
    </row>
    <row r="2676" spans="1:34">
      <c r="A2676" s="1" t="s">
        <v>6989</v>
      </c>
      <c r="B2676" s="1" t="s">
        <v>6990</v>
      </c>
      <c r="C2676" s="1" t="s">
        <v>259</v>
      </c>
      <c r="D2676" s="1">
        <v>9</v>
      </c>
      <c r="E2676" s="1">
        <v>44642</v>
      </c>
      <c r="F2676" s="1" t="s">
        <v>20512</v>
      </c>
      <c r="G2676" s="1" t="s">
        <v>72</v>
      </c>
      <c r="H2676" s="1" t="s">
        <v>65</v>
      </c>
      <c r="I2676" s="1">
        <v>0.5</v>
      </c>
      <c r="J2676" s="1" t="s">
        <v>75</v>
      </c>
      <c r="K2676" s="1">
        <v>0</v>
      </c>
      <c r="M2676" s="1">
        <v>0</v>
      </c>
      <c r="O2676" s="1">
        <v>0</v>
      </c>
      <c r="Q2676" s="1">
        <v>0</v>
      </c>
      <c r="S2676" s="1">
        <v>0</v>
      </c>
      <c r="U2676" s="1">
        <v>0</v>
      </c>
      <c r="W2676" s="1">
        <v>0</v>
      </c>
      <c r="Y2676" s="1">
        <v>0</v>
      </c>
      <c r="AA2676" s="1">
        <v>0</v>
      </c>
      <c r="AC2676" s="1">
        <v>0</v>
      </c>
      <c r="AE2676" s="1">
        <v>0</v>
      </c>
      <c r="AG2676" s="1">
        <v>1</v>
      </c>
      <c r="AH2676" s="1">
        <v>0</v>
      </c>
    </row>
    <row r="2677" spans="1:34">
      <c r="A2677" s="1" t="s">
        <v>6991</v>
      </c>
      <c r="B2677" s="1" t="s">
        <v>6992</v>
      </c>
      <c r="C2677" s="1" t="s">
        <v>310</v>
      </c>
      <c r="H2677" s="1" t="s">
        <v>65</v>
      </c>
      <c r="I2677" s="1" t="s">
        <v>66</v>
      </c>
      <c r="V2677" s="1" t="s">
        <v>67</v>
      </c>
    </row>
    <row r="2678" spans="1:34">
      <c r="A2678" s="1" t="s">
        <v>6993</v>
      </c>
      <c r="B2678" s="1" t="s">
        <v>6994</v>
      </c>
      <c r="C2678" s="1" t="s">
        <v>179</v>
      </c>
      <c r="D2678" s="1">
        <v>3</v>
      </c>
      <c r="E2678" s="4">
        <v>44657</v>
      </c>
      <c r="F2678" s="1" t="s">
        <v>6995</v>
      </c>
      <c r="G2678" s="1" t="s">
        <v>72</v>
      </c>
      <c r="H2678" s="1" t="s">
        <v>65</v>
      </c>
      <c r="I2678" s="1">
        <v>0.6</v>
      </c>
      <c r="J2678" s="1" t="s">
        <v>75</v>
      </c>
      <c r="K2678" s="1">
        <v>0</v>
      </c>
      <c r="M2678" s="1">
        <v>0</v>
      </c>
      <c r="O2678" s="1">
        <v>0</v>
      </c>
      <c r="Q2678" s="1">
        <v>0</v>
      </c>
      <c r="S2678" s="1">
        <v>0</v>
      </c>
      <c r="U2678" s="1">
        <v>0</v>
      </c>
      <c r="W2678" s="1">
        <v>0</v>
      </c>
      <c r="Y2678" s="1">
        <v>0</v>
      </c>
      <c r="AA2678" s="1">
        <v>0</v>
      </c>
      <c r="AC2678" s="1">
        <v>0</v>
      </c>
      <c r="AE2678" s="1">
        <v>0</v>
      </c>
      <c r="AG2678" s="1">
        <v>1</v>
      </c>
      <c r="AH2678" s="1">
        <v>0</v>
      </c>
    </row>
    <row r="2679" spans="1:34">
      <c r="A2679" s="1" t="s">
        <v>6996</v>
      </c>
      <c r="B2679" s="1" t="s">
        <v>6997</v>
      </c>
      <c r="C2679" s="1" t="s">
        <v>146</v>
      </c>
      <c r="D2679" s="1">
        <v>45</v>
      </c>
      <c r="E2679" s="4">
        <v>44529</v>
      </c>
      <c r="F2679" s="1" t="s">
        <v>6998</v>
      </c>
      <c r="G2679" s="1" t="s">
        <v>72</v>
      </c>
      <c r="H2679" s="1" t="s">
        <v>73</v>
      </c>
      <c r="I2679" s="1">
        <v>0</v>
      </c>
      <c r="J2679" s="1" t="s">
        <v>222</v>
      </c>
      <c r="K2679" s="1">
        <v>0.8</v>
      </c>
      <c r="L2679" s="1" t="s">
        <v>75</v>
      </c>
      <c r="M2679" s="1">
        <v>0</v>
      </c>
      <c r="O2679" s="1">
        <v>0</v>
      </c>
      <c r="Q2679" s="1">
        <v>0</v>
      </c>
      <c r="S2679" s="1">
        <v>0</v>
      </c>
      <c r="U2679" s="1">
        <v>0</v>
      </c>
      <c r="W2679" s="1">
        <v>0</v>
      </c>
      <c r="Y2679" s="1">
        <v>0</v>
      </c>
      <c r="AA2679" s="1">
        <v>0</v>
      </c>
      <c r="AC2679" s="1">
        <v>0</v>
      </c>
      <c r="AE2679" s="1">
        <v>0</v>
      </c>
      <c r="AG2679" s="1">
        <v>2</v>
      </c>
      <c r="AH2679" s="1">
        <v>9999.99</v>
      </c>
    </row>
    <row r="2680" spans="1:34">
      <c r="A2680" s="1" t="s">
        <v>6999</v>
      </c>
      <c r="B2680" s="1" t="s">
        <v>7000</v>
      </c>
      <c r="C2680" s="1" t="s">
        <v>1199</v>
      </c>
      <c r="D2680" s="1">
        <v>38</v>
      </c>
      <c r="E2680" s="1">
        <v>41592</v>
      </c>
      <c r="F2680" s="1" t="s">
        <v>20332</v>
      </c>
      <c r="G2680" s="1" t="s">
        <v>72</v>
      </c>
      <c r="H2680" s="1" t="s">
        <v>65</v>
      </c>
      <c r="I2680" s="1">
        <v>0.5</v>
      </c>
      <c r="J2680" s="1" t="s">
        <v>75</v>
      </c>
      <c r="K2680" s="1">
        <v>0</v>
      </c>
      <c r="M2680" s="1">
        <v>0</v>
      </c>
      <c r="O2680" s="1">
        <v>0</v>
      </c>
      <c r="Q2680" s="1">
        <v>0</v>
      </c>
      <c r="S2680" s="1">
        <v>0</v>
      </c>
      <c r="U2680" s="1">
        <v>0</v>
      </c>
      <c r="W2680" s="1">
        <v>0</v>
      </c>
      <c r="Y2680" s="1">
        <v>0</v>
      </c>
      <c r="AA2680" s="1">
        <v>0</v>
      </c>
      <c r="AC2680" s="1">
        <v>0</v>
      </c>
      <c r="AE2680" s="1">
        <v>0</v>
      </c>
      <c r="AG2680" s="1">
        <v>1</v>
      </c>
      <c r="AH2680" s="1">
        <v>0</v>
      </c>
    </row>
    <row r="2681" spans="1:34">
      <c r="A2681" s="1" t="s">
        <v>7001</v>
      </c>
      <c r="B2681" s="1" t="s">
        <v>7002</v>
      </c>
      <c r="C2681" s="1" t="s">
        <v>156</v>
      </c>
      <c r="D2681" s="1">
        <v>12</v>
      </c>
      <c r="E2681" s="4">
        <v>44677</v>
      </c>
      <c r="F2681" s="1" t="s">
        <v>7003</v>
      </c>
      <c r="G2681" s="1" t="s">
        <v>72</v>
      </c>
      <c r="H2681" s="1" t="s">
        <v>65</v>
      </c>
      <c r="I2681" s="1">
        <v>0.8</v>
      </c>
      <c r="J2681" s="1" t="s">
        <v>75</v>
      </c>
      <c r="K2681" s="1">
        <v>0</v>
      </c>
      <c r="M2681" s="1">
        <v>0</v>
      </c>
      <c r="O2681" s="1">
        <v>0</v>
      </c>
      <c r="Q2681" s="1">
        <v>0</v>
      </c>
      <c r="S2681" s="1">
        <v>0</v>
      </c>
      <c r="U2681" s="1">
        <v>0</v>
      </c>
      <c r="W2681" s="1">
        <v>0</v>
      </c>
      <c r="Y2681" s="1">
        <v>0</v>
      </c>
      <c r="AA2681" s="1">
        <v>0</v>
      </c>
      <c r="AC2681" s="1">
        <v>0</v>
      </c>
      <c r="AE2681" s="1">
        <v>0</v>
      </c>
      <c r="AG2681" s="1">
        <v>1</v>
      </c>
      <c r="AH2681" s="1">
        <v>0</v>
      </c>
    </row>
    <row r="2682" spans="1:34">
      <c r="A2682" s="1" t="s">
        <v>7004</v>
      </c>
      <c r="B2682" s="1" t="s">
        <v>7005</v>
      </c>
      <c r="C2682" s="1" t="s">
        <v>613</v>
      </c>
      <c r="D2682" s="1">
        <v>95</v>
      </c>
      <c r="E2682" s="4">
        <v>44558</v>
      </c>
      <c r="F2682" s="1" t="s">
        <v>7006</v>
      </c>
      <c r="G2682" s="1" t="s">
        <v>72</v>
      </c>
      <c r="H2682" s="1" t="s">
        <v>73</v>
      </c>
      <c r="I2682" s="1">
        <v>0</v>
      </c>
      <c r="J2682" s="1" t="s">
        <v>187</v>
      </c>
      <c r="K2682" s="1">
        <v>0.8</v>
      </c>
      <c r="L2682" s="1" t="s">
        <v>75</v>
      </c>
      <c r="M2682" s="1">
        <v>0</v>
      </c>
      <c r="O2682" s="1">
        <v>0</v>
      </c>
      <c r="Q2682" s="1">
        <v>0</v>
      </c>
      <c r="S2682" s="1">
        <v>0</v>
      </c>
      <c r="U2682" s="1">
        <v>0</v>
      </c>
      <c r="W2682" s="1">
        <v>0</v>
      </c>
      <c r="Y2682" s="1">
        <v>0</v>
      </c>
      <c r="AA2682" s="1">
        <v>0</v>
      </c>
      <c r="AC2682" s="1">
        <v>0</v>
      </c>
      <c r="AE2682" s="1">
        <v>0</v>
      </c>
      <c r="AG2682" s="1">
        <v>2</v>
      </c>
      <c r="AH2682" s="1">
        <v>9000</v>
      </c>
    </row>
    <row r="2683" spans="1:34">
      <c r="A2683" s="1" t="s">
        <v>7007</v>
      </c>
      <c r="B2683" s="1" t="s">
        <v>7008</v>
      </c>
      <c r="C2683" s="1" t="s">
        <v>287</v>
      </c>
      <c r="D2683" s="1">
        <v>8</v>
      </c>
      <c r="E2683" s="4">
        <v>44592</v>
      </c>
      <c r="F2683" s="1" t="s">
        <v>7009</v>
      </c>
      <c r="G2683" s="1" t="s">
        <v>72</v>
      </c>
      <c r="H2683" s="1" t="s">
        <v>73</v>
      </c>
      <c r="I2683" s="1">
        <v>0</v>
      </c>
      <c r="J2683" s="1" t="s">
        <v>74</v>
      </c>
      <c r="K2683" s="1">
        <v>0.7</v>
      </c>
      <c r="L2683" s="1" t="s">
        <v>75</v>
      </c>
      <c r="M2683" s="1">
        <v>0</v>
      </c>
      <c r="O2683" s="1">
        <v>0</v>
      </c>
      <c r="Q2683" s="1">
        <v>0</v>
      </c>
      <c r="S2683" s="1">
        <v>0</v>
      </c>
      <c r="U2683" s="1">
        <v>0</v>
      </c>
      <c r="W2683" s="1">
        <v>0</v>
      </c>
      <c r="Y2683" s="1">
        <v>0</v>
      </c>
      <c r="AA2683" s="1">
        <v>0</v>
      </c>
      <c r="AC2683" s="1">
        <v>0</v>
      </c>
      <c r="AE2683" s="1">
        <v>0</v>
      </c>
      <c r="AG2683" s="1">
        <v>2</v>
      </c>
      <c r="AH2683" s="1">
        <v>10000</v>
      </c>
    </row>
    <row r="2684" spans="1:34">
      <c r="A2684" s="1" t="s">
        <v>7010</v>
      </c>
      <c r="B2684" s="1" t="s">
        <v>7011</v>
      </c>
      <c r="C2684" s="1" t="s">
        <v>443</v>
      </c>
      <c r="D2684" s="1">
        <v>4</v>
      </c>
      <c r="E2684" s="1">
        <v>44294</v>
      </c>
      <c r="F2684" s="1" t="s">
        <v>20332</v>
      </c>
      <c r="G2684" s="1" t="s">
        <v>72</v>
      </c>
      <c r="H2684" s="1" t="s">
        <v>65</v>
      </c>
      <c r="I2684" s="1">
        <v>0.8</v>
      </c>
      <c r="J2684" s="1" t="s">
        <v>75</v>
      </c>
      <c r="K2684" s="1">
        <v>0</v>
      </c>
      <c r="M2684" s="1">
        <v>0</v>
      </c>
      <c r="O2684" s="1">
        <v>0</v>
      </c>
      <c r="Q2684" s="1">
        <v>0</v>
      </c>
      <c r="S2684" s="1">
        <v>0</v>
      </c>
      <c r="U2684" s="1">
        <v>0</v>
      </c>
      <c r="W2684" s="1">
        <v>0</v>
      </c>
      <c r="Y2684" s="1">
        <v>0</v>
      </c>
      <c r="AA2684" s="1">
        <v>0</v>
      </c>
      <c r="AC2684" s="1">
        <v>0</v>
      </c>
      <c r="AE2684" s="1">
        <v>0</v>
      </c>
      <c r="AG2684" s="1">
        <v>1</v>
      </c>
      <c r="AH2684" s="1">
        <v>0</v>
      </c>
    </row>
    <row r="2685" spans="1:34">
      <c r="A2685" s="1" t="s">
        <v>7012</v>
      </c>
      <c r="B2685" s="1" t="s">
        <v>7013</v>
      </c>
      <c r="C2685" s="1" t="s">
        <v>235</v>
      </c>
      <c r="D2685" s="1">
        <v>4</v>
      </c>
      <c r="E2685" s="4">
        <v>44742</v>
      </c>
      <c r="F2685" s="1" t="s">
        <v>7014</v>
      </c>
      <c r="G2685" s="1" t="s">
        <v>72</v>
      </c>
      <c r="H2685" s="1" t="s">
        <v>65</v>
      </c>
      <c r="I2685" s="1">
        <v>0.8</v>
      </c>
      <c r="J2685" s="1" t="s">
        <v>75</v>
      </c>
      <c r="K2685" s="1">
        <v>0</v>
      </c>
      <c r="M2685" s="1">
        <v>0</v>
      </c>
      <c r="O2685" s="1">
        <v>0</v>
      </c>
      <c r="Q2685" s="1">
        <v>0</v>
      </c>
      <c r="S2685" s="1">
        <v>0</v>
      </c>
      <c r="U2685" s="1">
        <v>0</v>
      </c>
      <c r="W2685" s="1">
        <v>0</v>
      </c>
      <c r="Y2685" s="1">
        <v>0</v>
      </c>
      <c r="AA2685" s="1">
        <v>0</v>
      </c>
      <c r="AC2685" s="1">
        <v>0</v>
      </c>
      <c r="AE2685" s="1">
        <v>0</v>
      </c>
      <c r="AG2685" s="1">
        <v>1</v>
      </c>
      <c r="AH2685" s="1">
        <v>0</v>
      </c>
    </row>
    <row r="2686" spans="1:34">
      <c r="A2686" s="1" t="s">
        <v>7015</v>
      </c>
      <c r="B2686" s="1" t="s">
        <v>7016</v>
      </c>
      <c r="C2686" s="1" t="s">
        <v>443</v>
      </c>
      <c r="D2686" s="1">
        <v>5</v>
      </c>
      <c r="E2686" s="1">
        <v>44312</v>
      </c>
      <c r="F2686" s="1" t="s">
        <v>20332</v>
      </c>
      <c r="G2686" s="1" t="s">
        <v>72</v>
      </c>
      <c r="H2686" s="1" t="s">
        <v>65</v>
      </c>
      <c r="I2686" s="1">
        <v>0.8</v>
      </c>
      <c r="J2686" s="1" t="s">
        <v>75</v>
      </c>
      <c r="K2686" s="1">
        <v>0</v>
      </c>
      <c r="M2686" s="1">
        <v>0</v>
      </c>
      <c r="O2686" s="1">
        <v>0</v>
      </c>
      <c r="Q2686" s="1">
        <v>0</v>
      </c>
      <c r="S2686" s="1">
        <v>0</v>
      </c>
      <c r="U2686" s="1">
        <v>0</v>
      </c>
      <c r="W2686" s="1">
        <v>0</v>
      </c>
      <c r="Y2686" s="1">
        <v>0</v>
      </c>
      <c r="AA2686" s="1">
        <v>0</v>
      </c>
      <c r="AC2686" s="1">
        <v>0</v>
      </c>
      <c r="AE2686" s="1">
        <v>0</v>
      </c>
      <c r="AG2686" s="1">
        <v>1</v>
      </c>
      <c r="AH2686" s="1">
        <v>0</v>
      </c>
    </row>
    <row r="2687" spans="1:34">
      <c r="A2687" s="1" t="s">
        <v>7017</v>
      </c>
      <c r="B2687" s="1" t="s">
        <v>7018</v>
      </c>
      <c r="C2687" s="1" t="s">
        <v>115</v>
      </c>
      <c r="D2687" s="1">
        <v>22</v>
      </c>
      <c r="E2687" s="1">
        <v>41095</v>
      </c>
      <c r="F2687" s="1" t="s">
        <v>20332</v>
      </c>
      <c r="G2687" s="1" t="s">
        <v>72</v>
      </c>
      <c r="H2687" s="1" t="s">
        <v>73</v>
      </c>
      <c r="I2687" s="1">
        <v>0</v>
      </c>
      <c r="J2687" s="1" t="s">
        <v>74</v>
      </c>
      <c r="K2687" s="1">
        <v>0.5</v>
      </c>
      <c r="L2687" s="1" t="s">
        <v>75</v>
      </c>
      <c r="M2687" s="1">
        <v>0</v>
      </c>
      <c r="O2687" s="1">
        <v>0</v>
      </c>
      <c r="Q2687" s="1">
        <v>0</v>
      </c>
      <c r="S2687" s="1">
        <v>0</v>
      </c>
      <c r="U2687" s="1">
        <v>0</v>
      </c>
      <c r="W2687" s="1">
        <v>0</v>
      </c>
      <c r="Y2687" s="1">
        <v>0</v>
      </c>
      <c r="AA2687" s="1">
        <v>0</v>
      </c>
      <c r="AC2687" s="1">
        <v>0</v>
      </c>
      <c r="AE2687" s="1">
        <v>0</v>
      </c>
      <c r="AG2687" s="1">
        <v>2</v>
      </c>
      <c r="AH2687" s="1">
        <v>10000</v>
      </c>
    </row>
    <row r="2688" spans="1:34">
      <c r="A2688" s="1" t="s">
        <v>7019</v>
      </c>
      <c r="B2688" s="1" t="s">
        <v>7020</v>
      </c>
      <c r="C2688" s="1" t="s">
        <v>981</v>
      </c>
      <c r="D2688" s="1" t="s">
        <v>7021</v>
      </c>
      <c r="E2688" s="4">
        <v>44641</v>
      </c>
      <c r="F2688" s="1" t="s">
        <v>7022</v>
      </c>
      <c r="G2688" s="1" t="s">
        <v>80</v>
      </c>
      <c r="H2688" s="1" t="s">
        <v>73</v>
      </c>
      <c r="I2688" s="1">
        <v>0.6</v>
      </c>
      <c r="J2688" s="1" t="s">
        <v>82</v>
      </c>
      <c r="K2688" s="1">
        <v>0.7</v>
      </c>
      <c r="L2688" s="1" t="s">
        <v>83</v>
      </c>
      <c r="M2688" s="1">
        <v>0.75</v>
      </c>
      <c r="N2688" s="1" t="s">
        <v>84</v>
      </c>
      <c r="O2688" s="1">
        <v>0.8</v>
      </c>
      <c r="P2688" s="1" t="s">
        <v>85</v>
      </c>
      <c r="Q2688" s="1">
        <v>0</v>
      </c>
      <c r="S2688" s="1">
        <v>0</v>
      </c>
      <c r="U2688" s="1">
        <v>0</v>
      </c>
      <c r="W2688" s="1">
        <v>0</v>
      </c>
      <c r="Y2688" s="1">
        <v>0</v>
      </c>
      <c r="AA2688" s="1">
        <v>0</v>
      </c>
      <c r="AC2688" s="1">
        <v>0</v>
      </c>
      <c r="AE2688" s="1">
        <v>0</v>
      </c>
      <c r="AG2688" s="1">
        <v>3</v>
      </c>
      <c r="AH2688" s="1">
        <v>0</v>
      </c>
    </row>
    <row r="2689" spans="1:34">
      <c r="A2689" s="1" t="s">
        <v>7023</v>
      </c>
      <c r="B2689" s="1" t="s">
        <v>7024</v>
      </c>
      <c r="C2689" s="1" t="s">
        <v>225</v>
      </c>
      <c r="D2689" s="1">
        <v>49</v>
      </c>
      <c r="E2689" s="1">
        <v>41067</v>
      </c>
      <c r="F2689" s="1" t="s">
        <v>20332</v>
      </c>
      <c r="G2689" s="1" t="s">
        <v>72</v>
      </c>
      <c r="H2689" s="1" t="s">
        <v>65</v>
      </c>
      <c r="I2689" s="1">
        <v>0.5</v>
      </c>
      <c r="J2689" s="1" t="s">
        <v>75</v>
      </c>
      <c r="K2689" s="1">
        <v>0</v>
      </c>
      <c r="M2689" s="1">
        <v>0</v>
      </c>
      <c r="O2689" s="1">
        <v>0</v>
      </c>
      <c r="Q2689" s="1">
        <v>0</v>
      </c>
      <c r="S2689" s="1">
        <v>0</v>
      </c>
      <c r="U2689" s="1">
        <v>0</v>
      </c>
      <c r="W2689" s="1">
        <v>0</v>
      </c>
      <c r="Y2689" s="1">
        <v>0</v>
      </c>
      <c r="AA2689" s="1">
        <v>0</v>
      </c>
      <c r="AC2689" s="1">
        <v>0</v>
      </c>
      <c r="AE2689" s="1">
        <v>0</v>
      </c>
      <c r="AG2689" s="1">
        <v>1</v>
      </c>
      <c r="AH2689" s="1">
        <v>0</v>
      </c>
    </row>
    <row r="2690" spans="1:34">
      <c r="A2690" s="1" t="s">
        <v>7025</v>
      </c>
      <c r="B2690" s="1" t="s">
        <v>7026</v>
      </c>
      <c r="C2690" s="1" t="s">
        <v>193</v>
      </c>
      <c r="D2690" s="1">
        <v>9</v>
      </c>
      <c r="E2690" s="4">
        <v>44699</v>
      </c>
      <c r="F2690" s="1" t="s">
        <v>7027</v>
      </c>
      <c r="G2690" s="1" t="s">
        <v>72</v>
      </c>
      <c r="H2690" s="1" t="s">
        <v>65</v>
      </c>
      <c r="I2690" s="1">
        <v>0.6</v>
      </c>
      <c r="J2690" s="1" t="s">
        <v>75</v>
      </c>
      <c r="K2690" s="1">
        <v>0</v>
      </c>
      <c r="M2690" s="1">
        <v>0</v>
      </c>
      <c r="O2690" s="1">
        <v>0</v>
      </c>
      <c r="Q2690" s="1">
        <v>0</v>
      </c>
      <c r="S2690" s="1">
        <v>0</v>
      </c>
      <c r="U2690" s="1">
        <v>0</v>
      </c>
      <c r="W2690" s="1">
        <v>0</v>
      </c>
      <c r="Y2690" s="1">
        <v>0</v>
      </c>
      <c r="AA2690" s="1">
        <v>0</v>
      </c>
      <c r="AC2690" s="1">
        <v>0</v>
      </c>
      <c r="AE2690" s="1">
        <v>0</v>
      </c>
      <c r="AG2690" s="1">
        <v>1</v>
      </c>
      <c r="AH2690" s="1">
        <v>0</v>
      </c>
    </row>
    <row r="2691" spans="1:34">
      <c r="A2691" s="1" t="s">
        <v>7028</v>
      </c>
      <c r="B2691" s="1" t="s">
        <v>7029</v>
      </c>
      <c r="C2691" s="1" t="s">
        <v>287</v>
      </c>
      <c r="D2691" s="1">
        <v>9</v>
      </c>
      <c r="E2691" s="1">
        <v>42823</v>
      </c>
      <c r="F2691" s="1" t="s">
        <v>20332</v>
      </c>
      <c r="G2691" s="1" t="s">
        <v>72</v>
      </c>
      <c r="H2691" s="1" t="s">
        <v>73</v>
      </c>
      <c r="I2691" s="1">
        <v>0</v>
      </c>
      <c r="J2691" s="1" t="s">
        <v>651</v>
      </c>
      <c r="K2691" s="1">
        <v>0.4</v>
      </c>
      <c r="L2691" s="1" t="s">
        <v>75</v>
      </c>
      <c r="M2691" s="1">
        <v>0</v>
      </c>
      <c r="O2691" s="1">
        <v>0</v>
      </c>
      <c r="Q2691" s="1">
        <v>0</v>
      </c>
      <c r="S2691" s="1">
        <v>0</v>
      </c>
      <c r="U2691" s="1">
        <v>0</v>
      </c>
      <c r="W2691" s="1">
        <v>0</v>
      </c>
      <c r="Y2691" s="1">
        <v>0</v>
      </c>
      <c r="AA2691" s="1">
        <v>0</v>
      </c>
      <c r="AC2691" s="1">
        <v>0</v>
      </c>
      <c r="AE2691" s="1">
        <v>0</v>
      </c>
      <c r="AG2691" s="1">
        <v>2</v>
      </c>
      <c r="AH2691" s="1">
        <v>14999.99</v>
      </c>
    </row>
    <row r="2692" spans="1:34">
      <c r="A2692" s="1" t="s">
        <v>7030</v>
      </c>
      <c r="B2692" s="1" t="s">
        <v>7031</v>
      </c>
      <c r="C2692" s="1" t="s">
        <v>365</v>
      </c>
      <c r="H2692" s="1" t="s">
        <v>65</v>
      </c>
      <c r="I2692" s="1" t="s">
        <v>66</v>
      </c>
      <c r="V2692" s="1" t="s">
        <v>67</v>
      </c>
    </row>
    <row r="2693" spans="1:34">
      <c r="A2693" s="1" t="s">
        <v>7032</v>
      </c>
      <c r="B2693" s="1" t="s">
        <v>7033</v>
      </c>
      <c r="C2693" s="1" t="s">
        <v>259</v>
      </c>
      <c r="H2693" s="1" t="s">
        <v>65</v>
      </c>
      <c r="I2693" s="1" t="s">
        <v>66</v>
      </c>
      <c r="V2693" s="1" t="s">
        <v>67</v>
      </c>
    </row>
    <row r="2694" spans="1:34">
      <c r="A2694" s="1" t="s">
        <v>7034</v>
      </c>
      <c r="B2694" s="1" t="s">
        <v>7035</v>
      </c>
      <c r="C2694" s="1" t="s">
        <v>255</v>
      </c>
      <c r="D2694" s="1">
        <v>6</v>
      </c>
      <c r="E2694" s="4">
        <v>44641</v>
      </c>
      <c r="F2694" s="1" t="s">
        <v>7036</v>
      </c>
      <c r="G2694" s="1" t="s">
        <v>72</v>
      </c>
      <c r="H2694" s="1" t="s">
        <v>65</v>
      </c>
      <c r="I2694" s="1">
        <v>0.5</v>
      </c>
      <c r="J2694" s="1" t="s">
        <v>75</v>
      </c>
      <c r="K2694" s="1">
        <v>0</v>
      </c>
      <c r="M2694" s="1">
        <v>0</v>
      </c>
      <c r="O2694" s="1">
        <v>0</v>
      </c>
      <c r="Q2694" s="1">
        <v>0</v>
      </c>
      <c r="S2694" s="1">
        <v>0</v>
      </c>
      <c r="U2694" s="1">
        <v>0</v>
      </c>
      <c r="W2694" s="1">
        <v>0</v>
      </c>
      <c r="Y2694" s="1">
        <v>0</v>
      </c>
      <c r="AA2694" s="1">
        <v>0</v>
      </c>
      <c r="AC2694" s="1">
        <v>0</v>
      </c>
      <c r="AE2694" s="1">
        <v>0</v>
      </c>
      <c r="AG2694" s="1">
        <v>1</v>
      </c>
      <c r="AH2694" s="1">
        <v>0</v>
      </c>
    </row>
    <row r="2695" spans="1:34">
      <c r="A2695" s="1" t="s">
        <v>7037</v>
      </c>
      <c r="B2695" s="1" t="s">
        <v>7038</v>
      </c>
      <c r="C2695" s="1" t="s">
        <v>238</v>
      </c>
      <c r="D2695" s="1">
        <v>3</v>
      </c>
      <c r="E2695" s="1">
        <v>43518</v>
      </c>
      <c r="F2695" s="1" t="s">
        <v>20332</v>
      </c>
      <c r="G2695" s="1" t="s">
        <v>72</v>
      </c>
      <c r="H2695" s="1" t="s">
        <v>65</v>
      </c>
      <c r="I2695" s="1">
        <v>0.4</v>
      </c>
      <c r="J2695" s="1" t="s">
        <v>75</v>
      </c>
      <c r="K2695" s="1">
        <v>0</v>
      </c>
      <c r="M2695" s="1">
        <v>0</v>
      </c>
      <c r="O2695" s="1">
        <v>0</v>
      </c>
      <c r="Q2695" s="1">
        <v>0</v>
      </c>
      <c r="S2695" s="1">
        <v>0</v>
      </c>
      <c r="U2695" s="1">
        <v>0</v>
      </c>
      <c r="W2695" s="1">
        <v>0</v>
      </c>
      <c r="Y2695" s="1">
        <v>0</v>
      </c>
      <c r="AA2695" s="1">
        <v>0</v>
      </c>
      <c r="AC2695" s="1">
        <v>0</v>
      </c>
      <c r="AE2695" s="1">
        <v>0</v>
      </c>
      <c r="AG2695" s="1">
        <v>1</v>
      </c>
      <c r="AH2695" s="1">
        <v>0</v>
      </c>
    </row>
    <row r="2696" spans="1:34">
      <c r="A2696" s="1" t="s">
        <v>7039</v>
      </c>
      <c r="B2696" s="1" t="s">
        <v>7040</v>
      </c>
      <c r="C2696" s="1" t="s">
        <v>235</v>
      </c>
      <c r="D2696" s="1">
        <v>10</v>
      </c>
      <c r="E2696" s="1">
        <v>44042</v>
      </c>
      <c r="F2696" s="1" t="s">
        <v>20332</v>
      </c>
      <c r="G2696" s="1" t="s">
        <v>72</v>
      </c>
      <c r="H2696" s="1" t="s">
        <v>65</v>
      </c>
      <c r="I2696" s="1">
        <v>0.8</v>
      </c>
      <c r="J2696" s="1" t="s">
        <v>75</v>
      </c>
      <c r="K2696" s="1">
        <v>0</v>
      </c>
      <c r="M2696" s="1">
        <v>0</v>
      </c>
      <c r="O2696" s="1">
        <v>0</v>
      </c>
      <c r="Q2696" s="1">
        <v>0</v>
      </c>
      <c r="S2696" s="1">
        <v>0</v>
      </c>
      <c r="U2696" s="1">
        <v>0</v>
      </c>
      <c r="W2696" s="1">
        <v>0</v>
      </c>
      <c r="Y2696" s="1">
        <v>0</v>
      </c>
      <c r="AA2696" s="1">
        <v>0</v>
      </c>
      <c r="AC2696" s="1">
        <v>0</v>
      </c>
      <c r="AE2696" s="1">
        <v>0</v>
      </c>
      <c r="AG2696" s="1">
        <v>1</v>
      </c>
      <c r="AH2696" s="1">
        <v>0</v>
      </c>
    </row>
    <row r="2697" spans="1:34">
      <c r="A2697" s="1" t="s">
        <v>7041</v>
      </c>
      <c r="B2697" s="1" t="s">
        <v>7042</v>
      </c>
      <c r="C2697" s="1" t="s">
        <v>199</v>
      </c>
      <c r="D2697" s="1">
        <v>44501</v>
      </c>
      <c r="E2697" s="1">
        <v>44293</v>
      </c>
      <c r="F2697" s="1" t="s">
        <v>20332</v>
      </c>
      <c r="G2697" s="1" t="s">
        <v>72</v>
      </c>
      <c r="H2697" s="1" t="s">
        <v>65</v>
      </c>
      <c r="I2697" s="1">
        <v>0.65</v>
      </c>
      <c r="J2697" s="1" t="s">
        <v>75</v>
      </c>
      <c r="K2697" s="1">
        <v>0</v>
      </c>
      <c r="M2697" s="1">
        <v>0</v>
      </c>
      <c r="O2697" s="1">
        <v>0</v>
      </c>
      <c r="Q2697" s="1">
        <v>0</v>
      </c>
      <c r="S2697" s="1">
        <v>0</v>
      </c>
      <c r="U2697" s="1">
        <v>0</v>
      </c>
      <c r="W2697" s="1">
        <v>0</v>
      </c>
      <c r="Y2697" s="1">
        <v>0</v>
      </c>
      <c r="AA2697" s="1">
        <v>0</v>
      </c>
      <c r="AC2697" s="1">
        <v>0</v>
      </c>
      <c r="AE2697" s="1">
        <v>0</v>
      </c>
      <c r="AG2697" s="1">
        <v>1</v>
      </c>
      <c r="AH2697" s="1">
        <v>0</v>
      </c>
    </row>
    <row r="2698" spans="1:34">
      <c r="A2698" s="1" t="s">
        <v>7043</v>
      </c>
      <c r="B2698" s="1" t="s">
        <v>7044</v>
      </c>
      <c r="C2698" s="1" t="s">
        <v>121</v>
      </c>
      <c r="D2698" s="1">
        <v>24</v>
      </c>
      <c r="E2698" s="1">
        <v>44077</v>
      </c>
      <c r="F2698" s="1" t="s">
        <v>20332</v>
      </c>
      <c r="G2698" s="1" t="s">
        <v>72</v>
      </c>
      <c r="H2698" s="1" t="s">
        <v>65</v>
      </c>
      <c r="I2698" s="1">
        <v>0.8</v>
      </c>
      <c r="J2698" s="1" t="s">
        <v>75</v>
      </c>
      <c r="K2698" s="1">
        <v>0</v>
      </c>
      <c r="M2698" s="1">
        <v>0</v>
      </c>
      <c r="O2698" s="1">
        <v>0</v>
      </c>
      <c r="Q2698" s="1">
        <v>0</v>
      </c>
      <c r="S2698" s="1">
        <v>0</v>
      </c>
      <c r="U2698" s="1">
        <v>0</v>
      </c>
      <c r="W2698" s="1">
        <v>0</v>
      </c>
      <c r="Y2698" s="1">
        <v>0</v>
      </c>
      <c r="AA2698" s="1">
        <v>0</v>
      </c>
      <c r="AC2698" s="1">
        <v>0</v>
      </c>
      <c r="AE2698" s="1">
        <v>0</v>
      </c>
      <c r="AG2698" s="1">
        <v>1</v>
      </c>
      <c r="AH2698" s="1">
        <v>0</v>
      </c>
    </row>
    <row r="2699" spans="1:34">
      <c r="A2699" s="1" t="s">
        <v>7045</v>
      </c>
      <c r="B2699" s="1" t="s">
        <v>7046</v>
      </c>
      <c r="C2699" s="1" t="s">
        <v>228</v>
      </c>
      <c r="D2699" s="1">
        <v>34</v>
      </c>
      <c r="E2699" s="4">
        <v>44711</v>
      </c>
      <c r="F2699" s="1" t="s">
        <v>7047</v>
      </c>
      <c r="G2699" s="1" t="s">
        <v>80</v>
      </c>
      <c r="H2699" s="1" t="s">
        <v>73</v>
      </c>
      <c r="I2699" s="1">
        <v>0</v>
      </c>
      <c r="J2699" s="1" t="s">
        <v>74</v>
      </c>
      <c r="K2699" s="1">
        <v>0.56999999999999995</v>
      </c>
      <c r="L2699" s="1" t="s">
        <v>82</v>
      </c>
      <c r="M2699" s="1">
        <v>0.71</v>
      </c>
      <c r="N2699" s="1" t="s">
        <v>83</v>
      </c>
      <c r="O2699" s="1">
        <v>0.78</v>
      </c>
      <c r="P2699" s="1" t="s">
        <v>84</v>
      </c>
      <c r="Q2699" s="1">
        <v>0.8</v>
      </c>
      <c r="R2699" s="1" t="s">
        <v>85</v>
      </c>
      <c r="S2699" s="1">
        <v>0</v>
      </c>
      <c r="U2699" s="1">
        <v>0</v>
      </c>
      <c r="W2699" s="1">
        <v>0</v>
      </c>
      <c r="Y2699" s="1">
        <v>0</v>
      </c>
      <c r="AA2699" s="1">
        <v>0</v>
      </c>
      <c r="AC2699" s="1">
        <v>0</v>
      </c>
      <c r="AE2699" s="1">
        <v>0</v>
      </c>
      <c r="AG2699" s="1">
        <v>4</v>
      </c>
      <c r="AH2699" s="1">
        <v>10000</v>
      </c>
    </row>
    <row r="2700" spans="1:34">
      <c r="A2700" s="1" t="s">
        <v>7048</v>
      </c>
      <c r="B2700" s="1" t="s">
        <v>7049</v>
      </c>
      <c r="C2700" s="1" t="s">
        <v>259</v>
      </c>
      <c r="D2700" s="1">
        <v>10</v>
      </c>
      <c r="E2700" s="4">
        <v>44712</v>
      </c>
      <c r="F2700" s="1" t="s">
        <v>7050</v>
      </c>
      <c r="G2700" s="1" t="s">
        <v>80</v>
      </c>
      <c r="H2700" s="1" t="s">
        <v>73</v>
      </c>
      <c r="I2700" s="1">
        <v>0</v>
      </c>
      <c r="J2700" s="1" t="s">
        <v>1697</v>
      </c>
      <c r="K2700" s="1">
        <v>0.3</v>
      </c>
      <c r="L2700" s="1" t="s">
        <v>82</v>
      </c>
      <c r="M2700" s="1">
        <v>0.4</v>
      </c>
      <c r="N2700" s="1" t="s">
        <v>83</v>
      </c>
      <c r="O2700" s="1">
        <v>0.5</v>
      </c>
      <c r="P2700" s="1" t="s">
        <v>84</v>
      </c>
      <c r="Q2700" s="1">
        <v>0.8</v>
      </c>
      <c r="R2700" s="1" t="s">
        <v>85</v>
      </c>
      <c r="S2700" s="1">
        <v>0</v>
      </c>
      <c r="U2700" s="1">
        <v>0</v>
      </c>
      <c r="W2700" s="1">
        <v>0</v>
      </c>
      <c r="Y2700" s="1">
        <v>0</v>
      </c>
      <c r="AA2700" s="1">
        <v>0</v>
      </c>
      <c r="AC2700" s="1">
        <v>0</v>
      </c>
      <c r="AE2700" s="1">
        <v>0</v>
      </c>
      <c r="AG2700" s="1">
        <v>4</v>
      </c>
      <c r="AH2700" s="1">
        <v>20000</v>
      </c>
    </row>
    <row r="2701" spans="1:34">
      <c r="A2701" s="1" t="s">
        <v>7051</v>
      </c>
      <c r="B2701" s="1" t="s">
        <v>7052</v>
      </c>
      <c r="C2701" s="1" t="s">
        <v>840</v>
      </c>
      <c r="D2701" s="1">
        <v>10</v>
      </c>
      <c r="E2701" s="1">
        <v>42829</v>
      </c>
      <c r="F2701" s="1" t="s">
        <v>20332</v>
      </c>
      <c r="G2701" s="1" t="s">
        <v>72</v>
      </c>
      <c r="H2701" s="1" t="s">
        <v>65</v>
      </c>
      <c r="I2701" s="1">
        <v>0.6</v>
      </c>
      <c r="J2701" s="1" t="s">
        <v>75</v>
      </c>
      <c r="K2701" s="1">
        <v>0</v>
      </c>
      <c r="M2701" s="1">
        <v>0</v>
      </c>
      <c r="O2701" s="1">
        <v>0</v>
      </c>
      <c r="Q2701" s="1">
        <v>0</v>
      </c>
      <c r="S2701" s="1">
        <v>0</v>
      </c>
      <c r="U2701" s="1">
        <v>0</v>
      </c>
      <c r="W2701" s="1">
        <v>0</v>
      </c>
      <c r="Y2701" s="1">
        <v>0</v>
      </c>
      <c r="AA2701" s="1">
        <v>0</v>
      </c>
      <c r="AC2701" s="1">
        <v>0</v>
      </c>
      <c r="AE2701" s="1">
        <v>0</v>
      </c>
      <c r="AG2701" s="1">
        <v>1</v>
      </c>
      <c r="AH2701" s="1">
        <v>0</v>
      </c>
    </row>
    <row r="2702" spans="1:34">
      <c r="A2702" s="1" t="s">
        <v>7053</v>
      </c>
      <c r="B2702" s="1" t="s">
        <v>7054</v>
      </c>
      <c r="C2702" s="1" t="s">
        <v>360</v>
      </c>
      <c r="H2702" s="1" t="s">
        <v>65</v>
      </c>
      <c r="I2702" s="1" t="s">
        <v>66</v>
      </c>
      <c r="V2702" s="1" t="s">
        <v>67</v>
      </c>
    </row>
    <row r="2703" spans="1:34">
      <c r="A2703" s="1" t="s">
        <v>7055</v>
      </c>
      <c r="B2703" s="1" t="s">
        <v>7056</v>
      </c>
      <c r="C2703" s="1" t="s">
        <v>840</v>
      </c>
      <c r="D2703" s="1">
        <v>4</v>
      </c>
      <c r="E2703" s="1">
        <v>44627</v>
      </c>
      <c r="F2703" s="1" t="s">
        <v>20513</v>
      </c>
      <c r="G2703" s="1" t="s">
        <v>72</v>
      </c>
      <c r="H2703" s="1" t="s">
        <v>65</v>
      </c>
      <c r="I2703" s="1">
        <v>0.8</v>
      </c>
      <c r="J2703" s="1" t="s">
        <v>75</v>
      </c>
      <c r="K2703" s="1">
        <v>0</v>
      </c>
      <c r="M2703" s="1">
        <v>0</v>
      </c>
      <c r="O2703" s="1">
        <v>0</v>
      </c>
      <c r="Q2703" s="1">
        <v>0</v>
      </c>
      <c r="S2703" s="1">
        <v>0</v>
      </c>
      <c r="U2703" s="1">
        <v>0</v>
      </c>
      <c r="W2703" s="1">
        <v>0</v>
      </c>
      <c r="Y2703" s="1">
        <v>0</v>
      </c>
      <c r="AA2703" s="1">
        <v>0</v>
      </c>
      <c r="AC2703" s="1">
        <v>0</v>
      </c>
      <c r="AE2703" s="1">
        <v>0</v>
      </c>
      <c r="AG2703" s="1">
        <v>1</v>
      </c>
      <c r="AH2703" s="1">
        <v>0</v>
      </c>
    </row>
    <row r="2704" spans="1:34">
      <c r="A2704" s="1" t="s">
        <v>7057</v>
      </c>
      <c r="B2704" s="1" t="s">
        <v>7058</v>
      </c>
      <c r="C2704" s="1" t="s">
        <v>533</v>
      </c>
      <c r="D2704" s="1">
        <v>5</v>
      </c>
      <c r="E2704" s="1">
        <v>43909</v>
      </c>
      <c r="F2704" s="1" t="s">
        <v>20332</v>
      </c>
      <c r="G2704" s="1" t="s">
        <v>72</v>
      </c>
      <c r="H2704" s="1" t="s">
        <v>65</v>
      </c>
      <c r="I2704" s="1">
        <v>0.8</v>
      </c>
      <c r="J2704" s="1" t="s">
        <v>75</v>
      </c>
      <c r="K2704" s="1">
        <v>0</v>
      </c>
      <c r="M2704" s="1">
        <v>0</v>
      </c>
      <c r="O2704" s="1">
        <v>0</v>
      </c>
      <c r="Q2704" s="1">
        <v>0</v>
      </c>
      <c r="S2704" s="1">
        <v>0</v>
      </c>
      <c r="U2704" s="1">
        <v>0</v>
      </c>
      <c r="W2704" s="1">
        <v>0</v>
      </c>
      <c r="Y2704" s="1">
        <v>0</v>
      </c>
      <c r="AA2704" s="1">
        <v>0</v>
      </c>
      <c r="AC2704" s="1">
        <v>0</v>
      </c>
      <c r="AE2704" s="1">
        <v>0</v>
      </c>
      <c r="AG2704" s="1">
        <v>1</v>
      </c>
      <c r="AH2704" s="1">
        <v>0</v>
      </c>
    </row>
    <row r="2705" spans="1:34">
      <c r="A2705" s="1" t="s">
        <v>7059</v>
      </c>
      <c r="B2705" s="1" t="s">
        <v>7060</v>
      </c>
      <c r="C2705" s="1" t="s">
        <v>218</v>
      </c>
      <c r="D2705" s="1">
        <v>5</v>
      </c>
      <c r="E2705" s="4">
        <v>44644</v>
      </c>
      <c r="F2705" s="1" t="s">
        <v>7061</v>
      </c>
      <c r="G2705" s="1" t="s">
        <v>72</v>
      </c>
      <c r="H2705" s="1" t="s">
        <v>73</v>
      </c>
      <c r="I2705" s="1">
        <v>0</v>
      </c>
      <c r="J2705" s="1" t="s">
        <v>89</v>
      </c>
      <c r="K2705" s="1">
        <v>0.8</v>
      </c>
      <c r="L2705" s="1" t="s">
        <v>75</v>
      </c>
      <c r="M2705" s="1">
        <v>0</v>
      </c>
      <c r="O2705" s="1">
        <v>0</v>
      </c>
      <c r="Q2705" s="1">
        <v>0</v>
      </c>
      <c r="S2705" s="1">
        <v>0</v>
      </c>
      <c r="U2705" s="1">
        <v>0</v>
      </c>
      <c r="W2705" s="1">
        <v>0</v>
      </c>
      <c r="Y2705" s="1">
        <v>0</v>
      </c>
      <c r="AA2705" s="1">
        <v>0</v>
      </c>
      <c r="AC2705" s="1">
        <v>0</v>
      </c>
      <c r="AE2705" s="1">
        <v>0</v>
      </c>
      <c r="AG2705" s="1">
        <v>2</v>
      </c>
      <c r="AH2705" s="1">
        <v>12000</v>
      </c>
    </row>
    <row r="2706" spans="1:34">
      <c r="A2706" s="1" t="s">
        <v>7062</v>
      </c>
      <c r="B2706" s="1" t="s">
        <v>7063</v>
      </c>
      <c r="C2706" s="1" t="s">
        <v>491</v>
      </c>
      <c r="D2706" s="1">
        <v>8</v>
      </c>
      <c r="E2706" s="1">
        <v>44314</v>
      </c>
      <c r="F2706" s="1" t="s">
        <v>20332</v>
      </c>
      <c r="G2706" s="1" t="s">
        <v>72</v>
      </c>
      <c r="H2706" s="1" t="s">
        <v>65</v>
      </c>
      <c r="I2706" s="1">
        <v>0.8</v>
      </c>
      <c r="J2706" s="1" t="s">
        <v>75</v>
      </c>
      <c r="K2706" s="1">
        <v>0</v>
      </c>
      <c r="M2706" s="1">
        <v>0</v>
      </c>
      <c r="O2706" s="1">
        <v>0</v>
      </c>
      <c r="Q2706" s="1">
        <v>0</v>
      </c>
      <c r="S2706" s="1">
        <v>0</v>
      </c>
      <c r="U2706" s="1">
        <v>0</v>
      </c>
      <c r="W2706" s="1">
        <v>0</v>
      </c>
      <c r="Y2706" s="1">
        <v>0</v>
      </c>
      <c r="AA2706" s="1">
        <v>0</v>
      </c>
      <c r="AC2706" s="1">
        <v>0</v>
      </c>
      <c r="AE2706" s="1">
        <v>0</v>
      </c>
      <c r="AG2706" s="1">
        <v>1</v>
      </c>
      <c r="AH2706" s="1">
        <v>0</v>
      </c>
    </row>
    <row r="2707" spans="1:34">
      <c r="A2707" s="1" t="s">
        <v>7064</v>
      </c>
      <c r="B2707" s="1" t="s">
        <v>7065</v>
      </c>
      <c r="C2707" s="1" t="s">
        <v>179</v>
      </c>
      <c r="D2707" s="1">
        <v>5</v>
      </c>
      <c r="E2707" s="1">
        <v>43553</v>
      </c>
      <c r="F2707" s="1" t="s">
        <v>20332</v>
      </c>
      <c r="G2707" s="1" t="s">
        <v>72</v>
      </c>
      <c r="H2707" s="1" t="s">
        <v>65</v>
      </c>
      <c r="I2707" s="1">
        <v>0.6</v>
      </c>
      <c r="J2707" s="1" t="s">
        <v>75</v>
      </c>
      <c r="K2707" s="1">
        <v>0</v>
      </c>
      <c r="M2707" s="1">
        <v>0</v>
      </c>
      <c r="O2707" s="1">
        <v>0</v>
      </c>
      <c r="Q2707" s="1">
        <v>0</v>
      </c>
      <c r="S2707" s="1">
        <v>0</v>
      </c>
      <c r="U2707" s="1">
        <v>0</v>
      </c>
      <c r="W2707" s="1">
        <v>0</v>
      </c>
      <c r="Y2707" s="1">
        <v>0</v>
      </c>
      <c r="AA2707" s="1">
        <v>0</v>
      </c>
      <c r="AC2707" s="1">
        <v>0</v>
      </c>
      <c r="AE2707" s="1">
        <v>0</v>
      </c>
      <c r="AG2707" s="1">
        <v>1</v>
      </c>
      <c r="AH2707" s="1">
        <v>0</v>
      </c>
    </row>
    <row r="2708" spans="1:34">
      <c r="A2708" s="1" t="s">
        <v>7066</v>
      </c>
      <c r="B2708" s="1" t="s">
        <v>7067</v>
      </c>
      <c r="C2708" s="1" t="s">
        <v>126</v>
      </c>
      <c r="H2708" s="1" t="s">
        <v>65</v>
      </c>
      <c r="I2708" s="1" t="s">
        <v>66</v>
      </c>
      <c r="V2708" s="1" t="s">
        <v>67</v>
      </c>
    </row>
    <row r="2709" spans="1:34">
      <c r="A2709" s="1" t="s">
        <v>7068</v>
      </c>
      <c r="B2709" s="1" t="s">
        <v>7069</v>
      </c>
      <c r="C2709" s="1" t="s">
        <v>360</v>
      </c>
      <c r="H2709" s="1" t="s">
        <v>65</v>
      </c>
      <c r="I2709" s="1" t="s">
        <v>66</v>
      </c>
      <c r="V2709" s="1" t="s">
        <v>67</v>
      </c>
    </row>
    <row r="2710" spans="1:34">
      <c r="A2710" s="1" t="s">
        <v>7070</v>
      </c>
      <c r="B2710" s="1" t="s">
        <v>7071</v>
      </c>
      <c r="C2710" s="1" t="s">
        <v>163</v>
      </c>
      <c r="D2710" s="1">
        <v>6</v>
      </c>
      <c r="E2710" s="4">
        <v>44657</v>
      </c>
      <c r="F2710" s="1" t="s">
        <v>7072</v>
      </c>
      <c r="G2710" s="1" t="s">
        <v>72</v>
      </c>
      <c r="H2710" s="1" t="s">
        <v>73</v>
      </c>
      <c r="I2710" s="1">
        <v>0</v>
      </c>
      <c r="J2710" s="1" t="s">
        <v>562</v>
      </c>
      <c r="K2710" s="1">
        <v>0.75</v>
      </c>
      <c r="L2710" s="1" t="s">
        <v>75</v>
      </c>
      <c r="M2710" s="1">
        <v>0</v>
      </c>
      <c r="O2710" s="1">
        <v>0</v>
      </c>
      <c r="Q2710" s="1">
        <v>0</v>
      </c>
      <c r="S2710" s="1">
        <v>0</v>
      </c>
      <c r="U2710" s="1">
        <v>0</v>
      </c>
      <c r="W2710" s="1">
        <v>0</v>
      </c>
      <c r="Y2710" s="1">
        <v>0</v>
      </c>
      <c r="AA2710" s="1">
        <v>0</v>
      </c>
      <c r="AC2710" s="1">
        <v>0</v>
      </c>
      <c r="AE2710" s="1">
        <v>0</v>
      </c>
      <c r="AG2710" s="1">
        <v>2</v>
      </c>
      <c r="AH2710" s="1">
        <v>8500</v>
      </c>
    </row>
    <row r="2711" spans="1:34">
      <c r="A2711" s="1" t="s">
        <v>7073</v>
      </c>
      <c r="B2711" s="1" t="s">
        <v>7074</v>
      </c>
      <c r="C2711" s="1" t="s">
        <v>1334</v>
      </c>
      <c r="D2711" s="1">
        <v>9</v>
      </c>
      <c r="E2711" s="1">
        <v>39513</v>
      </c>
      <c r="F2711" s="1" t="s">
        <v>20332</v>
      </c>
      <c r="G2711" s="1" t="s">
        <v>72</v>
      </c>
      <c r="H2711" s="1" t="s">
        <v>65</v>
      </c>
      <c r="I2711" s="1">
        <v>0.8</v>
      </c>
      <c r="J2711" s="1" t="s">
        <v>75</v>
      </c>
      <c r="K2711" s="1">
        <v>0</v>
      </c>
      <c r="M2711" s="1">
        <v>0</v>
      </c>
      <c r="O2711" s="1">
        <v>0</v>
      </c>
      <c r="Q2711" s="1">
        <v>0</v>
      </c>
      <c r="S2711" s="1">
        <v>0</v>
      </c>
      <c r="U2711" s="1">
        <v>0</v>
      </c>
      <c r="W2711" s="1">
        <v>0</v>
      </c>
      <c r="Y2711" s="1">
        <v>0</v>
      </c>
      <c r="AA2711" s="1">
        <v>0</v>
      </c>
      <c r="AC2711" s="1">
        <v>0</v>
      </c>
      <c r="AE2711" s="1">
        <v>0</v>
      </c>
      <c r="AG2711" s="1">
        <v>1</v>
      </c>
      <c r="AH2711" s="1">
        <v>0</v>
      </c>
    </row>
    <row r="2712" spans="1:34">
      <c r="A2712" s="1" t="s">
        <v>7075</v>
      </c>
      <c r="B2712" s="1" t="s">
        <v>7076</v>
      </c>
      <c r="C2712" s="1" t="s">
        <v>152</v>
      </c>
      <c r="D2712" s="1">
        <v>8</v>
      </c>
      <c r="E2712" s="4">
        <v>44693</v>
      </c>
      <c r="F2712" s="1" t="s">
        <v>7077</v>
      </c>
      <c r="G2712" s="1" t="s">
        <v>72</v>
      </c>
      <c r="H2712" s="1" t="s">
        <v>73</v>
      </c>
      <c r="I2712" s="1">
        <v>0</v>
      </c>
      <c r="J2712" s="1" t="s">
        <v>74</v>
      </c>
      <c r="K2712" s="1">
        <v>0.7</v>
      </c>
      <c r="L2712" s="1" t="s">
        <v>75</v>
      </c>
      <c r="M2712" s="1">
        <v>0</v>
      </c>
      <c r="O2712" s="1">
        <v>0</v>
      </c>
      <c r="Q2712" s="1">
        <v>0</v>
      </c>
      <c r="S2712" s="1">
        <v>0</v>
      </c>
      <c r="U2712" s="1">
        <v>0</v>
      </c>
      <c r="W2712" s="1">
        <v>0</v>
      </c>
      <c r="Y2712" s="1">
        <v>0</v>
      </c>
      <c r="AA2712" s="1">
        <v>0</v>
      </c>
      <c r="AC2712" s="1">
        <v>0</v>
      </c>
      <c r="AE2712" s="1">
        <v>0</v>
      </c>
      <c r="AG2712" s="1">
        <v>2</v>
      </c>
      <c r="AH2712" s="1">
        <v>10000</v>
      </c>
    </row>
    <row r="2713" spans="1:34">
      <c r="A2713" s="1" t="s">
        <v>7078</v>
      </c>
      <c r="B2713" s="1" t="s">
        <v>7079</v>
      </c>
      <c r="C2713" s="1" t="s">
        <v>218</v>
      </c>
      <c r="D2713" s="1">
        <v>11</v>
      </c>
      <c r="E2713" s="4">
        <v>44712</v>
      </c>
      <c r="F2713" s="1" t="s">
        <v>7080</v>
      </c>
      <c r="G2713" s="1" t="s">
        <v>72</v>
      </c>
      <c r="H2713" s="1" t="s">
        <v>73</v>
      </c>
      <c r="I2713" s="1">
        <v>0</v>
      </c>
      <c r="J2713" s="1" t="s">
        <v>89</v>
      </c>
      <c r="K2713" s="1">
        <v>0.8</v>
      </c>
      <c r="L2713" s="1" t="s">
        <v>75</v>
      </c>
      <c r="M2713" s="1">
        <v>0</v>
      </c>
      <c r="O2713" s="1">
        <v>0</v>
      </c>
      <c r="Q2713" s="1">
        <v>0</v>
      </c>
      <c r="S2713" s="1">
        <v>0</v>
      </c>
      <c r="U2713" s="1">
        <v>0</v>
      </c>
      <c r="W2713" s="1">
        <v>0</v>
      </c>
      <c r="Y2713" s="1">
        <v>0</v>
      </c>
      <c r="AA2713" s="1">
        <v>0</v>
      </c>
      <c r="AC2713" s="1">
        <v>0</v>
      </c>
      <c r="AE2713" s="1">
        <v>0</v>
      </c>
      <c r="AG2713" s="1">
        <v>2</v>
      </c>
      <c r="AH2713" s="1">
        <v>12000</v>
      </c>
    </row>
    <row r="2714" spans="1:34">
      <c r="A2714" s="1" t="s">
        <v>7081</v>
      </c>
      <c r="B2714" s="1" t="s">
        <v>7082</v>
      </c>
      <c r="C2714" s="1" t="s">
        <v>779</v>
      </c>
      <c r="D2714" s="1">
        <v>58</v>
      </c>
      <c r="E2714" s="1">
        <v>44194</v>
      </c>
      <c r="F2714" s="1" t="s">
        <v>20332</v>
      </c>
      <c r="G2714" s="1" t="s">
        <v>72</v>
      </c>
      <c r="H2714" s="1" t="s">
        <v>65</v>
      </c>
      <c r="I2714" s="1">
        <v>0.8</v>
      </c>
      <c r="J2714" s="1" t="s">
        <v>75</v>
      </c>
      <c r="K2714" s="1">
        <v>0</v>
      </c>
      <c r="M2714" s="1">
        <v>0</v>
      </c>
      <c r="O2714" s="1">
        <v>0</v>
      </c>
      <c r="Q2714" s="1">
        <v>0</v>
      </c>
      <c r="S2714" s="1">
        <v>0</v>
      </c>
      <c r="U2714" s="1">
        <v>0</v>
      </c>
      <c r="W2714" s="1">
        <v>0</v>
      </c>
      <c r="Y2714" s="1">
        <v>0</v>
      </c>
      <c r="AA2714" s="1">
        <v>0</v>
      </c>
      <c r="AC2714" s="1">
        <v>0</v>
      </c>
      <c r="AE2714" s="1">
        <v>0</v>
      </c>
      <c r="AG2714" s="1">
        <v>1</v>
      </c>
      <c r="AH2714" s="1">
        <v>0</v>
      </c>
    </row>
    <row r="2715" spans="1:34">
      <c r="A2715" s="1" t="s">
        <v>7083</v>
      </c>
      <c r="B2715" s="1" t="s">
        <v>7084</v>
      </c>
      <c r="C2715" s="1" t="s">
        <v>423</v>
      </c>
      <c r="D2715" s="1">
        <v>3</v>
      </c>
      <c r="E2715" s="4">
        <v>44664</v>
      </c>
      <c r="F2715" s="1" t="s">
        <v>7085</v>
      </c>
      <c r="G2715" s="1" t="s">
        <v>72</v>
      </c>
      <c r="H2715" s="1" t="s">
        <v>65</v>
      </c>
      <c r="I2715" s="1">
        <v>0.7</v>
      </c>
      <c r="J2715" s="1" t="s">
        <v>75</v>
      </c>
      <c r="K2715" s="1">
        <v>0</v>
      </c>
      <c r="M2715" s="1">
        <v>0</v>
      </c>
      <c r="O2715" s="1">
        <v>0</v>
      </c>
      <c r="Q2715" s="1">
        <v>0</v>
      </c>
      <c r="S2715" s="1">
        <v>0</v>
      </c>
      <c r="U2715" s="1">
        <v>0</v>
      </c>
      <c r="W2715" s="1">
        <v>0</v>
      </c>
      <c r="Y2715" s="1">
        <v>0</v>
      </c>
      <c r="AA2715" s="1">
        <v>0</v>
      </c>
      <c r="AC2715" s="1">
        <v>0</v>
      </c>
      <c r="AE2715" s="1">
        <v>0</v>
      </c>
      <c r="AG2715" s="1">
        <v>1</v>
      </c>
      <c r="AH2715" s="1">
        <v>0</v>
      </c>
    </row>
    <row r="2716" spans="1:34">
      <c r="A2716" s="1" t="s">
        <v>7086</v>
      </c>
      <c r="B2716" s="1" t="s">
        <v>7087</v>
      </c>
      <c r="C2716" s="1" t="s">
        <v>149</v>
      </c>
      <c r="D2716" s="1">
        <v>34</v>
      </c>
      <c r="E2716" s="4">
        <v>44560</v>
      </c>
      <c r="F2716" s="1" t="s">
        <v>7088</v>
      </c>
      <c r="G2716" s="1" t="s">
        <v>72</v>
      </c>
      <c r="H2716" s="1" t="s">
        <v>65</v>
      </c>
      <c r="I2716" s="1">
        <v>0.8</v>
      </c>
      <c r="J2716" s="1" t="s">
        <v>75</v>
      </c>
      <c r="K2716" s="1">
        <v>0</v>
      </c>
      <c r="M2716" s="1">
        <v>0</v>
      </c>
      <c r="O2716" s="1">
        <v>0</v>
      </c>
      <c r="Q2716" s="1">
        <v>0</v>
      </c>
      <c r="S2716" s="1">
        <v>0</v>
      </c>
      <c r="U2716" s="1">
        <v>0</v>
      </c>
      <c r="W2716" s="1">
        <v>0</v>
      </c>
      <c r="Y2716" s="1">
        <v>0</v>
      </c>
      <c r="AA2716" s="1">
        <v>0</v>
      </c>
      <c r="AC2716" s="1">
        <v>0</v>
      </c>
      <c r="AE2716" s="1">
        <v>0</v>
      </c>
      <c r="AG2716" s="1">
        <v>1</v>
      </c>
      <c r="AH2716" s="1">
        <v>0</v>
      </c>
    </row>
    <row r="2717" spans="1:34">
      <c r="A2717" s="1" t="s">
        <v>7089</v>
      </c>
      <c r="B2717" s="1" t="s">
        <v>7090</v>
      </c>
      <c r="C2717" s="1" t="s">
        <v>92</v>
      </c>
      <c r="H2717" s="1" t="s">
        <v>65</v>
      </c>
      <c r="I2717" s="1" t="s">
        <v>66</v>
      </c>
      <c r="V2717" s="1" t="s">
        <v>67</v>
      </c>
    </row>
    <row r="2718" spans="1:34">
      <c r="A2718" s="1" t="s">
        <v>7091</v>
      </c>
      <c r="B2718" s="1" t="s">
        <v>7092</v>
      </c>
      <c r="C2718" s="1" t="s">
        <v>228</v>
      </c>
      <c r="D2718" s="1">
        <v>43</v>
      </c>
      <c r="E2718" s="1">
        <v>44558</v>
      </c>
      <c r="F2718" s="1" t="s">
        <v>20514</v>
      </c>
      <c r="G2718" s="1" t="s">
        <v>72</v>
      </c>
      <c r="H2718" s="1" t="s">
        <v>65</v>
      </c>
      <c r="I2718" s="1">
        <v>0.5</v>
      </c>
      <c r="J2718" s="1" t="s">
        <v>75</v>
      </c>
      <c r="K2718" s="1">
        <v>0</v>
      </c>
      <c r="M2718" s="1">
        <v>0</v>
      </c>
      <c r="O2718" s="1">
        <v>0</v>
      </c>
      <c r="Q2718" s="1">
        <v>0</v>
      </c>
      <c r="S2718" s="1">
        <v>0</v>
      </c>
      <c r="U2718" s="1">
        <v>0</v>
      </c>
      <c r="W2718" s="1">
        <v>0</v>
      </c>
      <c r="Y2718" s="1">
        <v>0</v>
      </c>
      <c r="AA2718" s="1">
        <v>0</v>
      </c>
      <c r="AC2718" s="1">
        <v>0</v>
      </c>
      <c r="AE2718" s="1">
        <v>0</v>
      </c>
      <c r="AG2718" s="1">
        <v>1</v>
      </c>
      <c r="AH2718" s="1">
        <v>0</v>
      </c>
    </row>
    <row r="2719" spans="1:34">
      <c r="A2719" s="1" t="s">
        <v>7093</v>
      </c>
      <c r="B2719" s="1" t="s">
        <v>7094</v>
      </c>
      <c r="C2719" s="1" t="s">
        <v>172</v>
      </c>
      <c r="D2719" s="1">
        <v>24</v>
      </c>
      <c r="E2719" s="1">
        <v>41102</v>
      </c>
      <c r="F2719" s="1" t="s">
        <v>20332</v>
      </c>
      <c r="G2719" s="1" t="s">
        <v>72</v>
      </c>
      <c r="H2719" s="1" t="s">
        <v>65</v>
      </c>
      <c r="I2719" s="1">
        <v>0.8</v>
      </c>
      <c r="J2719" s="1" t="s">
        <v>75</v>
      </c>
      <c r="K2719" s="1">
        <v>0</v>
      </c>
      <c r="M2719" s="1">
        <v>0</v>
      </c>
      <c r="O2719" s="1">
        <v>0</v>
      </c>
      <c r="Q2719" s="1">
        <v>0</v>
      </c>
      <c r="S2719" s="1">
        <v>0</v>
      </c>
      <c r="U2719" s="1">
        <v>0</v>
      </c>
      <c r="W2719" s="1">
        <v>0</v>
      </c>
      <c r="Y2719" s="1">
        <v>0</v>
      </c>
      <c r="AA2719" s="1">
        <v>0</v>
      </c>
      <c r="AC2719" s="1">
        <v>0</v>
      </c>
      <c r="AE2719" s="1">
        <v>0</v>
      </c>
      <c r="AG2719" s="1">
        <v>1</v>
      </c>
      <c r="AH2719" s="1">
        <v>0</v>
      </c>
    </row>
    <row r="2720" spans="1:34">
      <c r="A2720" s="1" t="s">
        <v>7095</v>
      </c>
      <c r="B2720" s="1" t="s">
        <v>7096</v>
      </c>
      <c r="C2720" s="1" t="s">
        <v>212</v>
      </c>
      <c r="D2720" s="1">
        <v>49</v>
      </c>
      <c r="E2720" s="4">
        <v>44561</v>
      </c>
      <c r="F2720" s="1" t="s">
        <v>7097</v>
      </c>
      <c r="G2720" s="1" t="s">
        <v>72</v>
      </c>
      <c r="H2720" s="1" t="s">
        <v>65</v>
      </c>
      <c r="I2720" s="1">
        <v>0.4</v>
      </c>
      <c r="J2720" s="1" t="s">
        <v>75</v>
      </c>
      <c r="K2720" s="1">
        <v>0</v>
      </c>
      <c r="M2720" s="1">
        <v>0</v>
      </c>
      <c r="O2720" s="1">
        <v>0</v>
      </c>
      <c r="Q2720" s="1">
        <v>0</v>
      </c>
      <c r="S2720" s="1">
        <v>0</v>
      </c>
      <c r="U2720" s="1">
        <v>0</v>
      </c>
      <c r="W2720" s="1">
        <v>0</v>
      </c>
      <c r="Y2720" s="1">
        <v>0</v>
      </c>
      <c r="AA2720" s="1">
        <v>0</v>
      </c>
      <c r="AC2720" s="1">
        <v>0</v>
      </c>
      <c r="AE2720" s="1">
        <v>0</v>
      </c>
      <c r="AG2720" s="1">
        <v>1</v>
      </c>
      <c r="AH2720" s="1">
        <v>0</v>
      </c>
    </row>
    <row r="2721" spans="1:34">
      <c r="A2721" s="1" t="s">
        <v>7098</v>
      </c>
      <c r="B2721" s="1" t="s">
        <v>7099</v>
      </c>
      <c r="C2721" s="1" t="s">
        <v>172</v>
      </c>
      <c r="D2721" s="1">
        <v>14</v>
      </c>
      <c r="E2721" s="4">
        <v>44709</v>
      </c>
      <c r="F2721" s="1" t="s">
        <v>7100</v>
      </c>
      <c r="G2721" s="1" t="s">
        <v>72</v>
      </c>
      <c r="H2721" s="1" t="s">
        <v>65</v>
      </c>
      <c r="I2721" s="1">
        <v>0.8</v>
      </c>
      <c r="J2721" s="1" t="s">
        <v>75</v>
      </c>
      <c r="K2721" s="1">
        <v>0</v>
      </c>
      <c r="M2721" s="1">
        <v>0</v>
      </c>
      <c r="O2721" s="1">
        <v>0</v>
      </c>
      <c r="Q2721" s="1">
        <v>0</v>
      </c>
      <c r="S2721" s="1">
        <v>0</v>
      </c>
      <c r="U2721" s="1">
        <v>0</v>
      </c>
      <c r="W2721" s="1">
        <v>0</v>
      </c>
      <c r="Y2721" s="1">
        <v>0</v>
      </c>
      <c r="AA2721" s="1">
        <v>0</v>
      </c>
      <c r="AC2721" s="1">
        <v>0</v>
      </c>
      <c r="AE2721" s="1">
        <v>0</v>
      </c>
      <c r="AG2721" s="1">
        <v>1</v>
      </c>
      <c r="AH2721" s="1">
        <v>0</v>
      </c>
    </row>
    <row r="2722" spans="1:34">
      <c r="A2722" s="1" t="s">
        <v>7101</v>
      </c>
      <c r="B2722" s="1" t="s">
        <v>7102</v>
      </c>
      <c r="C2722" s="1" t="s">
        <v>1204</v>
      </c>
      <c r="D2722" s="1">
        <v>6</v>
      </c>
      <c r="E2722" s="1">
        <v>43539</v>
      </c>
      <c r="F2722" s="1" t="s">
        <v>20332</v>
      </c>
      <c r="G2722" s="1" t="s">
        <v>72</v>
      </c>
      <c r="H2722" s="1" t="s">
        <v>65</v>
      </c>
      <c r="I2722" s="1">
        <v>0.6</v>
      </c>
      <c r="J2722" s="1" t="s">
        <v>75</v>
      </c>
      <c r="K2722" s="1">
        <v>0</v>
      </c>
      <c r="M2722" s="1">
        <v>0</v>
      </c>
      <c r="O2722" s="1">
        <v>0</v>
      </c>
      <c r="Q2722" s="1">
        <v>0</v>
      </c>
      <c r="S2722" s="1">
        <v>0</v>
      </c>
      <c r="U2722" s="1">
        <v>0</v>
      </c>
      <c r="W2722" s="1">
        <v>0</v>
      </c>
      <c r="Y2722" s="1">
        <v>0</v>
      </c>
      <c r="AA2722" s="1">
        <v>0</v>
      </c>
      <c r="AC2722" s="1">
        <v>0</v>
      </c>
      <c r="AE2722" s="1">
        <v>0</v>
      </c>
      <c r="AG2722" s="1">
        <v>1</v>
      </c>
      <c r="AH2722" s="1">
        <v>0</v>
      </c>
    </row>
    <row r="2723" spans="1:34">
      <c r="A2723" s="1" t="s">
        <v>7103</v>
      </c>
      <c r="B2723" s="1" t="s">
        <v>7104</v>
      </c>
      <c r="C2723" s="1" t="s">
        <v>146</v>
      </c>
      <c r="D2723" s="1">
        <v>31</v>
      </c>
      <c r="E2723" s="1">
        <v>43091</v>
      </c>
      <c r="F2723" s="1" t="s">
        <v>20332</v>
      </c>
      <c r="G2723" s="1" t="s">
        <v>72</v>
      </c>
      <c r="H2723" s="1" t="s">
        <v>65</v>
      </c>
      <c r="I2723" s="1">
        <v>0.4</v>
      </c>
      <c r="J2723" s="1" t="s">
        <v>75</v>
      </c>
      <c r="K2723" s="1">
        <v>0</v>
      </c>
      <c r="M2723" s="1">
        <v>0</v>
      </c>
      <c r="O2723" s="1">
        <v>0</v>
      </c>
      <c r="Q2723" s="1">
        <v>0</v>
      </c>
      <c r="S2723" s="1">
        <v>0</v>
      </c>
      <c r="U2723" s="1">
        <v>0</v>
      </c>
      <c r="W2723" s="1">
        <v>0</v>
      </c>
      <c r="Y2723" s="1">
        <v>0</v>
      </c>
      <c r="AA2723" s="1">
        <v>0</v>
      </c>
      <c r="AC2723" s="1">
        <v>0</v>
      </c>
      <c r="AE2723" s="1">
        <v>0</v>
      </c>
      <c r="AG2723" s="1">
        <v>1</v>
      </c>
      <c r="AH2723" s="1">
        <v>0</v>
      </c>
    </row>
    <row r="2724" spans="1:34">
      <c r="A2724" s="1" t="s">
        <v>7105</v>
      </c>
      <c r="B2724" s="1" t="s">
        <v>7106</v>
      </c>
      <c r="C2724" s="1" t="s">
        <v>620</v>
      </c>
      <c r="D2724" s="1">
        <v>10</v>
      </c>
      <c r="E2724" s="1">
        <v>44665</v>
      </c>
      <c r="F2724" s="1" t="s">
        <v>20515</v>
      </c>
      <c r="G2724" s="1" t="s">
        <v>72</v>
      </c>
      <c r="H2724" s="1" t="s">
        <v>65</v>
      </c>
      <c r="I2724" s="1">
        <v>0.8</v>
      </c>
      <c r="J2724" s="1" t="s">
        <v>75</v>
      </c>
      <c r="K2724" s="1">
        <v>0</v>
      </c>
      <c r="M2724" s="1">
        <v>0</v>
      </c>
      <c r="O2724" s="1">
        <v>0</v>
      </c>
      <c r="Q2724" s="1">
        <v>0</v>
      </c>
      <c r="S2724" s="1">
        <v>0</v>
      </c>
      <c r="U2724" s="1">
        <v>0</v>
      </c>
      <c r="W2724" s="1">
        <v>0</v>
      </c>
      <c r="Y2724" s="1">
        <v>0</v>
      </c>
      <c r="AA2724" s="1">
        <v>0</v>
      </c>
      <c r="AC2724" s="1">
        <v>0</v>
      </c>
      <c r="AE2724" s="1">
        <v>0</v>
      </c>
      <c r="AG2724" s="1">
        <v>1</v>
      </c>
      <c r="AH2724" s="1">
        <v>0</v>
      </c>
    </row>
    <row r="2725" spans="1:34">
      <c r="A2725" s="1" t="s">
        <v>7107</v>
      </c>
      <c r="B2725" s="1" t="s">
        <v>7108</v>
      </c>
      <c r="C2725" s="1" t="s">
        <v>101</v>
      </c>
      <c r="D2725" s="1">
        <v>40</v>
      </c>
      <c r="E2725" s="4">
        <v>44645</v>
      </c>
      <c r="F2725" s="1" t="s">
        <v>7109</v>
      </c>
      <c r="G2725" s="1" t="s">
        <v>72</v>
      </c>
      <c r="H2725" s="1" t="s">
        <v>73</v>
      </c>
      <c r="I2725" s="1">
        <v>0</v>
      </c>
      <c r="J2725" s="1" t="s">
        <v>7110</v>
      </c>
      <c r="K2725" s="1">
        <v>0</v>
      </c>
      <c r="L2725" s="1" t="s">
        <v>7111</v>
      </c>
      <c r="M2725" s="1">
        <v>0</v>
      </c>
      <c r="N2725" s="1" t="s">
        <v>7112</v>
      </c>
      <c r="O2725" s="1">
        <v>0.4</v>
      </c>
      <c r="P2725" s="1" t="s">
        <v>75</v>
      </c>
      <c r="Q2725" s="1">
        <v>0</v>
      </c>
      <c r="S2725" s="1">
        <v>0</v>
      </c>
      <c r="U2725" s="1">
        <v>0</v>
      </c>
      <c r="W2725" s="1">
        <v>0</v>
      </c>
      <c r="Y2725" s="1">
        <v>0</v>
      </c>
      <c r="AA2725" s="1">
        <v>0</v>
      </c>
      <c r="AC2725" s="1">
        <v>0</v>
      </c>
      <c r="AE2725" s="1">
        <v>0</v>
      </c>
      <c r="AG2725" s="1">
        <v>5</v>
      </c>
      <c r="AH2725" s="1">
        <v>0</v>
      </c>
    </row>
    <row r="2726" spans="1:34">
      <c r="A2726" s="1" t="s">
        <v>7113</v>
      </c>
      <c r="B2726" s="1" t="s">
        <v>7114</v>
      </c>
      <c r="C2726" s="1" t="s">
        <v>365</v>
      </c>
      <c r="D2726" s="1">
        <v>5</v>
      </c>
      <c r="E2726" s="4">
        <v>44648</v>
      </c>
      <c r="F2726" s="1" t="s">
        <v>7115</v>
      </c>
      <c r="G2726" s="1" t="s">
        <v>80</v>
      </c>
      <c r="H2726" s="1" t="s">
        <v>73</v>
      </c>
      <c r="I2726" s="1">
        <v>0</v>
      </c>
      <c r="J2726" s="1" t="s">
        <v>562</v>
      </c>
      <c r="K2726" s="1">
        <v>0.6</v>
      </c>
      <c r="L2726" s="1" t="s">
        <v>82</v>
      </c>
      <c r="M2726" s="1">
        <v>0.65</v>
      </c>
      <c r="N2726" s="1" t="s">
        <v>83</v>
      </c>
      <c r="O2726" s="1">
        <v>0.7</v>
      </c>
      <c r="P2726" s="1" t="s">
        <v>84</v>
      </c>
      <c r="Q2726" s="1">
        <v>0.8</v>
      </c>
      <c r="R2726" s="1" t="s">
        <v>85</v>
      </c>
      <c r="S2726" s="1">
        <v>0</v>
      </c>
      <c r="U2726" s="1">
        <v>0</v>
      </c>
      <c r="W2726" s="1">
        <v>0</v>
      </c>
      <c r="Y2726" s="1">
        <v>0</v>
      </c>
      <c r="AA2726" s="1">
        <v>0</v>
      </c>
      <c r="AC2726" s="1">
        <v>0</v>
      </c>
      <c r="AE2726" s="1">
        <v>0</v>
      </c>
      <c r="AG2726" s="1">
        <v>4</v>
      </c>
      <c r="AH2726" s="1">
        <v>8500</v>
      </c>
    </row>
    <row r="2727" spans="1:34">
      <c r="A2727" s="1" t="s">
        <v>7116</v>
      </c>
      <c r="B2727" s="1" t="s">
        <v>7117</v>
      </c>
      <c r="C2727" s="1" t="s">
        <v>196</v>
      </c>
      <c r="D2727" s="1">
        <v>31</v>
      </c>
      <c r="E2727" s="1">
        <v>41886</v>
      </c>
      <c r="F2727" s="1" t="s">
        <v>20332</v>
      </c>
      <c r="G2727" s="1" t="s">
        <v>72</v>
      </c>
      <c r="H2727" s="1" t="s">
        <v>73</v>
      </c>
      <c r="I2727" s="1">
        <v>0</v>
      </c>
      <c r="J2727" s="1" t="s">
        <v>222</v>
      </c>
      <c r="K2727" s="1">
        <v>0.8</v>
      </c>
      <c r="L2727" s="1" t="s">
        <v>75</v>
      </c>
      <c r="M2727" s="1">
        <v>0</v>
      </c>
      <c r="O2727" s="1">
        <v>0</v>
      </c>
      <c r="Q2727" s="1">
        <v>0</v>
      </c>
      <c r="S2727" s="1">
        <v>0</v>
      </c>
      <c r="U2727" s="1">
        <v>0</v>
      </c>
      <c r="W2727" s="1">
        <v>0</v>
      </c>
      <c r="Y2727" s="1">
        <v>0</v>
      </c>
      <c r="AA2727" s="1">
        <v>0</v>
      </c>
      <c r="AC2727" s="1">
        <v>0</v>
      </c>
      <c r="AE2727" s="1">
        <v>0</v>
      </c>
      <c r="AG2727" s="1">
        <v>2</v>
      </c>
      <c r="AH2727" s="1">
        <v>9999.99</v>
      </c>
    </row>
    <row r="2728" spans="1:34">
      <c r="A2728" s="1" t="s">
        <v>7118</v>
      </c>
      <c r="B2728" s="1" t="s">
        <v>7119</v>
      </c>
      <c r="C2728" s="1" t="s">
        <v>172</v>
      </c>
      <c r="D2728" s="1">
        <v>4</v>
      </c>
      <c r="E2728" s="4">
        <v>44711</v>
      </c>
      <c r="F2728" s="1" t="s">
        <v>7120</v>
      </c>
      <c r="G2728" s="1" t="s">
        <v>72</v>
      </c>
      <c r="H2728" s="1" t="s">
        <v>65</v>
      </c>
      <c r="I2728" s="1">
        <v>0.5</v>
      </c>
      <c r="J2728" s="1" t="s">
        <v>75</v>
      </c>
      <c r="K2728" s="1">
        <v>0</v>
      </c>
      <c r="M2728" s="1">
        <v>0</v>
      </c>
      <c r="O2728" s="1">
        <v>0</v>
      </c>
      <c r="Q2728" s="1">
        <v>0</v>
      </c>
      <c r="S2728" s="1">
        <v>0</v>
      </c>
      <c r="U2728" s="1">
        <v>0</v>
      </c>
      <c r="W2728" s="1">
        <v>0</v>
      </c>
      <c r="Y2728" s="1">
        <v>0</v>
      </c>
      <c r="AA2728" s="1">
        <v>0</v>
      </c>
      <c r="AC2728" s="1">
        <v>0</v>
      </c>
      <c r="AE2728" s="1">
        <v>0</v>
      </c>
      <c r="AG2728" s="1">
        <v>1</v>
      </c>
      <c r="AH2728" s="1">
        <v>0</v>
      </c>
    </row>
    <row r="2729" spans="1:34">
      <c r="A2729" s="1" t="s">
        <v>7121</v>
      </c>
      <c r="B2729" s="1" t="s">
        <v>7122</v>
      </c>
      <c r="C2729" s="1" t="s">
        <v>302</v>
      </c>
      <c r="D2729" s="1">
        <v>6</v>
      </c>
      <c r="E2729" s="4">
        <v>44672</v>
      </c>
      <c r="F2729" s="1" t="s">
        <v>7123</v>
      </c>
      <c r="G2729" s="1" t="s">
        <v>72</v>
      </c>
      <c r="H2729" s="1" t="s">
        <v>65</v>
      </c>
      <c r="I2729" s="1">
        <v>0.8</v>
      </c>
      <c r="J2729" s="1" t="s">
        <v>75</v>
      </c>
      <c r="K2729" s="1">
        <v>0</v>
      </c>
      <c r="M2729" s="1">
        <v>0</v>
      </c>
      <c r="O2729" s="1">
        <v>0</v>
      </c>
      <c r="Q2729" s="1">
        <v>0</v>
      </c>
      <c r="S2729" s="1">
        <v>0</v>
      </c>
      <c r="U2729" s="1">
        <v>0</v>
      </c>
      <c r="W2729" s="1">
        <v>0</v>
      </c>
      <c r="Y2729" s="1">
        <v>0</v>
      </c>
      <c r="AA2729" s="1">
        <v>0</v>
      </c>
      <c r="AC2729" s="1">
        <v>0</v>
      </c>
      <c r="AE2729" s="1">
        <v>0</v>
      </c>
      <c r="AG2729" s="1">
        <v>1</v>
      </c>
      <c r="AH2729" s="1">
        <v>0</v>
      </c>
    </row>
    <row r="2730" spans="1:34">
      <c r="A2730" s="1" t="s">
        <v>7124</v>
      </c>
      <c r="B2730" s="1" t="s">
        <v>7125</v>
      </c>
      <c r="C2730" s="1" t="s">
        <v>1631</v>
      </c>
      <c r="D2730" s="1">
        <v>45</v>
      </c>
      <c r="E2730" s="1">
        <v>43546</v>
      </c>
      <c r="F2730" s="1" t="s">
        <v>20332</v>
      </c>
      <c r="G2730" s="1" t="s">
        <v>72</v>
      </c>
      <c r="H2730" s="1" t="s">
        <v>73</v>
      </c>
      <c r="I2730" s="1">
        <v>0</v>
      </c>
      <c r="J2730" s="1" t="s">
        <v>74</v>
      </c>
      <c r="K2730" s="1">
        <v>0.8</v>
      </c>
      <c r="L2730" s="1" t="s">
        <v>75</v>
      </c>
      <c r="M2730" s="1">
        <v>0</v>
      </c>
      <c r="O2730" s="1">
        <v>0</v>
      </c>
      <c r="Q2730" s="1">
        <v>0</v>
      </c>
      <c r="S2730" s="1">
        <v>0</v>
      </c>
      <c r="U2730" s="1">
        <v>0</v>
      </c>
      <c r="W2730" s="1">
        <v>0</v>
      </c>
      <c r="Y2730" s="1">
        <v>0</v>
      </c>
      <c r="AA2730" s="1">
        <v>0</v>
      </c>
      <c r="AC2730" s="1">
        <v>0</v>
      </c>
      <c r="AE2730" s="1">
        <v>0</v>
      </c>
      <c r="AG2730" s="1">
        <v>2</v>
      </c>
      <c r="AH2730" s="1">
        <v>10000</v>
      </c>
    </row>
    <row r="2731" spans="1:34">
      <c r="A2731" s="1" t="s">
        <v>7126</v>
      </c>
      <c r="B2731" s="1" t="s">
        <v>7127</v>
      </c>
      <c r="C2731" s="1" t="s">
        <v>378</v>
      </c>
      <c r="D2731" s="1">
        <v>69</v>
      </c>
      <c r="E2731" s="1">
        <v>42185</v>
      </c>
      <c r="F2731" s="1" t="s">
        <v>20332</v>
      </c>
      <c r="G2731" s="1" t="s">
        <v>72</v>
      </c>
      <c r="H2731" s="1" t="s">
        <v>73</v>
      </c>
      <c r="I2731" s="1">
        <v>0</v>
      </c>
      <c r="J2731" s="1" t="s">
        <v>1640</v>
      </c>
      <c r="K2731" s="1">
        <v>0.6</v>
      </c>
      <c r="L2731" s="1" t="s">
        <v>75</v>
      </c>
      <c r="M2731" s="1">
        <v>0</v>
      </c>
      <c r="O2731" s="1">
        <v>0</v>
      </c>
      <c r="Q2731" s="1">
        <v>0</v>
      </c>
      <c r="S2731" s="1">
        <v>0</v>
      </c>
      <c r="U2731" s="1">
        <v>0</v>
      </c>
      <c r="W2731" s="1">
        <v>0</v>
      </c>
      <c r="Y2731" s="1">
        <v>0</v>
      </c>
      <c r="AA2731" s="1">
        <v>0</v>
      </c>
      <c r="AC2731" s="1">
        <v>0</v>
      </c>
      <c r="AE2731" s="1">
        <v>0</v>
      </c>
      <c r="AG2731" s="1">
        <v>2</v>
      </c>
      <c r="AH2731" s="1">
        <v>7499.99</v>
      </c>
    </row>
    <row r="2732" spans="1:34">
      <c r="A2732" s="1" t="s">
        <v>7128</v>
      </c>
      <c r="B2732" s="1" t="s">
        <v>7129</v>
      </c>
      <c r="C2732" s="1" t="s">
        <v>212</v>
      </c>
      <c r="D2732" s="1">
        <v>3</v>
      </c>
      <c r="E2732" s="4">
        <v>44634</v>
      </c>
      <c r="F2732" s="1" t="s">
        <v>7130</v>
      </c>
      <c r="G2732" s="1" t="s">
        <v>72</v>
      </c>
      <c r="H2732" s="1" t="s">
        <v>65</v>
      </c>
      <c r="I2732" s="1">
        <v>0.4</v>
      </c>
      <c r="J2732" s="1" t="s">
        <v>75</v>
      </c>
      <c r="K2732" s="1">
        <v>0</v>
      </c>
      <c r="M2732" s="1">
        <v>0</v>
      </c>
      <c r="O2732" s="1">
        <v>0</v>
      </c>
      <c r="Q2732" s="1">
        <v>0</v>
      </c>
      <c r="S2732" s="1">
        <v>0</v>
      </c>
      <c r="U2732" s="1">
        <v>0</v>
      </c>
      <c r="W2732" s="1">
        <v>0</v>
      </c>
      <c r="Y2732" s="1">
        <v>0</v>
      </c>
      <c r="AA2732" s="1">
        <v>0</v>
      </c>
      <c r="AC2732" s="1">
        <v>0</v>
      </c>
      <c r="AE2732" s="1">
        <v>0</v>
      </c>
      <c r="AG2732" s="1">
        <v>1</v>
      </c>
      <c r="AH2732" s="1">
        <v>0</v>
      </c>
    </row>
    <row r="2733" spans="1:34">
      <c r="A2733" s="1" t="s">
        <v>7131</v>
      </c>
      <c r="B2733" s="1" t="s">
        <v>7132</v>
      </c>
      <c r="C2733" s="1" t="s">
        <v>423</v>
      </c>
      <c r="D2733" s="1">
        <v>28</v>
      </c>
      <c r="E2733" s="1">
        <v>41087</v>
      </c>
      <c r="F2733" s="1" t="s">
        <v>20332</v>
      </c>
      <c r="G2733" s="1" t="s">
        <v>72</v>
      </c>
      <c r="H2733" s="1" t="s">
        <v>73</v>
      </c>
      <c r="I2733" s="1">
        <v>0</v>
      </c>
      <c r="J2733" s="1" t="s">
        <v>690</v>
      </c>
      <c r="K2733" s="1">
        <v>0.7</v>
      </c>
      <c r="L2733" s="1" t="s">
        <v>75</v>
      </c>
      <c r="M2733" s="1">
        <v>0</v>
      </c>
      <c r="O2733" s="1">
        <v>0</v>
      </c>
      <c r="Q2733" s="1">
        <v>0</v>
      </c>
      <c r="S2733" s="1">
        <v>0</v>
      </c>
      <c r="U2733" s="1">
        <v>0</v>
      </c>
      <c r="W2733" s="1">
        <v>0</v>
      </c>
      <c r="Y2733" s="1">
        <v>0</v>
      </c>
      <c r="AA2733" s="1">
        <v>0</v>
      </c>
      <c r="AC2733" s="1">
        <v>0</v>
      </c>
      <c r="AE2733" s="1">
        <v>0</v>
      </c>
      <c r="AG2733" s="1">
        <v>2</v>
      </c>
      <c r="AH2733" s="1">
        <v>11999.99</v>
      </c>
    </row>
    <row r="2734" spans="1:34">
      <c r="A2734" s="1" t="s">
        <v>7133</v>
      </c>
      <c r="B2734" s="1" t="s">
        <v>7134</v>
      </c>
      <c r="C2734" s="1" t="s">
        <v>212</v>
      </c>
      <c r="D2734" s="1">
        <v>6</v>
      </c>
      <c r="E2734" s="4">
        <v>44635</v>
      </c>
      <c r="F2734" s="1" t="s">
        <v>7135</v>
      </c>
      <c r="G2734" s="1" t="s">
        <v>72</v>
      </c>
      <c r="H2734" s="1" t="s">
        <v>73</v>
      </c>
      <c r="I2734" s="1">
        <v>0</v>
      </c>
      <c r="J2734" s="1" t="s">
        <v>74</v>
      </c>
      <c r="K2734" s="1">
        <v>0.75</v>
      </c>
      <c r="L2734" s="1" t="s">
        <v>75</v>
      </c>
      <c r="M2734" s="1">
        <v>0</v>
      </c>
      <c r="O2734" s="1">
        <v>0</v>
      </c>
      <c r="Q2734" s="1">
        <v>0</v>
      </c>
      <c r="S2734" s="1">
        <v>0</v>
      </c>
      <c r="U2734" s="1">
        <v>0</v>
      </c>
      <c r="W2734" s="1">
        <v>0</v>
      </c>
      <c r="Y2734" s="1">
        <v>0</v>
      </c>
      <c r="AA2734" s="1">
        <v>0</v>
      </c>
      <c r="AC2734" s="1">
        <v>0</v>
      </c>
      <c r="AE2734" s="1">
        <v>0</v>
      </c>
      <c r="AG2734" s="1">
        <v>2</v>
      </c>
      <c r="AH2734" s="1">
        <v>10000</v>
      </c>
    </row>
    <row r="2735" spans="1:34">
      <c r="A2735" s="1" t="s">
        <v>7136</v>
      </c>
      <c r="B2735" s="1" t="s">
        <v>7137</v>
      </c>
      <c r="C2735" s="1" t="s">
        <v>1631</v>
      </c>
      <c r="D2735" s="1">
        <v>39</v>
      </c>
      <c r="E2735" s="4">
        <v>44679</v>
      </c>
      <c r="F2735" s="1" t="s">
        <v>7138</v>
      </c>
      <c r="G2735" s="1" t="s">
        <v>80</v>
      </c>
      <c r="H2735" s="1" t="s">
        <v>73</v>
      </c>
      <c r="I2735" s="1">
        <v>0</v>
      </c>
      <c r="J2735" s="1" t="s">
        <v>425</v>
      </c>
      <c r="K2735" s="1">
        <v>0.54</v>
      </c>
      <c r="L2735" s="1" t="s">
        <v>82</v>
      </c>
      <c r="M2735" s="1">
        <v>0.55000000000000004</v>
      </c>
      <c r="N2735" s="1" t="s">
        <v>83</v>
      </c>
      <c r="O2735" s="1">
        <v>0.56000000000000005</v>
      </c>
      <c r="P2735" s="1" t="s">
        <v>84</v>
      </c>
      <c r="Q2735" s="1">
        <v>0.8</v>
      </c>
      <c r="R2735" s="1" t="s">
        <v>85</v>
      </c>
      <c r="S2735" s="1">
        <v>0</v>
      </c>
      <c r="U2735" s="1">
        <v>0</v>
      </c>
      <c r="W2735" s="1">
        <v>0</v>
      </c>
      <c r="Y2735" s="1">
        <v>0</v>
      </c>
      <c r="AA2735" s="1">
        <v>0</v>
      </c>
      <c r="AC2735" s="1">
        <v>0</v>
      </c>
      <c r="AE2735" s="1">
        <v>0</v>
      </c>
      <c r="AG2735" s="1">
        <v>4</v>
      </c>
      <c r="AH2735" s="1">
        <v>13000</v>
      </c>
    </row>
    <row r="2736" spans="1:34">
      <c r="A2736" s="1" t="s">
        <v>7139</v>
      </c>
      <c r="B2736" s="1" t="s">
        <v>7140</v>
      </c>
      <c r="C2736" s="1" t="s">
        <v>259</v>
      </c>
      <c r="D2736" s="1">
        <v>38</v>
      </c>
      <c r="E2736" s="4">
        <v>44544</v>
      </c>
      <c r="F2736" s="1" t="s">
        <v>7141</v>
      </c>
      <c r="G2736" s="1" t="s">
        <v>72</v>
      </c>
      <c r="H2736" s="1" t="s">
        <v>65</v>
      </c>
      <c r="I2736" s="1">
        <v>0.5</v>
      </c>
      <c r="J2736" s="1" t="s">
        <v>75</v>
      </c>
      <c r="K2736" s="1">
        <v>0</v>
      </c>
      <c r="M2736" s="1">
        <v>0</v>
      </c>
      <c r="O2736" s="1">
        <v>0</v>
      </c>
      <c r="Q2736" s="1">
        <v>0</v>
      </c>
      <c r="S2736" s="1">
        <v>0</v>
      </c>
      <c r="U2736" s="1">
        <v>0</v>
      </c>
      <c r="W2736" s="1">
        <v>0</v>
      </c>
      <c r="Y2736" s="1">
        <v>0</v>
      </c>
      <c r="AA2736" s="1">
        <v>0</v>
      </c>
      <c r="AC2736" s="1">
        <v>0</v>
      </c>
      <c r="AE2736" s="1">
        <v>0</v>
      </c>
      <c r="AG2736" s="1">
        <v>1</v>
      </c>
      <c r="AH2736" s="1">
        <v>0</v>
      </c>
    </row>
    <row r="2737" spans="1:34">
      <c r="A2737" s="1" t="s">
        <v>7142</v>
      </c>
      <c r="B2737" s="1" t="s">
        <v>7143</v>
      </c>
      <c r="C2737" s="1" t="s">
        <v>238</v>
      </c>
      <c r="D2737" s="1">
        <v>82</v>
      </c>
      <c r="E2737" s="4">
        <v>44550</v>
      </c>
      <c r="F2737" s="1" t="s">
        <v>7144</v>
      </c>
      <c r="G2737" s="1" t="s">
        <v>72</v>
      </c>
      <c r="H2737" s="1" t="s">
        <v>73</v>
      </c>
      <c r="I2737" s="1">
        <v>0</v>
      </c>
      <c r="J2737" s="1" t="s">
        <v>74</v>
      </c>
      <c r="K2737" s="1">
        <v>0.6</v>
      </c>
      <c r="L2737" s="1" t="s">
        <v>75</v>
      </c>
      <c r="M2737" s="1">
        <v>0</v>
      </c>
      <c r="O2737" s="1">
        <v>0</v>
      </c>
      <c r="Q2737" s="1">
        <v>0</v>
      </c>
      <c r="S2737" s="1">
        <v>0</v>
      </c>
      <c r="U2737" s="1">
        <v>0</v>
      </c>
      <c r="W2737" s="1">
        <v>0</v>
      </c>
      <c r="Y2737" s="1">
        <v>0</v>
      </c>
      <c r="AA2737" s="1">
        <v>0</v>
      </c>
      <c r="AC2737" s="1">
        <v>0</v>
      </c>
      <c r="AE2737" s="1">
        <v>0</v>
      </c>
      <c r="AG2737" s="1">
        <v>2</v>
      </c>
      <c r="AH2737" s="1">
        <v>10000</v>
      </c>
    </row>
    <row r="2738" spans="1:34">
      <c r="A2738" s="1" t="s">
        <v>7145</v>
      </c>
      <c r="B2738" s="1" t="s">
        <v>7146</v>
      </c>
      <c r="C2738" s="1" t="s">
        <v>1334</v>
      </c>
      <c r="D2738" s="1">
        <v>47</v>
      </c>
      <c r="E2738" s="1">
        <v>41848</v>
      </c>
      <c r="F2738" s="1" t="s">
        <v>20332</v>
      </c>
      <c r="G2738" s="1" t="s">
        <v>72</v>
      </c>
      <c r="H2738" s="1" t="s">
        <v>73</v>
      </c>
      <c r="I2738" s="1">
        <v>0</v>
      </c>
      <c r="J2738" s="1" t="s">
        <v>10344</v>
      </c>
      <c r="K2738" s="1">
        <v>0.2</v>
      </c>
      <c r="L2738" s="1" t="s">
        <v>75</v>
      </c>
      <c r="M2738" s="1">
        <v>0</v>
      </c>
      <c r="O2738" s="1">
        <v>0</v>
      </c>
      <c r="Q2738" s="1">
        <v>0</v>
      </c>
      <c r="S2738" s="1">
        <v>0</v>
      </c>
      <c r="U2738" s="1">
        <v>0</v>
      </c>
      <c r="W2738" s="1">
        <v>0</v>
      </c>
      <c r="Y2738" s="1">
        <v>0</v>
      </c>
      <c r="AA2738" s="1">
        <v>0</v>
      </c>
      <c r="AC2738" s="1">
        <v>0</v>
      </c>
      <c r="AE2738" s="1">
        <v>0</v>
      </c>
      <c r="AG2738" s="1">
        <v>2</v>
      </c>
      <c r="AH2738" s="1">
        <v>25000</v>
      </c>
    </row>
    <row r="2739" spans="1:34">
      <c r="A2739" s="1" t="s">
        <v>7147</v>
      </c>
      <c r="B2739" s="1" t="s">
        <v>7148</v>
      </c>
      <c r="C2739" s="1" t="s">
        <v>1334</v>
      </c>
      <c r="D2739" s="1">
        <v>34</v>
      </c>
      <c r="E2739" s="4">
        <v>44711</v>
      </c>
      <c r="F2739" s="1" t="s">
        <v>7149</v>
      </c>
      <c r="G2739" s="1" t="s">
        <v>72</v>
      </c>
      <c r="H2739" s="1" t="s">
        <v>73</v>
      </c>
      <c r="I2739" s="1">
        <v>0</v>
      </c>
      <c r="J2739" s="1" t="s">
        <v>7150</v>
      </c>
      <c r="K2739" s="1">
        <v>0.5</v>
      </c>
      <c r="L2739" s="1" t="s">
        <v>75</v>
      </c>
      <c r="M2739" s="1">
        <v>0</v>
      </c>
      <c r="O2739" s="1">
        <v>0</v>
      </c>
      <c r="Q2739" s="1">
        <v>0</v>
      </c>
      <c r="S2739" s="1">
        <v>0</v>
      </c>
      <c r="U2739" s="1">
        <v>0</v>
      </c>
      <c r="W2739" s="1">
        <v>0</v>
      </c>
      <c r="Y2739" s="1">
        <v>0</v>
      </c>
      <c r="AA2739" s="1">
        <v>0</v>
      </c>
      <c r="AC2739" s="1">
        <v>0</v>
      </c>
      <c r="AE2739" s="1">
        <v>0</v>
      </c>
      <c r="AG2739" s="1">
        <v>5</v>
      </c>
      <c r="AH2739" s="1">
        <v>0</v>
      </c>
    </row>
    <row r="2740" spans="1:34">
      <c r="A2740" s="1" t="s">
        <v>7151</v>
      </c>
      <c r="B2740" s="1" t="s">
        <v>7152</v>
      </c>
      <c r="C2740" s="1" t="s">
        <v>149</v>
      </c>
      <c r="D2740" s="1">
        <v>24</v>
      </c>
      <c r="E2740" s="1">
        <v>42215</v>
      </c>
      <c r="F2740" s="1" t="s">
        <v>20332</v>
      </c>
      <c r="G2740" s="1" t="s">
        <v>72</v>
      </c>
      <c r="H2740" s="1" t="s">
        <v>65</v>
      </c>
      <c r="I2740" s="1">
        <v>0.8</v>
      </c>
      <c r="J2740" s="1" t="s">
        <v>75</v>
      </c>
      <c r="K2740" s="1">
        <v>0</v>
      </c>
      <c r="M2740" s="1">
        <v>0</v>
      </c>
      <c r="O2740" s="1">
        <v>0</v>
      </c>
      <c r="Q2740" s="1">
        <v>0</v>
      </c>
      <c r="S2740" s="1">
        <v>0</v>
      </c>
      <c r="U2740" s="1">
        <v>0</v>
      </c>
      <c r="W2740" s="1">
        <v>0</v>
      </c>
      <c r="Y2740" s="1">
        <v>0</v>
      </c>
      <c r="AA2740" s="1">
        <v>0</v>
      </c>
      <c r="AC2740" s="1">
        <v>0</v>
      </c>
      <c r="AE2740" s="1">
        <v>0</v>
      </c>
      <c r="AG2740" s="1">
        <v>1</v>
      </c>
      <c r="AH2740" s="1">
        <v>0</v>
      </c>
    </row>
    <row r="2741" spans="1:34">
      <c r="A2741" s="1" t="s">
        <v>7153</v>
      </c>
      <c r="B2741" s="1" t="s">
        <v>7154</v>
      </c>
      <c r="C2741" s="1" t="s">
        <v>129</v>
      </c>
      <c r="D2741" s="1">
        <v>25</v>
      </c>
      <c r="E2741" s="4">
        <v>44712</v>
      </c>
      <c r="F2741" s="1" t="s">
        <v>7155</v>
      </c>
      <c r="G2741" s="1" t="s">
        <v>80</v>
      </c>
      <c r="H2741" s="1" t="s">
        <v>73</v>
      </c>
      <c r="I2741" s="1">
        <v>0.6</v>
      </c>
      <c r="J2741" s="1" t="s">
        <v>82</v>
      </c>
      <c r="K2741" s="1">
        <v>0.68</v>
      </c>
      <c r="L2741" s="1" t="s">
        <v>83</v>
      </c>
      <c r="M2741" s="1">
        <v>0.7</v>
      </c>
      <c r="N2741" s="1" t="s">
        <v>84</v>
      </c>
      <c r="O2741" s="1">
        <v>0.76</v>
      </c>
      <c r="P2741" s="1" t="s">
        <v>85</v>
      </c>
      <c r="Q2741" s="1">
        <v>0</v>
      </c>
      <c r="S2741" s="1">
        <v>0</v>
      </c>
      <c r="U2741" s="1">
        <v>0</v>
      </c>
      <c r="W2741" s="1">
        <v>0</v>
      </c>
      <c r="Y2741" s="1">
        <v>0</v>
      </c>
      <c r="AA2741" s="1">
        <v>0</v>
      </c>
      <c r="AC2741" s="1">
        <v>0</v>
      </c>
      <c r="AE2741" s="1">
        <v>0</v>
      </c>
      <c r="AG2741" s="1">
        <v>3</v>
      </c>
      <c r="AH2741" s="1">
        <v>0</v>
      </c>
    </row>
    <row r="2742" spans="1:34">
      <c r="A2742" s="1" t="s">
        <v>7156</v>
      </c>
      <c r="B2742" s="1" t="s">
        <v>7157</v>
      </c>
      <c r="C2742" s="1" t="s">
        <v>1631</v>
      </c>
      <c r="H2742" s="1" t="s">
        <v>65</v>
      </c>
      <c r="I2742" s="1" t="s">
        <v>66</v>
      </c>
      <c r="V2742" s="1" t="s">
        <v>67</v>
      </c>
    </row>
    <row r="2743" spans="1:34">
      <c r="A2743" s="1" t="s">
        <v>7158</v>
      </c>
      <c r="B2743" s="1" t="s">
        <v>7159</v>
      </c>
      <c r="C2743" s="1" t="s">
        <v>235</v>
      </c>
      <c r="D2743" s="1">
        <v>10</v>
      </c>
      <c r="E2743" s="4">
        <v>44710</v>
      </c>
      <c r="F2743" s="1" t="s">
        <v>7160</v>
      </c>
      <c r="G2743" s="1" t="s">
        <v>72</v>
      </c>
      <c r="H2743" s="1" t="s">
        <v>65</v>
      </c>
      <c r="I2743" s="1">
        <v>0.8</v>
      </c>
      <c r="J2743" s="1" t="s">
        <v>75</v>
      </c>
      <c r="K2743" s="1">
        <v>0</v>
      </c>
      <c r="M2743" s="1">
        <v>0</v>
      </c>
      <c r="O2743" s="1">
        <v>0</v>
      </c>
      <c r="Q2743" s="1">
        <v>0</v>
      </c>
      <c r="S2743" s="1">
        <v>0</v>
      </c>
      <c r="U2743" s="1">
        <v>0</v>
      </c>
      <c r="W2743" s="1">
        <v>0</v>
      </c>
      <c r="Y2743" s="1">
        <v>0</v>
      </c>
      <c r="AA2743" s="1">
        <v>0</v>
      </c>
      <c r="AC2743" s="1">
        <v>0</v>
      </c>
      <c r="AE2743" s="1">
        <v>0</v>
      </c>
      <c r="AG2743" s="1">
        <v>1</v>
      </c>
      <c r="AH2743" s="1">
        <v>0</v>
      </c>
    </row>
    <row r="2744" spans="1:34">
      <c r="A2744" s="1" t="s">
        <v>7161</v>
      </c>
      <c r="B2744" s="1" t="s">
        <v>7162</v>
      </c>
      <c r="C2744" s="1" t="s">
        <v>731</v>
      </c>
      <c r="D2744" s="1">
        <v>5</v>
      </c>
      <c r="E2744" s="4">
        <v>44581</v>
      </c>
      <c r="F2744" s="1" t="s">
        <v>7163</v>
      </c>
      <c r="G2744" s="1" t="s">
        <v>80</v>
      </c>
      <c r="H2744" s="1" t="s">
        <v>73</v>
      </c>
      <c r="I2744" s="1">
        <v>0</v>
      </c>
      <c r="J2744" s="1" t="s">
        <v>1593</v>
      </c>
      <c r="K2744" s="1">
        <v>0.68</v>
      </c>
      <c r="L2744" s="1" t="s">
        <v>82</v>
      </c>
      <c r="M2744" s="1">
        <v>0.7</v>
      </c>
      <c r="N2744" s="1" t="s">
        <v>83</v>
      </c>
      <c r="O2744" s="1">
        <v>0.75</v>
      </c>
      <c r="P2744" s="1" t="s">
        <v>84</v>
      </c>
      <c r="Q2744" s="1">
        <v>0.8</v>
      </c>
      <c r="R2744" s="1" t="s">
        <v>85</v>
      </c>
      <c r="S2744" s="1">
        <v>0</v>
      </c>
      <c r="U2744" s="1">
        <v>0</v>
      </c>
      <c r="W2744" s="1">
        <v>0</v>
      </c>
      <c r="Y2744" s="1">
        <v>0</v>
      </c>
      <c r="AA2744" s="1">
        <v>0</v>
      </c>
      <c r="AC2744" s="1">
        <v>0</v>
      </c>
      <c r="AE2744" s="1">
        <v>0</v>
      </c>
      <c r="AG2744" s="1">
        <v>4</v>
      </c>
      <c r="AH2744" s="1">
        <v>17000</v>
      </c>
    </row>
    <row r="2745" spans="1:34">
      <c r="A2745" s="1" t="s">
        <v>7164</v>
      </c>
      <c r="B2745" s="1" t="s">
        <v>7165</v>
      </c>
      <c r="C2745" s="1" t="s">
        <v>491</v>
      </c>
      <c r="D2745" s="1">
        <v>39</v>
      </c>
      <c r="E2745" s="1">
        <v>41606</v>
      </c>
      <c r="F2745" s="1" t="s">
        <v>20332</v>
      </c>
      <c r="G2745" s="1" t="s">
        <v>72</v>
      </c>
      <c r="H2745" s="1" t="s">
        <v>65</v>
      </c>
      <c r="I2745" s="1">
        <v>0.8</v>
      </c>
      <c r="J2745" s="1" t="s">
        <v>75</v>
      </c>
      <c r="K2745" s="1">
        <v>0</v>
      </c>
      <c r="M2745" s="1">
        <v>0</v>
      </c>
      <c r="O2745" s="1">
        <v>0</v>
      </c>
      <c r="Q2745" s="1">
        <v>0</v>
      </c>
      <c r="S2745" s="1">
        <v>0</v>
      </c>
      <c r="U2745" s="1">
        <v>0</v>
      </c>
      <c r="W2745" s="1">
        <v>0</v>
      </c>
      <c r="Y2745" s="1">
        <v>0</v>
      </c>
      <c r="AA2745" s="1">
        <v>0</v>
      </c>
      <c r="AC2745" s="1">
        <v>0</v>
      </c>
      <c r="AE2745" s="1">
        <v>0</v>
      </c>
      <c r="AG2745" s="1">
        <v>1</v>
      </c>
      <c r="AH2745" s="1">
        <v>0</v>
      </c>
    </row>
    <row r="2746" spans="1:34">
      <c r="A2746" s="1" t="s">
        <v>7166</v>
      </c>
      <c r="B2746" s="1" t="s">
        <v>7167</v>
      </c>
      <c r="C2746" s="1" t="s">
        <v>135</v>
      </c>
      <c r="D2746" s="1">
        <v>5</v>
      </c>
      <c r="E2746" s="4">
        <v>44573</v>
      </c>
      <c r="F2746" s="1" t="s">
        <v>7168</v>
      </c>
      <c r="G2746" s="1" t="s">
        <v>694</v>
      </c>
      <c r="H2746" s="1" t="s">
        <v>73</v>
      </c>
      <c r="I2746" s="1">
        <v>0</v>
      </c>
      <c r="J2746" s="1" t="s">
        <v>74</v>
      </c>
      <c r="K2746" s="1">
        <v>0.8</v>
      </c>
      <c r="L2746" s="1" t="s">
        <v>75</v>
      </c>
      <c r="M2746" s="1">
        <v>0</v>
      </c>
      <c r="O2746" s="1">
        <v>0</v>
      </c>
      <c r="Q2746" s="1">
        <v>0</v>
      </c>
      <c r="S2746" s="1">
        <v>0</v>
      </c>
      <c r="U2746" s="1">
        <v>0</v>
      </c>
      <c r="W2746" s="1">
        <v>0</v>
      </c>
      <c r="Y2746" s="1">
        <v>0</v>
      </c>
      <c r="AA2746" s="1">
        <v>0</v>
      </c>
      <c r="AC2746" s="1">
        <v>0</v>
      </c>
      <c r="AE2746" s="1">
        <v>0</v>
      </c>
      <c r="AG2746" s="1">
        <v>2</v>
      </c>
      <c r="AH2746" s="1">
        <v>10000</v>
      </c>
    </row>
    <row r="2747" spans="1:34">
      <c r="A2747" s="1" t="s">
        <v>7169</v>
      </c>
      <c r="B2747" s="1" t="s">
        <v>7170</v>
      </c>
      <c r="C2747" s="1" t="s">
        <v>149</v>
      </c>
      <c r="D2747" s="1">
        <v>9</v>
      </c>
      <c r="E2747" s="1">
        <v>44285</v>
      </c>
      <c r="F2747" s="1" t="s">
        <v>20340</v>
      </c>
      <c r="G2747" s="1" t="s">
        <v>20341</v>
      </c>
      <c r="H2747" s="1" t="s">
        <v>73</v>
      </c>
      <c r="I2747" s="1">
        <v>0.4</v>
      </c>
      <c r="J2747" s="1" t="s">
        <v>82</v>
      </c>
      <c r="K2747" s="1">
        <v>0.6</v>
      </c>
      <c r="L2747" s="1" t="s">
        <v>83</v>
      </c>
      <c r="M2747" s="1">
        <v>0.8</v>
      </c>
      <c r="N2747" s="1" t="s">
        <v>84</v>
      </c>
      <c r="O2747" s="1">
        <v>0.8</v>
      </c>
      <c r="P2747" s="1" t="s">
        <v>85</v>
      </c>
      <c r="Q2747" s="1">
        <v>0</v>
      </c>
      <c r="S2747" s="1">
        <v>0</v>
      </c>
      <c r="U2747" s="1">
        <v>0</v>
      </c>
      <c r="W2747" s="1">
        <v>0</v>
      </c>
      <c r="Y2747" s="1">
        <v>0</v>
      </c>
      <c r="AA2747" s="1">
        <v>0</v>
      </c>
      <c r="AC2747" s="1">
        <v>0</v>
      </c>
      <c r="AE2747" s="1">
        <v>0</v>
      </c>
      <c r="AG2747" s="1">
        <v>3</v>
      </c>
      <c r="AH2747" s="1">
        <v>0</v>
      </c>
    </row>
    <row r="2748" spans="1:34">
      <c r="A2748" s="1" t="s">
        <v>7171</v>
      </c>
      <c r="B2748" s="1" t="s">
        <v>7172</v>
      </c>
      <c r="C2748" s="1" t="s">
        <v>840</v>
      </c>
      <c r="D2748" s="1">
        <v>2</v>
      </c>
      <c r="E2748" s="4">
        <v>44644</v>
      </c>
      <c r="F2748" s="1" t="s">
        <v>7173</v>
      </c>
      <c r="G2748" s="1" t="s">
        <v>72</v>
      </c>
      <c r="H2748" s="1" t="s">
        <v>65</v>
      </c>
      <c r="I2748" s="1">
        <v>0.8</v>
      </c>
      <c r="J2748" s="1" t="s">
        <v>75</v>
      </c>
      <c r="K2748" s="1">
        <v>0</v>
      </c>
      <c r="M2748" s="1">
        <v>0</v>
      </c>
      <c r="O2748" s="1">
        <v>0</v>
      </c>
      <c r="Q2748" s="1">
        <v>0</v>
      </c>
      <c r="S2748" s="1">
        <v>0</v>
      </c>
      <c r="U2748" s="1">
        <v>0</v>
      </c>
      <c r="W2748" s="1">
        <v>0</v>
      </c>
      <c r="Y2748" s="1">
        <v>0</v>
      </c>
      <c r="AA2748" s="1">
        <v>0</v>
      </c>
      <c r="AC2748" s="1">
        <v>0</v>
      </c>
      <c r="AE2748" s="1">
        <v>0</v>
      </c>
      <c r="AG2748" s="1">
        <v>1</v>
      </c>
      <c r="AH2748" s="1">
        <v>0</v>
      </c>
    </row>
    <row r="2749" spans="1:34">
      <c r="A2749" s="1" t="s">
        <v>7174</v>
      </c>
      <c r="B2749" s="1" t="s">
        <v>7175</v>
      </c>
      <c r="C2749" s="1" t="s">
        <v>1204</v>
      </c>
      <c r="D2749" s="1">
        <v>94</v>
      </c>
      <c r="E2749" s="4">
        <v>44560</v>
      </c>
      <c r="F2749" s="1" t="s">
        <v>7176</v>
      </c>
      <c r="G2749" s="1" t="s">
        <v>80</v>
      </c>
      <c r="H2749" s="1" t="s">
        <v>65</v>
      </c>
      <c r="I2749" s="1">
        <v>0.7</v>
      </c>
      <c r="J2749" s="1" t="s">
        <v>75</v>
      </c>
      <c r="K2749" s="1">
        <v>0</v>
      </c>
      <c r="M2749" s="1">
        <v>0</v>
      </c>
      <c r="O2749" s="1">
        <v>0</v>
      </c>
      <c r="Q2749" s="1">
        <v>0</v>
      </c>
      <c r="S2749" s="1">
        <v>0</v>
      </c>
      <c r="U2749" s="1">
        <v>0</v>
      </c>
      <c r="W2749" s="1">
        <v>0</v>
      </c>
      <c r="Y2749" s="1">
        <v>0</v>
      </c>
      <c r="AA2749" s="1">
        <v>0</v>
      </c>
      <c r="AC2749" s="1">
        <v>0</v>
      </c>
      <c r="AE2749" s="1">
        <v>0</v>
      </c>
      <c r="AG2749" s="1">
        <v>1</v>
      </c>
      <c r="AH2749" s="1">
        <v>0</v>
      </c>
    </row>
    <row r="2750" spans="1:34">
      <c r="A2750" s="1" t="s">
        <v>7177</v>
      </c>
      <c r="B2750" s="1" t="s">
        <v>7178</v>
      </c>
      <c r="C2750" s="1" t="s">
        <v>327</v>
      </c>
      <c r="D2750" s="1">
        <v>2</v>
      </c>
      <c r="E2750" s="1">
        <v>43553</v>
      </c>
      <c r="F2750" s="1" t="s">
        <v>20332</v>
      </c>
      <c r="G2750" s="1" t="s">
        <v>72</v>
      </c>
      <c r="H2750" s="1" t="s">
        <v>73</v>
      </c>
      <c r="I2750" s="1">
        <v>0</v>
      </c>
      <c r="J2750" s="1" t="s">
        <v>74</v>
      </c>
      <c r="K2750" s="1">
        <v>0.5</v>
      </c>
      <c r="L2750" s="1" t="s">
        <v>75</v>
      </c>
      <c r="M2750" s="1">
        <v>0</v>
      </c>
      <c r="O2750" s="1">
        <v>0</v>
      </c>
      <c r="Q2750" s="1">
        <v>0</v>
      </c>
      <c r="S2750" s="1">
        <v>0</v>
      </c>
      <c r="U2750" s="1">
        <v>0</v>
      </c>
      <c r="W2750" s="1">
        <v>0</v>
      </c>
      <c r="Y2750" s="1">
        <v>0</v>
      </c>
      <c r="AA2750" s="1">
        <v>0</v>
      </c>
      <c r="AC2750" s="1">
        <v>0</v>
      </c>
      <c r="AE2750" s="1">
        <v>0</v>
      </c>
      <c r="AG2750" s="1">
        <v>2</v>
      </c>
      <c r="AH2750" s="1">
        <v>10000</v>
      </c>
    </row>
    <row r="2751" spans="1:34">
      <c r="A2751" s="1" t="s">
        <v>7179</v>
      </c>
      <c r="B2751" s="1" t="s">
        <v>7180</v>
      </c>
      <c r="C2751" s="1" t="s">
        <v>152</v>
      </c>
      <c r="D2751" s="1">
        <v>16</v>
      </c>
      <c r="E2751" s="4">
        <v>44681</v>
      </c>
      <c r="F2751" s="1" t="s">
        <v>7181</v>
      </c>
      <c r="G2751" s="1" t="s">
        <v>80</v>
      </c>
      <c r="H2751" s="1" t="s">
        <v>73</v>
      </c>
      <c r="I2751" s="1">
        <v>0</v>
      </c>
      <c r="J2751" s="1" t="s">
        <v>434</v>
      </c>
      <c r="K2751" s="1">
        <v>0.6</v>
      </c>
      <c r="L2751" s="1" t="s">
        <v>82</v>
      </c>
      <c r="M2751" s="1">
        <v>0.65</v>
      </c>
      <c r="N2751" s="1" t="s">
        <v>83</v>
      </c>
      <c r="O2751" s="1">
        <v>0.75</v>
      </c>
      <c r="P2751" s="1" t="s">
        <v>84</v>
      </c>
      <c r="Q2751" s="1">
        <v>0.8</v>
      </c>
      <c r="R2751" s="1" t="s">
        <v>85</v>
      </c>
      <c r="S2751" s="1">
        <v>0</v>
      </c>
      <c r="U2751" s="1">
        <v>0</v>
      </c>
      <c r="W2751" s="1">
        <v>0</v>
      </c>
      <c r="Y2751" s="1">
        <v>0</v>
      </c>
      <c r="AA2751" s="1">
        <v>0</v>
      </c>
      <c r="AC2751" s="1">
        <v>0</v>
      </c>
      <c r="AE2751" s="1">
        <v>0</v>
      </c>
      <c r="AG2751" s="1">
        <v>4</v>
      </c>
      <c r="AH2751" s="1">
        <v>7500</v>
      </c>
    </row>
    <row r="2752" spans="1:34">
      <c r="A2752" s="1" t="s">
        <v>7182</v>
      </c>
      <c r="B2752" s="1" t="s">
        <v>7183</v>
      </c>
      <c r="C2752" s="1" t="s">
        <v>491</v>
      </c>
      <c r="D2752" s="1">
        <v>59</v>
      </c>
      <c r="E2752" s="4">
        <v>44677</v>
      </c>
      <c r="F2752" s="1" t="s">
        <v>7184</v>
      </c>
      <c r="G2752" s="1" t="s">
        <v>80</v>
      </c>
      <c r="H2752" s="1" t="s">
        <v>65</v>
      </c>
      <c r="I2752" s="1">
        <v>0.6</v>
      </c>
      <c r="J2752" s="1" t="s">
        <v>75</v>
      </c>
      <c r="K2752" s="1">
        <v>0</v>
      </c>
      <c r="M2752" s="1">
        <v>0</v>
      </c>
      <c r="O2752" s="1">
        <v>0</v>
      </c>
      <c r="Q2752" s="1">
        <v>0</v>
      </c>
      <c r="S2752" s="1">
        <v>0</v>
      </c>
      <c r="U2752" s="1">
        <v>0</v>
      </c>
      <c r="W2752" s="1">
        <v>0</v>
      </c>
      <c r="Y2752" s="1">
        <v>0</v>
      </c>
      <c r="AA2752" s="1">
        <v>0</v>
      </c>
      <c r="AC2752" s="1">
        <v>0</v>
      </c>
      <c r="AE2752" s="1">
        <v>0</v>
      </c>
      <c r="AG2752" s="1">
        <v>1</v>
      </c>
      <c r="AH2752" s="1">
        <v>0</v>
      </c>
    </row>
    <row r="2753" spans="1:34">
      <c r="A2753" s="1" t="s">
        <v>7185</v>
      </c>
      <c r="B2753" s="1" t="s">
        <v>7186</v>
      </c>
      <c r="C2753" s="1" t="s">
        <v>1199</v>
      </c>
      <c r="D2753" s="1">
        <v>37</v>
      </c>
      <c r="E2753" s="1">
        <v>41116</v>
      </c>
      <c r="F2753" s="1" t="s">
        <v>20332</v>
      </c>
      <c r="G2753" s="1" t="s">
        <v>72</v>
      </c>
      <c r="H2753" s="1" t="s">
        <v>65</v>
      </c>
      <c r="I2753" s="1">
        <v>0.8</v>
      </c>
      <c r="J2753" s="1" t="s">
        <v>75</v>
      </c>
      <c r="K2753" s="1">
        <v>0</v>
      </c>
      <c r="M2753" s="1">
        <v>0</v>
      </c>
      <c r="O2753" s="1">
        <v>0</v>
      </c>
      <c r="Q2753" s="1">
        <v>0</v>
      </c>
      <c r="S2753" s="1">
        <v>0</v>
      </c>
      <c r="U2753" s="1">
        <v>0</v>
      </c>
      <c r="W2753" s="1">
        <v>0</v>
      </c>
      <c r="Y2753" s="1">
        <v>0</v>
      </c>
      <c r="AA2753" s="1">
        <v>0</v>
      </c>
      <c r="AC2753" s="1">
        <v>0</v>
      </c>
      <c r="AE2753" s="1">
        <v>0</v>
      </c>
      <c r="AG2753" s="1">
        <v>1</v>
      </c>
      <c r="AH2753" s="1">
        <v>0</v>
      </c>
    </row>
    <row r="2754" spans="1:34">
      <c r="A2754" s="1" t="s">
        <v>7187</v>
      </c>
      <c r="B2754" s="1" t="s">
        <v>7188</v>
      </c>
      <c r="C2754" s="1" t="s">
        <v>245</v>
      </c>
      <c r="H2754" s="1" t="s">
        <v>65</v>
      </c>
      <c r="I2754" s="1" t="s">
        <v>66</v>
      </c>
      <c r="V2754" s="1" t="s">
        <v>67</v>
      </c>
    </row>
    <row r="2755" spans="1:34">
      <c r="A2755" s="1" t="s">
        <v>7189</v>
      </c>
      <c r="B2755" s="1" t="s">
        <v>7190</v>
      </c>
      <c r="C2755" s="1" t="s">
        <v>322</v>
      </c>
      <c r="D2755" s="1">
        <v>4</v>
      </c>
      <c r="E2755" s="1">
        <v>43972</v>
      </c>
      <c r="F2755" s="1" t="s">
        <v>20332</v>
      </c>
      <c r="G2755" s="1" t="s">
        <v>72</v>
      </c>
      <c r="H2755" s="1" t="s">
        <v>65</v>
      </c>
      <c r="I2755" s="1">
        <v>0.6</v>
      </c>
      <c r="J2755" s="1" t="s">
        <v>75</v>
      </c>
      <c r="K2755" s="1">
        <v>0</v>
      </c>
      <c r="M2755" s="1">
        <v>0</v>
      </c>
      <c r="O2755" s="1">
        <v>0</v>
      </c>
      <c r="Q2755" s="1">
        <v>0</v>
      </c>
      <c r="S2755" s="1">
        <v>0</v>
      </c>
      <c r="U2755" s="1">
        <v>0</v>
      </c>
      <c r="W2755" s="1">
        <v>0</v>
      </c>
      <c r="Y2755" s="1">
        <v>0</v>
      </c>
      <c r="AA2755" s="1">
        <v>0</v>
      </c>
      <c r="AC2755" s="1">
        <v>0</v>
      </c>
      <c r="AE2755" s="1">
        <v>0</v>
      </c>
      <c r="AG2755" s="1">
        <v>1</v>
      </c>
      <c r="AH2755" s="1">
        <v>0</v>
      </c>
    </row>
    <row r="2756" spans="1:34">
      <c r="A2756" s="1" t="s">
        <v>7191</v>
      </c>
      <c r="B2756" s="1" t="s">
        <v>7192</v>
      </c>
      <c r="C2756" s="1" t="s">
        <v>903</v>
      </c>
      <c r="D2756" s="1">
        <v>28</v>
      </c>
      <c r="E2756" s="4">
        <v>44770</v>
      </c>
      <c r="F2756" s="1" t="s">
        <v>7193</v>
      </c>
      <c r="G2756" s="1" t="s">
        <v>80</v>
      </c>
      <c r="H2756" s="1" t="s">
        <v>65</v>
      </c>
      <c r="I2756" s="1">
        <v>0.6</v>
      </c>
      <c r="J2756" s="1" t="s">
        <v>75</v>
      </c>
      <c r="K2756" s="1">
        <v>0</v>
      </c>
      <c r="M2756" s="1">
        <v>0</v>
      </c>
      <c r="O2756" s="1">
        <v>0</v>
      </c>
      <c r="Q2756" s="1">
        <v>0</v>
      </c>
      <c r="S2756" s="1">
        <v>0</v>
      </c>
      <c r="U2756" s="1">
        <v>0</v>
      </c>
      <c r="W2756" s="1">
        <v>0</v>
      </c>
      <c r="Y2756" s="1">
        <v>0</v>
      </c>
      <c r="AA2756" s="1">
        <v>0</v>
      </c>
      <c r="AC2756" s="1">
        <v>0</v>
      </c>
      <c r="AE2756" s="1">
        <v>0</v>
      </c>
      <c r="AG2756" s="1">
        <v>1</v>
      </c>
      <c r="AH2756" s="1">
        <v>0</v>
      </c>
    </row>
    <row r="2757" spans="1:34">
      <c r="A2757" s="1" t="s">
        <v>7194</v>
      </c>
      <c r="B2757" s="1" t="s">
        <v>7195</v>
      </c>
      <c r="C2757" s="1" t="s">
        <v>92</v>
      </c>
      <c r="H2757" s="1" t="s">
        <v>65</v>
      </c>
      <c r="I2757" s="1" t="s">
        <v>66</v>
      </c>
      <c r="V2757" s="1" t="s">
        <v>67</v>
      </c>
    </row>
    <row r="2758" spans="1:34">
      <c r="A2758" s="1" t="s">
        <v>7196</v>
      </c>
      <c r="B2758" s="1" t="s">
        <v>7197</v>
      </c>
      <c r="C2758" s="1" t="s">
        <v>369</v>
      </c>
      <c r="D2758" s="1">
        <v>27</v>
      </c>
      <c r="E2758" s="1">
        <v>43085</v>
      </c>
      <c r="F2758" s="1" t="s">
        <v>20332</v>
      </c>
      <c r="G2758" s="1" t="s">
        <v>72</v>
      </c>
      <c r="H2758" s="1" t="s">
        <v>65</v>
      </c>
      <c r="I2758" s="1">
        <v>0.4</v>
      </c>
      <c r="J2758" s="1" t="s">
        <v>75</v>
      </c>
      <c r="K2758" s="1">
        <v>0</v>
      </c>
      <c r="M2758" s="1">
        <v>0</v>
      </c>
      <c r="O2758" s="1">
        <v>0</v>
      </c>
      <c r="Q2758" s="1">
        <v>0</v>
      </c>
      <c r="S2758" s="1">
        <v>0</v>
      </c>
      <c r="U2758" s="1">
        <v>0</v>
      </c>
      <c r="W2758" s="1">
        <v>0</v>
      </c>
      <c r="Y2758" s="1">
        <v>0</v>
      </c>
      <c r="AA2758" s="1">
        <v>0</v>
      </c>
      <c r="AC2758" s="1">
        <v>0</v>
      </c>
      <c r="AE2758" s="1">
        <v>0</v>
      </c>
      <c r="AG2758" s="1">
        <v>1</v>
      </c>
      <c r="AH2758" s="1">
        <v>0</v>
      </c>
    </row>
    <row r="2759" spans="1:34">
      <c r="A2759" s="1" t="s">
        <v>7198</v>
      </c>
      <c r="B2759" s="1" t="s">
        <v>7199</v>
      </c>
      <c r="C2759" s="1" t="s">
        <v>108</v>
      </c>
      <c r="D2759" s="1">
        <v>65</v>
      </c>
      <c r="E2759" s="1">
        <v>39198</v>
      </c>
      <c r="F2759" s="1" t="s">
        <v>20332</v>
      </c>
      <c r="G2759" s="1" t="s">
        <v>72</v>
      </c>
      <c r="H2759" s="1" t="s">
        <v>65</v>
      </c>
      <c r="I2759" s="1">
        <v>0.8</v>
      </c>
      <c r="J2759" s="1" t="s">
        <v>75</v>
      </c>
      <c r="K2759" s="1">
        <v>0</v>
      </c>
      <c r="M2759" s="1">
        <v>0</v>
      </c>
      <c r="O2759" s="1">
        <v>0</v>
      </c>
      <c r="Q2759" s="1">
        <v>0</v>
      </c>
      <c r="S2759" s="1">
        <v>0</v>
      </c>
      <c r="U2759" s="1">
        <v>0</v>
      </c>
      <c r="W2759" s="1">
        <v>0</v>
      </c>
      <c r="Y2759" s="1">
        <v>0</v>
      </c>
      <c r="AA2759" s="1">
        <v>0</v>
      </c>
      <c r="AC2759" s="1">
        <v>0</v>
      </c>
      <c r="AE2759" s="1">
        <v>0</v>
      </c>
      <c r="AG2759" s="1">
        <v>1</v>
      </c>
      <c r="AH2759" s="1">
        <v>0</v>
      </c>
    </row>
    <row r="2760" spans="1:34">
      <c r="A2760" s="1" t="s">
        <v>7200</v>
      </c>
      <c r="B2760" s="1" t="s">
        <v>7201</v>
      </c>
      <c r="C2760" s="1" t="s">
        <v>346</v>
      </c>
      <c r="D2760" s="1">
        <v>18</v>
      </c>
      <c r="E2760" s="1">
        <v>42154</v>
      </c>
      <c r="F2760" s="1" t="s">
        <v>20332</v>
      </c>
      <c r="G2760" s="1" t="s">
        <v>72</v>
      </c>
      <c r="H2760" s="1" t="s">
        <v>65</v>
      </c>
      <c r="I2760" s="1">
        <v>0.5</v>
      </c>
      <c r="J2760" s="1" t="s">
        <v>75</v>
      </c>
      <c r="K2760" s="1">
        <v>0</v>
      </c>
      <c r="M2760" s="1">
        <v>0</v>
      </c>
      <c r="O2760" s="1">
        <v>0</v>
      </c>
      <c r="Q2760" s="1">
        <v>0</v>
      </c>
      <c r="S2760" s="1">
        <v>0</v>
      </c>
      <c r="U2760" s="1">
        <v>0</v>
      </c>
      <c r="W2760" s="1">
        <v>0</v>
      </c>
      <c r="Y2760" s="1">
        <v>0</v>
      </c>
      <c r="AA2760" s="1">
        <v>0</v>
      </c>
      <c r="AC2760" s="1">
        <v>0</v>
      </c>
      <c r="AE2760" s="1">
        <v>0</v>
      </c>
      <c r="AG2760" s="1">
        <v>1</v>
      </c>
      <c r="AH2760" s="1">
        <v>0</v>
      </c>
    </row>
    <row r="2761" spans="1:34">
      <c r="A2761" s="1" t="s">
        <v>7202</v>
      </c>
      <c r="B2761" s="1" t="s">
        <v>7203</v>
      </c>
      <c r="C2761" s="1" t="s">
        <v>3535</v>
      </c>
      <c r="D2761" s="1">
        <v>56</v>
      </c>
      <c r="E2761" s="4">
        <v>44552</v>
      </c>
      <c r="F2761" s="1" t="s">
        <v>7204</v>
      </c>
      <c r="G2761" s="1" t="s">
        <v>72</v>
      </c>
      <c r="H2761" s="1" t="s">
        <v>73</v>
      </c>
      <c r="I2761" s="1">
        <v>0</v>
      </c>
      <c r="J2761" s="1" t="s">
        <v>222</v>
      </c>
      <c r="K2761" s="1">
        <v>0.3</v>
      </c>
      <c r="L2761" s="1" t="s">
        <v>75</v>
      </c>
      <c r="M2761" s="1">
        <v>0</v>
      </c>
      <c r="O2761" s="1">
        <v>0</v>
      </c>
      <c r="Q2761" s="1">
        <v>0</v>
      </c>
      <c r="S2761" s="1">
        <v>0</v>
      </c>
      <c r="U2761" s="1">
        <v>0</v>
      </c>
      <c r="W2761" s="1">
        <v>0</v>
      </c>
      <c r="Y2761" s="1">
        <v>0</v>
      </c>
      <c r="AA2761" s="1">
        <v>0</v>
      </c>
      <c r="AC2761" s="1">
        <v>0</v>
      </c>
      <c r="AE2761" s="1">
        <v>0</v>
      </c>
      <c r="AG2761" s="1">
        <v>2</v>
      </c>
      <c r="AH2761" s="1">
        <v>9999.99</v>
      </c>
    </row>
    <row r="2762" spans="1:34">
      <c r="A2762" s="1" t="s">
        <v>7205</v>
      </c>
      <c r="B2762" s="1" t="s">
        <v>7206</v>
      </c>
      <c r="C2762" s="1" t="s">
        <v>259</v>
      </c>
      <c r="D2762" s="1">
        <v>18</v>
      </c>
      <c r="E2762" s="4">
        <v>44711</v>
      </c>
      <c r="F2762" s="1" t="s">
        <v>7207</v>
      </c>
      <c r="G2762" s="1" t="s">
        <v>80</v>
      </c>
      <c r="H2762" s="1" t="s">
        <v>73</v>
      </c>
      <c r="I2762" s="1">
        <v>0.7</v>
      </c>
      <c r="J2762" s="1" t="s">
        <v>82</v>
      </c>
      <c r="K2762" s="1">
        <v>0.73</v>
      </c>
      <c r="L2762" s="1" t="s">
        <v>83</v>
      </c>
      <c r="M2762" s="1">
        <v>0.75</v>
      </c>
      <c r="N2762" s="1" t="s">
        <v>84</v>
      </c>
      <c r="O2762" s="1">
        <v>0.8</v>
      </c>
      <c r="P2762" s="1" t="s">
        <v>85</v>
      </c>
      <c r="Q2762" s="1">
        <v>0</v>
      </c>
      <c r="S2762" s="1">
        <v>0</v>
      </c>
      <c r="U2762" s="1">
        <v>0</v>
      </c>
      <c r="W2762" s="1">
        <v>0</v>
      </c>
      <c r="Y2762" s="1">
        <v>0</v>
      </c>
      <c r="AA2762" s="1">
        <v>0</v>
      </c>
      <c r="AC2762" s="1">
        <v>0</v>
      </c>
      <c r="AE2762" s="1">
        <v>0</v>
      </c>
      <c r="AG2762" s="1">
        <v>3</v>
      </c>
      <c r="AH2762" s="1">
        <v>0</v>
      </c>
    </row>
    <row r="2763" spans="1:34">
      <c r="A2763" s="1" t="s">
        <v>7208</v>
      </c>
      <c r="B2763" s="1" t="s">
        <v>7209</v>
      </c>
      <c r="C2763" s="1" t="s">
        <v>752</v>
      </c>
      <c r="D2763" s="1">
        <v>15</v>
      </c>
      <c r="E2763" s="4">
        <v>44672</v>
      </c>
      <c r="F2763" s="1" t="s">
        <v>7210</v>
      </c>
      <c r="G2763" s="1" t="s">
        <v>80</v>
      </c>
      <c r="H2763" s="1" t="s">
        <v>73</v>
      </c>
      <c r="I2763" s="1">
        <v>0.65</v>
      </c>
      <c r="J2763" s="1" t="s">
        <v>82</v>
      </c>
      <c r="K2763" s="1">
        <v>0.7</v>
      </c>
      <c r="L2763" s="1" t="s">
        <v>83</v>
      </c>
      <c r="M2763" s="1">
        <v>0.75</v>
      </c>
      <c r="N2763" s="1" t="s">
        <v>84</v>
      </c>
      <c r="O2763" s="1">
        <v>0.8</v>
      </c>
      <c r="P2763" s="1" t="s">
        <v>85</v>
      </c>
      <c r="Q2763" s="1">
        <v>0</v>
      </c>
      <c r="S2763" s="1">
        <v>0</v>
      </c>
      <c r="U2763" s="1">
        <v>0</v>
      </c>
      <c r="W2763" s="1">
        <v>0</v>
      </c>
      <c r="Y2763" s="1">
        <v>0</v>
      </c>
      <c r="AA2763" s="1">
        <v>0</v>
      </c>
      <c r="AC2763" s="1">
        <v>0</v>
      </c>
      <c r="AE2763" s="1">
        <v>0</v>
      </c>
      <c r="AG2763" s="1">
        <v>3</v>
      </c>
      <c r="AH2763" s="1">
        <v>0</v>
      </c>
    </row>
    <row r="2764" spans="1:34">
      <c r="A2764" s="1" t="s">
        <v>7211</v>
      </c>
      <c r="B2764" s="1" t="s">
        <v>7212</v>
      </c>
      <c r="C2764" s="1" t="s">
        <v>346</v>
      </c>
      <c r="D2764" s="1">
        <v>11</v>
      </c>
      <c r="E2764" s="4">
        <v>44653</v>
      </c>
      <c r="F2764" s="1" t="s">
        <v>7213</v>
      </c>
      <c r="G2764" s="1" t="s">
        <v>72</v>
      </c>
      <c r="H2764" s="1" t="s">
        <v>65</v>
      </c>
      <c r="I2764" s="1">
        <v>0.2</v>
      </c>
      <c r="J2764" s="1" t="s">
        <v>75</v>
      </c>
      <c r="K2764" s="1">
        <v>0</v>
      </c>
      <c r="M2764" s="1">
        <v>0</v>
      </c>
      <c r="O2764" s="1">
        <v>0</v>
      </c>
      <c r="Q2764" s="1">
        <v>0</v>
      </c>
      <c r="S2764" s="1">
        <v>0</v>
      </c>
      <c r="U2764" s="1">
        <v>0</v>
      </c>
      <c r="W2764" s="1">
        <v>0</v>
      </c>
      <c r="Y2764" s="1">
        <v>0</v>
      </c>
      <c r="AA2764" s="1">
        <v>0</v>
      </c>
      <c r="AC2764" s="1">
        <v>0</v>
      </c>
      <c r="AE2764" s="1">
        <v>0</v>
      </c>
      <c r="AG2764" s="1">
        <v>1</v>
      </c>
      <c r="AH2764" s="1">
        <v>0</v>
      </c>
    </row>
    <row r="2765" spans="1:34">
      <c r="A2765" s="1" t="s">
        <v>7214</v>
      </c>
      <c r="B2765" s="1" t="s">
        <v>7215</v>
      </c>
      <c r="C2765" s="1" t="s">
        <v>360</v>
      </c>
      <c r="H2765" s="1" t="s">
        <v>65</v>
      </c>
      <c r="I2765" s="1" t="s">
        <v>66</v>
      </c>
      <c r="V2765" s="1" t="s">
        <v>67</v>
      </c>
    </row>
    <row r="2766" spans="1:34">
      <c r="A2766" s="1" t="s">
        <v>7216</v>
      </c>
      <c r="B2766" s="1" t="s">
        <v>7217</v>
      </c>
      <c r="C2766" s="1" t="s">
        <v>175</v>
      </c>
      <c r="D2766" s="1">
        <v>43</v>
      </c>
      <c r="E2766" s="1">
        <v>41887</v>
      </c>
      <c r="F2766" s="1" t="s">
        <v>20332</v>
      </c>
      <c r="G2766" s="1" t="s">
        <v>72</v>
      </c>
      <c r="H2766" s="1" t="s">
        <v>65</v>
      </c>
      <c r="I2766" s="1">
        <v>0.8</v>
      </c>
      <c r="J2766" s="1" t="s">
        <v>75</v>
      </c>
      <c r="K2766" s="1">
        <v>0</v>
      </c>
      <c r="M2766" s="1">
        <v>0</v>
      </c>
      <c r="O2766" s="1">
        <v>0</v>
      </c>
      <c r="Q2766" s="1">
        <v>0</v>
      </c>
      <c r="S2766" s="1">
        <v>0</v>
      </c>
      <c r="U2766" s="1">
        <v>0</v>
      </c>
      <c r="W2766" s="1">
        <v>0</v>
      </c>
      <c r="Y2766" s="1">
        <v>0</v>
      </c>
      <c r="AA2766" s="1">
        <v>0</v>
      </c>
      <c r="AC2766" s="1">
        <v>0</v>
      </c>
      <c r="AE2766" s="1">
        <v>0</v>
      </c>
      <c r="AG2766" s="1">
        <v>1</v>
      </c>
      <c r="AH2766" s="1">
        <v>0</v>
      </c>
    </row>
    <row r="2767" spans="1:34">
      <c r="A2767" s="1" t="s">
        <v>7218</v>
      </c>
      <c r="B2767" s="1" t="s">
        <v>7219</v>
      </c>
      <c r="C2767" s="1" t="s">
        <v>1153</v>
      </c>
      <c r="D2767" s="1">
        <v>11</v>
      </c>
      <c r="E2767" s="4">
        <v>44649</v>
      </c>
      <c r="F2767" s="1" t="s">
        <v>7220</v>
      </c>
      <c r="G2767" s="1" t="s">
        <v>80</v>
      </c>
      <c r="H2767" s="1" t="s">
        <v>73</v>
      </c>
      <c r="I2767" s="1">
        <v>0</v>
      </c>
      <c r="J2767" s="1" t="s">
        <v>89</v>
      </c>
      <c r="K2767" s="1">
        <v>0.55000000000000004</v>
      </c>
      <c r="L2767" s="1" t="s">
        <v>82</v>
      </c>
      <c r="M2767" s="1">
        <v>0.65</v>
      </c>
      <c r="N2767" s="1" t="s">
        <v>83</v>
      </c>
      <c r="O2767" s="1">
        <v>0.7</v>
      </c>
      <c r="P2767" s="1" t="s">
        <v>84</v>
      </c>
      <c r="Q2767" s="1">
        <v>0.8</v>
      </c>
      <c r="R2767" s="1" t="s">
        <v>85</v>
      </c>
      <c r="S2767" s="1">
        <v>0</v>
      </c>
      <c r="U2767" s="1">
        <v>0</v>
      </c>
      <c r="W2767" s="1">
        <v>0</v>
      </c>
      <c r="Y2767" s="1">
        <v>0</v>
      </c>
      <c r="AA2767" s="1">
        <v>0</v>
      </c>
      <c r="AC2767" s="1">
        <v>0</v>
      </c>
      <c r="AE2767" s="1">
        <v>0</v>
      </c>
      <c r="AG2767" s="1">
        <v>4</v>
      </c>
      <c r="AH2767" s="1">
        <v>12000</v>
      </c>
    </row>
    <row r="2768" spans="1:34">
      <c r="A2768" s="1" t="s">
        <v>7221</v>
      </c>
      <c r="B2768" s="1" t="s">
        <v>7222</v>
      </c>
      <c r="C2768" s="1" t="s">
        <v>626</v>
      </c>
      <c r="D2768" s="1">
        <v>6</v>
      </c>
      <c r="E2768" s="1">
        <v>43522</v>
      </c>
      <c r="F2768" s="1" t="s">
        <v>20332</v>
      </c>
      <c r="G2768" s="1" t="s">
        <v>72</v>
      </c>
      <c r="H2768" s="1" t="s">
        <v>73</v>
      </c>
      <c r="I2768" s="1">
        <v>0</v>
      </c>
      <c r="J2768" s="1" t="s">
        <v>89</v>
      </c>
      <c r="K2768" s="1">
        <v>0.6</v>
      </c>
      <c r="L2768" s="1" t="s">
        <v>75</v>
      </c>
      <c r="M2768" s="1">
        <v>0</v>
      </c>
      <c r="O2768" s="1">
        <v>0</v>
      </c>
      <c r="Q2768" s="1">
        <v>0</v>
      </c>
      <c r="S2768" s="1">
        <v>0</v>
      </c>
      <c r="U2768" s="1">
        <v>0</v>
      </c>
      <c r="W2768" s="1">
        <v>0</v>
      </c>
      <c r="Y2768" s="1">
        <v>0</v>
      </c>
      <c r="AA2768" s="1">
        <v>0</v>
      </c>
      <c r="AC2768" s="1">
        <v>0</v>
      </c>
      <c r="AE2768" s="1">
        <v>0</v>
      </c>
      <c r="AG2768" s="1">
        <v>2</v>
      </c>
      <c r="AH2768" s="1">
        <v>12000</v>
      </c>
    </row>
    <row r="2769" spans="1:34">
      <c r="A2769" s="1" t="s">
        <v>7223</v>
      </c>
      <c r="B2769" s="1" t="s">
        <v>7224</v>
      </c>
      <c r="C2769" s="1" t="s">
        <v>680</v>
      </c>
      <c r="D2769" s="1">
        <v>14</v>
      </c>
      <c r="E2769" s="4">
        <v>44712</v>
      </c>
      <c r="F2769" s="1" t="s">
        <v>7225</v>
      </c>
      <c r="G2769" s="1" t="s">
        <v>72</v>
      </c>
      <c r="H2769" s="1" t="s">
        <v>73</v>
      </c>
      <c r="I2769" s="1">
        <v>0</v>
      </c>
      <c r="J2769" s="1" t="s">
        <v>187</v>
      </c>
      <c r="K2769" s="1">
        <v>0.8</v>
      </c>
      <c r="L2769" s="1" t="s">
        <v>75</v>
      </c>
      <c r="M2769" s="1">
        <v>0</v>
      </c>
      <c r="O2769" s="1">
        <v>0</v>
      </c>
      <c r="Q2769" s="1">
        <v>0</v>
      </c>
      <c r="S2769" s="1">
        <v>0</v>
      </c>
      <c r="U2769" s="1">
        <v>0</v>
      </c>
      <c r="W2769" s="1">
        <v>0</v>
      </c>
      <c r="Y2769" s="1">
        <v>0</v>
      </c>
      <c r="AA2769" s="1">
        <v>0</v>
      </c>
      <c r="AC2769" s="1">
        <v>0</v>
      </c>
      <c r="AE2769" s="1">
        <v>0</v>
      </c>
      <c r="AG2769" s="1">
        <v>2</v>
      </c>
      <c r="AH2769" s="1">
        <v>9000</v>
      </c>
    </row>
    <row r="2770" spans="1:34">
      <c r="A2770" s="1" t="s">
        <v>7226</v>
      </c>
      <c r="B2770" s="1" t="s">
        <v>7227</v>
      </c>
      <c r="C2770" s="1" t="s">
        <v>923</v>
      </c>
      <c r="D2770" s="1">
        <v>4</v>
      </c>
      <c r="E2770" s="1">
        <v>43556</v>
      </c>
      <c r="F2770" s="1" t="s">
        <v>20332</v>
      </c>
      <c r="G2770" s="1" t="s">
        <v>72</v>
      </c>
      <c r="H2770" s="1" t="s">
        <v>65</v>
      </c>
      <c r="I2770" s="1">
        <v>0.8</v>
      </c>
      <c r="J2770" s="1" t="s">
        <v>75</v>
      </c>
      <c r="K2770" s="1">
        <v>0</v>
      </c>
      <c r="M2770" s="1">
        <v>0</v>
      </c>
      <c r="O2770" s="1">
        <v>0</v>
      </c>
      <c r="Q2770" s="1">
        <v>0</v>
      </c>
      <c r="S2770" s="1">
        <v>0</v>
      </c>
      <c r="U2770" s="1">
        <v>0</v>
      </c>
      <c r="W2770" s="1">
        <v>0</v>
      </c>
      <c r="Y2770" s="1">
        <v>0</v>
      </c>
      <c r="AA2770" s="1">
        <v>0</v>
      </c>
      <c r="AC2770" s="1">
        <v>0</v>
      </c>
      <c r="AE2770" s="1">
        <v>0</v>
      </c>
      <c r="AG2770" s="1">
        <v>1</v>
      </c>
      <c r="AH2770" s="1">
        <v>0</v>
      </c>
    </row>
    <row r="2771" spans="1:34">
      <c r="A2771" s="1" t="s">
        <v>7228</v>
      </c>
      <c r="B2771" s="1" t="s">
        <v>7229</v>
      </c>
      <c r="C2771" s="1" t="s">
        <v>70</v>
      </c>
      <c r="D2771" s="1">
        <v>6</v>
      </c>
      <c r="E2771" s="4">
        <v>44636</v>
      </c>
      <c r="F2771" s="1" t="s">
        <v>7230</v>
      </c>
      <c r="G2771" s="1" t="s">
        <v>80</v>
      </c>
      <c r="H2771" s="1" t="s">
        <v>73</v>
      </c>
      <c r="I2771" s="1">
        <v>0</v>
      </c>
      <c r="J2771" s="1" t="s">
        <v>74</v>
      </c>
      <c r="K2771" s="1">
        <v>0.45</v>
      </c>
      <c r="L2771" s="1" t="s">
        <v>82</v>
      </c>
      <c r="M2771" s="1">
        <v>0.5</v>
      </c>
      <c r="N2771" s="1" t="s">
        <v>83</v>
      </c>
      <c r="O2771" s="1">
        <v>0.55000000000000004</v>
      </c>
      <c r="P2771" s="1" t="s">
        <v>84</v>
      </c>
      <c r="Q2771" s="1">
        <v>0.65</v>
      </c>
      <c r="R2771" s="1" t="s">
        <v>85</v>
      </c>
      <c r="S2771" s="1">
        <v>0</v>
      </c>
      <c r="U2771" s="1">
        <v>0</v>
      </c>
      <c r="W2771" s="1">
        <v>0</v>
      </c>
      <c r="Y2771" s="1">
        <v>0</v>
      </c>
      <c r="AA2771" s="1">
        <v>0</v>
      </c>
      <c r="AC2771" s="1">
        <v>0</v>
      </c>
      <c r="AE2771" s="1">
        <v>0</v>
      </c>
      <c r="AG2771" s="1">
        <v>4</v>
      </c>
      <c r="AH2771" s="1">
        <v>10000</v>
      </c>
    </row>
    <row r="2772" spans="1:34">
      <c r="A2772" s="1" t="s">
        <v>7231</v>
      </c>
      <c r="B2772" s="1" t="s">
        <v>7232</v>
      </c>
      <c r="C2772" s="1" t="s">
        <v>491</v>
      </c>
      <c r="D2772" s="1">
        <v>53</v>
      </c>
      <c r="E2772" s="1">
        <v>41732</v>
      </c>
      <c r="F2772" s="1" t="s">
        <v>20332</v>
      </c>
      <c r="G2772" s="1" t="s">
        <v>72</v>
      </c>
      <c r="H2772" s="1" t="s">
        <v>65</v>
      </c>
      <c r="I2772" s="1">
        <v>0.2</v>
      </c>
      <c r="J2772" s="1" t="s">
        <v>75</v>
      </c>
      <c r="K2772" s="1">
        <v>0</v>
      </c>
      <c r="M2772" s="1">
        <v>0</v>
      </c>
      <c r="O2772" s="1">
        <v>0</v>
      </c>
      <c r="Q2772" s="1">
        <v>0</v>
      </c>
      <c r="S2772" s="1">
        <v>0</v>
      </c>
      <c r="U2772" s="1">
        <v>0</v>
      </c>
      <c r="W2772" s="1">
        <v>0</v>
      </c>
      <c r="Y2772" s="1">
        <v>0</v>
      </c>
      <c r="AA2772" s="1">
        <v>0</v>
      </c>
      <c r="AC2772" s="1">
        <v>0</v>
      </c>
      <c r="AE2772" s="1">
        <v>0</v>
      </c>
      <c r="AG2772" s="1">
        <v>1</v>
      </c>
      <c r="AH2772" s="1">
        <v>0</v>
      </c>
    </row>
    <row r="2773" spans="1:34">
      <c r="A2773" s="1" t="s">
        <v>7233</v>
      </c>
      <c r="B2773" s="1" t="s">
        <v>7234</v>
      </c>
      <c r="C2773" s="1" t="s">
        <v>867</v>
      </c>
      <c r="D2773" s="1">
        <v>20</v>
      </c>
      <c r="E2773" s="1">
        <v>43543</v>
      </c>
      <c r="F2773" s="1" t="s">
        <v>20332</v>
      </c>
      <c r="G2773" s="1" t="s">
        <v>72</v>
      </c>
      <c r="H2773" s="1" t="s">
        <v>65</v>
      </c>
      <c r="I2773" s="1">
        <v>0.7</v>
      </c>
      <c r="J2773" s="1" t="s">
        <v>75</v>
      </c>
      <c r="K2773" s="1">
        <v>0</v>
      </c>
      <c r="M2773" s="1">
        <v>0</v>
      </c>
      <c r="O2773" s="1">
        <v>0</v>
      </c>
      <c r="Q2773" s="1">
        <v>0</v>
      </c>
      <c r="S2773" s="1">
        <v>0</v>
      </c>
      <c r="U2773" s="1">
        <v>0</v>
      </c>
      <c r="W2773" s="1">
        <v>0</v>
      </c>
      <c r="Y2773" s="1">
        <v>0</v>
      </c>
      <c r="AA2773" s="1">
        <v>0</v>
      </c>
      <c r="AC2773" s="1">
        <v>0</v>
      </c>
      <c r="AE2773" s="1">
        <v>0</v>
      </c>
      <c r="AG2773" s="1">
        <v>1</v>
      </c>
      <c r="AH2773" s="1">
        <v>0</v>
      </c>
    </row>
    <row r="2774" spans="1:34">
      <c r="A2774" s="1" t="s">
        <v>7235</v>
      </c>
      <c r="B2774" s="1" t="s">
        <v>7236</v>
      </c>
      <c r="C2774" s="1" t="s">
        <v>896</v>
      </c>
      <c r="D2774" s="1">
        <v>6</v>
      </c>
      <c r="E2774" s="4">
        <v>44649</v>
      </c>
      <c r="F2774" s="1" t="s">
        <v>7237</v>
      </c>
      <c r="G2774" s="1" t="s">
        <v>72</v>
      </c>
      <c r="H2774" s="1" t="s">
        <v>65</v>
      </c>
      <c r="I2774" s="1">
        <v>0.7</v>
      </c>
      <c r="J2774" s="1" t="s">
        <v>75</v>
      </c>
      <c r="K2774" s="1">
        <v>0</v>
      </c>
      <c r="M2774" s="1">
        <v>0</v>
      </c>
      <c r="O2774" s="1">
        <v>0</v>
      </c>
      <c r="Q2774" s="1">
        <v>0</v>
      </c>
      <c r="S2774" s="1">
        <v>0</v>
      </c>
      <c r="U2774" s="1">
        <v>0</v>
      </c>
      <c r="W2774" s="1">
        <v>0</v>
      </c>
      <c r="Y2774" s="1">
        <v>0</v>
      </c>
      <c r="AA2774" s="1">
        <v>0</v>
      </c>
      <c r="AC2774" s="1">
        <v>0</v>
      </c>
      <c r="AE2774" s="1">
        <v>0</v>
      </c>
      <c r="AG2774" s="1">
        <v>1</v>
      </c>
      <c r="AH2774" s="1">
        <v>0</v>
      </c>
    </row>
    <row r="2775" spans="1:34">
      <c r="A2775" s="1" t="s">
        <v>7238</v>
      </c>
      <c r="B2775" s="1" t="s">
        <v>7239</v>
      </c>
      <c r="C2775" s="1" t="s">
        <v>310</v>
      </c>
      <c r="H2775" s="1" t="s">
        <v>65</v>
      </c>
      <c r="I2775" s="1" t="s">
        <v>66</v>
      </c>
      <c r="V2775" s="1" t="s">
        <v>67</v>
      </c>
    </row>
    <row r="2776" spans="1:34">
      <c r="A2776" s="1" t="s">
        <v>7240</v>
      </c>
      <c r="B2776" s="1" t="s">
        <v>7241</v>
      </c>
      <c r="C2776" s="1" t="s">
        <v>146</v>
      </c>
      <c r="D2776" s="1">
        <v>7</v>
      </c>
      <c r="E2776" s="4">
        <v>44623</v>
      </c>
      <c r="F2776" s="1" t="s">
        <v>7242</v>
      </c>
      <c r="G2776" s="1" t="s">
        <v>72</v>
      </c>
      <c r="H2776" s="1" t="s">
        <v>65</v>
      </c>
      <c r="I2776" s="1">
        <v>0.4</v>
      </c>
      <c r="J2776" s="1" t="s">
        <v>75</v>
      </c>
      <c r="K2776" s="1">
        <v>0</v>
      </c>
      <c r="M2776" s="1">
        <v>0</v>
      </c>
      <c r="O2776" s="1">
        <v>0</v>
      </c>
      <c r="Q2776" s="1">
        <v>0</v>
      </c>
      <c r="S2776" s="1">
        <v>0</v>
      </c>
      <c r="U2776" s="1">
        <v>0</v>
      </c>
      <c r="W2776" s="1">
        <v>0</v>
      </c>
      <c r="Y2776" s="1">
        <v>0</v>
      </c>
      <c r="AA2776" s="1">
        <v>0</v>
      </c>
      <c r="AC2776" s="1">
        <v>0</v>
      </c>
      <c r="AE2776" s="1">
        <v>0</v>
      </c>
      <c r="AG2776" s="1">
        <v>1</v>
      </c>
      <c r="AH2776" s="1">
        <v>0</v>
      </c>
    </row>
    <row r="2777" spans="1:34">
      <c r="A2777" s="1" t="s">
        <v>7243</v>
      </c>
      <c r="B2777" s="1" t="s">
        <v>7244</v>
      </c>
      <c r="C2777" s="1" t="s">
        <v>826</v>
      </c>
      <c r="D2777" s="1">
        <v>11</v>
      </c>
      <c r="E2777" s="4">
        <v>44707</v>
      </c>
      <c r="F2777" s="1" t="s">
        <v>7245</v>
      </c>
      <c r="G2777" s="1" t="s">
        <v>72</v>
      </c>
      <c r="H2777" s="1" t="s">
        <v>65</v>
      </c>
      <c r="I2777" s="1">
        <v>0.7</v>
      </c>
      <c r="J2777" s="1" t="s">
        <v>75</v>
      </c>
      <c r="K2777" s="1">
        <v>0</v>
      </c>
      <c r="M2777" s="1">
        <v>0</v>
      </c>
      <c r="O2777" s="1">
        <v>0</v>
      </c>
      <c r="Q2777" s="1">
        <v>0</v>
      </c>
      <c r="S2777" s="1">
        <v>0</v>
      </c>
      <c r="U2777" s="1">
        <v>0</v>
      </c>
      <c r="W2777" s="1">
        <v>0</v>
      </c>
      <c r="Y2777" s="1">
        <v>0</v>
      </c>
      <c r="AA2777" s="1">
        <v>0</v>
      </c>
      <c r="AC2777" s="1">
        <v>0</v>
      </c>
      <c r="AE2777" s="1">
        <v>0</v>
      </c>
      <c r="AG2777" s="1">
        <v>1</v>
      </c>
      <c r="AH2777" s="1">
        <v>0</v>
      </c>
    </row>
    <row r="2778" spans="1:34">
      <c r="A2778" s="1" t="s">
        <v>7246</v>
      </c>
      <c r="B2778" s="1" t="s">
        <v>7247</v>
      </c>
      <c r="C2778" s="1" t="s">
        <v>731</v>
      </c>
      <c r="D2778" s="1">
        <v>10</v>
      </c>
      <c r="E2778" s="4">
        <v>44636</v>
      </c>
      <c r="F2778" s="1" t="s">
        <v>7248</v>
      </c>
      <c r="G2778" s="1" t="s">
        <v>80</v>
      </c>
      <c r="H2778" s="1" t="s">
        <v>73</v>
      </c>
      <c r="I2778" s="1">
        <v>0</v>
      </c>
      <c r="J2778" s="1" t="s">
        <v>89</v>
      </c>
      <c r="K2778" s="1">
        <v>0.45</v>
      </c>
      <c r="L2778" s="1" t="s">
        <v>82</v>
      </c>
      <c r="M2778" s="1">
        <v>0.55000000000000004</v>
      </c>
      <c r="N2778" s="1" t="s">
        <v>83</v>
      </c>
      <c r="O2778" s="1">
        <v>0.65</v>
      </c>
      <c r="P2778" s="1" t="s">
        <v>84</v>
      </c>
      <c r="Q2778" s="1">
        <v>0.8</v>
      </c>
      <c r="R2778" s="1" t="s">
        <v>85</v>
      </c>
      <c r="S2778" s="1">
        <v>0</v>
      </c>
      <c r="U2778" s="1">
        <v>0</v>
      </c>
      <c r="W2778" s="1">
        <v>0</v>
      </c>
      <c r="Y2778" s="1">
        <v>0</v>
      </c>
      <c r="AA2778" s="1">
        <v>0</v>
      </c>
      <c r="AC2778" s="1">
        <v>0</v>
      </c>
      <c r="AE2778" s="1">
        <v>0</v>
      </c>
      <c r="AG2778" s="1">
        <v>4</v>
      </c>
      <c r="AH2778" s="1">
        <v>12000</v>
      </c>
    </row>
    <row r="2779" spans="1:34">
      <c r="A2779" s="1" t="s">
        <v>7249</v>
      </c>
      <c r="B2779" s="1" t="s">
        <v>7250</v>
      </c>
      <c r="C2779" s="1" t="s">
        <v>322</v>
      </c>
      <c r="D2779" s="1">
        <v>4</v>
      </c>
      <c r="E2779" s="4">
        <v>44657</v>
      </c>
      <c r="F2779" s="1" t="s">
        <v>7251</v>
      </c>
      <c r="G2779" s="1" t="s">
        <v>80</v>
      </c>
      <c r="H2779" s="1" t="s">
        <v>73</v>
      </c>
      <c r="I2779" s="1">
        <v>0.5</v>
      </c>
      <c r="J2779" s="1" t="s">
        <v>82</v>
      </c>
      <c r="K2779" s="1">
        <v>0.6</v>
      </c>
      <c r="L2779" s="1" t="s">
        <v>83</v>
      </c>
      <c r="M2779" s="1">
        <v>0.7</v>
      </c>
      <c r="N2779" s="1" t="s">
        <v>84</v>
      </c>
      <c r="O2779" s="1">
        <v>0.8</v>
      </c>
      <c r="P2779" s="1" t="s">
        <v>85</v>
      </c>
      <c r="Q2779" s="1">
        <v>0</v>
      </c>
      <c r="S2779" s="1">
        <v>0</v>
      </c>
      <c r="U2779" s="1">
        <v>0</v>
      </c>
      <c r="W2779" s="1">
        <v>0</v>
      </c>
      <c r="Y2779" s="1">
        <v>0</v>
      </c>
      <c r="AA2779" s="1">
        <v>0</v>
      </c>
      <c r="AC2779" s="1">
        <v>0</v>
      </c>
      <c r="AE2779" s="1">
        <v>0</v>
      </c>
      <c r="AG2779" s="1">
        <v>3</v>
      </c>
      <c r="AH2779" s="1">
        <v>0</v>
      </c>
    </row>
    <row r="2780" spans="1:34">
      <c r="A2780" s="1" t="s">
        <v>7252</v>
      </c>
      <c r="B2780" s="1" t="s">
        <v>7253</v>
      </c>
      <c r="C2780" s="1" t="s">
        <v>212</v>
      </c>
      <c r="D2780" s="1">
        <v>3</v>
      </c>
      <c r="E2780" s="4">
        <v>44648</v>
      </c>
      <c r="F2780" s="1" t="s">
        <v>7254</v>
      </c>
      <c r="G2780" s="1" t="s">
        <v>72</v>
      </c>
      <c r="H2780" s="1" t="s">
        <v>65</v>
      </c>
      <c r="I2780" s="1">
        <v>0.8</v>
      </c>
      <c r="J2780" s="1" t="s">
        <v>75</v>
      </c>
      <c r="K2780" s="1">
        <v>0</v>
      </c>
      <c r="M2780" s="1">
        <v>0</v>
      </c>
      <c r="O2780" s="1">
        <v>0</v>
      </c>
      <c r="Q2780" s="1">
        <v>0</v>
      </c>
      <c r="S2780" s="1">
        <v>0</v>
      </c>
      <c r="U2780" s="1">
        <v>0</v>
      </c>
      <c r="W2780" s="1">
        <v>0</v>
      </c>
      <c r="Y2780" s="1">
        <v>0</v>
      </c>
      <c r="AA2780" s="1">
        <v>0</v>
      </c>
      <c r="AC2780" s="1">
        <v>0</v>
      </c>
      <c r="AE2780" s="1">
        <v>0</v>
      </c>
      <c r="AG2780" s="1">
        <v>1</v>
      </c>
      <c r="AH2780" s="1">
        <v>0</v>
      </c>
    </row>
    <row r="2781" spans="1:34">
      <c r="A2781" s="1" t="s">
        <v>7255</v>
      </c>
      <c r="B2781" s="1" t="s">
        <v>7256</v>
      </c>
      <c r="C2781" s="1" t="s">
        <v>30</v>
      </c>
      <c r="D2781" s="1">
        <v>58</v>
      </c>
      <c r="E2781" s="1">
        <v>43462</v>
      </c>
      <c r="F2781" s="1" t="s">
        <v>20332</v>
      </c>
      <c r="G2781" s="1" t="s">
        <v>72</v>
      </c>
      <c r="H2781" s="1" t="s">
        <v>65</v>
      </c>
      <c r="I2781" s="1">
        <v>0.8</v>
      </c>
      <c r="J2781" s="1" t="s">
        <v>75</v>
      </c>
      <c r="K2781" s="1">
        <v>0</v>
      </c>
      <c r="M2781" s="1">
        <v>0</v>
      </c>
      <c r="O2781" s="1">
        <v>0</v>
      </c>
      <c r="Q2781" s="1">
        <v>0</v>
      </c>
      <c r="S2781" s="1">
        <v>0</v>
      </c>
      <c r="U2781" s="1">
        <v>0</v>
      </c>
      <c r="W2781" s="1">
        <v>0</v>
      </c>
      <c r="Y2781" s="1">
        <v>0</v>
      </c>
      <c r="AA2781" s="1">
        <v>0</v>
      </c>
      <c r="AC2781" s="1">
        <v>0</v>
      </c>
      <c r="AE2781" s="1">
        <v>0</v>
      </c>
      <c r="AG2781" s="1">
        <v>1</v>
      </c>
      <c r="AH2781" s="1">
        <v>0</v>
      </c>
    </row>
    <row r="2782" spans="1:34">
      <c r="A2782" s="1" t="s">
        <v>7257</v>
      </c>
      <c r="B2782" s="1" t="s">
        <v>7258</v>
      </c>
      <c r="C2782" s="1" t="s">
        <v>626</v>
      </c>
      <c r="D2782" s="1">
        <v>17</v>
      </c>
      <c r="E2782" s="4">
        <v>44678</v>
      </c>
      <c r="F2782" s="1" t="s">
        <v>7259</v>
      </c>
      <c r="G2782" s="1" t="s">
        <v>80</v>
      </c>
      <c r="H2782" s="1" t="s">
        <v>73</v>
      </c>
      <c r="I2782" s="1">
        <v>0</v>
      </c>
      <c r="J2782" s="1" t="s">
        <v>187</v>
      </c>
      <c r="K2782" s="1">
        <v>0.6</v>
      </c>
      <c r="L2782" s="1" t="s">
        <v>82</v>
      </c>
      <c r="M2782" s="1">
        <v>0.7</v>
      </c>
      <c r="N2782" s="1" t="s">
        <v>83</v>
      </c>
      <c r="O2782" s="1">
        <v>0.75</v>
      </c>
      <c r="P2782" s="1" t="s">
        <v>84</v>
      </c>
      <c r="Q2782" s="1">
        <v>0.8</v>
      </c>
      <c r="R2782" s="1" t="s">
        <v>85</v>
      </c>
      <c r="S2782" s="1">
        <v>0</v>
      </c>
      <c r="U2782" s="1">
        <v>0</v>
      </c>
      <c r="W2782" s="1">
        <v>0</v>
      </c>
      <c r="Y2782" s="1">
        <v>0</v>
      </c>
      <c r="AA2782" s="1">
        <v>0</v>
      </c>
      <c r="AC2782" s="1">
        <v>0</v>
      </c>
      <c r="AE2782" s="1">
        <v>0</v>
      </c>
      <c r="AG2782" s="1">
        <v>4</v>
      </c>
      <c r="AH2782" s="1">
        <v>9000</v>
      </c>
    </row>
    <row r="2783" spans="1:34">
      <c r="A2783" s="1" t="s">
        <v>7260</v>
      </c>
      <c r="B2783" s="1" t="s">
        <v>7261</v>
      </c>
      <c r="C2783" s="1" t="s">
        <v>65</v>
      </c>
      <c r="D2783" s="1">
        <v>2</v>
      </c>
      <c r="E2783" s="4">
        <v>44681</v>
      </c>
      <c r="F2783" s="1" t="s">
        <v>7262</v>
      </c>
      <c r="G2783" s="1" t="s">
        <v>80</v>
      </c>
      <c r="H2783" s="1" t="s">
        <v>73</v>
      </c>
      <c r="I2783" s="1">
        <v>0</v>
      </c>
      <c r="J2783" s="1" t="s">
        <v>425</v>
      </c>
      <c r="K2783" s="1">
        <v>0.8</v>
      </c>
      <c r="L2783" s="1" t="s">
        <v>75</v>
      </c>
      <c r="M2783" s="1">
        <v>0</v>
      </c>
      <c r="O2783" s="1">
        <v>0</v>
      </c>
      <c r="Q2783" s="1">
        <v>0</v>
      </c>
      <c r="S2783" s="1">
        <v>0</v>
      </c>
      <c r="U2783" s="1">
        <v>0</v>
      </c>
      <c r="W2783" s="1">
        <v>0</v>
      </c>
      <c r="Y2783" s="1">
        <v>0</v>
      </c>
      <c r="AA2783" s="1">
        <v>0</v>
      </c>
      <c r="AC2783" s="1">
        <v>0</v>
      </c>
      <c r="AE2783" s="1">
        <v>0</v>
      </c>
      <c r="AG2783" s="1">
        <v>2</v>
      </c>
      <c r="AH2783" s="1">
        <v>13000</v>
      </c>
    </row>
    <row r="2784" spans="1:34">
      <c r="A2784" s="1" t="s">
        <v>7263</v>
      </c>
      <c r="B2784" s="1" t="s">
        <v>7264</v>
      </c>
      <c r="C2784" s="1" t="s">
        <v>369</v>
      </c>
      <c r="D2784" s="1">
        <v>57</v>
      </c>
      <c r="E2784" s="4">
        <v>44559</v>
      </c>
      <c r="F2784" s="1" t="s">
        <v>7265</v>
      </c>
      <c r="G2784" s="1" t="s">
        <v>72</v>
      </c>
      <c r="H2784" s="1" t="s">
        <v>65</v>
      </c>
      <c r="I2784" s="1">
        <v>0.4</v>
      </c>
      <c r="J2784" s="1" t="s">
        <v>75</v>
      </c>
      <c r="K2784" s="1">
        <v>0</v>
      </c>
      <c r="M2784" s="1">
        <v>0</v>
      </c>
      <c r="O2784" s="1">
        <v>0</v>
      </c>
      <c r="Q2784" s="1">
        <v>0</v>
      </c>
      <c r="S2784" s="1">
        <v>0</v>
      </c>
      <c r="U2784" s="1">
        <v>0</v>
      </c>
      <c r="W2784" s="1">
        <v>0</v>
      </c>
      <c r="Y2784" s="1">
        <v>0</v>
      </c>
      <c r="AA2784" s="1">
        <v>0</v>
      </c>
      <c r="AC2784" s="1">
        <v>0</v>
      </c>
      <c r="AE2784" s="1">
        <v>0</v>
      </c>
      <c r="AG2784" s="1">
        <v>1</v>
      </c>
      <c r="AH2784" s="1">
        <v>0</v>
      </c>
    </row>
    <row r="2785" spans="1:34">
      <c r="A2785" s="1" t="s">
        <v>7266</v>
      </c>
      <c r="B2785" s="1" t="s">
        <v>7267</v>
      </c>
      <c r="C2785" s="1" t="s">
        <v>964</v>
      </c>
      <c r="D2785" s="1">
        <v>1</v>
      </c>
      <c r="E2785" s="1">
        <v>44695</v>
      </c>
      <c r="F2785" s="1" t="s">
        <v>20516</v>
      </c>
      <c r="G2785" s="1" t="s">
        <v>72</v>
      </c>
      <c r="H2785" s="1" t="s">
        <v>65</v>
      </c>
      <c r="I2785" s="1">
        <v>0.4</v>
      </c>
      <c r="J2785" s="1" t="s">
        <v>75</v>
      </c>
      <c r="K2785" s="1">
        <v>0</v>
      </c>
      <c r="M2785" s="1">
        <v>0</v>
      </c>
      <c r="O2785" s="1">
        <v>0</v>
      </c>
      <c r="Q2785" s="1">
        <v>0</v>
      </c>
      <c r="S2785" s="1">
        <v>0</v>
      </c>
      <c r="U2785" s="1">
        <v>0</v>
      </c>
      <c r="W2785" s="1">
        <v>0</v>
      </c>
      <c r="Y2785" s="1">
        <v>0</v>
      </c>
      <c r="AA2785" s="1">
        <v>0</v>
      </c>
      <c r="AC2785" s="1">
        <v>0</v>
      </c>
      <c r="AE2785" s="1">
        <v>0</v>
      </c>
      <c r="AG2785" s="1">
        <v>1</v>
      </c>
      <c r="AH2785" s="1">
        <v>0</v>
      </c>
    </row>
    <row r="2786" spans="1:34">
      <c r="A2786" s="1" t="s">
        <v>7268</v>
      </c>
      <c r="B2786" s="1" t="s">
        <v>7269</v>
      </c>
      <c r="C2786" s="1" t="s">
        <v>255</v>
      </c>
      <c r="D2786" s="1">
        <v>7</v>
      </c>
      <c r="E2786" s="4">
        <v>44655</v>
      </c>
      <c r="F2786" s="1" t="s">
        <v>7270</v>
      </c>
      <c r="G2786" s="1" t="s">
        <v>72</v>
      </c>
      <c r="H2786" s="1" t="s">
        <v>65</v>
      </c>
      <c r="I2786" s="1">
        <v>0.6</v>
      </c>
      <c r="J2786" s="1" t="s">
        <v>75</v>
      </c>
      <c r="K2786" s="1">
        <v>0</v>
      </c>
      <c r="M2786" s="1">
        <v>0</v>
      </c>
      <c r="O2786" s="1">
        <v>0</v>
      </c>
      <c r="Q2786" s="1">
        <v>0</v>
      </c>
      <c r="S2786" s="1">
        <v>0</v>
      </c>
      <c r="U2786" s="1">
        <v>0</v>
      </c>
      <c r="W2786" s="1">
        <v>0</v>
      </c>
      <c r="Y2786" s="1">
        <v>0</v>
      </c>
      <c r="AA2786" s="1">
        <v>0</v>
      </c>
      <c r="AC2786" s="1">
        <v>0</v>
      </c>
      <c r="AE2786" s="1">
        <v>0</v>
      </c>
      <c r="AG2786" s="1">
        <v>1</v>
      </c>
      <c r="AH2786" s="1">
        <v>0</v>
      </c>
    </row>
    <row r="2787" spans="1:34">
      <c r="A2787" s="1" t="s">
        <v>7271</v>
      </c>
      <c r="B2787" s="1" t="s">
        <v>7272</v>
      </c>
      <c r="C2787" s="1" t="s">
        <v>64</v>
      </c>
      <c r="H2787" s="1" t="s">
        <v>65</v>
      </c>
      <c r="I2787" s="1" t="s">
        <v>66</v>
      </c>
      <c r="V2787" s="1" t="s">
        <v>67</v>
      </c>
    </row>
    <row r="2788" spans="1:34">
      <c r="A2788" s="1" t="s">
        <v>7273</v>
      </c>
      <c r="B2788" s="1" t="s">
        <v>7274</v>
      </c>
      <c r="C2788" s="1" t="s">
        <v>626</v>
      </c>
      <c r="D2788" s="1">
        <v>4</v>
      </c>
      <c r="E2788" s="4">
        <v>44636</v>
      </c>
      <c r="F2788" s="1" t="s">
        <v>7275</v>
      </c>
      <c r="G2788" s="1" t="s">
        <v>80</v>
      </c>
      <c r="H2788" s="1" t="s">
        <v>73</v>
      </c>
      <c r="I2788" s="1">
        <v>0</v>
      </c>
      <c r="J2788" s="1" t="s">
        <v>81</v>
      </c>
      <c r="K2788" s="1">
        <v>0.55000000000000004</v>
      </c>
      <c r="L2788" s="1" t="s">
        <v>82</v>
      </c>
      <c r="M2788" s="1">
        <v>0.65</v>
      </c>
      <c r="N2788" s="1" t="s">
        <v>83</v>
      </c>
      <c r="O2788" s="1">
        <v>0.7</v>
      </c>
      <c r="P2788" s="1" t="s">
        <v>84</v>
      </c>
      <c r="Q2788" s="1">
        <v>0.8</v>
      </c>
      <c r="R2788" s="1" t="s">
        <v>85</v>
      </c>
      <c r="S2788" s="1">
        <v>0</v>
      </c>
      <c r="U2788" s="1">
        <v>0</v>
      </c>
      <c r="W2788" s="1">
        <v>0</v>
      </c>
      <c r="Y2788" s="1">
        <v>0</v>
      </c>
      <c r="AA2788" s="1">
        <v>0</v>
      </c>
      <c r="AC2788" s="1">
        <v>0</v>
      </c>
      <c r="AE2788" s="1">
        <v>0</v>
      </c>
      <c r="AG2788" s="1">
        <v>4</v>
      </c>
      <c r="AH2788" s="1">
        <v>15000</v>
      </c>
    </row>
    <row r="2789" spans="1:34">
      <c r="A2789" s="1" t="s">
        <v>7276</v>
      </c>
      <c r="B2789" s="1" t="s">
        <v>7277</v>
      </c>
      <c r="C2789" s="1" t="s">
        <v>118</v>
      </c>
      <c r="D2789" s="1">
        <v>6</v>
      </c>
      <c r="E2789" s="1">
        <v>42490</v>
      </c>
      <c r="F2789" s="1" t="s">
        <v>20332</v>
      </c>
      <c r="G2789" s="1" t="s">
        <v>72</v>
      </c>
      <c r="H2789" s="1" t="s">
        <v>65</v>
      </c>
      <c r="I2789" s="1">
        <v>0.5</v>
      </c>
      <c r="J2789" s="1" t="s">
        <v>75</v>
      </c>
      <c r="K2789" s="1">
        <v>0</v>
      </c>
      <c r="M2789" s="1">
        <v>0</v>
      </c>
      <c r="O2789" s="1">
        <v>0</v>
      </c>
      <c r="Q2789" s="1">
        <v>0</v>
      </c>
      <c r="S2789" s="1">
        <v>0</v>
      </c>
      <c r="U2789" s="1">
        <v>0</v>
      </c>
      <c r="W2789" s="1">
        <v>0</v>
      </c>
      <c r="Y2789" s="1">
        <v>0</v>
      </c>
      <c r="AA2789" s="1">
        <v>0</v>
      </c>
      <c r="AC2789" s="1">
        <v>0</v>
      </c>
      <c r="AE2789" s="1">
        <v>0</v>
      </c>
      <c r="AG2789" s="1">
        <v>1</v>
      </c>
      <c r="AH2789" s="1">
        <v>0</v>
      </c>
    </row>
    <row r="2790" spans="1:34">
      <c r="A2790" s="1" t="s">
        <v>7278</v>
      </c>
      <c r="B2790" s="1" t="s">
        <v>7279</v>
      </c>
      <c r="C2790" s="1" t="s">
        <v>146</v>
      </c>
      <c r="D2790" s="1">
        <v>4</v>
      </c>
      <c r="E2790" s="1">
        <v>41211</v>
      </c>
      <c r="F2790" s="1" t="s">
        <v>20332</v>
      </c>
      <c r="G2790" s="1" t="s">
        <v>72</v>
      </c>
      <c r="H2790" s="1" t="s">
        <v>65</v>
      </c>
      <c r="I2790" s="1">
        <v>0.8</v>
      </c>
      <c r="J2790" s="1" t="s">
        <v>75</v>
      </c>
      <c r="K2790" s="1">
        <v>0</v>
      </c>
      <c r="M2790" s="1">
        <v>0</v>
      </c>
      <c r="O2790" s="1">
        <v>0</v>
      </c>
      <c r="Q2790" s="1">
        <v>0</v>
      </c>
      <c r="S2790" s="1">
        <v>0</v>
      </c>
      <c r="U2790" s="1">
        <v>0</v>
      </c>
      <c r="W2790" s="1">
        <v>0</v>
      </c>
      <c r="Y2790" s="1">
        <v>0</v>
      </c>
      <c r="AA2790" s="1">
        <v>0</v>
      </c>
      <c r="AC2790" s="1">
        <v>0</v>
      </c>
      <c r="AE2790" s="1">
        <v>0</v>
      </c>
      <c r="AG2790" s="1">
        <v>1</v>
      </c>
      <c r="AH2790" s="1">
        <v>0</v>
      </c>
    </row>
    <row r="2791" spans="1:34">
      <c r="A2791" s="1" t="s">
        <v>7280</v>
      </c>
      <c r="B2791" s="1" t="s">
        <v>7281</v>
      </c>
      <c r="C2791" s="1" t="s">
        <v>334</v>
      </c>
      <c r="D2791" s="1">
        <v>5</v>
      </c>
      <c r="E2791" s="4">
        <v>44677</v>
      </c>
      <c r="F2791" s="1" t="s">
        <v>7282</v>
      </c>
      <c r="G2791" s="1" t="s">
        <v>72</v>
      </c>
      <c r="H2791" s="1" t="s">
        <v>65</v>
      </c>
      <c r="I2791" s="1">
        <v>0.6</v>
      </c>
      <c r="J2791" s="1" t="s">
        <v>75</v>
      </c>
      <c r="K2791" s="1">
        <v>0</v>
      </c>
      <c r="M2791" s="1">
        <v>0</v>
      </c>
      <c r="O2791" s="1">
        <v>0</v>
      </c>
      <c r="Q2791" s="1">
        <v>0</v>
      </c>
      <c r="S2791" s="1">
        <v>0</v>
      </c>
      <c r="U2791" s="1">
        <v>0</v>
      </c>
      <c r="W2791" s="1">
        <v>0</v>
      </c>
      <c r="Y2791" s="1">
        <v>0</v>
      </c>
      <c r="AA2791" s="1">
        <v>0</v>
      </c>
      <c r="AC2791" s="1">
        <v>0</v>
      </c>
      <c r="AE2791" s="1">
        <v>0</v>
      </c>
      <c r="AG2791" s="1">
        <v>1</v>
      </c>
      <c r="AH2791" s="1">
        <v>0</v>
      </c>
    </row>
    <row r="2792" spans="1:34">
      <c r="A2792" s="1" t="s">
        <v>7283</v>
      </c>
      <c r="B2792" s="1" t="s">
        <v>7284</v>
      </c>
      <c r="C2792" s="1" t="s">
        <v>212</v>
      </c>
      <c r="D2792" s="1">
        <v>4</v>
      </c>
      <c r="E2792" s="4">
        <v>44616</v>
      </c>
      <c r="F2792" s="1" t="s">
        <v>7285</v>
      </c>
      <c r="G2792" s="1" t="s">
        <v>80</v>
      </c>
      <c r="H2792" s="1" t="s">
        <v>65</v>
      </c>
      <c r="I2792" s="1">
        <v>0.6</v>
      </c>
      <c r="J2792" s="1" t="s">
        <v>75</v>
      </c>
      <c r="K2792" s="1">
        <v>0</v>
      </c>
      <c r="M2792" s="1">
        <v>0</v>
      </c>
      <c r="O2792" s="1">
        <v>0</v>
      </c>
      <c r="Q2792" s="1">
        <v>0</v>
      </c>
      <c r="S2792" s="1">
        <v>0</v>
      </c>
      <c r="U2792" s="1">
        <v>0</v>
      </c>
      <c r="W2792" s="1">
        <v>0</v>
      </c>
      <c r="Y2792" s="1">
        <v>0</v>
      </c>
      <c r="AA2792" s="1">
        <v>0</v>
      </c>
      <c r="AC2792" s="1">
        <v>0</v>
      </c>
      <c r="AE2792" s="1">
        <v>0</v>
      </c>
      <c r="AG2792" s="1">
        <v>1</v>
      </c>
      <c r="AH2792" s="1">
        <v>0</v>
      </c>
    </row>
    <row r="2793" spans="1:34">
      <c r="A2793" s="1" t="s">
        <v>7286</v>
      </c>
      <c r="B2793" s="1" t="s">
        <v>7287</v>
      </c>
      <c r="C2793" s="1" t="s">
        <v>30</v>
      </c>
      <c r="D2793" s="1">
        <v>3</v>
      </c>
      <c r="E2793" s="4">
        <v>44637</v>
      </c>
      <c r="F2793" s="1" t="s">
        <v>7288</v>
      </c>
      <c r="G2793" s="1" t="s">
        <v>80</v>
      </c>
      <c r="H2793" s="1" t="s">
        <v>73</v>
      </c>
      <c r="I2793" s="1">
        <v>0</v>
      </c>
      <c r="J2793" s="1" t="s">
        <v>81</v>
      </c>
      <c r="K2793" s="1">
        <v>0.5</v>
      </c>
      <c r="L2793" s="1" t="s">
        <v>82</v>
      </c>
      <c r="M2793" s="1">
        <v>0.65</v>
      </c>
      <c r="N2793" s="1" t="s">
        <v>83</v>
      </c>
      <c r="O2793" s="1">
        <v>0.7</v>
      </c>
      <c r="P2793" s="1" t="s">
        <v>84</v>
      </c>
      <c r="Q2793" s="1">
        <v>0.8</v>
      </c>
      <c r="R2793" s="1" t="s">
        <v>85</v>
      </c>
      <c r="S2793" s="1">
        <v>0</v>
      </c>
      <c r="U2793" s="1">
        <v>0</v>
      </c>
      <c r="W2793" s="1">
        <v>0</v>
      </c>
      <c r="Y2793" s="1">
        <v>0</v>
      </c>
      <c r="AA2793" s="1">
        <v>0</v>
      </c>
      <c r="AC2793" s="1">
        <v>0</v>
      </c>
      <c r="AE2793" s="1">
        <v>0</v>
      </c>
      <c r="AG2793" s="1">
        <v>4</v>
      </c>
      <c r="AH2793" s="1">
        <v>15000</v>
      </c>
    </row>
    <row r="2794" spans="1:34">
      <c r="A2794" s="1" t="s">
        <v>7289</v>
      </c>
      <c r="B2794" s="1" t="s">
        <v>7290</v>
      </c>
      <c r="C2794" s="1" t="s">
        <v>279</v>
      </c>
      <c r="D2794" s="1">
        <v>4</v>
      </c>
      <c r="E2794" s="4">
        <v>44611</v>
      </c>
      <c r="F2794" s="1" t="s">
        <v>7291</v>
      </c>
      <c r="G2794" s="1" t="s">
        <v>72</v>
      </c>
      <c r="H2794" s="1" t="s">
        <v>65</v>
      </c>
      <c r="I2794" s="1">
        <v>0.6</v>
      </c>
      <c r="J2794" s="1" t="s">
        <v>75</v>
      </c>
      <c r="K2794" s="1">
        <v>0</v>
      </c>
      <c r="M2794" s="1">
        <v>0</v>
      </c>
      <c r="O2794" s="1">
        <v>0</v>
      </c>
      <c r="Q2794" s="1">
        <v>0</v>
      </c>
      <c r="S2794" s="1">
        <v>0</v>
      </c>
      <c r="U2794" s="1">
        <v>0</v>
      </c>
      <c r="W2794" s="1">
        <v>0</v>
      </c>
      <c r="Y2794" s="1">
        <v>0</v>
      </c>
      <c r="AA2794" s="1">
        <v>0</v>
      </c>
      <c r="AC2794" s="1">
        <v>0</v>
      </c>
      <c r="AE2794" s="1">
        <v>0</v>
      </c>
      <c r="AG2794" s="1">
        <v>1</v>
      </c>
      <c r="AH2794" s="1">
        <v>0</v>
      </c>
    </row>
    <row r="2795" spans="1:34">
      <c r="A2795" s="1" t="s">
        <v>7292</v>
      </c>
      <c r="B2795" s="1" t="s">
        <v>7293</v>
      </c>
      <c r="C2795" s="1" t="s">
        <v>212</v>
      </c>
      <c r="D2795" s="1">
        <v>8</v>
      </c>
      <c r="E2795" s="4">
        <v>44706</v>
      </c>
      <c r="F2795" s="1" t="s">
        <v>7294</v>
      </c>
      <c r="G2795" s="1" t="s">
        <v>72</v>
      </c>
      <c r="H2795" s="1" t="s">
        <v>65</v>
      </c>
      <c r="I2795" s="1">
        <v>0.8</v>
      </c>
      <c r="J2795" s="1" t="s">
        <v>75</v>
      </c>
      <c r="K2795" s="1">
        <v>0</v>
      </c>
      <c r="M2795" s="1">
        <v>0</v>
      </c>
      <c r="O2795" s="1">
        <v>0</v>
      </c>
      <c r="Q2795" s="1">
        <v>0</v>
      </c>
      <c r="S2795" s="1">
        <v>0</v>
      </c>
      <c r="U2795" s="1">
        <v>0</v>
      </c>
      <c r="W2795" s="1">
        <v>0</v>
      </c>
      <c r="Y2795" s="1">
        <v>0</v>
      </c>
      <c r="AA2795" s="1">
        <v>0</v>
      </c>
      <c r="AC2795" s="1">
        <v>0</v>
      </c>
      <c r="AE2795" s="1">
        <v>0</v>
      </c>
      <c r="AG2795" s="1">
        <v>1</v>
      </c>
      <c r="AH2795" s="1">
        <v>0</v>
      </c>
    </row>
    <row r="2796" spans="1:34">
      <c r="A2796" s="1" t="s">
        <v>7295</v>
      </c>
      <c r="B2796" s="1" t="s">
        <v>7296</v>
      </c>
      <c r="C2796" s="1" t="s">
        <v>121</v>
      </c>
      <c r="D2796" s="1">
        <v>12</v>
      </c>
      <c r="E2796" s="4">
        <v>44707</v>
      </c>
      <c r="F2796" s="1" t="s">
        <v>7297</v>
      </c>
      <c r="G2796" s="1" t="s">
        <v>80</v>
      </c>
      <c r="H2796" s="1" t="s">
        <v>65</v>
      </c>
      <c r="I2796" s="1">
        <v>0.8</v>
      </c>
      <c r="J2796" s="1" t="s">
        <v>75</v>
      </c>
      <c r="K2796" s="1">
        <v>0</v>
      </c>
      <c r="M2796" s="1">
        <v>0</v>
      </c>
      <c r="O2796" s="1">
        <v>0</v>
      </c>
      <c r="Q2796" s="1">
        <v>0</v>
      </c>
      <c r="S2796" s="1">
        <v>0</v>
      </c>
      <c r="U2796" s="1">
        <v>0</v>
      </c>
      <c r="W2796" s="1">
        <v>0</v>
      </c>
      <c r="Y2796" s="1">
        <v>0</v>
      </c>
      <c r="AA2796" s="1">
        <v>0</v>
      </c>
      <c r="AC2796" s="1">
        <v>0</v>
      </c>
      <c r="AE2796" s="1">
        <v>0</v>
      </c>
      <c r="AG2796" s="1">
        <v>1</v>
      </c>
      <c r="AH2796" s="1">
        <v>0</v>
      </c>
    </row>
    <row r="2797" spans="1:34">
      <c r="A2797" s="1" t="s">
        <v>7298</v>
      </c>
      <c r="B2797" s="1" t="s">
        <v>7299</v>
      </c>
      <c r="C2797" s="1" t="s">
        <v>620</v>
      </c>
      <c r="D2797" s="1">
        <v>19</v>
      </c>
      <c r="E2797" s="1">
        <v>44712</v>
      </c>
      <c r="F2797" s="1" t="s">
        <v>20517</v>
      </c>
      <c r="G2797" s="1" t="s">
        <v>72</v>
      </c>
      <c r="H2797" s="1" t="s">
        <v>73</v>
      </c>
      <c r="I2797" s="1">
        <v>0</v>
      </c>
      <c r="J2797" s="1" t="s">
        <v>222</v>
      </c>
      <c r="K2797" s="1">
        <v>0.8</v>
      </c>
      <c r="L2797" s="1" t="s">
        <v>75</v>
      </c>
      <c r="M2797" s="1">
        <v>0</v>
      </c>
      <c r="O2797" s="1">
        <v>0</v>
      </c>
      <c r="Q2797" s="1">
        <v>0</v>
      </c>
      <c r="S2797" s="1">
        <v>0</v>
      </c>
      <c r="U2797" s="1">
        <v>0</v>
      </c>
      <c r="W2797" s="1">
        <v>0</v>
      </c>
      <c r="Y2797" s="1">
        <v>0</v>
      </c>
      <c r="AA2797" s="1">
        <v>0</v>
      </c>
      <c r="AC2797" s="1">
        <v>0</v>
      </c>
      <c r="AE2797" s="1">
        <v>0</v>
      </c>
      <c r="AG2797" s="1">
        <v>2</v>
      </c>
      <c r="AH2797" s="1">
        <v>9999.99</v>
      </c>
    </row>
    <row r="2798" spans="1:34">
      <c r="A2798" s="1" t="s">
        <v>7300</v>
      </c>
      <c r="B2798" s="1" t="s">
        <v>7301</v>
      </c>
      <c r="C2798" s="1" t="s">
        <v>175</v>
      </c>
      <c r="D2798" s="1">
        <v>7</v>
      </c>
      <c r="E2798" s="1">
        <v>44711</v>
      </c>
      <c r="F2798" s="1" t="s">
        <v>20518</v>
      </c>
      <c r="G2798" s="1" t="s">
        <v>72</v>
      </c>
      <c r="H2798" s="1" t="s">
        <v>73</v>
      </c>
      <c r="I2798" s="1">
        <v>0</v>
      </c>
      <c r="J2798" s="1" t="s">
        <v>397</v>
      </c>
      <c r="K2798" s="1">
        <v>0.7</v>
      </c>
      <c r="L2798" s="1" t="s">
        <v>75</v>
      </c>
      <c r="M2798" s="1">
        <v>0</v>
      </c>
      <c r="O2798" s="1">
        <v>0</v>
      </c>
      <c r="Q2798" s="1">
        <v>0</v>
      </c>
      <c r="S2798" s="1">
        <v>0</v>
      </c>
      <c r="U2798" s="1">
        <v>0</v>
      </c>
      <c r="W2798" s="1">
        <v>0</v>
      </c>
      <c r="Y2798" s="1">
        <v>0</v>
      </c>
      <c r="AA2798" s="1">
        <v>0</v>
      </c>
      <c r="AC2798" s="1">
        <v>0</v>
      </c>
      <c r="AE2798" s="1">
        <v>0</v>
      </c>
      <c r="AG2798" s="1">
        <v>2</v>
      </c>
      <c r="AH2798" s="1">
        <v>8000</v>
      </c>
    </row>
    <row r="2799" spans="1:34">
      <c r="A2799" s="1" t="s">
        <v>7302</v>
      </c>
      <c r="B2799" s="1" t="s">
        <v>7303</v>
      </c>
      <c r="C2799" s="1" t="s">
        <v>346</v>
      </c>
      <c r="D2799" s="1">
        <v>12</v>
      </c>
      <c r="E2799" s="1">
        <v>44365</v>
      </c>
      <c r="F2799" s="1" t="s">
        <v>20332</v>
      </c>
      <c r="G2799" s="1" t="s">
        <v>72</v>
      </c>
      <c r="H2799" s="1" t="s">
        <v>65</v>
      </c>
      <c r="I2799" s="1">
        <v>0.8</v>
      </c>
      <c r="J2799" s="1" t="s">
        <v>75</v>
      </c>
      <c r="K2799" s="1">
        <v>0</v>
      </c>
      <c r="M2799" s="1">
        <v>0</v>
      </c>
      <c r="O2799" s="1">
        <v>0</v>
      </c>
      <c r="Q2799" s="1">
        <v>0</v>
      </c>
      <c r="S2799" s="1">
        <v>0</v>
      </c>
      <c r="U2799" s="1">
        <v>0</v>
      </c>
      <c r="W2799" s="1">
        <v>0</v>
      </c>
      <c r="Y2799" s="1">
        <v>0</v>
      </c>
      <c r="AA2799" s="1">
        <v>0</v>
      </c>
      <c r="AC2799" s="1">
        <v>0</v>
      </c>
      <c r="AE2799" s="1">
        <v>0</v>
      </c>
      <c r="AG2799" s="1">
        <v>1</v>
      </c>
      <c r="AH2799" s="1">
        <v>0</v>
      </c>
    </row>
    <row r="2800" spans="1:34">
      <c r="A2800" s="1" t="s">
        <v>7304</v>
      </c>
      <c r="B2800" s="1" t="s">
        <v>7305</v>
      </c>
      <c r="C2800" s="1" t="s">
        <v>411</v>
      </c>
      <c r="H2800" s="1" t="s">
        <v>65</v>
      </c>
      <c r="I2800" s="1" t="s">
        <v>66</v>
      </c>
      <c r="V2800" s="1" t="s">
        <v>67</v>
      </c>
    </row>
    <row r="2801" spans="1:34">
      <c r="A2801" s="1" t="s">
        <v>7306</v>
      </c>
      <c r="B2801" s="1" t="s">
        <v>7307</v>
      </c>
      <c r="C2801" s="1" t="s">
        <v>92</v>
      </c>
      <c r="D2801" s="1">
        <v>11</v>
      </c>
      <c r="E2801" s="1">
        <v>38807</v>
      </c>
      <c r="F2801" s="1" t="s">
        <v>20332</v>
      </c>
      <c r="G2801" s="1" t="s">
        <v>72</v>
      </c>
      <c r="H2801" s="1" t="s">
        <v>65</v>
      </c>
      <c r="I2801" s="1">
        <v>0.4</v>
      </c>
      <c r="J2801" s="1" t="s">
        <v>75</v>
      </c>
      <c r="K2801" s="1">
        <v>0</v>
      </c>
      <c r="M2801" s="1">
        <v>0</v>
      </c>
      <c r="O2801" s="1">
        <v>0</v>
      </c>
      <c r="Q2801" s="1">
        <v>0</v>
      </c>
      <c r="S2801" s="1">
        <v>0</v>
      </c>
      <c r="U2801" s="1">
        <v>0</v>
      </c>
      <c r="W2801" s="1">
        <v>0</v>
      </c>
      <c r="Y2801" s="1">
        <v>0</v>
      </c>
      <c r="AA2801" s="1">
        <v>0</v>
      </c>
      <c r="AC2801" s="1">
        <v>0</v>
      </c>
      <c r="AE2801" s="1">
        <v>0</v>
      </c>
      <c r="AG2801" s="1">
        <v>1</v>
      </c>
      <c r="AH2801" s="1">
        <v>0</v>
      </c>
    </row>
    <row r="2802" spans="1:34">
      <c r="A2802" s="1" t="s">
        <v>7308</v>
      </c>
      <c r="B2802" s="1" t="s">
        <v>7309</v>
      </c>
      <c r="C2802" s="1" t="s">
        <v>101</v>
      </c>
      <c r="D2802" s="1">
        <v>10</v>
      </c>
      <c r="E2802" s="1">
        <v>43542</v>
      </c>
      <c r="F2802" s="1" t="s">
        <v>20332</v>
      </c>
      <c r="G2802" s="1" t="s">
        <v>72</v>
      </c>
      <c r="H2802" s="1" t="s">
        <v>65</v>
      </c>
      <c r="I2802" s="1">
        <v>0.8</v>
      </c>
      <c r="J2802" s="1" t="s">
        <v>75</v>
      </c>
      <c r="K2802" s="1">
        <v>0</v>
      </c>
      <c r="M2802" s="1">
        <v>0</v>
      </c>
      <c r="O2802" s="1">
        <v>0</v>
      </c>
      <c r="Q2802" s="1">
        <v>0</v>
      </c>
      <c r="S2802" s="1">
        <v>0</v>
      </c>
      <c r="U2802" s="1">
        <v>0</v>
      </c>
      <c r="W2802" s="1">
        <v>0</v>
      </c>
      <c r="Y2802" s="1">
        <v>0</v>
      </c>
      <c r="AA2802" s="1">
        <v>0</v>
      </c>
      <c r="AC2802" s="1">
        <v>0</v>
      </c>
      <c r="AE2802" s="1">
        <v>0</v>
      </c>
      <c r="AG2802" s="1">
        <v>1</v>
      </c>
      <c r="AH2802" s="1">
        <v>0</v>
      </c>
    </row>
    <row r="2803" spans="1:34">
      <c r="A2803" s="1" t="s">
        <v>7310</v>
      </c>
      <c r="B2803" s="1" t="s">
        <v>7311</v>
      </c>
      <c r="C2803" s="1" t="s">
        <v>212</v>
      </c>
      <c r="H2803" s="1" t="s">
        <v>65</v>
      </c>
      <c r="I2803" s="1" t="s">
        <v>66</v>
      </c>
      <c r="V2803" s="1" t="s">
        <v>67</v>
      </c>
    </row>
    <row r="2804" spans="1:34">
      <c r="A2804" s="1" t="s">
        <v>7312</v>
      </c>
      <c r="B2804" s="1" t="s">
        <v>7313</v>
      </c>
      <c r="C2804" s="1" t="s">
        <v>327</v>
      </c>
      <c r="D2804" s="1">
        <v>13</v>
      </c>
      <c r="E2804" s="1">
        <v>44279</v>
      </c>
      <c r="F2804" s="1" t="s">
        <v>20332</v>
      </c>
      <c r="G2804" s="1" t="s">
        <v>72</v>
      </c>
      <c r="H2804" s="1" t="s">
        <v>65</v>
      </c>
      <c r="I2804" s="1">
        <v>0.8</v>
      </c>
      <c r="J2804" s="1" t="s">
        <v>75</v>
      </c>
      <c r="K2804" s="1">
        <v>0</v>
      </c>
      <c r="M2804" s="1">
        <v>0</v>
      </c>
      <c r="O2804" s="1">
        <v>0</v>
      </c>
      <c r="Q2804" s="1">
        <v>0</v>
      </c>
      <c r="S2804" s="1">
        <v>0</v>
      </c>
      <c r="U2804" s="1">
        <v>0</v>
      </c>
      <c r="W2804" s="1">
        <v>0</v>
      </c>
      <c r="Y2804" s="1">
        <v>0</v>
      </c>
      <c r="AA2804" s="1">
        <v>0</v>
      </c>
      <c r="AC2804" s="1">
        <v>0</v>
      </c>
      <c r="AE2804" s="1">
        <v>0</v>
      </c>
      <c r="AG2804" s="1">
        <v>1</v>
      </c>
      <c r="AH2804" s="1">
        <v>0</v>
      </c>
    </row>
    <row r="2805" spans="1:34">
      <c r="A2805" s="1" t="s">
        <v>7314</v>
      </c>
      <c r="B2805" s="1" t="s">
        <v>7315</v>
      </c>
      <c r="C2805" s="1" t="s">
        <v>322</v>
      </c>
      <c r="D2805" s="1">
        <v>11</v>
      </c>
      <c r="E2805" s="4">
        <v>44712</v>
      </c>
      <c r="F2805" s="1" t="s">
        <v>7316</v>
      </c>
      <c r="G2805" s="1" t="s">
        <v>72</v>
      </c>
      <c r="H2805" s="1" t="s">
        <v>65</v>
      </c>
      <c r="I2805" s="1">
        <v>0.7</v>
      </c>
      <c r="J2805" s="1" t="s">
        <v>75</v>
      </c>
      <c r="K2805" s="1">
        <v>0</v>
      </c>
      <c r="M2805" s="1">
        <v>0</v>
      </c>
      <c r="O2805" s="1">
        <v>0</v>
      </c>
      <c r="Q2805" s="1">
        <v>0</v>
      </c>
      <c r="S2805" s="1">
        <v>0</v>
      </c>
      <c r="U2805" s="1">
        <v>0</v>
      </c>
      <c r="W2805" s="1">
        <v>0</v>
      </c>
      <c r="Y2805" s="1">
        <v>0</v>
      </c>
      <c r="AA2805" s="1">
        <v>0</v>
      </c>
      <c r="AC2805" s="1">
        <v>0</v>
      </c>
      <c r="AE2805" s="1">
        <v>0</v>
      </c>
      <c r="AG2805" s="1">
        <v>1</v>
      </c>
      <c r="AH2805" s="1">
        <v>0</v>
      </c>
    </row>
    <row r="2806" spans="1:34">
      <c r="A2806" s="1" t="s">
        <v>7317</v>
      </c>
      <c r="B2806" s="1" t="s">
        <v>7318</v>
      </c>
      <c r="C2806" s="1" t="s">
        <v>132</v>
      </c>
      <c r="D2806" s="1">
        <v>58</v>
      </c>
      <c r="E2806" s="1">
        <v>41211</v>
      </c>
      <c r="F2806" s="1" t="s">
        <v>20332</v>
      </c>
      <c r="G2806" s="1" t="s">
        <v>72</v>
      </c>
      <c r="H2806" s="1" t="s">
        <v>65</v>
      </c>
      <c r="I2806" s="1">
        <v>0.8</v>
      </c>
      <c r="J2806" s="1" t="s">
        <v>75</v>
      </c>
      <c r="K2806" s="1">
        <v>0</v>
      </c>
      <c r="M2806" s="1">
        <v>0</v>
      </c>
      <c r="O2806" s="1">
        <v>0</v>
      </c>
      <c r="Q2806" s="1">
        <v>0</v>
      </c>
      <c r="S2806" s="1">
        <v>0</v>
      </c>
      <c r="U2806" s="1">
        <v>0</v>
      </c>
      <c r="W2806" s="1">
        <v>0</v>
      </c>
      <c r="Y2806" s="1">
        <v>0</v>
      </c>
      <c r="AA2806" s="1">
        <v>0</v>
      </c>
      <c r="AC2806" s="1">
        <v>0</v>
      </c>
      <c r="AE2806" s="1">
        <v>0</v>
      </c>
      <c r="AG2806" s="1">
        <v>1</v>
      </c>
      <c r="AH2806" s="1">
        <v>0</v>
      </c>
    </row>
    <row r="2807" spans="1:34">
      <c r="A2807" s="1" t="s">
        <v>7319</v>
      </c>
      <c r="B2807" s="1" t="s">
        <v>7320</v>
      </c>
      <c r="C2807" s="1" t="s">
        <v>196</v>
      </c>
      <c r="D2807" s="1">
        <v>18</v>
      </c>
      <c r="E2807" s="1">
        <v>41608</v>
      </c>
      <c r="F2807" s="1" t="s">
        <v>20332</v>
      </c>
      <c r="G2807" s="1" t="s">
        <v>72</v>
      </c>
      <c r="H2807" s="1" t="s">
        <v>65</v>
      </c>
      <c r="I2807" s="1">
        <v>0.3</v>
      </c>
      <c r="J2807" s="1" t="s">
        <v>75</v>
      </c>
      <c r="K2807" s="1">
        <v>0</v>
      </c>
      <c r="M2807" s="1">
        <v>0</v>
      </c>
      <c r="O2807" s="1">
        <v>0</v>
      </c>
      <c r="Q2807" s="1">
        <v>0</v>
      </c>
      <c r="S2807" s="1">
        <v>0</v>
      </c>
      <c r="U2807" s="1">
        <v>0</v>
      </c>
      <c r="W2807" s="1">
        <v>0</v>
      </c>
      <c r="Y2807" s="1">
        <v>0</v>
      </c>
      <c r="AA2807" s="1">
        <v>0</v>
      </c>
      <c r="AC2807" s="1">
        <v>0</v>
      </c>
      <c r="AE2807" s="1">
        <v>0</v>
      </c>
      <c r="AG2807" s="1">
        <v>1</v>
      </c>
      <c r="AH2807" s="1">
        <v>0</v>
      </c>
    </row>
    <row r="2808" spans="1:34">
      <c r="A2808" s="1" t="s">
        <v>7321</v>
      </c>
      <c r="B2808" s="1" t="s">
        <v>7322</v>
      </c>
      <c r="C2808" s="1" t="s">
        <v>1337</v>
      </c>
      <c r="D2808" s="1">
        <v>32</v>
      </c>
      <c r="E2808" s="4">
        <v>44697</v>
      </c>
      <c r="F2808" s="1" t="s">
        <v>7323</v>
      </c>
      <c r="G2808" s="1" t="s">
        <v>80</v>
      </c>
      <c r="H2808" s="1" t="s">
        <v>73</v>
      </c>
      <c r="I2808" s="1">
        <v>0</v>
      </c>
      <c r="J2808" s="1" t="s">
        <v>81</v>
      </c>
      <c r="K2808" s="1">
        <v>0.55000000000000004</v>
      </c>
      <c r="L2808" s="1" t="s">
        <v>82</v>
      </c>
      <c r="M2808" s="1">
        <v>0.6</v>
      </c>
      <c r="N2808" s="1" t="s">
        <v>83</v>
      </c>
      <c r="O2808" s="1">
        <v>0.78</v>
      </c>
      <c r="P2808" s="1" t="s">
        <v>84</v>
      </c>
      <c r="Q2808" s="1">
        <v>0.79</v>
      </c>
      <c r="R2808" s="1" t="s">
        <v>85</v>
      </c>
      <c r="S2808" s="1">
        <v>0</v>
      </c>
      <c r="U2808" s="1">
        <v>0</v>
      </c>
      <c r="W2808" s="1">
        <v>0</v>
      </c>
      <c r="Y2808" s="1">
        <v>0</v>
      </c>
      <c r="AA2808" s="1">
        <v>0</v>
      </c>
      <c r="AC2808" s="1">
        <v>0</v>
      </c>
      <c r="AE2808" s="1">
        <v>0</v>
      </c>
      <c r="AG2808" s="1">
        <v>4</v>
      </c>
      <c r="AH2808" s="1">
        <v>15000</v>
      </c>
    </row>
    <row r="2809" spans="1:34">
      <c r="A2809" s="1" t="s">
        <v>7324</v>
      </c>
      <c r="B2809" s="1" t="s">
        <v>7325</v>
      </c>
      <c r="C2809" s="1" t="s">
        <v>1337</v>
      </c>
      <c r="D2809" s="1">
        <v>10</v>
      </c>
      <c r="E2809" s="4">
        <v>44642</v>
      </c>
      <c r="F2809" s="1" t="s">
        <v>7326</v>
      </c>
      <c r="G2809" s="1" t="s">
        <v>80</v>
      </c>
      <c r="H2809" s="1" t="s">
        <v>73</v>
      </c>
      <c r="I2809" s="1">
        <v>0</v>
      </c>
      <c r="J2809" s="1" t="s">
        <v>74</v>
      </c>
      <c r="K2809" s="1">
        <v>0.38</v>
      </c>
      <c r="L2809" s="1" t="s">
        <v>82</v>
      </c>
      <c r="M2809" s="1">
        <v>0.48</v>
      </c>
      <c r="N2809" s="1" t="s">
        <v>83</v>
      </c>
      <c r="O2809" s="1">
        <v>0.57999999999999996</v>
      </c>
      <c r="P2809" s="1" t="s">
        <v>84</v>
      </c>
      <c r="Q2809" s="1">
        <v>0.8</v>
      </c>
      <c r="R2809" s="1" t="s">
        <v>85</v>
      </c>
      <c r="S2809" s="1">
        <v>0</v>
      </c>
      <c r="U2809" s="1">
        <v>0</v>
      </c>
      <c r="W2809" s="1">
        <v>0</v>
      </c>
      <c r="Y2809" s="1">
        <v>0</v>
      </c>
      <c r="AA2809" s="1">
        <v>0</v>
      </c>
      <c r="AC2809" s="1">
        <v>0</v>
      </c>
      <c r="AE2809" s="1">
        <v>0</v>
      </c>
      <c r="AG2809" s="1">
        <v>4</v>
      </c>
      <c r="AH2809" s="1">
        <v>10000</v>
      </c>
    </row>
    <row r="2810" spans="1:34">
      <c r="A2810" s="1" t="s">
        <v>7327</v>
      </c>
      <c r="B2810" s="1" t="s">
        <v>7328</v>
      </c>
      <c r="C2810" s="1" t="s">
        <v>810</v>
      </c>
      <c r="H2810" s="1" t="s">
        <v>65</v>
      </c>
      <c r="I2810" s="1" t="s">
        <v>66</v>
      </c>
      <c r="V2810" s="1" t="s">
        <v>67</v>
      </c>
    </row>
    <row r="2811" spans="1:34">
      <c r="A2811" s="1" t="s">
        <v>7329</v>
      </c>
      <c r="B2811" s="1" t="s">
        <v>7330</v>
      </c>
      <c r="C2811" s="1" t="s">
        <v>228</v>
      </c>
      <c r="D2811" s="1">
        <v>10</v>
      </c>
      <c r="E2811" s="1">
        <v>43970</v>
      </c>
      <c r="F2811" s="1" t="s">
        <v>20340</v>
      </c>
      <c r="G2811" s="1" t="s">
        <v>20341</v>
      </c>
      <c r="H2811" s="1" t="s">
        <v>73</v>
      </c>
      <c r="I2811" s="1">
        <v>0</v>
      </c>
      <c r="J2811" s="1" t="s">
        <v>74</v>
      </c>
      <c r="K2811" s="1">
        <v>0.6</v>
      </c>
      <c r="L2811" s="1" t="s">
        <v>82</v>
      </c>
      <c r="M2811" s="1">
        <v>0.7</v>
      </c>
      <c r="N2811" s="1" t="s">
        <v>83</v>
      </c>
      <c r="O2811" s="1">
        <v>0.75</v>
      </c>
      <c r="P2811" s="1" t="s">
        <v>84</v>
      </c>
      <c r="Q2811" s="1">
        <v>0.79</v>
      </c>
      <c r="R2811" s="1" t="s">
        <v>85</v>
      </c>
      <c r="S2811" s="1">
        <v>0</v>
      </c>
      <c r="U2811" s="1">
        <v>0</v>
      </c>
      <c r="W2811" s="1">
        <v>0</v>
      </c>
      <c r="Y2811" s="1">
        <v>0</v>
      </c>
      <c r="AA2811" s="1">
        <v>0</v>
      </c>
      <c r="AC2811" s="1">
        <v>0</v>
      </c>
      <c r="AE2811" s="1">
        <v>0</v>
      </c>
      <c r="AG2811" s="1">
        <v>4</v>
      </c>
      <c r="AH2811" s="1">
        <v>10000</v>
      </c>
    </row>
    <row r="2812" spans="1:34">
      <c r="A2812" s="1" t="s">
        <v>7331</v>
      </c>
      <c r="B2812" s="1" t="s">
        <v>7332</v>
      </c>
      <c r="C2812" s="1" t="s">
        <v>867</v>
      </c>
      <c r="D2812" s="1">
        <v>53</v>
      </c>
      <c r="E2812" s="4">
        <v>44638</v>
      </c>
      <c r="F2812" s="1" t="s">
        <v>7333</v>
      </c>
      <c r="G2812" s="1" t="s">
        <v>72</v>
      </c>
      <c r="H2812" s="1" t="s">
        <v>73</v>
      </c>
      <c r="I2812" s="1">
        <v>0</v>
      </c>
      <c r="J2812" s="1" t="s">
        <v>74</v>
      </c>
      <c r="K2812" s="1">
        <v>0.8</v>
      </c>
      <c r="L2812" s="1" t="s">
        <v>75</v>
      </c>
      <c r="M2812" s="1">
        <v>0</v>
      </c>
      <c r="O2812" s="1">
        <v>0</v>
      </c>
      <c r="Q2812" s="1">
        <v>0</v>
      </c>
      <c r="S2812" s="1">
        <v>0</v>
      </c>
      <c r="U2812" s="1">
        <v>0</v>
      </c>
      <c r="W2812" s="1">
        <v>0</v>
      </c>
      <c r="Y2812" s="1">
        <v>0</v>
      </c>
      <c r="AA2812" s="1">
        <v>0</v>
      </c>
      <c r="AC2812" s="1">
        <v>0</v>
      </c>
      <c r="AE2812" s="1">
        <v>0</v>
      </c>
      <c r="AG2812" s="1">
        <v>2</v>
      </c>
      <c r="AH2812" s="1">
        <v>10000</v>
      </c>
    </row>
    <row r="2813" spans="1:34">
      <c r="A2813" s="1" t="s">
        <v>7334</v>
      </c>
      <c r="B2813" s="1" t="s">
        <v>7335</v>
      </c>
      <c r="C2813" s="1" t="s">
        <v>334</v>
      </c>
      <c r="D2813" s="1">
        <v>7</v>
      </c>
      <c r="E2813" s="1">
        <v>39199</v>
      </c>
      <c r="F2813" s="1" t="s">
        <v>20332</v>
      </c>
      <c r="G2813" s="1" t="s">
        <v>72</v>
      </c>
      <c r="H2813" s="1" t="s">
        <v>65</v>
      </c>
      <c r="I2813" s="1">
        <v>0.6</v>
      </c>
      <c r="J2813" s="1" t="s">
        <v>75</v>
      </c>
      <c r="K2813" s="1">
        <v>0</v>
      </c>
      <c r="M2813" s="1">
        <v>0</v>
      </c>
      <c r="O2813" s="1">
        <v>0</v>
      </c>
      <c r="Q2813" s="1">
        <v>0</v>
      </c>
      <c r="S2813" s="1">
        <v>0</v>
      </c>
      <c r="U2813" s="1">
        <v>0</v>
      </c>
      <c r="W2813" s="1">
        <v>0</v>
      </c>
      <c r="Y2813" s="1">
        <v>0</v>
      </c>
      <c r="AA2813" s="1">
        <v>0</v>
      </c>
      <c r="AC2813" s="1">
        <v>0</v>
      </c>
      <c r="AE2813" s="1">
        <v>0</v>
      </c>
      <c r="AG2813" s="1">
        <v>1</v>
      </c>
      <c r="AH2813" s="1">
        <v>0</v>
      </c>
    </row>
    <row r="2814" spans="1:34">
      <c r="A2814" s="1" t="s">
        <v>7336</v>
      </c>
      <c r="B2814" s="1" t="s">
        <v>7337</v>
      </c>
      <c r="C2814" s="1" t="s">
        <v>163</v>
      </c>
      <c r="D2814" s="1">
        <v>2</v>
      </c>
      <c r="E2814" s="4">
        <v>44645</v>
      </c>
      <c r="F2814" s="1" t="s">
        <v>7338</v>
      </c>
      <c r="G2814" s="1" t="s">
        <v>72</v>
      </c>
      <c r="H2814" s="1" t="s">
        <v>65</v>
      </c>
      <c r="I2814" s="1">
        <v>0.6</v>
      </c>
      <c r="J2814" s="1" t="s">
        <v>75</v>
      </c>
      <c r="K2814" s="1">
        <v>0</v>
      </c>
      <c r="M2814" s="1">
        <v>0</v>
      </c>
      <c r="O2814" s="1">
        <v>0</v>
      </c>
      <c r="Q2814" s="1">
        <v>0</v>
      </c>
      <c r="S2814" s="1">
        <v>0</v>
      </c>
      <c r="U2814" s="1">
        <v>0</v>
      </c>
      <c r="W2814" s="1">
        <v>0</v>
      </c>
      <c r="Y2814" s="1">
        <v>0</v>
      </c>
      <c r="AA2814" s="1">
        <v>0</v>
      </c>
      <c r="AC2814" s="1">
        <v>0</v>
      </c>
      <c r="AE2814" s="1">
        <v>0</v>
      </c>
      <c r="AG2814" s="1">
        <v>1</v>
      </c>
      <c r="AH2814" s="1">
        <v>0</v>
      </c>
    </row>
    <row r="2815" spans="1:34">
      <c r="A2815" s="1" t="s">
        <v>7339</v>
      </c>
      <c r="B2815" s="1" t="s">
        <v>7340</v>
      </c>
      <c r="C2815" s="1" t="s">
        <v>1631</v>
      </c>
      <c r="D2815" s="1">
        <v>135</v>
      </c>
      <c r="E2815" s="4">
        <v>44552</v>
      </c>
      <c r="F2815" s="1" t="s">
        <v>7341</v>
      </c>
      <c r="G2815" s="1" t="s">
        <v>72</v>
      </c>
      <c r="H2815" s="1" t="s">
        <v>73</v>
      </c>
      <c r="I2815" s="1">
        <v>0</v>
      </c>
      <c r="J2815" s="1" t="s">
        <v>74</v>
      </c>
      <c r="K2815" s="1">
        <v>0.8</v>
      </c>
      <c r="L2815" s="1" t="s">
        <v>75</v>
      </c>
      <c r="M2815" s="1">
        <v>0</v>
      </c>
      <c r="O2815" s="1">
        <v>0</v>
      </c>
      <c r="Q2815" s="1">
        <v>0</v>
      </c>
      <c r="S2815" s="1">
        <v>0</v>
      </c>
      <c r="U2815" s="1">
        <v>0</v>
      </c>
      <c r="W2815" s="1">
        <v>0</v>
      </c>
      <c r="Y2815" s="1">
        <v>0</v>
      </c>
      <c r="AA2815" s="1">
        <v>0</v>
      </c>
      <c r="AC2815" s="1">
        <v>0</v>
      </c>
      <c r="AE2815" s="1">
        <v>0</v>
      </c>
      <c r="AG2815" s="1">
        <v>2</v>
      </c>
      <c r="AH2815" s="1">
        <v>10000</v>
      </c>
    </row>
    <row r="2816" spans="1:34">
      <c r="A2816" s="1" t="s">
        <v>7342</v>
      </c>
      <c r="B2816" s="1" t="s">
        <v>7343</v>
      </c>
      <c r="C2816" s="1" t="s">
        <v>369</v>
      </c>
      <c r="H2816" s="1" t="s">
        <v>65</v>
      </c>
      <c r="I2816" s="1" t="s">
        <v>66</v>
      </c>
      <c r="V2816" s="1" t="s">
        <v>67</v>
      </c>
    </row>
    <row r="2817" spans="1:34">
      <c r="A2817" s="1" t="s">
        <v>7344</v>
      </c>
      <c r="B2817" s="1" t="s">
        <v>7345</v>
      </c>
      <c r="C2817" s="1" t="s">
        <v>360</v>
      </c>
      <c r="H2817" s="1" t="s">
        <v>65</v>
      </c>
      <c r="I2817" s="1" t="s">
        <v>66</v>
      </c>
      <c r="V2817" s="1" t="s">
        <v>67</v>
      </c>
    </row>
    <row r="2818" spans="1:34">
      <c r="A2818" s="1" t="s">
        <v>7346</v>
      </c>
      <c r="B2818" s="1" t="s">
        <v>7347</v>
      </c>
      <c r="C2818" s="1" t="s">
        <v>196</v>
      </c>
      <c r="D2818" s="1">
        <v>2</v>
      </c>
      <c r="E2818" s="4">
        <v>44657</v>
      </c>
      <c r="F2818" s="1" t="s">
        <v>7348</v>
      </c>
      <c r="G2818" s="1" t="s">
        <v>72</v>
      </c>
      <c r="H2818" s="1" t="s">
        <v>65</v>
      </c>
      <c r="I2818" s="1">
        <v>0.7</v>
      </c>
      <c r="J2818" s="1" t="s">
        <v>75</v>
      </c>
      <c r="K2818" s="1">
        <v>0</v>
      </c>
      <c r="M2818" s="1">
        <v>0</v>
      </c>
      <c r="O2818" s="1">
        <v>0</v>
      </c>
      <c r="Q2818" s="1">
        <v>0</v>
      </c>
      <c r="S2818" s="1">
        <v>0</v>
      </c>
      <c r="U2818" s="1">
        <v>0</v>
      </c>
      <c r="W2818" s="1">
        <v>0</v>
      </c>
      <c r="Y2818" s="1">
        <v>0</v>
      </c>
      <c r="AA2818" s="1">
        <v>0</v>
      </c>
      <c r="AC2818" s="1">
        <v>0</v>
      </c>
      <c r="AE2818" s="1">
        <v>0</v>
      </c>
      <c r="AG2818" s="1">
        <v>1</v>
      </c>
      <c r="AH2818" s="1">
        <v>0</v>
      </c>
    </row>
    <row r="2819" spans="1:34">
      <c r="A2819" s="1" t="s">
        <v>7349</v>
      </c>
      <c r="B2819" s="1" t="s">
        <v>7350</v>
      </c>
      <c r="C2819" s="1" t="s">
        <v>306</v>
      </c>
      <c r="D2819" s="1">
        <v>4</v>
      </c>
      <c r="E2819" s="4">
        <v>44648</v>
      </c>
      <c r="F2819" s="1" t="s">
        <v>7351</v>
      </c>
      <c r="G2819" s="1" t="s">
        <v>72</v>
      </c>
      <c r="H2819" s="1" t="s">
        <v>65</v>
      </c>
      <c r="I2819" s="1">
        <v>0.6</v>
      </c>
      <c r="J2819" s="1" t="s">
        <v>75</v>
      </c>
      <c r="K2819" s="1">
        <v>0</v>
      </c>
      <c r="M2819" s="1">
        <v>0</v>
      </c>
      <c r="O2819" s="1">
        <v>0</v>
      </c>
      <c r="Q2819" s="1">
        <v>0</v>
      </c>
      <c r="S2819" s="1">
        <v>0</v>
      </c>
      <c r="U2819" s="1">
        <v>0</v>
      </c>
      <c r="W2819" s="1">
        <v>0</v>
      </c>
      <c r="Y2819" s="1">
        <v>0</v>
      </c>
      <c r="AA2819" s="1">
        <v>0</v>
      </c>
      <c r="AC2819" s="1">
        <v>0</v>
      </c>
      <c r="AE2819" s="1">
        <v>0</v>
      </c>
      <c r="AG2819" s="1">
        <v>1</v>
      </c>
      <c r="AH2819" s="1">
        <v>0</v>
      </c>
    </row>
    <row r="2820" spans="1:34">
      <c r="A2820" s="1" t="s">
        <v>7352</v>
      </c>
      <c r="B2820" s="1" t="s">
        <v>7353</v>
      </c>
      <c r="C2820" s="1" t="s">
        <v>327</v>
      </c>
      <c r="H2820" s="1" t="s">
        <v>65</v>
      </c>
      <c r="I2820" s="1" t="s">
        <v>66</v>
      </c>
      <c r="V2820" s="1" t="s">
        <v>67</v>
      </c>
    </row>
    <row r="2821" spans="1:34">
      <c r="A2821" s="1" t="s">
        <v>7354</v>
      </c>
      <c r="B2821" s="1" t="s">
        <v>7355</v>
      </c>
      <c r="C2821" s="1" t="s">
        <v>327</v>
      </c>
      <c r="D2821" s="1">
        <v>6</v>
      </c>
      <c r="E2821" s="4">
        <v>44662</v>
      </c>
      <c r="F2821" s="1" t="s">
        <v>7356</v>
      </c>
      <c r="G2821" s="1" t="s">
        <v>72</v>
      </c>
      <c r="H2821" s="1" t="s">
        <v>65</v>
      </c>
      <c r="I2821" s="1">
        <v>0.5</v>
      </c>
      <c r="J2821" s="1" t="s">
        <v>75</v>
      </c>
      <c r="K2821" s="1">
        <v>0</v>
      </c>
      <c r="M2821" s="1">
        <v>0</v>
      </c>
      <c r="O2821" s="1">
        <v>0</v>
      </c>
      <c r="Q2821" s="1">
        <v>0</v>
      </c>
      <c r="S2821" s="1">
        <v>0</v>
      </c>
      <c r="U2821" s="1">
        <v>0</v>
      </c>
      <c r="W2821" s="1">
        <v>0</v>
      </c>
      <c r="Y2821" s="1">
        <v>0</v>
      </c>
      <c r="AA2821" s="1">
        <v>0</v>
      </c>
      <c r="AC2821" s="1">
        <v>0</v>
      </c>
      <c r="AE2821" s="1">
        <v>0</v>
      </c>
      <c r="AG2821" s="1">
        <v>1</v>
      </c>
      <c r="AH2821" s="1">
        <v>0</v>
      </c>
    </row>
    <row r="2822" spans="1:34">
      <c r="A2822" s="1" t="s">
        <v>7357</v>
      </c>
      <c r="B2822" s="1" t="s">
        <v>7358</v>
      </c>
      <c r="C2822" s="1" t="s">
        <v>327</v>
      </c>
      <c r="D2822" s="1">
        <v>6</v>
      </c>
      <c r="E2822" s="4">
        <v>44657</v>
      </c>
      <c r="F2822" s="1" t="s">
        <v>7359</v>
      </c>
      <c r="G2822" s="1" t="s">
        <v>72</v>
      </c>
      <c r="H2822" s="1" t="s">
        <v>65</v>
      </c>
      <c r="I2822" s="1">
        <v>0.5</v>
      </c>
      <c r="J2822" s="1" t="s">
        <v>75</v>
      </c>
      <c r="K2822" s="1">
        <v>0</v>
      </c>
      <c r="M2822" s="1">
        <v>0</v>
      </c>
      <c r="O2822" s="1">
        <v>0</v>
      </c>
      <c r="Q2822" s="1">
        <v>0</v>
      </c>
      <c r="S2822" s="1">
        <v>0</v>
      </c>
      <c r="U2822" s="1">
        <v>0</v>
      </c>
      <c r="W2822" s="1">
        <v>0</v>
      </c>
      <c r="Y2822" s="1">
        <v>0</v>
      </c>
      <c r="AA2822" s="1">
        <v>0</v>
      </c>
      <c r="AC2822" s="1">
        <v>0</v>
      </c>
      <c r="AE2822" s="1">
        <v>0</v>
      </c>
      <c r="AG2822" s="1">
        <v>1</v>
      </c>
      <c r="AH2822" s="1">
        <v>0</v>
      </c>
    </row>
    <row r="2823" spans="1:34">
      <c r="A2823" s="1" t="s">
        <v>7360</v>
      </c>
      <c r="B2823" s="1" t="s">
        <v>7361</v>
      </c>
      <c r="C2823" s="1" t="s">
        <v>259</v>
      </c>
      <c r="D2823" s="1">
        <v>16</v>
      </c>
      <c r="E2823" s="1">
        <v>44712</v>
      </c>
      <c r="F2823" s="1" t="s">
        <v>20519</v>
      </c>
      <c r="G2823" s="1" t="s">
        <v>72</v>
      </c>
      <c r="H2823" s="1" t="s">
        <v>65</v>
      </c>
      <c r="I2823" s="1">
        <v>0.7</v>
      </c>
      <c r="J2823" s="1" t="s">
        <v>75</v>
      </c>
      <c r="K2823" s="1">
        <v>0</v>
      </c>
      <c r="M2823" s="1">
        <v>0</v>
      </c>
      <c r="O2823" s="1">
        <v>0</v>
      </c>
      <c r="Q2823" s="1">
        <v>0</v>
      </c>
      <c r="S2823" s="1">
        <v>0</v>
      </c>
      <c r="U2823" s="1">
        <v>0</v>
      </c>
      <c r="W2823" s="1">
        <v>0</v>
      </c>
      <c r="Y2823" s="1">
        <v>0</v>
      </c>
      <c r="AA2823" s="1">
        <v>0</v>
      </c>
      <c r="AC2823" s="1">
        <v>0</v>
      </c>
      <c r="AE2823" s="1">
        <v>0</v>
      </c>
      <c r="AG2823" s="1">
        <v>1</v>
      </c>
      <c r="AH2823" s="1">
        <v>0</v>
      </c>
    </row>
    <row r="2824" spans="1:34">
      <c r="A2824" s="1" t="s">
        <v>7362</v>
      </c>
      <c r="B2824" s="1" t="s">
        <v>7363</v>
      </c>
      <c r="C2824" s="1" t="s">
        <v>212</v>
      </c>
      <c r="D2824" s="1">
        <v>3</v>
      </c>
      <c r="E2824" s="4">
        <v>44614</v>
      </c>
      <c r="F2824" s="1" t="s">
        <v>7364</v>
      </c>
      <c r="G2824" s="1" t="s">
        <v>72</v>
      </c>
      <c r="H2824" s="1" t="s">
        <v>65</v>
      </c>
      <c r="I2824" s="1">
        <v>0.8</v>
      </c>
      <c r="J2824" s="1" t="s">
        <v>75</v>
      </c>
      <c r="K2824" s="1">
        <v>0</v>
      </c>
      <c r="M2824" s="1">
        <v>0</v>
      </c>
      <c r="O2824" s="1">
        <v>0</v>
      </c>
      <c r="Q2824" s="1">
        <v>0</v>
      </c>
      <c r="S2824" s="1">
        <v>0</v>
      </c>
      <c r="U2824" s="1">
        <v>0</v>
      </c>
      <c r="W2824" s="1">
        <v>0</v>
      </c>
      <c r="Y2824" s="1">
        <v>0</v>
      </c>
      <c r="AA2824" s="1">
        <v>0</v>
      </c>
      <c r="AC2824" s="1">
        <v>0</v>
      </c>
      <c r="AE2824" s="1">
        <v>0</v>
      </c>
      <c r="AG2824" s="1">
        <v>1</v>
      </c>
      <c r="AH2824" s="1">
        <v>0</v>
      </c>
    </row>
    <row r="2825" spans="1:34">
      <c r="A2825" s="1" t="s">
        <v>7365</v>
      </c>
      <c r="B2825" s="1" t="s">
        <v>7366</v>
      </c>
      <c r="C2825" s="1" t="s">
        <v>30</v>
      </c>
      <c r="D2825" s="1">
        <v>19</v>
      </c>
      <c r="E2825" s="4">
        <v>44711</v>
      </c>
      <c r="F2825" s="1" t="s">
        <v>7367</v>
      </c>
      <c r="G2825" s="1" t="s">
        <v>72</v>
      </c>
      <c r="H2825" s="1" t="s">
        <v>73</v>
      </c>
      <c r="I2825" s="1">
        <v>0</v>
      </c>
      <c r="J2825" s="1" t="s">
        <v>684</v>
      </c>
      <c r="K2825" s="1">
        <v>0.8</v>
      </c>
      <c r="L2825" s="1" t="s">
        <v>75</v>
      </c>
      <c r="M2825" s="1">
        <v>0</v>
      </c>
      <c r="O2825" s="1">
        <v>0</v>
      </c>
      <c r="Q2825" s="1">
        <v>0</v>
      </c>
      <c r="S2825" s="1">
        <v>0</v>
      </c>
      <c r="U2825" s="1">
        <v>0</v>
      </c>
      <c r="W2825" s="1">
        <v>0</v>
      </c>
      <c r="Y2825" s="1">
        <v>0</v>
      </c>
      <c r="AA2825" s="1">
        <v>0</v>
      </c>
      <c r="AC2825" s="1">
        <v>0</v>
      </c>
      <c r="AE2825" s="1">
        <v>0</v>
      </c>
      <c r="AG2825" s="1">
        <v>2</v>
      </c>
      <c r="AH2825" s="1">
        <v>11000</v>
      </c>
    </row>
    <row r="2826" spans="1:34">
      <c r="A2826" s="1" t="s">
        <v>7368</v>
      </c>
      <c r="B2826" s="1" t="s">
        <v>7369</v>
      </c>
      <c r="C2826" s="1" t="s">
        <v>636</v>
      </c>
      <c r="D2826" s="1">
        <v>4</v>
      </c>
      <c r="E2826" s="4">
        <v>44627</v>
      </c>
      <c r="F2826" s="1" t="s">
        <v>7370</v>
      </c>
      <c r="G2826" s="1" t="s">
        <v>80</v>
      </c>
      <c r="H2826" s="1" t="s">
        <v>73</v>
      </c>
      <c r="I2826" s="1">
        <v>0</v>
      </c>
      <c r="J2826" s="1" t="s">
        <v>81</v>
      </c>
      <c r="K2826" s="1">
        <v>0.5</v>
      </c>
      <c r="L2826" s="1" t="s">
        <v>82</v>
      </c>
      <c r="M2826" s="1">
        <v>0.55000000000000004</v>
      </c>
      <c r="N2826" s="1" t="s">
        <v>83</v>
      </c>
      <c r="O2826" s="1">
        <v>0.65</v>
      </c>
      <c r="P2826" s="1" t="s">
        <v>84</v>
      </c>
      <c r="Q2826" s="1">
        <v>0.8</v>
      </c>
      <c r="R2826" s="1" t="s">
        <v>85</v>
      </c>
      <c r="S2826" s="1">
        <v>0</v>
      </c>
      <c r="U2826" s="1">
        <v>0</v>
      </c>
      <c r="W2826" s="1">
        <v>0</v>
      </c>
      <c r="Y2826" s="1">
        <v>0</v>
      </c>
      <c r="AA2826" s="1">
        <v>0</v>
      </c>
      <c r="AC2826" s="1">
        <v>0</v>
      </c>
      <c r="AE2826" s="1">
        <v>0</v>
      </c>
      <c r="AG2826" s="1">
        <v>4</v>
      </c>
      <c r="AH2826" s="1">
        <v>15000</v>
      </c>
    </row>
    <row r="2827" spans="1:34">
      <c r="A2827" s="1" t="s">
        <v>7371</v>
      </c>
      <c r="B2827" s="1" t="s">
        <v>7372</v>
      </c>
      <c r="C2827" s="1" t="s">
        <v>126</v>
      </c>
      <c r="H2827" s="1" t="s">
        <v>65</v>
      </c>
      <c r="I2827" s="1" t="s">
        <v>66</v>
      </c>
      <c r="V2827" s="1" t="s">
        <v>67</v>
      </c>
    </row>
    <row r="2828" spans="1:34">
      <c r="A2828" s="1" t="s">
        <v>7373</v>
      </c>
      <c r="B2828" s="1" t="s">
        <v>7374</v>
      </c>
      <c r="C2828" s="1" t="s">
        <v>365</v>
      </c>
      <c r="D2828" s="1">
        <v>4</v>
      </c>
      <c r="E2828" s="1">
        <v>44310</v>
      </c>
      <c r="F2828" s="1" t="s">
        <v>20332</v>
      </c>
      <c r="G2828" s="1" t="s">
        <v>72</v>
      </c>
      <c r="H2828" s="1" t="s">
        <v>65</v>
      </c>
      <c r="I2828" s="1">
        <v>0.6</v>
      </c>
      <c r="J2828" s="1" t="s">
        <v>75</v>
      </c>
      <c r="K2828" s="1">
        <v>0</v>
      </c>
      <c r="M2828" s="1">
        <v>0</v>
      </c>
      <c r="O2828" s="1">
        <v>0</v>
      </c>
      <c r="Q2828" s="1">
        <v>0</v>
      </c>
      <c r="S2828" s="1">
        <v>0</v>
      </c>
      <c r="U2828" s="1">
        <v>0</v>
      </c>
      <c r="W2828" s="1">
        <v>0</v>
      </c>
      <c r="Y2828" s="1">
        <v>0</v>
      </c>
      <c r="AA2828" s="1">
        <v>0</v>
      </c>
      <c r="AC2828" s="1">
        <v>0</v>
      </c>
      <c r="AE2828" s="1">
        <v>0</v>
      </c>
      <c r="AG2828" s="1">
        <v>1</v>
      </c>
      <c r="AH2828" s="1">
        <v>0</v>
      </c>
    </row>
    <row r="2829" spans="1:34">
      <c r="A2829" s="1" t="s">
        <v>7375</v>
      </c>
      <c r="B2829" s="1" t="s">
        <v>7376</v>
      </c>
      <c r="C2829" s="1" t="s">
        <v>491</v>
      </c>
      <c r="D2829" s="1">
        <v>6</v>
      </c>
      <c r="E2829" s="1">
        <v>39185</v>
      </c>
      <c r="F2829" s="1" t="s">
        <v>20332</v>
      </c>
      <c r="G2829" s="1" t="s">
        <v>72</v>
      </c>
      <c r="H2829" s="1" t="s">
        <v>65</v>
      </c>
      <c r="I2829" s="1">
        <v>0.5</v>
      </c>
      <c r="J2829" s="1" t="s">
        <v>75</v>
      </c>
      <c r="K2829" s="1">
        <v>0</v>
      </c>
      <c r="M2829" s="1">
        <v>0</v>
      </c>
      <c r="O2829" s="1">
        <v>0</v>
      </c>
      <c r="Q2829" s="1">
        <v>0</v>
      </c>
      <c r="S2829" s="1">
        <v>0</v>
      </c>
      <c r="U2829" s="1">
        <v>0</v>
      </c>
      <c r="W2829" s="1">
        <v>0</v>
      </c>
      <c r="Y2829" s="1">
        <v>0</v>
      </c>
      <c r="AA2829" s="1">
        <v>0</v>
      </c>
      <c r="AC2829" s="1">
        <v>0</v>
      </c>
      <c r="AE2829" s="1">
        <v>0</v>
      </c>
      <c r="AG2829" s="1">
        <v>1</v>
      </c>
      <c r="AH2829" s="1">
        <v>0</v>
      </c>
    </row>
    <row r="2830" spans="1:34">
      <c r="A2830" s="1" t="s">
        <v>7377</v>
      </c>
      <c r="B2830" s="1" t="s">
        <v>7378</v>
      </c>
      <c r="C2830" s="1" t="s">
        <v>636</v>
      </c>
      <c r="D2830" s="1">
        <v>6</v>
      </c>
      <c r="E2830" s="4">
        <v>44592</v>
      </c>
      <c r="F2830" s="1" t="s">
        <v>7379</v>
      </c>
      <c r="G2830" s="1" t="s">
        <v>72</v>
      </c>
      <c r="H2830" s="1" t="s">
        <v>65</v>
      </c>
      <c r="I2830" s="1">
        <v>0.8</v>
      </c>
      <c r="J2830" s="1" t="s">
        <v>75</v>
      </c>
      <c r="K2830" s="1">
        <v>0</v>
      </c>
      <c r="M2830" s="1">
        <v>0</v>
      </c>
      <c r="O2830" s="1">
        <v>0</v>
      </c>
      <c r="Q2830" s="1">
        <v>0</v>
      </c>
      <c r="S2830" s="1">
        <v>0</v>
      </c>
      <c r="U2830" s="1">
        <v>0</v>
      </c>
      <c r="W2830" s="1">
        <v>0</v>
      </c>
      <c r="Y2830" s="1">
        <v>0</v>
      </c>
      <c r="AA2830" s="1">
        <v>0</v>
      </c>
      <c r="AC2830" s="1">
        <v>0</v>
      </c>
      <c r="AE2830" s="1">
        <v>0</v>
      </c>
      <c r="AG2830" s="1">
        <v>1</v>
      </c>
      <c r="AH2830" s="1">
        <v>0</v>
      </c>
    </row>
    <row r="2831" spans="1:34">
      <c r="A2831" s="1" t="s">
        <v>7380</v>
      </c>
      <c r="B2831" s="1" t="s">
        <v>7381</v>
      </c>
      <c r="C2831" s="1" t="s">
        <v>1204</v>
      </c>
      <c r="D2831" s="1">
        <v>42</v>
      </c>
      <c r="E2831" s="4">
        <v>44559</v>
      </c>
      <c r="F2831" s="1" t="s">
        <v>7382</v>
      </c>
      <c r="G2831" s="1" t="s">
        <v>72</v>
      </c>
      <c r="H2831" s="1" t="s">
        <v>65</v>
      </c>
      <c r="I2831" s="1">
        <v>0.8</v>
      </c>
      <c r="J2831" s="1" t="s">
        <v>75</v>
      </c>
      <c r="K2831" s="1">
        <v>0</v>
      </c>
      <c r="M2831" s="1">
        <v>0</v>
      </c>
      <c r="O2831" s="1">
        <v>0</v>
      </c>
      <c r="Q2831" s="1">
        <v>0</v>
      </c>
      <c r="S2831" s="1">
        <v>0</v>
      </c>
      <c r="U2831" s="1">
        <v>0</v>
      </c>
      <c r="W2831" s="1">
        <v>0</v>
      </c>
      <c r="Y2831" s="1">
        <v>0</v>
      </c>
      <c r="AA2831" s="1">
        <v>0</v>
      </c>
      <c r="AC2831" s="1">
        <v>0</v>
      </c>
      <c r="AE2831" s="1">
        <v>0</v>
      </c>
      <c r="AG2831" s="1">
        <v>1</v>
      </c>
      <c r="AH2831" s="1">
        <v>0</v>
      </c>
    </row>
    <row r="2832" spans="1:34">
      <c r="A2832" s="1" t="s">
        <v>7383</v>
      </c>
      <c r="B2832" s="1" t="s">
        <v>7384</v>
      </c>
      <c r="C2832" s="1" t="s">
        <v>118</v>
      </c>
      <c r="D2832" s="1">
        <v>3</v>
      </c>
      <c r="E2832" s="4">
        <v>44678</v>
      </c>
      <c r="F2832" s="1" t="s">
        <v>7385</v>
      </c>
      <c r="G2832" s="1" t="s">
        <v>80</v>
      </c>
      <c r="H2832" s="1" t="s">
        <v>73</v>
      </c>
      <c r="I2832" s="1">
        <v>0</v>
      </c>
      <c r="J2832" s="1" t="s">
        <v>89</v>
      </c>
      <c r="K2832" s="1">
        <v>0.2</v>
      </c>
      <c r="L2832" s="1" t="s">
        <v>82</v>
      </c>
      <c r="M2832" s="1">
        <v>0.4</v>
      </c>
      <c r="N2832" s="1" t="s">
        <v>83</v>
      </c>
      <c r="O2832" s="1">
        <v>0.6</v>
      </c>
      <c r="P2832" s="1" t="s">
        <v>84</v>
      </c>
      <c r="Q2832" s="1">
        <v>0.8</v>
      </c>
      <c r="R2832" s="1" t="s">
        <v>85</v>
      </c>
      <c r="S2832" s="1">
        <v>0</v>
      </c>
      <c r="U2832" s="1">
        <v>0</v>
      </c>
      <c r="W2832" s="1">
        <v>0</v>
      </c>
      <c r="Y2832" s="1">
        <v>0</v>
      </c>
      <c r="AA2832" s="1">
        <v>0</v>
      </c>
      <c r="AC2832" s="1">
        <v>0</v>
      </c>
      <c r="AE2832" s="1">
        <v>0</v>
      </c>
      <c r="AG2832" s="1">
        <v>4</v>
      </c>
      <c r="AH2832" s="1">
        <v>12000</v>
      </c>
    </row>
    <row r="2833" spans="1:34">
      <c r="A2833" s="1" t="s">
        <v>7386</v>
      </c>
      <c r="B2833" s="1" t="s">
        <v>7387</v>
      </c>
      <c r="C2833" s="1" t="s">
        <v>193</v>
      </c>
      <c r="D2833" s="1">
        <v>15</v>
      </c>
      <c r="E2833" s="1">
        <v>44760</v>
      </c>
      <c r="F2833" s="1" t="s">
        <v>20520</v>
      </c>
      <c r="G2833" s="1" t="s">
        <v>72</v>
      </c>
      <c r="H2833" s="1" t="s">
        <v>65</v>
      </c>
      <c r="I2833" s="1">
        <v>0.2</v>
      </c>
      <c r="J2833" s="1" t="s">
        <v>75</v>
      </c>
      <c r="K2833" s="1">
        <v>0</v>
      </c>
      <c r="M2833" s="1">
        <v>0</v>
      </c>
      <c r="O2833" s="1">
        <v>0</v>
      </c>
      <c r="Q2833" s="1">
        <v>0</v>
      </c>
      <c r="S2833" s="1">
        <v>0</v>
      </c>
      <c r="U2833" s="1">
        <v>0</v>
      </c>
      <c r="W2833" s="1">
        <v>0</v>
      </c>
      <c r="Y2833" s="1">
        <v>0</v>
      </c>
      <c r="AA2833" s="1">
        <v>0</v>
      </c>
      <c r="AC2833" s="1">
        <v>0</v>
      </c>
      <c r="AE2833" s="1">
        <v>0</v>
      </c>
      <c r="AG2833" s="1">
        <v>1</v>
      </c>
      <c r="AH2833" s="1">
        <v>0</v>
      </c>
    </row>
    <row r="2834" spans="1:34">
      <c r="A2834" s="1" t="s">
        <v>7388</v>
      </c>
      <c r="B2834" s="1" t="s">
        <v>7389</v>
      </c>
      <c r="C2834" s="1" t="s">
        <v>620</v>
      </c>
      <c r="D2834" s="1">
        <v>60</v>
      </c>
      <c r="E2834" s="1">
        <v>43090</v>
      </c>
      <c r="F2834" s="1" t="s">
        <v>20332</v>
      </c>
      <c r="G2834" s="1" t="s">
        <v>72</v>
      </c>
      <c r="H2834" s="1" t="s">
        <v>65</v>
      </c>
      <c r="I2834" s="1">
        <v>0.6</v>
      </c>
      <c r="J2834" s="1" t="s">
        <v>75</v>
      </c>
      <c r="K2834" s="1">
        <v>0</v>
      </c>
      <c r="M2834" s="1">
        <v>0</v>
      </c>
      <c r="O2834" s="1">
        <v>0</v>
      </c>
      <c r="Q2834" s="1">
        <v>0</v>
      </c>
      <c r="S2834" s="1">
        <v>0</v>
      </c>
      <c r="U2834" s="1">
        <v>0</v>
      </c>
      <c r="W2834" s="1">
        <v>0</v>
      </c>
      <c r="Y2834" s="1">
        <v>0</v>
      </c>
      <c r="AA2834" s="1">
        <v>0</v>
      </c>
      <c r="AC2834" s="1">
        <v>0</v>
      </c>
      <c r="AE2834" s="1">
        <v>0</v>
      </c>
      <c r="AG2834" s="1">
        <v>1</v>
      </c>
      <c r="AH2834" s="1">
        <v>0</v>
      </c>
    </row>
    <row r="2835" spans="1:34">
      <c r="A2835" s="1" t="s">
        <v>7390</v>
      </c>
      <c r="B2835" s="1" t="s">
        <v>7391</v>
      </c>
      <c r="C2835" s="1" t="s">
        <v>779</v>
      </c>
      <c r="D2835" s="1">
        <v>16</v>
      </c>
      <c r="E2835" s="1">
        <v>42214</v>
      </c>
      <c r="F2835" s="1" t="s">
        <v>20332</v>
      </c>
      <c r="G2835" s="1" t="s">
        <v>72</v>
      </c>
      <c r="H2835" s="1" t="s">
        <v>65</v>
      </c>
      <c r="I2835" s="1">
        <v>0.8</v>
      </c>
      <c r="J2835" s="1" t="s">
        <v>75</v>
      </c>
      <c r="K2835" s="1">
        <v>0</v>
      </c>
      <c r="M2835" s="1">
        <v>0</v>
      </c>
      <c r="O2835" s="1">
        <v>0</v>
      </c>
      <c r="Q2835" s="1">
        <v>0</v>
      </c>
      <c r="S2835" s="1">
        <v>0</v>
      </c>
      <c r="U2835" s="1">
        <v>0</v>
      </c>
      <c r="W2835" s="1">
        <v>0</v>
      </c>
      <c r="Y2835" s="1">
        <v>0</v>
      </c>
      <c r="AA2835" s="1">
        <v>0</v>
      </c>
      <c r="AC2835" s="1">
        <v>0</v>
      </c>
      <c r="AE2835" s="1">
        <v>0</v>
      </c>
      <c r="AG2835" s="1">
        <v>1</v>
      </c>
      <c r="AH2835" s="1">
        <v>0</v>
      </c>
    </row>
    <row r="2836" spans="1:34">
      <c r="A2836" s="1" t="s">
        <v>7392</v>
      </c>
      <c r="B2836" s="1" t="s">
        <v>7393</v>
      </c>
      <c r="C2836" s="1" t="s">
        <v>779</v>
      </c>
      <c r="D2836" s="1">
        <v>14</v>
      </c>
      <c r="E2836" s="4">
        <v>44679</v>
      </c>
      <c r="F2836" s="1" t="s">
        <v>7394</v>
      </c>
      <c r="G2836" s="1" t="s">
        <v>80</v>
      </c>
      <c r="H2836" s="1" t="s">
        <v>73</v>
      </c>
      <c r="I2836" s="1">
        <v>0</v>
      </c>
      <c r="J2836" s="1" t="s">
        <v>6216</v>
      </c>
      <c r="K2836" s="1">
        <v>0.5</v>
      </c>
      <c r="L2836" s="1" t="s">
        <v>82</v>
      </c>
      <c r="M2836" s="1">
        <v>0.65</v>
      </c>
      <c r="N2836" s="1" t="s">
        <v>83</v>
      </c>
      <c r="O2836" s="1">
        <v>0.7</v>
      </c>
      <c r="P2836" s="1" t="s">
        <v>84</v>
      </c>
      <c r="Q2836" s="1">
        <v>0.8</v>
      </c>
      <c r="R2836" s="1" t="s">
        <v>85</v>
      </c>
      <c r="S2836" s="1">
        <v>0</v>
      </c>
      <c r="U2836" s="1">
        <v>0</v>
      </c>
      <c r="W2836" s="1">
        <v>0</v>
      </c>
      <c r="Y2836" s="1">
        <v>0</v>
      </c>
      <c r="AA2836" s="1">
        <v>0</v>
      </c>
      <c r="AC2836" s="1">
        <v>0</v>
      </c>
      <c r="AE2836" s="1">
        <v>0</v>
      </c>
      <c r="AG2836" s="1">
        <v>4</v>
      </c>
      <c r="AH2836" s="1">
        <v>7000</v>
      </c>
    </row>
    <row r="2837" spans="1:34">
      <c r="A2837" s="1" t="s">
        <v>7395</v>
      </c>
      <c r="B2837" s="1" t="s">
        <v>7396</v>
      </c>
      <c r="C2837" s="1" t="s">
        <v>112</v>
      </c>
      <c r="D2837" s="1">
        <v>50</v>
      </c>
      <c r="E2837" s="4">
        <v>44708</v>
      </c>
      <c r="F2837" s="1" t="s">
        <v>7397</v>
      </c>
      <c r="G2837" s="1" t="s">
        <v>80</v>
      </c>
      <c r="H2837" s="1" t="s">
        <v>73</v>
      </c>
      <c r="I2837" s="1">
        <v>0.4</v>
      </c>
      <c r="J2837" s="1" t="s">
        <v>82</v>
      </c>
      <c r="K2837" s="1">
        <v>0.45</v>
      </c>
      <c r="L2837" s="1" t="s">
        <v>83</v>
      </c>
      <c r="M2837" s="1">
        <v>0.7</v>
      </c>
      <c r="N2837" s="1" t="s">
        <v>84</v>
      </c>
      <c r="O2837" s="1">
        <v>0.8</v>
      </c>
      <c r="P2837" s="1" t="s">
        <v>85</v>
      </c>
      <c r="Q2837" s="1">
        <v>0</v>
      </c>
      <c r="S2837" s="1">
        <v>0</v>
      </c>
      <c r="U2837" s="1">
        <v>0</v>
      </c>
      <c r="W2837" s="1">
        <v>0</v>
      </c>
      <c r="Y2837" s="1">
        <v>0</v>
      </c>
      <c r="AA2837" s="1">
        <v>0</v>
      </c>
      <c r="AC2837" s="1">
        <v>0</v>
      </c>
      <c r="AE2837" s="1">
        <v>0</v>
      </c>
      <c r="AG2837" s="1">
        <v>3</v>
      </c>
      <c r="AH2837" s="1">
        <v>0</v>
      </c>
    </row>
    <row r="2838" spans="1:34">
      <c r="A2838" s="1" t="s">
        <v>7398</v>
      </c>
      <c r="B2838" s="1" t="s">
        <v>7399</v>
      </c>
      <c r="C2838" s="1" t="s">
        <v>443</v>
      </c>
      <c r="D2838" s="1">
        <v>4</v>
      </c>
      <c r="E2838" s="1">
        <v>44315</v>
      </c>
      <c r="F2838" s="1" t="s">
        <v>20332</v>
      </c>
      <c r="G2838" s="1" t="s">
        <v>72</v>
      </c>
      <c r="H2838" s="1" t="s">
        <v>65</v>
      </c>
      <c r="I2838" s="1">
        <v>0.6</v>
      </c>
      <c r="J2838" s="1" t="s">
        <v>75</v>
      </c>
      <c r="K2838" s="1">
        <v>0</v>
      </c>
      <c r="M2838" s="1">
        <v>0</v>
      </c>
      <c r="O2838" s="1">
        <v>0</v>
      </c>
      <c r="Q2838" s="1">
        <v>0</v>
      </c>
      <c r="S2838" s="1">
        <v>0</v>
      </c>
      <c r="U2838" s="1">
        <v>0</v>
      </c>
      <c r="W2838" s="1">
        <v>0</v>
      </c>
      <c r="Y2838" s="1">
        <v>0</v>
      </c>
      <c r="AA2838" s="1">
        <v>0</v>
      </c>
      <c r="AC2838" s="1">
        <v>0</v>
      </c>
      <c r="AE2838" s="1">
        <v>0</v>
      </c>
      <c r="AG2838" s="1">
        <v>1</v>
      </c>
      <c r="AH2838" s="1">
        <v>0</v>
      </c>
    </row>
    <row r="2839" spans="1:34">
      <c r="A2839" s="1" t="s">
        <v>7400</v>
      </c>
      <c r="B2839" s="1" t="s">
        <v>7401</v>
      </c>
      <c r="C2839" s="1" t="s">
        <v>1153</v>
      </c>
      <c r="H2839" s="1" t="s">
        <v>65</v>
      </c>
      <c r="I2839" s="1" t="s">
        <v>66</v>
      </c>
      <c r="V2839" s="1" t="s">
        <v>67</v>
      </c>
    </row>
    <row r="2840" spans="1:34">
      <c r="A2840" s="1" t="s">
        <v>7402</v>
      </c>
      <c r="B2840" s="1" t="s">
        <v>7403</v>
      </c>
      <c r="C2840" s="1" t="s">
        <v>235</v>
      </c>
      <c r="D2840" s="1">
        <v>7</v>
      </c>
      <c r="E2840" s="1">
        <v>44315</v>
      </c>
      <c r="F2840" s="1" t="s">
        <v>20332</v>
      </c>
      <c r="G2840" s="1" t="s">
        <v>72</v>
      </c>
      <c r="H2840" s="1" t="s">
        <v>65</v>
      </c>
      <c r="I2840" s="1">
        <v>0.8</v>
      </c>
      <c r="J2840" s="1" t="s">
        <v>75</v>
      </c>
      <c r="K2840" s="1">
        <v>0</v>
      </c>
      <c r="M2840" s="1">
        <v>0</v>
      </c>
      <c r="O2840" s="1">
        <v>0</v>
      </c>
      <c r="Q2840" s="1">
        <v>0</v>
      </c>
      <c r="S2840" s="1">
        <v>0</v>
      </c>
      <c r="U2840" s="1">
        <v>0</v>
      </c>
      <c r="W2840" s="1">
        <v>0</v>
      </c>
      <c r="Y2840" s="1">
        <v>0</v>
      </c>
      <c r="AA2840" s="1">
        <v>0</v>
      </c>
      <c r="AC2840" s="1">
        <v>0</v>
      </c>
      <c r="AE2840" s="1">
        <v>0</v>
      </c>
      <c r="AG2840" s="1">
        <v>1</v>
      </c>
      <c r="AH2840" s="1">
        <v>0</v>
      </c>
    </row>
    <row r="2841" spans="1:34">
      <c r="A2841" s="1" t="s">
        <v>7404</v>
      </c>
      <c r="B2841" s="1" t="s">
        <v>7405</v>
      </c>
      <c r="C2841" s="1" t="s">
        <v>779</v>
      </c>
      <c r="D2841" s="1">
        <v>3</v>
      </c>
      <c r="E2841" s="4">
        <v>44593</v>
      </c>
      <c r="F2841" s="1" t="s">
        <v>7406</v>
      </c>
      <c r="G2841" s="1" t="s">
        <v>72</v>
      </c>
      <c r="H2841" s="1" t="s">
        <v>65</v>
      </c>
      <c r="I2841" s="1">
        <v>0.8</v>
      </c>
      <c r="J2841" s="1" t="s">
        <v>75</v>
      </c>
      <c r="K2841" s="1">
        <v>0</v>
      </c>
      <c r="M2841" s="1">
        <v>0</v>
      </c>
      <c r="O2841" s="1">
        <v>0</v>
      </c>
      <c r="Q2841" s="1">
        <v>0</v>
      </c>
      <c r="S2841" s="1">
        <v>0</v>
      </c>
      <c r="U2841" s="1">
        <v>0</v>
      </c>
      <c r="W2841" s="1">
        <v>0</v>
      </c>
      <c r="Y2841" s="1">
        <v>0</v>
      </c>
      <c r="AA2841" s="1">
        <v>0</v>
      </c>
      <c r="AC2841" s="1">
        <v>0</v>
      </c>
      <c r="AE2841" s="1">
        <v>0</v>
      </c>
      <c r="AG2841" s="1">
        <v>1</v>
      </c>
      <c r="AH2841" s="1">
        <v>0</v>
      </c>
    </row>
    <row r="2842" spans="1:34">
      <c r="A2842" s="1" t="s">
        <v>7407</v>
      </c>
      <c r="B2842" s="1" t="s">
        <v>7408</v>
      </c>
      <c r="C2842" s="1" t="s">
        <v>156</v>
      </c>
      <c r="D2842" s="1">
        <v>11</v>
      </c>
      <c r="E2842" s="4">
        <v>44635</v>
      </c>
      <c r="F2842" s="1" t="s">
        <v>7409</v>
      </c>
      <c r="G2842" s="1" t="s">
        <v>80</v>
      </c>
      <c r="H2842" s="1" t="s">
        <v>73</v>
      </c>
      <c r="I2842" s="1">
        <v>0</v>
      </c>
      <c r="J2842" s="1" t="s">
        <v>7410</v>
      </c>
      <c r="K2842" s="1">
        <v>0.65</v>
      </c>
      <c r="L2842" s="1" t="s">
        <v>82</v>
      </c>
      <c r="M2842" s="1">
        <v>0.68</v>
      </c>
      <c r="N2842" s="1" t="s">
        <v>83</v>
      </c>
      <c r="O2842" s="1">
        <v>0.75</v>
      </c>
      <c r="P2842" s="1" t="s">
        <v>84</v>
      </c>
      <c r="Q2842" s="1">
        <v>0.8</v>
      </c>
      <c r="R2842" s="1" t="s">
        <v>85</v>
      </c>
      <c r="S2842" s="1">
        <v>0</v>
      </c>
      <c r="U2842" s="1">
        <v>0</v>
      </c>
      <c r="W2842" s="1">
        <v>0</v>
      </c>
      <c r="Y2842" s="1">
        <v>0</v>
      </c>
      <c r="AA2842" s="1">
        <v>0</v>
      </c>
      <c r="AC2842" s="1">
        <v>0</v>
      </c>
      <c r="AE2842" s="1">
        <v>0</v>
      </c>
      <c r="AG2842" s="1">
        <v>6</v>
      </c>
      <c r="AH2842" s="1">
        <v>0</v>
      </c>
    </row>
    <row r="2843" spans="1:34">
      <c r="A2843" s="1" t="s">
        <v>7411</v>
      </c>
      <c r="B2843" s="1" t="s">
        <v>7412</v>
      </c>
      <c r="C2843" s="1" t="s">
        <v>306</v>
      </c>
      <c r="D2843" s="1">
        <v>3</v>
      </c>
      <c r="E2843" s="1">
        <v>43525</v>
      </c>
      <c r="F2843" s="1" t="s">
        <v>20332</v>
      </c>
      <c r="G2843" s="1" t="s">
        <v>72</v>
      </c>
      <c r="H2843" s="1" t="s">
        <v>73</v>
      </c>
      <c r="I2843" s="1">
        <v>0</v>
      </c>
      <c r="J2843" s="1" t="s">
        <v>1640</v>
      </c>
      <c r="K2843" s="1">
        <v>0.8</v>
      </c>
      <c r="L2843" s="1" t="s">
        <v>75</v>
      </c>
      <c r="M2843" s="1">
        <v>0</v>
      </c>
      <c r="O2843" s="1">
        <v>0</v>
      </c>
      <c r="Q2843" s="1">
        <v>0</v>
      </c>
      <c r="S2843" s="1">
        <v>0</v>
      </c>
      <c r="U2843" s="1">
        <v>0</v>
      </c>
      <c r="W2843" s="1">
        <v>0</v>
      </c>
      <c r="Y2843" s="1">
        <v>0</v>
      </c>
      <c r="AA2843" s="1">
        <v>0</v>
      </c>
      <c r="AC2843" s="1">
        <v>0</v>
      </c>
      <c r="AE2843" s="1">
        <v>0</v>
      </c>
      <c r="AG2843" s="1">
        <v>2</v>
      </c>
      <c r="AH2843" s="1">
        <v>7499.99</v>
      </c>
    </row>
    <row r="2844" spans="1:34">
      <c r="A2844" s="1" t="s">
        <v>7413</v>
      </c>
      <c r="B2844" s="1" t="s">
        <v>7414</v>
      </c>
      <c r="C2844" s="1" t="s">
        <v>112</v>
      </c>
      <c r="D2844" s="1">
        <v>24</v>
      </c>
      <c r="E2844" s="4">
        <v>44637</v>
      </c>
      <c r="F2844" s="1" t="s">
        <v>7415</v>
      </c>
      <c r="G2844" s="1" t="s">
        <v>72</v>
      </c>
      <c r="H2844" s="1" t="s">
        <v>65</v>
      </c>
      <c r="I2844" s="1">
        <v>0.8</v>
      </c>
      <c r="J2844" s="1" t="s">
        <v>75</v>
      </c>
      <c r="K2844" s="1">
        <v>0</v>
      </c>
      <c r="M2844" s="1">
        <v>0</v>
      </c>
      <c r="O2844" s="1">
        <v>0</v>
      </c>
      <c r="Q2844" s="1">
        <v>0</v>
      </c>
      <c r="S2844" s="1">
        <v>0</v>
      </c>
      <c r="U2844" s="1">
        <v>0</v>
      </c>
      <c r="W2844" s="1">
        <v>0</v>
      </c>
      <c r="Y2844" s="1">
        <v>0</v>
      </c>
      <c r="AA2844" s="1">
        <v>0</v>
      </c>
      <c r="AC2844" s="1">
        <v>0</v>
      </c>
      <c r="AE2844" s="1">
        <v>0</v>
      </c>
      <c r="AG2844" s="1">
        <v>1</v>
      </c>
      <c r="AH2844" s="1">
        <v>0</v>
      </c>
    </row>
    <row r="2845" spans="1:34">
      <c r="A2845" s="1" t="s">
        <v>7416</v>
      </c>
      <c r="B2845" s="1" t="s">
        <v>7417</v>
      </c>
      <c r="C2845" s="1" t="s">
        <v>112</v>
      </c>
      <c r="D2845" s="1">
        <v>7</v>
      </c>
      <c r="E2845" s="1">
        <v>44278</v>
      </c>
      <c r="F2845" s="1" t="s">
        <v>20340</v>
      </c>
      <c r="G2845" s="1" t="s">
        <v>20341</v>
      </c>
      <c r="H2845" s="1" t="s">
        <v>73</v>
      </c>
      <c r="I2845" s="1">
        <v>0</v>
      </c>
      <c r="J2845" s="1" t="s">
        <v>434</v>
      </c>
      <c r="K2845" s="1">
        <v>0.59</v>
      </c>
      <c r="L2845" s="1" t="s">
        <v>82</v>
      </c>
      <c r="M2845" s="1">
        <v>0.6</v>
      </c>
      <c r="N2845" s="1" t="s">
        <v>83</v>
      </c>
      <c r="O2845" s="1">
        <v>0.65</v>
      </c>
      <c r="P2845" s="1" t="s">
        <v>84</v>
      </c>
      <c r="Q2845" s="1">
        <v>0.75</v>
      </c>
      <c r="R2845" s="1" t="s">
        <v>85</v>
      </c>
      <c r="S2845" s="1">
        <v>0</v>
      </c>
      <c r="U2845" s="1">
        <v>0</v>
      </c>
      <c r="W2845" s="1">
        <v>0</v>
      </c>
      <c r="Y2845" s="1">
        <v>0</v>
      </c>
      <c r="AA2845" s="1">
        <v>0</v>
      </c>
      <c r="AC2845" s="1">
        <v>0</v>
      </c>
      <c r="AE2845" s="1">
        <v>0</v>
      </c>
      <c r="AG2845" s="1">
        <v>4</v>
      </c>
      <c r="AH2845" s="1">
        <v>7500</v>
      </c>
    </row>
    <row r="2846" spans="1:34">
      <c r="A2846" s="1" t="s">
        <v>7418</v>
      </c>
      <c r="B2846" s="1" t="s">
        <v>7419</v>
      </c>
      <c r="C2846" s="1" t="s">
        <v>1232</v>
      </c>
      <c r="D2846" s="1">
        <v>19</v>
      </c>
      <c r="E2846" s="1">
        <v>42214</v>
      </c>
      <c r="F2846" s="1" t="s">
        <v>20332</v>
      </c>
      <c r="G2846" s="1" t="s">
        <v>72</v>
      </c>
      <c r="H2846" s="1" t="s">
        <v>73</v>
      </c>
      <c r="I2846" s="1">
        <v>0</v>
      </c>
      <c r="J2846" s="1" t="s">
        <v>6216</v>
      </c>
      <c r="K2846" s="1">
        <v>0.8</v>
      </c>
      <c r="L2846" s="1" t="s">
        <v>75</v>
      </c>
      <c r="M2846" s="1">
        <v>0</v>
      </c>
      <c r="O2846" s="1">
        <v>0</v>
      </c>
      <c r="Q2846" s="1">
        <v>0</v>
      </c>
      <c r="S2846" s="1">
        <v>0</v>
      </c>
      <c r="U2846" s="1">
        <v>0</v>
      </c>
      <c r="W2846" s="1">
        <v>0</v>
      </c>
      <c r="Y2846" s="1">
        <v>0</v>
      </c>
      <c r="AA2846" s="1">
        <v>0</v>
      </c>
      <c r="AC2846" s="1">
        <v>0</v>
      </c>
      <c r="AE2846" s="1">
        <v>0</v>
      </c>
      <c r="AG2846" s="1">
        <v>2</v>
      </c>
      <c r="AH2846" s="1">
        <v>7000</v>
      </c>
    </row>
    <row r="2847" spans="1:34">
      <c r="A2847" s="1" t="s">
        <v>7420</v>
      </c>
      <c r="B2847" s="1" t="s">
        <v>7421</v>
      </c>
      <c r="C2847" s="1" t="s">
        <v>346</v>
      </c>
      <c r="D2847" s="1">
        <v>11</v>
      </c>
      <c r="E2847" s="4">
        <v>44741</v>
      </c>
      <c r="F2847" s="1" t="s">
        <v>7422</v>
      </c>
      <c r="G2847" s="1" t="s">
        <v>72</v>
      </c>
      <c r="H2847" s="1" t="s">
        <v>65</v>
      </c>
      <c r="I2847" s="1">
        <v>0.8</v>
      </c>
      <c r="J2847" s="1" t="s">
        <v>75</v>
      </c>
      <c r="K2847" s="1">
        <v>0</v>
      </c>
      <c r="M2847" s="1">
        <v>0</v>
      </c>
      <c r="O2847" s="1">
        <v>0</v>
      </c>
      <c r="Q2847" s="1">
        <v>0</v>
      </c>
      <c r="S2847" s="1">
        <v>0</v>
      </c>
      <c r="U2847" s="1">
        <v>0</v>
      </c>
      <c r="W2847" s="1">
        <v>0</v>
      </c>
      <c r="Y2847" s="1">
        <v>0</v>
      </c>
      <c r="AA2847" s="1">
        <v>0</v>
      </c>
      <c r="AC2847" s="1">
        <v>0</v>
      </c>
      <c r="AE2847" s="1">
        <v>0</v>
      </c>
      <c r="AG2847" s="1">
        <v>1</v>
      </c>
      <c r="AH2847" s="1">
        <v>0</v>
      </c>
    </row>
    <row r="2848" spans="1:34">
      <c r="A2848" s="1" t="s">
        <v>7423</v>
      </c>
      <c r="B2848" s="1" t="s">
        <v>7424</v>
      </c>
      <c r="C2848" s="1" t="s">
        <v>346</v>
      </c>
      <c r="D2848" s="1">
        <v>6</v>
      </c>
      <c r="E2848" s="4">
        <v>44641</v>
      </c>
      <c r="F2848" s="1" t="s">
        <v>7425</v>
      </c>
      <c r="G2848" s="1" t="s">
        <v>72</v>
      </c>
      <c r="H2848" s="1" t="s">
        <v>73</v>
      </c>
      <c r="I2848" s="1">
        <v>0</v>
      </c>
      <c r="J2848" s="1" t="s">
        <v>434</v>
      </c>
      <c r="K2848" s="1">
        <v>0.7</v>
      </c>
      <c r="L2848" s="1" t="s">
        <v>75</v>
      </c>
      <c r="M2848" s="1">
        <v>0</v>
      </c>
      <c r="O2848" s="1">
        <v>0</v>
      </c>
      <c r="Q2848" s="1">
        <v>0</v>
      </c>
      <c r="S2848" s="1">
        <v>0</v>
      </c>
      <c r="U2848" s="1">
        <v>0</v>
      </c>
      <c r="W2848" s="1">
        <v>0</v>
      </c>
      <c r="Y2848" s="1">
        <v>0</v>
      </c>
      <c r="AA2848" s="1">
        <v>0</v>
      </c>
      <c r="AC2848" s="1">
        <v>0</v>
      </c>
      <c r="AE2848" s="1">
        <v>0</v>
      </c>
      <c r="AG2848" s="1">
        <v>2</v>
      </c>
      <c r="AH2848" s="1">
        <v>7500</v>
      </c>
    </row>
    <row r="2849" spans="1:34">
      <c r="A2849" s="1" t="s">
        <v>7426</v>
      </c>
      <c r="B2849" s="1" t="s">
        <v>7427</v>
      </c>
      <c r="C2849" s="1" t="s">
        <v>620</v>
      </c>
      <c r="H2849" s="1" t="s">
        <v>65</v>
      </c>
      <c r="I2849" s="1" t="s">
        <v>66</v>
      </c>
      <c r="V2849" s="1" t="s">
        <v>67</v>
      </c>
    </row>
    <row r="2850" spans="1:34">
      <c r="A2850" s="1" t="s">
        <v>7428</v>
      </c>
      <c r="B2850" s="1" t="s">
        <v>7429</v>
      </c>
      <c r="C2850" s="1" t="s">
        <v>680</v>
      </c>
      <c r="D2850" s="1">
        <v>15</v>
      </c>
      <c r="E2850" s="1">
        <v>44284</v>
      </c>
      <c r="F2850" s="1" t="s">
        <v>20332</v>
      </c>
      <c r="G2850" s="1" t="s">
        <v>72</v>
      </c>
      <c r="H2850" s="1" t="s">
        <v>73</v>
      </c>
      <c r="I2850" s="1">
        <v>0</v>
      </c>
      <c r="J2850" s="1" t="s">
        <v>81</v>
      </c>
      <c r="K2850" s="1">
        <v>0.4</v>
      </c>
      <c r="L2850" s="1" t="s">
        <v>75</v>
      </c>
      <c r="M2850" s="1">
        <v>0</v>
      </c>
      <c r="O2850" s="1">
        <v>0</v>
      </c>
      <c r="Q2850" s="1">
        <v>0</v>
      </c>
      <c r="S2850" s="1">
        <v>0</v>
      </c>
      <c r="U2850" s="1">
        <v>0</v>
      </c>
      <c r="W2850" s="1">
        <v>0</v>
      </c>
      <c r="Y2850" s="1">
        <v>0</v>
      </c>
      <c r="AA2850" s="1">
        <v>0</v>
      </c>
      <c r="AC2850" s="1">
        <v>0</v>
      </c>
      <c r="AE2850" s="1">
        <v>0</v>
      </c>
      <c r="AG2850" s="1">
        <v>2</v>
      </c>
      <c r="AH2850" s="1">
        <v>15000</v>
      </c>
    </row>
    <row r="2851" spans="1:34">
      <c r="A2851" s="1" t="s">
        <v>7430</v>
      </c>
      <c r="B2851" s="1" t="s">
        <v>7431</v>
      </c>
      <c r="C2851" s="1" t="s">
        <v>199</v>
      </c>
      <c r="D2851" s="1">
        <v>3</v>
      </c>
      <c r="E2851" s="1">
        <v>44636</v>
      </c>
      <c r="F2851" s="1" t="s">
        <v>20521</v>
      </c>
      <c r="G2851" s="1" t="s">
        <v>72</v>
      </c>
      <c r="H2851" s="1" t="s">
        <v>65</v>
      </c>
      <c r="I2851" s="1">
        <v>0.6</v>
      </c>
      <c r="J2851" s="1" t="s">
        <v>75</v>
      </c>
      <c r="K2851" s="1">
        <v>0</v>
      </c>
      <c r="M2851" s="1">
        <v>0</v>
      </c>
      <c r="O2851" s="1">
        <v>0</v>
      </c>
      <c r="Q2851" s="1">
        <v>0</v>
      </c>
      <c r="S2851" s="1">
        <v>0</v>
      </c>
      <c r="U2851" s="1">
        <v>0</v>
      </c>
      <c r="W2851" s="1">
        <v>0</v>
      </c>
      <c r="Y2851" s="1">
        <v>0</v>
      </c>
      <c r="AA2851" s="1">
        <v>0</v>
      </c>
      <c r="AC2851" s="1">
        <v>0</v>
      </c>
      <c r="AE2851" s="1">
        <v>0</v>
      </c>
      <c r="AG2851" s="1">
        <v>1</v>
      </c>
      <c r="AH2851" s="1">
        <v>0</v>
      </c>
    </row>
    <row r="2852" spans="1:34">
      <c r="A2852" s="1" t="s">
        <v>7432</v>
      </c>
      <c r="B2852" s="1" t="s">
        <v>7433</v>
      </c>
      <c r="C2852" s="1" t="s">
        <v>613</v>
      </c>
      <c r="D2852" s="1">
        <v>3</v>
      </c>
      <c r="E2852" s="1">
        <v>44265</v>
      </c>
      <c r="F2852" s="1" t="s">
        <v>20332</v>
      </c>
      <c r="G2852" s="1" t="s">
        <v>72</v>
      </c>
      <c r="H2852" s="1" t="s">
        <v>65</v>
      </c>
      <c r="I2852" s="1">
        <v>0.8</v>
      </c>
      <c r="J2852" s="1" t="s">
        <v>75</v>
      </c>
      <c r="K2852" s="1">
        <v>0</v>
      </c>
      <c r="M2852" s="1">
        <v>0</v>
      </c>
      <c r="O2852" s="1">
        <v>0</v>
      </c>
      <c r="Q2852" s="1">
        <v>0</v>
      </c>
      <c r="S2852" s="1">
        <v>0</v>
      </c>
      <c r="U2852" s="1">
        <v>0</v>
      </c>
      <c r="W2852" s="1">
        <v>0</v>
      </c>
      <c r="Y2852" s="1">
        <v>0</v>
      </c>
      <c r="AA2852" s="1">
        <v>0</v>
      </c>
      <c r="AC2852" s="1">
        <v>0</v>
      </c>
      <c r="AE2852" s="1">
        <v>0</v>
      </c>
      <c r="AG2852" s="1">
        <v>1</v>
      </c>
      <c r="AH2852" s="1">
        <v>0</v>
      </c>
    </row>
    <row r="2853" spans="1:34">
      <c r="A2853" s="1" t="s">
        <v>7434</v>
      </c>
      <c r="B2853" s="1" t="s">
        <v>7435</v>
      </c>
      <c r="C2853" s="1" t="s">
        <v>2500</v>
      </c>
      <c r="D2853" s="1">
        <v>17</v>
      </c>
      <c r="E2853" s="1">
        <v>42465</v>
      </c>
      <c r="F2853" s="1" t="s">
        <v>20332</v>
      </c>
      <c r="G2853" s="1" t="s">
        <v>72</v>
      </c>
      <c r="H2853" s="1" t="s">
        <v>65</v>
      </c>
      <c r="I2853" s="1">
        <v>0.8</v>
      </c>
      <c r="J2853" s="1" t="s">
        <v>75</v>
      </c>
      <c r="K2853" s="1">
        <v>0</v>
      </c>
      <c r="M2853" s="1">
        <v>0</v>
      </c>
      <c r="O2853" s="1">
        <v>0</v>
      </c>
      <c r="Q2853" s="1">
        <v>0</v>
      </c>
      <c r="S2853" s="1">
        <v>0</v>
      </c>
      <c r="U2853" s="1">
        <v>0</v>
      </c>
      <c r="W2853" s="1">
        <v>0</v>
      </c>
      <c r="Y2853" s="1">
        <v>0</v>
      </c>
      <c r="AA2853" s="1">
        <v>0</v>
      </c>
      <c r="AC2853" s="1">
        <v>0</v>
      </c>
      <c r="AE2853" s="1">
        <v>0</v>
      </c>
      <c r="AG2853" s="1">
        <v>1</v>
      </c>
      <c r="AH2853" s="1">
        <v>0</v>
      </c>
    </row>
    <row r="2854" spans="1:34">
      <c r="A2854" s="1" t="s">
        <v>7436</v>
      </c>
      <c r="B2854" s="1" t="s">
        <v>7437</v>
      </c>
      <c r="C2854" s="1" t="s">
        <v>172</v>
      </c>
      <c r="D2854" s="1">
        <v>9</v>
      </c>
      <c r="E2854" s="4">
        <v>44705</v>
      </c>
      <c r="F2854" s="1" t="s">
        <v>7438</v>
      </c>
      <c r="G2854" s="1" t="s">
        <v>72</v>
      </c>
      <c r="H2854" s="1" t="s">
        <v>65</v>
      </c>
      <c r="I2854" s="1">
        <v>0.6</v>
      </c>
      <c r="J2854" s="1" t="s">
        <v>75</v>
      </c>
      <c r="K2854" s="1">
        <v>0</v>
      </c>
      <c r="M2854" s="1">
        <v>0</v>
      </c>
      <c r="O2854" s="1">
        <v>0</v>
      </c>
      <c r="Q2854" s="1">
        <v>0</v>
      </c>
      <c r="S2854" s="1">
        <v>0</v>
      </c>
      <c r="U2854" s="1">
        <v>0</v>
      </c>
      <c r="W2854" s="1">
        <v>0</v>
      </c>
      <c r="Y2854" s="1">
        <v>0</v>
      </c>
      <c r="AA2854" s="1">
        <v>0</v>
      </c>
      <c r="AC2854" s="1">
        <v>0</v>
      </c>
      <c r="AE2854" s="1">
        <v>0</v>
      </c>
      <c r="AG2854" s="1">
        <v>1</v>
      </c>
      <c r="AH2854" s="1">
        <v>0</v>
      </c>
    </row>
    <row r="2855" spans="1:34">
      <c r="A2855" s="1" t="s">
        <v>7439</v>
      </c>
      <c r="B2855" s="1" t="s">
        <v>7440</v>
      </c>
      <c r="C2855" s="1" t="s">
        <v>620</v>
      </c>
      <c r="D2855" s="1">
        <v>15</v>
      </c>
      <c r="E2855" s="4">
        <v>44753</v>
      </c>
      <c r="F2855" s="1" t="s">
        <v>7441</v>
      </c>
      <c r="G2855" s="1" t="s">
        <v>72</v>
      </c>
      <c r="H2855" s="1" t="s">
        <v>65</v>
      </c>
      <c r="I2855" s="1">
        <v>0.8</v>
      </c>
      <c r="J2855" s="1" t="s">
        <v>75</v>
      </c>
      <c r="K2855" s="1">
        <v>0</v>
      </c>
      <c r="M2855" s="1">
        <v>0</v>
      </c>
      <c r="O2855" s="1">
        <v>0</v>
      </c>
      <c r="Q2855" s="1">
        <v>0</v>
      </c>
      <c r="S2855" s="1">
        <v>0</v>
      </c>
      <c r="U2855" s="1">
        <v>0</v>
      </c>
      <c r="W2855" s="1">
        <v>0</v>
      </c>
      <c r="Y2855" s="1">
        <v>0</v>
      </c>
      <c r="AA2855" s="1">
        <v>0</v>
      </c>
      <c r="AC2855" s="1">
        <v>0</v>
      </c>
      <c r="AE2855" s="1">
        <v>0</v>
      </c>
      <c r="AG2855" s="1">
        <v>1</v>
      </c>
      <c r="AH2855" s="1">
        <v>0</v>
      </c>
    </row>
    <row r="2856" spans="1:34">
      <c r="A2856" s="1" t="s">
        <v>7442</v>
      </c>
      <c r="B2856" s="1" t="s">
        <v>7443</v>
      </c>
      <c r="C2856" s="1" t="s">
        <v>149</v>
      </c>
      <c r="D2856" s="1">
        <v>12</v>
      </c>
      <c r="E2856" s="4">
        <v>44711</v>
      </c>
      <c r="F2856" s="1" t="s">
        <v>7444</v>
      </c>
      <c r="G2856" s="1" t="s">
        <v>80</v>
      </c>
      <c r="H2856" s="1" t="s">
        <v>65</v>
      </c>
      <c r="I2856" s="1">
        <v>0.8</v>
      </c>
      <c r="J2856" s="1" t="s">
        <v>75</v>
      </c>
      <c r="K2856" s="1">
        <v>0</v>
      </c>
      <c r="M2856" s="1">
        <v>0</v>
      </c>
      <c r="O2856" s="1">
        <v>0</v>
      </c>
      <c r="Q2856" s="1">
        <v>0</v>
      </c>
      <c r="S2856" s="1">
        <v>0</v>
      </c>
      <c r="U2856" s="1">
        <v>0</v>
      </c>
      <c r="W2856" s="1">
        <v>0</v>
      </c>
      <c r="Y2856" s="1">
        <v>0</v>
      </c>
      <c r="AA2856" s="1">
        <v>0</v>
      </c>
      <c r="AC2856" s="1">
        <v>0</v>
      </c>
      <c r="AE2856" s="1">
        <v>0</v>
      </c>
      <c r="AG2856" s="1">
        <v>1</v>
      </c>
      <c r="AH2856" s="1">
        <v>0</v>
      </c>
    </row>
    <row r="2857" spans="1:34">
      <c r="A2857" s="1" t="s">
        <v>7445</v>
      </c>
      <c r="B2857" s="1" t="s">
        <v>7446</v>
      </c>
      <c r="C2857" s="1" t="s">
        <v>491</v>
      </c>
      <c r="D2857" s="1">
        <v>60</v>
      </c>
      <c r="E2857" s="1">
        <v>41628</v>
      </c>
      <c r="F2857" s="1" t="s">
        <v>20340</v>
      </c>
      <c r="G2857" s="1" t="s">
        <v>20341</v>
      </c>
      <c r="H2857" s="1" t="s">
        <v>73</v>
      </c>
      <c r="I2857" s="1">
        <v>0.6</v>
      </c>
      <c r="J2857" s="1" t="s">
        <v>82</v>
      </c>
      <c r="K2857" s="1">
        <v>0.62</v>
      </c>
      <c r="L2857" s="1" t="s">
        <v>83</v>
      </c>
      <c r="M2857" s="1">
        <v>0.78</v>
      </c>
      <c r="N2857" s="1" t="s">
        <v>84</v>
      </c>
      <c r="O2857" s="1">
        <v>0.79</v>
      </c>
      <c r="P2857" s="1" t="s">
        <v>85</v>
      </c>
      <c r="Q2857" s="1">
        <v>0</v>
      </c>
      <c r="S2857" s="1">
        <v>0</v>
      </c>
      <c r="U2857" s="1">
        <v>0</v>
      </c>
      <c r="W2857" s="1">
        <v>0</v>
      </c>
      <c r="Y2857" s="1">
        <v>0</v>
      </c>
      <c r="AA2857" s="1">
        <v>0</v>
      </c>
      <c r="AC2857" s="1">
        <v>0</v>
      </c>
      <c r="AE2857" s="1">
        <v>0</v>
      </c>
      <c r="AG2857" s="1">
        <v>3</v>
      </c>
      <c r="AH2857" s="1">
        <v>0</v>
      </c>
    </row>
    <row r="2858" spans="1:34">
      <c r="A2858" s="1" t="s">
        <v>7447</v>
      </c>
      <c r="B2858" s="1" t="s">
        <v>7448</v>
      </c>
      <c r="C2858" s="1" t="s">
        <v>101</v>
      </c>
      <c r="D2858" s="1">
        <v>3</v>
      </c>
      <c r="E2858" s="1">
        <v>44671</v>
      </c>
      <c r="F2858" s="1" t="s">
        <v>20522</v>
      </c>
      <c r="G2858" s="1" t="s">
        <v>72</v>
      </c>
      <c r="H2858" s="1" t="s">
        <v>65</v>
      </c>
      <c r="I2858" s="1">
        <v>0.6</v>
      </c>
      <c r="J2858" s="1" t="s">
        <v>75</v>
      </c>
      <c r="K2858" s="1">
        <v>0</v>
      </c>
      <c r="M2858" s="1">
        <v>0</v>
      </c>
      <c r="O2858" s="1">
        <v>0</v>
      </c>
      <c r="Q2858" s="1">
        <v>0</v>
      </c>
      <c r="S2858" s="1">
        <v>0</v>
      </c>
      <c r="U2858" s="1">
        <v>0</v>
      </c>
      <c r="W2858" s="1">
        <v>0</v>
      </c>
      <c r="Y2858" s="1">
        <v>0</v>
      </c>
      <c r="AA2858" s="1">
        <v>0</v>
      </c>
      <c r="AC2858" s="1">
        <v>0</v>
      </c>
      <c r="AE2858" s="1">
        <v>0</v>
      </c>
      <c r="AG2858" s="1">
        <v>1</v>
      </c>
      <c r="AH2858" s="1">
        <v>0</v>
      </c>
    </row>
    <row r="2859" spans="1:34">
      <c r="A2859" s="1" t="s">
        <v>7449</v>
      </c>
      <c r="B2859" s="1" t="s">
        <v>7450</v>
      </c>
      <c r="C2859" s="1" t="s">
        <v>172</v>
      </c>
      <c r="D2859" s="1">
        <v>14</v>
      </c>
      <c r="E2859" s="1">
        <v>41485</v>
      </c>
      <c r="F2859" s="1" t="s">
        <v>20332</v>
      </c>
      <c r="G2859" s="1" t="s">
        <v>72</v>
      </c>
      <c r="H2859" s="1" t="s">
        <v>65</v>
      </c>
      <c r="I2859" s="1">
        <v>0.8</v>
      </c>
      <c r="J2859" s="1" t="s">
        <v>75</v>
      </c>
      <c r="K2859" s="1">
        <v>0</v>
      </c>
      <c r="M2859" s="1">
        <v>0</v>
      </c>
      <c r="O2859" s="1">
        <v>0</v>
      </c>
      <c r="Q2859" s="1">
        <v>0</v>
      </c>
      <c r="S2859" s="1">
        <v>0</v>
      </c>
      <c r="U2859" s="1">
        <v>0</v>
      </c>
      <c r="W2859" s="1">
        <v>0</v>
      </c>
      <c r="Y2859" s="1">
        <v>0</v>
      </c>
      <c r="AA2859" s="1">
        <v>0</v>
      </c>
      <c r="AC2859" s="1">
        <v>0</v>
      </c>
      <c r="AE2859" s="1">
        <v>0</v>
      </c>
      <c r="AG2859" s="1">
        <v>1</v>
      </c>
      <c r="AH2859" s="1">
        <v>0</v>
      </c>
    </row>
    <row r="2860" spans="1:34">
      <c r="A2860" s="1" t="s">
        <v>7451</v>
      </c>
      <c r="B2860" s="1" t="s">
        <v>7452</v>
      </c>
      <c r="C2860" s="1" t="s">
        <v>1199</v>
      </c>
      <c r="D2860" s="1">
        <v>26</v>
      </c>
      <c r="E2860" s="1">
        <v>41899</v>
      </c>
      <c r="F2860" s="1" t="s">
        <v>20340</v>
      </c>
      <c r="G2860" s="1" t="s">
        <v>20341</v>
      </c>
      <c r="H2860" s="1" t="s">
        <v>73</v>
      </c>
      <c r="I2860" s="1">
        <v>0.6</v>
      </c>
      <c r="J2860" s="1" t="s">
        <v>82</v>
      </c>
      <c r="K2860" s="1">
        <v>0.65</v>
      </c>
      <c r="L2860" s="1" t="s">
        <v>83</v>
      </c>
      <c r="M2860" s="1">
        <v>0.7</v>
      </c>
      <c r="N2860" s="1" t="s">
        <v>84</v>
      </c>
      <c r="O2860" s="1">
        <v>0.78</v>
      </c>
      <c r="P2860" s="1" t="s">
        <v>85</v>
      </c>
      <c r="Q2860" s="1">
        <v>0</v>
      </c>
      <c r="S2860" s="1">
        <v>0</v>
      </c>
      <c r="U2860" s="1">
        <v>0</v>
      </c>
      <c r="W2860" s="1">
        <v>0</v>
      </c>
      <c r="Y2860" s="1">
        <v>0</v>
      </c>
      <c r="AA2860" s="1">
        <v>0</v>
      </c>
      <c r="AC2860" s="1">
        <v>0</v>
      </c>
      <c r="AE2860" s="1">
        <v>0</v>
      </c>
      <c r="AG2860" s="1">
        <v>3</v>
      </c>
      <c r="AH2860" s="1">
        <v>0</v>
      </c>
    </row>
    <row r="2861" spans="1:34">
      <c r="A2861" s="1" t="s">
        <v>7453</v>
      </c>
      <c r="B2861" s="1" t="s">
        <v>7454</v>
      </c>
      <c r="C2861" s="1" t="s">
        <v>334</v>
      </c>
      <c r="D2861" s="1">
        <v>46</v>
      </c>
      <c r="E2861" s="4">
        <v>44552</v>
      </c>
      <c r="F2861" s="1" t="s">
        <v>7455</v>
      </c>
      <c r="G2861" s="1" t="s">
        <v>72</v>
      </c>
      <c r="H2861" s="1" t="s">
        <v>73</v>
      </c>
      <c r="I2861" s="1">
        <v>0</v>
      </c>
      <c r="J2861" s="1" t="s">
        <v>434</v>
      </c>
      <c r="K2861" s="1">
        <v>0.8</v>
      </c>
      <c r="L2861" s="1" t="s">
        <v>75</v>
      </c>
      <c r="M2861" s="1">
        <v>0</v>
      </c>
      <c r="O2861" s="1">
        <v>0</v>
      </c>
      <c r="Q2861" s="1">
        <v>0</v>
      </c>
      <c r="S2861" s="1">
        <v>0</v>
      </c>
      <c r="U2861" s="1">
        <v>0</v>
      </c>
      <c r="W2861" s="1">
        <v>0</v>
      </c>
      <c r="Y2861" s="1">
        <v>0</v>
      </c>
      <c r="AA2861" s="1">
        <v>0</v>
      </c>
      <c r="AC2861" s="1">
        <v>0</v>
      </c>
      <c r="AE2861" s="1">
        <v>0</v>
      </c>
      <c r="AG2861" s="1">
        <v>2</v>
      </c>
      <c r="AH2861" s="1">
        <v>7500</v>
      </c>
    </row>
    <row r="2862" spans="1:34">
      <c r="A2862" s="1" t="s">
        <v>7456</v>
      </c>
      <c r="B2862" s="1" t="s">
        <v>7457</v>
      </c>
      <c r="C2862" s="1" t="s">
        <v>199</v>
      </c>
      <c r="D2862" s="1">
        <v>7</v>
      </c>
      <c r="E2862" s="4">
        <v>44649</v>
      </c>
      <c r="F2862" s="1" t="s">
        <v>7458</v>
      </c>
      <c r="G2862" s="1" t="s">
        <v>72</v>
      </c>
      <c r="H2862" s="1" t="s">
        <v>65</v>
      </c>
      <c r="I2862" s="1">
        <v>0.8</v>
      </c>
      <c r="J2862" s="1" t="s">
        <v>75</v>
      </c>
      <c r="K2862" s="1">
        <v>0</v>
      </c>
      <c r="M2862" s="1">
        <v>0</v>
      </c>
      <c r="O2862" s="1">
        <v>0</v>
      </c>
      <c r="Q2862" s="1">
        <v>0</v>
      </c>
      <c r="S2862" s="1">
        <v>0</v>
      </c>
      <c r="U2862" s="1">
        <v>0</v>
      </c>
      <c r="W2862" s="1">
        <v>0</v>
      </c>
      <c r="Y2862" s="1">
        <v>0</v>
      </c>
      <c r="AA2862" s="1">
        <v>0</v>
      </c>
      <c r="AC2862" s="1">
        <v>0</v>
      </c>
      <c r="AE2862" s="1">
        <v>0</v>
      </c>
      <c r="AG2862" s="1">
        <v>1</v>
      </c>
      <c r="AH2862" s="1">
        <v>0</v>
      </c>
    </row>
    <row r="2863" spans="1:34">
      <c r="A2863" s="1" t="s">
        <v>7459</v>
      </c>
      <c r="B2863" s="1" t="s">
        <v>7460</v>
      </c>
      <c r="C2863" s="1" t="s">
        <v>365</v>
      </c>
      <c r="H2863" s="1" t="s">
        <v>65</v>
      </c>
      <c r="I2863" s="1" t="s">
        <v>66</v>
      </c>
      <c r="V2863" s="1" t="s">
        <v>67</v>
      </c>
    </row>
    <row r="2864" spans="1:34">
      <c r="A2864" s="1" t="s">
        <v>7461</v>
      </c>
      <c r="B2864" s="1" t="s">
        <v>7462</v>
      </c>
      <c r="C2864" s="1" t="s">
        <v>228</v>
      </c>
      <c r="D2864" s="1">
        <v>9</v>
      </c>
      <c r="E2864" s="4">
        <v>44623</v>
      </c>
      <c r="F2864" s="1" t="s">
        <v>7463</v>
      </c>
      <c r="G2864" s="1" t="s">
        <v>80</v>
      </c>
      <c r="H2864" s="1" t="s">
        <v>73</v>
      </c>
      <c r="I2864" s="1">
        <v>0</v>
      </c>
      <c r="J2864" s="1" t="s">
        <v>89</v>
      </c>
      <c r="K2864" s="1">
        <v>0.8</v>
      </c>
      <c r="L2864" s="1" t="s">
        <v>75</v>
      </c>
      <c r="M2864" s="1">
        <v>0</v>
      </c>
      <c r="O2864" s="1">
        <v>0</v>
      </c>
      <c r="Q2864" s="1">
        <v>0</v>
      </c>
      <c r="S2864" s="1">
        <v>0</v>
      </c>
      <c r="U2864" s="1">
        <v>0</v>
      </c>
      <c r="W2864" s="1">
        <v>0</v>
      </c>
      <c r="Y2864" s="1">
        <v>0</v>
      </c>
      <c r="AA2864" s="1">
        <v>0</v>
      </c>
      <c r="AC2864" s="1">
        <v>0</v>
      </c>
      <c r="AE2864" s="1">
        <v>0</v>
      </c>
      <c r="AG2864" s="1">
        <v>2</v>
      </c>
      <c r="AH2864" s="1">
        <v>12000</v>
      </c>
    </row>
    <row r="2865" spans="1:34">
      <c r="A2865" s="1" t="s">
        <v>7464</v>
      </c>
      <c r="B2865" s="1" t="s">
        <v>7465</v>
      </c>
      <c r="C2865" s="1" t="s">
        <v>149</v>
      </c>
      <c r="H2865" s="1" t="s">
        <v>65</v>
      </c>
      <c r="I2865" s="1" t="s">
        <v>66</v>
      </c>
      <c r="V2865" s="1" t="s">
        <v>67</v>
      </c>
    </row>
    <row r="2866" spans="1:34">
      <c r="A2866" s="1" t="s">
        <v>7466</v>
      </c>
      <c r="B2866" s="1" t="s">
        <v>7467</v>
      </c>
      <c r="C2866" s="1" t="s">
        <v>360</v>
      </c>
      <c r="H2866" s="1" t="s">
        <v>65</v>
      </c>
      <c r="I2866" s="1" t="s">
        <v>66</v>
      </c>
      <c r="V2866" s="1" t="s">
        <v>67</v>
      </c>
    </row>
    <row r="2867" spans="1:34">
      <c r="A2867" s="1" t="s">
        <v>7468</v>
      </c>
      <c r="B2867" s="1" t="s">
        <v>7469</v>
      </c>
      <c r="C2867" s="1" t="s">
        <v>218</v>
      </c>
      <c r="D2867" s="1">
        <v>31</v>
      </c>
      <c r="E2867" s="4">
        <v>44764</v>
      </c>
      <c r="F2867" s="1" t="s">
        <v>7470</v>
      </c>
      <c r="G2867" s="1" t="s">
        <v>80</v>
      </c>
      <c r="H2867" s="1" t="s">
        <v>73</v>
      </c>
      <c r="I2867" s="1">
        <v>0</v>
      </c>
      <c r="J2867" s="1" t="s">
        <v>187</v>
      </c>
      <c r="K2867" s="1">
        <v>0.8</v>
      </c>
      <c r="L2867" s="1" t="s">
        <v>75</v>
      </c>
      <c r="M2867" s="1">
        <v>0</v>
      </c>
      <c r="O2867" s="1">
        <v>0</v>
      </c>
      <c r="Q2867" s="1">
        <v>0</v>
      </c>
      <c r="S2867" s="1">
        <v>0</v>
      </c>
      <c r="U2867" s="1">
        <v>0</v>
      </c>
      <c r="W2867" s="1">
        <v>0</v>
      </c>
      <c r="Y2867" s="1">
        <v>0</v>
      </c>
      <c r="AA2867" s="1">
        <v>0</v>
      </c>
      <c r="AC2867" s="1">
        <v>0</v>
      </c>
      <c r="AE2867" s="1">
        <v>0</v>
      </c>
      <c r="AG2867" s="1">
        <v>2</v>
      </c>
      <c r="AH2867" s="1">
        <v>9000</v>
      </c>
    </row>
    <row r="2868" spans="1:34">
      <c r="A2868" s="1" t="s">
        <v>7471</v>
      </c>
      <c r="B2868" s="1" t="s">
        <v>7472</v>
      </c>
      <c r="C2868" s="1" t="s">
        <v>199</v>
      </c>
      <c r="D2868" s="1">
        <v>7</v>
      </c>
      <c r="E2868" s="1">
        <v>44644</v>
      </c>
      <c r="F2868" s="1" t="s">
        <v>20523</v>
      </c>
      <c r="G2868" s="1" t="s">
        <v>80</v>
      </c>
      <c r="H2868" s="1" t="s">
        <v>73</v>
      </c>
      <c r="I2868" s="1">
        <v>0</v>
      </c>
      <c r="J2868" s="1" t="s">
        <v>6216</v>
      </c>
      <c r="K2868" s="1">
        <v>0.8</v>
      </c>
      <c r="L2868" s="1" t="s">
        <v>75</v>
      </c>
      <c r="M2868" s="1">
        <v>0</v>
      </c>
      <c r="O2868" s="1">
        <v>0</v>
      </c>
      <c r="Q2868" s="1">
        <v>0</v>
      </c>
      <c r="S2868" s="1">
        <v>0</v>
      </c>
      <c r="U2868" s="1">
        <v>0</v>
      </c>
      <c r="W2868" s="1">
        <v>0</v>
      </c>
      <c r="Y2868" s="1">
        <v>0</v>
      </c>
      <c r="AA2868" s="1">
        <v>0</v>
      </c>
      <c r="AC2868" s="1">
        <v>0</v>
      </c>
      <c r="AE2868" s="1">
        <v>0</v>
      </c>
      <c r="AG2868" s="1">
        <v>2</v>
      </c>
      <c r="AH2868" s="1">
        <v>7000</v>
      </c>
    </row>
    <row r="2869" spans="1:34">
      <c r="A2869" s="1" t="s">
        <v>7473</v>
      </c>
      <c r="B2869" s="1" t="s">
        <v>7474</v>
      </c>
      <c r="C2869" s="1" t="s">
        <v>199</v>
      </c>
      <c r="D2869" s="1">
        <v>4</v>
      </c>
      <c r="E2869" s="4">
        <v>44674</v>
      </c>
      <c r="F2869" s="1" t="s">
        <v>7475</v>
      </c>
      <c r="G2869" s="1" t="s">
        <v>72</v>
      </c>
      <c r="H2869" s="1" t="s">
        <v>65</v>
      </c>
      <c r="I2869" s="1">
        <v>0.8</v>
      </c>
      <c r="J2869" s="1" t="s">
        <v>75</v>
      </c>
      <c r="K2869" s="1">
        <v>0</v>
      </c>
      <c r="M2869" s="1">
        <v>0</v>
      </c>
      <c r="O2869" s="1">
        <v>0</v>
      </c>
      <c r="Q2869" s="1">
        <v>0</v>
      </c>
      <c r="S2869" s="1">
        <v>0</v>
      </c>
      <c r="U2869" s="1">
        <v>0</v>
      </c>
      <c r="W2869" s="1">
        <v>0</v>
      </c>
      <c r="Y2869" s="1">
        <v>0</v>
      </c>
      <c r="AA2869" s="1">
        <v>0</v>
      </c>
      <c r="AC2869" s="1">
        <v>0</v>
      </c>
      <c r="AE2869" s="1">
        <v>0</v>
      </c>
      <c r="AG2869" s="1">
        <v>1</v>
      </c>
      <c r="AH2869" s="1">
        <v>0</v>
      </c>
    </row>
    <row r="2870" spans="1:34">
      <c r="A2870" s="1" t="s">
        <v>7476</v>
      </c>
      <c r="B2870" s="1" t="s">
        <v>7477</v>
      </c>
      <c r="C2870" s="1" t="s">
        <v>259</v>
      </c>
      <c r="D2870" s="1">
        <v>2</v>
      </c>
      <c r="E2870" s="4">
        <v>44596</v>
      </c>
      <c r="F2870" s="1" t="s">
        <v>7478</v>
      </c>
      <c r="G2870" s="1" t="s">
        <v>72</v>
      </c>
      <c r="H2870" s="1" t="s">
        <v>65</v>
      </c>
      <c r="I2870" s="1">
        <v>0.6</v>
      </c>
      <c r="J2870" s="1" t="s">
        <v>75</v>
      </c>
      <c r="K2870" s="1">
        <v>0</v>
      </c>
      <c r="M2870" s="1">
        <v>0</v>
      </c>
      <c r="O2870" s="1">
        <v>0</v>
      </c>
      <c r="Q2870" s="1">
        <v>0</v>
      </c>
      <c r="S2870" s="1">
        <v>0</v>
      </c>
      <c r="U2870" s="1">
        <v>0</v>
      </c>
      <c r="W2870" s="1">
        <v>0</v>
      </c>
      <c r="Y2870" s="1">
        <v>0</v>
      </c>
      <c r="AA2870" s="1">
        <v>0</v>
      </c>
      <c r="AC2870" s="1">
        <v>0</v>
      </c>
      <c r="AE2870" s="1">
        <v>0</v>
      </c>
      <c r="AG2870" s="1">
        <v>1</v>
      </c>
      <c r="AH2870" s="1">
        <v>0</v>
      </c>
    </row>
    <row r="2871" spans="1:34">
      <c r="A2871" s="1" t="s">
        <v>7479</v>
      </c>
      <c r="B2871" s="1" t="s">
        <v>7480</v>
      </c>
      <c r="C2871" s="1" t="s">
        <v>112</v>
      </c>
      <c r="H2871" s="1" t="s">
        <v>65</v>
      </c>
      <c r="I2871" s="1" t="s">
        <v>66</v>
      </c>
      <c r="V2871" s="1" t="s">
        <v>67</v>
      </c>
    </row>
    <row r="2872" spans="1:34">
      <c r="A2872" s="1" t="s">
        <v>7481</v>
      </c>
      <c r="B2872" s="1" t="s">
        <v>7482</v>
      </c>
      <c r="C2872" s="1" t="s">
        <v>1631</v>
      </c>
      <c r="D2872" s="1">
        <v>10</v>
      </c>
      <c r="E2872" s="1">
        <v>43943</v>
      </c>
      <c r="F2872" s="1" t="s">
        <v>20332</v>
      </c>
      <c r="G2872" s="1" t="s">
        <v>72</v>
      </c>
      <c r="H2872" s="1" t="s">
        <v>65</v>
      </c>
      <c r="I2872" s="1">
        <v>0.8</v>
      </c>
      <c r="J2872" s="1" t="s">
        <v>75</v>
      </c>
      <c r="K2872" s="1">
        <v>0</v>
      </c>
      <c r="M2872" s="1">
        <v>0</v>
      </c>
      <c r="O2872" s="1">
        <v>0</v>
      </c>
      <c r="Q2872" s="1">
        <v>0</v>
      </c>
      <c r="S2872" s="1">
        <v>0</v>
      </c>
      <c r="U2872" s="1">
        <v>0</v>
      </c>
      <c r="W2872" s="1">
        <v>0</v>
      </c>
      <c r="Y2872" s="1">
        <v>0</v>
      </c>
      <c r="AA2872" s="1">
        <v>0</v>
      </c>
      <c r="AC2872" s="1">
        <v>0</v>
      </c>
      <c r="AE2872" s="1">
        <v>0</v>
      </c>
      <c r="AG2872" s="1">
        <v>1</v>
      </c>
      <c r="AH2872" s="1">
        <v>0</v>
      </c>
    </row>
    <row r="2873" spans="1:34">
      <c r="A2873" s="1" t="s">
        <v>7483</v>
      </c>
      <c r="B2873" s="1" t="s">
        <v>7484</v>
      </c>
      <c r="C2873" s="1" t="s">
        <v>346</v>
      </c>
      <c r="D2873" s="1">
        <v>4</v>
      </c>
      <c r="E2873" s="4">
        <v>44651</v>
      </c>
      <c r="F2873" s="1" t="s">
        <v>7485</v>
      </c>
      <c r="G2873" s="1" t="s">
        <v>72</v>
      </c>
      <c r="H2873" s="1" t="s">
        <v>65</v>
      </c>
      <c r="I2873" s="1">
        <v>0.7</v>
      </c>
      <c r="J2873" s="1" t="s">
        <v>75</v>
      </c>
      <c r="K2873" s="1">
        <v>0</v>
      </c>
      <c r="M2873" s="1">
        <v>0</v>
      </c>
      <c r="O2873" s="1">
        <v>0</v>
      </c>
      <c r="Q2873" s="1">
        <v>0</v>
      </c>
      <c r="S2873" s="1">
        <v>0</v>
      </c>
      <c r="U2873" s="1">
        <v>0</v>
      </c>
      <c r="W2873" s="1">
        <v>0</v>
      </c>
      <c r="Y2873" s="1">
        <v>0</v>
      </c>
      <c r="AA2873" s="1">
        <v>0</v>
      </c>
      <c r="AC2873" s="1">
        <v>0</v>
      </c>
      <c r="AE2873" s="1">
        <v>0</v>
      </c>
      <c r="AG2873" s="1">
        <v>1</v>
      </c>
      <c r="AH2873" s="1">
        <v>0</v>
      </c>
    </row>
    <row r="2874" spans="1:34">
      <c r="A2874" s="1" t="s">
        <v>7486</v>
      </c>
      <c r="B2874" s="1" t="s">
        <v>7487</v>
      </c>
      <c r="C2874" s="1" t="s">
        <v>121</v>
      </c>
      <c r="H2874" s="1" t="s">
        <v>65</v>
      </c>
      <c r="I2874" s="1" t="s">
        <v>66</v>
      </c>
      <c r="V2874" s="1" t="s">
        <v>67</v>
      </c>
    </row>
    <row r="2875" spans="1:34">
      <c r="A2875" s="1" t="s">
        <v>7488</v>
      </c>
      <c r="B2875" s="1" t="s">
        <v>7489</v>
      </c>
      <c r="C2875" s="1" t="s">
        <v>1153</v>
      </c>
      <c r="D2875" s="1">
        <v>7</v>
      </c>
      <c r="E2875" s="4">
        <v>44651</v>
      </c>
      <c r="F2875" s="1" t="s">
        <v>7490</v>
      </c>
      <c r="G2875" s="1" t="s">
        <v>80</v>
      </c>
      <c r="H2875" s="1" t="s">
        <v>73</v>
      </c>
      <c r="I2875" s="1">
        <v>0</v>
      </c>
      <c r="J2875" s="1" t="s">
        <v>425</v>
      </c>
      <c r="K2875" s="1">
        <v>0.75</v>
      </c>
      <c r="L2875" s="1" t="s">
        <v>82</v>
      </c>
      <c r="M2875" s="1">
        <v>0.76</v>
      </c>
      <c r="N2875" s="1" t="s">
        <v>83</v>
      </c>
      <c r="O2875" s="1">
        <v>0.77</v>
      </c>
      <c r="P2875" s="1" t="s">
        <v>84</v>
      </c>
      <c r="Q2875" s="1">
        <v>0.78</v>
      </c>
      <c r="R2875" s="1" t="s">
        <v>85</v>
      </c>
      <c r="S2875" s="1">
        <v>0</v>
      </c>
      <c r="U2875" s="1">
        <v>0</v>
      </c>
      <c r="W2875" s="1">
        <v>0</v>
      </c>
      <c r="Y2875" s="1">
        <v>0</v>
      </c>
      <c r="AA2875" s="1">
        <v>0</v>
      </c>
      <c r="AC2875" s="1">
        <v>0</v>
      </c>
      <c r="AE2875" s="1">
        <v>0</v>
      </c>
      <c r="AG2875" s="1">
        <v>4</v>
      </c>
      <c r="AH2875" s="1">
        <v>13000</v>
      </c>
    </row>
    <row r="2876" spans="1:34">
      <c r="A2876" s="1" t="s">
        <v>7491</v>
      </c>
      <c r="B2876" s="1" t="s">
        <v>7492</v>
      </c>
      <c r="C2876" s="1" t="s">
        <v>1153</v>
      </c>
      <c r="D2876" s="1">
        <v>19</v>
      </c>
      <c r="E2876" s="4">
        <v>44711</v>
      </c>
      <c r="F2876" s="1" t="s">
        <v>7493</v>
      </c>
      <c r="G2876" s="1" t="s">
        <v>80</v>
      </c>
      <c r="H2876" s="1" t="s">
        <v>73</v>
      </c>
      <c r="I2876" s="1">
        <v>0</v>
      </c>
      <c r="J2876" s="1" t="s">
        <v>74</v>
      </c>
      <c r="K2876" s="1">
        <v>0.8</v>
      </c>
      <c r="L2876" s="1" t="s">
        <v>75</v>
      </c>
      <c r="M2876" s="1">
        <v>0</v>
      </c>
      <c r="O2876" s="1">
        <v>0</v>
      </c>
      <c r="Q2876" s="1">
        <v>0</v>
      </c>
      <c r="S2876" s="1">
        <v>0</v>
      </c>
      <c r="U2876" s="1">
        <v>0</v>
      </c>
      <c r="W2876" s="1">
        <v>0</v>
      </c>
      <c r="Y2876" s="1">
        <v>0</v>
      </c>
      <c r="AA2876" s="1">
        <v>0</v>
      </c>
      <c r="AC2876" s="1">
        <v>0</v>
      </c>
      <c r="AE2876" s="1">
        <v>0</v>
      </c>
      <c r="AG2876" s="1">
        <v>2</v>
      </c>
      <c r="AH2876" s="1">
        <v>10000</v>
      </c>
    </row>
    <row r="2877" spans="1:34">
      <c r="A2877" s="1" t="s">
        <v>7494</v>
      </c>
      <c r="B2877" s="1" t="s">
        <v>7495</v>
      </c>
      <c r="C2877" s="1" t="s">
        <v>218</v>
      </c>
      <c r="D2877" s="1">
        <v>13</v>
      </c>
      <c r="E2877" s="4">
        <v>44680</v>
      </c>
      <c r="F2877" s="1" t="s">
        <v>7496</v>
      </c>
      <c r="G2877" s="1" t="s">
        <v>72</v>
      </c>
      <c r="H2877" s="1" t="s">
        <v>73</v>
      </c>
      <c r="I2877" s="1">
        <v>0</v>
      </c>
      <c r="J2877" s="1" t="s">
        <v>6643</v>
      </c>
      <c r="K2877" s="1">
        <v>0.8</v>
      </c>
      <c r="L2877" s="1" t="s">
        <v>75</v>
      </c>
      <c r="M2877" s="1">
        <v>0</v>
      </c>
      <c r="O2877" s="1">
        <v>0</v>
      </c>
      <c r="Q2877" s="1">
        <v>0</v>
      </c>
      <c r="S2877" s="1">
        <v>0</v>
      </c>
      <c r="U2877" s="1">
        <v>0</v>
      </c>
      <c r="W2877" s="1">
        <v>0</v>
      </c>
      <c r="Y2877" s="1">
        <v>0</v>
      </c>
      <c r="AA2877" s="1">
        <v>0</v>
      </c>
      <c r="AC2877" s="1">
        <v>0</v>
      </c>
      <c r="AE2877" s="1">
        <v>0</v>
      </c>
      <c r="AG2877" s="1">
        <v>2</v>
      </c>
      <c r="AH2877" s="1">
        <v>8999.99</v>
      </c>
    </row>
    <row r="2878" spans="1:34">
      <c r="A2878" s="1" t="s">
        <v>7497</v>
      </c>
      <c r="B2878" s="1" t="s">
        <v>7498</v>
      </c>
      <c r="C2878" s="1" t="s">
        <v>132</v>
      </c>
      <c r="D2878" s="1">
        <v>40</v>
      </c>
      <c r="E2878" s="1">
        <v>42807</v>
      </c>
      <c r="F2878" s="1" t="s">
        <v>20332</v>
      </c>
      <c r="G2878" s="1" t="s">
        <v>72</v>
      </c>
      <c r="H2878" s="1" t="s">
        <v>73</v>
      </c>
      <c r="I2878" s="1">
        <v>0</v>
      </c>
      <c r="J2878" s="1" t="s">
        <v>434</v>
      </c>
      <c r="K2878" s="1">
        <v>0.8</v>
      </c>
      <c r="L2878" s="1" t="s">
        <v>75</v>
      </c>
      <c r="M2878" s="1">
        <v>0</v>
      </c>
      <c r="O2878" s="1">
        <v>0</v>
      </c>
      <c r="Q2878" s="1">
        <v>0</v>
      </c>
      <c r="S2878" s="1">
        <v>0</v>
      </c>
      <c r="U2878" s="1">
        <v>0</v>
      </c>
      <c r="W2878" s="1">
        <v>0</v>
      </c>
      <c r="Y2878" s="1">
        <v>0</v>
      </c>
      <c r="AA2878" s="1">
        <v>0</v>
      </c>
      <c r="AC2878" s="1">
        <v>0</v>
      </c>
      <c r="AE2878" s="1">
        <v>0</v>
      </c>
      <c r="AG2878" s="1">
        <v>2</v>
      </c>
      <c r="AH2878" s="1">
        <v>7500</v>
      </c>
    </row>
    <row r="2879" spans="1:34">
      <c r="A2879" s="1" t="s">
        <v>7499</v>
      </c>
      <c r="B2879" s="1" t="s">
        <v>7500</v>
      </c>
      <c r="C2879" s="1" t="s">
        <v>132</v>
      </c>
      <c r="D2879" s="1">
        <v>3</v>
      </c>
      <c r="E2879" s="1">
        <v>39107</v>
      </c>
      <c r="F2879" s="1" t="s">
        <v>20332</v>
      </c>
      <c r="G2879" s="1" t="s">
        <v>72</v>
      </c>
      <c r="H2879" s="1" t="s">
        <v>65</v>
      </c>
      <c r="I2879" s="1">
        <v>0.8</v>
      </c>
      <c r="J2879" s="1" t="s">
        <v>75</v>
      </c>
      <c r="K2879" s="1">
        <v>0</v>
      </c>
      <c r="M2879" s="1">
        <v>0</v>
      </c>
      <c r="O2879" s="1">
        <v>0</v>
      </c>
      <c r="Q2879" s="1">
        <v>0</v>
      </c>
      <c r="S2879" s="1">
        <v>0</v>
      </c>
      <c r="U2879" s="1">
        <v>0</v>
      </c>
      <c r="W2879" s="1">
        <v>0</v>
      </c>
      <c r="Y2879" s="1">
        <v>0</v>
      </c>
      <c r="AA2879" s="1">
        <v>0</v>
      </c>
      <c r="AC2879" s="1">
        <v>0</v>
      </c>
      <c r="AE2879" s="1">
        <v>0</v>
      </c>
      <c r="AG2879" s="1">
        <v>1</v>
      </c>
      <c r="AH2879" s="1">
        <v>0</v>
      </c>
    </row>
    <row r="2880" spans="1:34">
      <c r="A2880" s="1" t="s">
        <v>7501</v>
      </c>
      <c r="B2880" s="1" t="s">
        <v>7502</v>
      </c>
      <c r="C2880" s="1" t="s">
        <v>156</v>
      </c>
      <c r="D2880" s="1">
        <v>20</v>
      </c>
      <c r="E2880" s="1">
        <v>43581</v>
      </c>
      <c r="F2880" s="1" t="s">
        <v>20332</v>
      </c>
      <c r="G2880" s="1" t="s">
        <v>72</v>
      </c>
      <c r="H2880" s="1" t="s">
        <v>65</v>
      </c>
      <c r="I2880" s="1">
        <v>0.8</v>
      </c>
      <c r="J2880" s="1" t="s">
        <v>75</v>
      </c>
      <c r="K2880" s="1">
        <v>0</v>
      </c>
      <c r="M2880" s="1">
        <v>0</v>
      </c>
      <c r="O2880" s="1">
        <v>0</v>
      </c>
      <c r="Q2880" s="1">
        <v>0</v>
      </c>
      <c r="S2880" s="1">
        <v>0</v>
      </c>
      <c r="U2880" s="1">
        <v>0</v>
      </c>
      <c r="W2880" s="1">
        <v>0</v>
      </c>
      <c r="Y2880" s="1">
        <v>0</v>
      </c>
      <c r="AA2880" s="1">
        <v>0</v>
      </c>
      <c r="AC2880" s="1">
        <v>0</v>
      </c>
      <c r="AE2880" s="1">
        <v>0</v>
      </c>
      <c r="AG2880" s="1">
        <v>1</v>
      </c>
      <c r="AH2880" s="1">
        <v>0</v>
      </c>
    </row>
    <row r="2881" spans="1:34">
      <c r="A2881" s="1" t="s">
        <v>7503</v>
      </c>
      <c r="B2881" s="1" t="s">
        <v>7504</v>
      </c>
      <c r="C2881" s="1" t="s">
        <v>491</v>
      </c>
      <c r="D2881" s="1">
        <v>9</v>
      </c>
      <c r="E2881" s="1">
        <v>38742</v>
      </c>
      <c r="F2881" s="1" t="s">
        <v>20332</v>
      </c>
      <c r="G2881" s="1" t="s">
        <v>72</v>
      </c>
      <c r="H2881" s="1" t="s">
        <v>65</v>
      </c>
      <c r="I2881" s="1">
        <v>0.5</v>
      </c>
      <c r="J2881" s="1" t="s">
        <v>75</v>
      </c>
      <c r="K2881" s="1">
        <v>0</v>
      </c>
      <c r="M2881" s="1">
        <v>0</v>
      </c>
      <c r="O2881" s="1">
        <v>0</v>
      </c>
      <c r="Q2881" s="1">
        <v>0</v>
      </c>
      <c r="S2881" s="1">
        <v>0</v>
      </c>
      <c r="U2881" s="1">
        <v>0</v>
      </c>
      <c r="W2881" s="1">
        <v>0</v>
      </c>
      <c r="Y2881" s="1">
        <v>0</v>
      </c>
      <c r="AA2881" s="1">
        <v>0</v>
      </c>
      <c r="AC2881" s="1">
        <v>0</v>
      </c>
      <c r="AE2881" s="1">
        <v>0</v>
      </c>
      <c r="AG2881" s="1">
        <v>1</v>
      </c>
      <c r="AH2881" s="1">
        <v>0</v>
      </c>
    </row>
    <row r="2882" spans="1:34">
      <c r="A2882" s="1" t="s">
        <v>7505</v>
      </c>
      <c r="B2882" s="1" t="s">
        <v>7506</v>
      </c>
      <c r="C2882" s="1" t="s">
        <v>626</v>
      </c>
      <c r="H2882" s="1" t="s">
        <v>65</v>
      </c>
      <c r="I2882" s="1" t="s">
        <v>66</v>
      </c>
      <c r="V2882" s="1" t="s">
        <v>67</v>
      </c>
    </row>
    <row r="2883" spans="1:34">
      <c r="A2883" s="1" t="s">
        <v>7507</v>
      </c>
      <c r="B2883" s="1" t="s">
        <v>7508</v>
      </c>
      <c r="C2883" s="1" t="s">
        <v>620</v>
      </c>
      <c r="D2883" s="1">
        <v>8</v>
      </c>
      <c r="E2883" s="4">
        <v>44711</v>
      </c>
      <c r="F2883" s="1" t="s">
        <v>7509</v>
      </c>
      <c r="G2883" s="1" t="s">
        <v>72</v>
      </c>
      <c r="H2883" s="1" t="s">
        <v>65</v>
      </c>
      <c r="I2883" s="1">
        <v>0.8</v>
      </c>
      <c r="J2883" s="1" t="s">
        <v>75</v>
      </c>
      <c r="K2883" s="1">
        <v>0</v>
      </c>
      <c r="M2883" s="1">
        <v>0</v>
      </c>
      <c r="O2883" s="1">
        <v>0</v>
      </c>
      <c r="Q2883" s="1">
        <v>0</v>
      </c>
      <c r="S2883" s="1">
        <v>0</v>
      </c>
      <c r="U2883" s="1">
        <v>0</v>
      </c>
      <c r="W2883" s="1">
        <v>0</v>
      </c>
      <c r="Y2883" s="1">
        <v>0</v>
      </c>
      <c r="AA2883" s="1">
        <v>0</v>
      </c>
      <c r="AC2883" s="1">
        <v>0</v>
      </c>
      <c r="AE2883" s="1">
        <v>0</v>
      </c>
      <c r="AG2883" s="1">
        <v>1</v>
      </c>
      <c r="AH2883" s="1">
        <v>0</v>
      </c>
    </row>
    <row r="2884" spans="1:34">
      <c r="A2884" s="1" t="s">
        <v>7510</v>
      </c>
      <c r="B2884" s="1" t="s">
        <v>7511</v>
      </c>
      <c r="C2884" s="1" t="s">
        <v>199</v>
      </c>
      <c r="D2884" s="1">
        <v>31</v>
      </c>
      <c r="E2884" s="4">
        <v>44552</v>
      </c>
      <c r="F2884" s="1" t="s">
        <v>7512</v>
      </c>
      <c r="G2884" s="1" t="s">
        <v>72</v>
      </c>
      <c r="H2884" s="1" t="s">
        <v>65</v>
      </c>
      <c r="I2884" s="1">
        <v>0.7</v>
      </c>
      <c r="J2884" s="1" t="s">
        <v>75</v>
      </c>
      <c r="K2884" s="1">
        <v>0</v>
      </c>
      <c r="M2884" s="1">
        <v>0</v>
      </c>
      <c r="O2884" s="1">
        <v>0</v>
      </c>
      <c r="Q2884" s="1">
        <v>0</v>
      </c>
      <c r="S2884" s="1">
        <v>0</v>
      </c>
      <c r="U2884" s="1">
        <v>0</v>
      </c>
      <c r="W2884" s="1">
        <v>0</v>
      </c>
      <c r="Y2884" s="1">
        <v>0</v>
      </c>
      <c r="AA2884" s="1">
        <v>0</v>
      </c>
      <c r="AC2884" s="1">
        <v>0</v>
      </c>
      <c r="AE2884" s="1">
        <v>0</v>
      </c>
      <c r="AG2884" s="1">
        <v>1</v>
      </c>
      <c r="AH2884" s="1">
        <v>0</v>
      </c>
    </row>
    <row r="2885" spans="1:34">
      <c r="A2885" s="1" t="s">
        <v>7513</v>
      </c>
      <c r="B2885" s="1" t="s">
        <v>7514</v>
      </c>
      <c r="C2885" s="1" t="s">
        <v>322</v>
      </c>
      <c r="D2885" s="1">
        <v>14</v>
      </c>
      <c r="E2885" s="1">
        <v>41884</v>
      </c>
      <c r="F2885" s="1" t="s">
        <v>20332</v>
      </c>
      <c r="G2885" s="1" t="s">
        <v>72</v>
      </c>
      <c r="H2885" s="1" t="s">
        <v>65</v>
      </c>
      <c r="I2885" s="1">
        <v>0.4</v>
      </c>
      <c r="J2885" s="1" t="s">
        <v>75</v>
      </c>
      <c r="K2885" s="1">
        <v>0</v>
      </c>
      <c r="M2885" s="1">
        <v>0</v>
      </c>
      <c r="O2885" s="1">
        <v>0</v>
      </c>
      <c r="Q2885" s="1">
        <v>0</v>
      </c>
      <c r="S2885" s="1">
        <v>0</v>
      </c>
      <c r="U2885" s="1">
        <v>0</v>
      </c>
      <c r="W2885" s="1">
        <v>0</v>
      </c>
      <c r="Y2885" s="1">
        <v>0</v>
      </c>
      <c r="AA2885" s="1">
        <v>0</v>
      </c>
      <c r="AC2885" s="1">
        <v>0</v>
      </c>
      <c r="AE2885" s="1">
        <v>0</v>
      </c>
      <c r="AG2885" s="1">
        <v>1</v>
      </c>
      <c r="AH2885" s="1">
        <v>0</v>
      </c>
    </row>
    <row r="2886" spans="1:34">
      <c r="A2886" s="1" t="s">
        <v>7515</v>
      </c>
      <c r="B2886" s="1" t="s">
        <v>7516</v>
      </c>
      <c r="C2886" s="1" t="s">
        <v>334</v>
      </c>
      <c r="D2886" s="1">
        <v>7</v>
      </c>
      <c r="E2886" s="1">
        <v>44396</v>
      </c>
      <c r="F2886" s="1" t="s">
        <v>20332</v>
      </c>
      <c r="G2886" s="1" t="s">
        <v>72</v>
      </c>
      <c r="H2886" s="1" t="s">
        <v>65</v>
      </c>
      <c r="I2886" s="1">
        <v>0.8</v>
      </c>
      <c r="J2886" s="1" t="s">
        <v>75</v>
      </c>
      <c r="K2886" s="1">
        <v>0</v>
      </c>
      <c r="M2886" s="1">
        <v>0</v>
      </c>
      <c r="O2886" s="1">
        <v>0</v>
      </c>
      <c r="Q2886" s="1">
        <v>0</v>
      </c>
      <c r="S2886" s="1">
        <v>0</v>
      </c>
      <c r="U2886" s="1">
        <v>0</v>
      </c>
      <c r="W2886" s="1">
        <v>0</v>
      </c>
      <c r="Y2886" s="1">
        <v>0</v>
      </c>
      <c r="AA2886" s="1">
        <v>0</v>
      </c>
      <c r="AC2886" s="1">
        <v>0</v>
      </c>
      <c r="AE2886" s="1">
        <v>0</v>
      </c>
      <c r="AG2886" s="1">
        <v>1</v>
      </c>
      <c r="AH2886" s="1">
        <v>0</v>
      </c>
    </row>
    <row r="2887" spans="1:34">
      <c r="A2887" s="1" t="s">
        <v>7517</v>
      </c>
      <c r="B2887" s="1" t="s">
        <v>7518</v>
      </c>
      <c r="C2887" s="1" t="s">
        <v>334</v>
      </c>
      <c r="D2887" s="1">
        <v>6</v>
      </c>
      <c r="E2887" s="4">
        <v>44704</v>
      </c>
      <c r="F2887" s="1" t="s">
        <v>7519</v>
      </c>
      <c r="G2887" s="1" t="s">
        <v>72</v>
      </c>
      <c r="H2887" s="1" t="s">
        <v>65</v>
      </c>
      <c r="I2887" s="1">
        <v>0.8</v>
      </c>
      <c r="J2887" s="1" t="s">
        <v>75</v>
      </c>
      <c r="K2887" s="1">
        <v>0</v>
      </c>
      <c r="M2887" s="1">
        <v>0</v>
      </c>
      <c r="O2887" s="1">
        <v>0</v>
      </c>
      <c r="Q2887" s="1">
        <v>0</v>
      </c>
      <c r="S2887" s="1">
        <v>0</v>
      </c>
      <c r="U2887" s="1">
        <v>0</v>
      </c>
      <c r="W2887" s="1">
        <v>0</v>
      </c>
      <c r="Y2887" s="1">
        <v>0</v>
      </c>
      <c r="AA2887" s="1">
        <v>0</v>
      </c>
      <c r="AC2887" s="1">
        <v>0</v>
      </c>
      <c r="AE2887" s="1">
        <v>0</v>
      </c>
      <c r="AG2887" s="1">
        <v>1</v>
      </c>
      <c r="AH2887" s="1">
        <v>0</v>
      </c>
    </row>
    <row r="2888" spans="1:34">
      <c r="A2888" s="1" t="s">
        <v>7520</v>
      </c>
      <c r="B2888" s="1" t="s">
        <v>7521</v>
      </c>
      <c r="C2888" s="1" t="s">
        <v>255</v>
      </c>
      <c r="D2888" s="1">
        <v>2</v>
      </c>
      <c r="E2888" s="4">
        <v>44618</v>
      </c>
      <c r="F2888" s="1" t="s">
        <v>7522</v>
      </c>
      <c r="G2888" s="1" t="s">
        <v>72</v>
      </c>
      <c r="H2888" s="1" t="s">
        <v>65</v>
      </c>
      <c r="I2888" s="1">
        <v>0.6</v>
      </c>
      <c r="J2888" s="1" t="s">
        <v>75</v>
      </c>
      <c r="K2888" s="1">
        <v>0</v>
      </c>
      <c r="M2888" s="1">
        <v>0</v>
      </c>
      <c r="O2888" s="1">
        <v>0</v>
      </c>
      <c r="Q2888" s="1">
        <v>0</v>
      </c>
      <c r="S2888" s="1">
        <v>0</v>
      </c>
      <c r="U2888" s="1">
        <v>0</v>
      </c>
      <c r="W2888" s="1">
        <v>0</v>
      </c>
      <c r="Y2888" s="1">
        <v>0</v>
      </c>
      <c r="AA2888" s="1">
        <v>0</v>
      </c>
      <c r="AC2888" s="1">
        <v>0</v>
      </c>
      <c r="AE2888" s="1">
        <v>0</v>
      </c>
      <c r="AG2888" s="1">
        <v>1</v>
      </c>
      <c r="AH2888" s="1">
        <v>0</v>
      </c>
    </row>
    <row r="2889" spans="1:34">
      <c r="A2889" s="1" t="s">
        <v>7523</v>
      </c>
      <c r="B2889" s="1" t="s">
        <v>7524</v>
      </c>
      <c r="C2889" s="1" t="s">
        <v>620</v>
      </c>
      <c r="D2889" s="1">
        <v>3</v>
      </c>
      <c r="E2889" s="1">
        <v>43977</v>
      </c>
      <c r="F2889" s="1" t="s">
        <v>20332</v>
      </c>
      <c r="G2889" s="1" t="s">
        <v>72</v>
      </c>
      <c r="H2889" s="1" t="s">
        <v>65</v>
      </c>
      <c r="I2889" s="1">
        <v>0.65</v>
      </c>
      <c r="J2889" s="1" t="s">
        <v>75</v>
      </c>
      <c r="K2889" s="1">
        <v>0</v>
      </c>
      <c r="M2889" s="1">
        <v>0</v>
      </c>
      <c r="O2889" s="1">
        <v>0</v>
      </c>
      <c r="Q2889" s="1">
        <v>0</v>
      </c>
      <c r="S2889" s="1">
        <v>0</v>
      </c>
      <c r="U2889" s="1">
        <v>0</v>
      </c>
      <c r="W2889" s="1">
        <v>0</v>
      </c>
      <c r="Y2889" s="1">
        <v>0</v>
      </c>
      <c r="AA2889" s="1">
        <v>0</v>
      </c>
      <c r="AC2889" s="1">
        <v>0</v>
      </c>
      <c r="AE2889" s="1">
        <v>0</v>
      </c>
      <c r="AG2889" s="1">
        <v>1</v>
      </c>
      <c r="AH2889" s="1">
        <v>0</v>
      </c>
    </row>
    <row r="2890" spans="1:34">
      <c r="A2890" s="1" t="s">
        <v>7525</v>
      </c>
      <c r="B2890" s="1" t="s">
        <v>7526</v>
      </c>
      <c r="C2890" s="1" t="s">
        <v>731</v>
      </c>
      <c r="H2890" s="1" t="s">
        <v>65</v>
      </c>
      <c r="I2890" s="1" t="s">
        <v>66</v>
      </c>
      <c r="V2890" s="1" t="s">
        <v>67</v>
      </c>
    </row>
    <row r="2891" spans="1:34">
      <c r="A2891" s="1" t="s">
        <v>7527</v>
      </c>
      <c r="B2891" s="1" t="s">
        <v>7528</v>
      </c>
      <c r="C2891" s="1" t="s">
        <v>259</v>
      </c>
      <c r="D2891" s="1">
        <v>7</v>
      </c>
      <c r="E2891" s="4">
        <v>44624</v>
      </c>
      <c r="F2891" s="1" t="s">
        <v>7529</v>
      </c>
      <c r="G2891" s="1" t="s">
        <v>72</v>
      </c>
      <c r="H2891" s="1" t="s">
        <v>65</v>
      </c>
      <c r="I2891" s="1">
        <v>0.6</v>
      </c>
      <c r="J2891" s="1" t="s">
        <v>75</v>
      </c>
      <c r="K2891" s="1">
        <v>0</v>
      </c>
      <c r="M2891" s="1">
        <v>0</v>
      </c>
      <c r="O2891" s="1">
        <v>0</v>
      </c>
      <c r="Q2891" s="1">
        <v>0</v>
      </c>
      <c r="S2891" s="1">
        <v>0</v>
      </c>
      <c r="U2891" s="1">
        <v>0</v>
      </c>
      <c r="W2891" s="1">
        <v>0</v>
      </c>
      <c r="Y2891" s="1">
        <v>0</v>
      </c>
      <c r="AA2891" s="1">
        <v>0</v>
      </c>
      <c r="AC2891" s="1">
        <v>0</v>
      </c>
      <c r="AE2891" s="1">
        <v>0</v>
      </c>
      <c r="AG2891" s="1">
        <v>1</v>
      </c>
      <c r="AH2891" s="1">
        <v>0</v>
      </c>
    </row>
    <row r="2892" spans="1:34">
      <c r="A2892" s="1" t="s">
        <v>7530</v>
      </c>
      <c r="B2892" s="1" t="s">
        <v>7531</v>
      </c>
      <c r="C2892" s="1" t="s">
        <v>156</v>
      </c>
      <c r="D2892" s="1">
        <v>3</v>
      </c>
      <c r="E2892" s="4">
        <v>44600</v>
      </c>
      <c r="F2892" s="1" t="s">
        <v>7532</v>
      </c>
      <c r="G2892" s="1" t="s">
        <v>72</v>
      </c>
      <c r="H2892" s="1" t="s">
        <v>65</v>
      </c>
      <c r="I2892" s="1">
        <v>0.8</v>
      </c>
      <c r="J2892" s="1" t="s">
        <v>75</v>
      </c>
      <c r="K2892" s="1">
        <v>0</v>
      </c>
      <c r="M2892" s="1">
        <v>0</v>
      </c>
      <c r="O2892" s="1">
        <v>0</v>
      </c>
      <c r="Q2892" s="1">
        <v>0</v>
      </c>
      <c r="S2892" s="1">
        <v>0</v>
      </c>
      <c r="U2892" s="1">
        <v>0</v>
      </c>
      <c r="W2892" s="1">
        <v>0</v>
      </c>
      <c r="Y2892" s="1">
        <v>0</v>
      </c>
      <c r="AA2892" s="1">
        <v>0</v>
      </c>
      <c r="AC2892" s="1">
        <v>0</v>
      </c>
      <c r="AE2892" s="1">
        <v>0</v>
      </c>
      <c r="AG2892" s="1">
        <v>1</v>
      </c>
      <c r="AH2892" s="1">
        <v>0</v>
      </c>
    </row>
    <row r="2893" spans="1:34">
      <c r="A2893" s="1" t="s">
        <v>7533</v>
      </c>
      <c r="B2893" s="1" t="s">
        <v>7534</v>
      </c>
      <c r="C2893" s="1" t="s">
        <v>156</v>
      </c>
      <c r="D2893" s="1">
        <v>7</v>
      </c>
      <c r="E2893" s="1">
        <v>44286</v>
      </c>
      <c r="F2893" s="1" t="s">
        <v>20332</v>
      </c>
      <c r="G2893" s="1" t="s">
        <v>72</v>
      </c>
      <c r="H2893" s="1" t="s">
        <v>65</v>
      </c>
      <c r="I2893" s="1">
        <v>0.7</v>
      </c>
      <c r="J2893" s="1" t="s">
        <v>75</v>
      </c>
      <c r="K2893" s="1">
        <v>0</v>
      </c>
      <c r="M2893" s="1">
        <v>0</v>
      </c>
      <c r="O2893" s="1">
        <v>0</v>
      </c>
      <c r="Q2893" s="1">
        <v>0</v>
      </c>
      <c r="S2893" s="1">
        <v>0</v>
      </c>
      <c r="U2893" s="1">
        <v>0</v>
      </c>
      <c r="W2893" s="1">
        <v>0</v>
      </c>
      <c r="Y2893" s="1">
        <v>0</v>
      </c>
      <c r="AA2893" s="1">
        <v>0</v>
      </c>
      <c r="AC2893" s="1">
        <v>0</v>
      </c>
      <c r="AE2893" s="1">
        <v>0</v>
      </c>
      <c r="AG2893" s="1">
        <v>1</v>
      </c>
      <c r="AH2893" s="1">
        <v>0</v>
      </c>
    </row>
    <row r="2894" spans="1:34">
      <c r="A2894" s="1" t="s">
        <v>7535</v>
      </c>
      <c r="B2894" s="1" t="s">
        <v>7536</v>
      </c>
      <c r="C2894" s="1" t="s">
        <v>146</v>
      </c>
      <c r="D2894" s="1">
        <v>11</v>
      </c>
      <c r="E2894" s="4">
        <v>44679</v>
      </c>
      <c r="F2894" s="1" t="s">
        <v>7537</v>
      </c>
      <c r="G2894" s="1" t="s">
        <v>72</v>
      </c>
      <c r="H2894" s="1" t="s">
        <v>65</v>
      </c>
      <c r="I2894" s="1">
        <v>0.8</v>
      </c>
      <c r="J2894" s="1" t="s">
        <v>75</v>
      </c>
      <c r="K2894" s="1">
        <v>0</v>
      </c>
      <c r="M2894" s="1">
        <v>0</v>
      </c>
      <c r="O2894" s="1">
        <v>0</v>
      </c>
      <c r="Q2894" s="1">
        <v>0</v>
      </c>
      <c r="S2894" s="1">
        <v>0</v>
      </c>
      <c r="U2894" s="1">
        <v>0</v>
      </c>
      <c r="W2894" s="1">
        <v>0</v>
      </c>
      <c r="Y2894" s="1">
        <v>0</v>
      </c>
      <c r="AA2894" s="1">
        <v>0</v>
      </c>
      <c r="AC2894" s="1">
        <v>0</v>
      </c>
      <c r="AE2894" s="1">
        <v>0</v>
      </c>
      <c r="AG2894" s="1">
        <v>1</v>
      </c>
      <c r="AH2894" s="1">
        <v>0</v>
      </c>
    </row>
    <row r="2895" spans="1:34">
      <c r="A2895" s="1" t="s">
        <v>7538</v>
      </c>
      <c r="B2895" s="1" t="s">
        <v>7539</v>
      </c>
      <c r="C2895" s="1" t="s">
        <v>196</v>
      </c>
      <c r="D2895" s="1">
        <v>9</v>
      </c>
      <c r="E2895" s="4">
        <v>44681</v>
      </c>
      <c r="F2895" s="1" t="s">
        <v>7540</v>
      </c>
      <c r="G2895" s="1" t="s">
        <v>745</v>
      </c>
      <c r="H2895" s="1" t="s">
        <v>73</v>
      </c>
      <c r="I2895" s="1">
        <v>0</v>
      </c>
      <c r="J2895" s="1" t="s">
        <v>397</v>
      </c>
      <c r="K2895" s="1">
        <v>0.5</v>
      </c>
      <c r="L2895" s="1" t="s">
        <v>75</v>
      </c>
      <c r="M2895" s="1">
        <v>0</v>
      </c>
      <c r="O2895" s="1">
        <v>0</v>
      </c>
      <c r="Q2895" s="1">
        <v>0</v>
      </c>
      <c r="S2895" s="1">
        <v>0</v>
      </c>
      <c r="U2895" s="1">
        <v>0</v>
      </c>
      <c r="W2895" s="1">
        <v>0</v>
      </c>
      <c r="Y2895" s="1">
        <v>0</v>
      </c>
      <c r="AA2895" s="1">
        <v>0</v>
      </c>
      <c r="AC2895" s="1">
        <v>0</v>
      </c>
      <c r="AE2895" s="1">
        <v>0</v>
      </c>
      <c r="AG2895" s="1">
        <v>2</v>
      </c>
      <c r="AH2895" s="1">
        <v>8000</v>
      </c>
    </row>
    <row r="2896" spans="1:34">
      <c r="A2896" s="1" t="s">
        <v>7541</v>
      </c>
      <c r="B2896" s="1" t="s">
        <v>7542</v>
      </c>
      <c r="C2896" s="1" t="s">
        <v>259</v>
      </c>
      <c r="D2896" s="1">
        <v>25</v>
      </c>
      <c r="E2896" s="4">
        <v>44771</v>
      </c>
      <c r="F2896" s="1" t="s">
        <v>20524</v>
      </c>
      <c r="G2896" s="1" t="s">
        <v>80</v>
      </c>
      <c r="H2896" s="1" t="s">
        <v>65</v>
      </c>
      <c r="I2896" s="1">
        <v>0.8</v>
      </c>
      <c r="J2896" s="1" t="s">
        <v>75</v>
      </c>
      <c r="K2896" s="1">
        <v>0</v>
      </c>
      <c r="M2896" s="1">
        <v>0</v>
      </c>
      <c r="O2896" s="1">
        <v>0</v>
      </c>
      <c r="Q2896" s="1">
        <v>0</v>
      </c>
      <c r="S2896" s="1">
        <v>0</v>
      </c>
      <c r="U2896" s="1">
        <v>0</v>
      </c>
      <c r="W2896" s="1">
        <v>0</v>
      </c>
      <c r="Y2896" s="1">
        <v>0</v>
      </c>
      <c r="AA2896" s="1">
        <v>0</v>
      </c>
      <c r="AC2896" s="1">
        <v>0</v>
      </c>
      <c r="AE2896" s="1">
        <v>0</v>
      </c>
      <c r="AG2896" s="1">
        <v>1</v>
      </c>
      <c r="AH2896" s="1">
        <v>0</v>
      </c>
    </row>
    <row r="2897" spans="1:34">
      <c r="A2897" s="1" t="s">
        <v>7543</v>
      </c>
      <c r="B2897" s="1" t="s">
        <v>7544</v>
      </c>
      <c r="C2897" s="1" t="s">
        <v>199</v>
      </c>
      <c r="D2897" s="1">
        <v>3</v>
      </c>
      <c r="E2897" s="1">
        <v>44280</v>
      </c>
      <c r="F2897" s="1" t="s">
        <v>20340</v>
      </c>
      <c r="G2897" s="1" t="s">
        <v>20341</v>
      </c>
      <c r="H2897" s="1" t="s">
        <v>73</v>
      </c>
      <c r="I2897" s="1">
        <v>0.45</v>
      </c>
      <c r="J2897" s="1" t="s">
        <v>82</v>
      </c>
      <c r="K2897" s="1">
        <v>0.5</v>
      </c>
      <c r="L2897" s="1" t="s">
        <v>83</v>
      </c>
      <c r="M2897" s="1">
        <v>0.55000000000000004</v>
      </c>
      <c r="N2897" s="1" t="s">
        <v>84</v>
      </c>
      <c r="O2897" s="1">
        <v>0.65</v>
      </c>
      <c r="P2897" s="1" t="s">
        <v>85</v>
      </c>
      <c r="Q2897" s="1">
        <v>0</v>
      </c>
      <c r="S2897" s="1">
        <v>0</v>
      </c>
      <c r="U2897" s="1">
        <v>0</v>
      </c>
      <c r="W2897" s="1">
        <v>0</v>
      </c>
      <c r="Y2897" s="1">
        <v>0</v>
      </c>
      <c r="AA2897" s="1">
        <v>0</v>
      </c>
      <c r="AC2897" s="1">
        <v>0</v>
      </c>
      <c r="AE2897" s="1">
        <v>0</v>
      </c>
      <c r="AG2897" s="1">
        <v>3</v>
      </c>
      <c r="AH2897" s="1">
        <v>0</v>
      </c>
    </row>
    <row r="2898" spans="1:34">
      <c r="A2898" s="1" t="s">
        <v>7545</v>
      </c>
      <c r="B2898" s="1" t="s">
        <v>7546</v>
      </c>
      <c r="C2898" s="1" t="s">
        <v>199</v>
      </c>
      <c r="D2898" s="1">
        <v>14</v>
      </c>
      <c r="E2898" s="1">
        <v>44683</v>
      </c>
      <c r="F2898" s="1" t="s">
        <v>20525</v>
      </c>
      <c r="G2898" s="1" t="s">
        <v>72</v>
      </c>
      <c r="H2898" s="1" t="s">
        <v>65</v>
      </c>
      <c r="I2898" s="1">
        <v>0.6</v>
      </c>
      <c r="J2898" s="1" t="s">
        <v>75</v>
      </c>
      <c r="K2898" s="1">
        <v>0</v>
      </c>
      <c r="M2898" s="1">
        <v>0</v>
      </c>
      <c r="O2898" s="1">
        <v>0</v>
      </c>
      <c r="Q2898" s="1">
        <v>0</v>
      </c>
      <c r="S2898" s="1">
        <v>0</v>
      </c>
      <c r="U2898" s="1">
        <v>0</v>
      </c>
      <c r="W2898" s="1">
        <v>0</v>
      </c>
      <c r="Y2898" s="1">
        <v>0</v>
      </c>
      <c r="AA2898" s="1">
        <v>0</v>
      </c>
      <c r="AC2898" s="1">
        <v>0</v>
      </c>
      <c r="AE2898" s="1">
        <v>0</v>
      </c>
      <c r="AG2898" s="1">
        <v>1</v>
      </c>
      <c r="AH2898" s="1">
        <v>0</v>
      </c>
    </row>
    <row r="2899" spans="1:34">
      <c r="A2899" s="1" t="s">
        <v>7547</v>
      </c>
      <c r="B2899" s="1" t="s">
        <v>7548</v>
      </c>
      <c r="C2899" s="1" t="s">
        <v>1334</v>
      </c>
      <c r="D2899" s="1">
        <v>112</v>
      </c>
      <c r="E2899" s="4">
        <v>44559</v>
      </c>
      <c r="F2899" s="1" t="s">
        <v>7549</v>
      </c>
      <c r="G2899" s="1" t="s">
        <v>72</v>
      </c>
      <c r="H2899" s="1" t="s">
        <v>73</v>
      </c>
      <c r="I2899" s="1">
        <v>0</v>
      </c>
      <c r="J2899" s="1" t="s">
        <v>4055</v>
      </c>
      <c r="K2899" s="1">
        <v>0.8</v>
      </c>
      <c r="L2899" s="1" t="s">
        <v>75</v>
      </c>
      <c r="M2899" s="1">
        <v>0</v>
      </c>
      <c r="O2899" s="1">
        <v>0</v>
      </c>
      <c r="Q2899" s="1">
        <v>0</v>
      </c>
      <c r="S2899" s="1">
        <v>0</v>
      </c>
      <c r="U2899" s="1">
        <v>0</v>
      </c>
      <c r="W2899" s="1">
        <v>0</v>
      </c>
      <c r="Y2899" s="1">
        <v>0</v>
      </c>
      <c r="AA2899" s="1">
        <v>0</v>
      </c>
      <c r="AC2899" s="1">
        <v>0</v>
      </c>
      <c r="AE2899" s="1">
        <v>0</v>
      </c>
      <c r="AG2899" s="1">
        <v>2</v>
      </c>
      <c r="AH2899" s="1">
        <v>14000</v>
      </c>
    </row>
    <row r="2900" spans="1:34">
      <c r="A2900" s="1" t="s">
        <v>7550</v>
      </c>
      <c r="B2900" s="1" t="s">
        <v>7551</v>
      </c>
      <c r="C2900" s="1" t="s">
        <v>212</v>
      </c>
      <c r="D2900" s="1">
        <v>2</v>
      </c>
      <c r="E2900" s="1">
        <v>43965</v>
      </c>
      <c r="F2900" s="1" t="s">
        <v>20332</v>
      </c>
      <c r="G2900" s="1" t="s">
        <v>72</v>
      </c>
      <c r="H2900" s="1" t="s">
        <v>65</v>
      </c>
      <c r="I2900" s="1">
        <v>0.2</v>
      </c>
      <c r="J2900" s="1" t="s">
        <v>75</v>
      </c>
      <c r="K2900" s="1">
        <v>0</v>
      </c>
      <c r="M2900" s="1">
        <v>0</v>
      </c>
      <c r="O2900" s="1">
        <v>0</v>
      </c>
      <c r="Q2900" s="1">
        <v>0</v>
      </c>
      <c r="S2900" s="1">
        <v>0</v>
      </c>
      <c r="U2900" s="1">
        <v>0</v>
      </c>
      <c r="W2900" s="1">
        <v>0</v>
      </c>
      <c r="Y2900" s="1">
        <v>0</v>
      </c>
      <c r="AA2900" s="1">
        <v>0</v>
      </c>
      <c r="AC2900" s="1">
        <v>0</v>
      </c>
      <c r="AE2900" s="1">
        <v>0</v>
      </c>
      <c r="AG2900" s="1">
        <v>1</v>
      </c>
      <c r="AH2900" s="1">
        <v>0</v>
      </c>
    </row>
    <row r="2901" spans="1:34">
      <c r="A2901" s="1" t="s">
        <v>7552</v>
      </c>
      <c r="B2901" s="1" t="s">
        <v>7553</v>
      </c>
      <c r="C2901" s="1" t="s">
        <v>225</v>
      </c>
      <c r="D2901" s="1">
        <v>49</v>
      </c>
      <c r="E2901" s="4">
        <v>44529</v>
      </c>
      <c r="F2901" s="1" t="s">
        <v>7554</v>
      </c>
      <c r="G2901" s="1" t="s">
        <v>80</v>
      </c>
      <c r="H2901" s="1" t="s">
        <v>73</v>
      </c>
      <c r="I2901" s="1">
        <v>0</v>
      </c>
      <c r="J2901" s="1" t="s">
        <v>187</v>
      </c>
      <c r="K2901" s="1">
        <v>0.8</v>
      </c>
      <c r="L2901" s="1" t="s">
        <v>75</v>
      </c>
      <c r="M2901" s="1">
        <v>0</v>
      </c>
      <c r="O2901" s="1">
        <v>0</v>
      </c>
      <c r="Q2901" s="1">
        <v>0</v>
      </c>
      <c r="S2901" s="1">
        <v>0</v>
      </c>
      <c r="U2901" s="1">
        <v>0</v>
      </c>
      <c r="W2901" s="1">
        <v>0</v>
      </c>
      <c r="Y2901" s="1">
        <v>0</v>
      </c>
      <c r="AA2901" s="1">
        <v>0</v>
      </c>
      <c r="AC2901" s="1">
        <v>0</v>
      </c>
      <c r="AE2901" s="1">
        <v>0</v>
      </c>
      <c r="AG2901" s="1">
        <v>2</v>
      </c>
      <c r="AH2901" s="1">
        <v>9000</v>
      </c>
    </row>
    <row r="2902" spans="1:34">
      <c r="A2902" s="1" t="s">
        <v>7555</v>
      </c>
      <c r="B2902" s="1" t="s">
        <v>7556</v>
      </c>
      <c r="C2902" s="1" t="s">
        <v>146</v>
      </c>
      <c r="D2902" s="1">
        <v>3</v>
      </c>
      <c r="E2902" s="1">
        <v>44315</v>
      </c>
      <c r="F2902" s="1" t="s">
        <v>20332</v>
      </c>
      <c r="G2902" s="1" t="s">
        <v>72</v>
      </c>
      <c r="H2902" s="1" t="s">
        <v>73</v>
      </c>
      <c r="I2902" s="1">
        <v>0</v>
      </c>
      <c r="J2902" s="1" t="s">
        <v>74</v>
      </c>
      <c r="K2902" s="1">
        <v>0.7</v>
      </c>
      <c r="L2902" s="1" t="s">
        <v>75</v>
      </c>
      <c r="M2902" s="1">
        <v>0</v>
      </c>
      <c r="O2902" s="1">
        <v>0</v>
      </c>
      <c r="Q2902" s="1">
        <v>0</v>
      </c>
      <c r="S2902" s="1">
        <v>0</v>
      </c>
      <c r="U2902" s="1">
        <v>0</v>
      </c>
      <c r="W2902" s="1">
        <v>0</v>
      </c>
      <c r="Y2902" s="1">
        <v>0</v>
      </c>
      <c r="AA2902" s="1">
        <v>0</v>
      </c>
      <c r="AC2902" s="1">
        <v>0</v>
      </c>
      <c r="AE2902" s="1">
        <v>0</v>
      </c>
      <c r="AG2902" s="1">
        <v>2</v>
      </c>
      <c r="AH2902" s="1">
        <v>10000</v>
      </c>
    </row>
    <row r="2903" spans="1:34">
      <c r="A2903" s="1" t="s">
        <v>7557</v>
      </c>
      <c r="B2903" s="1" t="s">
        <v>7558</v>
      </c>
      <c r="C2903" s="1" t="s">
        <v>126</v>
      </c>
      <c r="H2903" s="1" t="s">
        <v>65</v>
      </c>
      <c r="I2903" s="1" t="s">
        <v>66</v>
      </c>
      <c r="V2903" s="1" t="s">
        <v>67</v>
      </c>
    </row>
    <row r="2904" spans="1:34">
      <c r="A2904" s="1" t="s">
        <v>7559</v>
      </c>
      <c r="B2904" s="1" t="s">
        <v>7560</v>
      </c>
      <c r="C2904" s="1" t="s">
        <v>620</v>
      </c>
      <c r="D2904" s="1">
        <v>6</v>
      </c>
      <c r="E2904" s="1">
        <v>44344</v>
      </c>
      <c r="F2904" s="1" t="s">
        <v>20332</v>
      </c>
      <c r="G2904" s="1" t="s">
        <v>72</v>
      </c>
      <c r="H2904" s="1" t="s">
        <v>65</v>
      </c>
      <c r="I2904" s="1">
        <v>0.8</v>
      </c>
      <c r="J2904" s="1" t="s">
        <v>75</v>
      </c>
      <c r="K2904" s="1">
        <v>0</v>
      </c>
      <c r="M2904" s="1">
        <v>0</v>
      </c>
      <c r="O2904" s="1">
        <v>0</v>
      </c>
      <c r="Q2904" s="1">
        <v>0</v>
      </c>
      <c r="S2904" s="1">
        <v>0</v>
      </c>
      <c r="U2904" s="1">
        <v>0</v>
      </c>
      <c r="W2904" s="1">
        <v>0</v>
      </c>
      <c r="Y2904" s="1">
        <v>0</v>
      </c>
      <c r="AA2904" s="1">
        <v>0</v>
      </c>
      <c r="AC2904" s="1">
        <v>0</v>
      </c>
      <c r="AE2904" s="1">
        <v>0</v>
      </c>
      <c r="AG2904" s="1">
        <v>1</v>
      </c>
      <c r="AH2904" s="1">
        <v>0</v>
      </c>
    </row>
    <row r="2905" spans="1:34">
      <c r="A2905" s="1" t="s">
        <v>7561</v>
      </c>
      <c r="B2905" s="1" t="s">
        <v>7562</v>
      </c>
      <c r="C2905" s="1" t="s">
        <v>491</v>
      </c>
      <c r="D2905" s="1">
        <v>18</v>
      </c>
      <c r="E2905" s="1">
        <v>39167</v>
      </c>
      <c r="F2905" s="1" t="s">
        <v>20332</v>
      </c>
      <c r="G2905" s="1" t="s">
        <v>72</v>
      </c>
      <c r="H2905" s="1" t="s">
        <v>65</v>
      </c>
      <c r="I2905" s="1">
        <v>0.8</v>
      </c>
      <c r="J2905" s="1" t="s">
        <v>75</v>
      </c>
      <c r="K2905" s="1">
        <v>0</v>
      </c>
      <c r="M2905" s="1">
        <v>0</v>
      </c>
      <c r="O2905" s="1">
        <v>0</v>
      </c>
      <c r="Q2905" s="1">
        <v>0</v>
      </c>
      <c r="S2905" s="1">
        <v>0</v>
      </c>
      <c r="U2905" s="1">
        <v>0</v>
      </c>
      <c r="W2905" s="1">
        <v>0</v>
      </c>
      <c r="Y2905" s="1">
        <v>0</v>
      </c>
      <c r="AA2905" s="1">
        <v>0</v>
      </c>
      <c r="AC2905" s="1">
        <v>0</v>
      </c>
      <c r="AE2905" s="1">
        <v>0</v>
      </c>
      <c r="AG2905" s="1">
        <v>1</v>
      </c>
      <c r="AH2905" s="1">
        <v>0</v>
      </c>
    </row>
    <row r="2906" spans="1:34">
      <c r="A2906" s="1" t="s">
        <v>7563</v>
      </c>
      <c r="B2906" s="1" t="s">
        <v>7564</v>
      </c>
      <c r="C2906" s="1" t="s">
        <v>491</v>
      </c>
      <c r="D2906" s="1">
        <v>180</v>
      </c>
      <c r="E2906" s="1">
        <v>44770</v>
      </c>
      <c r="F2906" s="1" t="s">
        <v>20526</v>
      </c>
      <c r="G2906" s="1" t="s">
        <v>72</v>
      </c>
      <c r="H2906" s="1" t="s">
        <v>65</v>
      </c>
      <c r="I2906" s="1">
        <v>0.5</v>
      </c>
      <c r="J2906" s="1" t="s">
        <v>75</v>
      </c>
      <c r="K2906" s="1">
        <v>0</v>
      </c>
      <c r="M2906" s="1">
        <v>0</v>
      </c>
      <c r="O2906" s="1">
        <v>0</v>
      </c>
      <c r="Q2906" s="1">
        <v>0</v>
      </c>
      <c r="S2906" s="1">
        <v>0</v>
      </c>
      <c r="U2906" s="1">
        <v>0</v>
      </c>
      <c r="W2906" s="1">
        <v>0</v>
      </c>
      <c r="Y2906" s="1">
        <v>0</v>
      </c>
      <c r="AA2906" s="1">
        <v>0</v>
      </c>
      <c r="AC2906" s="1">
        <v>0</v>
      </c>
      <c r="AE2906" s="1">
        <v>0</v>
      </c>
      <c r="AG2906" s="1">
        <v>1</v>
      </c>
      <c r="AH2906" s="1">
        <v>0</v>
      </c>
    </row>
    <row r="2907" spans="1:34">
      <c r="A2907" s="1" t="s">
        <v>7565</v>
      </c>
      <c r="B2907" s="1" t="s">
        <v>7566</v>
      </c>
      <c r="C2907" s="1" t="s">
        <v>129</v>
      </c>
      <c r="D2907" s="1">
        <v>56</v>
      </c>
      <c r="E2907" s="1">
        <v>38842</v>
      </c>
      <c r="F2907" s="1" t="s">
        <v>20332</v>
      </c>
      <c r="G2907" s="1" t="s">
        <v>72</v>
      </c>
      <c r="H2907" s="1" t="s">
        <v>65</v>
      </c>
      <c r="I2907" s="1">
        <v>0.5</v>
      </c>
      <c r="J2907" s="1" t="s">
        <v>75</v>
      </c>
      <c r="K2907" s="1">
        <v>0</v>
      </c>
      <c r="M2907" s="1">
        <v>0</v>
      </c>
      <c r="O2907" s="1">
        <v>0</v>
      </c>
      <c r="Q2907" s="1">
        <v>0</v>
      </c>
      <c r="S2907" s="1">
        <v>0</v>
      </c>
      <c r="U2907" s="1">
        <v>0</v>
      </c>
      <c r="W2907" s="1">
        <v>0</v>
      </c>
      <c r="Y2907" s="1">
        <v>0</v>
      </c>
      <c r="AA2907" s="1">
        <v>0</v>
      </c>
      <c r="AC2907" s="1">
        <v>0</v>
      </c>
      <c r="AE2907" s="1">
        <v>0</v>
      </c>
      <c r="AG2907" s="1">
        <v>1</v>
      </c>
      <c r="AH2907" s="1">
        <v>0</v>
      </c>
    </row>
    <row r="2908" spans="1:34">
      <c r="A2908" s="1" t="s">
        <v>7567</v>
      </c>
      <c r="B2908" s="1" t="s">
        <v>7568</v>
      </c>
      <c r="C2908" s="1" t="s">
        <v>903</v>
      </c>
      <c r="H2908" s="1" t="s">
        <v>65</v>
      </c>
      <c r="I2908" s="1" t="s">
        <v>66</v>
      </c>
      <c r="V2908" s="1" t="s">
        <v>67</v>
      </c>
    </row>
    <row r="2909" spans="1:34">
      <c r="A2909" s="1" t="s">
        <v>7569</v>
      </c>
      <c r="B2909" s="1" t="s">
        <v>7570</v>
      </c>
      <c r="C2909" s="1" t="s">
        <v>149</v>
      </c>
      <c r="D2909" s="1">
        <v>4</v>
      </c>
      <c r="E2909" s="1">
        <v>43186</v>
      </c>
      <c r="F2909" s="1" t="s">
        <v>20332</v>
      </c>
      <c r="G2909" s="1" t="s">
        <v>72</v>
      </c>
      <c r="H2909" s="1" t="s">
        <v>65</v>
      </c>
      <c r="I2909" s="1">
        <v>0.8</v>
      </c>
      <c r="J2909" s="1" t="s">
        <v>75</v>
      </c>
      <c r="K2909" s="1">
        <v>0</v>
      </c>
      <c r="M2909" s="1">
        <v>0</v>
      </c>
      <c r="O2909" s="1">
        <v>0</v>
      </c>
      <c r="Q2909" s="1">
        <v>0</v>
      </c>
      <c r="S2909" s="1">
        <v>0</v>
      </c>
      <c r="U2909" s="1">
        <v>0</v>
      </c>
      <c r="W2909" s="1">
        <v>0</v>
      </c>
      <c r="Y2909" s="1">
        <v>0</v>
      </c>
      <c r="AA2909" s="1">
        <v>0</v>
      </c>
      <c r="AC2909" s="1">
        <v>0</v>
      </c>
      <c r="AE2909" s="1">
        <v>0</v>
      </c>
      <c r="AG2909" s="1">
        <v>1</v>
      </c>
      <c r="AH2909" s="1">
        <v>0</v>
      </c>
    </row>
    <row r="2910" spans="1:34">
      <c r="A2910" s="1" t="s">
        <v>7571</v>
      </c>
      <c r="B2910" s="1" t="s">
        <v>7572</v>
      </c>
      <c r="C2910" s="1" t="s">
        <v>522</v>
      </c>
      <c r="D2910" s="1">
        <v>6</v>
      </c>
      <c r="E2910" s="1">
        <v>39125</v>
      </c>
      <c r="F2910" s="1" t="s">
        <v>20332</v>
      </c>
      <c r="G2910" s="1" t="s">
        <v>72</v>
      </c>
      <c r="H2910" s="1" t="s">
        <v>73</v>
      </c>
      <c r="I2910" s="1">
        <v>0</v>
      </c>
      <c r="J2910" s="1" t="s">
        <v>397</v>
      </c>
      <c r="K2910" s="1">
        <v>0.8</v>
      </c>
      <c r="L2910" s="1" t="s">
        <v>75</v>
      </c>
      <c r="M2910" s="1">
        <v>0</v>
      </c>
      <c r="O2910" s="1">
        <v>0</v>
      </c>
      <c r="Q2910" s="1">
        <v>0</v>
      </c>
      <c r="S2910" s="1">
        <v>0</v>
      </c>
      <c r="U2910" s="1">
        <v>0</v>
      </c>
      <c r="W2910" s="1">
        <v>0</v>
      </c>
      <c r="Y2910" s="1">
        <v>0</v>
      </c>
      <c r="AA2910" s="1">
        <v>0</v>
      </c>
      <c r="AC2910" s="1">
        <v>0</v>
      </c>
      <c r="AE2910" s="1">
        <v>0</v>
      </c>
      <c r="AG2910" s="1">
        <v>2</v>
      </c>
      <c r="AH2910" s="1">
        <v>8000</v>
      </c>
    </row>
    <row r="2911" spans="1:34">
      <c r="A2911" s="1" t="s">
        <v>7573</v>
      </c>
      <c r="B2911" s="1" t="s">
        <v>7574</v>
      </c>
      <c r="C2911" s="1" t="s">
        <v>411</v>
      </c>
      <c r="D2911" s="1">
        <v>3</v>
      </c>
      <c r="E2911" s="4">
        <v>44711</v>
      </c>
      <c r="F2911" s="1" t="s">
        <v>7575</v>
      </c>
      <c r="G2911" s="1" t="s">
        <v>72</v>
      </c>
      <c r="H2911" s="1" t="s">
        <v>65</v>
      </c>
      <c r="I2911" s="1">
        <v>0.4</v>
      </c>
      <c r="J2911" s="1" t="s">
        <v>75</v>
      </c>
      <c r="K2911" s="1">
        <v>0</v>
      </c>
      <c r="M2911" s="1">
        <v>0</v>
      </c>
      <c r="O2911" s="1">
        <v>0</v>
      </c>
      <c r="Q2911" s="1">
        <v>0</v>
      </c>
      <c r="S2911" s="1">
        <v>0</v>
      </c>
      <c r="U2911" s="1">
        <v>0</v>
      </c>
      <c r="W2911" s="1">
        <v>0</v>
      </c>
      <c r="Y2911" s="1">
        <v>0</v>
      </c>
      <c r="AA2911" s="1">
        <v>0</v>
      </c>
      <c r="AC2911" s="1">
        <v>0</v>
      </c>
      <c r="AE2911" s="1">
        <v>0</v>
      </c>
      <c r="AG2911" s="1">
        <v>1</v>
      </c>
      <c r="AH2911" s="1">
        <v>0</v>
      </c>
    </row>
    <row r="2912" spans="1:34">
      <c r="A2912" s="1" t="s">
        <v>7576</v>
      </c>
      <c r="B2912" s="1" t="s">
        <v>7577</v>
      </c>
      <c r="C2912" s="1" t="s">
        <v>129</v>
      </c>
      <c r="D2912" s="1">
        <v>5</v>
      </c>
      <c r="E2912" s="1">
        <v>44351</v>
      </c>
      <c r="F2912" s="1" t="s">
        <v>20332</v>
      </c>
      <c r="G2912" s="1" t="s">
        <v>72</v>
      </c>
      <c r="H2912" s="1" t="s">
        <v>65</v>
      </c>
      <c r="I2912" s="1">
        <v>0.6</v>
      </c>
      <c r="J2912" s="1" t="s">
        <v>75</v>
      </c>
      <c r="K2912" s="1">
        <v>0</v>
      </c>
      <c r="M2912" s="1">
        <v>0</v>
      </c>
      <c r="O2912" s="1">
        <v>0</v>
      </c>
      <c r="Q2912" s="1">
        <v>0</v>
      </c>
      <c r="S2912" s="1">
        <v>0</v>
      </c>
      <c r="U2912" s="1">
        <v>0</v>
      </c>
      <c r="W2912" s="1">
        <v>0</v>
      </c>
      <c r="Y2912" s="1">
        <v>0</v>
      </c>
      <c r="AA2912" s="1">
        <v>0</v>
      </c>
      <c r="AC2912" s="1">
        <v>0</v>
      </c>
      <c r="AE2912" s="1">
        <v>0</v>
      </c>
      <c r="AG2912" s="1">
        <v>1</v>
      </c>
      <c r="AH2912" s="1">
        <v>0</v>
      </c>
    </row>
    <row r="2913" spans="1:34">
      <c r="A2913" s="1" t="s">
        <v>7578</v>
      </c>
      <c r="B2913" s="1" t="s">
        <v>7579</v>
      </c>
      <c r="C2913" s="1" t="s">
        <v>163</v>
      </c>
      <c r="D2913" s="1">
        <v>4</v>
      </c>
      <c r="E2913" s="4">
        <v>44648</v>
      </c>
      <c r="F2913" s="1" t="s">
        <v>7580</v>
      </c>
      <c r="G2913" s="1" t="s">
        <v>72</v>
      </c>
      <c r="H2913" s="1" t="s">
        <v>65</v>
      </c>
      <c r="I2913" s="1">
        <v>0.7</v>
      </c>
      <c r="J2913" s="1" t="s">
        <v>75</v>
      </c>
      <c r="K2913" s="1">
        <v>0</v>
      </c>
      <c r="M2913" s="1">
        <v>0</v>
      </c>
      <c r="O2913" s="1">
        <v>0</v>
      </c>
      <c r="Q2913" s="1">
        <v>0</v>
      </c>
      <c r="S2913" s="1">
        <v>0</v>
      </c>
      <c r="U2913" s="1">
        <v>0</v>
      </c>
      <c r="W2913" s="1">
        <v>0</v>
      </c>
      <c r="Y2913" s="1">
        <v>0</v>
      </c>
      <c r="AA2913" s="1">
        <v>0</v>
      </c>
      <c r="AC2913" s="1">
        <v>0</v>
      </c>
      <c r="AE2913" s="1">
        <v>0</v>
      </c>
      <c r="AG2913" s="1">
        <v>1</v>
      </c>
      <c r="AH2913" s="1">
        <v>0</v>
      </c>
    </row>
    <row r="2914" spans="1:34">
      <c r="A2914" s="1" t="s">
        <v>7581</v>
      </c>
      <c r="B2914" s="1" t="s">
        <v>7582</v>
      </c>
      <c r="C2914" s="1" t="s">
        <v>199</v>
      </c>
      <c r="D2914" s="1">
        <v>2</v>
      </c>
      <c r="E2914" s="1">
        <v>44615</v>
      </c>
      <c r="F2914" s="1" t="s">
        <v>20527</v>
      </c>
      <c r="G2914" s="1" t="s">
        <v>80</v>
      </c>
      <c r="H2914" s="1" t="s">
        <v>65</v>
      </c>
      <c r="I2914" s="1">
        <v>0.7</v>
      </c>
      <c r="J2914" s="1" t="s">
        <v>75</v>
      </c>
      <c r="K2914" s="1">
        <v>0</v>
      </c>
      <c r="M2914" s="1">
        <v>0</v>
      </c>
      <c r="O2914" s="1">
        <v>0</v>
      </c>
      <c r="Q2914" s="1">
        <v>0</v>
      </c>
      <c r="S2914" s="1">
        <v>0</v>
      </c>
      <c r="U2914" s="1">
        <v>0</v>
      </c>
      <c r="W2914" s="1">
        <v>0</v>
      </c>
      <c r="Y2914" s="1">
        <v>0</v>
      </c>
      <c r="AA2914" s="1">
        <v>0</v>
      </c>
      <c r="AC2914" s="1">
        <v>0</v>
      </c>
      <c r="AE2914" s="1">
        <v>0</v>
      </c>
      <c r="AG2914" s="1">
        <v>1</v>
      </c>
      <c r="AH2914" s="1">
        <v>0</v>
      </c>
    </row>
    <row r="2915" spans="1:34">
      <c r="A2915" s="1" t="s">
        <v>7583</v>
      </c>
      <c r="B2915" s="1" t="s">
        <v>7584</v>
      </c>
      <c r="C2915" s="1" t="s">
        <v>156</v>
      </c>
      <c r="D2915" s="1">
        <v>3</v>
      </c>
      <c r="E2915" s="1">
        <v>41662</v>
      </c>
      <c r="F2915" s="1" t="s">
        <v>20332</v>
      </c>
      <c r="G2915" s="1" t="s">
        <v>72</v>
      </c>
      <c r="H2915" s="1" t="s">
        <v>65</v>
      </c>
      <c r="I2915" s="1">
        <v>0.8</v>
      </c>
      <c r="J2915" s="1" t="s">
        <v>75</v>
      </c>
      <c r="K2915" s="1">
        <v>0</v>
      </c>
      <c r="M2915" s="1">
        <v>0</v>
      </c>
      <c r="O2915" s="1">
        <v>0</v>
      </c>
      <c r="Q2915" s="1">
        <v>0</v>
      </c>
      <c r="S2915" s="1">
        <v>0</v>
      </c>
      <c r="U2915" s="1">
        <v>0</v>
      </c>
      <c r="W2915" s="1">
        <v>0</v>
      </c>
      <c r="Y2915" s="1">
        <v>0</v>
      </c>
      <c r="AA2915" s="1">
        <v>0</v>
      </c>
      <c r="AC2915" s="1">
        <v>0</v>
      </c>
      <c r="AE2915" s="1">
        <v>0</v>
      </c>
      <c r="AG2915" s="1">
        <v>1</v>
      </c>
      <c r="AH2915" s="1">
        <v>0</v>
      </c>
    </row>
    <row r="2916" spans="1:34">
      <c r="A2916" s="1" t="s">
        <v>7585</v>
      </c>
      <c r="B2916" s="1" t="s">
        <v>7586</v>
      </c>
      <c r="C2916" s="1" t="s">
        <v>310</v>
      </c>
      <c r="H2916" s="1" t="s">
        <v>65</v>
      </c>
      <c r="I2916" s="1" t="s">
        <v>66</v>
      </c>
      <c r="V2916" s="1" t="s">
        <v>67</v>
      </c>
    </row>
    <row r="2917" spans="1:34">
      <c r="A2917" s="1" t="s">
        <v>7587</v>
      </c>
      <c r="B2917" s="1" t="s">
        <v>7588</v>
      </c>
      <c r="C2917" s="1" t="s">
        <v>163</v>
      </c>
      <c r="D2917" s="1">
        <v>3</v>
      </c>
      <c r="E2917" s="4">
        <v>44589</v>
      </c>
      <c r="F2917" s="1" t="s">
        <v>7589</v>
      </c>
      <c r="G2917" s="1" t="s">
        <v>80</v>
      </c>
      <c r="H2917" s="1" t="s">
        <v>73</v>
      </c>
      <c r="I2917" s="1">
        <v>0</v>
      </c>
      <c r="J2917" s="1" t="s">
        <v>434</v>
      </c>
      <c r="K2917" s="1">
        <v>0.5</v>
      </c>
      <c r="L2917" s="1" t="s">
        <v>82</v>
      </c>
      <c r="M2917" s="1">
        <v>0.55000000000000004</v>
      </c>
      <c r="N2917" s="1" t="s">
        <v>83</v>
      </c>
      <c r="O2917" s="1">
        <v>0.6</v>
      </c>
      <c r="P2917" s="1" t="s">
        <v>84</v>
      </c>
      <c r="Q2917" s="1">
        <v>0.8</v>
      </c>
      <c r="R2917" s="1" t="s">
        <v>85</v>
      </c>
      <c r="S2917" s="1">
        <v>0</v>
      </c>
      <c r="U2917" s="1">
        <v>0</v>
      </c>
      <c r="W2917" s="1">
        <v>0</v>
      </c>
      <c r="Y2917" s="1">
        <v>0</v>
      </c>
      <c r="AA2917" s="1">
        <v>0</v>
      </c>
      <c r="AC2917" s="1">
        <v>0</v>
      </c>
      <c r="AE2917" s="1">
        <v>0</v>
      </c>
      <c r="AG2917" s="1">
        <v>4</v>
      </c>
      <c r="AH2917" s="1">
        <v>7500</v>
      </c>
    </row>
    <row r="2918" spans="1:34">
      <c r="A2918" s="1" t="s">
        <v>7590</v>
      </c>
      <c r="B2918" s="1" t="s">
        <v>7591</v>
      </c>
      <c r="C2918" s="1" t="s">
        <v>896</v>
      </c>
      <c r="D2918" s="1">
        <v>2</v>
      </c>
      <c r="E2918" s="1">
        <v>39878</v>
      </c>
      <c r="F2918" s="1" t="s">
        <v>20332</v>
      </c>
      <c r="G2918" s="1" t="s">
        <v>72</v>
      </c>
      <c r="H2918" s="1" t="s">
        <v>65</v>
      </c>
      <c r="I2918" s="1">
        <v>0.2</v>
      </c>
      <c r="J2918" s="1" t="s">
        <v>75</v>
      </c>
      <c r="K2918" s="1">
        <v>0</v>
      </c>
      <c r="M2918" s="1">
        <v>0</v>
      </c>
      <c r="O2918" s="1">
        <v>0</v>
      </c>
      <c r="Q2918" s="1">
        <v>0</v>
      </c>
      <c r="S2918" s="1">
        <v>0</v>
      </c>
      <c r="U2918" s="1">
        <v>0</v>
      </c>
      <c r="W2918" s="1">
        <v>0</v>
      </c>
      <c r="Y2918" s="1">
        <v>0</v>
      </c>
      <c r="AA2918" s="1">
        <v>0</v>
      </c>
      <c r="AC2918" s="1">
        <v>0</v>
      </c>
      <c r="AE2918" s="1">
        <v>0</v>
      </c>
      <c r="AG2918" s="1">
        <v>1</v>
      </c>
      <c r="AH2918" s="1">
        <v>0</v>
      </c>
    </row>
    <row r="2919" spans="1:34">
      <c r="A2919" s="1" t="s">
        <v>7592</v>
      </c>
      <c r="B2919" s="1" t="s">
        <v>7593</v>
      </c>
      <c r="C2919" s="1" t="s">
        <v>867</v>
      </c>
      <c r="D2919" s="1">
        <v>86</v>
      </c>
      <c r="E2919" s="1">
        <v>41075</v>
      </c>
      <c r="F2919" s="1" t="s">
        <v>20332</v>
      </c>
      <c r="G2919" s="1" t="s">
        <v>72</v>
      </c>
      <c r="H2919" s="1" t="s">
        <v>65</v>
      </c>
      <c r="I2919" s="1">
        <v>0.8</v>
      </c>
      <c r="J2919" s="1" t="s">
        <v>75</v>
      </c>
      <c r="K2919" s="1">
        <v>0</v>
      </c>
      <c r="M2919" s="1">
        <v>0</v>
      </c>
      <c r="O2919" s="1">
        <v>0</v>
      </c>
      <c r="Q2919" s="1">
        <v>0</v>
      </c>
      <c r="S2919" s="1">
        <v>0</v>
      </c>
      <c r="U2919" s="1">
        <v>0</v>
      </c>
      <c r="W2919" s="1">
        <v>0</v>
      </c>
      <c r="Y2919" s="1">
        <v>0</v>
      </c>
      <c r="AA2919" s="1">
        <v>0</v>
      </c>
      <c r="AC2919" s="1">
        <v>0</v>
      </c>
      <c r="AE2919" s="1">
        <v>0</v>
      </c>
      <c r="AG2919" s="1">
        <v>1</v>
      </c>
      <c r="AH2919" s="1">
        <v>0</v>
      </c>
    </row>
    <row r="2920" spans="1:34">
      <c r="A2920" s="1" t="s">
        <v>7594</v>
      </c>
      <c r="B2920" s="1" t="s">
        <v>7595</v>
      </c>
      <c r="C2920" s="1" t="s">
        <v>491</v>
      </c>
      <c r="D2920" s="1">
        <v>9</v>
      </c>
      <c r="E2920" s="1">
        <v>42214</v>
      </c>
      <c r="F2920" s="1" t="s">
        <v>20332</v>
      </c>
      <c r="G2920" s="1" t="s">
        <v>72</v>
      </c>
      <c r="H2920" s="1" t="s">
        <v>65</v>
      </c>
      <c r="I2920" s="1">
        <v>0.7</v>
      </c>
      <c r="J2920" s="1" t="s">
        <v>75</v>
      </c>
      <c r="K2920" s="1">
        <v>0</v>
      </c>
      <c r="M2920" s="1">
        <v>0</v>
      </c>
      <c r="O2920" s="1">
        <v>0</v>
      </c>
      <c r="Q2920" s="1">
        <v>0</v>
      </c>
      <c r="S2920" s="1">
        <v>0</v>
      </c>
      <c r="U2920" s="1">
        <v>0</v>
      </c>
      <c r="W2920" s="1">
        <v>0</v>
      </c>
      <c r="Y2920" s="1">
        <v>0</v>
      </c>
      <c r="AA2920" s="1">
        <v>0</v>
      </c>
      <c r="AC2920" s="1">
        <v>0</v>
      </c>
      <c r="AE2920" s="1">
        <v>0</v>
      </c>
      <c r="AG2920" s="1">
        <v>1</v>
      </c>
      <c r="AH2920" s="1">
        <v>0</v>
      </c>
    </row>
    <row r="2921" spans="1:34">
      <c r="A2921" s="1" t="s">
        <v>7596</v>
      </c>
      <c r="B2921" s="1" t="s">
        <v>7597</v>
      </c>
      <c r="C2921" s="1" t="s">
        <v>98</v>
      </c>
      <c r="D2921" s="1">
        <v>5</v>
      </c>
      <c r="E2921" s="1">
        <v>44249</v>
      </c>
      <c r="F2921" s="1" t="s">
        <v>20332</v>
      </c>
      <c r="G2921" s="1" t="s">
        <v>72</v>
      </c>
      <c r="H2921" s="1" t="s">
        <v>73</v>
      </c>
      <c r="I2921" s="1">
        <v>0</v>
      </c>
      <c r="J2921" s="1" t="s">
        <v>651</v>
      </c>
      <c r="K2921" s="1">
        <v>0.8</v>
      </c>
      <c r="L2921" s="1" t="s">
        <v>75</v>
      </c>
      <c r="M2921" s="1">
        <v>0</v>
      </c>
      <c r="O2921" s="1">
        <v>0</v>
      </c>
      <c r="Q2921" s="1">
        <v>0</v>
      </c>
      <c r="S2921" s="1">
        <v>0</v>
      </c>
      <c r="U2921" s="1">
        <v>0</v>
      </c>
      <c r="W2921" s="1">
        <v>0</v>
      </c>
      <c r="Y2921" s="1">
        <v>0</v>
      </c>
      <c r="AA2921" s="1">
        <v>0</v>
      </c>
      <c r="AC2921" s="1">
        <v>0</v>
      </c>
      <c r="AE2921" s="1">
        <v>0</v>
      </c>
      <c r="AG2921" s="1">
        <v>2</v>
      </c>
      <c r="AH2921" s="1">
        <v>14999.99</v>
      </c>
    </row>
    <row r="2922" spans="1:34">
      <c r="A2922" s="1" t="s">
        <v>7598</v>
      </c>
      <c r="B2922" s="1" t="s">
        <v>7599</v>
      </c>
      <c r="C2922" s="1" t="s">
        <v>826</v>
      </c>
      <c r="D2922" s="1">
        <v>5</v>
      </c>
      <c r="E2922" s="4">
        <v>44615</v>
      </c>
      <c r="F2922" s="1" t="s">
        <v>7600</v>
      </c>
      <c r="G2922" s="1" t="s">
        <v>72</v>
      </c>
      <c r="H2922" s="1" t="s">
        <v>65</v>
      </c>
      <c r="I2922" s="1">
        <v>0.8</v>
      </c>
      <c r="J2922" s="1" t="s">
        <v>75</v>
      </c>
      <c r="K2922" s="1">
        <v>0</v>
      </c>
      <c r="M2922" s="1">
        <v>0</v>
      </c>
      <c r="O2922" s="1">
        <v>0</v>
      </c>
      <c r="Q2922" s="1">
        <v>0</v>
      </c>
      <c r="S2922" s="1">
        <v>0</v>
      </c>
      <c r="U2922" s="1">
        <v>0</v>
      </c>
      <c r="W2922" s="1">
        <v>0</v>
      </c>
      <c r="Y2922" s="1">
        <v>0</v>
      </c>
      <c r="AA2922" s="1">
        <v>0</v>
      </c>
      <c r="AC2922" s="1">
        <v>0</v>
      </c>
      <c r="AE2922" s="1">
        <v>0</v>
      </c>
      <c r="AG2922" s="1">
        <v>1</v>
      </c>
      <c r="AH2922" s="1">
        <v>0</v>
      </c>
    </row>
    <row r="2923" spans="1:34">
      <c r="A2923" s="1" t="s">
        <v>7601</v>
      </c>
      <c r="B2923" s="1" t="s">
        <v>7602</v>
      </c>
      <c r="C2923" s="1" t="s">
        <v>337</v>
      </c>
      <c r="D2923" s="1">
        <v>4</v>
      </c>
      <c r="E2923" s="1">
        <v>43899</v>
      </c>
      <c r="F2923" s="1" t="s">
        <v>20332</v>
      </c>
      <c r="G2923" s="1" t="s">
        <v>72</v>
      </c>
      <c r="H2923" s="1" t="s">
        <v>65</v>
      </c>
      <c r="I2923" s="1">
        <v>0.75</v>
      </c>
      <c r="J2923" s="1" t="s">
        <v>75</v>
      </c>
      <c r="K2923" s="1">
        <v>0</v>
      </c>
      <c r="M2923" s="1">
        <v>0</v>
      </c>
      <c r="O2923" s="1">
        <v>0</v>
      </c>
      <c r="Q2923" s="1">
        <v>0</v>
      </c>
      <c r="S2923" s="1">
        <v>0</v>
      </c>
      <c r="U2923" s="1">
        <v>0</v>
      </c>
      <c r="W2923" s="1">
        <v>0</v>
      </c>
      <c r="Y2923" s="1">
        <v>0</v>
      </c>
      <c r="AA2923" s="1">
        <v>0</v>
      </c>
      <c r="AC2923" s="1">
        <v>0</v>
      </c>
      <c r="AE2923" s="1">
        <v>0</v>
      </c>
      <c r="AG2923" s="1">
        <v>1</v>
      </c>
      <c r="AH2923" s="1">
        <v>0</v>
      </c>
    </row>
    <row r="2924" spans="1:34">
      <c r="A2924" s="1" t="s">
        <v>7603</v>
      </c>
      <c r="B2924" s="1" t="s">
        <v>7604</v>
      </c>
      <c r="C2924" s="1" t="s">
        <v>248</v>
      </c>
      <c r="H2924" s="1" t="s">
        <v>65</v>
      </c>
      <c r="I2924" s="1" t="s">
        <v>66</v>
      </c>
      <c r="V2924" s="1" t="s">
        <v>67</v>
      </c>
    </row>
    <row r="2925" spans="1:34">
      <c r="A2925" s="1" t="s">
        <v>7605</v>
      </c>
      <c r="B2925" s="1" t="s">
        <v>7606</v>
      </c>
      <c r="C2925" s="1" t="s">
        <v>118</v>
      </c>
      <c r="D2925" s="1">
        <v>4</v>
      </c>
      <c r="E2925" s="1">
        <v>43995</v>
      </c>
      <c r="F2925" s="1" t="s">
        <v>20332</v>
      </c>
      <c r="G2925" s="1" t="s">
        <v>72</v>
      </c>
      <c r="H2925" s="1" t="s">
        <v>65</v>
      </c>
      <c r="I2925" s="1">
        <v>0.5</v>
      </c>
      <c r="J2925" s="1" t="s">
        <v>75</v>
      </c>
      <c r="K2925" s="1">
        <v>0</v>
      </c>
      <c r="M2925" s="1">
        <v>0</v>
      </c>
      <c r="O2925" s="1">
        <v>0</v>
      </c>
      <c r="Q2925" s="1">
        <v>0</v>
      </c>
      <c r="S2925" s="1">
        <v>0</v>
      </c>
      <c r="U2925" s="1">
        <v>0</v>
      </c>
      <c r="W2925" s="1">
        <v>0</v>
      </c>
      <c r="Y2925" s="1">
        <v>0</v>
      </c>
      <c r="AA2925" s="1">
        <v>0</v>
      </c>
      <c r="AC2925" s="1">
        <v>0</v>
      </c>
      <c r="AE2925" s="1">
        <v>0</v>
      </c>
      <c r="AG2925" s="1">
        <v>1</v>
      </c>
      <c r="AH2925" s="1">
        <v>0</v>
      </c>
    </row>
    <row r="2926" spans="1:34">
      <c r="A2926" s="1" t="s">
        <v>7607</v>
      </c>
      <c r="B2926" s="1" t="s">
        <v>7608</v>
      </c>
      <c r="C2926" s="1" t="s">
        <v>506</v>
      </c>
      <c r="D2926" s="1">
        <v>37</v>
      </c>
      <c r="E2926" s="1">
        <v>41212</v>
      </c>
      <c r="F2926" s="1" t="s">
        <v>20332</v>
      </c>
      <c r="G2926" s="1" t="s">
        <v>72</v>
      </c>
      <c r="H2926" s="1" t="s">
        <v>65</v>
      </c>
      <c r="I2926" s="1">
        <v>0.6</v>
      </c>
      <c r="J2926" s="1" t="s">
        <v>75</v>
      </c>
      <c r="K2926" s="1">
        <v>0</v>
      </c>
      <c r="M2926" s="1">
        <v>0</v>
      </c>
      <c r="O2926" s="1">
        <v>0</v>
      </c>
      <c r="Q2926" s="1">
        <v>0</v>
      </c>
      <c r="S2926" s="1">
        <v>0</v>
      </c>
      <c r="U2926" s="1">
        <v>0</v>
      </c>
      <c r="W2926" s="1">
        <v>0</v>
      </c>
      <c r="Y2926" s="1">
        <v>0</v>
      </c>
      <c r="AA2926" s="1">
        <v>0</v>
      </c>
      <c r="AC2926" s="1">
        <v>0</v>
      </c>
      <c r="AE2926" s="1">
        <v>0</v>
      </c>
      <c r="AG2926" s="1">
        <v>1</v>
      </c>
      <c r="AH2926" s="1">
        <v>0</v>
      </c>
    </row>
    <row r="2927" spans="1:34">
      <c r="A2927" s="1" t="s">
        <v>7609</v>
      </c>
      <c r="B2927" s="1" t="s">
        <v>7610</v>
      </c>
      <c r="C2927" s="1" t="s">
        <v>443</v>
      </c>
      <c r="H2927" s="1" t="s">
        <v>65</v>
      </c>
      <c r="I2927" s="1" t="s">
        <v>66</v>
      </c>
      <c r="V2927" s="1" t="s">
        <v>67</v>
      </c>
    </row>
    <row r="2928" spans="1:34">
      <c r="A2928" s="1" t="s">
        <v>7611</v>
      </c>
      <c r="B2928" s="1" t="s">
        <v>7612</v>
      </c>
      <c r="C2928" s="1" t="s">
        <v>840</v>
      </c>
      <c r="D2928" s="1">
        <v>24</v>
      </c>
      <c r="E2928" s="1">
        <v>41607</v>
      </c>
      <c r="F2928" s="1" t="s">
        <v>20332</v>
      </c>
      <c r="G2928" s="1" t="s">
        <v>72</v>
      </c>
      <c r="H2928" s="1" t="s">
        <v>65</v>
      </c>
      <c r="I2928" s="1">
        <v>0.8</v>
      </c>
      <c r="J2928" s="1" t="s">
        <v>75</v>
      </c>
      <c r="K2928" s="1">
        <v>0</v>
      </c>
      <c r="M2928" s="1">
        <v>0</v>
      </c>
      <c r="O2928" s="1">
        <v>0</v>
      </c>
      <c r="Q2928" s="1">
        <v>0</v>
      </c>
      <c r="S2928" s="1">
        <v>0</v>
      </c>
      <c r="U2928" s="1">
        <v>0</v>
      </c>
      <c r="W2928" s="1">
        <v>0</v>
      </c>
      <c r="Y2928" s="1">
        <v>0</v>
      </c>
      <c r="AA2928" s="1">
        <v>0</v>
      </c>
      <c r="AC2928" s="1">
        <v>0</v>
      </c>
      <c r="AE2928" s="1">
        <v>0</v>
      </c>
      <c r="AG2928" s="1">
        <v>1</v>
      </c>
      <c r="AH2928" s="1">
        <v>0</v>
      </c>
    </row>
    <row r="2929" spans="1:34">
      <c r="A2929" s="1" t="s">
        <v>7613</v>
      </c>
      <c r="B2929" s="1" t="s">
        <v>7614</v>
      </c>
      <c r="C2929" s="1" t="s">
        <v>626</v>
      </c>
      <c r="D2929" s="1">
        <v>8</v>
      </c>
      <c r="E2929" s="1">
        <v>44225</v>
      </c>
      <c r="F2929" s="1" t="s">
        <v>20332</v>
      </c>
      <c r="G2929" s="1" t="s">
        <v>72</v>
      </c>
      <c r="H2929" s="1" t="s">
        <v>65</v>
      </c>
      <c r="I2929" s="1">
        <v>0.5</v>
      </c>
      <c r="J2929" s="1" t="s">
        <v>75</v>
      </c>
      <c r="K2929" s="1">
        <v>0</v>
      </c>
      <c r="M2929" s="1">
        <v>0</v>
      </c>
      <c r="O2929" s="1">
        <v>0</v>
      </c>
      <c r="Q2929" s="1">
        <v>0</v>
      </c>
      <c r="S2929" s="1">
        <v>0</v>
      </c>
      <c r="U2929" s="1">
        <v>0</v>
      </c>
      <c r="W2929" s="1">
        <v>0</v>
      </c>
      <c r="Y2929" s="1">
        <v>0</v>
      </c>
      <c r="AA2929" s="1">
        <v>0</v>
      </c>
      <c r="AC2929" s="1">
        <v>0</v>
      </c>
      <c r="AE2929" s="1">
        <v>0</v>
      </c>
      <c r="AG2929" s="1">
        <v>1</v>
      </c>
      <c r="AH2929" s="1">
        <v>0</v>
      </c>
    </row>
    <row r="2930" spans="1:34">
      <c r="A2930" s="1" t="s">
        <v>7615</v>
      </c>
      <c r="B2930" s="1" t="s">
        <v>7616</v>
      </c>
      <c r="C2930" s="1" t="s">
        <v>218</v>
      </c>
      <c r="D2930" s="1">
        <v>12</v>
      </c>
      <c r="E2930" s="4">
        <v>44718</v>
      </c>
      <c r="F2930" s="1" t="s">
        <v>7617</v>
      </c>
      <c r="G2930" s="1" t="s">
        <v>72</v>
      </c>
      <c r="H2930" s="1" t="s">
        <v>73</v>
      </c>
      <c r="I2930" s="1">
        <v>0</v>
      </c>
      <c r="J2930" s="1" t="s">
        <v>1194</v>
      </c>
      <c r="K2930" s="1">
        <v>0.8</v>
      </c>
      <c r="L2930" s="1" t="s">
        <v>75</v>
      </c>
      <c r="M2930" s="1">
        <v>0</v>
      </c>
      <c r="O2930" s="1">
        <v>0</v>
      </c>
      <c r="Q2930" s="1">
        <v>0</v>
      </c>
      <c r="S2930" s="1">
        <v>0</v>
      </c>
      <c r="U2930" s="1">
        <v>0</v>
      </c>
      <c r="W2930" s="1">
        <v>0</v>
      </c>
      <c r="Y2930" s="1">
        <v>0</v>
      </c>
      <c r="AA2930" s="1">
        <v>0</v>
      </c>
      <c r="AC2930" s="1">
        <v>0</v>
      </c>
      <c r="AE2930" s="1">
        <v>0</v>
      </c>
      <c r="AG2930" s="1">
        <v>2</v>
      </c>
      <c r="AH2930" s="1">
        <v>12500</v>
      </c>
    </row>
    <row r="2931" spans="1:34">
      <c r="A2931" s="1" t="s">
        <v>7618</v>
      </c>
      <c r="B2931" s="1" t="s">
        <v>7619</v>
      </c>
      <c r="C2931" s="1" t="s">
        <v>112</v>
      </c>
      <c r="D2931" s="1">
        <v>2</v>
      </c>
      <c r="E2931" s="4">
        <v>44666</v>
      </c>
      <c r="F2931" s="1" t="s">
        <v>7620</v>
      </c>
      <c r="G2931" s="1" t="s">
        <v>72</v>
      </c>
      <c r="H2931" s="1" t="s">
        <v>65</v>
      </c>
      <c r="I2931" s="1">
        <v>0.8</v>
      </c>
      <c r="J2931" s="1" t="s">
        <v>75</v>
      </c>
      <c r="K2931" s="1">
        <v>0</v>
      </c>
      <c r="M2931" s="1">
        <v>0</v>
      </c>
      <c r="O2931" s="1">
        <v>0</v>
      </c>
      <c r="Q2931" s="1">
        <v>0</v>
      </c>
      <c r="S2931" s="1">
        <v>0</v>
      </c>
      <c r="U2931" s="1">
        <v>0</v>
      </c>
      <c r="W2931" s="1">
        <v>0</v>
      </c>
      <c r="Y2931" s="1">
        <v>0</v>
      </c>
      <c r="AA2931" s="1">
        <v>0</v>
      </c>
      <c r="AC2931" s="1">
        <v>0</v>
      </c>
      <c r="AE2931" s="1">
        <v>0</v>
      </c>
      <c r="AG2931" s="1">
        <v>1</v>
      </c>
      <c r="AH2931" s="1">
        <v>0</v>
      </c>
    </row>
    <row r="2932" spans="1:34">
      <c r="A2932" s="1" t="s">
        <v>7621</v>
      </c>
      <c r="B2932" s="1" t="s">
        <v>7622</v>
      </c>
      <c r="C2932" s="1" t="s">
        <v>73</v>
      </c>
      <c r="D2932" s="1">
        <v>4</v>
      </c>
      <c r="E2932" s="4">
        <v>44623</v>
      </c>
      <c r="F2932" s="1" t="s">
        <v>7623</v>
      </c>
      <c r="G2932" s="1" t="s">
        <v>80</v>
      </c>
      <c r="H2932" s="1" t="s">
        <v>73</v>
      </c>
      <c r="I2932" s="1">
        <v>0.4</v>
      </c>
      <c r="J2932" s="1" t="s">
        <v>82</v>
      </c>
      <c r="K2932" s="1">
        <v>0.5</v>
      </c>
      <c r="L2932" s="1" t="s">
        <v>83</v>
      </c>
      <c r="M2932" s="1">
        <v>0.6</v>
      </c>
      <c r="N2932" s="1" t="s">
        <v>84</v>
      </c>
      <c r="O2932" s="1">
        <v>0.8</v>
      </c>
      <c r="P2932" s="1" t="s">
        <v>85</v>
      </c>
      <c r="Q2932" s="1">
        <v>0</v>
      </c>
      <c r="S2932" s="1">
        <v>0</v>
      </c>
      <c r="U2932" s="1">
        <v>0</v>
      </c>
      <c r="W2932" s="1">
        <v>0</v>
      </c>
      <c r="Y2932" s="1">
        <v>0</v>
      </c>
      <c r="AA2932" s="1">
        <v>0</v>
      </c>
      <c r="AC2932" s="1">
        <v>0</v>
      </c>
      <c r="AE2932" s="1">
        <v>0</v>
      </c>
      <c r="AG2932" s="1">
        <v>3</v>
      </c>
      <c r="AH2932" s="1">
        <v>0</v>
      </c>
    </row>
    <row r="2933" spans="1:34">
      <c r="A2933" s="1" t="s">
        <v>7624</v>
      </c>
      <c r="B2933" s="1" t="s">
        <v>7625</v>
      </c>
      <c r="C2933" s="1" t="s">
        <v>896</v>
      </c>
      <c r="D2933" s="1">
        <v>9</v>
      </c>
      <c r="E2933" s="1">
        <v>42825</v>
      </c>
      <c r="F2933" s="1" t="s">
        <v>20332</v>
      </c>
      <c r="G2933" s="1" t="s">
        <v>72</v>
      </c>
      <c r="H2933" s="1" t="s">
        <v>65</v>
      </c>
      <c r="I2933" s="1">
        <v>0.5</v>
      </c>
      <c r="J2933" s="1" t="s">
        <v>75</v>
      </c>
      <c r="K2933" s="1">
        <v>0</v>
      </c>
      <c r="M2933" s="1">
        <v>0</v>
      </c>
      <c r="O2933" s="1">
        <v>0</v>
      </c>
      <c r="Q2933" s="1">
        <v>0</v>
      </c>
      <c r="S2933" s="1">
        <v>0</v>
      </c>
      <c r="U2933" s="1">
        <v>0</v>
      </c>
      <c r="W2933" s="1">
        <v>0</v>
      </c>
      <c r="Y2933" s="1">
        <v>0</v>
      </c>
      <c r="AA2933" s="1">
        <v>0</v>
      </c>
      <c r="AC2933" s="1">
        <v>0</v>
      </c>
      <c r="AE2933" s="1">
        <v>0</v>
      </c>
      <c r="AG2933" s="1">
        <v>1</v>
      </c>
      <c r="AH2933" s="1">
        <v>0</v>
      </c>
    </row>
    <row r="2934" spans="1:34">
      <c r="A2934" s="1" t="s">
        <v>7626</v>
      </c>
      <c r="B2934" s="1" t="s">
        <v>7627</v>
      </c>
      <c r="C2934" s="1" t="s">
        <v>126</v>
      </c>
      <c r="H2934" s="1" t="s">
        <v>65</v>
      </c>
      <c r="I2934" s="1" t="s">
        <v>66</v>
      </c>
      <c r="V2934" s="1" t="s">
        <v>67</v>
      </c>
    </row>
    <row r="2935" spans="1:34">
      <c r="A2935" s="1" t="s">
        <v>7628</v>
      </c>
      <c r="B2935" s="1" t="s">
        <v>7629</v>
      </c>
      <c r="C2935" s="1" t="s">
        <v>491</v>
      </c>
      <c r="D2935" s="1">
        <v>12</v>
      </c>
      <c r="E2935" s="1">
        <v>42908</v>
      </c>
      <c r="F2935" s="1" t="s">
        <v>20332</v>
      </c>
      <c r="G2935" s="1" t="s">
        <v>72</v>
      </c>
      <c r="H2935" s="1" t="s">
        <v>65</v>
      </c>
      <c r="I2935" s="1">
        <v>0.8</v>
      </c>
      <c r="J2935" s="1" t="s">
        <v>75</v>
      </c>
      <c r="K2935" s="1">
        <v>0</v>
      </c>
      <c r="M2935" s="1">
        <v>0</v>
      </c>
      <c r="O2935" s="1">
        <v>0</v>
      </c>
      <c r="Q2935" s="1">
        <v>0</v>
      </c>
      <c r="S2935" s="1">
        <v>0</v>
      </c>
      <c r="U2935" s="1">
        <v>0</v>
      </c>
      <c r="W2935" s="1">
        <v>0</v>
      </c>
      <c r="Y2935" s="1">
        <v>0</v>
      </c>
      <c r="AA2935" s="1">
        <v>0</v>
      </c>
      <c r="AC2935" s="1">
        <v>0</v>
      </c>
      <c r="AE2935" s="1">
        <v>0</v>
      </c>
      <c r="AG2935" s="1">
        <v>1</v>
      </c>
      <c r="AH2935" s="1">
        <v>0</v>
      </c>
    </row>
    <row r="2936" spans="1:34">
      <c r="A2936" s="1" t="s">
        <v>7630</v>
      </c>
      <c r="B2936" s="1" t="s">
        <v>7631</v>
      </c>
      <c r="C2936" s="1" t="s">
        <v>506</v>
      </c>
      <c r="D2936" s="1">
        <v>19</v>
      </c>
      <c r="E2936" s="1">
        <v>39596</v>
      </c>
      <c r="F2936" s="1" t="s">
        <v>20332</v>
      </c>
      <c r="G2936" s="1" t="s">
        <v>72</v>
      </c>
      <c r="H2936" s="1" t="s">
        <v>65</v>
      </c>
      <c r="I2936" s="1">
        <v>0.8</v>
      </c>
      <c r="J2936" s="1" t="s">
        <v>75</v>
      </c>
      <c r="K2936" s="1">
        <v>0</v>
      </c>
      <c r="M2936" s="1">
        <v>0</v>
      </c>
      <c r="O2936" s="1">
        <v>0</v>
      </c>
      <c r="Q2936" s="1">
        <v>0</v>
      </c>
      <c r="S2936" s="1">
        <v>0</v>
      </c>
      <c r="U2936" s="1">
        <v>0</v>
      </c>
      <c r="W2936" s="1">
        <v>0</v>
      </c>
      <c r="Y2936" s="1">
        <v>0</v>
      </c>
      <c r="AA2936" s="1">
        <v>0</v>
      </c>
      <c r="AC2936" s="1">
        <v>0</v>
      </c>
      <c r="AE2936" s="1">
        <v>0</v>
      </c>
      <c r="AG2936" s="1">
        <v>1</v>
      </c>
      <c r="AH2936" s="1">
        <v>0</v>
      </c>
    </row>
    <row r="2937" spans="1:34">
      <c r="A2937" s="1" t="s">
        <v>7632</v>
      </c>
      <c r="B2937" s="1" t="s">
        <v>7633</v>
      </c>
      <c r="C2937" s="1" t="s">
        <v>506</v>
      </c>
      <c r="D2937" s="1">
        <v>6</v>
      </c>
      <c r="E2937" s="1">
        <v>43543</v>
      </c>
      <c r="F2937" s="1" t="s">
        <v>20332</v>
      </c>
      <c r="G2937" s="1" t="s">
        <v>72</v>
      </c>
      <c r="H2937" s="1" t="s">
        <v>65</v>
      </c>
      <c r="I2937" s="1">
        <v>0.8</v>
      </c>
      <c r="J2937" s="1" t="s">
        <v>75</v>
      </c>
      <c r="K2937" s="1">
        <v>0</v>
      </c>
      <c r="M2937" s="1">
        <v>0</v>
      </c>
      <c r="O2937" s="1">
        <v>0</v>
      </c>
      <c r="Q2937" s="1">
        <v>0</v>
      </c>
      <c r="S2937" s="1">
        <v>0</v>
      </c>
      <c r="U2937" s="1">
        <v>0</v>
      </c>
      <c r="W2937" s="1">
        <v>0</v>
      </c>
      <c r="Y2937" s="1">
        <v>0</v>
      </c>
      <c r="AA2937" s="1">
        <v>0</v>
      </c>
      <c r="AC2937" s="1">
        <v>0</v>
      </c>
      <c r="AE2937" s="1">
        <v>0</v>
      </c>
      <c r="AG2937" s="1">
        <v>1</v>
      </c>
      <c r="AH2937" s="1">
        <v>0</v>
      </c>
    </row>
    <row r="2938" spans="1:34">
      <c r="A2938" s="1" t="s">
        <v>7634</v>
      </c>
      <c r="B2938" s="1" t="s">
        <v>7635</v>
      </c>
      <c r="C2938" s="1" t="s">
        <v>235</v>
      </c>
      <c r="D2938" s="1">
        <v>12</v>
      </c>
      <c r="E2938" s="4">
        <v>44712</v>
      </c>
      <c r="F2938" s="1" t="s">
        <v>7636</v>
      </c>
      <c r="G2938" s="1" t="s">
        <v>72</v>
      </c>
      <c r="H2938" s="1" t="s">
        <v>65</v>
      </c>
      <c r="I2938" s="1">
        <v>0.5</v>
      </c>
      <c r="J2938" s="1" t="s">
        <v>75</v>
      </c>
      <c r="K2938" s="1">
        <v>0</v>
      </c>
      <c r="M2938" s="1">
        <v>0</v>
      </c>
      <c r="O2938" s="1">
        <v>0</v>
      </c>
      <c r="Q2938" s="1">
        <v>0</v>
      </c>
      <c r="S2938" s="1">
        <v>0</v>
      </c>
      <c r="U2938" s="1">
        <v>0</v>
      </c>
      <c r="W2938" s="1">
        <v>0</v>
      </c>
      <c r="Y2938" s="1">
        <v>0</v>
      </c>
      <c r="AA2938" s="1">
        <v>0</v>
      </c>
      <c r="AC2938" s="1">
        <v>0</v>
      </c>
      <c r="AE2938" s="1">
        <v>0</v>
      </c>
      <c r="AG2938" s="1">
        <v>1</v>
      </c>
      <c r="AH2938" s="1">
        <v>0</v>
      </c>
    </row>
    <row r="2939" spans="1:34">
      <c r="A2939" s="1" t="s">
        <v>7637</v>
      </c>
      <c r="B2939" s="1" t="s">
        <v>7638</v>
      </c>
      <c r="C2939" s="1" t="s">
        <v>78</v>
      </c>
      <c r="D2939" s="1">
        <v>19</v>
      </c>
      <c r="E2939" s="4">
        <v>44641</v>
      </c>
      <c r="F2939" s="1" t="s">
        <v>7639</v>
      </c>
      <c r="G2939" s="1" t="s">
        <v>80</v>
      </c>
      <c r="H2939" s="1" t="s">
        <v>73</v>
      </c>
      <c r="I2939" s="1">
        <v>0.6</v>
      </c>
      <c r="J2939" s="1" t="s">
        <v>82</v>
      </c>
      <c r="K2939" s="1">
        <v>0.62</v>
      </c>
      <c r="L2939" s="1" t="s">
        <v>83</v>
      </c>
      <c r="M2939" s="1">
        <v>0.7</v>
      </c>
      <c r="N2939" s="1" t="s">
        <v>84</v>
      </c>
      <c r="O2939" s="1">
        <v>0.8</v>
      </c>
      <c r="P2939" s="1" t="s">
        <v>85</v>
      </c>
      <c r="Q2939" s="1">
        <v>0</v>
      </c>
      <c r="S2939" s="1">
        <v>0</v>
      </c>
      <c r="U2939" s="1">
        <v>0</v>
      </c>
      <c r="W2939" s="1">
        <v>0</v>
      </c>
      <c r="Y2939" s="1">
        <v>0</v>
      </c>
      <c r="AA2939" s="1">
        <v>0</v>
      </c>
      <c r="AC2939" s="1">
        <v>0</v>
      </c>
      <c r="AE2939" s="1">
        <v>0</v>
      </c>
      <c r="AG2939" s="1">
        <v>3</v>
      </c>
      <c r="AH2939" s="1">
        <v>0</v>
      </c>
    </row>
    <row r="2940" spans="1:34">
      <c r="A2940" s="1" t="s">
        <v>7640</v>
      </c>
      <c r="B2940" s="1" t="s">
        <v>7641</v>
      </c>
      <c r="C2940" s="1" t="s">
        <v>1337</v>
      </c>
      <c r="D2940" s="1">
        <v>5</v>
      </c>
      <c r="E2940" s="1">
        <v>43185</v>
      </c>
      <c r="F2940" s="1" t="s">
        <v>20332</v>
      </c>
      <c r="G2940" s="1" t="s">
        <v>72</v>
      </c>
      <c r="H2940" s="1" t="s">
        <v>65</v>
      </c>
      <c r="I2940" s="1">
        <v>0.5</v>
      </c>
      <c r="J2940" s="1" t="s">
        <v>75</v>
      </c>
      <c r="K2940" s="1">
        <v>0</v>
      </c>
      <c r="M2940" s="1">
        <v>0</v>
      </c>
      <c r="O2940" s="1">
        <v>0</v>
      </c>
      <c r="Q2940" s="1">
        <v>0</v>
      </c>
      <c r="S2940" s="1">
        <v>0</v>
      </c>
      <c r="U2940" s="1">
        <v>0</v>
      </c>
      <c r="W2940" s="1">
        <v>0</v>
      </c>
      <c r="Y2940" s="1">
        <v>0</v>
      </c>
      <c r="AA2940" s="1">
        <v>0</v>
      </c>
      <c r="AC2940" s="1">
        <v>0</v>
      </c>
      <c r="AE2940" s="1">
        <v>0</v>
      </c>
      <c r="AG2940" s="1">
        <v>1</v>
      </c>
      <c r="AH2940" s="1">
        <v>0</v>
      </c>
    </row>
    <row r="2941" spans="1:34">
      <c r="A2941" s="1" t="s">
        <v>7642</v>
      </c>
      <c r="B2941" s="1" t="s">
        <v>7643</v>
      </c>
      <c r="C2941" s="1" t="s">
        <v>70</v>
      </c>
      <c r="D2941" s="1">
        <v>32</v>
      </c>
      <c r="E2941" s="4">
        <v>44559</v>
      </c>
      <c r="F2941" s="1" t="s">
        <v>7644</v>
      </c>
      <c r="G2941" s="1" t="s">
        <v>80</v>
      </c>
      <c r="H2941" s="1" t="s">
        <v>73</v>
      </c>
      <c r="I2941" s="1">
        <v>0</v>
      </c>
      <c r="J2941" s="1" t="s">
        <v>425</v>
      </c>
      <c r="K2941" s="1">
        <v>0.8</v>
      </c>
      <c r="L2941" s="1" t="s">
        <v>75</v>
      </c>
      <c r="M2941" s="1">
        <v>0</v>
      </c>
      <c r="O2941" s="1">
        <v>0</v>
      </c>
      <c r="Q2941" s="1">
        <v>0</v>
      </c>
      <c r="S2941" s="1">
        <v>0</v>
      </c>
      <c r="U2941" s="1">
        <v>0</v>
      </c>
      <c r="W2941" s="1">
        <v>0</v>
      </c>
      <c r="Y2941" s="1">
        <v>0</v>
      </c>
      <c r="AA2941" s="1">
        <v>0</v>
      </c>
      <c r="AC2941" s="1">
        <v>0</v>
      </c>
      <c r="AE2941" s="1">
        <v>0</v>
      </c>
      <c r="AG2941" s="1">
        <v>2</v>
      </c>
      <c r="AH2941" s="1">
        <v>13000</v>
      </c>
    </row>
    <row r="2942" spans="1:34">
      <c r="A2942" s="1" t="s">
        <v>7645</v>
      </c>
      <c r="B2942" s="1" t="s">
        <v>7646</v>
      </c>
      <c r="C2942" s="1" t="s">
        <v>287</v>
      </c>
      <c r="D2942" s="1">
        <v>18</v>
      </c>
      <c r="E2942" s="4">
        <v>44662</v>
      </c>
      <c r="F2942" s="1" t="s">
        <v>7647</v>
      </c>
      <c r="G2942" s="1" t="s">
        <v>80</v>
      </c>
      <c r="H2942" s="1" t="s">
        <v>73</v>
      </c>
      <c r="I2942" s="1">
        <v>0.65</v>
      </c>
      <c r="J2942" s="1" t="s">
        <v>82</v>
      </c>
      <c r="K2942" s="1">
        <v>0.75</v>
      </c>
      <c r="L2942" s="1" t="s">
        <v>83</v>
      </c>
      <c r="M2942" s="1">
        <v>0.78</v>
      </c>
      <c r="N2942" s="1" t="s">
        <v>84</v>
      </c>
      <c r="O2942" s="1">
        <v>0.8</v>
      </c>
      <c r="P2942" s="1" t="s">
        <v>85</v>
      </c>
      <c r="Q2942" s="1">
        <v>0</v>
      </c>
      <c r="S2942" s="1">
        <v>0</v>
      </c>
      <c r="U2942" s="1">
        <v>0</v>
      </c>
      <c r="W2942" s="1">
        <v>0</v>
      </c>
      <c r="Y2942" s="1">
        <v>0</v>
      </c>
      <c r="AA2942" s="1">
        <v>0</v>
      </c>
      <c r="AC2942" s="1">
        <v>0</v>
      </c>
      <c r="AE2942" s="1">
        <v>0</v>
      </c>
      <c r="AG2942" s="1">
        <v>3</v>
      </c>
      <c r="AH2942" s="1">
        <v>0</v>
      </c>
    </row>
    <row r="2943" spans="1:34">
      <c r="A2943" s="1" t="s">
        <v>7648</v>
      </c>
      <c r="B2943" s="1" t="s">
        <v>7649</v>
      </c>
      <c r="C2943" s="1" t="s">
        <v>167</v>
      </c>
      <c r="D2943" s="1">
        <v>18</v>
      </c>
      <c r="E2943" s="4">
        <v>44711</v>
      </c>
      <c r="F2943" s="1" t="s">
        <v>7650</v>
      </c>
      <c r="G2943" s="1" t="s">
        <v>72</v>
      </c>
      <c r="H2943" s="1" t="s">
        <v>65</v>
      </c>
      <c r="I2943" s="1">
        <v>0.8</v>
      </c>
      <c r="J2943" s="1" t="s">
        <v>75</v>
      </c>
      <c r="K2943" s="1">
        <v>0</v>
      </c>
      <c r="M2943" s="1">
        <v>0</v>
      </c>
      <c r="O2943" s="1">
        <v>0</v>
      </c>
      <c r="Q2943" s="1">
        <v>0</v>
      </c>
      <c r="S2943" s="1">
        <v>0</v>
      </c>
      <c r="U2943" s="1">
        <v>0</v>
      </c>
      <c r="W2943" s="1">
        <v>0</v>
      </c>
      <c r="Y2943" s="1">
        <v>0</v>
      </c>
      <c r="AA2943" s="1">
        <v>0</v>
      </c>
      <c r="AC2943" s="1">
        <v>0</v>
      </c>
      <c r="AE2943" s="1">
        <v>0</v>
      </c>
      <c r="AG2943" s="1">
        <v>1</v>
      </c>
      <c r="AH2943" s="1">
        <v>0</v>
      </c>
    </row>
    <row r="2944" spans="1:34">
      <c r="A2944" s="1" t="s">
        <v>7651</v>
      </c>
      <c r="B2944" s="1" t="s">
        <v>7652</v>
      </c>
      <c r="C2944" s="1" t="s">
        <v>287</v>
      </c>
      <c r="D2944" s="1">
        <v>2</v>
      </c>
      <c r="E2944" s="4">
        <v>44627</v>
      </c>
      <c r="F2944" s="1" t="s">
        <v>7653</v>
      </c>
      <c r="G2944" s="1" t="s">
        <v>72</v>
      </c>
      <c r="H2944" s="1" t="s">
        <v>65</v>
      </c>
      <c r="I2944" s="1">
        <v>0.7</v>
      </c>
      <c r="J2944" s="1" t="s">
        <v>75</v>
      </c>
      <c r="K2944" s="1">
        <v>0</v>
      </c>
      <c r="M2944" s="1">
        <v>0</v>
      </c>
      <c r="O2944" s="1">
        <v>0</v>
      </c>
      <c r="Q2944" s="1">
        <v>0</v>
      </c>
      <c r="S2944" s="1">
        <v>0</v>
      </c>
      <c r="U2944" s="1">
        <v>0</v>
      </c>
      <c r="W2944" s="1">
        <v>0</v>
      </c>
      <c r="Y2944" s="1">
        <v>0</v>
      </c>
      <c r="AA2944" s="1">
        <v>0</v>
      </c>
      <c r="AC2944" s="1">
        <v>0</v>
      </c>
      <c r="AE2944" s="1">
        <v>0</v>
      </c>
      <c r="AG2944" s="1">
        <v>1</v>
      </c>
      <c r="AH2944" s="1">
        <v>0</v>
      </c>
    </row>
    <row r="2945" spans="1:34">
      <c r="A2945" s="1" t="s">
        <v>7654</v>
      </c>
      <c r="B2945" s="1" t="s">
        <v>7655</v>
      </c>
      <c r="C2945" s="1" t="s">
        <v>65</v>
      </c>
      <c r="D2945" s="1">
        <v>25</v>
      </c>
      <c r="E2945" s="1">
        <v>41046</v>
      </c>
      <c r="F2945" s="1" t="s">
        <v>20332</v>
      </c>
      <c r="G2945" s="1" t="s">
        <v>72</v>
      </c>
      <c r="H2945" s="1" t="s">
        <v>73</v>
      </c>
      <c r="I2945" s="1">
        <v>0</v>
      </c>
      <c r="J2945" s="1" t="s">
        <v>74</v>
      </c>
      <c r="K2945" s="1">
        <v>0.7</v>
      </c>
      <c r="L2945" s="1" t="s">
        <v>75</v>
      </c>
      <c r="M2945" s="1">
        <v>0</v>
      </c>
      <c r="O2945" s="1">
        <v>0</v>
      </c>
      <c r="Q2945" s="1">
        <v>0</v>
      </c>
      <c r="S2945" s="1">
        <v>0</v>
      </c>
      <c r="U2945" s="1">
        <v>0</v>
      </c>
      <c r="W2945" s="1">
        <v>0</v>
      </c>
      <c r="Y2945" s="1">
        <v>0</v>
      </c>
      <c r="AA2945" s="1">
        <v>0</v>
      </c>
      <c r="AC2945" s="1">
        <v>0</v>
      </c>
      <c r="AE2945" s="1">
        <v>0</v>
      </c>
      <c r="AG2945" s="1">
        <v>2</v>
      </c>
      <c r="AH2945" s="1">
        <v>10000</v>
      </c>
    </row>
    <row r="2946" spans="1:34">
      <c r="A2946" s="1" t="s">
        <v>7656</v>
      </c>
      <c r="B2946" s="1" t="s">
        <v>7657</v>
      </c>
      <c r="C2946" s="1" t="s">
        <v>365</v>
      </c>
      <c r="D2946" s="1">
        <v>2</v>
      </c>
      <c r="E2946" s="4">
        <v>44691</v>
      </c>
      <c r="F2946" s="1" t="s">
        <v>7658</v>
      </c>
      <c r="G2946" s="1" t="s">
        <v>80</v>
      </c>
      <c r="H2946" s="1" t="s">
        <v>65</v>
      </c>
      <c r="I2946" s="1">
        <v>0.6</v>
      </c>
      <c r="J2946" s="1" t="s">
        <v>75</v>
      </c>
      <c r="K2946" s="1">
        <v>0</v>
      </c>
      <c r="M2946" s="1">
        <v>0</v>
      </c>
      <c r="O2946" s="1">
        <v>0</v>
      </c>
      <c r="Q2946" s="1">
        <v>0</v>
      </c>
      <c r="S2946" s="1">
        <v>0</v>
      </c>
      <c r="U2946" s="1">
        <v>0</v>
      </c>
      <c r="W2946" s="1">
        <v>0</v>
      </c>
      <c r="Y2946" s="1">
        <v>0</v>
      </c>
      <c r="AA2946" s="1">
        <v>0</v>
      </c>
      <c r="AC2946" s="1">
        <v>0</v>
      </c>
      <c r="AE2946" s="1">
        <v>0</v>
      </c>
      <c r="AG2946" s="1">
        <v>1</v>
      </c>
      <c r="AH2946" s="1">
        <v>0</v>
      </c>
    </row>
    <row r="2947" spans="1:34">
      <c r="A2947" s="1" t="s">
        <v>7659</v>
      </c>
      <c r="B2947" s="1" t="s">
        <v>7660</v>
      </c>
      <c r="C2947" s="1" t="s">
        <v>636</v>
      </c>
      <c r="D2947" s="1">
        <v>52</v>
      </c>
      <c r="E2947" s="4">
        <v>44560</v>
      </c>
      <c r="F2947" s="1" t="s">
        <v>7661</v>
      </c>
      <c r="G2947" s="1" t="s">
        <v>72</v>
      </c>
      <c r="H2947" s="1" t="s">
        <v>73</v>
      </c>
      <c r="I2947" s="1">
        <v>0</v>
      </c>
      <c r="J2947" s="1" t="s">
        <v>684</v>
      </c>
      <c r="K2947" s="1">
        <v>0.8</v>
      </c>
      <c r="L2947" s="1" t="s">
        <v>75</v>
      </c>
      <c r="M2947" s="1">
        <v>0</v>
      </c>
      <c r="O2947" s="1">
        <v>0</v>
      </c>
      <c r="Q2947" s="1">
        <v>0</v>
      </c>
      <c r="S2947" s="1">
        <v>0</v>
      </c>
      <c r="U2947" s="1">
        <v>0</v>
      </c>
      <c r="W2947" s="1">
        <v>0</v>
      </c>
      <c r="Y2947" s="1">
        <v>0</v>
      </c>
      <c r="AA2947" s="1">
        <v>0</v>
      </c>
      <c r="AC2947" s="1">
        <v>0</v>
      </c>
      <c r="AE2947" s="1">
        <v>0</v>
      </c>
      <c r="AG2947" s="1">
        <v>2</v>
      </c>
      <c r="AH2947" s="1">
        <v>11000</v>
      </c>
    </row>
    <row r="2948" spans="1:34">
      <c r="A2948" s="1" t="s">
        <v>7662</v>
      </c>
      <c r="B2948" s="1" t="s">
        <v>7663</v>
      </c>
      <c r="C2948" s="1" t="s">
        <v>228</v>
      </c>
      <c r="D2948" s="1">
        <v>23</v>
      </c>
      <c r="E2948" s="4">
        <v>44750</v>
      </c>
      <c r="F2948" s="1" t="s">
        <v>7664</v>
      </c>
      <c r="G2948" s="1" t="s">
        <v>72</v>
      </c>
      <c r="H2948" s="1" t="s">
        <v>73</v>
      </c>
      <c r="I2948" s="1">
        <v>0</v>
      </c>
      <c r="J2948" s="1" t="s">
        <v>222</v>
      </c>
      <c r="K2948" s="1">
        <v>0.8</v>
      </c>
      <c r="L2948" s="1" t="s">
        <v>75</v>
      </c>
      <c r="M2948" s="1">
        <v>0</v>
      </c>
      <c r="O2948" s="1">
        <v>0</v>
      </c>
      <c r="Q2948" s="1">
        <v>0</v>
      </c>
      <c r="S2948" s="1">
        <v>0</v>
      </c>
      <c r="U2948" s="1">
        <v>0</v>
      </c>
      <c r="W2948" s="1">
        <v>0</v>
      </c>
      <c r="Y2948" s="1">
        <v>0</v>
      </c>
      <c r="AA2948" s="1">
        <v>0</v>
      </c>
      <c r="AC2948" s="1">
        <v>0</v>
      </c>
      <c r="AE2948" s="1">
        <v>0</v>
      </c>
      <c r="AG2948" s="1">
        <v>2</v>
      </c>
      <c r="AH2948" s="1">
        <v>9999.99</v>
      </c>
    </row>
    <row r="2949" spans="1:34">
      <c r="A2949" s="1" t="s">
        <v>7665</v>
      </c>
      <c r="B2949" s="1" t="s">
        <v>7666</v>
      </c>
      <c r="C2949" s="1" t="s">
        <v>101</v>
      </c>
      <c r="D2949" s="1">
        <v>12</v>
      </c>
      <c r="E2949" s="1">
        <v>44706</v>
      </c>
      <c r="F2949" s="1" t="s">
        <v>20528</v>
      </c>
      <c r="G2949" s="1" t="s">
        <v>72</v>
      </c>
      <c r="H2949" s="1" t="s">
        <v>65</v>
      </c>
      <c r="I2949" s="1">
        <v>0.35</v>
      </c>
      <c r="J2949" s="1" t="s">
        <v>75</v>
      </c>
      <c r="K2949" s="1">
        <v>0</v>
      </c>
      <c r="M2949" s="1">
        <v>0</v>
      </c>
      <c r="O2949" s="1">
        <v>0</v>
      </c>
      <c r="Q2949" s="1">
        <v>0</v>
      </c>
      <c r="S2949" s="1">
        <v>0</v>
      </c>
      <c r="U2949" s="1">
        <v>0</v>
      </c>
      <c r="W2949" s="1">
        <v>0</v>
      </c>
      <c r="Y2949" s="1">
        <v>0</v>
      </c>
      <c r="AA2949" s="1">
        <v>0</v>
      </c>
      <c r="AC2949" s="1">
        <v>0</v>
      </c>
      <c r="AE2949" s="1">
        <v>0</v>
      </c>
      <c r="AG2949" s="1">
        <v>1</v>
      </c>
      <c r="AH2949" s="1">
        <v>0</v>
      </c>
    </row>
    <row r="2950" spans="1:34">
      <c r="A2950" s="1" t="s">
        <v>7667</v>
      </c>
      <c r="B2950" s="1" t="s">
        <v>7668</v>
      </c>
      <c r="C2950" s="1" t="s">
        <v>826</v>
      </c>
      <c r="D2950" s="1">
        <v>6</v>
      </c>
      <c r="E2950" s="1">
        <v>42086</v>
      </c>
      <c r="F2950" s="1" t="s">
        <v>20332</v>
      </c>
      <c r="G2950" s="1" t="s">
        <v>72</v>
      </c>
      <c r="H2950" s="1" t="s">
        <v>73</v>
      </c>
      <c r="I2950" s="1">
        <v>0</v>
      </c>
      <c r="J2950" s="1" t="s">
        <v>1640</v>
      </c>
      <c r="K2950" s="1">
        <v>0.8</v>
      </c>
      <c r="L2950" s="1" t="s">
        <v>75</v>
      </c>
      <c r="M2950" s="1">
        <v>0</v>
      </c>
      <c r="O2950" s="1">
        <v>0</v>
      </c>
      <c r="Q2950" s="1">
        <v>0</v>
      </c>
      <c r="S2950" s="1">
        <v>0</v>
      </c>
      <c r="U2950" s="1">
        <v>0</v>
      </c>
      <c r="W2950" s="1">
        <v>0</v>
      </c>
      <c r="Y2950" s="1">
        <v>0</v>
      </c>
      <c r="AA2950" s="1">
        <v>0</v>
      </c>
      <c r="AC2950" s="1">
        <v>0</v>
      </c>
      <c r="AE2950" s="1">
        <v>0</v>
      </c>
      <c r="AG2950" s="1">
        <v>2</v>
      </c>
      <c r="AH2950" s="1">
        <v>7499.99</v>
      </c>
    </row>
    <row r="2951" spans="1:34">
      <c r="A2951" s="1" t="s">
        <v>7669</v>
      </c>
      <c r="B2951" s="1" t="s">
        <v>7670</v>
      </c>
      <c r="C2951" s="1" t="s">
        <v>64</v>
      </c>
      <c r="D2951" s="1">
        <v>36</v>
      </c>
      <c r="E2951" s="1">
        <v>44188</v>
      </c>
      <c r="F2951" s="1" t="s">
        <v>20332</v>
      </c>
      <c r="G2951" s="1" t="s">
        <v>72</v>
      </c>
      <c r="H2951" s="1" t="s">
        <v>73</v>
      </c>
      <c r="I2951" s="1">
        <v>0</v>
      </c>
      <c r="J2951" s="1" t="s">
        <v>4960</v>
      </c>
      <c r="K2951" s="1">
        <v>0.8</v>
      </c>
      <c r="L2951" s="1" t="s">
        <v>75</v>
      </c>
      <c r="M2951" s="1">
        <v>0</v>
      </c>
      <c r="O2951" s="1">
        <v>0</v>
      </c>
      <c r="Q2951" s="1">
        <v>0</v>
      </c>
      <c r="S2951" s="1">
        <v>0</v>
      </c>
      <c r="U2951" s="1">
        <v>0</v>
      </c>
      <c r="W2951" s="1">
        <v>0</v>
      </c>
      <c r="Y2951" s="1">
        <v>0</v>
      </c>
      <c r="AA2951" s="1">
        <v>0</v>
      </c>
      <c r="AC2951" s="1">
        <v>0</v>
      </c>
      <c r="AE2951" s="1">
        <v>0</v>
      </c>
      <c r="AG2951" s="1">
        <v>2</v>
      </c>
      <c r="AH2951" s="1">
        <v>18000</v>
      </c>
    </row>
    <row r="2952" spans="1:34">
      <c r="A2952" s="1" t="s">
        <v>7671</v>
      </c>
      <c r="B2952" s="1" t="s">
        <v>7672</v>
      </c>
      <c r="C2952" s="1" t="s">
        <v>146</v>
      </c>
      <c r="D2952" s="1">
        <v>11</v>
      </c>
      <c r="E2952" s="1">
        <v>44102</v>
      </c>
      <c r="F2952" s="1" t="s">
        <v>20332</v>
      </c>
      <c r="G2952" s="1" t="s">
        <v>72</v>
      </c>
      <c r="H2952" s="1" t="s">
        <v>65</v>
      </c>
      <c r="I2952" s="1">
        <v>0.2</v>
      </c>
      <c r="J2952" s="1" t="s">
        <v>75</v>
      </c>
      <c r="K2952" s="1">
        <v>0</v>
      </c>
      <c r="M2952" s="1">
        <v>0</v>
      </c>
      <c r="O2952" s="1">
        <v>0</v>
      </c>
      <c r="Q2952" s="1">
        <v>0</v>
      </c>
      <c r="S2952" s="1">
        <v>0</v>
      </c>
      <c r="U2952" s="1">
        <v>0</v>
      </c>
      <c r="W2952" s="1">
        <v>0</v>
      </c>
      <c r="Y2952" s="1">
        <v>0</v>
      </c>
      <c r="AA2952" s="1">
        <v>0</v>
      </c>
      <c r="AC2952" s="1">
        <v>0</v>
      </c>
      <c r="AE2952" s="1">
        <v>0</v>
      </c>
      <c r="AG2952" s="1">
        <v>1</v>
      </c>
      <c r="AH2952" s="1">
        <v>0</v>
      </c>
    </row>
    <row r="2953" spans="1:34">
      <c r="A2953" s="1" t="s">
        <v>7673</v>
      </c>
      <c r="B2953" s="1" t="s">
        <v>7674</v>
      </c>
      <c r="C2953" s="1" t="s">
        <v>306</v>
      </c>
      <c r="D2953" s="1">
        <v>36</v>
      </c>
      <c r="E2953" s="1">
        <v>43097</v>
      </c>
      <c r="F2953" s="1" t="s">
        <v>20332</v>
      </c>
      <c r="G2953" s="1" t="s">
        <v>72</v>
      </c>
      <c r="H2953" s="1" t="s">
        <v>65</v>
      </c>
      <c r="I2953" s="1">
        <v>0.8</v>
      </c>
      <c r="J2953" s="1" t="s">
        <v>75</v>
      </c>
      <c r="K2953" s="1">
        <v>0</v>
      </c>
      <c r="M2953" s="1">
        <v>0</v>
      </c>
      <c r="O2953" s="1">
        <v>0</v>
      </c>
      <c r="Q2953" s="1">
        <v>0</v>
      </c>
      <c r="S2953" s="1">
        <v>0</v>
      </c>
      <c r="U2953" s="1">
        <v>0</v>
      </c>
      <c r="W2953" s="1">
        <v>0</v>
      </c>
      <c r="Y2953" s="1">
        <v>0</v>
      </c>
      <c r="AA2953" s="1">
        <v>0</v>
      </c>
      <c r="AC2953" s="1">
        <v>0</v>
      </c>
      <c r="AE2953" s="1">
        <v>0</v>
      </c>
      <c r="AG2953" s="1">
        <v>1</v>
      </c>
      <c r="AH2953" s="1">
        <v>0</v>
      </c>
    </row>
    <row r="2954" spans="1:34">
      <c r="A2954" s="1" t="s">
        <v>7675</v>
      </c>
      <c r="B2954" s="1" t="s">
        <v>7676</v>
      </c>
      <c r="C2954" s="1" t="s">
        <v>506</v>
      </c>
      <c r="D2954" s="1">
        <v>23</v>
      </c>
      <c r="E2954" s="1">
        <v>41208</v>
      </c>
      <c r="F2954" s="1" t="s">
        <v>20332</v>
      </c>
      <c r="G2954" s="1" t="s">
        <v>72</v>
      </c>
      <c r="H2954" s="1" t="s">
        <v>65</v>
      </c>
      <c r="I2954" s="1">
        <v>0.8</v>
      </c>
      <c r="J2954" s="1" t="s">
        <v>75</v>
      </c>
      <c r="K2954" s="1">
        <v>0</v>
      </c>
      <c r="M2954" s="1">
        <v>0</v>
      </c>
      <c r="O2954" s="1">
        <v>0</v>
      </c>
      <c r="Q2954" s="1">
        <v>0</v>
      </c>
      <c r="S2954" s="1">
        <v>0</v>
      </c>
      <c r="U2954" s="1">
        <v>0</v>
      </c>
      <c r="W2954" s="1">
        <v>0</v>
      </c>
      <c r="Y2954" s="1">
        <v>0</v>
      </c>
      <c r="AA2954" s="1">
        <v>0</v>
      </c>
      <c r="AC2954" s="1">
        <v>0</v>
      </c>
      <c r="AE2954" s="1">
        <v>0</v>
      </c>
      <c r="AG2954" s="1">
        <v>1</v>
      </c>
      <c r="AH2954" s="1">
        <v>0</v>
      </c>
    </row>
    <row r="2955" spans="1:34">
      <c r="A2955" s="1" t="s">
        <v>7677</v>
      </c>
      <c r="B2955" s="1" t="s">
        <v>7678</v>
      </c>
      <c r="C2955" s="1" t="s">
        <v>334</v>
      </c>
      <c r="D2955" s="1">
        <v>25</v>
      </c>
      <c r="E2955" s="1">
        <v>38785</v>
      </c>
      <c r="F2955" s="1" t="s">
        <v>20332</v>
      </c>
      <c r="G2955" s="1" t="s">
        <v>72</v>
      </c>
      <c r="H2955" s="1" t="s">
        <v>65</v>
      </c>
      <c r="I2955" s="1">
        <v>0.5</v>
      </c>
      <c r="J2955" s="1" t="s">
        <v>75</v>
      </c>
      <c r="K2955" s="1">
        <v>0</v>
      </c>
      <c r="M2955" s="1">
        <v>0</v>
      </c>
      <c r="O2955" s="1">
        <v>0</v>
      </c>
      <c r="Q2955" s="1">
        <v>0</v>
      </c>
      <c r="S2955" s="1">
        <v>0</v>
      </c>
      <c r="U2955" s="1">
        <v>0</v>
      </c>
      <c r="W2955" s="1">
        <v>0</v>
      </c>
      <c r="Y2955" s="1">
        <v>0</v>
      </c>
      <c r="AA2955" s="1">
        <v>0</v>
      </c>
      <c r="AC2955" s="1">
        <v>0</v>
      </c>
      <c r="AE2955" s="1">
        <v>0</v>
      </c>
      <c r="AG2955" s="1">
        <v>1</v>
      </c>
      <c r="AH2955" s="1">
        <v>0</v>
      </c>
    </row>
    <row r="2956" spans="1:34">
      <c r="A2956" s="1" t="s">
        <v>7679</v>
      </c>
      <c r="B2956" s="1" t="s">
        <v>7680</v>
      </c>
      <c r="C2956" s="1" t="s">
        <v>491</v>
      </c>
      <c r="D2956" s="1">
        <v>31</v>
      </c>
      <c r="E2956" s="4">
        <v>44658</v>
      </c>
      <c r="F2956" s="1" t="s">
        <v>7681</v>
      </c>
      <c r="G2956" s="1" t="s">
        <v>72</v>
      </c>
      <c r="H2956" s="1" t="s">
        <v>73</v>
      </c>
      <c r="I2956" s="1">
        <v>0</v>
      </c>
      <c r="J2956" s="1" t="s">
        <v>562</v>
      </c>
      <c r="K2956" s="1">
        <v>0.8</v>
      </c>
      <c r="L2956" s="1" t="s">
        <v>75</v>
      </c>
      <c r="M2956" s="1">
        <v>0</v>
      </c>
      <c r="O2956" s="1">
        <v>0</v>
      </c>
      <c r="Q2956" s="1">
        <v>0</v>
      </c>
      <c r="S2956" s="1">
        <v>0</v>
      </c>
      <c r="U2956" s="1">
        <v>0</v>
      </c>
      <c r="W2956" s="1">
        <v>0</v>
      </c>
      <c r="Y2956" s="1">
        <v>0</v>
      </c>
      <c r="AA2956" s="1">
        <v>0</v>
      </c>
      <c r="AC2956" s="1">
        <v>0</v>
      </c>
      <c r="AE2956" s="1">
        <v>0</v>
      </c>
      <c r="AG2956" s="1">
        <v>2</v>
      </c>
      <c r="AH2956" s="1">
        <v>8500</v>
      </c>
    </row>
    <row r="2957" spans="1:34">
      <c r="A2957" s="1" t="s">
        <v>7682</v>
      </c>
      <c r="B2957" s="1" t="s">
        <v>7683</v>
      </c>
      <c r="C2957" s="1" t="s">
        <v>334</v>
      </c>
      <c r="D2957" s="1">
        <v>15</v>
      </c>
      <c r="E2957" s="4">
        <v>44708</v>
      </c>
      <c r="F2957" s="1" t="s">
        <v>7684</v>
      </c>
      <c r="G2957" s="1" t="s">
        <v>72</v>
      </c>
      <c r="H2957" s="1" t="s">
        <v>65</v>
      </c>
      <c r="I2957" s="1">
        <v>0.8</v>
      </c>
      <c r="J2957" s="1" t="s">
        <v>75</v>
      </c>
      <c r="K2957" s="1">
        <v>0</v>
      </c>
      <c r="M2957" s="1">
        <v>0</v>
      </c>
      <c r="O2957" s="1">
        <v>0</v>
      </c>
      <c r="Q2957" s="1">
        <v>0</v>
      </c>
      <c r="S2957" s="1">
        <v>0</v>
      </c>
      <c r="U2957" s="1">
        <v>0</v>
      </c>
      <c r="W2957" s="1">
        <v>0</v>
      </c>
      <c r="Y2957" s="1">
        <v>0</v>
      </c>
      <c r="AA2957" s="1">
        <v>0</v>
      </c>
      <c r="AC2957" s="1">
        <v>0</v>
      </c>
      <c r="AE2957" s="1">
        <v>0</v>
      </c>
      <c r="AG2957" s="1">
        <v>1</v>
      </c>
      <c r="AH2957" s="1">
        <v>0</v>
      </c>
    </row>
    <row r="2958" spans="1:34">
      <c r="A2958" s="1" t="s">
        <v>7685</v>
      </c>
      <c r="B2958" s="1" t="s">
        <v>7686</v>
      </c>
      <c r="C2958" s="1" t="s">
        <v>896</v>
      </c>
      <c r="H2958" s="1" t="s">
        <v>65</v>
      </c>
      <c r="I2958" s="1" t="s">
        <v>66</v>
      </c>
      <c r="V2958" s="1" t="s">
        <v>67</v>
      </c>
    </row>
    <row r="2959" spans="1:34">
      <c r="A2959" s="1" t="s">
        <v>7687</v>
      </c>
      <c r="B2959" s="1" t="s">
        <v>7688</v>
      </c>
      <c r="C2959" s="1" t="s">
        <v>64</v>
      </c>
      <c r="D2959" s="1">
        <v>27</v>
      </c>
      <c r="E2959" s="4">
        <v>44712</v>
      </c>
      <c r="F2959" s="1" t="s">
        <v>7689</v>
      </c>
      <c r="G2959" s="1" t="s">
        <v>80</v>
      </c>
      <c r="H2959" s="1" t="s">
        <v>73</v>
      </c>
      <c r="I2959" s="1">
        <v>0.66</v>
      </c>
      <c r="J2959" s="1" t="s">
        <v>82</v>
      </c>
      <c r="K2959" s="1">
        <v>0.71</v>
      </c>
      <c r="L2959" s="1" t="s">
        <v>83</v>
      </c>
      <c r="M2959" s="1">
        <v>0.75</v>
      </c>
      <c r="N2959" s="1" t="s">
        <v>84</v>
      </c>
      <c r="O2959" s="1">
        <v>0.78</v>
      </c>
      <c r="P2959" s="1" t="s">
        <v>85</v>
      </c>
      <c r="Q2959" s="1">
        <v>0</v>
      </c>
      <c r="S2959" s="1">
        <v>0</v>
      </c>
      <c r="U2959" s="1">
        <v>0</v>
      </c>
      <c r="W2959" s="1">
        <v>0</v>
      </c>
      <c r="Y2959" s="1">
        <v>0</v>
      </c>
      <c r="AA2959" s="1">
        <v>0</v>
      </c>
      <c r="AC2959" s="1">
        <v>0</v>
      </c>
      <c r="AE2959" s="1">
        <v>0</v>
      </c>
      <c r="AG2959" s="1">
        <v>3</v>
      </c>
      <c r="AH2959" s="1">
        <v>0</v>
      </c>
    </row>
    <row r="2960" spans="1:34">
      <c r="A2960" s="1" t="s">
        <v>7690</v>
      </c>
      <c r="B2960" s="1" t="s">
        <v>7691</v>
      </c>
      <c r="C2960" s="1" t="s">
        <v>199</v>
      </c>
      <c r="D2960" s="1">
        <v>2</v>
      </c>
      <c r="E2960" s="1">
        <v>43542</v>
      </c>
      <c r="F2960" s="1" t="s">
        <v>20332</v>
      </c>
      <c r="G2960" s="1" t="s">
        <v>72</v>
      </c>
      <c r="H2960" s="1" t="s">
        <v>65</v>
      </c>
      <c r="I2960" s="1">
        <v>0.6</v>
      </c>
      <c r="J2960" s="1" t="s">
        <v>75</v>
      </c>
      <c r="K2960" s="1">
        <v>0</v>
      </c>
      <c r="M2960" s="1">
        <v>0</v>
      </c>
      <c r="O2960" s="1">
        <v>0</v>
      </c>
      <c r="Q2960" s="1">
        <v>0</v>
      </c>
      <c r="S2960" s="1">
        <v>0</v>
      </c>
      <c r="U2960" s="1">
        <v>0</v>
      </c>
      <c r="W2960" s="1">
        <v>0</v>
      </c>
      <c r="Y2960" s="1">
        <v>0</v>
      </c>
      <c r="AA2960" s="1">
        <v>0</v>
      </c>
      <c r="AC2960" s="1">
        <v>0</v>
      </c>
      <c r="AE2960" s="1">
        <v>0</v>
      </c>
      <c r="AG2960" s="1">
        <v>1</v>
      </c>
      <c r="AH2960" s="1">
        <v>0</v>
      </c>
    </row>
    <row r="2961" spans="1:34">
      <c r="A2961" s="1" t="s">
        <v>7692</v>
      </c>
      <c r="B2961" s="1" t="s">
        <v>7693</v>
      </c>
      <c r="C2961" s="1" t="s">
        <v>152</v>
      </c>
      <c r="D2961" s="1">
        <v>6</v>
      </c>
      <c r="E2961" s="4">
        <v>44644</v>
      </c>
      <c r="F2961" s="1" t="s">
        <v>7694</v>
      </c>
      <c r="G2961" s="1" t="s">
        <v>72</v>
      </c>
      <c r="H2961" s="1" t="s">
        <v>73</v>
      </c>
      <c r="I2961" s="1">
        <v>0</v>
      </c>
      <c r="J2961" s="1" t="s">
        <v>187</v>
      </c>
      <c r="K2961" s="1">
        <v>0.4</v>
      </c>
      <c r="L2961" s="1" t="s">
        <v>75</v>
      </c>
      <c r="M2961" s="1">
        <v>0</v>
      </c>
      <c r="O2961" s="1">
        <v>0</v>
      </c>
      <c r="Q2961" s="1">
        <v>0</v>
      </c>
      <c r="S2961" s="1">
        <v>0</v>
      </c>
      <c r="U2961" s="1">
        <v>0</v>
      </c>
      <c r="W2961" s="1">
        <v>0</v>
      </c>
      <c r="Y2961" s="1">
        <v>0</v>
      </c>
      <c r="AA2961" s="1">
        <v>0</v>
      </c>
      <c r="AC2961" s="1">
        <v>0</v>
      </c>
      <c r="AE2961" s="1">
        <v>0</v>
      </c>
      <c r="AG2961" s="1">
        <v>2</v>
      </c>
      <c r="AH2961" s="1">
        <v>9000</v>
      </c>
    </row>
    <row r="2962" spans="1:34">
      <c r="A2962" s="1" t="s">
        <v>7695</v>
      </c>
      <c r="B2962" s="1" t="s">
        <v>7696</v>
      </c>
      <c r="C2962" s="1" t="s">
        <v>365</v>
      </c>
      <c r="H2962" s="1" t="s">
        <v>65</v>
      </c>
      <c r="I2962" s="1" t="s">
        <v>66</v>
      </c>
      <c r="V2962" s="1" t="s">
        <v>67</v>
      </c>
    </row>
    <row r="2963" spans="1:34">
      <c r="A2963" s="1" t="s">
        <v>7697</v>
      </c>
      <c r="B2963" s="1" t="s">
        <v>7698</v>
      </c>
      <c r="C2963" s="1" t="s">
        <v>112</v>
      </c>
      <c r="D2963" s="1">
        <v>6</v>
      </c>
      <c r="E2963" s="4">
        <v>44711</v>
      </c>
      <c r="F2963" s="1" t="s">
        <v>7699</v>
      </c>
      <c r="G2963" s="1" t="s">
        <v>72</v>
      </c>
      <c r="H2963" s="1" t="s">
        <v>65</v>
      </c>
      <c r="I2963" s="1">
        <v>0.3</v>
      </c>
      <c r="J2963" s="1" t="s">
        <v>75</v>
      </c>
      <c r="K2963" s="1">
        <v>0</v>
      </c>
      <c r="M2963" s="1">
        <v>0</v>
      </c>
      <c r="O2963" s="1">
        <v>0</v>
      </c>
      <c r="Q2963" s="1">
        <v>0</v>
      </c>
      <c r="S2963" s="1">
        <v>0</v>
      </c>
      <c r="U2963" s="1">
        <v>0</v>
      </c>
      <c r="W2963" s="1">
        <v>0</v>
      </c>
      <c r="Y2963" s="1">
        <v>0</v>
      </c>
      <c r="AA2963" s="1">
        <v>0</v>
      </c>
      <c r="AC2963" s="1">
        <v>0</v>
      </c>
      <c r="AE2963" s="1">
        <v>0</v>
      </c>
      <c r="AG2963" s="1">
        <v>1</v>
      </c>
      <c r="AH2963" s="1">
        <v>0</v>
      </c>
    </row>
    <row r="2964" spans="1:34">
      <c r="A2964" s="1" t="s">
        <v>7700</v>
      </c>
      <c r="B2964" s="1" t="s">
        <v>7701</v>
      </c>
      <c r="C2964" s="1" t="s">
        <v>1334</v>
      </c>
      <c r="D2964" s="1">
        <v>45</v>
      </c>
      <c r="E2964" s="4">
        <v>44560</v>
      </c>
      <c r="F2964" s="1" t="s">
        <v>7702</v>
      </c>
      <c r="G2964" s="1" t="s">
        <v>80</v>
      </c>
      <c r="H2964" s="1" t="s">
        <v>73</v>
      </c>
      <c r="I2964" s="1">
        <v>0</v>
      </c>
      <c r="J2964" s="1" t="s">
        <v>74</v>
      </c>
      <c r="K2964" s="1">
        <v>0.8</v>
      </c>
      <c r="L2964" s="1" t="s">
        <v>75</v>
      </c>
      <c r="M2964" s="1">
        <v>0</v>
      </c>
      <c r="O2964" s="1">
        <v>0</v>
      </c>
      <c r="Q2964" s="1">
        <v>0</v>
      </c>
      <c r="S2964" s="1">
        <v>0</v>
      </c>
      <c r="U2964" s="1">
        <v>0</v>
      </c>
      <c r="W2964" s="1">
        <v>0</v>
      </c>
      <c r="Y2964" s="1">
        <v>0</v>
      </c>
      <c r="AA2964" s="1">
        <v>0</v>
      </c>
      <c r="AC2964" s="1">
        <v>0</v>
      </c>
      <c r="AE2964" s="1">
        <v>0</v>
      </c>
      <c r="AG2964" s="1">
        <v>2</v>
      </c>
      <c r="AH2964" s="1">
        <v>10000</v>
      </c>
    </row>
    <row r="2965" spans="1:34">
      <c r="A2965" s="1" t="s">
        <v>7703</v>
      </c>
      <c r="B2965" s="1" t="s">
        <v>7704</v>
      </c>
      <c r="C2965" s="1" t="s">
        <v>193</v>
      </c>
      <c r="D2965" s="1">
        <v>4</v>
      </c>
      <c r="E2965" s="4">
        <v>44602</v>
      </c>
      <c r="F2965" s="1" t="s">
        <v>7705</v>
      </c>
      <c r="G2965" s="1" t="s">
        <v>72</v>
      </c>
      <c r="H2965" s="1" t="s">
        <v>73</v>
      </c>
      <c r="I2965" s="1">
        <v>0</v>
      </c>
      <c r="J2965" s="1" t="s">
        <v>7706</v>
      </c>
      <c r="K2965" s="1">
        <v>0.6</v>
      </c>
      <c r="L2965" s="1" t="s">
        <v>75</v>
      </c>
      <c r="M2965" s="1">
        <v>0</v>
      </c>
      <c r="O2965" s="1">
        <v>0</v>
      </c>
      <c r="Q2965" s="1">
        <v>0</v>
      </c>
      <c r="S2965" s="1">
        <v>0</v>
      </c>
      <c r="U2965" s="1">
        <v>0</v>
      </c>
      <c r="W2965" s="1">
        <v>0</v>
      </c>
      <c r="Y2965" s="1">
        <v>0</v>
      </c>
      <c r="AA2965" s="1">
        <v>0</v>
      </c>
      <c r="AC2965" s="1">
        <v>0</v>
      </c>
      <c r="AE2965" s="1">
        <v>0</v>
      </c>
      <c r="AG2965" s="1">
        <v>2</v>
      </c>
      <c r="AH2965" s="1">
        <v>5749.99</v>
      </c>
    </row>
    <row r="2966" spans="1:34">
      <c r="A2966" s="1" t="s">
        <v>7707</v>
      </c>
      <c r="B2966" s="1" t="s">
        <v>7708</v>
      </c>
      <c r="C2966" s="1" t="s">
        <v>306</v>
      </c>
      <c r="D2966" s="1">
        <v>4</v>
      </c>
      <c r="E2966" s="4">
        <v>44643</v>
      </c>
      <c r="F2966" s="1" t="s">
        <v>7709</v>
      </c>
      <c r="G2966" s="1" t="s">
        <v>72</v>
      </c>
      <c r="H2966" s="1" t="s">
        <v>65</v>
      </c>
      <c r="I2966" s="1">
        <v>0.8</v>
      </c>
      <c r="J2966" s="1" t="s">
        <v>75</v>
      </c>
      <c r="K2966" s="1">
        <v>0</v>
      </c>
      <c r="M2966" s="1">
        <v>0</v>
      </c>
      <c r="O2966" s="1">
        <v>0</v>
      </c>
      <c r="Q2966" s="1">
        <v>0</v>
      </c>
      <c r="S2966" s="1">
        <v>0</v>
      </c>
      <c r="U2966" s="1">
        <v>0</v>
      </c>
      <c r="W2966" s="1">
        <v>0</v>
      </c>
      <c r="Y2966" s="1">
        <v>0</v>
      </c>
      <c r="AA2966" s="1">
        <v>0</v>
      </c>
      <c r="AC2966" s="1">
        <v>0</v>
      </c>
      <c r="AE2966" s="1">
        <v>0</v>
      </c>
      <c r="AG2966" s="1">
        <v>1</v>
      </c>
      <c r="AH2966" s="1">
        <v>0</v>
      </c>
    </row>
    <row r="2967" spans="1:34">
      <c r="A2967" s="1" t="s">
        <v>7710</v>
      </c>
      <c r="B2967" s="1" t="s">
        <v>7711</v>
      </c>
      <c r="C2967" s="1" t="s">
        <v>620</v>
      </c>
      <c r="H2967" s="1" t="s">
        <v>65</v>
      </c>
      <c r="I2967" s="1" t="s">
        <v>66</v>
      </c>
      <c r="V2967" s="1" t="s">
        <v>67</v>
      </c>
    </row>
    <row r="2968" spans="1:34">
      <c r="A2968" s="1" t="s">
        <v>7712</v>
      </c>
      <c r="B2968" s="1" t="s">
        <v>7713</v>
      </c>
      <c r="C2968" s="1" t="s">
        <v>1337</v>
      </c>
      <c r="D2968" s="1">
        <v>53</v>
      </c>
      <c r="E2968" s="4">
        <v>44816</v>
      </c>
      <c r="F2968" s="1" t="s">
        <v>7714</v>
      </c>
      <c r="G2968" s="1" t="s">
        <v>1079</v>
      </c>
      <c r="H2968" s="1" t="s">
        <v>73</v>
      </c>
      <c r="I2968" s="1">
        <v>0</v>
      </c>
      <c r="J2968" s="1" t="s">
        <v>74</v>
      </c>
      <c r="K2968" s="1">
        <v>0.53</v>
      </c>
      <c r="L2968" s="1" t="s">
        <v>82</v>
      </c>
      <c r="M2968" s="1">
        <v>0.55000000000000004</v>
      </c>
      <c r="N2968" s="1" t="s">
        <v>83</v>
      </c>
      <c r="O2968" s="1">
        <v>0.7</v>
      </c>
      <c r="P2968" s="1" t="s">
        <v>84</v>
      </c>
      <c r="Q2968" s="1">
        <v>0.75</v>
      </c>
      <c r="R2968" s="1" t="s">
        <v>85</v>
      </c>
      <c r="S2968" s="1">
        <v>0</v>
      </c>
      <c r="U2968" s="1">
        <v>0</v>
      </c>
      <c r="W2968" s="1">
        <v>0</v>
      </c>
      <c r="Y2968" s="1">
        <v>0</v>
      </c>
      <c r="AA2968" s="1">
        <v>0</v>
      </c>
      <c r="AC2968" s="1">
        <v>0</v>
      </c>
      <c r="AE2968" s="1">
        <v>0</v>
      </c>
      <c r="AG2968" s="1">
        <v>4</v>
      </c>
      <c r="AH2968" s="1">
        <v>10000</v>
      </c>
    </row>
    <row r="2969" spans="1:34">
      <c r="A2969" s="1" t="s">
        <v>7715</v>
      </c>
      <c r="B2969" s="1" t="s">
        <v>7716</v>
      </c>
      <c r="C2969" s="1" t="s">
        <v>365</v>
      </c>
      <c r="D2969" s="1">
        <v>14</v>
      </c>
      <c r="E2969" s="1">
        <v>41075</v>
      </c>
      <c r="F2969" s="1" t="s">
        <v>20332</v>
      </c>
      <c r="G2969" s="1" t="s">
        <v>72</v>
      </c>
      <c r="H2969" s="1" t="s">
        <v>65</v>
      </c>
      <c r="I2969" s="1">
        <v>0.8</v>
      </c>
      <c r="J2969" s="1" t="s">
        <v>75</v>
      </c>
      <c r="K2969" s="1">
        <v>0</v>
      </c>
      <c r="M2969" s="1">
        <v>0</v>
      </c>
      <c r="O2969" s="1">
        <v>0</v>
      </c>
      <c r="Q2969" s="1">
        <v>0</v>
      </c>
      <c r="S2969" s="1">
        <v>0</v>
      </c>
      <c r="U2969" s="1">
        <v>0</v>
      </c>
      <c r="W2969" s="1">
        <v>0</v>
      </c>
      <c r="Y2969" s="1">
        <v>0</v>
      </c>
      <c r="AA2969" s="1">
        <v>0</v>
      </c>
      <c r="AC2969" s="1">
        <v>0</v>
      </c>
      <c r="AE2969" s="1">
        <v>0</v>
      </c>
      <c r="AG2969" s="1">
        <v>1</v>
      </c>
      <c r="AH2969" s="1">
        <v>0</v>
      </c>
    </row>
    <row r="2970" spans="1:34">
      <c r="A2970" s="1" t="s">
        <v>7717</v>
      </c>
      <c r="B2970" s="1" t="s">
        <v>7718</v>
      </c>
      <c r="C2970" s="1" t="s">
        <v>306</v>
      </c>
      <c r="D2970" s="1">
        <v>7</v>
      </c>
      <c r="E2970" s="4">
        <v>44614</v>
      </c>
      <c r="F2970" s="1" t="s">
        <v>7719</v>
      </c>
      <c r="G2970" s="1" t="s">
        <v>72</v>
      </c>
      <c r="H2970" s="1" t="s">
        <v>65</v>
      </c>
      <c r="I2970" s="1">
        <v>0.8</v>
      </c>
      <c r="J2970" s="1" t="s">
        <v>75</v>
      </c>
      <c r="K2970" s="1">
        <v>0</v>
      </c>
      <c r="M2970" s="1">
        <v>0</v>
      </c>
      <c r="O2970" s="1">
        <v>0</v>
      </c>
      <c r="Q2970" s="1">
        <v>0</v>
      </c>
      <c r="S2970" s="1">
        <v>0</v>
      </c>
      <c r="U2970" s="1">
        <v>0</v>
      </c>
      <c r="W2970" s="1">
        <v>0</v>
      </c>
      <c r="Y2970" s="1">
        <v>0</v>
      </c>
      <c r="AA2970" s="1">
        <v>0</v>
      </c>
      <c r="AC2970" s="1">
        <v>0</v>
      </c>
      <c r="AE2970" s="1">
        <v>0</v>
      </c>
      <c r="AG2970" s="1">
        <v>1</v>
      </c>
      <c r="AH2970" s="1">
        <v>0</v>
      </c>
    </row>
    <row r="2971" spans="1:34">
      <c r="A2971" s="1" t="s">
        <v>7720</v>
      </c>
      <c r="B2971" s="1" t="s">
        <v>7721</v>
      </c>
      <c r="C2971" s="1" t="s">
        <v>212</v>
      </c>
      <c r="D2971" s="1">
        <v>9</v>
      </c>
      <c r="E2971" s="1">
        <v>44274</v>
      </c>
      <c r="F2971" s="1" t="s">
        <v>20332</v>
      </c>
      <c r="G2971" s="1" t="s">
        <v>72</v>
      </c>
      <c r="H2971" s="1" t="s">
        <v>65</v>
      </c>
      <c r="I2971" s="1">
        <v>0.8</v>
      </c>
      <c r="J2971" s="1" t="s">
        <v>75</v>
      </c>
      <c r="K2971" s="1">
        <v>0</v>
      </c>
      <c r="M2971" s="1">
        <v>0</v>
      </c>
      <c r="O2971" s="1">
        <v>0</v>
      </c>
      <c r="Q2971" s="1">
        <v>0</v>
      </c>
      <c r="S2971" s="1">
        <v>0</v>
      </c>
      <c r="U2971" s="1">
        <v>0</v>
      </c>
      <c r="W2971" s="1">
        <v>0</v>
      </c>
      <c r="Y2971" s="1">
        <v>0</v>
      </c>
      <c r="AA2971" s="1">
        <v>0</v>
      </c>
      <c r="AC2971" s="1">
        <v>0</v>
      </c>
      <c r="AE2971" s="1">
        <v>0</v>
      </c>
      <c r="AG2971" s="1">
        <v>1</v>
      </c>
      <c r="AH2971" s="1">
        <v>0</v>
      </c>
    </row>
    <row r="2972" spans="1:34">
      <c r="A2972" s="1" t="s">
        <v>7722</v>
      </c>
      <c r="B2972" s="1" t="s">
        <v>7723</v>
      </c>
      <c r="C2972" s="1" t="s">
        <v>212</v>
      </c>
      <c r="D2972" s="1">
        <v>50</v>
      </c>
      <c r="E2972" s="4">
        <v>44557</v>
      </c>
      <c r="F2972" s="1" t="s">
        <v>7724</v>
      </c>
      <c r="G2972" s="1" t="s">
        <v>72</v>
      </c>
      <c r="H2972" s="1" t="s">
        <v>73</v>
      </c>
      <c r="I2972" s="1">
        <v>0</v>
      </c>
      <c r="J2972" s="1" t="s">
        <v>4960</v>
      </c>
      <c r="K2972" s="1">
        <v>0.4</v>
      </c>
      <c r="L2972" s="1" t="s">
        <v>75</v>
      </c>
      <c r="M2972" s="1">
        <v>0</v>
      </c>
      <c r="O2972" s="1">
        <v>0</v>
      </c>
      <c r="Q2972" s="1">
        <v>0</v>
      </c>
      <c r="S2972" s="1">
        <v>0</v>
      </c>
      <c r="U2972" s="1">
        <v>0</v>
      </c>
      <c r="W2972" s="1">
        <v>0</v>
      </c>
      <c r="Y2972" s="1">
        <v>0</v>
      </c>
      <c r="AA2972" s="1">
        <v>0</v>
      </c>
      <c r="AC2972" s="1">
        <v>0</v>
      </c>
      <c r="AE2972" s="1">
        <v>0</v>
      </c>
      <c r="AG2972" s="1">
        <v>2</v>
      </c>
      <c r="AH2972" s="1">
        <v>18000</v>
      </c>
    </row>
    <row r="2973" spans="1:34">
      <c r="A2973" s="1" t="s">
        <v>7725</v>
      </c>
      <c r="B2973" s="1" t="s">
        <v>7726</v>
      </c>
      <c r="C2973" s="1" t="s">
        <v>212</v>
      </c>
      <c r="D2973" s="1">
        <v>6</v>
      </c>
      <c r="E2973" s="1">
        <v>44327</v>
      </c>
      <c r="F2973" s="1" t="s">
        <v>20332</v>
      </c>
      <c r="G2973" s="1" t="s">
        <v>72</v>
      </c>
      <c r="H2973" s="1" t="s">
        <v>65</v>
      </c>
      <c r="I2973" s="1">
        <v>0.5</v>
      </c>
      <c r="J2973" s="1" t="s">
        <v>75</v>
      </c>
      <c r="K2973" s="1">
        <v>0</v>
      </c>
      <c r="M2973" s="1">
        <v>0</v>
      </c>
      <c r="O2973" s="1">
        <v>0</v>
      </c>
      <c r="Q2973" s="1">
        <v>0</v>
      </c>
      <c r="S2973" s="1">
        <v>0</v>
      </c>
      <c r="U2973" s="1">
        <v>0</v>
      </c>
      <c r="W2973" s="1">
        <v>0</v>
      </c>
      <c r="Y2973" s="1">
        <v>0</v>
      </c>
      <c r="AA2973" s="1">
        <v>0</v>
      </c>
      <c r="AC2973" s="1">
        <v>0</v>
      </c>
      <c r="AE2973" s="1">
        <v>0</v>
      </c>
      <c r="AG2973" s="1">
        <v>1</v>
      </c>
      <c r="AH2973" s="1">
        <v>0</v>
      </c>
    </row>
    <row r="2974" spans="1:34">
      <c r="A2974" s="1" t="s">
        <v>7727</v>
      </c>
      <c r="B2974" s="1" t="s">
        <v>7728</v>
      </c>
      <c r="C2974" s="1" t="s">
        <v>533</v>
      </c>
      <c r="D2974" s="1">
        <v>13</v>
      </c>
      <c r="E2974" s="1">
        <v>43552</v>
      </c>
      <c r="F2974" s="1" t="s">
        <v>20332</v>
      </c>
      <c r="G2974" s="1" t="s">
        <v>72</v>
      </c>
      <c r="H2974" s="1" t="s">
        <v>73</v>
      </c>
      <c r="I2974" s="1">
        <v>0</v>
      </c>
      <c r="J2974" s="1" t="s">
        <v>74</v>
      </c>
      <c r="K2974" s="1">
        <v>0.8</v>
      </c>
      <c r="L2974" s="1" t="s">
        <v>75</v>
      </c>
      <c r="M2974" s="1">
        <v>0</v>
      </c>
      <c r="O2974" s="1">
        <v>0</v>
      </c>
      <c r="Q2974" s="1">
        <v>0</v>
      </c>
      <c r="S2974" s="1">
        <v>0</v>
      </c>
      <c r="U2974" s="1">
        <v>0</v>
      </c>
      <c r="W2974" s="1">
        <v>0</v>
      </c>
      <c r="Y2974" s="1">
        <v>0</v>
      </c>
      <c r="AA2974" s="1">
        <v>0</v>
      </c>
      <c r="AC2974" s="1">
        <v>0</v>
      </c>
      <c r="AE2974" s="1">
        <v>0</v>
      </c>
      <c r="AG2974" s="1">
        <v>2</v>
      </c>
      <c r="AH2974" s="1">
        <v>10000</v>
      </c>
    </row>
    <row r="2975" spans="1:34">
      <c r="A2975" s="1" t="s">
        <v>7729</v>
      </c>
      <c r="B2975" s="1" t="s">
        <v>7730</v>
      </c>
      <c r="C2975" s="1" t="s">
        <v>115</v>
      </c>
      <c r="D2975" s="1">
        <v>13</v>
      </c>
      <c r="E2975" s="1">
        <v>44677</v>
      </c>
      <c r="F2975" s="1" t="s">
        <v>20529</v>
      </c>
      <c r="G2975" s="1" t="s">
        <v>72</v>
      </c>
      <c r="H2975" s="1" t="s">
        <v>65</v>
      </c>
      <c r="I2975" s="1">
        <v>0.7</v>
      </c>
      <c r="J2975" s="1" t="s">
        <v>75</v>
      </c>
      <c r="K2975" s="1">
        <v>0</v>
      </c>
      <c r="M2975" s="1">
        <v>0</v>
      </c>
      <c r="O2975" s="1">
        <v>0</v>
      </c>
      <c r="Q2975" s="1">
        <v>0</v>
      </c>
      <c r="S2975" s="1">
        <v>0</v>
      </c>
      <c r="U2975" s="1">
        <v>0</v>
      </c>
      <c r="W2975" s="1">
        <v>0</v>
      </c>
      <c r="Y2975" s="1">
        <v>0</v>
      </c>
      <c r="AA2975" s="1">
        <v>0</v>
      </c>
      <c r="AC2975" s="1">
        <v>0</v>
      </c>
      <c r="AE2975" s="1">
        <v>0</v>
      </c>
      <c r="AG2975" s="1">
        <v>1</v>
      </c>
      <c r="AH2975" s="1">
        <v>0</v>
      </c>
    </row>
    <row r="2976" spans="1:34">
      <c r="A2976" s="1" t="s">
        <v>7731</v>
      </c>
      <c r="B2976" s="1" t="s">
        <v>7732</v>
      </c>
      <c r="C2976" s="1" t="s">
        <v>199</v>
      </c>
      <c r="D2976" s="1">
        <v>2</v>
      </c>
      <c r="E2976" s="4">
        <v>44655</v>
      </c>
      <c r="F2976" s="1" t="s">
        <v>7733</v>
      </c>
      <c r="G2976" s="1" t="s">
        <v>72</v>
      </c>
      <c r="H2976" s="1" t="s">
        <v>65</v>
      </c>
      <c r="I2976" s="1">
        <v>0.7</v>
      </c>
      <c r="J2976" s="1" t="s">
        <v>75</v>
      </c>
      <c r="K2976" s="1">
        <v>0</v>
      </c>
      <c r="M2976" s="1">
        <v>0</v>
      </c>
      <c r="O2976" s="1">
        <v>0</v>
      </c>
      <c r="Q2976" s="1">
        <v>0</v>
      </c>
      <c r="S2976" s="1">
        <v>0</v>
      </c>
      <c r="U2976" s="1">
        <v>0</v>
      </c>
      <c r="W2976" s="1">
        <v>0</v>
      </c>
      <c r="Y2976" s="1">
        <v>0</v>
      </c>
      <c r="AA2976" s="1">
        <v>0</v>
      </c>
      <c r="AC2976" s="1">
        <v>0</v>
      </c>
      <c r="AE2976" s="1">
        <v>0</v>
      </c>
      <c r="AG2976" s="1">
        <v>1</v>
      </c>
      <c r="AH2976" s="1">
        <v>0</v>
      </c>
    </row>
    <row r="2977" spans="1:34">
      <c r="A2977" s="1" t="s">
        <v>7734</v>
      </c>
      <c r="B2977" s="1" t="s">
        <v>7735</v>
      </c>
      <c r="C2977" s="1" t="s">
        <v>65</v>
      </c>
      <c r="D2977" s="1">
        <v>3</v>
      </c>
      <c r="E2977" s="4">
        <v>44635</v>
      </c>
      <c r="F2977" s="1" t="s">
        <v>7736</v>
      </c>
      <c r="G2977" s="1" t="s">
        <v>80</v>
      </c>
      <c r="H2977" s="1" t="s">
        <v>73</v>
      </c>
      <c r="I2977" s="1">
        <v>0</v>
      </c>
      <c r="J2977" s="1" t="s">
        <v>397</v>
      </c>
      <c r="K2977" s="1">
        <v>0.7</v>
      </c>
      <c r="L2977" s="1" t="s">
        <v>75</v>
      </c>
      <c r="M2977" s="1">
        <v>0</v>
      </c>
      <c r="O2977" s="1">
        <v>0</v>
      </c>
      <c r="Q2977" s="1">
        <v>0</v>
      </c>
      <c r="S2977" s="1">
        <v>0</v>
      </c>
      <c r="U2977" s="1">
        <v>0</v>
      </c>
      <c r="W2977" s="1">
        <v>0</v>
      </c>
      <c r="Y2977" s="1">
        <v>0</v>
      </c>
      <c r="AA2977" s="1">
        <v>0</v>
      </c>
      <c r="AC2977" s="1">
        <v>0</v>
      </c>
      <c r="AE2977" s="1">
        <v>0</v>
      </c>
      <c r="AG2977" s="1">
        <v>2</v>
      </c>
      <c r="AH2977" s="1">
        <v>8000</v>
      </c>
    </row>
    <row r="2978" spans="1:34">
      <c r="A2978" s="1" t="s">
        <v>7737</v>
      </c>
      <c r="B2978" s="1" t="s">
        <v>7738</v>
      </c>
      <c r="C2978" s="1" t="s">
        <v>98</v>
      </c>
      <c r="D2978" s="1">
        <v>13</v>
      </c>
      <c r="E2978" s="4">
        <v>44662</v>
      </c>
      <c r="F2978" s="1" t="s">
        <v>7739</v>
      </c>
      <c r="G2978" s="1" t="s">
        <v>80</v>
      </c>
      <c r="H2978" s="1" t="s">
        <v>73</v>
      </c>
      <c r="I2978" s="1">
        <v>0</v>
      </c>
      <c r="J2978" s="1" t="s">
        <v>74</v>
      </c>
      <c r="K2978" s="1">
        <v>0.45</v>
      </c>
      <c r="L2978" s="1" t="s">
        <v>82</v>
      </c>
      <c r="M2978" s="1">
        <v>0.72</v>
      </c>
      <c r="N2978" s="1" t="s">
        <v>83</v>
      </c>
      <c r="O2978" s="1">
        <v>0.78</v>
      </c>
      <c r="P2978" s="1" t="s">
        <v>84</v>
      </c>
      <c r="Q2978" s="1">
        <v>0.79</v>
      </c>
      <c r="R2978" s="1" t="s">
        <v>85</v>
      </c>
      <c r="S2978" s="1">
        <v>0</v>
      </c>
      <c r="U2978" s="1">
        <v>0</v>
      </c>
      <c r="W2978" s="1">
        <v>0</v>
      </c>
      <c r="Y2978" s="1">
        <v>0</v>
      </c>
      <c r="AA2978" s="1">
        <v>0</v>
      </c>
      <c r="AC2978" s="1">
        <v>0</v>
      </c>
      <c r="AE2978" s="1">
        <v>0</v>
      </c>
      <c r="AG2978" s="1">
        <v>4</v>
      </c>
      <c r="AH2978" s="1">
        <v>10000</v>
      </c>
    </row>
    <row r="2979" spans="1:34">
      <c r="A2979" s="1" t="s">
        <v>7740</v>
      </c>
      <c r="B2979" s="1" t="s">
        <v>7741</v>
      </c>
      <c r="C2979" s="1" t="s">
        <v>78</v>
      </c>
      <c r="D2979" s="1">
        <v>10</v>
      </c>
      <c r="E2979" s="4">
        <v>44651</v>
      </c>
      <c r="F2979" s="1" t="s">
        <v>7742</v>
      </c>
      <c r="G2979" s="1" t="s">
        <v>80</v>
      </c>
      <c r="H2979" s="1" t="s">
        <v>73</v>
      </c>
      <c r="I2979" s="1">
        <v>0</v>
      </c>
      <c r="J2979" s="1" t="s">
        <v>89</v>
      </c>
      <c r="K2979" s="1">
        <v>0.2</v>
      </c>
      <c r="L2979" s="1" t="s">
        <v>82</v>
      </c>
      <c r="M2979" s="1">
        <v>0.35</v>
      </c>
      <c r="N2979" s="1" t="s">
        <v>83</v>
      </c>
      <c r="O2979" s="1">
        <v>0.45</v>
      </c>
      <c r="P2979" s="1" t="s">
        <v>84</v>
      </c>
      <c r="Q2979" s="1">
        <v>0.55000000000000004</v>
      </c>
      <c r="R2979" s="1" t="s">
        <v>85</v>
      </c>
      <c r="S2979" s="1">
        <v>0</v>
      </c>
      <c r="U2979" s="1">
        <v>0</v>
      </c>
      <c r="W2979" s="1">
        <v>0</v>
      </c>
      <c r="Y2979" s="1">
        <v>0</v>
      </c>
      <c r="AA2979" s="1">
        <v>0</v>
      </c>
      <c r="AC2979" s="1">
        <v>0</v>
      </c>
      <c r="AE2979" s="1">
        <v>0</v>
      </c>
      <c r="AG2979" s="1">
        <v>4</v>
      </c>
      <c r="AH2979" s="1">
        <v>12000</v>
      </c>
    </row>
    <row r="2980" spans="1:34">
      <c r="A2980" s="1" t="s">
        <v>7743</v>
      </c>
      <c r="B2980" s="1" t="s">
        <v>7744</v>
      </c>
      <c r="C2980" s="1" t="s">
        <v>225</v>
      </c>
      <c r="D2980" s="1">
        <v>9</v>
      </c>
      <c r="E2980" s="1">
        <v>41088</v>
      </c>
      <c r="F2980" s="1" t="s">
        <v>20332</v>
      </c>
      <c r="G2980" s="1" t="s">
        <v>72</v>
      </c>
      <c r="H2980" s="1" t="s">
        <v>65</v>
      </c>
      <c r="I2980" s="1">
        <v>0.8</v>
      </c>
      <c r="J2980" s="1" t="s">
        <v>75</v>
      </c>
      <c r="K2980" s="1">
        <v>0</v>
      </c>
      <c r="M2980" s="1">
        <v>0</v>
      </c>
      <c r="O2980" s="1">
        <v>0</v>
      </c>
      <c r="Q2980" s="1">
        <v>0</v>
      </c>
      <c r="S2980" s="1">
        <v>0</v>
      </c>
      <c r="U2980" s="1">
        <v>0</v>
      </c>
      <c r="W2980" s="1">
        <v>0</v>
      </c>
      <c r="Y2980" s="1">
        <v>0</v>
      </c>
      <c r="AA2980" s="1">
        <v>0</v>
      </c>
      <c r="AC2980" s="1">
        <v>0</v>
      </c>
      <c r="AE2980" s="1">
        <v>0</v>
      </c>
      <c r="AG2980" s="1">
        <v>1</v>
      </c>
      <c r="AH2980" s="1">
        <v>0</v>
      </c>
    </row>
    <row r="2981" spans="1:34">
      <c r="A2981" s="1" t="s">
        <v>7745</v>
      </c>
      <c r="B2981" s="1" t="s">
        <v>7746</v>
      </c>
      <c r="C2981" s="1" t="s">
        <v>152</v>
      </c>
      <c r="H2981" s="1" t="s">
        <v>65</v>
      </c>
      <c r="I2981" s="1" t="s">
        <v>66</v>
      </c>
      <c r="V2981" s="1" t="s">
        <v>67</v>
      </c>
    </row>
    <row r="2982" spans="1:34">
      <c r="A2982" s="1" t="s">
        <v>7747</v>
      </c>
      <c r="B2982" s="1" t="s">
        <v>7748</v>
      </c>
      <c r="C2982" s="1" t="s">
        <v>152</v>
      </c>
      <c r="D2982" s="1">
        <v>36</v>
      </c>
      <c r="E2982" s="4">
        <v>44522</v>
      </c>
      <c r="F2982" s="1" t="s">
        <v>7749</v>
      </c>
      <c r="G2982" s="1" t="s">
        <v>72</v>
      </c>
      <c r="H2982" s="1" t="s">
        <v>73</v>
      </c>
      <c r="I2982" s="1">
        <v>0</v>
      </c>
      <c r="J2982" s="1" t="s">
        <v>562</v>
      </c>
      <c r="K2982" s="1">
        <v>0.8</v>
      </c>
      <c r="L2982" s="1" t="s">
        <v>75</v>
      </c>
      <c r="M2982" s="1">
        <v>0</v>
      </c>
      <c r="O2982" s="1">
        <v>0</v>
      </c>
      <c r="Q2982" s="1">
        <v>0</v>
      </c>
      <c r="S2982" s="1">
        <v>0</v>
      </c>
      <c r="U2982" s="1">
        <v>0</v>
      </c>
      <c r="W2982" s="1">
        <v>0</v>
      </c>
      <c r="Y2982" s="1">
        <v>0</v>
      </c>
      <c r="AA2982" s="1">
        <v>0</v>
      </c>
      <c r="AC2982" s="1">
        <v>0</v>
      </c>
      <c r="AE2982" s="1">
        <v>0</v>
      </c>
      <c r="AG2982" s="1">
        <v>2</v>
      </c>
      <c r="AH2982" s="1">
        <v>8500</v>
      </c>
    </row>
    <row r="2983" spans="1:34">
      <c r="A2983" s="1" t="s">
        <v>7750</v>
      </c>
      <c r="B2983" s="1" t="s">
        <v>7751</v>
      </c>
      <c r="C2983" s="1" t="s">
        <v>112</v>
      </c>
      <c r="D2983" s="1">
        <v>22</v>
      </c>
      <c r="E2983" s="1">
        <v>41571</v>
      </c>
      <c r="F2983" s="1" t="s">
        <v>20332</v>
      </c>
      <c r="G2983" s="1" t="s">
        <v>72</v>
      </c>
      <c r="H2983" s="1" t="s">
        <v>73</v>
      </c>
      <c r="I2983" s="1">
        <v>0</v>
      </c>
      <c r="J2983" s="1" t="s">
        <v>81</v>
      </c>
      <c r="K2983" s="1">
        <v>0.8</v>
      </c>
      <c r="L2983" s="1" t="s">
        <v>75</v>
      </c>
      <c r="M2983" s="1">
        <v>0</v>
      </c>
      <c r="O2983" s="1">
        <v>0</v>
      </c>
      <c r="Q2983" s="1">
        <v>0</v>
      </c>
      <c r="S2983" s="1">
        <v>0</v>
      </c>
      <c r="U2983" s="1">
        <v>0</v>
      </c>
      <c r="W2983" s="1">
        <v>0</v>
      </c>
      <c r="Y2983" s="1">
        <v>0</v>
      </c>
      <c r="AA2983" s="1">
        <v>0</v>
      </c>
      <c r="AC2983" s="1">
        <v>0</v>
      </c>
      <c r="AE2983" s="1">
        <v>0</v>
      </c>
      <c r="AG2983" s="1">
        <v>2</v>
      </c>
      <c r="AH2983" s="1">
        <v>15000</v>
      </c>
    </row>
    <row r="2984" spans="1:34">
      <c r="A2984" s="1" t="s">
        <v>7752</v>
      </c>
      <c r="B2984" s="1" t="s">
        <v>7753</v>
      </c>
      <c r="C2984" s="1" t="s">
        <v>65</v>
      </c>
      <c r="D2984" s="1">
        <v>10</v>
      </c>
      <c r="E2984" s="4">
        <v>44708</v>
      </c>
      <c r="F2984" s="1" t="s">
        <v>20530</v>
      </c>
      <c r="G2984" s="1" t="s">
        <v>80</v>
      </c>
      <c r="H2984" s="1" t="s">
        <v>73</v>
      </c>
      <c r="I2984" s="1">
        <v>0</v>
      </c>
      <c r="J2984" s="1" t="s">
        <v>74</v>
      </c>
      <c r="K2984" s="1">
        <v>0.5</v>
      </c>
      <c r="L2984" s="1" t="s">
        <v>82</v>
      </c>
      <c r="M2984" s="1">
        <v>0.6</v>
      </c>
      <c r="N2984" s="1" t="s">
        <v>83</v>
      </c>
      <c r="O2984" s="1">
        <v>0.75</v>
      </c>
      <c r="P2984" s="1" t="s">
        <v>84</v>
      </c>
      <c r="Q2984" s="1">
        <v>0.8</v>
      </c>
      <c r="R2984" s="1" t="s">
        <v>85</v>
      </c>
      <c r="S2984" s="1">
        <v>0</v>
      </c>
      <c r="U2984" s="1">
        <v>0</v>
      </c>
      <c r="W2984" s="1">
        <v>0</v>
      </c>
      <c r="Y2984" s="1">
        <v>0</v>
      </c>
      <c r="AA2984" s="1">
        <v>0</v>
      </c>
      <c r="AC2984" s="1">
        <v>0</v>
      </c>
      <c r="AE2984" s="1">
        <v>0</v>
      </c>
      <c r="AG2984" s="1">
        <v>4</v>
      </c>
      <c r="AH2984" s="1">
        <v>10000</v>
      </c>
    </row>
    <row r="2985" spans="1:34">
      <c r="A2985" s="1" t="s">
        <v>7754</v>
      </c>
      <c r="B2985" s="1" t="s">
        <v>7755</v>
      </c>
      <c r="C2985" s="1" t="s">
        <v>126</v>
      </c>
      <c r="H2985" s="1" t="s">
        <v>65</v>
      </c>
      <c r="I2985" s="1" t="s">
        <v>66</v>
      </c>
      <c r="V2985" s="1" t="s">
        <v>67</v>
      </c>
    </row>
    <row r="2986" spans="1:34">
      <c r="A2986" s="1" t="s">
        <v>7756</v>
      </c>
      <c r="B2986" s="1" t="s">
        <v>7757</v>
      </c>
      <c r="C2986" s="1" t="s">
        <v>152</v>
      </c>
      <c r="H2986" s="1" t="s">
        <v>65</v>
      </c>
      <c r="I2986" s="1" t="s">
        <v>66</v>
      </c>
      <c r="V2986" s="1" t="s">
        <v>67</v>
      </c>
    </row>
    <row r="2987" spans="1:34">
      <c r="A2987" s="1" t="s">
        <v>7758</v>
      </c>
      <c r="B2987" s="1" t="s">
        <v>7759</v>
      </c>
      <c r="C2987" s="1" t="s">
        <v>365</v>
      </c>
      <c r="D2987" s="1">
        <v>5</v>
      </c>
      <c r="E2987" s="1">
        <v>43524</v>
      </c>
      <c r="F2987" s="1" t="s">
        <v>20332</v>
      </c>
      <c r="G2987" s="1" t="s">
        <v>72</v>
      </c>
      <c r="H2987" s="1" t="s">
        <v>73</v>
      </c>
      <c r="I2987" s="1">
        <v>0</v>
      </c>
      <c r="J2987" s="1" t="s">
        <v>74</v>
      </c>
      <c r="K2987" s="1">
        <v>0.8</v>
      </c>
      <c r="L2987" s="1" t="s">
        <v>75</v>
      </c>
      <c r="M2987" s="1">
        <v>0</v>
      </c>
      <c r="O2987" s="1">
        <v>0</v>
      </c>
      <c r="Q2987" s="1">
        <v>0</v>
      </c>
      <c r="S2987" s="1">
        <v>0</v>
      </c>
      <c r="U2987" s="1">
        <v>0</v>
      </c>
      <c r="W2987" s="1">
        <v>0</v>
      </c>
      <c r="Y2987" s="1">
        <v>0</v>
      </c>
      <c r="AA2987" s="1">
        <v>0</v>
      </c>
      <c r="AC2987" s="1">
        <v>0</v>
      </c>
      <c r="AE2987" s="1">
        <v>0</v>
      </c>
      <c r="AG2987" s="1">
        <v>2</v>
      </c>
      <c r="AH2987" s="1">
        <v>10000</v>
      </c>
    </row>
    <row r="2988" spans="1:34">
      <c r="A2988" s="1" t="s">
        <v>7760</v>
      </c>
      <c r="B2988" s="1" t="s">
        <v>7761</v>
      </c>
      <c r="C2988" s="1" t="s">
        <v>78</v>
      </c>
      <c r="D2988" s="1">
        <v>22</v>
      </c>
      <c r="E2988" s="4">
        <v>44712</v>
      </c>
      <c r="F2988" s="1" t="s">
        <v>7762</v>
      </c>
      <c r="G2988" s="1" t="s">
        <v>80</v>
      </c>
      <c r="H2988" s="1" t="s">
        <v>73</v>
      </c>
      <c r="I2988" s="1">
        <v>0.6</v>
      </c>
      <c r="J2988" s="1" t="s">
        <v>82</v>
      </c>
      <c r="K2988" s="1">
        <v>0.7</v>
      </c>
      <c r="L2988" s="1" t="s">
        <v>83</v>
      </c>
      <c r="M2988" s="1">
        <v>0.75</v>
      </c>
      <c r="N2988" s="1" t="s">
        <v>84</v>
      </c>
      <c r="O2988" s="1">
        <v>0.8</v>
      </c>
      <c r="P2988" s="1" t="s">
        <v>85</v>
      </c>
      <c r="Q2988" s="1">
        <v>0</v>
      </c>
      <c r="S2988" s="1">
        <v>0</v>
      </c>
      <c r="U2988" s="1">
        <v>0</v>
      </c>
      <c r="W2988" s="1">
        <v>0</v>
      </c>
      <c r="Y2988" s="1">
        <v>0</v>
      </c>
      <c r="AA2988" s="1">
        <v>0</v>
      </c>
      <c r="AC2988" s="1">
        <v>0</v>
      </c>
      <c r="AE2988" s="1">
        <v>0</v>
      </c>
      <c r="AG2988" s="1">
        <v>3</v>
      </c>
      <c r="AH2988" s="1">
        <v>0</v>
      </c>
    </row>
    <row r="2989" spans="1:34">
      <c r="A2989" s="1" t="s">
        <v>7763</v>
      </c>
      <c r="B2989" s="1" t="s">
        <v>7764</v>
      </c>
      <c r="C2989" s="1" t="s">
        <v>378</v>
      </c>
      <c r="D2989" s="1">
        <v>40</v>
      </c>
      <c r="E2989" s="1">
        <v>43827</v>
      </c>
      <c r="F2989" s="1" t="s">
        <v>20332</v>
      </c>
      <c r="G2989" s="1" t="s">
        <v>72</v>
      </c>
      <c r="H2989" s="1" t="s">
        <v>65</v>
      </c>
      <c r="I2989" s="1">
        <v>0.8</v>
      </c>
      <c r="J2989" s="1" t="s">
        <v>75</v>
      </c>
      <c r="K2989" s="1">
        <v>0</v>
      </c>
      <c r="M2989" s="1">
        <v>0</v>
      </c>
      <c r="O2989" s="1">
        <v>0</v>
      </c>
      <c r="Q2989" s="1">
        <v>0</v>
      </c>
      <c r="S2989" s="1">
        <v>0</v>
      </c>
      <c r="U2989" s="1">
        <v>0</v>
      </c>
      <c r="W2989" s="1">
        <v>0</v>
      </c>
      <c r="Y2989" s="1">
        <v>0</v>
      </c>
      <c r="AA2989" s="1">
        <v>0</v>
      </c>
      <c r="AC2989" s="1">
        <v>0</v>
      </c>
      <c r="AE2989" s="1">
        <v>0</v>
      </c>
      <c r="AG2989" s="1">
        <v>1</v>
      </c>
      <c r="AH2989" s="1">
        <v>0</v>
      </c>
    </row>
    <row r="2990" spans="1:34">
      <c r="A2990" s="1" t="s">
        <v>7765</v>
      </c>
      <c r="B2990" s="1" t="s">
        <v>7766</v>
      </c>
      <c r="C2990" s="1" t="s">
        <v>360</v>
      </c>
      <c r="H2990" s="1" t="s">
        <v>65</v>
      </c>
      <c r="I2990" s="1" t="s">
        <v>66</v>
      </c>
      <c r="V2990" s="1" t="s">
        <v>67</v>
      </c>
    </row>
    <row r="2991" spans="1:34">
      <c r="A2991" s="1" t="s">
        <v>7767</v>
      </c>
      <c r="B2991" s="1" t="s">
        <v>7768</v>
      </c>
      <c r="C2991" s="1" t="s">
        <v>423</v>
      </c>
      <c r="D2991" s="1">
        <v>36</v>
      </c>
      <c r="E2991" s="1">
        <v>38699</v>
      </c>
      <c r="F2991" s="1" t="s">
        <v>20332</v>
      </c>
      <c r="G2991" s="1" t="s">
        <v>72</v>
      </c>
      <c r="H2991" s="1" t="s">
        <v>65</v>
      </c>
      <c r="I2991" s="1">
        <v>0.2</v>
      </c>
      <c r="J2991" s="1" t="s">
        <v>75</v>
      </c>
      <c r="K2991" s="1">
        <v>0</v>
      </c>
      <c r="M2991" s="1">
        <v>0</v>
      </c>
      <c r="O2991" s="1">
        <v>0</v>
      </c>
      <c r="Q2991" s="1">
        <v>0</v>
      </c>
      <c r="S2991" s="1">
        <v>0</v>
      </c>
      <c r="U2991" s="1">
        <v>0</v>
      </c>
      <c r="W2991" s="1">
        <v>0</v>
      </c>
      <c r="Y2991" s="1">
        <v>0</v>
      </c>
      <c r="AA2991" s="1">
        <v>0</v>
      </c>
      <c r="AC2991" s="1">
        <v>0</v>
      </c>
      <c r="AE2991" s="1">
        <v>0</v>
      </c>
      <c r="AG2991" s="1">
        <v>1</v>
      </c>
      <c r="AH2991" s="1">
        <v>0</v>
      </c>
    </row>
    <row r="2992" spans="1:34">
      <c r="A2992" s="1" t="s">
        <v>7769</v>
      </c>
      <c r="B2992" s="1" t="s">
        <v>7770</v>
      </c>
      <c r="C2992" s="1" t="s">
        <v>259</v>
      </c>
      <c r="D2992" s="1">
        <v>38</v>
      </c>
      <c r="E2992" s="4">
        <v>44551</v>
      </c>
      <c r="F2992" s="1" t="s">
        <v>7771</v>
      </c>
      <c r="G2992" s="1" t="s">
        <v>72</v>
      </c>
      <c r="H2992" s="1" t="s">
        <v>65</v>
      </c>
      <c r="I2992" s="1">
        <v>0.7</v>
      </c>
      <c r="J2992" s="1" t="s">
        <v>75</v>
      </c>
      <c r="K2992" s="1">
        <v>0</v>
      </c>
      <c r="M2992" s="1">
        <v>0</v>
      </c>
      <c r="O2992" s="1">
        <v>0</v>
      </c>
      <c r="Q2992" s="1">
        <v>0</v>
      </c>
      <c r="S2992" s="1">
        <v>0</v>
      </c>
      <c r="U2992" s="1">
        <v>0</v>
      </c>
      <c r="W2992" s="1">
        <v>0</v>
      </c>
      <c r="Y2992" s="1">
        <v>0</v>
      </c>
      <c r="AA2992" s="1">
        <v>0</v>
      </c>
      <c r="AC2992" s="1">
        <v>0</v>
      </c>
      <c r="AE2992" s="1">
        <v>0</v>
      </c>
      <c r="AG2992" s="1">
        <v>1</v>
      </c>
      <c r="AH2992" s="1">
        <v>0</v>
      </c>
    </row>
    <row r="2993" spans="1:34">
      <c r="A2993" s="1" t="s">
        <v>7772</v>
      </c>
      <c r="B2993" s="1" t="s">
        <v>7773</v>
      </c>
      <c r="C2993" s="1" t="s">
        <v>443</v>
      </c>
      <c r="D2993" s="1">
        <v>2</v>
      </c>
      <c r="E2993" s="4">
        <v>44637</v>
      </c>
      <c r="F2993" s="1" t="s">
        <v>7774</v>
      </c>
      <c r="G2993" s="1" t="s">
        <v>72</v>
      </c>
      <c r="H2993" s="1" t="s">
        <v>65</v>
      </c>
      <c r="I2993" s="1">
        <v>0.8</v>
      </c>
      <c r="J2993" s="1" t="s">
        <v>75</v>
      </c>
      <c r="K2993" s="1">
        <v>0</v>
      </c>
      <c r="M2993" s="1">
        <v>0</v>
      </c>
      <c r="O2993" s="1">
        <v>0</v>
      </c>
      <c r="Q2993" s="1">
        <v>0</v>
      </c>
      <c r="S2993" s="1">
        <v>0</v>
      </c>
      <c r="U2993" s="1">
        <v>0</v>
      </c>
      <c r="W2993" s="1">
        <v>0</v>
      </c>
      <c r="Y2993" s="1">
        <v>0</v>
      </c>
      <c r="AA2993" s="1">
        <v>0</v>
      </c>
      <c r="AC2993" s="1">
        <v>0</v>
      </c>
      <c r="AE2993" s="1">
        <v>0</v>
      </c>
      <c r="AG2993" s="1">
        <v>1</v>
      </c>
      <c r="AH2993" s="1">
        <v>0</v>
      </c>
    </row>
    <row r="2994" spans="1:34">
      <c r="A2994" s="1" t="s">
        <v>7775</v>
      </c>
      <c r="B2994" s="1" t="s">
        <v>7776</v>
      </c>
      <c r="C2994" s="1" t="s">
        <v>259</v>
      </c>
      <c r="D2994" s="1">
        <v>5</v>
      </c>
      <c r="E2994" s="1">
        <v>44658</v>
      </c>
      <c r="F2994" s="1" t="s">
        <v>20531</v>
      </c>
      <c r="G2994" s="1" t="s">
        <v>80</v>
      </c>
      <c r="H2994" s="1" t="s">
        <v>73</v>
      </c>
      <c r="I2994" s="1">
        <v>0</v>
      </c>
      <c r="J2994" s="1" t="s">
        <v>89</v>
      </c>
      <c r="K2994" s="1">
        <v>0.55000000000000004</v>
      </c>
      <c r="L2994" s="1" t="s">
        <v>82</v>
      </c>
      <c r="M2994" s="1">
        <v>0.6</v>
      </c>
      <c r="N2994" s="1" t="s">
        <v>83</v>
      </c>
      <c r="O2994" s="1">
        <v>0.7</v>
      </c>
      <c r="P2994" s="1" t="s">
        <v>84</v>
      </c>
      <c r="Q2994" s="1">
        <v>0.8</v>
      </c>
      <c r="R2994" s="1" t="s">
        <v>85</v>
      </c>
      <c r="S2994" s="1">
        <v>0</v>
      </c>
      <c r="U2994" s="1">
        <v>0</v>
      </c>
      <c r="W2994" s="1">
        <v>0</v>
      </c>
      <c r="Y2994" s="1">
        <v>0</v>
      </c>
      <c r="AA2994" s="1">
        <v>0</v>
      </c>
      <c r="AC2994" s="1">
        <v>0</v>
      </c>
      <c r="AE2994" s="1">
        <v>0</v>
      </c>
      <c r="AG2994" s="1">
        <v>4</v>
      </c>
      <c r="AH2994" s="1">
        <v>12000</v>
      </c>
    </row>
    <row r="2995" spans="1:34">
      <c r="A2995" s="1" t="s">
        <v>7777</v>
      </c>
      <c r="B2995" s="1" t="s">
        <v>7778</v>
      </c>
      <c r="C2995" s="1" t="s">
        <v>460</v>
      </c>
      <c r="D2995" s="1">
        <v>5</v>
      </c>
      <c r="E2995" s="4">
        <v>44641</v>
      </c>
      <c r="F2995" s="1" t="s">
        <v>7779</v>
      </c>
      <c r="G2995" s="1" t="s">
        <v>80</v>
      </c>
      <c r="H2995" s="1" t="s">
        <v>73</v>
      </c>
      <c r="I2995" s="1">
        <v>0</v>
      </c>
      <c r="J2995" s="1" t="s">
        <v>74</v>
      </c>
      <c r="K2995" s="1">
        <v>0.55000000000000004</v>
      </c>
      <c r="L2995" s="1" t="s">
        <v>82</v>
      </c>
      <c r="M2995" s="1">
        <v>0.6</v>
      </c>
      <c r="N2995" s="1" t="s">
        <v>83</v>
      </c>
      <c r="O2995" s="1">
        <v>0.76</v>
      </c>
      <c r="P2995" s="1" t="s">
        <v>84</v>
      </c>
      <c r="Q2995" s="1">
        <v>0.8</v>
      </c>
      <c r="R2995" s="1" t="s">
        <v>85</v>
      </c>
      <c r="S2995" s="1">
        <v>0</v>
      </c>
      <c r="U2995" s="1">
        <v>0</v>
      </c>
      <c r="W2995" s="1">
        <v>0</v>
      </c>
      <c r="Y2995" s="1">
        <v>0</v>
      </c>
      <c r="AA2995" s="1">
        <v>0</v>
      </c>
      <c r="AC2995" s="1">
        <v>0</v>
      </c>
      <c r="AE2995" s="1">
        <v>0</v>
      </c>
      <c r="AG2995" s="1">
        <v>4</v>
      </c>
      <c r="AH2995" s="1">
        <v>10000</v>
      </c>
    </row>
    <row r="2996" spans="1:34">
      <c r="A2996" s="1" t="s">
        <v>7780</v>
      </c>
      <c r="B2996" s="1" t="s">
        <v>7781</v>
      </c>
      <c r="C2996" s="1" t="s">
        <v>1337</v>
      </c>
      <c r="D2996" s="1">
        <v>5</v>
      </c>
      <c r="E2996" s="4">
        <v>44631</v>
      </c>
      <c r="F2996" s="1" t="s">
        <v>7782</v>
      </c>
      <c r="G2996" s="1" t="s">
        <v>80</v>
      </c>
      <c r="H2996" s="1" t="s">
        <v>73</v>
      </c>
      <c r="I2996" s="1">
        <v>0</v>
      </c>
      <c r="J2996" s="1" t="s">
        <v>74</v>
      </c>
      <c r="K2996" s="1">
        <v>0.6</v>
      </c>
      <c r="L2996" s="1" t="s">
        <v>82</v>
      </c>
      <c r="M2996" s="1">
        <v>0.65</v>
      </c>
      <c r="N2996" s="1" t="s">
        <v>83</v>
      </c>
      <c r="O2996" s="1">
        <v>0.75</v>
      </c>
      <c r="P2996" s="1" t="s">
        <v>84</v>
      </c>
      <c r="Q2996" s="1">
        <v>0.8</v>
      </c>
      <c r="R2996" s="1" t="s">
        <v>85</v>
      </c>
      <c r="S2996" s="1">
        <v>0</v>
      </c>
      <c r="U2996" s="1">
        <v>0</v>
      </c>
      <c r="W2996" s="1">
        <v>0</v>
      </c>
      <c r="Y2996" s="1">
        <v>0</v>
      </c>
      <c r="AA2996" s="1">
        <v>0</v>
      </c>
      <c r="AC2996" s="1">
        <v>0</v>
      </c>
      <c r="AE2996" s="1">
        <v>0</v>
      </c>
      <c r="AG2996" s="1">
        <v>4</v>
      </c>
      <c r="AH2996" s="1">
        <v>10000</v>
      </c>
    </row>
    <row r="2997" spans="1:34">
      <c r="A2997" s="1" t="s">
        <v>7783</v>
      </c>
      <c r="B2997" s="1" t="s">
        <v>7784</v>
      </c>
      <c r="C2997" s="1" t="s">
        <v>369</v>
      </c>
      <c r="D2997" s="1">
        <v>5</v>
      </c>
      <c r="E2997" s="1">
        <v>44226</v>
      </c>
      <c r="F2997" s="1" t="s">
        <v>20332</v>
      </c>
      <c r="G2997" s="1" t="s">
        <v>72</v>
      </c>
      <c r="H2997" s="1" t="s">
        <v>73</v>
      </c>
      <c r="I2997" s="1">
        <v>0</v>
      </c>
      <c r="J2997" s="1" t="s">
        <v>74</v>
      </c>
      <c r="K2997" s="1">
        <v>0.7</v>
      </c>
      <c r="L2997" s="1" t="s">
        <v>75</v>
      </c>
      <c r="M2997" s="1">
        <v>0</v>
      </c>
      <c r="O2997" s="1">
        <v>0</v>
      </c>
      <c r="Q2997" s="1">
        <v>0</v>
      </c>
      <c r="S2997" s="1">
        <v>0</v>
      </c>
      <c r="U2997" s="1">
        <v>0</v>
      </c>
      <c r="W2997" s="1">
        <v>0</v>
      </c>
      <c r="Y2997" s="1">
        <v>0</v>
      </c>
      <c r="AA2997" s="1">
        <v>0</v>
      </c>
      <c r="AC2997" s="1">
        <v>0</v>
      </c>
      <c r="AE2997" s="1">
        <v>0</v>
      </c>
      <c r="AG2997" s="1">
        <v>2</v>
      </c>
      <c r="AH2997" s="1">
        <v>10000</v>
      </c>
    </row>
    <row r="2998" spans="1:34">
      <c r="A2998" s="1" t="s">
        <v>7785</v>
      </c>
      <c r="B2998" s="1" t="s">
        <v>7786</v>
      </c>
      <c r="C2998" s="1" t="s">
        <v>152</v>
      </c>
      <c r="D2998" s="1">
        <v>135</v>
      </c>
      <c r="E2998" s="4">
        <v>44496</v>
      </c>
      <c r="F2998" s="1" t="s">
        <v>7787</v>
      </c>
      <c r="G2998" s="1" t="s">
        <v>72</v>
      </c>
      <c r="H2998" s="1" t="s">
        <v>73</v>
      </c>
      <c r="I2998" s="1">
        <v>0</v>
      </c>
      <c r="J2998" s="1" t="s">
        <v>222</v>
      </c>
      <c r="K2998" s="1">
        <v>0.8</v>
      </c>
      <c r="L2998" s="1" t="s">
        <v>75</v>
      </c>
      <c r="M2998" s="1">
        <v>0</v>
      </c>
      <c r="O2998" s="1">
        <v>0</v>
      </c>
      <c r="Q2998" s="1">
        <v>0</v>
      </c>
      <c r="S2998" s="1">
        <v>0</v>
      </c>
      <c r="U2998" s="1">
        <v>0</v>
      </c>
      <c r="W2998" s="1">
        <v>0</v>
      </c>
      <c r="Y2998" s="1">
        <v>0</v>
      </c>
      <c r="AA2998" s="1">
        <v>0</v>
      </c>
      <c r="AC2998" s="1">
        <v>0</v>
      </c>
      <c r="AE2998" s="1">
        <v>0</v>
      </c>
      <c r="AG2998" s="1">
        <v>2</v>
      </c>
      <c r="AH2998" s="1">
        <v>9999.99</v>
      </c>
    </row>
    <row r="2999" spans="1:34">
      <c r="A2999" s="1" t="s">
        <v>7788</v>
      </c>
      <c r="B2999" s="1" t="s">
        <v>7789</v>
      </c>
      <c r="C2999" s="1" t="s">
        <v>218</v>
      </c>
      <c r="D2999" s="1">
        <v>3</v>
      </c>
      <c r="E2999" s="1">
        <v>43965</v>
      </c>
      <c r="F2999" s="1" t="s">
        <v>20332</v>
      </c>
      <c r="G2999" s="1" t="s">
        <v>72</v>
      </c>
      <c r="H2999" s="1" t="s">
        <v>65</v>
      </c>
      <c r="I2999" s="1">
        <v>0.8</v>
      </c>
      <c r="J2999" s="1" t="s">
        <v>75</v>
      </c>
      <c r="K2999" s="1">
        <v>0</v>
      </c>
      <c r="M2999" s="1">
        <v>0</v>
      </c>
      <c r="O2999" s="1">
        <v>0</v>
      </c>
      <c r="Q2999" s="1">
        <v>0</v>
      </c>
      <c r="S2999" s="1">
        <v>0</v>
      </c>
      <c r="U2999" s="1">
        <v>0</v>
      </c>
      <c r="W2999" s="1">
        <v>0</v>
      </c>
      <c r="Y2999" s="1">
        <v>0</v>
      </c>
      <c r="AA2999" s="1">
        <v>0</v>
      </c>
      <c r="AC2999" s="1">
        <v>0</v>
      </c>
      <c r="AE2999" s="1">
        <v>0</v>
      </c>
      <c r="AG2999" s="1">
        <v>1</v>
      </c>
      <c r="AH2999" s="1">
        <v>0</v>
      </c>
    </row>
    <row r="3000" spans="1:34">
      <c r="A3000" s="1" t="s">
        <v>7790</v>
      </c>
      <c r="B3000" s="1" t="s">
        <v>7791</v>
      </c>
      <c r="C3000" s="1" t="s">
        <v>212</v>
      </c>
      <c r="D3000" s="1">
        <v>2</v>
      </c>
      <c r="E3000" s="1">
        <v>44309</v>
      </c>
      <c r="F3000" s="1" t="s">
        <v>20332</v>
      </c>
      <c r="G3000" s="1" t="s">
        <v>72</v>
      </c>
      <c r="H3000" s="1" t="s">
        <v>65</v>
      </c>
      <c r="I3000" s="1">
        <v>0.8</v>
      </c>
      <c r="J3000" s="1" t="s">
        <v>75</v>
      </c>
      <c r="K3000" s="1">
        <v>0</v>
      </c>
      <c r="M3000" s="1">
        <v>0</v>
      </c>
      <c r="O3000" s="1">
        <v>0</v>
      </c>
      <c r="Q3000" s="1">
        <v>0</v>
      </c>
      <c r="S3000" s="1">
        <v>0</v>
      </c>
      <c r="U3000" s="1">
        <v>0</v>
      </c>
      <c r="W3000" s="1">
        <v>0</v>
      </c>
      <c r="Y3000" s="1">
        <v>0</v>
      </c>
      <c r="AA3000" s="1">
        <v>0</v>
      </c>
      <c r="AC3000" s="1">
        <v>0</v>
      </c>
      <c r="AE3000" s="1">
        <v>0</v>
      </c>
      <c r="AG3000" s="1">
        <v>1</v>
      </c>
      <c r="AH3000" s="1">
        <v>0</v>
      </c>
    </row>
    <row r="3001" spans="1:34">
      <c r="A3001" s="1" t="s">
        <v>7792</v>
      </c>
      <c r="B3001" s="1" t="s">
        <v>7793</v>
      </c>
      <c r="C3001" s="1" t="s">
        <v>199</v>
      </c>
      <c r="D3001" s="1">
        <v>7</v>
      </c>
      <c r="E3001" s="1">
        <v>44272</v>
      </c>
      <c r="F3001" s="1" t="s">
        <v>20332</v>
      </c>
      <c r="G3001" s="1" t="s">
        <v>72</v>
      </c>
      <c r="H3001" s="1" t="s">
        <v>65</v>
      </c>
      <c r="I3001" s="1">
        <v>0.7</v>
      </c>
      <c r="J3001" s="1" t="s">
        <v>75</v>
      </c>
      <c r="K3001" s="1">
        <v>0</v>
      </c>
      <c r="M3001" s="1">
        <v>0</v>
      </c>
      <c r="O3001" s="1">
        <v>0</v>
      </c>
      <c r="Q3001" s="1">
        <v>0</v>
      </c>
      <c r="S3001" s="1">
        <v>0</v>
      </c>
      <c r="U3001" s="1">
        <v>0</v>
      </c>
      <c r="W3001" s="1">
        <v>0</v>
      </c>
      <c r="Y3001" s="1">
        <v>0</v>
      </c>
      <c r="AA3001" s="1">
        <v>0</v>
      </c>
      <c r="AC3001" s="1">
        <v>0</v>
      </c>
      <c r="AE3001" s="1">
        <v>0</v>
      </c>
      <c r="AG3001" s="1">
        <v>1</v>
      </c>
      <c r="AH3001" s="1">
        <v>0</v>
      </c>
    </row>
    <row r="3002" spans="1:34">
      <c r="A3002" s="1" t="s">
        <v>7794</v>
      </c>
      <c r="B3002" s="1" t="s">
        <v>7795</v>
      </c>
      <c r="C3002" s="1" t="s">
        <v>228</v>
      </c>
      <c r="D3002" s="1">
        <v>4</v>
      </c>
      <c r="E3002" s="1">
        <v>43550</v>
      </c>
      <c r="F3002" s="1" t="s">
        <v>20332</v>
      </c>
      <c r="G3002" s="1" t="s">
        <v>72</v>
      </c>
      <c r="H3002" s="1" t="s">
        <v>65</v>
      </c>
      <c r="I3002" s="1">
        <v>0.8</v>
      </c>
      <c r="J3002" s="1" t="s">
        <v>75</v>
      </c>
      <c r="K3002" s="1">
        <v>0</v>
      </c>
      <c r="M3002" s="1">
        <v>0</v>
      </c>
      <c r="O3002" s="1">
        <v>0</v>
      </c>
      <c r="Q3002" s="1">
        <v>0</v>
      </c>
      <c r="S3002" s="1">
        <v>0</v>
      </c>
      <c r="U3002" s="1">
        <v>0</v>
      </c>
      <c r="W3002" s="1">
        <v>0</v>
      </c>
      <c r="Y3002" s="1">
        <v>0</v>
      </c>
      <c r="AA3002" s="1">
        <v>0</v>
      </c>
      <c r="AC3002" s="1">
        <v>0</v>
      </c>
      <c r="AE3002" s="1">
        <v>0</v>
      </c>
      <c r="AG3002" s="1">
        <v>1</v>
      </c>
      <c r="AH3002" s="1">
        <v>0</v>
      </c>
    </row>
    <row r="3003" spans="1:34">
      <c r="A3003" s="1" t="s">
        <v>7796</v>
      </c>
      <c r="B3003" s="1" t="s">
        <v>7797</v>
      </c>
      <c r="C3003" s="1" t="s">
        <v>287</v>
      </c>
      <c r="D3003" s="1">
        <v>13</v>
      </c>
      <c r="E3003" s="4">
        <v>44706</v>
      </c>
      <c r="F3003" s="1" t="s">
        <v>7798</v>
      </c>
      <c r="G3003" s="1" t="s">
        <v>72</v>
      </c>
      <c r="H3003" s="1" t="s">
        <v>65</v>
      </c>
      <c r="I3003" s="1">
        <v>0.8</v>
      </c>
      <c r="J3003" s="1" t="s">
        <v>75</v>
      </c>
      <c r="K3003" s="1">
        <v>0</v>
      </c>
      <c r="M3003" s="1">
        <v>0</v>
      </c>
      <c r="O3003" s="1">
        <v>0</v>
      </c>
      <c r="Q3003" s="1">
        <v>0</v>
      </c>
      <c r="S3003" s="1">
        <v>0</v>
      </c>
      <c r="U3003" s="1">
        <v>0</v>
      </c>
      <c r="W3003" s="1">
        <v>0</v>
      </c>
      <c r="Y3003" s="1">
        <v>0</v>
      </c>
      <c r="AA3003" s="1">
        <v>0</v>
      </c>
      <c r="AC3003" s="1">
        <v>0</v>
      </c>
      <c r="AE3003" s="1">
        <v>0</v>
      </c>
      <c r="AG3003" s="1">
        <v>1</v>
      </c>
      <c r="AH3003" s="1">
        <v>0</v>
      </c>
    </row>
    <row r="3004" spans="1:34">
      <c r="A3004" s="1" t="s">
        <v>7799</v>
      </c>
      <c r="B3004" s="1" t="s">
        <v>7800</v>
      </c>
      <c r="C3004" s="1" t="s">
        <v>896</v>
      </c>
      <c r="D3004" s="1">
        <v>7</v>
      </c>
      <c r="E3004" s="1">
        <v>40595</v>
      </c>
      <c r="F3004" s="1" t="s">
        <v>20332</v>
      </c>
      <c r="G3004" s="1" t="s">
        <v>72</v>
      </c>
      <c r="H3004" s="1" t="s">
        <v>65</v>
      </c>
      <c r="I3004" s="1">
        <v>0.2</v>
      </c>
      <c r="J3004" s="1" t="s">
        <v>75</v>
      </c>
      <c r="K3004" s="1">
        <v>0</v>
      </c>
      <c r="M3004" s="1">
        <v>0</v>
      </c>
      <c r="O3004" s="1">
        <v>0</v>
      </c>
      <c r="Q3004" s="1">
        <v>0</v>
      </c>
      <c r="S3004" s="1">
        <v>0</v>
      </c>
      <c r="U3004" s="1">
        <v>0</v>
      </c>
      <c r="W3004" s="1">
        <v>0</v>
      </c>
      <c r="Y3004" s="1">
        <v>0</v>
      </c>
      <c r="AA3004" s="1">
        <v>0</v>
      </c>
      <c r="AC3004" s="1">
        <v>0</v>
      </c>
      <c r="AE3004" s="1">
        <v>0</v>
      </c>
      <c r="AG3004" s="1">
        <v>1</v>
      </c>
      <c r="AH3004" s="1">
        <v>0</v>
      </c>
    </row>
    <row r="3005" spans="1:34">
      <c r="A3005" s="1" t="s">
        <v>7801</v>
      </c>
      <c r="B3005" s="1" t="s">
        <v>7802</v>
      </c>
      <c r="C3005" s="1" t="s">
        <v>923</v>
      </c>
      <c r="D3005" s="1">
        <v>10</v>
      </c>
      <c r="E3005" s="1">
        <v>43187</v>
      </c>
      <c r="F3005" s="1" t="s">
        <v>20332</v>
      </c>
      <c r="G3005" s="1" t="s">
        <v>72</v>
      </c>
      <c r="H3005" s="1" t="s">
        <v>65</v>
      </c>
      <c r="I3005" s="1">
        <v>0.8</v>
      </c>
      <c r="J3005" s="1" t="s">
        <v>75</v>
      </c>
      <c r="K3005" s="1">
        <v>0</v>
      </c>
      <c r="M3005" s="1">
        <v>0</v>
      </c>
      <c r="O3005" s="1">
        <v>0</v>
      </c>
      <c r="Q3005" s="1">
        <v>0</v>
      </c>
      <c r="S3005" s="1">
        <v>0</v>
      </c>
      <c r="U3005" s="1">
        <v>0</v>
      </c>
      <c r="W3005" s="1">
        <v>0</v>
      </c>
      <c r="Y3005" s="1">
        <v>0</v>
      </c>
      <c r="AA3005" s="1">
        <v>0</v>
      </c>
      <c r="AC3005" s="1">
        <v>0</v>
      </c>
      <c r="AE3005" s="1">
        <v>0</v>
      </c>
      <c r="AG3005" s="1">
        <v>1</v>
      </c>
      <c r="AH3005" s="1">
        <v>0</v>
      </c>
    </row>
    <row r="3006" spans="1:34">
      <c r="A3006" s="1" t="s">
        <v>7803</v>
      </c>
      <c r="B3006" s="1" t="s">
        <v>7804</v>
      </c>
      <c r="C3006" s="1" t="s">
        <v>159</v>
      </c>
      <c r="D3006" s="1">
        <v>66</v>
      </c>
      <c r="E3006" s="4">
        <v>44557</v>
      </c>
      <c r="F3006" s="1" t="s">
        <v>7805</v>
      </c>
      <c r="G3006" s="1" t="s">
        <v>80</v>
      </c>
      <c r="H3006" s="1" t="s">
        <v>73</v>
      </c>
      <c r="I3006" s="1">
        <v>0</v>
      </c>
      <c r="J3006" s="1" t="s">
        <v>7806</v>
      </c>
      <c r="K3006" s="1">
        <v>0.8</v>
      </c>
      <c r="L3006" s="1" t="s">
        <v>75</v>
      </c>
      <c r="M3006" s="1">
        <v>0</v>
      </c>
      <c r="O3006" s="1">
        <v>0</v>
      </c>
      <c r="Q3006" s="1">
        <v>0</v>
      </c>
      <c r="S3006" s="1">
        <v>0</v>
      </c>
      <c r="U3006" s="1">
        <v>0</v>
      </c>
      <c r="W3006" s="1">
        <v>0</v>
      </c>
      <c r="Y3006" s="1">
        <v>0</v>
      </c>
      <c r="AA3006" s="1">
        <v>0</v>
      </c>
      <c r="AC3006" s="1">
        <v>0</v>
      </c>
      <c r="AE3006" s="1">
        <v>0</v>
      </c>
      <c r="AG3006" s="1">
        <v>5</v>
      </c>
      <c r="AH3006" s="1">
        <v>0</v>
      </c>
    </row>
    <row r="3007" spans="1:34">
      <c r="A3007" s="1" t="s">
        <v>7807</v>
      </c>
      <c r="B3007" s="1" t="s">
        <v>7808</v>
      </c>
      <c r="C3007" s="1" t="s">
        <v>287</v>
      </c>
      <c r="D3007" s="1">
        <v>3</v>
      </c>
      <c r="E3007" s="4">
        <v>44571</v>
      </c>
      <c r="F3007" s="1" t="s">
        <v>7809</v>
      </c>
      <c r="G3007" s="1" t="s">
        <v>72</v>
      </c>
      <c r="H3007" s="1" t="s">
        <v>65</v>
      </c>
      <c r="I3007" s="1">
        <v>0.8</v>
      </c>
      <c r="J3007" s="1" t="s">
        <v>75</v>
      </c>
      <c r="K3007" s="1">
        <v>0</v>
      </c>
      <c r="M3007" s="1">
        <v>0</v>
      </c>
      <c r="O3007" s="1">
        <v>0</v>
      </c>
      <c r="Q3007" s="1">
        <v>0</v>
      </c>
      <c r="S3007" s="1">
        <v>0</v>
      </c>
      <c r="U3007" s="1">
        <v>0</v>
      </c>
      <c r="W3007" s="1">
        <v>0</v>
      </c>
      <c r="Y3007" s="1">
        <v>0</v>
      </c>
      <c r="AA3007" s="1">
        <v>0</v>
      </c>
      <c r="AC3007" s="1">
        <v>0</v>
      </c>
      <c r="AE3007" s="1">
        <v>0</v>
      </c>
      <c r="AG3007" s="1">
        <v>1</v>
      </c>
      <c r="AH3007" s="1">
        <v>0</v>
      </c>
    </row>
    <row r="3008" spans="1:34">
      <c r="A3008" s="1" t="s">
        <v>7810</v>
      </c>
      <c r="B3008" s="1" t="s">
        <v>7811</v>
      </c>
      <c r="C3008" s="1" t="s">
        <v>212</v>
      </c>
      <c r="D3008" s="1">
        <v>57</v>
      </c>
      <c r="E3008" s="4">
        <v>44557</v>
      </c>
      <c r="F3008" s="1" t="s">
        <v>7812</v>
      </c>
      <c r="G3008" s="1" t="s">
        <v>72</v>
      </c>
      <c r="H3008" s="1" t="s">
        <v>65</v>
      </c>
      <c r="I3008" s="1">
        <v>0.75</v>
      </c>
      <c r="J3008" s="1" t="s">
        <v>75</v>
      </c>
      <c r="K3008" s="1">
        <v>0</v>
      </c>
      <c r="M3008" s="1">
        <v>0</v>
      </c>
      <c r="O3008" s="1">
        <v>0</v>
      </c>
      <c r="Q3008" s="1">
        <v>0</v>
      </c>
      <c r="S3008" s="1">
        <v>0</v>
      </c>
      <c r="U3008" s="1">
        <v>0</v>
      </c>
      <c r="W3008" s="1">
        <v>0</v>
      </c>
      <c r="Y3008" s="1">
        <v>0</v>
      </c>
      <c r="AA3008" s="1">
        <v>0</v>
      </c>
      <c r="AC3008" s="1">
        <v>0</v>
      </c>
      <c r="AE3008" s="1">
        <v>0</v>
      </c>
      <c r="AG3008" s="1">
        <v>1</v>
      </c>
      <c r="AH3008" s="1">
        <v>0</v>
      </c>
    </row>
    <row r="3009" spans="1:34">
      <c r="A3009" s="1" t="s">
        <v>7813</v>
      </c>
      <c r="B3009" s="1" t="s">
        <v>7814</v>
      </c>
      <c r="C3009" s="1" t="s">
        <v>64</v>
      </c>
      <c r="D3009" s="1">
        <v>5</v>
      </c>
      <c r="E3009" s="4">
        <v>44651</v>
      </c>
      <c r="F3009" s="1" t="s">
        <v>7815</v>
      </c>
      <c r="G3009" s="1" t="s">
        <v>72</v>
      </c>
      <c r="H3009" s="1" t="s">
        <v>73</v>
      </c>
      <c r="I3009" s="1">
        <v>0</v>
      </c>
      <c r="J3009" s="1" t="s">
        <v>89</v>
      </c>
      <c r="K3009" s="1">
        <v>0.4</v>
      </c>
      <c r="L3009" s="1" t="s">
        <v>75</v>
      </c>
      <c r="M3009" s="1">
        <v>0</v>
      </c>
      <c r="O3009" s="1">
        <v>0</v>
      </c>
      <c r="Q3009" s="1">
        <v>0</v>
      </c>
      <c r="S3009" s="1">
        <v>0</v>
      </c>
      <c r="U3009" s="1">
        <v>0</v>
      </c>
      <c r="W3009" s="1">
        <v>0</v>
      </c>
      <c r="Y3009" s="1">
        <v>0</v>
      </c>
      <c r="AA3009" s="1">
        <v>0</v>
      </c>
      <c r="AC3009" s="1">
        <v>0</v>
      </c>
      <c r="AE3009" s="1">
        <v>0</v>
      </c>
      <c r="AG3009" s="1">
        <v>2</v>
      </c>
      <c r="AH3009" s="1">
        <v>12000</v>
      </c>
    </row>
    <row r="3010" spans="1:34">
      <c r="A3010" s="1" t="s">
        <v>7816</v>
      </c>
      <c r="B3010" s="1" t="s">
        <v>7817</v>
      </c>
      <c r="C3010" s="1" t="s">
        <v>225</v>
      </c>
      <c r="D3010" s="1">
        <v>42</v>
      </c>
      <c r="E3010" s="4">
        <v>44560</v>
      </c>
      <c r="F3010" s="1" t="s">
        <v>7818</v>
      </c>
      <c r="G3010" s="1" t="s">
        <v>72</v>
      </c>
      <c r="H3010" s="1" t="s">
        <v>65</v>
      </c>
      <c r="I3010" s="1">
        <v>0.8</v>
      </c>
      <c r="J3010" s="1" t="s">
        <v>75</v>
      </c>
      <c r="K3010" s="1">
        <v>0</v>
      </c>
      <c r="M3010" s="1">
        <v>0</v>
      </c>
      <c r="O3010" s="1">
        <v>0</v>
      </c>
      <c r="Q3010" s="1">
        <v>0</v>
      </c>
      <c r="S3010" s="1">
        <v>0</v>
      </c>
      <c r="U3010" s="1">
        <v>0</v>
      </c>
      <c r="W3010" s="1">
        <v>0</v>
      </c>
      <c r="Y3010" s="1">
        <v>0</v>
      </c>
      <c r="AA3010" s="1">
        <v>0</v>
      </c>
      <c r="AC3010" s="1">
        <v>0</v>
      </c>
      <c r="AE3010" s="1">
        <v>0</v>
      </c>
      <c r="AG3010" s="1">
        <v>1</v>
      </c>
      <c r="AH3010" s="1">
        <v>0</v>
      </c>
    </row>
    <row r="3011" spans="1:34">
      <c r="A3011" s="1" t="s">
        <v>7819</v>
      </c>
      <c r="B3011" s="1" t="s">
        <v>7820</v>
      </c>
      <c r="C3011" s="1" t="s">
        <v>238</v>
      </c>
      <c r="D3011" s="1">
        <v>43</v>
      </c>
      <c r="E3011" s="1">
        <v>43817</v>
      </c>
      <c r="F3011" s="1" t="s">
        <v>20332</v>
      </c>
      <c r="G3011" s="1" t="s">
        <v>72</v>
      </c>
      <c r="H3011" s="1" t="s">
        <v>65</v>
      </c>
      <c r="I3011" s="1">
        <v>0.6</v>
      </c>
      <c r="J3011" s="1" t="s">
        <v>75</v>
      </c>
      <c r="K3011" s="1">
        <v>0</v>
      </c>
      <c r="M3011" s="1">
        <v>0</v>
      </c>
      <c r="O3011" s="1">
        <v>0</v>
      </c>
      <c r="Q3011" s="1">
        <v>0</v>
      </c>
      <c r="S3011" s="1">
        <v>0</v>
      </c>
      <c r="U3011" s="1">
        <v>0</v>
      </c>
      <c r="W3011" s="1">
        <v>0</v>
      </c>
      <c r="Y3011" s="1">
        <v>0</v>
      </c>
      <c r="AA3011" s="1">
        <v>0</v>
      </c>
      <c r="AC3011" s="1">
        <v>0</v>
      </c>
      <c r="AE3011" s="1">
        <v>0</v>
      </c>
      <c r="AG3011" s="1">
        <v>1</v>
      </c>
      <c r="AH3011" s="1">
        <v>0</v>
      </c>
    </row>
    <row r="3012" spans="1:34">
      <c r="A3012" s="1" t="s">
        <v>7821</v>
      </c>
      <c r="B3012" s="1" t="s">
        <v>7822</v>
      </c>
      <c r="C3012" s="1" t="s">
        <v>159</v>
      </c>
      <c r="D3012" s="1">
        <v>14</v>
      </c>
      <c r="E3012" s="4">
        <v>44680</v>
      </c>
      <c r="F3012" s="1" t="s">
        <v>7823</v>
      </c>
      <c r="G3012" s="1" t="s">
        <v>80</v>
      </c>
      <c r="H3012" s="1" t="s">
        <v>73</v>
      </c>
      <c r="I3012" s="1">
        <v>0</v>
      </c>
      <c r="J3012" s="1" t="s">
        <v>74</v>
      </c>
      <c r="K3012" s="1">
        <v>0.65</v>
      </c>
      <c r="L3012" s="1" t="s">
        <v>82</v>
      </c>
      <c r="M3012" s="1">
        <v>0.7</v>
      </c>
      <c r="N3012" s="1" t="s">
        <v>83</v>
      </c>
      <c r="O3012" s="1">
        <v>0.76</v>
      </c>
      <c r="P3012" s="1" t="s">
        <v>84</v>
      </c>
      <c r="Q3012" s="1">
        <v>0.78</v>
      </c>
      <c r="R3012" s="1" t="s">
        <v>85</v>
      </c>
      <c r="S3012" s="1">
        <v>0</v>
      </c>
      <c r="U3012" s="1">
        <v>0</v>
      </c>
      <c r="W3012" s="1">
        <v>0</v>
      </c>
      <c r="Y3012" s="1">
        <v>0</v>
      </c>
      <c r="AA3012" s="1">
        <v>0</v>
      </c>
      <c r="AC3012" s="1">
        <v>0</v>
      </c>
      <c r="AE3012" s="1">
        <v>0</v>
      </c>
      <c r="AG3012" s="1">
        <v>4</v>
      </c>
      <c r="AH3012" s="1">
        <v>10000</v>
      </c>
    </row>
    <row r="3013" spans="1:34">
      <c r="A3013" s="1" t="s">
        <v>7824</v>
      </c>
      <c r="B3013" s="1" t="s">
        <v>7825</v>
      </c>
      <c r="C3013" s="1" t="s">
        <v>190</v>
      </c>
      <c r="D3013" s="1">
        <v>61</v>
      </c>
      <c r="E3013" s="1">
        <v>41120</v>
      </c>
      <c r="F3013" s="1" t="s">
        <v>20340</v>
      </c>
      <c r="G3013" s="1" t="s">
        <v>20341</v>
      </c>
      <c r="H3013" s="1" t="s">
        <v>73</v>
      </c>
      <c r="I3013" s="1">
        <v>0</v>
      </c>
      <c r="J3013" s="1" t="s">
        <v>74</v>
      </c>
      <c r="K3013" s="1">
        <v>0.5</v>
      </c>
      <c r="L3013" s="1" t="s">
        <v>82</v>
      </c>
      <c r="M3013" s="1">
        <v>0.7</v>
      </c>
      <c r="N3013" s="1" t="s">
        <v>83</v>
      </c>
      <c r="O3013" s="1">
        <v>0.72</v>
      </c>
      <c r="P3013" s="1" t="s">
        <v>84</v>
      </c>
      <c r="Q3013" s="1">
        <v>0.75</v>
      </c>
      <c r="R3013" s="1" t="s">
        <v>85</v>
      </c>
      <c r="S3013" s="1">
        <v>0</v>
      </c>
      <c r="U3013" s="1">
        <v>0</v>
      </c>
      <c r="W3013" s="1">
        <v>0</v>
      </c>
      <c r="Y3013" s="1">
        <v>0</v>
      </c>
      <c r="AA3013" s="1">
        <v>0</v>
      </c>
      <c r="AC3013" s="1">
        <v>0</v>
      </c>
      <c r="AE3013" s="1">
        <v>0</v>
      </c>
      <c r="AG3013" s="1">
        <v>4</v>
      </c>
      <c r="AH3013" s="1">
        <v>10000</v>
      </c>
    </row>
    <row r="3014" spans="1:34">
      <c r="A3014" s="1" t="s">
        <v>7826</v>
      </c>
      <c r="B3014" s="1" t="s">
        <v>7827</v>
      </c>
      <c r="C3014" s="1" t="s">
        <v>1707</v>
      </c>
      <c r="D3014" s="1">
        <v>26</v>
      </c>
      <c r="E3014" s="1">
        <v>42212</v>
      </c>
      <c r="F3014" s="1" t="s">
        <v>20332</v>
      </c>
      <c r="G3014" s="1" t="s">
        <v>72</v>
      </c>
      <c r="H3014" s="1" t="s">
        <v>73</v>
      </c>
      <c r="I3014" s="1">
        <v>0</v>
      </c>
      <c r="J3014" s="1" t="s">
        <v>615</v>
      </c>
      <c r="K3014" s="1">
        <v>0.8</v>
      </c>
      <c r="L3014" s="1" t="s">
        <v>75</v>
      </c>
      <c r="M3014" s="1">
        <v>0</v>
      </c>
      <c r="O3014" s="1">
        <v>0</v>
      </c>
      <c r="Q3014" s="1">
        <v>0</v>
      </c>
      <c r="S3014" s="1">
        <v>0</v>
      </c>
      <c r="U3014" s="1">
        <v>0</v>
      </c>
      <c r="W3014" s="1">
        <v>0</v>
      </c>
      <c r="Y3014" s="1">
        <v>0</v>
      </c>
      <c r="AA3014" s="1">
        <v>0</v>
      </c>
      <c r="AC3014" s="1">
        <v>0</v>
      </c>
      <c r="AE3014" s="1">
        <v>0</v>
      </c>
      <c r="AG3014" s="1">
        <v>2</v>
      </c>
      <c r="AH3014" s="1">
        <v>7999.99</v>
      </c>
    </row>
    <row r="3015" spans="1:34">
      <c r="A3015" s="1" t="s">
        <v>7828</v>
      </c>
      <c r="B3015" s="1" t="s">
        <v>7829</v>
      </c>
      <c r="C3015" s="1" t="s">
        <v>327</v>
      </c>
      <c r="D3015" s="1">
        <v>39</v>
      </c>
      <c r="E3015" s="4">
        <v>44804</v>
      </c>
      <c r="F3015" s="1" t="s">
        <v>7830</v>
      </c>
      <c r="G3015" s="1" t="s">
        <v>1079</v>
      </c>
      <c r="H3015" s="1" t="s">
        <v>73</v>
      </c>
      <c r="I3015" s="1">
        <v>0.7</v>
      </c>
      <c r="J3015" s="1" t="s">
        <v>82</v>
      </c>
      <c r="K3015" s="1">
        <v>0.72</v>
      </c>
      <c r="L3015" s="1" t="s">
        <v>83</v>
      </c>
      <c r="M3015" s="1">
        <v>0.75</v>
      </c>
      <c r="N3015" s="1" t="s">
        <v>84</v>
      </c>
      <c r="O3015" s="1">
        <v>0.77</v>
      </c>
      <c r="P3015" s="1" t="s">
        <v>85</v>
      </c>
      <c r="Q3015" s="1">
        <v>0</v>
      </c>
      <c r="S3015" s="1">
        <v>0</v>
      </c>
      <c r="U3015" s="1">
        <v>0</v>
      </c>
      <c r="W3015" s="1">
        <v>0</v>
      </c>
      <c r="Y3015" s="1">
        <v>0</v>
      </c>
      <c r="AA3015" s="1">
        <v>0</v>
      </c>
      <c r="AC3015" s="1">
        <v>0</v>
      </c>
      <c r="AE3015" s="1">
        <v>0</v>
      </c>
      <c r="AG3015" s="1">
        <v>3</v>
      </c>
      <c r="AH3015" s="1">
        <v>0</v>
      </c>
    </row>
    <row r="3016" spans="1:34">
      <c r="A3016" s="1" t="s">
        <v>7831</v>
      </c>
      <c r="B3016" s="1" t="s">
        <v>7832</v>
      </c>
      <c r="C3016" s="1" t="s">
        <v>287</v>
      </c>
      <c r="D3016" s="1">
        <v>11</v>
      </c>
      <c r="E3016" s="1">
        <v>43552</v>
      </c>
      <c r="F3016" s="1" t="s">
        <v>20332</v>
      </c>
      <c r="G3016" s="1" t="s">
        <v>72</v>
      </c>
      <c r="H3016" s="1" t="s">
        <v>73</v>
      </c>
      <c r="I3016" s="1">
        <v>0</v>
      </c>
      <c r="J3016" s="1" t="s">
        <v>434</v>
      </c>
      <c r="K3016" s="1">
        <v>0.7</v>
      </c>
      <c r="L3016" s="1" t="s">
        <v>75</v>
      </c>
      <c r="M3016" s="1">
        <v>0</v>
      </c>
      <c r="O3016" s="1">
        <v>0</v>
      </c>
      <c r="Q3016" s="1">
        <v>0</v>
      </c>
      <c r="S3016" s="1">
        <v>0</v>
      </c>
      <c r="U3016" s="1">
        <v>0</v>
      </c>
      <c r="W3016" s="1">
        <v>0</v>
      </c>
      <c r="Y3016" s="1">
        <v>0</v>
      </c>
      <c r="AA3016" s="1">
        <v>0</v>
      </c>
      <c r="AC3016" s="1">
        <v>0</v>
      </c>
      <c r="AE3016" s="1">
        <v>0</v>
      </c>
      <c r="AG3016" s="1">
        <v>2</v>
      </c>
      <c r="AH3016" s="1">
        <v>7500</v>
      </c>
    </row>
    <row r="3017" spans="1:34">
      <c r="A3017" s="1" t="s">
        <v>7833</v>
      </c>
      <c r="B3017" s="1" t="s">
        <v>7834</v>
      </c>
      <c r="C3017" s="1" t="s">
        <v>228</v>
      </c>
      <c r="D3017" s="1">
        <v>22</v>
      </c>
      <c r="E3017" s="1">
        <v>42215</v>
      </c>
      <c r="F3017" s="1" t="s">
        <v>20332</v>
      </c>
      <c r="G3017" s="1" t="s">
        <v>72</v>
      </c>
      <c r="H3017" s="1" t="s">
        <v>65</v>
      </c>
      <c r="I3017" s="1">
        <v>0.8</v>
      </c>
      <c r="J3017" s="1" t="s">
        <v>75</v>
      </c>
      <c r="K3017" s="1">
        <v>0</v>
      </c>
      <c r="M3017" s="1">
        <v>0</v>
      </c>
      <c r="O3017" s="1">
        <v>0</v>
      </c>
      <c r="Q3017" s="1">
        <v>0</v>
      </c>
      <c r="S3017" s="1">
        <v>0</v>
      </c>
      <c r="U3017" s="1">
        <v>0</v>
      </c>
      <c r="W3017" s="1">
        <v>0</v>
      </c>
      <c r="Y3017" s="1">
        <v>0</v>
      </c>
      <c r="AA3017" s="1">
        <v>0</v>
      </c>
      <c r="AC3017" s="1">
        <v>0</v>
      </c>
      <c r="AE3017" s="1">
        <v>0</v>
      </c>
      <c r="AG3017" s="1">
        <v>1</v>
      </c>
      <c r="AH3017" s="1">
        <v>0</v>
      </c>
    </row>
    <row r="3018" spans="1:34">
      <c r="A3018" s="1" t="s">
        <v>7835</v>
      </c>
      <c r="B3018" s="1" t="s">
        <v>7836</v>
      </c>
      <c r="C3018" s="1" t="s">
        <v>302</v>
      </c>
      <c r="D3018" s="1">
        <v>18</v>
      </c>
      <c r="E3018" s="4">
        <v>44705</v>
      </c>
      <c r="F3018" s="1" t="s">
        <v>7837</v>
      </c>
      <c r="G3018" s="1" t="s">
        <v>72</v>
      </c>
      <c r="H3018" s="1" t="s">
        <v>65</v>
      </c>
      <c r="I3018" s="1">
        <v>0.2</v>
      </c>
      <c r="J3018" s="1" t="s">
        <v>75</v>
      </c>
      <c r="K3018" s="1">
        <v>0</v>
      </c>
      <c r="M3018" s="1">
        <v>0</v>
      </c>
      <c r="O3018" s="1">
        <v>0</v>
      </c>
      <c r="Q3018" s="1">
        <v>0</v>
      </c>
      <c r="S3018" s="1">
        <v>0</v>
      </c>
      <c r="U3018" s="1">
        <v>0</v>
      </c>
      <c r="W3018" s="1">
        <v>0</v>
      </c>
      <c r="Y3018" s="1">
        <v>0</v>
      </c>
      <c r="AA3018" s="1">
        <v>0</v>
      </c>
      <c r="AC3018" s="1">
        <v>0</v>
      </c>
      <c r="AE3018" s="1">
        <v>0</v>
      </c>
      <c r="AG3018" s="1">
        <v>1</v>
      </c>
      <c r="AH3018" s="1">
        <v>0</v>
      </c>
    </row>
    <row r="3019" spans="1:34">
      <c r="A3019" s="1" t="s">
        <v>7838</v>
      </c>
      <c r="B3019" s="1" t="s">
        <v>7839</v>
      </c>
      <c r="C3019" s="1" t="s">
        <v>163</v>
      </c>
      <c r="D3019" s="1">
        <v>4</v>
      </c>
      <c r="E3019" s="4">
        <v>44646</v>
      </c>
      <c r="F3019" s="1" t="s">
        <v>7840</v>
      </c>
      <c r="G3019" s="1" t="s">
        <v>80</v>
      </c>
      <c r="H3019" s="1" t="s">
        <v>73</v>
      </c>
      <c r="I3019" s="1">
        <v>0.3</v>
      </c>
      <c r="J3019" s="1" t="s">
        <v>82</v>
      </c>
      <c r="K3019" s="1">
        <v>0.4</v>
      </c>
      <c r="L3019" s="1" t="s">
        <v>83</v>
      </c>
      <c r="M3019" s="1">
        <v>0.5</v>
      </c>
      <c r="N3019" s="1" t="s">
        <v>84</v>
      </c>
      <c r="O3019" s="1">
        <v>0.7</v>
      </c>
      <c r="P3019" s="1" t="s">
        <v>85</v>
      </c>
      <c r="Q3019" s="1">
        <v>0</v>
      </c>
      <c r="S3019" s="1">
        <v>0</v>
      </c>
      <c r="U3019" s="1">
        <v>0</v>
      </c>
      <c r="W3019" s="1">
        <v>0</v>
      </c>
      <c r="Y3019" s="1">
        <v>0</v>
      </c>
      <c r="AA3019" s="1">
        <v>0</v>
      </c>
      <c r="AC3019" s="1">
        <v>0</v>
      </c>
      <c r="AE3019" s="1">
        <v>0</v>
      </c>
      <c r="AG3019" s="1">
        <v>3</v>
      </c>
      <c r="AH3019" s="1">
        <v>0</v>
      </c>
    </row>
    <row r="3020" spans="1:34">
      <c r="A3020" s="1" t="s">
        <v>7841</v>
      </c>
      <c r="B3020" s="1" t="s">
        <v>7842</v>
      </c>
      <c r="C3020" s="1" t="s">
        <v>112</v>
      </c>
      <c r="D3020" s="1">
        <v>12</v>
      </c>
      <c r="E3020" s="4">
        <v>44648</v>
      </c>
      <c r="F3020" s="1" t="s">
        <v>7843</v>
      </c>
      <c r="G3020" s="1" t="s">
        <v>80</v>
      </c>
      <c r="H3020" s="1" t="s">
        <v>73</v>
      </c>
      <c r="I3020" s="1">
        <v>0</v>
      </c>
      <c r="J3020" s="1" t="s">
        <v>74</v>
      </c>
      <c r="K3020" s="1">
        <v>0.65</v>
      </c>
      <c r="L3020" s="1" t="s">
        <v>82</v>
      </c>
      <c r="M3020" s="1">
        <v>0.7</v>
      </c>
      <c r="N3020" s="1" t="s">
        <v>83</v>
      </c>
      <c r="O3020" s="1">
        <v>0.75</v>
      </c>
      <c r="P3020" s="1" t="s">
        <v>84</v>
      </c>
      <c r="Q3020" s="1">
        <v>0.8</v>
      </c>
      <c r="R3020" s="1" t="s">
        <v>85</v>
      </c>
      <c r="S3020" s="1">
        <v>0</v>
      </c>
      <c r="U3020" s="1">
        <v>0</v>
      </c>
      <c r="W3020" s="1">
        <v>0</v>
      </c>
      <c r="Y3020" s="1">
        <v>0</v>
      </c>
      <c r="AA3020" s="1">
        <v>0</v>
      </c>
      <c r="AC3020" s="1">
        <v>0</v>
      </c>
      <c r="AE3020" s="1">
        <v>0</v>
      </c>
      <c r="AG3020" s="1">
        <v>4</v>
      </c>
      <c r="AH3020" s="1">
        <v>10000</v>
      </c>
    </row>
    <row r="3021" spans="1:34">
      <c r="A3021" s="1" t="s">
        <v>7844</v>
      </c>
      <c r="B3021" s="1" t="s">
        <v>7845</v>
      </c>
      <c r="C3021" s="1" t="s">
        <v>903</v>
      </c>
      <c r="H3021" s="1" t="s">
        <v>65</v>
      </c>
      <c r="I3021" s="1" t="s">
        <v>66</v>
      </c>
      <c r="V3021" s="1" t="s">
        <v>67</v>
      </c>
    </row>
    <row r="3022" spans="1:34">
      <c r="A3022" s="1" t="s">
        <v>7846</v>
      </c>
      <c r="B3022" s="1" t="s">
        <v>7847</v>
      </c>
      <c r="C3022" s="1" t="s">
        <v>964</v>
      </c>
      <c r="D3022" s="1">
        <v>63</v>
      </c>
      <c r="E3022" s="1">
        <v>44868</v>
      </c>
      <c r="F3022" s="1" t="s">
        <v>20532</v>
      </c>
      <c r="G3022" s="1" t="s">
        <v>1079</v>
      </c>
      <c r="H3022" s="1" t="s">
        <v>73</v>
      </c>
      <c r="I3022" s="1">
        <v>0</v>
      </c>
      <c r="J3022" s="1" t="s">
        <v>4055</v>
      </c>
      <c r="K3022" s="1">
        <v>1</v>
      </c>
      <c r="L3022" s="1" t="s">
        <v>82</v>
      </c>
      <c r="M3022" s="1">
        <v>1</v>
      </c>
      <c r="N3022" s="1" t="s">
        <v>83</v>
      </c>
      <c r="O3022" s="1">
        <v>1.1000000000000001</v>
      </c>
      <c r="P3022" s="1" t="s">
        <v>84</v>
      </c>
      <c r="Q3022" s="1">
        <v>1.2</v>
      </c>
      <c r="R3022" s="1" t="s">
        <v>85</v>
      </c>
      <c r="S3022" s="1">
        <v>0</v>
      </c>
      <c r="U3022" s="1">
        <v>0</v>
      </c>
      <c r="W3022" s="1">
        <v>0</v>
      </c>
      <c r="Y3022" s="1">
        <v>0</v>
      </c>
      <c r="AA3022" s="1">
        <v>0</v>
      </c>
      <c r="AC3022" s="1">
        <v>0</v>
      </c>
      <c r="AE3022" s="1">
        <v>0</v>
      </c>
      <c r="AG3022" s="1">
        <v>4</v>
      </c>
      <c r="AH3022" s="1">
        <v>14000</v>
      </c>
    </row>
    <row r="3023" spans="1:34">
      <c r="A3023" s="1" t="s">
        <v>7848</v>
      </c>
      <c r="B3023" s="1" t="s">
        <v>7849</v>
      </c>
      <c r="C3023" s="1" t="s">
        <v>903</v>
      </c>
      <c r="H3023" s="1" t="s">
        <v>65</v>
      </c>
      <c r="I3023" s="1" t="s">
        <v>66</v>
      </c>
      <c r="V3023" s="1" t="s">
        <v>67</v>
      </c>
    </row>
    <row r="3024" spans="1:34">
      <c r="A3024" s="1" t="s">
        <v>7850</v>
      </c>
      <c r="B3024" s="1" t="s">
        <v>7851</v>
      </c>
      <c r="C3024" s="1" t="s">
        <v>101</v>
      </c>
      <c r="D3024" s="1">
        <v>4</v>
      </c>
      <c r="E3024" s="4">
        <v>44649</v>
      </c>
      <c r="F3024" s="1" t="s">
        <v>7852</v>
      </c>
      <c r="G3024" s="1" t="s">
        <v>72</v>
      </c>
      <c r="H3024" s="1" t="s">
        <v>73</v>
      </c>
      <c r="I3024" s="1">
        <v>0</v>
      </c>
      <c r="J3024" s="1" t="s">
        <v>187</v>
      </c>
      <c r="K3024" s="1">
        <v>0.8</v>
      </c>
      <c r="L3024" s="1" t="s">
        <v>75</v>
      </c>
      <c r="M3024" s="1">
        <v>0</v>
      </c>
      <c r="O3024" s="1">
        <v>0</v>
      </c>
      <c r="Q3024" s="1">
        <v>0</v>
      </c>
      <c r="S3024" s="1">
        <v>0</v>
      </c>
      <c r="U3024" s="1">
        <v>0</v>
      </c>
      <c r="W3024" s="1">
        <v>0</v>
      </c>
      <c r="Y3024" s="1">
        <v>0</v>
      </c>
      <c r="AA3024" s="1">
        <v>0</v>
      </c>
      <c r="AC3024" s="1">
        <v>0</v>
      </c>
      <c r="AE3024" s="1">
        <v>0</v>
      </c>
      <c r="AG3024" s="1">
        <v>2</v>
      </c>
      <c r="AH3024" s="1">
        <v>9000</v>
      </c>
    </row>
    <row r="3025" spans="1:34">
      <c r="A3025" s="1" t="s">
        <v>7853</v>
      </c>
      <c r="B3025" s="1" t="s">
        <v>7854</v>
      </c>
      <c r="C3025" s="1" t="s">
        <v>228</v>
      </c>
      <c r="D3025" s="1">
        <v>6</v>
      </c>
      <c r="E3025" s="4">
        <v>44599</v>
      </c>
      <c r="F3025" s="1" t="s">
        <v>7855</v>
      </c>
      <c r="G3025" s="1" t="s">
        <v>72</v>
      </c>
      <c r="H3025" s="1" t="s">
        <v>73</v>
      </c>
      <c r="I3025" s="1">
        <v>0</v>
      </c>
      <c r="J3025" s="1" t="s">
        <v>74</v>
      </c>
      <c r="K3025" s="1">
        <v>0.8</v>
      </c>
      <c r="L3025" s="1" t="s">
        <v>75</v>
      </c>
      <c r="M3025" s="1">
        <v>0</v>
      </c>
      <c r="O3025" s="1">
        <v>0</v>
      </c>
      <c r="Q3025" s="1">
        <v>0</v>
      </c>
      <c r="S3025" s="1">
        <v>0</v>
      </c>
      <c r="U3025" s="1">
        <v>0</v>
      </c>
      <c r="W3025" s="1">
        <v>0</v>
      </c>
      <c r="Y3025" s="1">
        <v>0</v>
      </c>
      <c r="AA3025" s="1">
        <v>0</v>
      </c>
      <c r="AC3025" s="1">
        <v>0</v>
      </c>
      <c r="AE3025" s="1">
        <v>0</v>
      </c>
      <c r="AG3025" s="1">
        <v>2</v>
      </c>
      <c r="AH3025" s="1">
        <v>10000</v>
      </c>
    </row>
    <row r="3026" spans="1:34">
      <c r="A3026" s="1" t="s">
        <v>7856</v>
      </c>
      <c r="B3026" s="1" t="s">
        <v>7857</v>
      </c>
      <c r="C3026" s="1" t="s">
        <v>423</v>
      </c>
      <c r="H3026" s="1" t="s">
        <v>65</v>
      </c>
      <c r="I3026" s="1" t="s">
        <v>66</v>
      </c>
      <c r="V3026" s="1" t="s">
        <v>67</v>
      </c>
    </row>
    <row r="3027" spans="1:34">
      <c r="A3027" s="1" t="s">
        <v>7858</v>
      </c>
      <c r="B3027" s="1" t="s">
        <v>7859</v>
      </c>
      <c r="C3027" s="1" t="s">
        <v>235</v>
      </c>
      <c r="D3027" s="1">
        <v>10</v>
      </c>
      <c r="E3027" s="4">
        <v>44708</v>
      </c>
      <c r="F3027" s="1" t="s">
        <v>20533</v>
      </c>
      <c r="G3027" s="1" t="s">
        <v>1821</v>
      </c>
      <c r="H3027" s="1" t="s">
        <v>73</v>
      </c>
      <c r="I3027" s="1">
        <v>0</v>
      </c>
      <c r="J3027" s="1" t="s">
        <v>7860</v>
      </c>
      <c r="K3027" s="1">
        <v>0.75</v>
      </c>
      <c r="L3027" s="1" t="s">
        <v>75</v>
      </c>
      <c r="M3027" s="1">
        <v>0</v>
      </c>
      <c r="O3027" s="1">
        <v>0</v>
      </c>
      <c r="Q3027" s="1">
        <v>0</v>
      </c>
      <c r="S3027" s="1">
        <v>0</v>
      </c>
      <c r="U3027" s="1">
        <v>0</v>
      </c>
      <c r="W3027" s="1">
        <v>0</v>
      </c>
      <c r="Y3027" s="1">
        <v>0</v>
      </c>
      <c r="AA3027" s="1">
        <v>0</v>
      </c>
      <c r="AC3027" s="1">
        <v>0</v>
      </c>
      <c r="AE3027" s="1">
        <v>0</v>
      </c>
      <c r="AG3027" s="1">
        <v>5</v>
      </c>
      <c r="AH3027" s="1">
        <v>0</v>
      </c>
    </row>
    <row r="3028" spans="1:34">
      <c r="A3028" s="1" t="s">
        <v>7861</v>
      </c>
      <c r="B3028" s="1" t="s">
        <v>7862</v>
      </c>
      <c r="C3028" s="1" t="s">
        <v>235</v>
      </c>
      <c r="D3028" s="1">
        <v>9</v>
      </c>
      <c r="E3028" s="1">
        <v>44091</v>
      </c>
      <c r="F3028" s="1" t="s">
        <v>20332</v>
      </c>
      <c r="G3028" s="1" t="s">
        <v>72</v>
      </c>
      <c r="H3028" s="1" t="s">
        <v>73</v>
      </c>
      <c r="I3028" s="1">
        <v>0</v>
      </c>
      <c r="J3028" s="1" t="s">
        <v>6643</v>
      </c>
      <c r="K3028" s="1">
        <v>0.8</v>
      </c>
      <c r="L3028" s="1" t="s">
        <v>75</v>
      </c>
      <c r="M3028" s="1">
        <v>0</v>
      </c>
      <c r="O3028" s="1">
        <v>0</v>
      </c>
      <c r="Q3028" s="1">
        <v>0</v>
      </c>
      <c r="S3028" s="1">
        <v>0</v>
      </c>
      <c r="U3028" s="1">
        <v>0</v>
      </c>
      <c r="W3028" s="1">
        <v>0</v>
      </c>
      <c r="Y3028" s="1">
        <v>0</v>
      </c>
      <c r="AA3028" s="1">
        <v>0</v>
      </c>
      <c r="AC3028" s="1">
        <v>0</v>
      </c>
      <c r="AE3028" s="1">
        <v>0</v>
      </c>
      <c r="AG3028" s="1">
        <v>2</v>
      </c>
      <c r="AH3028" s="1">
        <v>8999.99</v>
      </c>
    </row>
    <row r="3029" spans="1:34">
      <c r="A3029" s="1" t="s">
        <v>7863</v>
      </c>
      <c r="B3029" s="1" t="s">
        <v>7864</v>
      </c>
      <c r="C3029" s="1" t="s">
        <v>533</v>
      </c>
      <c r="D3029" s="1">
        <v>13</v>
      </c>
      <c r="E3029" s="4">
        <v>44712</v>
      </c>
      <c r="F3029" s="1" t="s">
        <v>7865</v>
      </c>
      <c r="G3029" s="1" t="s">
        <v>80</v>
      </c>
      <c r="H3029" s="1" t="s">
        <v>73</v>
      </c>
      <c r="I3029" s="1">
        <v>0</v>
      </c>
      <c r="J3029" s="1" t="s">
        <v>74</v>
      </c>
      <c r="K3029" s="1">
        <v>0.61</v>
      </c>
      <c r="L3029" s="1" t="s">
        <v>82</v>
      </c>
      <c r="M3029" s="1">
        <v>0.66</v>
      </c>
      <c r="N3029" s="1" t="s">
        <v>83</v>
      </c>
      <c r="O3029" s="1">
        <v>0.76</v>
      </c>
      <c r="P3029" s="1" t="s">
        <v>84</v>
      </c>
      <c r="Q3029" s="1">
        <v>0.8</v>
      </c>
      <c r="R3029" s="1" t="s">
        <v>85</v>
      </c>
      <c r="S3029" s="1">
        <v>0</v>
      </c>
      <c r="U3029" s="1">
        <v>0</v>
      </c>
      <c r="W3029" s="1">
        <v>0</v>
      </c>
      <c r="Y3029" s="1">
        <v>0</v>
      </c>
      <c r="AA3029" s="1">
        <v>0</v>
      </c>
      <c r="AC3029" s="1">
        <v>0</v>
      </c>
      <c r="AE3029" s="1">
        <v>0</v>
      </c>
      <c r="AG3029" s="1">
        <v>4</v>
      </c>
      <c r="AH3029" s="1">
        <v>10000</v>
      </c>
    </row>
    <row r="3030" spans="1:34">
      <c r="A3030" s="1" t="s">
        <v>7866</v>
      </c>
      <c r="B3030" s="1" t="s">
        <v>7867</v>
      </c>
      <c r="C3030" s="1" t="s">
        <v>228</v>
      </c>
      <c r="D3030" s="1">
        <v>5</v>
      </c>
      <c r="E3030" s="1">
        <v>43552</v>
      </c>
      <c r="F3030" s="1" t="s">
        <v>20332</v>
      </c>
      <c r="G3030" s="1" t="s">
        <v>72</v>
      </c>
      <c r="H3030" s="1" t="s">
        <v>65</v>
      </c>
      <c r="I3030" s="1">
        <v>0.7</v>
      </c>
      <c r="J3030" s="1" t="s">
        <v>75</v>
      </c>
      <c r="K3030" s="1">
        <v>0</v>
      </c>
      <c r="M3030" s="1">
        <v>0</v>
      </c>
      <c r="O3030" s="1">
        <v>0</v>
      </c>
      <c r="Q3030" s="1">
        <v>0</v>
      </c>
      <c r="S3030" s="1">
        <v>0</v>
      </c>
      <c r="U3030" s="1">
        <v>0</v>
      </c>
      <c r="W3030" s="1">
        <v>0</v>
      </c>
      <c r="Y3030" s="1">
        <v>0</v>
      </c>
      <c r="AA3030" s="1">
        <v>0</v>
      </c>
      <c r="AC3030" s="1">
        <v>0</v>
      </c>
      <c r="AE3030" s="1">
        <v>0</v>
      </c>
      <c r="AG3030" s="1">
        <v>1</v>
      </c>
      <c r="AH3030" s="1">
        <v>0</v>
      </c>
    </row>
    <row r="3031" spans="1:34">
      <c r="A3031" s="1" t="s">
        <v>7868</v>
      </c>
      <c r="B3031" s="1" t="s">
        <v>7869</v>
      </c>
      <c r="C3031" s="1" t="s">
        <v>365</v>
      </c>
      <c r="D3031" s="1">
        <v>2</v>
      </c>
      <c r="E3031" s="1">
        <v>44289</v>
      </c>
      <c r="F3031" s="1" t="s">
        <v>20332</v>
      </c>
      <c r="G3031" s="1" t="s">
        <v>72</v>
      </c>
      <c r="H3031" s="1" t="s">
        <v>73</v>
      </c>
      <c r="I3031" s="1">
        <v>0</v>
      </c>
      <c r="J3031" s="1" t="s">
        <v>74</v>
      </c>
      <c r="K3031" s="1">
        <v>0.6</v>
      </c>
      <c r="L3031" s="1" t="s">
        <v>75</v>
      </c>
      <c r="M3031" s="1">
        <v>0</v>
      </c>
      <c r="O3031" s="1">
        <v>0</v>
      </c>
      <c r="Q3031" s="1">
        <v>0</v>
      </c>
      <c r="S3031" s="1">
        <v>0</v>
      </c>
      <c r="U3031" s="1">
        <v>0</v>
      </c>
      <c r="W3031" s="1">
        <v>0</v>
      </c>
      <c r="Y3031" s="1">
        <v>0</v>
      </c>
      <c r="AA3031" s="1">
        <v>0</v>
      </c>
      <c r="AC3031" s="1">
        <v>0</v>
      </c>
      <c r="AE3031" s="1">
        <v>0</v>
      </c>
      <c r="AG3031" s="1">
        <v>2</v>
      </c>
      <c r="AH3031" s="1">
        <v>10000</v>
      </c>
    </row>
    <row r="3032" spans="1:34">
      <c r="A3032" s="1" t="s">
        <v>7870</v>
      </c>
      <c r="B3032" s="1" t="s">
        <v>7871</v>
      </c>
      <c r="C3032" s="1" t="s">
        <v>287</v>
      </c>
      <c r="D3032" s="1">
        <v>4</v>
      </c>
      <c r="E3032" s="4">
        <v>44642</v>
      </c>
      <c r="F3032" s="1" t="s">
        <v>7872</v>
      </c>
      <c r="G3032" s="1" t="s">
        <v>80</v>
      </c>
      <c r="H3032" s="1" t="s">
        <v>73</v>
      </c>
      <c r="I3032" s="1">
        <v>0</v>
      </c>
      <c r="J3032" s="1" t="s">
        <v>1697</v>
      </c>
      <c r="K3032" s="1">
        <v>0.5</v>
      </c>
      <c r="L3032" s="1" t="s">
        <v>82</v>
      </c>
      <c r="M3032" s="1">
        <v>0.65</v>
      </c>
      <c r="N3032" s="1" t="s">
        <v>83</v>
      </c>
      <c r="O3032" s="1">
        <v>0.75</v>
      </c>
      <c r="P3032" s="1" t="s">
        <v>84</v>
      </c>
      <c r="Q3032" s="1">
        <v>0.8</v>
      </c>
      <c r="R3032" s="1" t="s">
        <v>85</v>
      </c>
      <c r="S3032" s="1">
        <v>0</v>
      </c>
      <c r="U3032" s="1">
        <v>0</v>
      </c>
      <c r="W3032" s="1">
        <v>0</v>
      </c>
      <c r="Y3032" s="1">
        <v>0</v>
      </c>
      <c r="AA3032" s="1">
        <v>0</v>
      </c>
      <c r="AC3032" s="1">
        <v>0</v>
      </c>
      <c r="AE3032" s="1">
        <v>0</v>
      </c>
      <c r="AG3032" s="1">
        <v>4</v>
      </c>
      <c r="AH3032" s="1">
        <v>20000</v>
      </c>
    </row>
    <row r="3033" spans="1:34">
      <c r="A3033" s="1" t="s">
        <v>7873</v>
      </c>
      <c r="B3033" s="1" t="s">
        <v>7874</v>
      </c>
      <c r="C3033" s="1" t="s">
        <v>903</v>
      </c>
      <c r="H3033" s="1" t="s">
        <v>65</v>
      </c>
      <c r="I3033" s="1" t="s">
        <v>66</v>
      </c>
      <c r="V3033" s="1" t="s">
        <v>67</v>
      </c>
    </row>
    <row r="3034" spans="1:34">
      <c r="A3034" s="1" t="s">
        <v>7875</v>
      </c>
      <c r="B3034" s="1" t="s">
        <v>7876</v>
      </c>
      <c r="C3034" s="1" t="s">
        <v>259</v>
      </c>
      <c r="D3034" s="1">
        <v>3</v>
      </c>
      <c r="E3034" s="4">
        <v>44649</v>
      </c>
      <c r="F3034" s="1" t="s">
        <v>7877</v>
      </c>
      <c r="G3034" s="1" t="s">
        <v>80</v>
      </c>
      <c r="H3034" s="1" t="s">
        <v>73</v>
      </c>
      <c r="I3034" s="1">
        <v>0.5</v>
      </c>
      <c r="J3034" s="1" t="s">
        <v>82</v>
      </c>
      <c r="K3034" s="1">
        <v>0.7</v>
      </c>
      <c r="L3034" s="1" t="s">
        <v>83</v>
      </c>
      <c r="M3034" s="1">
        <v>0.75</v>
      </c>
      <c r="N3034" s="1" t="s">
        <v>84</v>
      </c>
      <c r="O3034" s="1">
        <v>0.8</v>
      </c>
      <c r="P3034" s="1" t="s">
        <v>85</v>
      </c>
      <c r="Q3034" s="1">
        <v>0</v>
      </c>
      <c r="S3034" s="1">
        <v>0</v>
      </c>
      <c r="U3034" s="1">
        <v>0</v>
      </c>
      <c r="W3034" s="1">
        <v>0</v>
      </c>
      <c r="Y3034" s="1">
        <v>0</v>
      </c>
      <c r="AA3034" s="1">
        <v>0</v>
      </c>
      <c r="AC3034" s="1">
        <v>0</v>
      </c>
      <c r="AE3034" s="1">
        <v>0</v>
      </c>
      <c r="AG3034" s="1">
        <v>3</v>
      </c>
      <c r="AH3034" s="1">
        <v>0</v>
      </c>
    </row>
    <row r="3035" spans="1:34">
      <c r="A3035" s="1" t="s">
        <v>7878</v>
      </c>
      <c r="B3035" s="1" t="s">
        <v>7879</v>
      </c>
      <c r="C3035" s="1" t="s">
        <v>810</v>
      </c>
      <c r="D3035" s="1">
        <v>39</v>
      </c>
      <c r="E3035" s="1">
        <v>39804</v>
      </c>
      <c r="F3035" s="1" t="s">
        <v>20332</v>
      </c>
      <c r="G3035" s="1" t="s">
        <v>1003</v>
      </c>
      <c r="H3035" s="1" t="s">
        <v>65</v>
      </c>
      <c r="I3035" s="1">
        <v>0</v>
      </c>
      <c r="J3035" s="1" t="s">
        <v>75</v>
      </c>
      <c r="K3035" s="1">
        <v>0</v>
      </c>
      <c r="M3035" s="1">
        <v>0</v>
      </c>
      <c r="O3035" s="1">
        <v>0</v>
      </c>
      <c r="Q3035" s="1">
        <v>0</v>
      </c>
      <c r="S3035" s="1">
        <v>0</v>
      </c>
      <c r="U3035" s="1">
        <v>0</v>
      </c>
      <c r="W3035" s="1">
        <v>0</v>
      </c>
      <c r="Y3035" s="1">
        <v>0</v>
      </c>
      <c r="AA3035" s="1">
        <v>0</v>
      </c>
      <c r="AC3035" s="1">
        <v>0</v>
      </c>
      <c r="AE3035" s="1">
        <v>0</v>
      </c>
      <c r="AG3035" s="1">
        <v>1</v>
      </c>
      <c r="AH3035" s="1">
        <v>0</v>
      </c>
    </row>
    <row r="3036" spans="1:34">
      <c r="A3036" s="1" t="s">
        <v>7880</v>
      </c>
      <c r="B3036" s="1" t="s">
        <v>7881</v>
      </c>
      <c r="C3036" s="1" t="s">
        <v>287</v>
      </c>
      <c r="D3036" s="1">
        <v>9</v>
      </c>
      <c r="E3036" s="4">
        <v>44672</v>
      </c>
      <c r="F3036" s="1" t="s">
        <v>7882</v>
      </c>
      <c r="G3036" s="1" t="s">
        <v>72</v>
      </c>
      <c r="H3036" s="1" t="s">
        <v>65</v>
      </c>
      <c r="I3036" s="1">
        <v>0.3</v>
      </c>
      <c r="J3036" s="1" t="s">
        <v>75</v>
      </c>
      <c r="K3036" s="1">
        <v>0</v>
      </c>
      <c r="M3036" s="1">
        <v>0</v>
      </c>
      <c r="O3036" s="1">
        <v>0</v>
      </c>
      <c r="Q3036" s="1">
        <v>0</v>
      </c>
      <c r="S3036" s="1">
        <v>0</v>
      </c>
      <c r="U3036" s="1">
        <v>0</v>
      </c>
      <c r="W3036" s="1">
        <v>0</v>
      </c>
      <c r="Y3036" s="1">
        <v>0</v>
      </c>
      <c r="AA3036" s="1">
        <v>0</v>
      </c>
      <c r="AC3036" s="1">
        <v>0</v>
      </c>
      <c r="AE3036" s="1">
        <v>0</v>
      </c>
      <c r="AG3036" s="1">
        <v>1</v>
      </c>
      <c r="AH3036" s="1">
        <v>0</v>
      </c>
    </row>
    <row r="3037" spans="1:34">
      <c r="A3037" s="1" t="s">
        <v>7883</v>
      </c>
      <c r="B3037" s="1" t="s">
        <v>7884</v>
      </c>
      <c r="C3037" s="1" t="s">
        <v>172</v>
      </c>
      <c r="D3037" s="1">
        <v>14</v>
      </c>
      <c r="E3037" s="4">
        <v>44721</v>
      </c>
      <c r="F3037" s="1" t="s">
        <v>7885</v>
      </c>
      <c r="G3037" s="1" t="s">
        <v>72</v>
      </c>
      <c r="H3037" s="1" t="s">
        <v>65</v>
      </c>
      <c r="I3037" s="1">
        <v>0.5</v>
      </c>
      <c r="J3037" s="1" t="s">
        <v>75</v>
      </c>
      <c r="K3037" s="1">
        <v>0</v>
      </c>
      <c r="M3037" s="1">
        <v>0</v>
      </c>
      <c r="O3037" s="1">
        <v>0</v>
      </c>
      <c r="Q3037" s="1">
        <v>0</v>
      </c>
      <c r="S3037" s="1">
        <v>0</v>
      </c>
      <c r="U3037" s="1">
        <v>0</v>
      </c>
      <c r="W3037" s="1">
        <v>0</v>
      </c>
      <c r="Y3037" s="1">
        <v>0</v>
      </c>
      <c r="AA3037" s="1">
        <v>0</v>
      </c>
      <c r="AC3037" s="1">
        <v>0</v>
      </c>
      <c r="AE3037" s="1">
        <v>0</v>
      </c>
      <c r="AG3037" s="1">
        <v>1</v>
      </c>
      <c r="AH3037" s="1">
        <v>0</v>
      </c>
    </row>
    <row r="3038" spans="1:34">
      <c r="A3038" s="1" t="s">
        <v>7886</v>
      </c>
      <c r="B3038" s="1" t="s">
        <v>7887</v>
      </c>
      <c r="C3038" s="1" t="s">
        <v>411</v>
      </c>
      <c r="H3038" s="1" t="s">
        <v>65</v>
      </c>
      <c r="I3038" s="1" t="s">
        <v>66</v>
      </c>
      <c r="V3038" s="1" t="s">
        <v>67</v>
      </c>
    </row>
    <row r="3039" spans="1:34">
      <c r="A3039" s="1" t="s">
        <v>7888</v>
      </c>
      <c r="B3039" s="1" t="s">
        <v>7889</v>
      </c>
      <c r="C3039" s="1" t="s">
        <v>163</v>
      </c>
      <c r="D3039" s="1">
        <v>2</v>
      </c>
      <c r="E3039" s="4">
        <v>44616</v>
      </c>
      <c r="F3039" s="1" t="s">
        <v>7890</v>
      </c>
      <c r="G3039" s="1" t="s">
        <v>72</v>
      </c>
      <c r="H3039" s="1" t="s">
        <v>65</v>
      </c>
      <c r="I3039" s="1">
        <v>0.8</v>
      </c>
      <c r="J3039" s="1" t="s">
        <v>75</v>
      </c>
      <c r="K3039" s="1">
        <v>0</v>
      </c>
      <c r="M3039" s="1">
        <v>0</v>
      </c>
      <c r="O3039" s="1">
        <v>0</v>
      </c>
      <c r="Q3039" s="1">
        <v>0</v>
      </c>
      <c r="S3039" s="1">
        <v>0</v>
      </c>
      <c r="U3039" s="1">
        <v>0</v>
      </c>
      <c r="W3039" s="1">
        <v>0</v>
      </c>
      <c r="Y3039" s="1">
        <v>0</v>
      </c>
      <c r="AA3039" s="1">
        <v>0</v>
      </c>
      <c r="AC3039" s="1">
        <v>0</v>
      </c>
      <c r="AE3039" s="1">
        <v>0</v>
      </c>
      <c r="AG3039" s="1">
        <v>1</v>
      </c>
      <c r="AH3039" s="1">
        <v>0</v>
      </c>
    </row>
    <row r="3040" spans="1:34">
      <c r="A3040" s="1" t="s">
        <v>7891</v>
      </c>
      <c r="B3040" s="1" t="s">
        <v>7892</v>
      </c>
      <c r="C3040" s="1" t="s">
        <v>903</v>
      </c>
      <c r="H3040" s="1" t="s">
        <v>65</v>
      </c>
      <c r="I3040" s="1" t="s">
        <v>66</v>
      </c>
      <c r="V3040" s="1" t="s">
        <v>67</v>
      </c>
    </row>
    <row r="3041" spans="1:34">
      <c r="A3041" s="1" t="s">
        <v>7893</v>
      </c>
      <c r="B3041" s="1" t="s">
        <v>7894</v>
      </c>
      <c r="C3041" s="1" t="s">
        <v>98</v>
      </c>
      <c r="D3041" s="1">
        <v>15</v>
      </c>
      <c r="E3041" s="4">
        <v>44636</v>
      </c>
      <c r="F3041" s="1" t="s">
        <v>7895</v>
      </c>
      <c r="G3041" s="1" t="s">
        <v>80</v>
      </c>
      <c r="H3041" s="1" t="s">
        <v>73</v>
      </c>
      <c r="I3041" s="1">
        <v>0.52</v>
      </c>
      <c r="J3041" s="1" t="s">
        <v>82</v>
      </c>
      <c r="K3041" s="1">
        <v>0.67</v>
      </c>
      <c r="L3041" s="1" t="s">
        <v>83</v>
      </c>
      <c r="M3041" s="1">
        <v>0.76</v>
      </c>
      <c r="N3041" s="1" t="s">
        <v>84</v>
      </c>
      <c r="O3041" s="1">
        <v>0.8</v>
      </c>
      <c r="P3041" s="1" t="s">
        <v>85</v>
      </c>
      <c r="Q3041" s="1">
        <v>0</v>
      </c>
      <c r="S3041" s="1">
        <v>0</v>
      </c>
      <c r="U3041" s="1">
        <v>0</v>
      </c>
      <c r="W3041" s="1">
        <v>0</v>
      </c>
      <c r="Y3041" s="1">
        <v>0</v>
      </c>
      <c r="AA3041" s="1">
        <v>0</v>
      </c>
      <c r="AC3041" s="1">
        <v>0</v>
      </c>
      <c r="AE3041" s="1">
        <v>0</v>
      </c>
      <c r="AG3041" s="1">
        <v>3</v>
      </c>
      <c r="AH3041" s="1">
        <v>0</v>
      </c>
    </row>
    <row r="3042" spans="1:34">
      <c r="A3042" s="1" t="s">
        <v>7896</v>
      </c>
      <c r="B3042" s="1" t="s">
        <v>7897</v>
      </c>
      <c r="C3042" s="1" t="s">
        <v>620</v>
      </c>
      <c r="D3042" s="1">
        <v>5</v>
      </c>
      <c r="E3042" s="1">
        <v>44658</v>
      </c>
      <c r="F3042" s="1" t="s">
        <v>20534</v>
      </c>
      <c r="G3042" s="1" t="s">
        <v>80</v>
      </c>
      <c r="H3042" s="1" t="s">
        <v>73</v>
      </c>
      <c r="I3042" s="1">
        <v>0</v>
      </c>
      <c r="J3042" s="1" t="s">
        <v>397</v>
      </c>
      <c r="K3042" s="1">
        <v>0.6</v>
      </c>
      <c r="L3042" s="1" t="s">
        <v>82</v>
      </c>
      <c r="M3042" s="1">
        <v>0.65</v>
      </c>
      <c r="N3042" s="1" t="s">
        <v>83</v>
      </c>
      <c r="O3042" s="1">
        <v>0.7</v>
      </c>
      <c r="P3042" s="1" t="s">
        <v>84</v>
      </c>
      <c r="Q3042" s="1">
        <v>0.75</v>
      </c>
      <c r="R3042" s="1" t="s">
        <v>85</v>
      </c>
      <c r="S3042" s="1">
        <v>0</v>
      </c>
      <c r="U3042" s="1">
        <v>0</v>
      </c>
      <c r="W3042" s="1">
        <v>0</v>
      </c>
      <c r="Y3042" s="1">
        <v>0</v>
      </c>
      <c r="AA3042" s="1">
        <v>0</v>
      </c>
      <c r="AC3042" s="1">
        <v>0</v>
      </c>
      <c r="AE3042" s="1">
        <v>0</v>
      </c>
      <c r="AG3042" s="1">
        <v>4</v>
      </c>
      <c r="AH3042" s="1">
        <v>8000</v>
      </c>
    </row>
    <row r="3043" spans="1:34">
      <c r="A3043" s="1" t="s">
        <v>7898</v>
      </c>
      <c r="B3043" s="1" t="s">
        <v>7899</v>
      </c>
      <c r="C3043" s="1" t="s">
        <v>903</v>
      </c>
      <c r="H3043" s="1" t="s">
        <v>65</v>
      </c>
      <c r="I3043" s="1" t="s">
        <v>66</v>
      </c>
      <c r="V3043" s="1" t="s">
        <v>67</v>
      </c>
    </row>
    <row r="3044" spans="1:34">
      <c r="A3044" s="1" t="s">
        <v>7900</v>
      </c>
      <c r="B3044" s="1" t="s">
        <v>7901</v>
      </c>
      <c r="C3044" s="1" t="s">
        <v>322</v>
      </c>
      <c r="D3044" s="1">
        <v>8</v>
      </c>
      <c r="E3044" s="1">
        <v>44258</v>
      </c>
      <c r="F3044" s="1" t="s">
        <v>20332</v>
      </c>
      <c r="G3044" s="1" t="s">
        <v>72</v>
      </c>
      <c r="H3044" s="1" t="s">
        <v>65</v>
      </c>
      <c r="I3044" s="1">
        <v>0.8</v>
      </c>
      <c r="J3044" s="1" t="s">
        <v>75</v>
      </c>
      <c r="K3044" s="1">
        <v>0</v>
      </c>
      <c r="M3044" s="1">
        <v>0</v>
      </c>
      <c r="O3044" s="1">
        <v>0</v>
      </c>
      <c r="Q3044" s="1">
        <v>0</v>
      </c>
      <c r="S3044" s="1">
        <v>0</v>
      </c>
      <c r="U3044" s="1">
        <v>0</v>
      </c>
      <c r="W3044" s="1">
        <v>0</v>
      </c>
      <c r="Y3044" s="1">
        <v>0</v>
      </c>
      <c r="AA3044" s="1">
        <v>0</v>
      </c>
      <c r="AC3044" s="1">
        <v>0</v>
      </c>
      <c r="AE3044" s="1">
        <v>0</v>
      </c>
      <c r="AG3044" s="1">
        <v>1</v>
      </c>
      <c r="AH3044" s="1">
        <v>0</v>
      </c>
    </row>
    <row r="3045" spans="1:34">
      <c r="A3045" s="1" t="s">
        <v>7902</v>
      </c>
      <c r="B3045" s="1" t="s">
        <v>7903</v>
      </c>
      <c r="C3045" s="1" t="s">
        <v>152</v>
      </c>
      <c r="D3045" s="1">
        <v>7</v>
      </c>
      <c r="E3045" s="4">
        <v>44649</v>
      </c>
      <c r="F3045" s="1" t="s">
        <v>7904</v>
      </c>
      <c r="G3045" s="1" t="s">
        <v>72</v>
      </c>
      <c r="H3045" s="1" t="s">
        <v>65</v>
      </c>
      <c r="I3045" s="1">
        <v>0.8</v>
      </c>
      <c r="J3045" s="1" t="s">
        <v>75</v>
      </c>
      <c r="K3045" s="1">
        <v>0</v>
      </c>
      <c r="M3045" s="1">
        <v>0</v>
      </c>
      <c r="O3045" s="1">
        <v>0</v>
      </c>
      <c r="Q3045" s="1">
        <v>0</v>
      </c>
      <c r="S3045" s="1">
        <v>0</v>
      </c>
      <c r="U3045" s="1">
        <v>0</v>
      </c>
      <c r="W3045" s="1">
        <v>0</v>
      </c>
      <c r="Y3045" s="1">
        <v>0</v>
      </c>
      <c r="AA3045" s="1">
        <v>0</v>
      </c>
      <c r="AC3045" s="1">
        <v>0</v>
      </c>
      <c r="AE3045" s="1">
        <v>0</v>
      </c>
      <c r="AG3045" s="1">
        <v>1</v>
      </c>
      <c r="AH3045" s="1">
        <v>0</v>
      </c>
    </row>
    <row r="3046" spans="1:34">
      <c r="A3046" s="1" t="s">
        <v>7905</v>
      </c>
      <c r="B3046" s="1" t="s">
        <v>7906</v>
      </c>
      <c r="C3046" s="1" t="s">
        <v>65</v>
      </c>
      <c r="D3046" s="1">
        <v>16</v>
      </c>
      <c r="E3046" s="4">
        <v>44697</v>
      </c>
      <c r="F3046" s="1" t="s">
        <v>7907</v>
      </c>
      <c r="G3046" s="1" t="s">
        <v>72</v>
      </c>
      <c r="H3046" s="1" t="s">
        <v>65</v>
      </c>
      <c r="I3046" s="1">
        <v>0.8</v>
      </c>
      <c r="J3046" s="1" t="s">
        <v>75</v>
      </c>
      <c r="K3046" s="1">
        <v>0</v>
      </c>
      <c r="M3046" s="1">
        <v>0</v>
      </c>
      <c r="O3046" s="1">
        <v>0</v>
      </c>
      <c r="Q3046" s="1">
        <v>0</v>
      </c>
      <c r="S3046" s="1">
        <v>0</v>
      </c>
      <c r="U3046" s="1">
        <v>0</v>
      </c>
      <c r="W3046" s="1">
        <v>0</v>
      </c>
      <c r="Y3046" s="1">
        <v>0</v>
      </c>
      <c r="AA3046" s="1">
        <v>0</v>
      </c>
      <c r="AC3046" s="1">
        <v>0</v>
      </c>
      <c r="AE3046" s="1">
        <v>0</v>
      </c>
      <c r="AG3046" s="1">
        <v>1</v>
      </c>
      <c r="AH3046" s="1">
        <v>0</v>
      </c>
    </row>
    <row r="3047" spans="1:34">
      <c r="A3047" s="1" t="s">
        <v>7908</v>
      </c>
      <c r="B3047" s="1" t="s">
        <v>7909</v>
      </c>
      <c r="C3047" s="1" t="s">
        <v>810</v>
      </c>
      <c r="D3047" s="1">
        <v>3</v>
      </c>
      <c r="E3047" s="4">
        <v>44630</v>
      </c>
      <c r="F3047" s="1" t="s">
        <v>7910</v>
      </c>
      <c r="G3047" s="1" t="s">
        <v>72</v>
      </c>
      <c r="H3047" s="1" t="s">
        <v>65</v>
      </c>
      <c r="I3047" s="1">
        <v>0.8</v>
      </c>
      <c r="J3047" s="1" t="s">
        <v>75</v>
      </c>
      <c r="K3047" s="1">
        <v>0</v>
      </c>
      <c r="M3047" s="1">
        <v>0</v>
      </c>
      <c r="O3047" s="1">
        <v>0</v>
      </c>
      <c r="Q3047" s="1">
        <v>0</v>
      </c>
      <c r="S3047" s="1">
        <v>0</v>
      </c>
      <c r="U3047" s="1">
        <v>0</v>
      </c>
      <c r="W3047" s="1">
        <v>0</v>
      </c>
      <c r="Y3047" s="1">
        <v>0</v>
      </c>
      <c r="AA3047" s="1">
        <v>0</v>
      </c>
      <c r="AC3047" s="1">
        <v>0</v>
      </c>
      <c r="AE3047" s="1">
        <v>0</v>
      </c>
      <c r="AG3047" s="1">
        <v>1</v>
      </c>
      <c r="AH3047" s="1">
        <v>0</v>
      </c>
    </row>
    <row r="3048" spans="1:34">
      <c r="A3048" s="1" t="s">
        <v>7911</v>
      </c>
      <c r="B3048" s="1" t="s">
        <v>7912</v>
      </c>
      <c r="C3048" s="1" t="s">
        <v>92</v>
      </c>
      <c r="D3048" s="1">
        <v>14</v>
      </c>
      <c r="E3048" s="1">
        <v>42195</v>
      </c>
      <c r="F3048" s="1" t="s">
        <v>20332</v>
      </c>
      <c r="G3048" s="1" t="s">
        <v>1003</v>
      </c>
      <c r="H3048" s="1" t="s">
        <v>65</v>
      </c>
      <c r="I3048" s="1">
        <v>0</v>
      </c>
      <c r="J3048" s="1" t="s">
        <v>75</v>
      </c>
      <c r="K3048" s="1">
        <v>0</v>
      </c>
      <c r="M3048" s="1">
        <v>0</v>
      </c>
      <c r="O3048" s="1">
        <v>0</v>
      </c>
      <c r="Q3048" s="1">
        <v>0</v>
      </c>
      <c r="S3048" s="1">
        <v>0</v>
      </c>
      <c r="U3048" s="1">
        <v>0</v>
      </c>
      <c r="W3048" s="1">
        <v>0</v>
      </c>
      <c r="Y3048" s="1">
        <v>0</v>
      </c>
      <c r="AA3048" s="1">
        <v>0</v>
      </c>
      <c r="AC3048" s="1">
        <v>0</v>
      </c>
      <c r="AE3048" s="1">
        <v>0</v>
      </c>
      <c r="AG3048" s="1">
        <v>1</v>
      </c>
      <c r="AH3048" s="1">
        <v>0</v>
      </c>
    </row>
    <row r="3049" spans="1:34">
      <c r="A3049" s="1" t="s">
        <v>7913</v>
      </c>
      <c r="B3049" s="1" t="s">
        <v>7914</v>
      </c>
      <c r="C3049" s="1" t="s">
        <v>212</v>
      </c>
      <c r="D3049" s="1">
        <v>3</v>
      </c>
      <c r="E3049" s="4">
        <v>44651</v>
      </c>
      <c r="F3049" s="1" t="s">
        <v>7915</v>
      </c>
      <c r="G3049" s="1" t="s">
        <v>80</v>
      </c>
      <c r="H3049" s="1" t="s">
        <v>65</v>
      </c>
      <c r="I3049" s="1">
        <v>0.8</v>
      </c>
      <c r="J3049" s="1" t="s">
        <v>75</v>
      </c>
      <c r="K3049" s="1">
        <v>0</v>
      </c>
      <c r="M3049" s="1">
        <v>0</v>
      </c>
      <c r="O3049" s="1">
        <v>0</v>
      </c>
      <c r="Q3049" s="1">
        <v>0</v>
      </c>
      <c r="S3049" s="1">
        <v>0</v>
      </c>
      <c r="U3049" s="1">
        <v>0</v>
      </c>
      <c r="W3049" s="1">
        <v>0</v>
      </c>
      <c r="Y3049" s="1">
        <v>0</v>
      </c>
      <c r="AA3049" s="1">
        <v>0</v>
      </c>
      <c r="AC3049" s="1">
        <v>0</v>
      </c>
      <c r="AE3049" s="1">
        <v>0</v>
      </c>
      <c r="AG3049" s="1">
        <v>1</v>
      </c>
      <c r="AH3049" s="1">
        <v>0</v>
      </c>
    </row>
    <row r="3050" spans="1:34">
      <c r="A3050" s="1" t="s">
        <v>7916</v>
      </c>
      <c r="B3050" s="1" t="s">
        <v>7917</v>
      </c>
      <c r="C3050" s="1" t="s">
        <v>369</v>
      </c>
      <c r="D3050" s="1">
        <v>8</v>
      </c>
      <c r="E3050" s="1">
        <v>41912</v>
      </c>
      <c r="F3050" s="1" t="s">
        <v>20332</v>
      </c>
      <c r="G3050" s="1" t="s">
        <v>72</v>
      </c>
      <c r="H3050" s="1" t="s">
        <v>65</v>
      </c>
      <c r="I3050" s="1">
        <v>0.6</v>
      </c>
      <c r="J3050" s="1" t="s">
        <v>75</v>
      </c>
      <c r="K3050" s="1">
        <v>0</v>
      </c>
      <c r="M3050" s="1">
        <v>0</v>
      </c>
      <c r="O3050" s="1">
        <v>0</v>
      </c>
      <c r="Q3050" s="1">
        <v>0</v>
      </c>
      <c r="S3050" s="1">
        <v>0</v>
      </c>
      <c r="U3050" s="1">
        <v>0</v>
      </c>
      <c r="W3050" s="1">
        <v>0</v>
      </c>
      <c r="Y3050" s="1">
        <v>0</v>
      </c>
      <c r="AA3050" s="1">
        <v>0</v>
      </c>
      <c r="AC3050" s="1">
        <v>0</v>
      </c>
      <c r="AE3050" s="1">
        <v>0</v>
      </c>
      <c r="AG3050" s="1">
        <v>1</v>
      </c>
      <c r="AH3050" s="1">
        <v>0</v>
      </c>
    </row>
    <row r="3051" spans="1:34">
      <c r="A3051" s="1" t="s">
        <v>7918</v>
      </c>
      <c r="B3051" s="1" t="s">
        <v>7919</v>
      </c>
      <c r="C3051" s="1" t="s">
        <v>218</v>
      </c>
      <c r="D3051" s="1">
        <v>41</v>
      </c>
      <c r="E3051" s="4">
        <v>44551</v>
      </c>
      <c r="F3051" s="1" t="s">
        <v>7920</v>
      </c>
      <c r="G3051" s="1" t="s">
        <v>72</v>
      </c>
      <c r="H3051" s="1" t="s">
        <v>65</v>
      </c>
      <c r="I3051" s="1">
        <v>0.7</v>
      </c>
      <c r="J3051" s="1" t="s">
        <v>75</v>
      </c>
      <c r="K3051" s="1">
        <v>0</v>
      </c>
      <c r="M3051" s="1">
        <v>0</v>
      </c>
      <c r="O3051" s="1">
        <v>0</v>
      </c>
      <c r="Q3051" s="1">
        <v>0</v>
      </c>
      <c r="S3051" s="1">
        <v>0</v>
      </c>
      <c r="U3051" s="1">
        <v>0</v>
      </c>
      <c r="W3051" s="1">
        <v>0</v>
      </c>
      <c r="Y3051" s="1">
        <v>0</v>
      </c>
      <c r="AA3051" s="1">
        <v>0</v>
      </c>
      <c r="AC3051" s="1">
        <v>0</v>
      </c>
      <c r="AE3051" s="1">
        <v>0</v>
      </c>
      <c r="AG3051" s="1">
        <v>1</v>
      </c>
      <c r="AH3051" s="1">
        <v>0</v>
      </c>
    </row>
    <row r="3052" spans="1:34">
      <c r="A3052" s="1" t="s">
        <v>7921</v>
      </c>
      <c r="B3052" s="1" t="s">
        <v>7922</v>
      </c>
      <c r="C3052" s="1" t="s">
        <v>259</v>
      </c>
      <c r="D3052" s="1">
        <v>2</v>
      </c>
      <c r="E3052" s="1">
        <v>43930</v>
      </c>
      <c r="F3052" s="1" t="s">
        <v>20332</v>
      </c>
      <c r="G3052" s="1" t="s">
        <v>72</v>
      </c>
      <c r="H3052" s="1" t="s">
        <v>65</v>
      </c>
      <c r="I3052" s="1">
        <v>0.4</v>
      </c>
      <c r="J3052" s="1" t="s">
        <v>75</v>
      </c>
      <c r="K3052" s="1">
        <v>0</v>
      </c>
      <c r="M3052" s="1">
        <v>0</v>
      </c>
      <c r="O3052" s="1">
        <v>0</v>
      </c>
      <c r="Q3052" s="1">
        <v>0</v>
      </c>
      <c r="S3052" s="1">
        <v>0</v>
      </c>
      <c r="U3052" s="1">
        <v>0</v>
      </c>
      <c r="W3052" s="1">
        <v>0</v>
      </c>
      <c r="Y3052" s="1">
        <v>0</v>
      </c>
      <c r="AA3052" s="1">
        <v>0</v>
      </c>
      <c r="AC3052" s="1">
        <v>0</v>
      </c>
      <c r="AE3052" s="1">
        <v>0</v>
      </c>
      <c r="AG3052" s="1">
        <v>1</v>
      </c>
      <c r="AH3052" s="1">
        <v>0</v>
      </c>
    </row>
    <row r="3053" spans="1:34">
      <c r="A3053" s="1" t="s">
        <v>7923</v>
      </c>
      <c r="B3053" s="1" t="s">
        <v>7924</v>
      </c>
      <c r="C3053" s="1" t="s">
        <v>152</v>
      </c>
      <c r="D3053" s="1">
        <v>4</v>
      </c>
      <c r="E3053" s="1">
        <v>44257</v>
      </c>
      <c r="F3053" s="1" t="s">
        <v>20332</v>
      </c>
      <c r="G3053" s="1" t="s">
        <v>72</v>
      </c>
      <c r="H3053" s="1" t="s">
        <v>65</v>
      </c>
      <c r="I3053" s="1">
        <v>0.7</v>
      </c>
      <c r="J3053" s="1" t="s">
        <v>75</v>
      </c>
      <c r="K3053" s="1">
        <v>0</v>
      </c>
      <c r="M3053" s="1">
        <v>0</v>
      </c>
      <c r="O3053" s="1">
        <v>0</v>
      </c>
      <c r="Q3053" s="1">
        <v>0</v>
      </c>
      <c r="S3053" s="1">
        <v>0</v>
      </c>
      <c r="U3053" s="1">
        <v>0</v>
      </c>
      <c r="W3053" s="1">
        <v>0</v>
      </c>
      <c r="Y3053" s="1">
        <v>0</v>
      </c>
      <c r="AA3053" s="1">
        <v>0</v>
      </c>
      <c r="AC3053" s="1">
        <v>0</v>
      </c>
      <c r="AE3053" s="1">
        <v>0</v>
      </c>
      <c r="AG3053" s="1">
        <v>1</v>
      </c>
      <c r="AH3053" s="1">
        <v>0</v>
      </c>
    </row>
    <row r="3054" spans="1:34">
      <c r="A3054" s="1" t="s">
        <v>7925</v>
      </c>
      <c r="B3054" s="1" t="s">
        <v>7926</v>
      </c>
      <c r="C3054" s="1" t="s">
        <v>334</v>
      </c>
      <c r="D3054" s="1">
        <v>13</v>
      </c>
      <c r="E3054" s="4">
        <v>44712</v>
      </c>
      <c r="F3054" s="1" t="s">
        <v>7927</v>
      </c>
      <c r="G3054" s="1" t="s">
        <v>745</v>
      </c>
      <c r="H3054" s="1" t="s">
        <v>65</v>
      </c>
      <c r="I3054" s="1">
        <v>0.8</v>
      </c>
      <c r="J3054" s="1" t="s">
        <v>75</v>
      </c>
      <c r="K3054" s="1">
        <v>0</v>
      </c>
      <c r="M3054" s="1">
        <v>0</v>
      </c>
      <c r="O3054" s="1">
        <v>0</v>
      </c>
      <c r="Q3054" s="1">
        <v>0</v>
      </c>
      <c r="S3054" s="1">
        <v>0</v>
      </c>
      <c r="U3054" s="1">
        <v>0</v>
      </c>
      <c r="W3054" s="1">
        <v>0</v>
      </c>
      <c r="Y3054" s="1">
        <v>0</v>
      </c>
      <c r="AA3054" s="1">
        <v>0</v>
      </c>
      <c r="AC3054" s="1">
        <v>0</v>
      </c>
      <c r="AE3054" s="1">
        <v>0</v>
      </c>
      <c r="AG3054" s="1">
        <v>1</v>
      </c>
      <c r="AH3054" s="1">
        <v>0</v>
      </c>
    </row>
    <row r="3055" spans="1:34">
      <c r="A3055" s="1" t="s">
        <v>7928</v>
      </c>
      <c r="B3055" s="1" t="s">
        <v>7929</v>
      </c>
      <c r="C3055" s="1" t="s">
        <v>1153</v>
      </c>
      <c r="D3055" s="1">
        <v>14</v>
      </c>
      <c r="E3055" s="4">
        <v>44656</v>
      </c>
      <c r="F3055" s="1" t="s">
        <v>7930</v>
      </c>
      <c r="G3055" s="1" t="s">
        <v>80</v>
      </c>
      <c r="H3055" s="1" t="s">
        <v>73</v>
      </c>
      <c r="I3055" s="1">
        <v>0</v>
      </c>
      <c r="J3055" s="1" t="s">
        <v>74</v>
      </c>
      <c r="K3055" s="1">
        <v>0.68</v>
      </c>
      <c r="L3055" s="1" t="s">
        <v>82</v>
      </c>
      <c r="M3055" s="1">
        <v>0.74</v>
      </c>
      <c r="N3055" s="1" t="s">
        <v>83</v>
      </c>
      <c r="O3055" s="1">
        <v>0.78</v>
      </c>
      <c r="P3055" s="1" t="s">
        <v>84</v>
      </c>
      <c r="Q3055" s="1">
        <v>0.8</v>
      </c>
      <c r="R3055" s="1" t="s">
        <v>85</v>
      </c>
      <c r="S3055" s="1">
        <v>0</v>
      </c>
      <c r="U3055" s="1">
        <v>0</v>
      </c>
      <c r="W3055" s="1">
        <v>0</v>
      </c>
      <c r="Y3055" s="1">
        <v>0</v>
      </c>
      <c r="AA3055" s="1">
        <v>0</v>
      </c>
      <c r="AC3055" s="1">
        <v>0</v>
      </c>
      <c r="AE3055" s="1">
        <v>0</v>
      </c>
      <c r="AG3055" s="1">
        <v>4</v>
      </c>
      <c r="AH3055" s="1">
        <v>10000</v>
      </c>
    </row>
    <row r="3056" spans="1:34">
      <c r="A3056" s="1" t="s">
        <v>7931</v>
      </c>
      <c r="B3056" s="1" t="s">
        <v>7932</v>
      </c>
      <c r="C3056" s="1" t="s">
        <v>533</v>
      </c>
      <c r="D3056" s="1">
        <v>40</v>
      </c>
      <c r="E3056" s="1">
        <v>41131</v>
      </c>
      <c r="F3056" s="1" t="s">
        <v>20332</v>
      </c>
      <c r="G3056" s="1" t="s">
        <v>72</v>
      </c>
      <c r="H3056" s="1" t="s">
        <v>65</v>
      </c>
      <c r="I3056" s="1">
        <v>0.8</v>
      </c>
      <c r="J3056" s="1" t="s">
        <v>75</v>
      </c>
      <c r="K3056" s="1">
        <v>0</v>
      </c>
      <c r="M3056" s="1">
        <v>0</v>
      </c>
      <c r="O3056" s="1">
        <v>0</v>
      </c>
      <c r="Q3056" s="1">
        <v>0</v>
      </c>
      <c r="S3056" s="1">
        <v>0</v>
      </c>
      <c r="U3056" s="1">
        <v>0</v>
      </c>
      <c r="W3056" s="1">
        <v>0</v>
      </c>
      <c r="Y3056" s="1">
        <v>0</v>
      </c>
      <c r="AA3056" s="1">
        <v>0</v>
      </c>
      <c r="AC3056" s="1">
        <v>0</v>
      </c>
      <c r="AE3056" s="1">
        <v>0</v>
      </c>
      <c r="AG3056" s="1">
        <v>1</v>
      </c>
      <c r="AH3056" s="1">
        <v>0</v>
      </c>
    </row>
    <row r="3057" spans="1:34">
      <c r="A3057" s="1" t="s">
        <v>7933</v>
      </c>
      <c r="B3057" s="1" t="s">
        <v>7934</v>
      </c>
      <c r="C3057" s="1" t="s">
        <v>491</v>
      </c>
      <c r="D3057" s="1">
        <v>52</v>
      </c>
      <c r="E3057" s="1">
        <v>41107</v>
      </c>
      <c r="F3057" s="1" t="s">
        <v>20332</v>
      </c>
      <c r="G3057" s="1" t="s">
        <v>72</v>
      </c>
      <c r="H3057" s="1" t="s">
        <v>73</v>
      </c>
      <c r="I3057" s="1">
        <v>0</v>
      </c>
      <c r="J3057" s="1" t="s">
        <v>20535</v>
      </c>
      <c r="K3057" s="1">
        <v>0.8</v>
      </c>
      <c r="L3057" s="1" t="s">
        <v>75</v>
      </c>
      <c r="M3057" s="1">
        <v>0</v>
      </c>
      <c r="O3057" s="1">
        <v>0</v>
      </c>
      <c r="Q3057" s="1">
        <v>0</v>
      </c>
      <c r="S3057" s="1">
        <v>0</v>
      </c>
      <c r="U3057" s="1">
        <v>0</v>
      </c>
      <c r="W3057" s="1">
        <v>0</v>
      </c>
      <c r="Y3057" s="1">
        <v>0</v>
      </c>
      <c r="AA3057" s="1">
        <v>0</v>
      </c>
      <c r="AC3057" s="1">
        <v>0</v>
      </c>
      <c r="AE3057" s="1">
        <v>0</v>
      </c>
      <c r="AG3057" s="1">
        <v>5</v>
      </c>
      <c r="AH3057" s="1">
        <v>0</v>
      </c>
    </row>
    <row r="3058" spans="1:34">
      <c r="A3058" s="1" t="s">
        <v>7935</v>
      </c>
      <c r="B3058" s="1" t="s">
        <v>7936</v>
      </c>
      <c r="C3058" s="1" t="s">
        <v>199</v>
      </c>
      <c r="D3058" s="1">
        <v>9</v>
      </c>
      <c r="E3058" s="4">
        <v>44681</v>
      </c>
      <c r="F3058" s="1" t="s">
        <v>7937</v>
      </c>
      <c r="G3058" s="1" t="s">
        <v>80</v>
      </c>
      <c r="H3058" s="1" t="s">
        <v>65</v>
      </c>
      <c r="I3058" s="1">
        <v>0.7</v>
      </c>
      <c r="J3058" s="1" t="s">
        <v>75</v>
      </c>
      <c r="K3058" s="1">
        <v>0</v>
      </c>
      <c r="M3058" s="1">
        <v>0</v>
      </c>
      <c r="O3058" s="1">
        <v>0</v>
      </c>
      <c r="Q3058" s="1">
        <v>0</v>
      </c>
      <c r="S3058" s="1">
        <v>0</v>
      </c>
      <c r="U3058" s="1">
        <v>0</v>
      </c>
      <c r="W3058" s="1">
        <v>0</v>
      </c>
      <c r="Y3058" s="1">
        <v>0</v>
      </c>
      <c r="AA3058" s="1">
        <v>0</v>
      </c>
      <c r="AC3058" s="1">
        <v>0</v>
      </c>
      <c r="AE3058" s="1">
        <v>0</v>
      </c>
      <c r="AG3058" s="1">
        <v>1</v>
      </c>
      <c r="AH3058" s="1">
        <v>0</v>
      </c>
    </row>
    <row r="3059" spans="1:34">
      <c r="A3059" s="1" t="s">
        <v>7938</v>
      </c>
      <c r="B3059" s="1" t="s">
        <v>7939</v>
      </c>
      <c r="C3059" s="1" t="s">
        <v>104</v>
      </c>
      <c r="D3059" s="1">
        <v>41</v>
      </c>
      <c r="E3059" s="1">
        <v>41608</v>
      </c>
      <c r="F3059" s="1" t="s">
        <v>20332</v>
      </c>
      <c r="G3059" s="1" t="s">
        <v>72</v>
      </c>
      <c r="H3059" s="1" t="s">
        <v>65</v>
      </c>
      <c r="I3059" s="1">
        <v>0.8</v>
      </c>
      <c r="J3059" s="1" t="s">
        <v>75</v>
      </c>
      <c r="K3059" s="1">
        <v>0</v>
      </c>
      <c r="M3059" s="1">
        <v>0</v>
      </c>
      <c r="O3059" s="1">
        <v>0</v>
      </c>
      <c r="Q3059" s="1">
        <v>0</v>
      </c>
      <c r="S3059" s="1">
        <v>0</v>
      </c>
      <c r="U3059" s="1">
        <v>0</v>
      </c>
      <c r="W3059" s="1">
        <v>0</v>
      </c>
      <c r="Y3059" s="1">
        <v>0</v>
      </c>
      <c r="AA3059" s="1">
        <v>0</v>
      </c>
      <c r="AC3059" s="1">
        <v>0</v>
      </c>
      <c r="AE3059" s="1">
        <v>0</v>
      </c>
      <c r="AG3059" s="1">
        <v>1</v>
      </c>
      <c r="AH3059" s="1">
        <v>0</v>
      </c>
    </row>
    <row r="3060" spans="1:34">
      <c r="A3060" s="1" t="s">
        <v>7940</v>
      </c>
      <c r="B3060" s="1" t="s">
        <v>7941</v>
      </c>
      <c r="C3060" s="1" t="s">
        <v>135</v>
      </c>
      <c r="D3060" s="1">
        <v>50</v>
      </c>
      <c r="E3060" s="1">
        <v>44406</v>
      </c>
      <c r="F3060" s="1" t="s">
        <v>20332</v>
      </c>
      <c r="G3060" s="1" t="s">
        <v>72</v>
      </c>
      <c r="H3060" s="1" t="s">
        <v>65</v>
      </c>
      <c r="I3060" s="1">
        <v>0.8</v>
      </c>
      <c r="J3060" s="1" t="s">
        <v>75</v>
      </c>
      <c r="K3060" s="1">
        <v>0</v>
      </c>
      <c r="M3060" s="1">
        <v>0</v>
      </c>
      <c r="O3060" s="1">
        <v>0</v>
      </c>
      <c r="Q3060" s="1">
        <v>0</v>
      </c>
      <c r="S3060" s="1">
        <v>0</v>
      </c>
      <c r="U3060" s="1">
        <v>0</v>
      </c>
      <c r="W3060" s="1">
        <v>0</v>
      </c>
      <c r="Y3060" s="1">
        <v>0</v>
      </c>
      <c r="AA3060" s="1">
        <v>0</v>
      </c>
      <c r="AC3060" s="1">
        <v>0</v>
      </c>
      <c r="AE3060" s="1">
        <v>0</v>
      </c>
      <c r="AG3060" s="1">
        <v>1</v>
      </c>
      <c r="AH3060" s="1">
        <v>0</v>
      </c>
    </row>
    <row r="3061" spans="1:34">
      <c r="A3061" s="1" t="s">
        <v>7942</v>
      </c>
      <c r="B3061" s="1" t="s">
        <v>7943</v>
      </c>
      <c r="C3061" s="1" t="s">
        <v>245</v>
      </c>
      <c r="H3061" s="1" t="s">
        <v>65</v>
      </c>
      <c r="I3061" s="1" t="s">
        <v>66</v>
      </c>
      <c r="V3061" s="1" t="s">
        <v>67</v>
      </c>
    </row>
    <row r="3062" spans="1:34">
      <c r="A3062" s="1" t="s">
        <v>7944</v>
      </c>
      <c r="B3062" s="1" t="s">
        <v>7945</v>
      </c>
      <c r="C3062" s="1" t="s">
        <v>259</v>
      </c>
      <c r="D3062" s="1">
        <v>32</v>
      </c>
      <c r="E3062" s="4">
        <v>44711</v>
      </c>
      <c r="F3062" s="1" t="s">
        <v>7946</v>
      </c>
      <c r="G3062" s="1" t="s">
        <v>80</v>
      </c>
      <c r="H3062" s="1" t="s">
        <v>73</v>
      </c>
      <c r="I3062" s="1">
        <v>0</v>
      </c>
      <c r="J3062" s="1" t="s">
        <v>434</v>
      </c>
      <c r="K3062" s="1">
        <v>0.7</v>
      </c>
      <c r="L3062" s="1" t="s">
        <v>82</v>
      </c>
      <c r="M3062" s="1">
        <v>0.73</v>
      </c>
      <c r="N3062" s="1" t="s">
        <v>83</v>
      </c>
      <c r="O3062" s="1">
        <v>0.78</v>
      </c>
      <c r="P3062" s="1" t="s">
        <v>84</v>
      </c>
      <c r="Q3062" s="1">
        <v>0.8</v>
      </c>
      <c r="R3062" s="1" t="s">
        <v>85</v>
      </c>
      <c r="S3062" s="1">
        <v>0</v>
      </c>
      <c r="U3062" s="1">
        <v>0</v>
      </c>
      <c r="W3062" s="1">
        <v>0</v>
      </c>
      <c r="Y3062" s="1">
        <v>0</v>
      </c>
      <c r="AA3062" s="1">
        <v>0</v>
      </c>
      <c r="AC3062" s="1">
        <v>0</v>
      </c>
      <c r="AE3062" s="1">
        <v>0</v>
      </c>
      <c r="AG3062" s="1">
        <v>4</v>
      </c>
      <c r="AH3062" s="1">
        <v>7500</v>
      </c>
    </row>
    <row r="3063" spans="1:34">
      <c r="A3063" s="1" t="s">
        <v>7947</v>
      </c>
      <c r="B3063" s="1" t="s">
        <v>7948</v>
      </c>
      <c r="C3063" s="1" t="s">
        <v>626</v>
      </c>
      <c r="D3063" s="1">
        <v>5</v>
      </c>
      <c r="E3063" s="4">
        <v>44629</v>
      </c>
      <c r="F3063" s="1" t="s">
        <v>7949</v>
      </c>
      <c r="G3063" s="1" t="s">
        <v>80</v>
      </c>
      <c r="H3063" s="1" t="s">
        <v>73</v>
      </c>
      <c r="I3063" s="1">
        <v>0</v>
      </c>
      <c r="J3063" s="1" t="s">
        <v>81</v>
      </c>
      <c r="K3063" s="1">
        <v>0.4</v>
      </c>
      <c r="L3063" s="1" t="s">
        <v>82</v>
      </c>
      <c r="M3063" s="1">
        <v>0.6</v>
      </c>
      <c r="N3063" s="1" t="s">
        <v>83</v>
      </c>
      <c r="O3063" s="1">
        <v>0.7</v>
      </c>
      <c r="P3063" s="1" t="s">
        <v>84</v>
      </c>
      <c r="Q3063" s="1">
        <v>0.75</v>
      </c>
      <c r="R3063" s="1" t="s">
        <v>85</v>
      </c>
      <c r="S3063" s="1">
        <v>0</v>
      </c>
      <c r="U3063" s="1">
        <v>0</v>
      </c>
      <c r="W3063" s="1">
        <v>0</v>
      </c>
      <c r="Y3063" s="1">
        <v>0</v>
      </c>
      <c r="AA3063" s="1">
        <v>0</v>
      </c>
      <c r="AC3063" s="1">
        <v>0</v>
      </c>
      <c r="AE3063" s="1">
        <v>0</v>
      </c>
      <c r="AG3063" s="1">
        <v>4</v>
      </c>
      <c r="AH3063" s="1">
        <v>15000</v>
      </c>
    </row>
    <row r="3064" spans="1:34">
      <c r="A3064" s="1" t="s">
        <v>7950</v>
      </c>
      <c r="B3064" s="1" t="s">
        <v>7951</v>
      </c>
      <c r="C3064" s="1" t="s">
        <v>903</v>
      </c>
      <c r="H3064" s="1" t="s">
        <v>65</v>
      </c>
      <c r="I3064" s="1" t="s">
        <v>66</v>
      </c>
      <c r="V3064" s="1" t="s">
        <v>67</v>
      </c>
    </row>
    <row r="3065" spans="1:34">
      <c r="A3065" s="1" t="s">
        <v>7952</v>
      </c>
      <c r="B3065" s="1" t="s">
        <v>7953</v>
      </c>
      <c r="C3065" s="1" t="s">
        <v>488</v>
      </c>
      <c r="D3065" s="1">
        <v>12</v>
      </c>
      <c r="E3065" s="4">
        <v>44711</v>
      </c>
      <c r="F3065" s="1" t="s">
        <v>7954</v>
      </c>
      <c r="G3065" s="1" t="s">
        <v>72</v>
      </c>
      <c r="H3065" s="1" t="s">
        <v>65</v>
      </c>
      <c r="I3065" s="1">
        <v>0.5</v>
      </c>
      <c r="J3065" s="1" t="s">
        <v>75</v>
      </c>
      <c r="K3065" s="1">
        <v>0</v>
      </c>
      <c r="M3065" s="1">
        <v>0</v>
      </c>
      <c r="O3065" s="1">
        <v>0</v>
      </c>
      <c r="Q3065" s="1">
        <v>0</v>
      </c>
      <c r="S3065" s="1">
        <v>0</v>
      </c>
      <c r="U3065" s="1">
        <v>0</v>
      </c>
      <c r="W3065" s="1">
        <v>0</v>
      </c>
      <c r="Y3065" s="1">
        <v>0</v>
      </c>
      <c r="AA3065" s="1">
        <v>0</v>
      </c>
      <c r="AC3065" s="1">
        <v>0</v>
      </c>
      <c r="AE3065" s="1">
        <v>0</v>
      </c>
      <c r="AG3065" s="1">
        <v>1</v>
      </c>
      <c r="AH3065" s="1">
        <v>0</v>
      </c>
    </row>
    <row r="3066" spans="1:34">
      <c r="A3066" s="1" t="s">
        <v>7955</v>
      </c>
      <c r="B3066" s="1" t="s">
        <v>7956</v>
      </c>
      <c r="C3066" s="1" t="s">
        <v>337</v>
      </c>
      <c r="D3066" s="1">
        <v>5</v>
      </c>
      <c r="E3066" s="1">
        <v>42762</v>
      </c>
      <c r="F3066" s="1" t="s">
        <v>20332</v>
      </c>
      <c r="G3066" s="1" t="s">
        <v>72</v>
      </c>
      <c r="H3066" s="1" t="s">
        <v>65</v>
      </c>
      <c r="I3066" s="1">
        <v>0.4</v>
      </c>
      <c r="J3066" s="1" t="s">
        <v>75</v>
      </c>
      <c r="K3066" s="1">
        <v>0</v>
      </c>
      <c r="M3066" s="1">
        <v>0</v>
      </c>
      <c r="O3066" s="1">
        <v>0</v>
      </c>
      <c r="Q3066" s="1">
        <v>0</v>
      </c>
      <c r="S3066" s="1">
        <v>0</v>
      </c>
      <c r="U3066" s="1">
        <v>0</v>
      </c>
      <c r="W3066" s="1">
        <v>0</v>
      </c>
      <c r="Y3066" s="1">
        <v>0</v>
      </c>
      <c r="AA3066" s="1">
        <v>0</v>
      </c>
      <c r="AC3066" s="1">
        <v>0</v>
      </c>
      <c r="AE3066" s="1">
        <v>0</v>
      </c>
      <c r="AG3066" s="1">
        <v>1</v>
      </c>
      <c r="AH3066" s="1">
        <v>0</v>
      </c>
    </row>
    <row r="3067" spans="1:34">
      <c r="A3067" s="1" t="s">
        <v>7957</v>
      </c>
      <c r="B3067" s="1" t="s">
        <v>7958</v>
      </c>
      <c r="C3067" s="1" t="s">
        <v>235</v>
      </c>
      <c r="D3067" s="1">
        <v>2</v>
      </c>
      <c r="E3067" s="1">
        <v>44452</v>
      </c>
      <c r="F3067" s="1" t="s">
        <v>20332</v>
      </c>
      <c r="G3067" s="1" t="s">
        <v>72</v>
      </c>
      <c r="H3067" s="1" t="s">
        <v>65</v>
      </c>
      <c r="I3067" s="1">
        <v>0.8</v>
      </c>
      <c r="J3067" s="1" t="s">
        <v>75</v>
      </c>
      <c r="K3067" s="1">
        <v>0</v>
      </c>
      <c r="M3067" s="1">
        <v>0</v>
      </c>
      <c r="O3067" s="1">
        <v>0</v>
      </c>
      <c r="Q3067" s="1">
        <v>0</v>
      </c>
      <c r="S3067" s="1">
        <v>0</v>
      </c>
      <c r="U3067" s="1">
        <v>0</v>
      </c>
      <c r="W3067" s="1">
        <v>0</v>
      </c>
      <c r="Y3067" s="1">
        <v>0</v>
      </c>
      <c r="AA3067" s="1">
        <v>0</v>
      </c>
      <c r="AC3067" s="1">
        <v>0</v>
      </c>
      <c r="AE3067" s="1">
        <v>0</v>
      </c>
      <c r="AG3067" s="1">
        <v>1</v>
      </c>
      <c r="AH3067" s="1">
        <v>0</v>
      </c>
    </row>
    <row r="3068" spans="1:34">
      <c r="A3068" s="1" t="s">
        <v>7959</v>
      </c>
      <c r="B3068" s="1" t="s">
        <v>7960</v>
      </c>
      <c r="C3068" s="1" t="s">
        <v>129</v>
      </c>
      <c r="D3068" s="1">
        <v>30</v>
      </c>
      <c r="E3068" s="4">
        <v>44802</v>
      </c>
      <c r="F3068" s="1" t="s">
        <v>7961</v>
      </c>
      <c r="G3068" s="1" t="s">
        <v>72</v>
      </c>
      <c r="H3068" s="1" t="s">
        <v>65</v>
      </c>
      <c r="I3068" s="1">
        <v>0.7</v>
      </c>
      <c r="J3068" s="1" t="s">
        <v>75</v>
      </c>
      <c r="K3068" s="1">
        <v>0</v>
      </c>
      <c r="M3068" s="1">
        <v>0</v>
      </c>
      <c r="O3068" s="1">
        <v>0</v>
      </c>
      <c r="Q3068" s="1">
        <v>0</v>
      </c>
      <c r="S3068" s="1">
        <v>0</v>
      </c>
      <c r="U3068" s="1">
        <v>0</v>
      </c>
      <c r="W3068" s="1">
        <v>0</v>
      </c>
      <c r="Y3068" s="1">
        <v>0</v>
      </c>
      <c r="AA3068" s="1">
        <v>0</v>
      </c>
      <c r="AC3068" s="1">
        <v>0</v>
      </c>
      <c r="AE3068" s="1">
        <v>0</v>
      </c>
      <c r="AG3068" s="1">
        <v>1</v>
      </c>
      <c r="AH3068" s="1">
        <v>0</v>
      </c>
    </row>
    <row r="3069" spans="1:34">
      <c r="A3069" s="1" t="s">
        <v>7962</v>
      </c>
      <c r="B3069" s="1" t="s">
        <v>7963</v>
      </c>
      <c r="C3069" s="1" t="s">
        <v>129</v>
      </c>
      <c r="D3069" s="1">
        <v>15</v>
      </c>
      <c r="E3069" s="1">
        <v>39160</v>
      </c>
      <c r="F3069" s="1" t="s">
        <v>20332</v>
      </c>
      <c r="G3069" s="1" t="s">
        <v>72</v>
      </c>
      <c r="H3069" s="1" t="s">
        <v>73</v>
      </c>
      <c r="I3069" s="1">
        <v>0</v>
      </c>
      <c r="J3069" s="1" t="s">
        <v>20536</v>
      </c>
      <c r="K3069" s="1">
        <v>0</v>
      </c>
      <c r="L3069" s="1" t="s">
        <v>20537</v>
      </c>
      <c r="M3069" s="1">
        <v>0</v>
      </c>
      <c r="N3069" s="1" t="s">
        <v>20538</v>
      </c>
      <c r="O3069" s="1">
        <v>0.8</v>
      </c>
      <c r="P3069" s="1" t="s">
        <v>75</v>
      </c>
      <c r="Q3069" s="1">
        <v>0</v>
      </c>
      <c r="S3069" s="1">
        <v>0</v>
      </c>
      <c r="U3069" s="1">
        <v>0</v>
      </c>
      <c r="W3069" s="1">
        <v>0</v>
      </c>
      <c r="Y3069" s="1">
        <v>0</v>
      </c>
      <c r="AA3069" s="1">
        <v>0</v>
      </c>
      <c r="AC3069" s="1">
        <v>0</v>
      </c>
      <c r="AE3069" s="1">
        <v>0</v>
      </c>
      <c r="AG3069" s="1">
        <v>5</v>
      </c>
      <c r="AH3069" s="1">
        <v>0</v>
      </c>
    </row>
    <row r="3070" spans="1:34">
      <c r="A3070" s="1" t="s">
        <v>7964</v>
      </c>
      <c r="B3070" s="1" t="s">
        <v>7965</v>
      </c>
      <c r="C3070" s="1" t="s">
        <v>810</v>
      </c>
      <c r="D3070" s="1">
        <v>2</v>
      </c>
      <c r="E3070" s="4">
        <v>44677</v>
      </c>
      <c r="F3070" s="1" t="s">
        <v>7966</v>
      </c>
      <c r="G3070" s="1" t="s">
        <v>80</v>
      </c>
      <c r="H3070" s="1" t="s">
        <v>73</v>
      </c>
      <c r="I3070" s="1">
        <v>0</v>
      </c>
      <c r="J3070" s="1" t="s">
        <v>2467</v>
      </c>
      <c r="K3070" s="1">
        <v>0.28999999999999998</v>
      </c>
      <c r="L3070" s="1" t="s">
        <v>82</v>
      </c>
      <c r="M3070" s="1">
        <v>0.3</v>
      </c>
      <c r="N3070" s="1" t="s">
        <v>83</v>
      </c>
      <c r="O3070" s="1">
        <v>0.31</v>
      </c>
      <c r="P3070" s="1" t="s">
        <v>84</v>
      </c>
      <c r="Q3070" s="1">
        <v>0.7</v>
      </c>
      <c r="R3070" s="1" t="s">
        <v>85</v>
      </c>
      <c r="S3070" s="1">
        <v>0</v>
      </c>
      <c r="U3070" s="1">
        <v>0</v>
      </c>
      <c r="W3070" s="1">
        <v>0</v>
      </c>
      <c r="Y3070" s="1">
        <v>0</v>
      </c>
      <c r="AA3070" s="1">
        <v>0</v>
      </c>
      <c r="AC3070" s="1">
        <v>0</v>
      </c>
      <c r="AE3070" s="1">
        <v>0</v>
      </c>
      <c r="AG3070" s="1">
        <v>4</v>
      </c>
      <c r="AH3070" s="1">
        <v>35000</v>
      </c>
    </row>
    <row r="3071" spans="1:34">
      <c r="A3071" s="1" t="s">
        <v>7967</v>
      </c>
      <c r="B3071" s="1" t="s">
        <v>7968</v>
      </c>
      <c r="C3071" s="1" t="s">
        <v>310</v>
      </c>
      <c r="D3071" s="1">
        <v>15</v>
      </c>
      <c r="E3071" s="4">
        <v>44651</v>
      </c>
      <c r="F3071" s="1" t="s">
        <v>7969</v>
      </c>
      <c r="G3071" s="1" t="s">
        <v>80</v>
      </c>
      <c r="H3071" s="1" t="s">
        <v>73</v>
      </c>
      <c r="I3071" s="1">
        <v>0</v>
      </c>
      <c r="J3071" s="1" t="s">
        <v>81</v>
      </c>
      <c r="K3071" s="1">
        <v>0.1</v>
      </c>
      <c r="L3071" s="1" t="s">
        <v>82</v>
      </c>
      <c r="M3071" s="1">
        <v>0.3</v>
      </c>
      <c r="N3071" s="1" t="s">
        <v>83</v>
      </c>
      <c r="O3071" s="1">
        <v>0.5</v>
      </c>
      <c r="P3071" s="1" t="s">
        <v>84</v>
      </c>
      <c r="Q3071" s="1">
        <v>0.7</v>
      </c>
      <c r="R3071" s="1" t="s">
        <v>85</v>
      </c>
      <c r="S3071" s="1">
        <v>0</v>
      </c>
      <c r="U3071" s="1">
        <v>0</v>
      </c>
      <c r="W3071" s="1">
        <v>0</v>
      </c>
      <c r="Y3071" s="1">
        <v>0</v>
      </c>
      <c r="AA3071" s="1">
        <v>0</v>
      </c>
      <c r="AC3071" s="1">
        <v>0</v>
      </c>
      <c r="AE3071" s="1">
        <v>0</v>
      </c>
      <c r="AG3071" s="1">
        <v>4</v>
      </c>
      <c r="AH3071" s="1">
        <v>15000</v>
      </c>
    </row>
    <row r="3072" spans="1:34">
      <c r="A3072" s="1" t="s">
        <v>7970</v>
      </c>
      <c r="B3072" s="1" t="s">
        <v>7971</v>
      </c>
      <c r="C3072" s="1" t="s">
        <v>193</v>
      </c>
      <c r="H3072" s="1" t="s">
        <v>65</v>
      </c>
      <c r="I3072" s="1" t="s">
        <v>66</v>
      </c>
      <c r="V3072" s="1" t="s">
        <v>67</v>
      </c>
    </row>
    <row r="3073" spans="1:34">
      <c r="A3073" s="1" t="s">
        <v>7972</v>
      </c>
      <c r="B3073" s="1" t="s">
        <v>7973</v>
      </c>
      <c r="C3073" s="1" t="s">
        <v>443</v>
      </c>
      <c r="D3073" s="1">
        <v>14</v>
      </c>
      <c r="E3073" s="4">
        <v>44705</v>
      </c>
      <c r="F3073" s="1" t="s">
        <v>7974</v>
      </c>
      <c r="G3073" s="1" t="s">
        <v>72</v>
      </c>
      <c r="H3073" s="1" t="s">
        <v>65</v>
      </c>
      <c r="I3073" s="1">
        <v>0.8</v>
      </c>
      <c r="J3073" s="1" t="s">
        <v>75</v>
      </c>
      <c r="K3073" s="1">
        <v>0</v>
      </c>
      <c r="M3073" s="1">
        <v>0</v>
      </c>
      <c r="O3073" s="1">
        <v>0</v>
      </c>
      <c r="Q3073" s="1">
        <v>0</v>
      </c>
      <c r="S3073" s="1">
        <v>0</v>
      </c>
      <c r="U3073" s="1">
        <v>0</v>
      </c>
      <c r="W3073" s="1">
        <v>0</v>
      </c>
      <c r="Y3073" s="1">
        <v>0</v>
      </c>
      <c r="AA3073" s="1">
        <v>0</v>
      </c>
      <c r="AC3073" s="1">
        <v>0</v>
      </c>
      <c r="AE3073" s="1">
        <v>0</v>
      </c>
      <c r="AG3073" s="1">
        <v>1</v>
      </c>
      <c r="AH3073" s="1">
        <v>0</v>
      </c>
    </row>
    <row r="3074" spans="1:34">
      <c r="A3074" s="1" t="s">
        <v>7975</v>
      </c>
      <c r="B3074" s="1" t="s">
        <v>7976</v>
      </c>
      <c r="C3074" s="1" t="s">
        <v>101</v>
      </c>
      <c r="D3074" s="1">
        <v>8</v>
      </c>
      <c r="E3074" s="1">
        <v>44295</v>
      </c>
      <c r="F3074" s="1" t="s">
        <v>20332</v>
      </c>
      <c r="G3074" s="1" t="s">
        <v>72</v>
      </c>
      <c r="H3074" s="1" t="s">
        <v>65</v>
      </c>
      <c r="I3074" s="1">
        <v>0.5</v>
      </c>
      <c r="J3074" s="1" t="s">
        <v>75</v>
      </c>
      <c r="K3074" s="1">
        <v>0</v>
      </c>
      <c r="M3074" s="1">
        <v>0</v>
      </c>
      <c r="O3074" s="1">
        <v>0</v>
      </c>
      <c r="Q3074" s="1">
        <v>0</v>
      </c>
      <c r="S3074" s="1">
        <v>0</v>
      </c>
      <c r="U3074" s="1">
        <v>0</v>
      </c>
      <c r="W3074" s="1">
        <v>0</v>
      </c>
      <c r="Y3074" s="1">
        <v>0</v>
      </c>
      <c r="AA3074" s="1">
        <v>0</v>
      </c>
      <c r="AC3074" s="1">
        <v>0</v>
      </c>
      <c r="AE3074" s="1">
        <v>0</v>
      </c>
      <c r="AG3074" s="1">
        <v>1</v>
      </c>
      <c r="AH3074" s="1">
        <v>0</v>
      </c>
    </row>
    <row r="3075" spans="1:34">
      <c r="A3075" s="1" t="s">
        <v>7977</v>
      </c>
      <c r="B3075" s="1" t="s">
        <v>7978</v>
      </c>
      <c r="C3075" s="1" t="s">
        <v>346</v>
      </c>
      <c r="D3075" s="1">
        <v>7</v>
      </c>
      <c r="E3075" s="1">
        <v>44246</v>
      </c>
      <c r="F3075" s="1" t="s">
        <v>20332</v>
      </c>
      <c r="G3075" s="1" t="s">
        <v>72</v>
      </c>
      <c r="H3075" s="1" t="s">
        <v>65</v>
      </c>
      <c r="I3075" s="1">
        <v>0.2</v>
      </c>
      <c r="J3075" s="1" t="s">
        <v>75</v>
      </c>
      <c r="K3075" s="1">
        <v>0</v>
      </c>
      <c r="M3075" s="1">
        <v>0</v>
      </c>
      <c r="O3075" s="1">
        <v>0</v>
      </c>
      <c r="Q3075" s="1">
        <v>0</v>
      </c>
      <c r="S3075" s="1">
        <v>0</v>
      </c>
      <c r="U3075" s="1">
        <v>0</v>
      </c>
      <c r="W3075" s="1">
        <v>0</v>
      </c>
      <c r="Y3075" s="1">
        <v>0</v>
      </c>
      <c r="AA3075" s="1">
        <v>0</v>
      </c>
      <c r="AC3075" s="1">
        <v>0</v>
      </c>
      <c r="AE3075" s="1">
        <v>0</v>
      </c>
      <c r="AG3075" s="1">
        <v>1</v>
      </c>
      <c r="AH3075" s="1">
        <v>0</v>
      </c>
    </row>
    <row r="3076" spans="1:34">
      <c r="A3076" s="1" t="s">
        <v>7979</v>
      </c>
      <c r="B3076" s="1" t="s">
        <v>7980</v>
      </c>
      <c r="C3076" s="1" t="s">
        <v>1232</v>
      </c>
      <c r="D3076" s="1">
        <v>13</v>
      </c>
      <c r="E3076" s="1">
        <v>43553</v>
      </c>
      <c r="F3076" s="1" t="s">
        <v>20332</v>
      </c>
      <c r="G3076" s="1" t="s">
        <v>72</v>
      </c>
      <c r="H3076" s="1" t="s">
        <v>65</v>
      </c>
      <c r="I3076" s="1">
        <v>0.8</v>
      </c>
      <c r="J3076" s="1" t="s">
        <v>75</v>
      </c>
      <c r="K3076" s="1">
        <v>0</v>
      </c>
      <c r="M3076" s="1">
        <v>0</v>
      </c>
      <c r="O3076" s="1">
        <v>0</v>
      </c>
      <c r="Q3076" s="1">
        <v>0</v>
      </c>
      <c r="S3076" s="1">
        <v>0</v>
      </c>
      <c r="U3076" s="1">
        <v>0</v>
      </c>
      <c r="W3076" s="1">
        <v>0</v>
      </c>
      <c r="Y3076" s="1">
        <v>0</v>
      </c>
      <c r="AA3076" s="1">
        <v>0</v>
      </c>
      <c r="AC3076" s="1">
        <v>0</v>
      </c>
      <c r="AE3076" s="1">
        <v>0</v>
      </c>
      <c r="AG3076" s="1">
        <v>1</v>
      </c>
      <c r="AH3076" s="1">
        <v>0</v>
      </c>
    </row>
    <row r="3077" spans="1:34">
      <c r="A3077" s="1" t="s">
        <v>7981</v>
      </c>
      <c r="B3077" s="1" t="s">
        <v>7982</v>
      </c>
      <c r="C3077" s="1" t="s">
        <v>129</v>
      </c>
      <c r="D3077" s="1">
        <v>45</v>
      </c>
      <c r="E3077" s="1">
        <v>41898</v>
      </c>
      <c r="F3077" s="1" t="s">
        <v>20332</v>
      </c>
      <c r="G3077" s="1" t="s">
        <v>72</v>
      </c>
      <c r="H3077" s="1" t="s">
        <v>65</v>
      </c>
      <c r="I3077" s="1">
        <v>0.4</v>
      </c>
      <c r="J3077" s="1" t="s">
        <v>75</v>
      </c>
      <c r="K3077" s="1">
        <v>0</v>
      </c>
      <c r="M3077" s="1">
        <v>0</v>
      </c>
      <c r="O3077" s="1">
        <v>0</v>
      </c>
      <c r="Q3077" s="1">
        <v>0</v>
      </c>
      <c r="S3077" s="1">
        <v>0</v>
      </c>
      <c r="U3077" s="1">
        <v>0</v>
      </c>
      <c r="W3077" s="1">
        <v>0</v>
      </c>
      <c r="Y3077" s="1">
        <v>0</v>
      </c>
      <c r="AA3077" s="1">
        <v>0</v>
      </c>
      <c r="AC3077" s="1">
        <v>0</v>
      </c>
      <c r="AE3077" s="1">
        <v>0</v>
      </c>
      <c r="AG3077" s="1">
        <v>1</v>
      </c>
      <c r="AH3077" s="1">
        <v>0</v>
      </c>
    </row>
    <row r="3078" spans="1:34">
      <c r="A3078" s="1" t="s">
        <v>7983</v>
      </c>
      <c r="B3078" s="1" t="s">
        <v>7984</v>
      </c>
      <c r="C3078" s="1" t="s">
        <v>185</v>
      </c>
      <c r="D3078" s="1">
        <v>28</v>
      </c>
      <c r="E3078" s="4">
        <v>44698</v>
      </c>
      <c r="F3078" s="1" t="s">
        <v>7985</v>
      </c>
      <c r="G3078" s="1" t="s">
        <v>80</v>
      </c>
      <c r="H3078" s="1" t="s">
        <v>73</v>
      </c>
      <c r="I3078" s="1">
        <v>0</v>
      </c>
      <c r="J3078" s="1" t="s">
        <v>187</v>
      </c>
      <c r="K3078" s="1">
        <v>0.43</v>
      </c>
      <c r="L3078" s="1" t="s">
        <v>82</v>
      </c>
      <c r="M3078" s="1">
        <v>0.47</v>
      </c>
      <c r="N3078" s="1" t="s">
        <v>83</v>
      </c>
      <c r="O3078" s="1">
        <v>0.65</v>
      </c>
      <c r="P3078" s="1" t="s">
        <v>84</v>
      </c>
      <c r="Q3078" s="1">
        <v>0.8</v>
      </c>
      <c r="R3078" s="1" t="s">
        <v>85</v>
      </c>
      <c r="S3078" s="1">
        <v>0</v>
      </c>
      <c r="U3078" s="1">
        <v>0</v>
      </c>
      <c r="W3078" s="1">
        <v>0</v>
      </c>
      <c r="Y3078" s="1">
        <v>0</v>
      </c>
      <c r="AA3078" s="1">
        <v>0</v>
      </c>
      <c r="AC3078" s="1">
        <v>0</v>
      </c>
      <c r="AE3078" s="1">
        <v>0</v>
      </c>
      <c r="AG3078" s="1">
        <v>4</v>
      </c>
      <c r="AH3078" s="1">
        <v>9000</v>
      </c>
    </row>
    <row r="3079" spans="1:34">
      <c r="A3079" s="1" t="s">
        <v>7986</v>
      </c>
      <c r="B3079" s="1" t="s">
        <v>7987</v>
      </c>
      <c r="C3079" s="1" t="s">
        <v>334</v>
      </c>
      <c r="D3079" s="1">
        <v>8</v>
      </c>
      <c r="E3079" s="4">
        <v>44712</v>
      </c>
      <c r="F3079" s="1" t="s">
        <v>7988</v>
      </c>
      <c r="G3079" s="1" t="s">
        <v>72</v>
      </c>
      <c r="H3079" s="1" t="s">
        <v>65</v>
      </c>
      <c r="I3079" s="1">
        <v>0.8</v>
      </c>
      <c r="J3079" s="1" t="s">
        <v>75</v>
      </c>
      <c r="K3079" s="1">
        <v>0</v>
      </c>
      <c r="M3079" s="1">
        <v>0</v>
      </c>
      <c r="O3079" s="1">
        <v>0</v>
      </c>
      <c r="Q3079" s="1">
        <v>0</v>
      </c>
      <c r="S3079" s="1">
        <v>0</v>
      </c>
      <c r="U3079" s="1">
        <v>0</v>
      </c>
      <c r="W3079" s="1">
        <v>0</v>
      </c>
      <c r="Y3079" s="1">
        <v>0</v>
      </c>
      <c r="AA3079" s="1">
        <v>0</v>
      </c>
      <c r="AC3079" s="1">
        <v>0</v>
      </c>
      <c r="AE3079" s="1">
        <v>0</v>
      </c>
      <c r="AG3079" s="1">
        <v>1</v>
      </c>
      <c r="AH3079" s="1">
        <v>0</v>
      </c>
    </row>
    <row r="3080" spans="1:34">
      <c r="A3080" s="1" t="s">
        <v>7989</v>
      </c>
      <c r="B3080" s="1" t="s">
        <v>7990</v>
      </c>
      <c r="C3080" s="1" t="s">
        <v>118</v>
      </c>
      <c r="D3080" s="1">
        <v>11</v>
      </c>
      <c r="E3080" s="1">
        <v>44306</v>
      </c>
      <c r="F3080" s="1" t="s">
        <v>20340</v>
      </c>
      <c r="G3080" s="1" t="s">
        <v>20341</v>
      </c>
      <c r="H3080" s="1" t="s">
        <v>73</v>
      </c>
      <c r="I3080" s="1">
        <v>0.3</v>
      </c>
      <c r="J3080" s="1" t="s">
        <v>82</v>
      </c>
      <c r="K3080" s="1">
        <v>0.45</v>
      </c>
      <c r="L3080" s="1" t="s">
        <v>83</v>
      </c>
      <c r="M3080" s="1">
        <v>0.55000000000000004</v>
      </c>
      <c r="N3080" s="1" t="s">
        <v>84</v>
      </c>
      <c r="O3080" s="1">
        <v>0.6</v>
      </c>
      <c r="P3080" s="1" t="s">
        <v>85</v>
      </c>
      <c r="Q3080" s="1">
        <v>0</v>
      </c>
      <c r="S3080" s="1">
        <v>0</v>
      </c>
      <c r="U3080" s="1">
        <v>0</v>
      </c>
      <c r="W3080" s="1">
        <v>0</v>
      </c>
      <c r="Y3080" s="1">
        <v>0</v>
      </c>
      <c r="AA3080" s="1">
        <v>0</v>
      </c>
      <c r="AC3080" s="1">
        <v>0</v>
      </c>
      <c r="AE3080" s="1">
        <v>0</v>
      </c>
      <c r="AG3080" s="1">
        <v>3</v>
      </c>
      <c r="AH3080" s="1">
        <v>0</v>
      </c>
    </row>
    <row r="3081" spans="1:34">
      <c r="A3081" s="1" t="s">
        <v>7991</v>
      </c>
      <c r="B3081" s="1" t="s">
        <v>7992</v>
      </c>
      <c r="C3081" s="1" t="s">
        <v>235</v>
      </c>
      <c r="D3081" s="1">
        <v>24</v>
      </c>
      <c r="E3081" s="1">
        <v>42944</v>
      </c>
      <c r="F3081" s="1" t="s">
        <v>20332</v>
      </c>
      <c r="G3081" s="1" t="s">
        <v>72</v>
      </c>
      <c r="H3081" s="1" t="s">
        <v>65</v>
      </c>
      <c r="I3081" s="1">
        <v>0.8</v>
      </c>
      <c r="J3081" s="1" t="s">
        <v>75</v>
      </c>
      <c r="K3081" s="1">
        <v>0</v>
      </c>
      <c r="M3081" s="1">
        <v>0</v>
      </c>
      <c r="O3081" s="1">
        <v>0</v>
      </c>
      <c r="Q3081" s="1">
        <v>0</v>
      </c>
      <c r="S3081" s="1">
        <v>0</v>
      </c>
      <c r="U3081" s="1">
        <v>0</v>
      </c>
      <c r="W3081" s="1">
        <v>0</v>
      </c>
      <c r="Y3081" s="1">
        <v>0</v>
      </c>
      <c r="AA3081" s="1">
        <v>0</v>
      </c>
      <c r="AC3081" s="1">
        <v>0</v>
      </c>
      <c r="AE3081" s="1">
        <v>0</v>
      </c>
      <c r="AG3081" s="1">
        <v>1</v>
      </c>
      <c r="AH3081" s="1">
        <v>0</v>
      </c>
    </row>
    <row r="3082" spans="1:34">
      <c r="A3082" s="1" t="s">
        <v>7993</v>
      </c>
      <c r="B3082" s="1" t="s">
        <v>7994</v>
      </c>
      <c r="C3082" s="1" t="s">
        <v>491</v>
      </c>
      <c r="D3082" s="1">
        <v>10</v>
      </c>
      <c r="E3082" s="1">
        <v>44284</v>
      </c>
      <c r="F3082" s="1" t="s">
        <v>20332</v>
      </c>
      <c r="G3082" s="1" t="s">
        <v>72</v>
      </c>
      <c r="H3082" s="1" t="s">
        <v>73</v>
      </c>
      <c r="I3082" s="1">
        <v>0</v>
      </c>
      <c r="J3082" s="1" t="s">
        <v>690</v>
      </c>
      <c r="K3082" s="1">
        <v>0.8</v>
      </c>
      <c r="L3082" s="1" t="s">
        <v>75</v>
      </c>
      <c r="M3082" s="1">
        <v>0</v>
      </c>
      <c r="O3082" s="1">
        <v>0</v>
      </c>
      <c r="Q3082" s="1">
        <v>0</v>
      </c>
      <c r="S3082" s="1">
        <v>0</v>
      </c>
      <c r="U3082" s="1">
        <v>0</v>
      </c>
      <c r="W3082" s="1">
        <v>0</v>
      </c>
      <c r="Y3082" s="1">
        <v>0</v>
      </c>
      <c r="AA3082" s="1">
        <v>0</v>
      </c>
      <c r="AC3082" s="1">
        <v>0</v>
      </c>
      <c r="AE3082" s="1">
        <v>0</v>
      </c>
      <c r="AG3082" s="1">
        <v>2</v>
      </c>
      <c r="AH3082" s="1">
        <v>11999.99</v>
      </c>
    </row>
    <row r="3083" spans="1:34">
      <c r="A3083" s="1" t="s">
        <v>7995</v>
      </c>
      <c r="B3083" s="1" t="s">
        <v>7996</v>
      </c>
      <c r="C3083" s="1" t="s">
        <v>235</v>
      </c>
      <c r="D3083" s="1">
        <v>3</v>
      </c>
      <c r="E3083" s="4">
        <v>44610</v>
      </c>
      <c r="F3083" s="1" t="s">
        <v>7997</v>
      </c>
      <c r="G3083" s="1" t="s">
        <v>80</v>
      </c>
      <c r="H3083" s="1" t="s">
        <v>73</v>
      </c>
      <c r="I3083" s="1">
        <v>0.6</v>
      </c>
      <c r="J3083" s="1" t="s">
        <v>82</v>
      </c>
      <c r="K3083" s="1">
        <v>0.65</v>
      </c>
      <c r="L3083" s="1" t="s">
        <v>83</v>
      </c>
      <c r="M3083" s="1">
        <v>0.7</v>
      </c>
      <c r="N3083" s="1" t="s">
        <v>84</v>
      </c>
      <c r="O3083" s="1">
        <v>0.8</v>
      </c>
      <c r="P3083" s="1" t="s">
        <v>85</v>
      </c>
      <c r="Q3083" s="1">
        <v>0</v>
      </c>
      <c r="S3083" s="1">
        <v>0</v>
      </c>
      <c r="U3083" s="1">
        <v>0</v>
      </c>
      <c r="W3083" s="1">
        <v>0</v>
      </c>
      <c r="Y3083" s="1">
        <v>0</v>
      </c>
      <c r="AA3083" s="1">
        <v>0</v>
      </c>
      <c r="AC3083" s="1">
        <v>0</v>
      </c>
      <c r="AE3083" s="1">
        <v>0</v>
      </c>
      <c r="AG3083" s="1">
        <v>3</v>
      </c>
      <c r="AH3083" s="1">
        <v>0</v>
      </c>
    </row>
    <row r="3084" spans="1:34">
      <c r="A3084" s="1" t="s">
        <v>7998</v>
      </c>
      <c r="B3084" s="1" t="s">
        <v>7999</v>
      </c>
      <c r="C3084" s="1" t="s">
        <v>179</v>
      </c>
      <c r="D3084" s="1">
        <v>68</v>
      </c>
      <c r="E3084" s="4">
        <v>44550</v>
      </c>
      <c r="F3084" s="1" t="s">
        <v>8000</v>
      </c>
      <c r="G3084" s="1" t="s">
        <v>72</v>
      </c>
      <c r="H3084" s="1" t="s">
        <v>73</v>
      </c>
      <c r="I3084" s="1">
        <v>0</v>
      </c>
      <c r="J3084" s="1" t="s">
        <v>74</v>
      </c>
      <c r="K3084" s="1">
        <v>0.8</v>
      </c>
      <c r="L3084" s="1" t="s">
        <v>75</v>
      </c>
      <c r="M3084" s="1">
        <v>0</v>
      </c>
      <c r="O3084" s="1">
        <v>0</v>
      </c>
      <c r="Q3084" s="1">
        <v>0</v>
      </c>
      <c r="S3084" s="1">
        <v>0</v>
      </c>
      <c r="U3084" s="1">
        <v>0</v>
      </c>
      <c r="W3084" s="1">
        <v>0</v>
      </c>
      <c r="Y3084" s="1">
        <v>0</v>
      </c>
      <c r="AA3084" s="1">
        <v>0</v>
      </c>
      <c r="AC3084" s="1">
        <v>0</v>
      </c>
      <c r="AE3084" s="1">
        <v>0</v>
      </c>
      <c r="AG3084" s="1">
        <v>2</v>
      </c>
      <c r="AH3084" s="1">
        <v>10000</v>
      </c>
    </row>
    <row r="3085" spans="1:34">
      <c r="A3085" s="1" t="s">
        <v>8001</v>
      </c>
      <c r="B3085" s="1" t="s">
        <v>8002</v>
      </c>
      <c r="C3085" s="1" t="s">
        <v>185</v>
      </c>
      <c r="D3085" s="1">
        <v>13</v>
      </c>
      <c r="E3085" s="4">
        <v>44662</v>
      </c>
      <c r="F3085" s="1" t="s">
        <v>8003</v>
      </c>
      <c r="G3085" s="1" t="s">
        <v>72</v>
      </c>
      <c r="H3085" s="1" t="s">
        <v>73</v>
      </c>
      <c r="I3085" s="1">
        <v>0</v>
      </c>
      <c r="J3085" s="1" t="s">
        <v>434</v>
      </c>
      <c r="K3085" s="1">
        <v>0.8</v>
      </c>
      <c r="L3085" s="1" t="s">
        <v>75</v>
      </c>
      <c r="M3085" s="1">
        <v>0</v>
      </c>
      <c r="O3085" s="1">
        <v>0</v>
      </c>
      <c r="Q3085" s="1">
        <v>0</v>
      </c>
      <c r="S3085" s="1">
        <v>0</v>
      </c>
      <c r="U3085" s="1">
        <v>0</v>
      </c>
      <c r="W3085" s="1">
        <v>0</v>
      </c>
      <c r="Y3085" s="1">
        <v>0</v>
      </c>
      <c r="AA3085" s="1">
        <v>0</v>
      </c>
      <c r="AC3085" s="1">
        <v>0</v>
      </c>
      <c r="AE3085" s="1">
        <v>0</v>
      </c>
      <c r="AG3085" s="1">
        <v>2</v>
      </c>
      <c r="AH3085" s="1">
        <v>7500</v>
      </c>
    </row>
    <row r="3086" spans="1:34">
      <c r="A3086" s="1" t="s">
        <v>8004</v>
      </c>
      <c r="B3086" s="1" t="s">
        <v>8005</v>
      </c>
      <c r="C3086" s="1" t="s">
        <v>360</v>
      </c>
      <c r="D3086" s="1">
        <v>9</v>
      </c>
      <c r="E3086" s="1">
        <v>41361</v>
      </c>
      <c r="F3086" s="1" t="s">
        <v>20332</v>
      </c>
      <c r="G3086" s="1" t="s">
        <v>72</v>
      </c>
      <c r="H3086" s="1" t="s">
        <v>73</v>
      </c>
      <c r="I3086" s="1">
        <v>0</v>
      </c>
      <c r="J3086" s="1" t="s">
        <v>10344</v>
      </c>
      <c r="K3086" s="1">
        <v>0.2</v>
      </c>
      <c r="L3086" s="1" t="s">
        <v>75</v>
      </c>
      <c r="M3086" s="1">
        <v>0</v>
      </c>
      <c r="O3086" s="1">
        <v>0</v>
      </c>
      <c r="Q3086" s="1">
        <v>0</v>
      </c>
      <c r="S3086" s="1">
        <v>0</v>
      </c>
      <c r="U3086" s="1">
        <v>0</v>
      </c>
      <c r="W3086" s="1">
        <v>0</v>
      </c>
      <c r="Y3086" s="1">
        <v>0</v>
      </c>
      <c r="AA3086" s="1">
        <v>0</v>
      </c>
      <c r="AC3086" s="1">
        <v>0</v>
      </c>
      <c r="AE3086" s="1">
        <v>0</v>
      </c>
      <c r="AG3086" s="1">
        <v>2</v>
      </c>
      <c r="AH3086" s="1">
        <v>25000</v>
      </c>
    </row>
    <row r="3087" spans="1:34">
      <c r="A3087" s="1" t="s">
        <v>8006</v>
      </c>
      <c r="B3087" s="1" t="s">
        <v>8007</v>
      </c>
      <c r="C3087" s="1" t="s">
        <v>896</v>
      </c>
      <c r="H3087" s="1" t="s">
        <v>65</v>
      </c>
      <c r="I3087" s="1" t="s">
        <v>66</v>
      </c>
      <c r="V3087" s="1" t="s">
        <v>67</v>
      </c>
    </row>
    <row r="3088" spans="1:34">
      <c r="A3088" s="1" t="s">
        <v>8008</v>
      </c>
      <c r="B3088" s="1" t="s">
        <v>8009</v>
      </c>
      <c r="C3088" s="1" t="s">
        <v>443</v>
      </c>
      <c r="D3088" s="1">
        <v>6</v>
      </c>
      <c r="E3088" s="4">
        <v>44709</v>
      </c>
      <c r="F3088" s="1" t="s">
        <v>8010</v>
      </c>
      <c r="G3088" s="1" t="s">
        <v>80</v>
      </c>
      <c r="H3088" s="1" t="s">
        <v>73</v>
      </c>
      <c r="I3088" s="1">
        <v>0</v>
      </c>
      <c r="J3088" s="1" t="s">
        <v>434</v>
      </c>
      <c r="K3088" s="1">
        <v>0.69</v>
      </c>
      <c r="L3088" s="1" t="s">
        <v>82</v>
      </c>
      <c r="M3088" s="1">
        <v>0.7</v>
      </c>
      <c r="N3088" s="1" t="s">
        <v>83</v>
      </c>
      <c r="O3088" s="1">
        <v>0.74</v>
      </c>
      <c r="P3088" s="1" t="s">
        <v>84</v>
      </c>
      <c r="Q3088" s="1">
        <v>0.8</v>
      </c>
      <c r="R3088" s="1" t="s">
        <v>85</v>
      </c>
      <c r="S3088" s="1">
        <v>0</v>
      </c>
      <c r="U3088" s="1">
        <v>0</v>
      </c>
      <c r="W3088" s="1">
        <v>0</v>
      </c>
      <c r="Y3088" s="1">
        <v>0</v>
      </c>
      <c r="AA3088" s="1">
        <v>0</v>
      </c>
      <c r="AC3088" s="1">
        <v>0</v>
      </c>
      <c r="AE3088" s="1">
        <v>0</v>
      </c>
      <c r="AG3088" s="1">
        <v>4</v>
      </c>
      <c r="AH3088" s="1">
        <v>7500</v>
      </c>
    </row>
    <row r="3089" spans="1:34">
      <c r="A3089" s="1" t="s">
        <v>8011</v>
      </c>
      <c r="B3089" s="1" t="s">
        <v>8012</v>
      </c>
      <c r="C3089" s="1" t="s">
        <v>620</v>
      </c>
      <c r="D3089" s="1">
        <v>5</v>
      </c>
      <c r="E3089" s="4">
        <v>44679</v>
      </c>
      <c r="F3089" s="1" t="s">
        <v>8013</v>
      </c>
      <c r="G3089" s="1" t="s">
        <v>72</v>
      </c>
      <c r="H3089" s="1" t="s">
        <v>65</v>
      </c>
      <c r="I3089" s="1">
        <v>0.2</v>
      </c>
      <c r="J3089" s="1" t="s">
        <v>75</v>
      </c>
      <c r="K3089" s="1">
        <v>0</v>
      </c>
      <c r="M3089" s="1">
        <v>0</v>
      </c>
      <c r="O3089" s="1">
        <v>0</v>
      </c>
      <c r="Q3089" s="1">
        <v>0</v>
      </c>
      <c r="S3089" s="1">
        <v>0</v>
      </c>
      <c r="U3089" s="1">
        <v>0</v>
      </c>
      <c r="W3089" s="1">
        <v>0</v>
      </c>
      <c r="Y3089" s="1">
        <v>0</v>
      </c>
      <c r="AA3089" s="1">
        <v>0</v>
      </c>
      <c r="AC3089" s="1">
        <v>0</v>
      </c>
      <c r="AE3089" s="1">
        <v>0</v>
      </c>
      <c r="AG3089" s="1">
        <v>1</v>
      </c>
      <c r="AH3089" s="1">
        <v>0</v>
      </c>
    </row>
    <row r="3090" spans="1:34">
      <c r="A3090" s="1" t="s">
        <v>8014</v>
      </c>
      <c r="B3090" s="1" t="s">
        <v>8015</v>
      </c>
      <c r="C3090" s="1" t="s">
        <v>506</v>
      </c>
      <c r="D3090" s="1">
        <v>6</v>
      </c>
      <c r="E3090" s="1">
        <v>43187</v>
      </c>
      <c r="F3090" s="1" t="s">
        <v>20332</v>
      </c>
      <c r="G3090" s="1" t="s">
        <v>72</v>
      </c>
      <c r="H3090" s="1" t="s">
        <v>65</v>
      </c>
      <c r="I3090" s="1">
        <v>0.6</v>
      </c>
      <c r="J3090" s="1" t="s">
        <v>75</v>
      </c>
      <c r="K3090" s="1">
        <v>0</v>
      </c>
      <c r="M3090" s="1">
        <v>0</v>
      </c>
      <c r="O3090" s="1">
        <v>0</v>
      </c>
      <c r="Q3090" s="1">
        <v>0</v>
      </c>
      <c r="S3090" s="1">
        <v>0</v>
      </c>
      <c r="U3090" s="1">
        <v>0</v>
      </c>
      <c r="W3090" s="1">
        <v>0</v>
      </c>
      <c r="Y3090" s="1">
        <v>0</v>
      </c>
      <c r="AA3090" s="1">
        <v>0</v>
      </c>
      <c r="AC3090" s="1">
        <v>0</v>
      </c>
      <c r="AE3090" s="1">
        <v>0</v>
      </c>
      <c r="AG3090" s="1">
        <v>1</v>
      </c>
      <c r="AH3090" s="1">
        <v>0</v>
      </c>
    </row>
    <row r="3091" spans="1:34">
      <c r="A3091" s="1" t="s">
        <v>8016</v>
      </c>
      <c r="B3091" s="1" t="s">
        <v>8017</v>
      </c>
      <c r="C3091" s="1" t="s">
        <v>132</v>
      </c>
      <c r="D3091" s="1">
        <v>80</v>
      </c>
      <c r="E3091" s="4">
        <v>44741</v>
      </c>
      <c r="F3091" s="1" t="s">
        <v>8018</v>
      </c>
      <c r="G3091" s="1" t="s">
        <v>72</v>
      </c>
      <c r="H3091" s="1" t="s">
        <v>73</v>
      </c>
      <c r="I3091" s="1">
        <v>0</v>
      </c>
      <c r="J3091" s="1" t="s">
        <v>1640</v>
      </c>
      <c r="K3091" s="1">
        <v>0.8</v>
      </c>
      <c r="L3091" s="1" t="s">
        <v>75</v>
      </c>
      <c r="M3091" s="1">
        <v>0</v>
      </c>
      <c r="O3091" s="1">
        <v>0</v>
      </c>
      <c r="Q3091" s="1">
        <v>0</v>
      </c>
      <c r="S3091" s="1">
        <v>0</v>
      </c>
      <c r="U3091" s="1">
        <v>0</v>
      </c>
      <c r="W3091" s="1">
        <v>0</v>
      </c>
      <c r="Y3091" s="1">
        <v>0</v>
      </c>
      <c r="AA3091" s="1">
        <v>0</v>
      </c>
      <c r="AC3091" s="1">
        <v>0</v>
      </c>
      <c r="AE3091" s="1">
        <v>0</v>
      </c>
      <c r="AG3091" s="1">
        <v>2</v>
      </c>
      <c r="AH3091" s="1">
        <v>7499.99</v>
      </c>
    </row>
    <row r="3092" spans="1:34">
      <c r="A3092" s="1" t="s">
        <v>8019</v>
      </c>
      <c r="B3092" s="1" t="s">
        <v>8020</v>
      </c>
      <c r="C3092" s="1" t="s">
        <v>533</v>
      </c>
      <c r="D3092" s="1">
        <v>6</v>
      </c>
      <c r="E3092" s="4">
        <v>44683</v>
      </c>
      <c r="F3092" s="1" t="s">
        <v>8021</v>
      </c>
      <c r="G3092" s="1" t="s">
        <v>80</v>
      </c>
      <c r="H3092" s="1" t="s">
        <v>73</v>
      </c>
      <c r="I3092" s="1">
        <v>0.4</v>
      </c>
      <c r="J3092" s="1" t="s">
        <v>82</v>
      </c>
      <c r="K3092" s="1">
        <v>0.5</v>
      </c>
      <c r="L3092" s="1" t="s">
        <v>83</v>
      </c>
      <c r="M3092" s="1">
        <v>0.6</v>
      </c>
      <c r="N3092" s="1" t="s">
        <v>84</v>
      </c>
      <c r="O3092" s="1">
        <v>0.7</v>
      </c>
      <c r="P3092" s="1" t="s">
        <v>85</v>
      </c>
      <c r="Q3092" s="1">
        <v>0</v>
      </c>
      <c r="S3092" s="1">
        <v>0</v>
      </c>
      <c r="U3092" s="1">
        <v>0</v>
      </c>
      <c r="W3092" s="1">
        <v>0</v>
      </c>
      <c r="Y3092" s="1">
        <v>0</v>
      </c>
      <c r="AA3092" s="1">
        <v>0</v>
      </c>
      <c r="AC3092" s="1">
        <v>0</v>
      </c>
      <c r="AE3092" s="1">
        <v>0</v>
      </c>
      <c r="AG3092" s="1">
        <v>3</v>
      </c>
      <c r="AH3092" s="1">
        <v>0</v>
      </c>
    </row>
    <row r="3093" spans="1:34">
      <c r="A3093" s="1" t="s">
        <v>8022</v>
      </c>
      <c r="B3093" s="1" t="s">
        <v>8023</v>
      </c>
      <c r="C3093" s="1" t="s">
        <v>620</v>
      </c>
      <c r="D3093" s="1">
        <v>33</v>
      </c>
      <c r="E3093" s="1">
        <v>39800</v>
      </c>
      <c r="F3093" s="1" t="s">
        <v>20332</v>
      </c>
      <c r="G3093" s="1" t="s">
        <v>72</v>
      </c>
      <c r="H3093" s="1" t="s">
        <v>65</v>
      </c>
      <c r="I3093" s="1">
        <v>0.8</v>
      </c>
      <c r="J3093" s="1" t="s">
        <v>75</v>
      </c>
      <c r="K3093" s="1">
        <v>0</v>
      </c>
      <c r="M3093" s="1">
        <v>0</v>
      </c>
      <c r="O3093" s="1">
        <v>0</v>
      </c>
      <c r="Q3093" s="1">
        <v>0</v>
      </c>
      <c r="S3093" s="1">
        <v>0</v>
      </c>
      <c r="U3093" s="1">
        <v>0</v>
      </c>
      <c r="W3093" s="1">
        <v>0</v>
      </c>
      <c r="Y3093" s="1">
        <v>0</v>
      </c>
      <c r="AA3093" s="1">
        <v>0</v>
      </c>
      <c r="AC3093" s="1">
        <v>0</v>
      </c>
      <c r="AE3093" s="1">
        <v>0</v>
      </c>
      <c r="AG3093" s="1">
        <v>1</v>
      </c>
      <c r="AH3093" s="1">
        <v>0</v>
      </c>
    </row>
    <row r="3094" spans="1:34">
      <c r="A3094" s="1" t="s">
        <v>8024</v>
      </c>
      <c r="B3094" s="1" t="s">
        <v>8025</v>
      </c>
      <c r="C3094" s="1" t="s">
        <v>146</v>
      </c>
      <c r="D3094" s="1">
        <v>10</v>
      </c>
      <c r="E3094" s="4">
        <v>44707</v>
      </c>
      <c r="F3094" s="1" t="s">
        <v>8026</v>
      </c>
      <c r="G3094" s="1" t="s">
        <v>72</v>
      </c>
      <c r="H3094" s="1" t="s">
        <v>65</v>
      </c>
      <c r="I3094" s="1">
        <v>0.8</v>
      </c>
      <c r="J3094" s="1" t="s">
        <v>75</v>
      </c>
      <c r="K3094" s="1">
        <v>0</v>
      </c>
      <c r="M3094" s="1">
        <v>0</v>
      </c>
      <c r="O3094" s="1">
        <v>0</v>
      </c>
      <c r="Q3094" s="1">
        <v>0</v>
      </c>
      <c r="S3094" s="1">
        <v>0</v>
      </c>
      <c r="U3094" s="1">
        <v>0</v>
      </c>
      <c r="W3094" s="1">
        <v>0</v>
      </c>
      <c r="Y3094" s="1">
        <v>0</v>
      </c>
      <c r="AA3094" s="1">
        <v>0</v>
      </c>
      <c r="AC3094" s="1">
        <v>0</v>
      </c>
      <c r="AE3094" s="1">
        <v>0</v>
      </c>
      <c r="AG3094" s="1">
        <v>1</v>
      </c>
      <c r="AH3094" s="1">
        <v>0</v>
      </c>
    </row>
    <row r="3095" spans="1:34">
      <c r="A3095" s="1" t="s">
        <v>8027</v>
      </c>
      <c r="B3095" s="1" t="s">
        <v>8028</v>
      </c>
      <c r="C3095" s="1" t="s">
        <v>387</v>
      </c>
      <c r="D3095" s="1">
        <v>17</v>
      </c>
      <c r="E3095" s="1">
        <v>44309</v>
      </c>
      <c r="F3095" s="1" t="s">
        <v>20332</v>
      </c>
      <c r="G3095" s="1" t="s">
        <v>72</v>
      </c>
      <c r="H3095" s="1" t="s">
        <v>73</v>
      </c>
      <c r="I3095" s="1">
        <v>0</v>
      </c>
      <c r="J3095" s="1" t="s">
        <v>74</v>
      </c>
      <c r="K3095" s="1">
        <v>0.8</v>
      </c>
      <c r="L3095" s="1" t="s">
        <v>75</v>
      </c>
      <c r="M3095" s="1">
        <v>0</v>
      </c>
      <c r="O3095" s="1">
        <v>0</v>
      </c>
      <c r="Q3095" s="1">
        <v>0</v>
      </c>
      <c r="S3095" s="1">
        <v>0</v>
      </c>
      <c r="U3095" s="1">
        <v>0</v>
      </c>
      <c r="W3095" s="1">
        <v>0</v>
      </c>
      <c r="Y3095" s="1">
        <v>0</v>
      </c>
      <c r="AA3095" s="1">
        <v>0</v>
      </c>
      <c r="AC3095" s="1">
        <v>0</v>
      </c>
      <c r="AE3095" s="1">
        <v>0</v>
      </c>
      <c r="AG3095" s="1">
        <v>2</v>
      </c>
      <c r="AH3095" s="1">
        <v>10000</v>
      </c>
    </row>
    <row r="3096" spans="1:34">
      <c r="A3096" s="1" t="s">
        <v>8029</v>
      </c>
      <c r="B3096" s="1" t="s">
        <v>8030</v>
      </c>
      <c r="C3096" s="1" t="s">
        <v>129</v>
      </c>
      <c r="D3096" s="1">
        <v>9</v>
      </c>
      <c r="E3096" s="4">
        <v>44708</v>
      </c>
      <c r="F3096" s="1" t="s">
        <v>8031</v>
      </c>
      <c r="G3096" s="1" t="s">
        <v>72</v>
      </c>
      <c r="H3096" s="1" t="s">
        <v>73</v>
      </c>
      <c r="I3096" s="1">
        <v>0</v>
      </c>
      <c r="J3096" s="1" t="s">
        <v>397</v>
      </c>
      <c r="K3096" s="1">
        <v>0.8</v>
      </c>
      <c r="L3096" s="1" t="s">
        <v>75</v>
      </c>
      <c r="M3096" s="1">
        <v>0</v>
      </c>
      <c r="O3096" s="1">
        <v>0</v>
      </c>
      <c r="Q3096" s="1">
        <v>0</v>
      </c>
      <c r="S3096" s="1">
        <v>0</v>
      </c>
      <c r="U3096" s="1">
        <v>0</v>
      </c>
      <c r="W3096" s="1">
        <v>0</v>
      </c>
      <c r="Y3096" s="1">
        <v>0</v>
      </c>
      <c r="AA3096" s="1">
        <v>0</v>
      </c>
      <c r="AC3096" s="1">
        <v>0</v>
      </c>
      <c r="AE3096" s="1">
        <v>0</v>
      </c>
      <c r="AG3096" s="1">
        <v>2</v>
      </c>
      <c r="AH3096" s="1">
        <v>8000</v>
      </c>
    </row>
    <row r="3097" spans="1:34">
      <c r="A3097" s="1" t="s">
        <v>8032</v>
      </c>
      <c r="B3097" s="1" t="s">
        <v>8033</v>
      </c>
      <c r="C3097" s="1" t="s">
        <v>506</v>
      </c>
      <c r="D3097" s="1">
        <v>5</v>
      </c>
      <c r="E3097" s="4">
        <v>44677</v>
      </c>
      <c r="F3097" s="1" t="s">
        <v>8034</v>
      </c>
      <c r="G3097" s="1" t="s">
        <v>72</v>
      </c>
      <c r="H3097" s="1" t="s">
        <v>65</v>
      </c>
      <c r="I3097" s="1">
        <v>0.8</v>
      </c>
      <c r="J3097" s="1" t="s">
        <v>75</v>
      </c>
      <c r="K3097" s="1">
        <v>0</v>
      </c>
      <c r="M3097" s="1">
        <v>0</v>
      </c>
      <c r="O3097" s="1">
        <v>0</v>
      </c>
      <c r="Q3097" s="1">
        <v>0</v>
      </c>
      <c r="S3097" s="1">
        <v>0</v>
      </c>
      <c r="U3097" s="1">
        <v>0</v>
      </c>
      <c r="W3097" s="1">
        <v>0</v>
      </c>
      <c r="Y3097" s="1">
        <v>0</v>
      </c>
      <c r="AA3097" s="1">
        <v>0</v>
      </c>
      <c r="AC3097" s="1">
        <v>0</v>
      </c>
      <c r="AE3097" s="1">
        <v>0</v>
      </c>
      <c r="AG3097" s="1">
        <v>1</v>
      </c>
      <c r="AH3097" s="1">
        <v>0</v>
      </c>
    </row>
    <row r="3098" spans="1:34">
      <c r="A3098" s="1" t="s">
        <v>8035</v>
      </c>
      <c r="B3098" s="1" t="s">
        <v>8036</v>
      </c>
      <c r="C3098" s="1" t="s">
        <v>365</v>
      </c>
      <c r="D3098" s="1">
        <v>4</v>
      </c>
      <c r="E3098" s="4">
        <v>44679</v>
      </c>
      <c r="F3098" s="1" t="s">
        <v>8037</v>
      </c>
      <c r="G3098" s="1" t="s">
        <v>80</v>
      </c>
      <c r="H3098" s="1" t="s">
        <v>73</v>
      </c>
      <c r="I3098" s="1">
        <v>0</v>
      </c>
      <c r="J3098" s="1" t="s">
        <v>684</v>
      </c>
      <c r="K3098" s="1">
        <v>0.55000000000000004</v>
      </c>
      <c r="L3098" s="1" t="s">
        <v>82</v>
      </c>
      <c r="M3098" s="1">
        <v>0.63</v>
      </c>
      <c r="N3098" s="1" t="s">
        <v>83</v>
      </c>
      <c r="O3098" s="1">
        <v>0.78</v>
      </c>
      <c r="P3098" s="1" t="s">
        <v>84</v>
      </c>
      <c r="Q3098" s="1">
        <v>0.8</v>
      </c>
      <c r="R3098" s="1" t="s">
        <v>85</v>
      </c>
      <c r="S3098" s="1">
        <v>0</v>
      </c>
      <c r="U3098" s="1">
        <v>0</v>
      </c>
      <c r="W3098" s="1">
        <v>0</v>
      </c>
      <c r="Y3098" s="1">
        <v>0</v>
      </c>
      <c r="AA3098" s="1">
        <v>0</v>
      </c>
      <c r="AC3098" s="1">
        <v>0</v>
      </c>
      <c r="AE3098" s="1">
        <v>0</v>
      </c>
      <c r="AG3098" s="1">
        <v>4</v>
      </c>
      <c r="AH3098" s="1">
        <v>11000</v>
      </c>
    </row>
    <row r="3099" spans="1:34">
      <c r="A3099" s="1" t="s">
        <v>8038</v>
      </c>
      <c r="B3099" s="1" t="s">
        <v>8039</v>
      </c>
      <c r="C3099" s="1" t="s">
        <v>291</v>
      </c>
      <c r="D3099" s="1">
        <v>55</v>
      </c>
      <c r="E3099" s="4">
        <v>44543</v>
      </c>
      <c r="F3099" s="1" t="s">
        <v>8040</v>
      </c>
      <c r="G3099" s="1" t="s">
        <v>80</v>
      </c>
      <c r="H3099" s="1" t="s">
        <v>73</v>
      </c>
      <c r="I3099" s="1">
        <v>0</v>
      </c>
      <c r="J3099" s="1" t="s">
        <v>81</v>
      </c>
      <c r="K3099" s="1">
        <v>0.74</v>
      </c>
      <c r="L3099" s="1" t="s">
        <v>75</v>
      </c>
      <c r="M3099" s="1">
        <v>0</v>
      </c>
      <c r="O3099" s="1">
        <v>0</v>
      </c>
      <c r="Q3099" s="1">
        <v>0</v>
      </c>
      <c r="S3099" s="1">
        <v>0</v>
      </c>
      <c r="U3099" s="1">
        <v>0</v>
      </c>
      <c r="W3099" s="1">
        <v>0</v>
      </c>
      <c r="Y3099" s="1">
        <v>0</v>
      </c>
      <c r="AA3099" s="1">
        <v>0</v>
      </c>
      <c r="AC3099" s="1">
        <v>0</v>
      </c>
      <c r="AE3099" s="1">
        <v>0</v>
      </c>
      <c r="AG3099" s="1">
        <v>2</v>
      </c>
      <c r="AH3099" s="1">
        <v>15000</v>
      </c>
    </row>
    <row r="3100" spans="1:34">
      <c r="A3100" s="1" t="s">
        <v>8041</v>
      </c>
      <c r="B3100" s="1" t="s">
        <v>8042</v>
      </c>
      <c r="C3100" s="1" t="s">
        <v>378</v>
      </c>
      <c r="D3100" s="1">
        <v>31</v>
      </c>
      <c r="E3100" s="1">
        <v>44195</v>
      </c>
      <c r="F3100" s="1" t="s">
        <v>20332</v>
      </c>
      <c r="G3100" s="1" t="s">
        <v>72</v>
      </c>
      <c r="H3100" s="1" t="s">
        <v>65</v>
      </c>
      <c r="I3100" s="1">
        <v>0.6</v>
      </c>
      <c r="J3100" s="1" t="s">
        <v>75</v>
      </c>
      <c r="K3100" s="1">
        <v>0</v>
      </c>
      <c r="M3100" s="1">
        <v>0</v>
      </c>
      <c r="O3100" s="1">
        <v>0</v>
      </c>
      <c r="Q3100" s="1">
        <v>0</v>
      </c>
      <c r="S3100" s="1">
        <v>0</v>
      </c>
      <c r="U3100" s="1">
        <v>0</v>
      </c>
      <c r="W3100" s="1">
        <v>0</v>
      </c>
      <c r="Y3100" s="1">
        <v>0</v>
      </c>
      <c r="AA3100" s="1">
        <v>0</v>
      </c>
      <c r="AC3100" s="1">
        <v>0</v>
      </c>
      <c r="AE3100" s="1">
        <v>0</v>
      </c>
      <c r="AG3100" s="1">
        <v>1</v>
      </c>
      <c r="AH3100" s="1">
        <v>0</v>
      </c>
    </row>
    <row r="3101" spans="1:34">
      <c r="A3101" s="1" t="s">
        <v>8043</v>
      </c>
      <c r="B3101" s="1" t="s">
        <v>8044</v>
      </c>
      <c r="C3101" s="1" t="s">
        <v>360</v>
      </c>
      <c r="H3101" s="1" t="s">
        <v>65</v>
      </c>
      <c r="I3101" s="1" t="s">
        <v>66</v>
      </c>
      <c r="V3101" s="1" t="s">
        <v>67</v>
      </c>
    </row>
    <row r="3102" spans="1:34">
      <c r="A3102" s="1" t="s">
        <v>8045</v>
      </c>
      <c r="B3102" s="1" t="s">
        <v>8046</v>
      </c>
      <c r="C3102" s="1" t="s">
        <v>378</v>
      </c>
      <c r="D3102" s="1">
        <v>2</v>
      </c>
      <c r="E3102" s="4">
        <v>44618</v>
      </c>
      <c r="F3102" s="1" t="s">
        <v>8047</v>
      </c>
      <c r="G3102" s="1" t="s">
        <v>72</v>
      </c>
      <c r="H3102" s="1" t="s">
        <v>65</v>
      </c>
      <c r="I3102" s="1">
        <v>0.8</v>
      </c>
      <c r="J3102" s="1" t="s">
        <v>75</v>
      </c>
      <c r="K3102" s="1">
        <v>0</v>
      </c>
      <c r="M3102" s="1">
        <v>0</v>
      </c>
      <c r="O3102" s="1">
        <v>0</v>
      </c>
      <c r="Q3102" s="1">
        <v>0</v>
      </c>
      <c r="S3102" s="1">
        <v>0</v>
      </c>
      <c r="U3102" s="1">
        <v>0</v>
      </c>
      <c r="W3102" s="1">
        <v>0</v>
      </c>
      <c r="Y3102" s="1">
        <v>0</v>
      </c>
      <c r="AA3102" s="1">
        <v>0</v>
      </c>
      <c r="AC3102" s="1">
        <v>0</v>
      </c>
      <c r="AE3102" s="1">
        <v>0</v>
      </c>
      <c r="AG3102" s="1">
        <v>1</v>
      </c>
      <c r="AH3102" s="1">
        <v>0</v>
      </c>
    </row>
    <row r="3103" spans="1:34">
      <c r="A3103" s="1" t="s">
        <v>8048</v>
      </c>
      <c r="B3103" s="1" t="s">
        <v>8049</v>
      </c>
      <c r="C3103" s="1" t="s">
        <v>259</v>
      </c>
      <c r="D3103" s="1">
        <v>27</v>
      </c>
      <c r="E3103" s="1">
        <v>42215</v>
      </c>
      <c r="F3103" s="1" t="s">
        <v>20332</v>
      </c>
      <c r="G3103" s="1" t="s">
        <v>72</v>
      </c>
      <c r="H3103" s="1" t="s">
        <v>65</v>
      </c>
      <c r="I3103" s="1">
        <v>0.2</v>
      </c>
      <c r="J3103" s="1" t="s">
        <v>75</v>
      </c>
      <c r="K3103" s="1">
        <v>0</v>
      </c>
      <c r="M3103" s="1">
        <v>0</v>
      </c>
      <c r="O3103" s="1">
        <v>0</v>
      </c>
      <c r="Q3103" s="1">
        <v>0</v>
      </c>
      <c r="S3103" s="1">
        <v>0</v>
      </c>
      <c r="U3103" s="1">
        <v>0</v>
      </c>
      <c r="W3103" s="1">
        <v>0</v>
      </c>
      <c r="Y3103" s="1">
        <v>0</v>
      </c>
      <c r="AA3103" s="1">
        <v>0</v>
      </c>
      <c r="AC3103" s="1">
        <v>0</v>
      </c>
      <c r="AE3103" s="1">
        <v>0</v>
      </c>
      <c r="AG3103" s="1">
        <v>1</v>
      </c>
      <c r="AH3103" s="1">
        <v>0</v>
      </c>
    </row>
    <row r="3104" spans="1:34">
      <c r="A3104" s="1" t="s">
        <v>8050</v>
      </c>
      <c r="B3104" s="1" t="s">
        <v>8051</v>
      </c>
      <c r="C3104" s="1" t="s">
        <v>443</v>
      </c>
      <c r="D3104" s="1">
        <v>44440</v>
      </c>
      <c r="E3104" s="1">
        <v>44313</v>
      </c>
      <c r="F3104" s="1" t="s">
        <v>20332</v>
      </c>
      <c r="G3104" s="1" t="s">
        <v>72</v>
      </c>
      <c r="H3104" s="1" t="s">
        <v>65</v>
      </c>
      <c r="I3104" s="1">
        <v>0.8</v>
      </c>
      <c r="J3104" s="1" t="s">
        <v>75</v>
      </c>
      <c r="K3104" s="1">
        <v>0</v>
      </c>
      <c r="M3104" s="1">
        <v>0</v>
      </c>
      <c r="O3104" s="1">
        <v>0</v>
      </c>
      <c r="Q3104" s="1">
        <v>0</v>
      </c>
      <c r="S3104" s="1">
        <v>0</v>
      </c>
      <c r="U3104" s="1">
        <v>0</v>
      </c>
      <c r="W3104" s="1">
        <v>0</v>
      </c>
      <c r="Y3104" s="1">
        <v>0</v>
      </c>
      <c r="AA3104" s="1">
        <v>0</v>
      </c>
      <c r="AC3104" s="1">
        <v>0</v>
      </c>
      <c r="AE3104" s="1">
        <v>0</v>
      </c>
      <c r="AG3104" s="1">
        <v>1</v>
      </c>
      <c r="AH3104" s="1">
        <v>0</v>
      </c>
    </row>
    <row r="3105" spans="1:34">
      <c r="A3105" s="1" t="s">
        <v>8052</v>
      </c>
      <c r="B3105" s="1" t="s">
        <v>8053</v>
      </c>
      <c r="C3105" s="1" t="s">
        <v>126</v>
      </c>
      <c r="H3105" s="1" t="s">
        <v>65</v>
      </c>
      <c r="I3105" s="1" t="s">
        <v>66</v>
      </c>
      <c r="V3105" s="1" t="s">
        <v>67</v>
      </c>
    </row>
    <row r="3106" spans="1:34">
      <c r="A3106" s="1" t="s">
        <v>8054</v>
      </c>
      <c r="B3106" s="1" t="s">
        <v>8055</v>
      </c>
      <c r="C3106" s="1" t="s">
        <v>680</v>
      </c>
      <c r="D3106" s="1">
        <v>12</v>
      </c>
      <c r="E3106" s="4">
        <v>44641</v>
      </c>
      <c r="F3106" s="1" t="s">
        <v>8056</v>
      </c>
      <c r="G3106" s="1" t="s">
        <v>72</v>
      </c>
      <c r="H3106" s="1" t="s">
        <v>73</v>
      </c>
      <c r="I3106" s="1">
        <v>0</v>
      </c>
      <c r="J3106" s="1" t="s">
        <v>434</v>
      </c>
      <c r="K3106" s="1">
        <v>0.6</v>
      </c>
      <c r="L3106" s="1" t="s">
        <v>75</v>
      </c>
      <c r="M3106" s="1">
        <v>0</v>
      </c>
      <c r="O3106" s="1">
        <v>0</v>
      </c>
      <c r="Q3106" s="1">
        <v>0</v>
      </c>
      <c r="S3106" s="1">
        <v>0</v>
      </c>
      <c r="U3106" s="1">
        <v>0</v>
      </c>
      <c r="W3106" s="1">
        <v>0</v>
      </c>
      <c r="Y3106" s="1">
        <v>0</v>
      </c>
      <c r="AA3106" s="1">
        <v>0</v>
      </c>
      <c r="AC3106" s="1">
        <v>0</v>
      </c>
      <c r="AE3106" s="1">
        <v>0</v>
      </c>
      <c r="AG3106" s="1">
        <v>2</v>
      </c>
      <c r="AH3106" s="1">
        <v>7500</v>
      </c>
    </row>
    <row r="3107" spans="1:34">
      <c r="A3107" s="1" t="s">
        <v>8057</v>
      </c>
      <c r="B3107" s="1" t="s">
        <v>8058</v>
      </c>
      <c r="C3107" s="1" t="s">
        <v>626</v>
      </c>
      <c r="D3107" s="1">
        <v>4</v>
      </c>
      <c r="E3107" s="4">
        <v>44616</v>
      </c>
      <c r="F3107" s="1" t="s">
        <v>8059</v>
      </c>
      <c r="G3107" s="1" t="s">
        <v>80</v>
      </c>
      <c r="H3107" s="1" t="s">
        <v>73</v>
      </c>
      <c r="I3107" s="1">
        <v>0</v>
      </c>
      <c r="J3107" s="1" t="s">
        <v>74</v>
      </c>
      <c r="K3107" s="1">
        <v>0.8</v>
      </c>
      <c r="L3107" s="1" t="s">
        <v>75</v>
      </c>
      <c r="M3107" s="1">
        <v>0</v>
      </c>
      <c r="O3107" s="1">
        <v>0</v>
      </c>
      <c r="Q3107" s="1">
        <v>0</v>
      </c>
      <c r="S3107" s="1">
        <v>0</v>
      </c>
      <c r="U3107" s="1">
        <v>0</v>
      </c>
      <c r="W3107" s="1">
        <v>0</v>
      </c>
      <c r="Y3107" s="1">
        <v>0</v>
      </c>
      <c r="AA3107" s="1">
        <v>0</v>
      </c>
      <c r="AC3107" s="1">
        <v>0</v>
      </c>
      <c r="AE3107" s="1">
        <v>0</v>
      </c>
      <c r="AG3107" s="1">
        <v>2</v>
      </c>
      <c r="AH3107" s="1">
        <v>10000</v>
      </c>
    </row>
    <row r="3108" spans="1:34">
      <c r="A3108" s="1" t="s">
        <v>8060</v>
      </c>
      <c r="B3108" s="1" t="s">
        <v>8061</v>
      </c>
      <c r="C3108" s="1" t="s">
        <v>365</v>
      </c>
      <c r="D3108" s="1">
        <v>43</v>
      </c>
      <c r="E3108" s="4">
        <v>44560</v>
      </c>
      <c r="F3108" s="1" t="s">
        <v>8062</v>
      </c>
      <c r="G3108" s="1" t="s">
        <v>72</v>
      </c>
      <c r="H3108" s="1" t="s">
        <v>73</v>
      </c>
      <c r="I3108" s="1">
        <v>0</v>
      </c>
      <c r="J3108" s="1" t="s">
        <v>81</v>
      </c>
      <c r="K3108" s="1">
        <v>0.8</v>
      </c>
      <c r="L3108" s="1" t="s">
        <v>75</v>
      </c>
      <c r="M3108" s="1">
        <v>0</v>
      </c>
      <c r="O3108" s="1">
        <v>0</v>
      </c>
      <c r="Q3108" s="1">
        <v>0</v>
      </c>
      <c r="S3108" s="1">
        <v>0</v>
      </c>
      <c r="U3108" s="1">
        <v>0</v>
      </c>
      <c r="W3108" s="1">
        <v>0</v>
      </c>
      <c r="Y3108" s="1">
        <v>0</v>
      </c>
      <c r="AA3108" s="1">
        <v>0</v>
      </c>
      <c r="AC3108" s="1">
        <v>0</v>
      </c>
      <c r="AE3108" s="1">
        <v>0</v>
      </c>
      <c r="AG3108" s="1">
        <v>2</v>
      </c>
      <c r="AH3108" s="1">
        <v>15000</v>
      </c>
    </row>
    <row r="3109" spans="1:34">
      <c r="A3109" s="1" t="s">
        <v>8063</v>
      </c>
      <c r="B3109" s="1" t="s">
        <v>8064</v>
      </c>
      <c r="C3109" s="1" t="s">
        <v>533</v>
      </c>
      <c r="D3109" s="1">
        <v>10</v>
      </c>
      <c r="E3109" s="1">
        <v>38486</v>
      </c>
      <c r="F3109" s="1" t="s">
        <v>20332</v>
      </c>
      <c r="G3109" s="1" t="s">
        <v>72</v>
      </c>
      <c r="H3109" s="1" t="s">
        <v>65</v>
      </c>
      <c r="I3109" s="1">
        <v>0.5</v>
      </c>
      <c r="J3109" s="1" t="s">
        <v>75</v>
      </c>
      <c r="K3109" s="1">
        <v>0</v>
      </c>
      <c r="M3109" s="1">
        <v>0</v>
      </c>
      <c r="O3109" s="1">
        <v>0</v>
      </c>
      <c r="Q3109" s="1">
        <v>0</v>
      </c>
      <c r="S3109" s="1">
        <v>0</v>
      </c>
      <c r="U3109" s="1">
        <v>0</v>
      </c>
      <c r="W3109" s="1">
        <v>0</v>
      </c>
      <c r="Y3109" s="1">
        <v>0</v>
      </c>
      <c r="AA3109" s="1">
        <v>0</v>
      </c>
      <c r="AC3109" s="1">
        <v>0</v>
      </c>
      <c r="AE3109" s="1">
        <v>0</v>
      </c>
      <c r="AG3109" s="1">
        <v>1</v>
      </c>
      <c r="AH3109" s="1">
        <v>0</v>
      </c>
    </row>
    <row r="3110" spans="1:34">
      <c r="A3110" s="1" t="s">
        <v>8065</v>
      </c>
      <c r="B3110" s="1" t="s">
        <v>8066</v>
      </c>
      <c r="C3110" s="1" t="s">
        <v>159</v>
      </c>
      <c r="D3110" s="1">
        <v>65</v>
      </c>
      <c r="E3110" s="4">
        <v>44552</v>
      </c>
      <c r="F3110" s="1" t="s">
        <v>8067</v>
      </c>
      <c r="G3110" s="1" t="s">
        <v>72</v>
      </c>
      <c r="H3110" s="1" t="s">
        <v>73</v>
      </c>
      <c r="I3110" s="1">
        <v>0</v>
      </c>
      <c r="J3110" s="1" t="s">
        <v>89</v>
      </c>
      <c r="K3110" s="1">
        <v>0.8</v>
      </c>
      <c r="L3110" s="1" t="s">
        <v>75</v>
      </c>
      <c r="M3110" s="1">
        <v>0</v>
      </c>
      <c r="O3110" s="1">
        <v>0</v>
      </c>
      <c r="Q3110" s="1">
        <v>0</v>
      </c>
      <c r="S3110" s="1">
        <v>0</v>
      </c>
      <c r="U3110" s="1">
        <v>0</v>
      </c>
      <c r="W3110" s="1">
        <v>0</v>
      </c>
      <c r="Y3110" s="1">
        <v>0</v>
      </c>
      <c r="AA3110" s="1">
        <v>0</v>
      </c>
      <c r="AC3110" s="1">
        <v>0</v>
      </c>
      <c r="AE3110" s="1">
        <v>0</v>
      </c>
      <c r="AG3110" s="1">
        <v>2</v>
      </c>
      <c r="AH3110" s="1">
        <v>12000</v>
      </c>
    </row>
    <row r="3111" spans="1:34">
      <c r="A3111" s="1" t="s">
        <v>8068</v>
      </c>
      <c r="B3111" s="1" t="s">
        <v>8069</v>
      </c>
      <c r="C3111" s="1" t="s">
        <v>287</v>
      </c>
      <c r="D3111" s="1">
        <v>47</v>
      </c>
      <c r="E3111" s="4">
        <v>44548</v>
      </c>
      <c r="F3111" s="1" t="s">
        <v>8070</v>
      </c>
      <c r="G3111" s="1" t="s">
        <v>72</v>
      </c>
      <c r="H3111" s="1" t="s">
        <v>73</v>
      </c>
      <c r="I3111" s="1">
        <v>0</v>
      </c>
      <c r="J3111" s="1" t="s">
        <v>4055</v>
      </c>
      <c r="K3111" s="1">
        <v>0.8</v>
      </c>
      <c r="L3111" s="1" t="s">
        <v>75</v>
      </c>
      <c r="M3111" s="1">
        <v>0</v>
      </c>
      <c r="O3111" s="1">
        <v>0</v>
      </c>
      <c r="Q3111" s="1">
        <v>0</v>
      </c>
      <c r="S3111" s="1">
        <v>0</v>
      </c>
      <c r="U3111" s="1">
        <v>0</v>
      </c>
      <c r="W3111" s="1">
        <v>0</v>
      </c>
      <c r="Y3111" s="1">
        <v>0</v>
      </c>
      <c r="AA3111" s="1">
        <v>0</v>
      </c>
      <c r="AC3111" s="1">
        <v>0</v>
      </c>
      <c r="AE3111" s="1">
        <v>0</v>
      </c>
      <c r="AG3111" s="1">
        <v>2</v>
      </c>
      <c r="AH3111" s="1">
        <v>14000</v>
      </c>
    </row>
    <row r="3112" spans="1:34">
      <c r="A3112" s="1" t="s">
        <v>8071</v>
      </c>
      <c r="B3112" s="1" t="s">
        <v>8072</v>
      </c>
      <c r="C3112" s="1" t="s">
        <v>365</v>
      </c>
      <c r="H3112" s="1" t="s">
        <v>65</v>
      </c>
      <c r="I3112" s="1" t="s">
        <v>66</v>
      </c>
      <c r="V3112" s="1" t="s">
        <v>67</v>
      </c>
    </row>
    <row r="3113" spans="1:34">
      <c r="A3113" s="1" t="s">
        <v>8073</v>
      </c>
      <c r="B3113" s="1" t="s">
        <v>8074</v>
      </c>
      <c r="C3113" s="1" t="s">
        <v>163</v>
      </c>
      <c r="D3113" s="1">
        <v>18</v>
      </c>
      <c r="E3113" s="1">
        <v>44284</v>
      </c>
      <c r="F3113" s="1" t="s">
        <v>20332</v>
      </c>
      <c r="G3113" s="1" t="s">
        <v>72</v>
      </c>
      <c r="H3113" s="1" t="s">
        <v>65</v>
      </c>
      <c r="I3113" s="1">
        <v>0.8</v>
      </c>
      <c r="J3113" s="1" t="s">
        <v>75</v>
      </c>
      <c r="K3113" s="1">
        <v>0</v>
      </c>
      <c r="M3113" s="1">
        <v>0</v>
      </c>
      <c r="O3113" s="1">
        <v>0</v>
      </c>
      <c r="Q3113" s="1">
        <v>0</v>
      </c>
      <c r="S3113" s="1">
        <v>0</v>
      </c>
      <c r="U3113" s="1">
        <v>0</v>
      </c>
      <c r="W3113" s="1">
        <v>0</v>
      </c>
      <c r="Y3113" s="1">
        <v>0</v>
      </c>
      <c r="AA3113" s="1">
        <v>0</v>
      </c>
      <c r="AC3113" s="1">
        <v>0</v>
      </c>
      <c r="AE3113" s="1">
        <v>0</v>
      </c>
      <c r="AG3113" s="1">
        <v>1</v>
      </c>
      <c r="AH3113" s="1">
        <v>0</v>
      </c>
    </row>
    <row r="3114" spans="1:34">
      <c r="A3114" s="1" t="s">
        <v>8075</v>
      </c>
      <c r="B3114" s="1" t="s">
        <v>8076</v>
      </c>
      <c r="C3114" s="1" t="s">
        <v>327</v>
      </c>
      <c r="D3114" s="1">
        <v>10</v>
      </c>
      <c r="E3114" s="4">
        <v>44679</v>
      </c>
      <c r="F3114" s="1" t="s">
        <v>8077</v>
      </c>
      <c r="G3114" s="1" t="s">
        <v>80</v>
      </c>
      <c r="H3114" s="1" t="s">
        <v>73</v>
      </c>
      <c r="I3114" s="1">
        <v>0</v>
      </c>
      <c r="J3114" s="1" t="s">
        <v>81</v>
      </c>
      <c r="K3114" s="1">
        <v>0.49</v>
      </c>
      <c r="L3114" s="1" t="s">
        <v>82</v>
      </c>
      <c r="M3114" s="1">
        <v>0.5</v>
      </c>
      <c r="N3114" s="1" t="s">
        <v>83</v>
      </c>
      <c r="O3114" s="1">
        <v>0.52</v>
      </c>
      <c r="P3114" s="1" t="s">
        <v>84</v>
      </c>
      <c r="Q3114" s="1">
        <v>0.65</v>
      </c>
      <c r="R3114" s="1" t="s">
        <v>85</v>
      </c>
      <c r="S3114" s="1">
        <v>0</v>
      </c>
      <c r="U3114" s="1">
        <v>0</v>
      </c>
      <c r="W3114" s="1">
        <v>0</v>
      </c>
      <c r="Y3114" s="1">
        <v>0</v>
      </c>
      <c r="AA3114" s="1">
        <v>0</v>
      </c>
      <c r="AC3114" s="1">
        <v>0</v>
      </c>
      <c r="AE3114" s="1">
        <v>0</v>
      </c>
      <c r="AG3114" s="1">
        <v>4</v>
      </c>
      <c r="AH3114" s="1">
        <v>15000</v>
      </c>
    </row>
    <row r="3115" spans="1:34">
      <c r="A3115" s="1" t="s">
        <v>8078</v>
      </c>
      <c r="B3115" s="1" t="s">
        <v>8079</v>
      </c>
      <c r="C3115" s="1" t="s">
        <v>903</v>
      </c>
      <c r="H3115" s="1" t="s">
        <v>65</v>
      </c>
      <c r="I3115" s="1" t="s">
        <v>66</v>
      </c>
      <c r="V3115" s="1" t="s">
        <v>67</v>
      </c>
    </row>
    <row r="3116" spans="1:34">
      <c r="A3116" s="1" t="s">
        <v>8080</v>
      </c>
      <c r="B3116" s="1" t="s">
        <v>8081</v>
      </c>
      <c r="C3116" s="1" t="s">
        <v>903</v>
      </c>
      <c r="D3116" s="1">
        <v>30</v>
      </c>
      <c r="E3116" s="1">
        <v>42214</v>
      </c>
      <c r="F3116" s="1" t="s">
        <v>20340</v>
      </c>
      <c r="G3116" s="1" t="s">
        <v>20341</v>
      </c>
      <c r="H3116" s="1" t="s">
        <v>73</v>
      </c>
      <c r="I3116" s="1">
        <v>0.45</v>
      </c>
      <c r="J3116" s="1" t="s">
        <v>82</v>
      </c>
      <c r="K3116" s="1">
        <v>0.5</v>
      </c>
      <c r="L3116" s="1" t="s">
        <v>83</v>
      </c>
      <c r="M3116" s="1">
        <v>0.7</v>
      </c>
      <c r="N3116" s="1" t="s">
        <v>84</v>
      </c>
      <c r="O3116" s="1">
        <v>0.75</v>
      </c>
      <c r="P3116" s="1" t="s">
        <v>85</v>
      </c>
      <c r="Q3116" s="1">
        <v>0</v>
      </c>
      <c r="S3116" s="1">
        <v>0</v>
      </c>
      <c r="U3116" s="1">
        <v>0</v>
      </c>
      <c r="W3116" s="1">
        <v>0</v>
      </c>
      <c r="Y3116" s="1">
        <v>0</v>
      </c>
      <c r="AA3116" s="1">
        <v>0</v>
      </c>
      <c r="AC3116" s="1">
        <v>0</v>
      </c>
      <c r="AE3116" s="1">
        <v>0</v>
      </c>
      <c r="AG3116" s="1">
        <v>3</v>
      </c>
      <c r="AH3116" s="1">
        <v>0</v>
      </c>
    </row>
    <row r="3117" spans="1:34">
      <c r="A3117" s="1" t="s">
        <v>8082</v>
      </c>
      <c r="B3117" s="1" t="s">
        <v>8083</v>
      </c>
      <c r="C3117" s="1" t="s">
        <v>903</v>
      </c>
      <c r="D3117" s="1">
        <v>5</v>
      </c>
      <c r="E3117" s="4">
        <v>44614</v>
      </c>
      <c r="F3117" s="1" t="s">
        <v>8084</v>
      </c>
      <c r="G3117" s="1" t="s">
        <v>72</v>
      </c>
      <c r="H3117" s="1" t="s">
        <v>65</v>
      </c>
      <c r="I3117" s="1">
        <v>0.5</v>
      </c>
      <c r="J3117" s="1" t="s">
        <v>75</v>
      </c>
      <c r="K3117" s="1">
        <v>0</v>
      </c>
      <c r="M3117" s="1">
        <v>0</v>
      </c>
      <c r="O3117" s="1">
        <v>0</v>
      </c>
      <c r="Q3117" s="1">
        <v>0</v>
      </c>
      <c r="S3117" s="1">
        <v>0</v>
      </c>
      <c r="U3117" s="1">
        <v>0</v>
      </c>
      <c r="W3117" s="1">
        <v>0</v>
      </c>
      <c r="Y3117" s="1">
        <v>0</v>
      </c>
      <c r="AA3117" s="1">
        <v>0</v>
      </c>
      <c r="AC3117" s="1">
        <v>0</v>
      </c>
      <c r="AE3117" s="1">
        <v>0</v>
      </c>
      <c r="AG3117" s="1">
        <v>1</v>
      </c>
      <c r="AH3117" s="1">
        <v>0</v>
      </c>
    </row>
    <row r="3118" spans="1:34">
      <c r="A3118" s="1" t="s">
        <v>8085</v>
      </c>
      <c r="B3118" s="1" t="s">
        <v>8086</v>
      </c>
      <c r="C3118" s="1" t="s">
        <v>92</v>
      </c>
      <c r="H3118" s="1" t="s">
        <v>65</v>
      </c>
      <c r="I3118" s="1" t="s">
        <v>66</v>
      </c>
      <c r="V3118" s="1" t="s">
        <v>67</v>
      </c>
    </row>
    <row r="3119" spans="1:34">
      <c r="A3119" s="1" t="s">
        <v>8087</v>
      </c>
      <c r="B3119" s="1" t="s">
        <v>8088</v>
      </c>
      <c r="C3119" s="1" t="s">
        <v>92</v>
      </c>
      <c r="H3119" s="1" t="s">
        <v>65</v>
      </c>
      <c r="I3119" s="1" t="s">
        <v>66</v>
      </c>
      <c r="V3119" s="1" t="s">
        <v>67</v>
      </c>
    </row>
    <row r="3120" spans="1:34">
      <c r="A3120" s="1" t="s">
        <v>8089</v>
      </c>
      <c r="B3120" s="1" t="s">
        <v>8090</v>
      </c>
      <c r="C3120" s="1" t="s">
        <v>159</v>
      </c>
      <c r="D3120" s="1">
        <v>10</v>
      </c>
      <c r="E3120" s="4">
        <v>44650</v>
      </c>
      <c r="F3120" s="1" t="s">
        <v>8091</v>
      </c>
      <c r="G3120" s="1" t="s">
        <v>72</v>
      </c>
      <c r="H3120" s="1" t="s">
        <v>73</v>
      </c>
      <c r="I3120" s="1">
        <v>0</v>
      </c>
      <c r="J3120" s="1" t="s">
        <v>81</v>
      </c>
      <c r="K3120" s="1">
        <v>0.8</v>
      </c>
      <c r="L3120" s="1" t="s">
        <v>75</v>
      </c>
      <c r="M3120" s="1">
        <v>0</v>
      </c>
      <c r="O3120" s="1">
        <v>0</v>
      </c>
      <c r="Q3120" s="1">
        <v>0</v>
      </c>
      <c r="S3120" s="1">
        <v>0</v>
      </c>
      <c r="U3120" s="1">
        <v>0</v>
      </c>
      <c r="W3120" s="1">
        <v>0</v>
      </c>
      <c r="Y3120" s="1">
        <v>0</v>
      </c>
      <c r="AA3120" s="1">
        <v>0</v>
      </c>
      <c r="AC3120" s="1">
        <v>0</v>
      </c>
      <c r="AE3120" s="1">
        <v>0</v>
      </c>
      <c r="AG3120" s="1">
        <v>2</v>
      </c>
      <c r="AH3120" s="1">
        <v>15000</v>
      </c>
    </row>
    <row r="3121" spans="1:34">
      <c r="A3121" s="1" t="s">
        <v>8092</v>
      </c>
      <c r="B3121" s="1" t="s">
        <v>8093</v>
      </c>
      <c r="C3121" s="1" t="s">
        <v>411</v>
      </c>
      <c r="H3121" s="1" t="s">
        <v>65</v>
      </c>
      <c r="I3121" s="1" t="s">
        <v>66</v>
      </c>
      <c r="V3121" s="1" t="s">
        <v>67</v>
      </c>
    </row>
    <row r="3122" spans="1:34">
      <c r="A3122" s="1" t="s">
        <v>8094</v>
      </c>
      <c r="B3122" s="1" t="s">
        <v>8095</v>
      </c>
      <c r="C3122" s="1" t="s">
        <v>228</v>
      </c>
      <c r="D3122" s="1">
        <v>9</v>
      </c>
      <c r="E3122" s="4">
        <v>44631</v>
      </c>
      <c r="F3122" s="1" t="s">
        <v>8096</v>
      </c>
      <c r="G3122" s="1" t="s">
        <v>80</v>
      </c>
      <c r="H3122" s="1" t="s">
        <v>73</v>
      </c>
      <c r="I3122" s="1">
        <v>0.6</v>
      </c>
      <c r="J3122" s="1" t="s">
        <v>82</v>
      </c>
      <c r="K3122" s="1">
        <v>0.65</v>
      </c>
      <c r="L3122" s="1" t="s">
        <v>83</v>
      </c>
      <c r="M3122" s="1">
        <v>0.75</v>
      </c>
      <c r="N3122" s="1" t="s">
        <v>84</v>
      </c>
      <c r="O3122" s="1">
        <v>0.8</v>
      </c>
      <c r="P3122" s="1" t="s">
        <v>85</v>
      </c>
      <c r="Q3122" s="1">
        <v>0</v>
      </c>
      <c r="S3122" s="1">
        <v>0</v>
      </c>
      <c r="U3122" s="1">
        <v>0</v>
      </c>
      <c r="W3122" s="1">
        <v>0</v>
      </c>
      <c r="Y3122" s="1">
        <v>0</v>
      </c>
      <c r="AA3122" s="1">
        <v>0</v>
      </c>
      <c r="AC3122" s="1">
        <v>0</v>
      </c>
      <c r="AE3122" s="1">
        <v>0</v>
      </c>
      <c r="AG3122" s="1">
        <v>3</v>
      </c>
      <c r="AH3122" s="1">
        <v>0</v>
      </c>
    </row>
    <row r="3123" spans="1:34">
      <c r="A3123" s="1" t="s">
        <v>8097</v>
      </c>
      <c r="B3123" s="1" t="s">
        <v>8098</v>
      </c>
      <c r="C3123" s="1" t="s">
        <v>626</v>
      </c>
      <c r="D3123" s="1">
        <v>9</v>
      </c>
      <c r="E3123" s="4">
        <v>44711</v>
      </c>
      <c r="F3123" s="1" t="s">
        <v>8099</v>
      </c>
      <c r="G3123" s="1" t="s">
        <v>72</v>
      </c>
      <c r="H3123" s="1" t="s">
        <v>73</v>
      </c>
      <c r="I3123" s="1">
        <v>0</v>
      </c>
      <c r="J3123" s="1" t="s">
        <v>74</v>
      </c>
      <c r="K3123" s="1">
        <v>0.8</v>
      </c>
      <c r="L3123" s="1" t="s">
        <v>75</v>
      </c>
      <c r="M3123" s="1">
        <v>0</v>
      </c>
      <c r="O3123" s="1">
        <v>0</v>
      </c>
      <c r="Q3123" s="1">
        <v>0</v>
      </c>
      <c r="S3123" s="1">
        <v>0</v>
      </c>
      <c r="U3123" s="1">
        <v>0</v>
      </c>
      <c r="W3123" s="1">
        <v>0</v>
      </c>
      <c r="Y3123" s="1">
        <v>0</v>
      </c>
      <c r="AA3123" s="1">
        <v>0</v>
      </c>
      <c r="AC3123" s="1">
        <v>0</v>
      </c>
      <c r="AE3123" s="1">
        <v>0</v>
      </c>
      <c r="AG3123" s="1">
        <v>2</v>
      </c>
      <c r="AH3123" s="1">
        <v>10000</v>
      </c>
    </row>
    <row r="3124" spans="1:34">
      <c r="A3124" s="1" t="s">
        <v>8100</v>
      </c>
      <c r="B3124" s="1" t="s">
        <v>8101</v>
      </c>
      <c r="C3124" s="1" t="s">
        <v>115</v>
      </c>
      <c r="D3124" s="1">
        <v>10</v>
      </c>
      <c r="E3124" s="1">
        <v>44273</v>
      </c>
      <c r="F3124" s="1" t="s">
        <v>20332</v>
      </c>
      <c r="G3124" s="1" t="s">
        <v>72</v>
      </c>
      <c r="H3124" s="1" t="s">
        <v>65</v>
      </c>
      <c r="I3124" s="1">
        <v>0.2</v>
      </c>
      <c r="J3124" s="1" t="s">
        <v>75</v>
      </c>
      <c r="K3124" s="1">
        <v>0</v>
      </c>
      <c r="M3124" s="1">
        <v>0</v>
      </c>
      <c r="O3124" s="1">
        <v>0</v>
      </c>
      <c r="Q3124" s="1">
        <v>0</v>
      </c>
      <c r="S3124" s="1">
        <v>0</v>
      </c>
      <c r="U3124" s="1">
        <v>0</v>
      </c>
      <c r="W3124" s="1">
        <v>0</v>
      </c>
      <c r="Y3124" s="1">
        <v>0</v>
      </c>
      <c r="AA3124" s="1">
        <v>0</v>
      </c>
      <c r="AC3124" s="1">
        <v>0</v>
      </c>
      <c r="AE3124" s="1">
        <v>0</v>
      </c>
      <c r="AG3124" s="1">
        <v>1</v>
      </c>
      <c r="AH3124" s="1">
        <v>0</v>
      </c>
    </row>
    <row r="3125" spans="1:34">
      <c r="A3125" s="1" t="s">
        <v>8102</v>
      </c>
      <c r="B3125" s="1" t="s">
        <v>8103</v>
      </c>
      <c r="C3125" s="1" t="s">
        <v>98</v>
      </c>
      <c r="D3125" s="1">
        <v>34</v>
      </c>
      <c r="E3125" s="1">
        <v>44312</v>
      </c>
      <c r="F3125" s="1" t="s">
        <v>20332</v>
      </c>
      <c r="G3125" s="1" t="s">
        <v>72</v>
      </c>
      <c r="H3125" s="1" t="s">
        <v>73</v>
      </c>
      <c r="I3125" s="1">
        <v>0</v>
      </c>
      <c r="J3125" s="1" t="s">
        <v>89</v>
      </c>
      <c r="K3125" s="1">
        <v>0.8</v>
      </c>
      <c r="L3125" s="1" t="s">
        <v>75</v>
      </c>
      <c r="M3125" s="1">
        <v>0</v>
      </c>
      <c r="O3125" s="1">
        <v>0</v>
      </c>
      <c r="Q3125" s="1">
        <v>0</v>
      </c>
      <c r="S3125" s="1">
        <v>0</v>
      </c>
      <c r="U3125" s="1">
        <v>0</v>
      </c>
      <c r="W3125" s="1">
        <v>0</v>
      </c>
      <c r="Y3125" s="1">
        <v>0</v>
      </c>
      <c r="AA3125" s="1">
        <v>0</v>
      </c>
      <c r="AC3125" s="1">
        <v>0</v>
      </c>
      <c r="AE3125" s="1">
        <v>0</v>
      </c>
      <c r="AG3125" s="1">
        <v>2</v>
      </c>
      <c r="AH3125" s="1">
        <v>12000</v>
      </c>
    </row>
    <row r="3126" spans="1:34">
      <c r="A3126" s="1" t="s">
        <v>8104</v>
      </c>
      <c r="B3126" s="1" t="s">
        <v>8105</v>
      </c>
      <c r="C3126" s="1" t="s">
        <v>118</v>
      </c>
      <c r="D3126" s="1">
        <v>14</v>
      </c>
      <c r="E3126" s="1">
        <v>38784</v>
      </c>
      <c r="F3126" s="1" t="s">
        <v>20332</v>
      </c>
      <c r="G3126" s="1" t="s">
        <v>72</v>
      </c>
      <c r="H3126" s="1" t="s">
        <v>65</v>
      </c>
      <c r="I3126" s="1">
        <v>0.2</v>
      </c>
      <c r="J3126" s="1" t="s">
        <v>75</v>
      </c>
      <c r="K3126" s="1">
        <v>0</v>
      </c>
      <c r="M3126" s="1">
        <v>0</v>
      </c>
      <c r="O3126" s="1">
        <v>0</v>
      </c>
      <c r="Q3126" s="1">
        <v>0</v>
      </c>
      <c r="S3126" s="1">
        <v>0</v>
      </c>
      <c r="U3126" s="1">
        <v>0</v>
      </c>
      <c r="W3126" s="1">
        <v>0</v>
      </c>
      <c r="Y3126" s="1">
        <v>0</v>
      </c>
      <c r="AA3126" s="1">
        <v>0</v>
      </c>
      <c r="AC3126" s="1">
        <v>0</v>
      </c>
      <c r="AE3126" s="1">
        <v>0</v>
      </c>
      <c r="AG3126" s="1">
        <v>1</v>
      </c>
      <c r="AH3126" s="1">
        <v>0</v>
      </c>
    </row>
    <row r="3127" spans="1:34">
      <c r="A3127" s="1" t="s">
        <v>8106</v>
      </c>
      <c r="B3127" s="1" t="s">
        <v>8107</v>
      </c>
      <c r="C3127" s="1" t="s">
        <v>3535</v>
      </c>
      <c r="D3127" s="1">
        <v>12</v>
      </c>
      <c r="E3127" s="4">
        <v>44693</v>
      </c>
      <c r="F3127" s="1" t="s">
        <v>8108</v>
      </c>
      <c r="G3127" s="1" t="s">
        <v>1003</v>
      </c>
      <c r="H3127" s="1" t="s">
        <v>65</v>
      </c>
      <c r="I3127" s="1">
        <v>0</v>
      </c>
      <c r="J3127" s="1" t="s">
        <v>75</v>
      </c>
      <c r="K3127" s="1">
        <v>0</v>
      </c>
      <c r="M3127" s="1">
        <v>0</v>
      </c>
      <c r="O3127" s="1">
        <v>0</v>
      </c>
      <c r="Q3127" s="1">
        <v>0</v>
      </c>
      <c r="S3127" s="1">
        <v>0</v>
      </c>
      <c r="U3127" s="1">
        <v>0</v>
      </c>
      <c r="W3127" s="1">
        <v>0</v>
      </c>
      <c r="Y3127" s="1">
        <v>0</v>
      </c>
      <c r="AA3127" s="1">
        <v>0</v>
      </c>
      <c r="AC3127" s="1">
        <v>0</v>
      </c>
      <c r="AE3127" s="1">
        <v>0</v>
      </c>
      <c r="AG3127" s="1">
        <v>1</v>
      </c>
      <c r="AH3127" s="1">
        <v>0</v>
      </c>
    </row>
    <row r="3128" spans="1:34">
      <c r="A3128" s="1" t="s">
        <v>8109</v>
      </c>
      <c r="B3128" s="1" t="s">
        <v>8110</v>
      </c>
      <c r="C3128" s="1" t="s">
        <v>212</v>
      </c>
      <c r="D3128" s="1">
        <v>23</v>
      </c>
      <c r="E3128" s="1">
        <v>44193</v>
      </c>
      <c r="F3128" s="1" t="s">
        <v>20332</v>
      </c>
      <c r="G3128" s="1" t="s">
        <v>72</v>
      </c>
      <c r="H3128" s="1" t="s">
        <v>65</v>
      </c>
      <c r="I3128" s="1">
        <v>0.6</v>
      </c>
      <c r="J3128" s="1" t="s">
        <v>75</v>
      </c>
      <c r="K3128" s="1">
        <v>0</v>
      </c>
      <c r="M3128" s="1">
        <v>0</v>
      </c>
      <c r="O3128" s="1">
        <v>0</v>
      </c>
      <c r="Q3128" s="1">
        <v>0</v>
      </c>
      <c r="S3128" s="1">
        <v>0</v>
      </c>
      <c r="U3128" s="1">
        <v>0</v>
      </c>
      <c r="W3128" s="1">
        <v>0</v>
      </c>
      <c r="Y3128" s="1">
        <v>0</v>
      </c>
      <c r="AA3128" s="1">
        <v>0</v>
      </c>
      <c r="AC3128" s="1">
        <v>0</v>
      </c>
      <c r="AE3128" s="1">
        <v>0</v>
      </c>
      <c r="AG3128" s="1">
        <v>1</v>
      </c>
      <c r="AH3128" s="1">
        <v>0</v>
      </c>
    </row>
    <row r="3129" spans="1:34">
      <c r="A3129" s="1" t="s">
        <v>8111</v>
      </c>
      <c r="B3129" s="1" t="s">
        <v>8112</v>
      </c>
      <c r="C3129" s="1" t="s">
        <v>287</v>
      </c>
      <c r="H3129" s="1" t="s">
        <v>65</v>
      </c>
      <c r="I3129" s="1" t="s">
        <v>66</v>
      </c>
      <c r="V3129" s="1" t="s">
        <v>67</v>
      </c>
    </row>
    <row r="3130" spans="1:34">
      <c r="A3130" s="1" t="s">
        <v>8113</v>
      </c>
      <c r="B3130" s="1" t="s">
        <v>8114</v>
      </c>
      <c r="C3130" s="1" t="s">
        <v>287</v>
      </c>
      <c r="D3130" s="1">
        <v>4</v>
      </c>
      <c r="E3130" s="4">
        <v>44658</v>
      </c>
      <c r="F3130" s="1" t="s">
        <v>8115</v>
      </c>
      <c r="G3130" s="1" t="s">
        <v>80</v>
      </c>
      <c r="H3130" s="1" t="s">
        <v>73</v>
      </c>
      <c r="I3130" s="1">
        <v>0</v>
      </c>
      <c r="J3130" s="1" t="s">
        <v>81</v>
      </c>
      <c r="K3130" s="1">
        <v>0.5</v>
      </c>
      <c r="L3130" s="1" t="s">
        <v>82</v>
      </c>
      <c r="M3130" s="1">
        <v>0.6</v>
      </c>
      <c r="N3130" s="1" t="s">
        <v>83</v>
      </c>
      <c r="O3130" s="1">
        <v>0.7</v>
      </c>
      <c r="P3130" s="1" t="s">
        <v>84</v>
      </c>
      <c r="Q3130" s="1">
        <v>0.8</v>
      </c>
      <c r="R3130" s="1" t="s">
        <v>85</v>
      </c>
      <c r="S3130" s="1">
        <v>0</v>
      </c>
      <c r="U3130" s="1">
        <v>0</v>
      </c>
      <c r="W3130" s="1">
        <v>0</v>
      </c>
      <c r="Y3130" s="1">
        <v>0</v>
      </c>
      <c r="AA3130" s="1">
        <v>0</v>
      </c>
      <c r="AC3130" s="1">
        <v>0</v>
      </c>
      <c r="AE3130" s="1">
        <v>0</v>
      </c>
      <c r="AG3130" s="1">
        <v>4</v>
      </c>
      <c r="AH3130" s="1">
        <v>15000</v>
      </c>
    </row>
    <row r="3131" spans="1:34">
      <c r="A3131" s="1" t="s">
        <v>8116</v>
      </c>
      <c r="B3131" s="1" t="s">
        <v>8117</v>
      </c>
      <c r="C3131" s="1" t="s">
        <v>212</v>
      </c>
      <c r="D3131" s="1">
        <v>8</v>
      </c>
      <c r="E3131" s="4">
        <v>44648</v>
      </c>
      <c r="F3131" s="1" t="s">
        <v>8118</v>
      </c>
      <c r="G3131" s="1" t="s">
        <v>80</v>
      </c>
      <c r="H3131" s="1" t="s">
        <v>73</v>
      </c>
      <c r="I3131" s="1">
        <v>0</v>
      </c>
      <c r="J3131" s="1" t="s">
        <v>846</v>
      </c>
      <c r="K3131" s="1">
        <v>0.09</v>
      </c>
      <c r="L3131" s="1" t="s">
        <v>82</v>
      </c>
      <c r="M3131" s="1">
        <v>0.1</v>
      </c>
      <c r="N3131" s="1" t="s">
        <v>83</v>
      </c>
      <c r="O3131" s="1">
        <v>0.2</v>
      </c>
      <c r="P3131" s="1" t="s">
        <v>84</v>
      </c>
      <c r="Q3131" s="1">
        <v>0.7</v>
      </c>
      <c r="R3131" s="1" t="s">
        <v>85</v>
      </c>
      <c r="S3131" s="1">
        <v>0</v>
      </c>
      <c r="U3131" s="1">
        <v>0</v>
      </c>
      <c r="W3131" s="1">
        <v>0</v>
      </c>
      <c r="Y3131" s="1">
        <v>0</v>
      </c>
      <c r="AA3131" s="1">
        <v>0</v>
      </c>
      <c r="AC3131" s="1">
        <v>0</v>
      </c>
      <c r="AE3131" s="1">
        <v>0</v>
      </c>
      <c r="AG3131" s="1">
        <v>4</v>
      </c>
      <c r="AH3131" s="1">
        <v>28000</v>
      </c>
    </row>
    <row r="3132" spans="1:34">
      <c r="A3132" s="1" t="s">
        <v>8119</v>
      </c>
      <c r="B3132" s="1" t="s">
        <v>8120</v>
      </c>
      <c r="C3132" s="1" t="s">
        <v>287</v>
      </c>
      <c r="D3132" s="1">
        <v>10</v>
      </c>
      <c r="E3132" s="4">
        <v>44680</v>
      </c>
      <c r="F3132" s="1" t="s">
        <v>8121</v>
      </c>
      <c r="G3132" s="1" t="s">
        <v>80</v>
      </c>
      <c r="H3132" s="1" t="s">
        <v>73</v>
      </c>
      <c r="I3132" s="1">
        <v>0</v>
      </c>
      <c r="J3132" s="1" t="s">
        <v>961</v>
      </c>
      <c r="K3132" s="1">
        <v>0.57999999999999996</v>
      </c>
      <c r="L3132" s="1" t="s">
        <v>82</v>
      </c>
      <c r="M3132" s="1">
        <v>0.59</v>
      </c>
      <c r="N3132" s="1" t="s">
        <v>83</v>
      </c>
      <c r="O3132" s="1">
        <v>0.6</v>
      </c>
      <c r="P3132" s="1" t="s">
        <v>84</v>
      </c>
      <c r="Q3132" s="1">
        <v>0.8</v>
      </c>
      <c r="R3132" s="1" t="s">
        <v>85</v>
      </c>
      <c r="S3132" s="1">
        <v>0</v>
      </c>
      <c r="U3132" s="1">
        <v>0</v>
      </c>
      <c r="W3132" s="1">
        <v>0</v>
      </c>
      <c r="Y3132" s="1">
        <v>0</v>
      </c>
      <c r="AA3132" s="1">
        <v>0</v>
      </c>
      <c r="AC3132" s="1">
        <v>0</v>
      </c>
      <c r="AE3132" s="1">
        <v>0</v>
      </c>
      <c r="AG3132" s="1">
        <v>4</v>
      </c>
      <c r="AH3132" s="1">
        <v>10500</v>
      </c>
    </row>
    <row r="3133" spans="1:34">
      <c r="A3133" s="1" t="s">
        <v>8122</v>
      </c>
      <c r="B3133" s="1" t="s">
        <v>8123</v>
      </c>
      <c r="C3133" s="1" t="s">
        <v>212</v>
      </c>
      <c r="D3133" s="1">
        <v>6</v>
      </c>
      <c r="E3133" s="4">
        <v>44634</v>
      </c>
      <c r="F3133" s="1" t="s">
        <v>8124</v>
      </c>
      <c r="G3133" s="1" t="s">
        <v>72</v>
      </c>
      <c r="H3133" s="1" t="s">
        <v>65</v>
      </c>
      <c r="I3133" s="1">
        <v>0.6</v>
      </c>
      <c r="J3133" s="1" t="s">
        <v>75</v>
      </c>
      <c r="K3133" s="1">
        <v>0</v>
      </c>
      <c r="M3133" s="1">
        <v>0</v>
      </c>
      <c r="O3133" s="1">
        <v>0</v>
      </c>
      <c r="Q3133" s="1">
        <v>0</v>
      </c>
      <c r="S3133" s="1">
        <v>0</v>
      </c>
      <c r="U3133" s="1">
        <v>0</v>
      </c>
      <c r="W3133" s="1">
        <v>0</v>
      </c>
      <c r="Y3133" s="1">
        <v>0</v>
      </c>
      <c r="AA3133" s="1">
        <v>0</v>
      </c>
      <c r="AC3133" s="1">
        <v>0</v>
      </c>
      <c r="AE3133" s="1">
        <v>0</v>
      </c>
      <c r="AG3133" s="1">
        <v>1</v>
      </c>
      <c r="AH3133" s="1">
        <v>0</v>
      </c>
    </row>
    <row r="3134" spans="1:34">
      <c r="A3134" s="1" t="s">
        <v>8125</v>
      </c>
      <c r="B3134" s="1" t="s">
        <v>8126</v>
      </c>
      <c r="C3134" s="1" t="s">
        <v>981</v>
      </c>
      <c r="D3134" s="1">
        <v>2</v>
      </c>
      <c r="E3134" s="4">
        <v>44620</v>
      </c>
      <c r="F3134" s="1" t="s">
        <v>8127</v>
      </c>
      <c r="G3134" s="1" t="s">
        <v>72</v>
      </c>
      <c r="H3134" s="1" t="s">
        <v>65</v>
      </c>
      <c r="I3134" s="1">
        <v>0.8</v>
      </c>
      <c r="J3134" s="1" t="s">
        <v>75</v>
      </c>
      <c r="K3134" s="1">
        <v>0</v>
      </c>
      <c r="M3134" s="1">
        <v>0</v>
      </c>
      <c r="O3134" s="1">
        <v>0</v>
      </c>
      <c r="Q3134" s="1">
        <v>0</v>
      </c>
      <c r="S3134" s="1">
        <v>0</v>
      </c>
      <c r="U3134" s="1">
        <v>0</v>
      </c>
      <c r="W3134" s="1">
        <v>0</v>
      </c>
      <c r="Y3134" s="1">
        <v>0</v>
      </c>
      <c r="AA3134" s="1">
        <v>0</v>
      </c>
      <c r="AC3134" s="1">
        <v>0</v>
      </c>
      <c r="AE3134" s="1">
        <v>0</v>
      </c>
      <c r="AG3134" s="1">
        <v>1</v>
      </c>
      <c r="AH3134" s="1">
        <v>0</v>
      </c>
    </row>
    <row r="3135" spans="1:34">
      <c r="A3135" s="1" t="s">
        <v>8128</v>
      </c>
      <c r="B3135" s="1" t="s">
        <v>8129</v>
      </c>
      <c r="C3135" s="1" t="s">
        <v>964</v>
      </c>
      <c r="D3135" s="1">
        <v>9</v>
      </c>
      <c r="E3135" s="1">
        <v>44706</v>
      </c>
      <c r="F3135" s="1" t="s">
        <v>20539</v>
      </c>
      <c r="G3135" s="1" t="s">
        <v>72</v>
      </c>
      <c r="H3135" s="1" t="s">
        <v>65</v>
      </c>
      <c r="I3135" s="1">
        <v>0.5</v>
      </c>
      <c r="J3135" s="1" t="s">
        <v>75</v>
      </c>
      <c r="K3135" s="1">
        <v>0</v>
      </c>
      <c r="M3135" s="1">
        <v>0</v>
      </c>
      <c r="O3135" s="1">
        <v>0</v>
      </c>
      <c r="Q3135" s="1">
        <v>0</v>
      </c>
      <c r="S3135" s="1">
        <v>0</v>
      </c>
      <c r="U3135" s="1">
        <v>0</v>
      </c>
      <c r="W3135" s="1">
        <v>0</v>
      </c>
      <c r="Y3135" s="1">
        <v>0</v>
      </c>
      <c r="AA3135" s="1">
        <v>0</v>
      </c>
      <c r="AC3135" s="1">
        <v>0</v>
      </c>
      <c r="AE3135" s="1">
        <v>0</v>
      </c>
      <c r="AG3135" s="1">
        <v>1</v>
      </c>
      <c r="AH3135" s="1">
        <v>0</v>
      </c>
    </row>
    <row r="3136" spans="1:34">
      <c r="A3136" s="1" t="s">
        <v>8130</v>
      </c>
      <c r="B3136" s="1" t="s">
        <v>8131</v>
      </c>
      <c r="C3136" s="1" t="s">
        <v>112</v>
      </c>
      <c r="D3136" s="1">
        <v>1</v>
      </c>
      <c r="E3136" s="4">
        <v>44652</v>
      </c>
      <c r="F3136" s="1" t="s">
        <v>8132</v>
      </c>
      <c r="G3136" s="1" t="s">
        <v>72</v>
      </c>
      <c r="H3136" s="1" t="s">
        <v>65</v>
      </c>
      <c r="I3136" s="1">
        <v>0.3</v>
      </c>
      <c r="J3136" s="1" t="s">
        <v>75</v>
      </c>
      <c r="K3136" s="1">
        <v>0</v>
      </c>
      <c r="M3136" s="1">
        <v>0</v>
      </c>
      <c r="O3136" s="1">
        <v>0</v>
      </c>
      <c r="Q3136" s="1">
        <v>0</v>
      </c>
      <c r="S3136" s="1">
        <v>0</v>
      </c>
      <c r="U3136" s="1">
        <v>0</v>
      </c>
      <c r="W3136" s="1">
        <v>0</v>
      </c>
      <c r="Y3136" s="1">
        <v>0</v>
      </c>
      <c r="AA3136" s="1">
        <v>0</v>
      </c>
      <c r="AC3136" s="1">
        <v>0</v>
      </c>
      <c r="AE3136" s="1">
        <v>0</v>
      </c>
      <c r="AG3136" s="1">
        <v>1</v>
      </c>
      <c r="AH3136" s="1">
        <v>0</v>
      </c>
    </row>
    <row r="3137" spans="1:34">
      <c r="A3137" s="1" t="s">
        <v>8133</v>
      </c>
      <c r="B3137" s="1" t="s">
        <v>8134</v>
      </c>
      <c r="C3137" s="1" t="s">
        <v>279</v>
      </c>
      <c r="D3137" s="1">
        <v>35</v>
      </c>
      <c r="E3137" s="4">
        <v>44557</v>
      </c>
      <c r="F3137" s="1" t="s">
        <v>8135</v>
      </c>
      <c r="G3137" s="1" t="s">
        <v>72</v>
      </c>
      <c r="H3137" s="1" t="s">
        <v>65</v>
      </c>
      <c r="I3137" s="1">
        <v>0.6</v>
      </c>
      <c r="J3137" s="1" t="s">
        <v>75</v>
      </c>
      <c r="K3137" s="1">
        <v>0</v>
      </c>
      <c r="M3137" s="1">
        <v>0</v>
      </c>
      <c r="O3137" s="1">
        <v>0</v>
      </c>
      <c r="Q3137" s="1">
        <v>0</v>
      </c>
      <c r="S3137" s="1">
        <v>0</v>
      </c>
      <c r="U3137" s="1">
        <v>0</v>
      </c>
      <c r="W3137" s="1">
        <v>0</v>
      </c>
      <c r="Y3137" s="1">
        <v>0</v>
      </c>
      <c r="AA3137" s="1">
        <v>0</v>
      </c>
      <c r="AC3137" s="1">
        <v>0</v>
      </c>
      <c r="AE3137" s="1">
        <v>0</v>
      </c>
      <c r="AG3137" s="1">
        <v>1</v>
      </c>
      <c r="AH3137" s="1">
        <v>0</v>
      </c>
    </row>
    <row r="3138" spans="1:34">
      <c r="A3138" s="1" t="s">
        <v>8136</v>
      </c>
      <c r="B3138" s="1" t="s">
        <v>8137</v>
      </c>
      <c r="C3138" s="1" t="s">
        <v>238</v>
      </c>
      <c r="D3138" s="1">
        <v>48</v>
      </c>
      <c r="E3138" s="4">
        <v>44560</v>
      </c>
      <c r="F3138" s="1" t="s">
        <v>8138</v>
      </c>
      <c r="G3138" s="1" t="s">
        <v>72</v>
      </c>
      <c r="H3138" s="1" t="s">
        <v>73</v>
      </c>
      <c r="I3138" s="1">
        <v>0</v>
      </c>
      <c r="J3138" s="1" t="s">
        <v>74</v>
      </c>
      <c r="K3138" s="1">
        <v>0.7</v>
      </c>
      <c r="L3138" s="1" t="s">
        <v>75</v>
      </c>
      <c r="M3138" s="1">
        <v>0</v>
      </c>
      <c r="O3138" s="1">
        <v>0</v>
      </c>
      <c r="Q3138" s="1">
        <v>0</v>
      </c>
      <c r="S3138" s="1">
        <v>0</v>
      </c>
      <c r="U3138" s="1">
        <v>0</v>
      </c>
      <c r="W3138" s="1">
        <v>0</v>
      </c>
      <c r="Y3138" s="1">
        <v>0</v>
      </c>
      <c r="AA3138" s="1">
        <v>0</v>
      </c>
      <c r="AC3138" s="1">
        <v>0</v>
      </c>
      <c r="AE3138" s="1">
        <v>0</v>
      </c>
      <c r="AG3138" s="1">
        <v>2</v>
      </c>
      <c r="AH3138" s="1">
        <v>10000</v>
      </c>
    </row>
    <row r="3139" spans="1:34">
      <c r="A3139" s="1" t="s">
        <v>8139</v>
      </c>
      <c r="B3139" s="1" t="s">
        <v>8140</v>
      </c>
      <c r="C3139" s="1" t="s">
        <v>112</v>
      </c>
      <c r="D3139" s="1">
        <v>3</v>
      </c>
      <c r="E3139" s="1">
        <v>43530</v>
      </c>
      <c r="F3139" s="1" t="s">
        <v>20332</v>
      </c>
      <c r="G3139" s="1" t="s">
        <v>72</v>
      </c>
      <c r="H3139" s="1" t="s">
        <v>65</v>
      </c>
      <c r="I3139" s="1">
        <v>0.6</v>
      </c>
      <c r="J3139" s="1" t="s">
        <v>75</v>
      </c>
      <c r="K3139" s="1">
        <v>0</v>
      </c>
      <c r="M3139" s="1">
        <v>0</v>
      </c>
      <c r="O3139" s="1">
        <v>0</v>
      </c>
      <c r="Q3139" s="1">
        <v>0</v>
      </c>
      <c r="S3139" s="1">
        <v>0</v>
      </c>
      <c r="U3139" s="1">
        <v>0</v>
      </c>
      <c r="W3139" s="1">
        <v>0</v>
      </c>
      <c r="Y3139" s="1">
        <v>0</v>
      </c>
      <c r="AA3139" s="1">
        <v>0</v>
      </c>
      <c r="AC3139" s="1">
        <v>0</v>
      </c>
      <c r="AE3139" s="1">
        <v>0</v>
      </c>
      <c r="AG3139" s="1">
        <v>1</v>
      </c>
      <c r="AH3139" s="1">
        <v>0</v>
      </c>
    </row>
    <row r="3140" spans="1:34">
      <c r="A3140" s="1" t="s">
        <v>8141</v>
      </c>
      <c r="B3140" s="1" t="s">
        <v>8142</v>
      </c>
      <c r="C3140" s="1" t="s">
        <v>152</v>
      </c>
      <c r="D3140" s="1">
        <v>12</v>
      </c>
      <c r="E3140" s="1">
        <v>43552</v>
      </c>
      <c r="F3140" s="1" t="s">
        <v>20332</v>
      </c>
      <c r="G3140" s="1" t="s">
        <v>72</v>
      </c>
      <c r="H3140" s="1" t="s">
        <v>73</v>
      </c>
      <c r="I3140" s="1">
        <v>0</v>
      </c>
      <c r="J3140" s="1" t="s">
        <v>20540</v>
      </c>
      <c r="K3140" s="1">
        <v>0.7</v>
      </c>
      <c r="L3140" s="1" t="s">
        <v>75</v>
      </c>
      <c r="M3140" s="1">
        <v>0</v>
      </c>
      <c r="O3140" s="1">
        <v>0</v>
      </c>
      <c r="Q3140" s="1">
        <v>0</v>
      </c>
      <c r="S3140" s="1">
        <v>0</v>
      </c>
      <c r="U3140" s="1">
        <v>0</v>
      </c>
      <c r="W3140" s="1">
        <v>0</v>
      </c>
      <c r="Y3140" s="1">
        <v>0</v>
      </c>
      <c r="AA3140" s="1">
        <v>0</v>
      </c>
      <c r="AC3140" s="1">
        <v>0</v>
      </c>
      <c r="AE3140" s="1">
        <v>0</v>
      </c>
      <c r="AG3140" s="1">
        <v>5</v>
      </c>
      <c r="AH3140" s="1">
        <v>0</v>
      </c>
    </row>
    <row r="3141" spans="1:34">
      <c r="A3141" s="1" t="s">
        <v>8143</v>
      </c>
      <c r="B3141" s="1" t="s">
        <v>8144</v>
      </c>
      <c r="C3141" s="1" t="s">
        <v>112</v>
      </c>
      <c r="D3141" s="1">
        <v>7</v>
      </c>
      <c r="E3141" s="4">
        <v>44613</v>
      </c>
      <c r="F3141" s="1" t="s">
        <v>8145</v>
      </c>
      <c r="G3141" s="1" t="s">
        <v>72</v>
      </c>
      <c r="H3141" s="1" t="s">
        <v>65</v>
      </c>
      <c r="I3141" s="1">
        <v>0.6</v>
      </c>
      <c r="J3141" s="1" t="s">
        <v>75</v>
      </c>
      <c r="K3141" s="1">
        <v>0</v>
      </c>
      <c r="M3141" s="1">
        <v>0</v>
      </c>
      <c r="O3141" s="1">
        <v>0</v>
      </c>
      <c r="Q3141" s="1">
        <v>0</v>
      </c>
      <c r="S3141" s="1">
        <v>0</v>
      </c>
      <c r="U3141" s="1">
        <v>0</v>
      </c>
      <c r="W3141" s="1">
        <v>0</v>
      </c>
      <c r="Y3141" s="1">
        <v>0</v>
      </c>
      <c r="AA3141" s="1">
        <v>0</v>
      </c>
      <c r="AC3141" s="1">
        <v>0</v>
      </c>
      <c r="AE3141" s="1">
        <v>0</v>
      </c>
      <c r="AG3141" s="1">
        <v>1</v>
      </c>
      <c r="AH3141" s="1">
        <v>0</v>
      </c>
    </row>
    <row r="3142" spans="1:34">
      <c r="A3142" s="1" t="s">
        <v>8146</v>
      </c>
      <c r="B3142" s="1" t="s">
        <v>8147</v>
      </c>
      <c r="C3142" s="1" t="s">
        <v>65</v>
      </c>
      <c r="D3142" s="1">
        <v>35</v>
      </c>
      <c r="E3142" s="4">
        <v>44552</v>
      </c>
      <c r="F3142" s="1" t="s">
        <v>8148</v>
      </c>
      <c r="G3142" s="1" t="s">
        <v>72</v>
      </c>
      <c r="H3142" s="1" t="s">
        <v>73</v>
      </c>
      <c r="I3142" s="1">
        <v>0</v>
      </c>
      <c r="J3142" s="1" t="s">
        <v>74</v>
      </c>
      <c r="K3142" s="1">
        <v>0.6</v>
      </c>
      <c r="L3142" s="1" t="s">
        <v>75</v>
      </c>
      <c r="M3142" s="1">
        <v>0</v>
      </c>
      <c r="O3142" s="1">
        <v>0</v>
      </c>
      <c r="Q3142" s="1">
        <v>0</v>
      </c>
      <c r="S3142" s="1">
        <v>0</v>
      </c>
      <c r="U3142" s="1">
        <v>0</v>
      </c>
      <c r="W3142" s="1">
        <v>0</v>
      </c>
      <c r="Y3142" s="1">
        <v>0</v>
      </c>
      <c r="AA3142" s="1">
        <v>0</v>
      </c>
      <c r="AC3142" s="1">
        <v>0</v>
      </c>
      <c r="AE3142" s="1">
        <v>0</v>
      </c>
      <c r="AG3142" s="1">
        <v>2</v>
      </c>
      <c r="AH3142" s="1">
        <v>10000</v>
      </c>
    </row>
    <row r="3143" spans="1:34">
      <c r="A3143" s="1" t="s">
        <v>8149</v>
      </c>
      <c r="B3143" s="1" t="s">
        <v>8150</v>
      </c>
      <c r="C3143" s="1" t="s">
        <v>156</v>
      </c>
      <c r="D3143" s="1">
        <v>2</v>
      </c>
      <c r="E3143" s="1">
        <v>43878</v>
      </c>
      <c r="F3143" s="1" t="s">
        <v>20332</v>
      </c>
      <c r="G3143" s="1" t="s">
        <v>72</v>
      </c>
      <c r="H3143" s="1" t="s">
        <v>65</v>
      </c>
      <c r="I3143" s="1">
        <v>0.7</v>
      </c>
      <c r="J3143" s="1" t="s">
        <v>75</v>
      </c>
      <c r="K3143" s="1">
        <v>0</v>
      </c>
      <c r="M3143" s="1">
        <v>0</v>
      </c>
      <c r="O3143" s="1">
        <v>0</v>
      </c>
      <c r="Q3143" s="1">
        <v>0</v>
      </c>
      <c r="S3143" s="1">
        <v>0</v>
      </c>
      <c r="U3143" s="1">
        <v>0</v>
      </c>
      <c r="W3143" s="1">
        <v>0</v>
      </c>
      <c r="Y3143" s="1">
        <v>0</v>
      </c>
      <c r="AA3143" s="1">
        <v>0</v>
      </c>
      <c r="AC3143" s="1">
        <v>0</v>
      </c>
      <c r="AE3143" s="1">
        <v>0</v>
      </c>
      <c r="AG3143" s="1">
        <v>1</v>
      </c>
      <c r="AH3143" s="1">
        <v>0</v>
      </c>
    </row>
    <row r="3144" spans="1:34">
      <c r="A3144" s="1" t="s">
        <v>8151</v>
      </c>
      <c r="B3144" s="1" t="s">
        <v>8152</v>
      </c>
      <c r="C3144" s="1" t="s">
        <v>3535</v>
      </c>
      <c r="D3144" s="1">
        <v>6</v>
      </c>
      <c r="E3144" s="4">
        <v>44641</v>
      </c>
      <c r="F3144" s="1" t="s">
        <v>8153</v>
      </c>
      <c r="G3144" s="1" t="s">
        <v>80</v>
      </c>
      <c r="H3144" s="1" t="s">
        <v>73</v>
      </c>
      <c r="I3144" s="1">
        <v>0</v>
      </c>
      <c r="J3144" s="1" t="s">
        <v>651</v>
      </c>
      <c r="K3144" s="1">
        <v>0.5</v>
      </c>
      <c r="L3144" s="1" t="s">
        <v>82</v>
      </c>
      <c r="M3144" s="1">
        <v>0.55000000000000004</v>
      </c>
      <c r="N3144" s="1" t="s">
        <v>83</v>
      </c>
      <c r="O3144" s="1">
        <v>0.6</v>
      </c>
      <c r="P3144" s="1" t="s">
        <v>84</v>
      </c>
      <c r="Q3144" s="1">
        <v>0.8</v>
      </c>
      <c r="R3144" s="1" t="s">
        <v>85</v>
      </c>
      <c r="S3144" s="1">
        <v>0</v>
      </c>
      <c r="U3144" s="1">
        <v>0</v>
      </c>
      <c r="W3144" s="1">
        <v>0</v>
      </c>
      <c r="Y3144" s="1">
        <v>0</v>
      </c>
      <c r="AA3144" s="1">
        <v>0</v>
      </c>
      <c r="AC3144" s="1">
        <v>0</v>
      </c>
      <c r="AE3144" s="1">
        <v>0</v>
      </c>
      <c r="AG3144" s="1">
        <v>4</v>
      </c>
      <c r="AH3144" s="1">
        <v>14999.99</v>
      </c>
    </row>
    <row r="3145" spans="1:34">
      <c r="A3145" s="1" t="s">
        <v>8154</v>
      </c>
      <c r="B3145" s="1" t="s">
        <v>8155</v>
      </c>
      <c r="C3145" s="1" t="s">
        <v>3535</v>
      </c>
      <c r="H3145" s="1" t="s">
        <v>65</v>
      </c>
      <c r="I3145" s="1" t="s">
        <v>66</v>
      </c>
      <c r="V3145" s="1" t="s">
        <v>67</v>
      </c>
    </row>
    <row r="3146" spans="1:34">
      <c r="A3146" s="1" t="s">
        <v>8156</v>
      </c>
      <c r="B3146" s="1" t="s">
        <v>8157</v>
      </c>
      <c r="C3146" s="1" t="s">
        <v>167</v>
      </c>
      <c r="D3146" s="1">
        <v>17</v>
      </c>
      <c r="E3146" s="4">
        <v>44723</v>
      </c>
      <c r="F3146" s="1" t="s">
        <v>8158</v>
      </c>
      <c r="G3146" s="1" t="s">
        <v>72</v>
      </c>
      <c r="H3146" s="1" t="s">
        <v>65</v>
      </c>
      <c r="I3146" s="1">
        <v>0.7</v>
      </c>
      <c r="J3146" s="1" t="s">
        <v>75</v>
      </c>
      <c r="K3146" s="1">
        <v>0</v>
      </c>
      <c r="M3146" s="1">
        <v>0</v>
      </c>
      <c r="O3146" s="1">
        <v>0</v>
      </c>
      <c r="Q3146" s="1">
        <v>0</v>
      </c>
      <c r="S3146" s="1">
        <v>0</v>
      </c>
      <c r="U3146" s="1">
        <v>0</v>
      </c>
      <c r="W3146" s="1">
        <v>0</v>
      </c>
      <c r="Y3146" s="1">
        <v>0</v>
      </c>
      <c r="AA3146" s="1">
        <v>0</v>
      </c>
      <c r="AC3146" s="1">
        <v>0</v>
      </c>
      <c r="AE3146" s="1">
        <v>0</v>
      </c>
      <c r="AG3146" s="1">
        <v>1</v>
      </c>
      <c r="AH3146" s="1">
        <v>0</v>
      </c>
    </row>
    <row r="3147" spans="1:34">
      <c r="A3147" s="1" t="s">
        <v>8159</v>
      </c>
      <c r="B3147" s="1" t="s">
        <v>8160</v>
      </c>
      <c r="C3147" s="1" t="s">
        <v>70</v>
      </c>
      <c r="D3147" s="1">
        <v>6</v>
      </c>
      <c r="E3147" s="4">
        <v>44641</v>
      </c>
      <c r="F3147" s="1" t="s">
        <v>8161</v>
      </c>
      <c r="G3147" s="1" t="s">
        <v>72</v>
      </c>
      <c r="H3147" s="1" t="s">
        <v>73</v>
      </c>
      <c r="I3147" s="1">
        <v>0</v>
      </c>
      <c r="J3147" s="1" t="s">
        <v>1194</v>
      </c>
      <c r="K3147" s="1">
        <v>0.8</v>
      </c>
      <c r="L3147" s="1" t="s">
        <v>75</v>
      </c>
      <c r="M3147" s="1">
        <v>0</v>
      </c>
      <c r="O3147" s="1">
        <v>0</v>
      </c>
      <c r="Q3147" s="1">
        <v>0</v>
      </c>
      <c r="S3147" s="1">
        <v>0</v>
      </c>
      <c r="U3147" s="1">
        <v>0</v>
      </c>
      <c r="W3147" s="1">
        <v>0</v>
      </c>
      <c r="Y3147" s="1">
        <v>0</v>
      </c>
      <c r="AA3147" s="1">
        <v>0</v>
      </c>
      <c r="AC3147" s="1">
        <v>0</v>
      </c>
      <c r="AE3147" s="1">
        <v>0</v>
      </c>
      <c r="AG3147" s="1">
        <v>2</v>
      </c>
      <c r="AH3147" s="1">
        <v>12500</v>
      </c>
    </row>
    <row r="3148" spans="1:34">
      <c r="A3148" s="1" t="s">
        <v>8162</v>
      </c>
      <c r="B3148" s="1" t="s">
        <v>8163</v>
      </c>
      <c r="C3148" s="1" t="s">
        <v>167</v>
      </c>
      <c r="D3148" s="1">
        <v>22</v>
      </c>
      <c r="E3148" s="1">
        <v>41222</v>
      </c>
      <c r="F3148" s="1" t="s">
        <v>20332</v>
      </c>
      <c r="G3148" s="1" t="s">
        <v>72</v>
      </c>
      <c r="H3148" s="1" t="s">
        <v>65</v>
      </c>
      <c r="I3148" s="1">
        <v>0.8</v>
      </c>
      <c r="J3148" s="1" t="s">
        <v>75</v>
      </c>
      <c r="K3148" s="1">
        <v>0</v>
      </c>
      <c r="M3148" s="1">
        <v>0</v>
      </c>
      <c r="O3148" s="1">
        <v>0</v>
      </c>
      <c r="Q3148" s="1">
        <v>0</v>
      </c>
      <c r="S3148" s="1">
        <v>0</v>
      </c>
      <c r="U3148" s="1">
        <v>0</v>
      </c>
      <c r="W3148" s="1">
        <v>0</v>
      </c>
      <c r="Y3148" s="1">
        <v>0</v>
      </c>
      <c r="AA3148" s="1">
        <v>0</v>
      </c>
      <c r="AC3148" s="1">
        <v>0</v>
      </c>
      <c r="AE3148" s="1">
        <v>0</v>
      </c>
      <c r="AG3148" s="1">
        <v>1</v>
      </c>
      <c r="AH3148" s="1">
        <v>0</v>
      </c>
    </row>
    <row r="3149" spans="1:34">
      <c r="A3149" s="1" t="s">
        <v>8164</v>
      </c>
      <c r="B3149" s="1" t="s">
        <v>8165</v>
      </c>
      <c r="C3149" s="1" t="s">
        <v>337</v>
      </c>
      <c r="D3149" s="1">
        <v>28</v>
      </c>
      <c r="E3149" s="4">
        <v>44543</v>
      </c>
      <c r="F3149" s="1" t="s">
        <v>8166</v>
      </c>
      <c r="G3149" s="1" t="s">
        <v>72</v>
      </c>
      <c r="H3149" s="1" t="s">
        <v>65</v>
      </c>
      <c r="I3149" s="1">
        <v>0.7</v>
      </c>
      <c r="J3149" s="1" t="s">
        <v>75</v>
      </c>
      <c r="K3149" s="1">
        <v>0</v>
      </c>
      <c r="M3149" s="1">
        <v>0</v>
      </c>
      <c r="O3149" s="1">
        <v>0</v>
      </c>
      <c r="Q3149" s="1">
        <v>0</v>
      </c>
      <c r="S3149" s="1">
        <v>0</v>
      </c>
      <c r="U3149" s="1">
        <v>0</v>
      </c>
      <c r="W3149" s="1">
        <v>0</v>
      </c>
      <c r="Y3149" s="1">
        <v>0</v>
      </c>
      <c r="AA3149" s="1">
        <v>0</v>
      </c>
      <c r="AC3149" s="1">
        <v>0</v>
      </c>
      <c r="AE3149" s="1">
        <v>0</v>
      </c>
      <c r="AG3149" s="1">
        <v>1</v>
      </c>
      <c r="AH3149" s="1">
        <v>0</v>
      </c>
    </row>
    <row r="3150" spans="1:34">
      <c r="A3150" s="1" t="s">
        <v>8167</v>
      </c>
      <c r="B3150" s="1" t="s">
        <v>8168</v>
      </c>
      <c r="C3150" s="1" t="s">
        <v>132</v>
      </c>
      <c r="D3150" s="1">
        <v>26</v>
      </c>
      <c r="E3150" s="1">
        <v>44315</v>
      </c>
      <c r="F3150" s="1" t="s">
        <v>20332</v>
      </c>
      <c r="G3150" s="1" t="s">
        <v>72</v>
      </c>
      <c r="H3150" s="1" t="s">
        <v>73</v>
      </c>
      <c r="I3150" s="1">
        <v>0</v>
      </c>
      <c r="J3150" s="1" t="s">
        <v>81</v>
      </c>
      <c r="K3150" s="1">
        <v>0.8</v>
      </c>
      <c r="L3150" s="1" t="s">
        <v>75</v>
      </c>
      <c r="M3150" s="1">
        <v>0</v>
      </c>
      <c r="O3150" s="1">
        <v>0</v>
      </c>
      <c r="Q3150" s="1">
        <v>0</v>
      </c>
      <c r="S3150" s="1">
        <v>0</v>
      </c>
      <c r="U3150" s="1">
        <v>0</v>
      </c>
      <c r="W3150" s="1">
        <v>0</v>
      </c>
      <c r="Y3150" s="1">
        <v>0</v>
      </c>
      <c r="AA3150" s="1">
        <v>0</v>
      </c>
      <c r="AC3150" s="1">
        <v>0</v>
      </c>
      <c r="AE3150" s="1">
        <v>0</v>
      </c>
      <c r="AG3150" s="1">
        <v>2</v>
      </c>
      <c r="AH3150" s="1">
        <v>15000</v>
      </c>
    </row>
    <row r="3151" spans="1:34">
      <c r="A3151" s="1" t="s">
        <v>8169</v>
      </c>
      <c r="B3151" s="1" t="s">
        <v>8170</v>
      </c>
      <c r="C3151" s="1" t="s">
        <v>238</v>
      </c>
      <c r="D3151" s="1">
        <v>39</v>
      </c>
      <c r="E3151" s="4">
        <v>44558</v>
      </c>
      <c r="F3151" s="1" t="s">
        <v>8171</v>
      </c>
      <c r="G3151" s="1" t="s">
        <v>72</v>
      </c>
      <c r="H3151" s="1" t="s">
        <v>65</v>
      </c>
      <c r="I3151" s="1">
        <v>0.6</v>
      </c>
      <c r="J3151" s="1" t="s">
        <v>75</v>
      </c>
      <c r="K3151" s="1">
        <v>0</v>
      </c>
      <c r="M3151" s="1">
        <v>0</v>
      </c>
      <c r="O3151" s="1">
        <v>0</v>
      </c>
      <c r="Q3151" s="1">
        <v>0</v>
      </c>
      <c r="S3151" s="1">
        <v>0</v>
      </c>
      <c r="U3151" s="1">
        <v>0</v>
      </c>
      <c r="W3151" s="1">
        <v>0</v>
      </c>
      <c r="Y3151" s="1">
        <v>0</v>
      </c>
      <c r="AA3151" s="1">
        <v>0</v>
      </c>
      <c r="AC3151" s="1">
        <v>0</v>
      </c>
      <c r="AE3151" s="1">
        <v>0</v>
      </c>
      <c r="AG3151" s="1">
        <v>1</v>
      </c>
      <c r="AH3151" s="1">
        <v>0</v>
      </c>
    </row>
    <row r="3152" spans="1:34">
      <c r="A3152" s="1" t="s">
        <v>8172</v>
      </c>
      <c r="B3152" s="1" t="s">
        <v>8173</v>
      </c>
      <c r="C3152" s="1" t="s">
        <v>135</v>
      </c>
      <c r="D3152" s="1">
        <v>17</v>
      </c>
      <c r="E3152" s="4">
        <v>44712</v>
      </c>
      <c r="F3152" s="1" t="s">
        <v>8174</v>
      </c>
      <c r="G3152" s="1" t="s">
        <v>80</v>
      </c>
      <c r="H3152" s="1" t="s">
        <v>73</v>
      </c>
      <c r="I3152" s="1">
        <v>0</v>
      </c>
      <c r="J3152" s="1" t="s">
        <v>434</v>
      </c>
      <c r="K3152" s="1">
        <v>0.6</v>
      </c>
      <c r="L3152" s="1" t="s">
        <v>82</v>
      </c>
      <c r="M3152" s="1">
        <v>0.7</v>
      </c>
      <c r="N3152" s="1" t="s">
        <v>83</v>
      </c>
      <c r="O3152" s="1">
        <v>0.79</v>
      </c>
      <c r="P3152" s="1" t="s">
        <v>84</v>
      </c>
      <c r="Q3152" s="1">
        <v>0.8</v>
      </c>
      <c r="R3152" s="1" t="s">
        <v>85</v>
      </c>
      <c r="S3152" s="1">
        <v>0</v>
      </c>
      <c r="U3152" s="1">
        <v>0</v>
      </c>
      <c r="W3152" s="1">
        <v>0</v>
      </c>
      <c r="Y3152" s="1">
        <v>0</v>
      </c>
      <c r="AA3152" s="1">
        <v>0</v>
      </c>
      <c r="AC3152" s="1">
        <v>0</v>
      </c>
      <c r="AE3152" s="1">
        <v>0</v>
      </c>
      <c r="AG3152" s="1">
        <v>4</v>
      </c>
      <c r="AH3152" s="1">
        <v>7500</v>
      </c>
    </row>
    <row r="3153" spans="1:34">
      <c r="A3153" s="1" t="s">
        <v>8175</v>
      </c>
      <c r="B3153" s="1" t="s">
        <v>20541</v>
      </c>
      <c r="C3153" s="1" t="s">
        <v>255</v>
      </c>
      <c r="D3153" s="1">
        <v>5</v>
      </c>
      <c r="E3153" s="4">
        <v>44625</v>
      </c>
      <c r="F3153" s="1" t="s">
        <v>8176</v>
      </c>
      <c r="G3153" s="1" t="s">
        <v>80</v>
      </c>
      <c r="H3153" s="1" t="s">
        <v>65</v>
      </c>
      <c r="I3153" s="1">
        <v>0.7</v>
      </c>
      <c r="J3153" s="1" t="s">
        <v>75</v>
      </c>
      <c r="K3153" s="1">
        <v>0</v>
      </c>
      <c r="M3153" s="1">
        <v>0</v>
      </c>
      <c r="O3153" s="1">
        <v>0</v>
      </c>
      <c r="Q3153" s="1">
        <v>0</v>
      </c>
      <c r="S3153" s="1">
        <v>0</v>
      </c>
      <c r="U3153" s="1">
        <v>0</v>
      </c>
      <c r="W3153" s="1">
        <v>0</v>
      </c>
      <c r="Y3153" s="1">
        <v>0</v>
      </c>
      <c r="AA3153" s="1">
        <v>0</v>
      </c>
      <c r="AC3153" s="1">
        <v>0</v>
      </c>
      <c r="AE3153" s="1">
        <v>0</v>
      </c>
      <c r="AG3153" s="1">
        <v>1</v>
      </c>
      <c r="AH3153" s="1">
        <v>0</v>
      </c>
    </row>
    <row r="3154" spans="1:34">
      <c r="A3154" s="1" t="s">
        <v>8177</v>
      </c>
      <c r="B3154" s="1" t="s">
        <v>8178</v>
      </c>
      <c r="C3154" s="1" t="s">
        <v>826</v>
      </c>
      <c r="D3154" s="1">
        <v>29</v>
      </c>
      <c r="E3154" s="4">
        <v>44711</v>
      </c>
      <c r="F3154" s="1" t="s">
        <v>8179</v>
      </c>
      <c r="G3154" s="1" t="s">
        <v>80</v>
      </c>
      <c r="H3154" s="1" t="s">
        <v>73</v>
      </c>
      <c r="I3154" s="1">
        <v>0</v>
      </c>
      <c r="J3154" s="1" t="s">
        <v>89</v>
      </c>
      <c r="K3154" s="1">
        <v>0.65</v>
      </c>
      <c r="L3154" s="1" t="s">
        <v>82</v>
      </c>
      <c r="M3154" s="1">
        <v>0.7</v>
      </c>
      <c r="N3154" s="1" t="s">
        <v>83</v>
      </c>
      <c r="O3154" s="1">
        <v>0.78</v>
      </c>
      <c r="P3154" s="1" t="s">
        <v>84</v>
      </c>
      <c r="Q3154" s="1">
        <v>0.8</v>
      </c>
      <c r="R3154" s="1" t="s">
        <v>85</v>
      </c>
      <c r="S3154" s="1">
        <v>0</v>
      </c>
      <c r="U3154" s="1">
        <v>0</v>
      </c>
      <c r="W3154" s="1">
        <v>0</v>
      </c>
      <c r="Y3154" s="1">
        <v>0</v>
      </c>
      <c r="AA3154" s="1">
        <v>0</v>
      </c>
      <c r="AC3154" s="1">
        <v>0</v>
      </c>
      <c r="AE3154" s="1">
        <v>0</v>
      </c>
      <c r="AG3154" s="1">
        <v>4</v>
      </c>
      <c r="AH3154" s="1">
        <v>12000</v>
      </c>
    </row>
    <row r="3155" spans="1:34">
      <c r="A3155" s="1" t="s">
        <v>8180</v>
      </c>
      <c r="B3155" s="1" t="s">
        <v>8181</v>
      </c>
      <c r="C3155" s="1" t="s">
        <v>423</v>
      </c>
      <c r="D3155" s="1">
        <v>21</v>
      </c>
      <c r="E3155" s="4">
        <v>44711</v>
      </c>
      <c r="F3155" s="1" t="s">
        <v>8182</v>
      </c>
      <c r="G3155" s="1" t="s">
        <v>80</v>
      </c>
      <c r="H3155" s="1" t="s">
        <v>73</v>
      </c>
      <c r="I3155" s="1">
        <v>0</v>
      </c>
      <c r="J3155" s="1" t="s">
        <v>81</v>
      </c>
      <c r="K3155" s="1">
        <v>0.2</v>
      </c>
      <c r="L3155" s="1" t="s">
        <v>75</v>
      </c>
      <c r="M3155" s="1">
        <v>0</v>
      </c>
      <c r="O3155" s="1">
        <v>0</v>
      </c>
      <c r="Q3155" s="1">
        <v>0</v>
      </c>
      <c r="S3155" s="1">
        <v>0</v>
      </c>
      <c r="U3155" s="1">
        <v>0</v>
      </c>
      <c r="W3155" s="1">
        <v>0</v>
      </c>
      <c r="Y3155" s="1">
        <v>0</v>
      </c>
      <c r="AA3155" s="1">
        <v>0</v>
      </c>
      <c r="AC3155" s="1">
        <v>0</v>
      </c>
      <c r="AE3155" s="1">
        <v>0</v>
      </c>
      <c r="AG3155" s="1">
        <v>2</v>
      </c>
      <c r="AH3155" s="1">
        <v>15000</v>
      </c>
    </row>
    <row r="3156" spans="1:34">
      <c r="A3156" s="1" t="s">
        <v>8183</v>
      </c>
      <c r="B3156" s="1" t="s">
        <v>8184</v>
      </c>
      <c r="C3156" s="1" t="s">
        <v>423</v>
      </c>
      <c r="D3156" s="1">
        <v>4</v>
      </c>
      <c r="E3156" s="4">
        <v>44644</v>
      </c>
      <c r="F3156" s="1" t="s">
        <v>8185</v>
      </c>
      <c r="G3156" s="1" t="s">
        <v>80</v>
      </c>
      <c r="H3156" s="1" t="s">
        <v>65</v>
      </c>
      <c r="I3156" s="1">
        <v>0.6</v>
      </c>
      <c r="J3156" s="1" t="s">
        <v>75</v>
      </c>
      <c r="K3156" s="1">
        <v>0</v>
      </c>
      <c r="M3156" s="1">
        <v>0</v>
      </c>
      <c r="O3156" s="1">
        <v>0</v>
      </c>
      <c r="Q3156" s="1">
        <v>0</v>
      </c>
      <c r="S3156" s="1">
        <v>0</v>
      </c>
      <c r="U3156" s="1">
        <v>0</v>
      </c>
      <c r="W3156" s="1">
        <v>0</v>
      </c>
      <c r="Y3156" s="1">
        <v>0</v>
      </c>
      <c r="AA3156" s="1">
        <v>0</v>
      </c>
      <c r="AC3156" s="1">
        <v>0</v>
      </c>
      <c r="AE3156" s="1">
        <v>0</v>
      </c>
      <c r="AG3156" s="1">
        <v>1</v>
      </c>
      <c r="AH3156" s="1">
        <v>0</v>
      </c>
    </row>
    <row r="3157" spans="1:34">
      <c r="A3157" s="1" t="s">
        <v>8186</v>
      </c>
      <c r="B3157" s="1" t="s">
        <v>8187</v>
      </c>
      <c r="C3157" s="1" t="s">
        <v>491</v>
      </c>
      <c r="D3157" s="1">
        <v>26</v>
      </c>
      <c r="E3157" s="1">
        <v>41212</v>
      </c>
      <c r="F3157" s="1" t="s">
        <v>20332</v>
      </c>
      <c r="G3157" s="1" t="s">
        <v>72</v>
      </c>
      <c r="H3157" s="1" t="s">
        <v>65</v>
      </c>
      <c r="I3157" s="1">
        <v>0.8</v>
      </c>
      <c r="J3157" s="1" t="s">
        <v>75</v>
      </c>
      <c r="K3157" s="1">
        <v>0</v>
      </c>
      <c r="M3157" s="1">
        <v>0</v>
      </c>
      <c r="O3157" s="1">
        <v>0</v>
      </c>
      <c r="Q3157" s="1">
        <v>0</v>
      </c>
      <c r="S3157" s="1">
        <v>0</v>
      </c>
      <c r="U3157" s="1">
        <v>0</v>
      </c>
      <c r="W3157" s="1">
        <v>0</v>
      </c>
      <c r="Y3157" s="1">
        <v>0</v>
      </c>
      <c r="AA3157" s="1">
        <v>0</v>
      </c>
      <c r="AC3157" s="1">
        <v>0</v>
      </c>
      <c r="AE3157" s="1">
        <v>0</v>
      </c>
      <c r="AG3157" s="1">
        <v>1</v>
      </c>
      <c r="AH3157" s="1">
        <v>0</v>
      </c>
    </row>
    <row r="3158" spans="1:34">
      <c r="A3158" s="1" t="s">
        <v>8188</v>
      </c>
      <c r="B3158" s="1" t="s">
        <v>8189</v>
      </c>
      <c r="C3158" s="1" t="s">
        <v>65</v>
      </c>
      <c r="D3158" s="1">
        <v>16</v>
      </c>
      <c r="E3158" s="1">
        <v>42214</v>
      </c>
      <c r="F3158" s="1" t="s">
        <v>20332</v>
      </c>
      <c r="G3158" s="1" t="s">
        <v>72</v>
      </c>
      <c r="H3158" s="1" t="s">
        <v>65</v>
      </c>
      <c r="I3158" s="1">
        <v>0.65</v>
      </c>
      <c r="J3158" s="1" t="s">
        <v>75</v>
      </c>
      <c r="K3158" s="1">
        <v>0</v>
      </c>
      <c r="M3158" s="1">
        <v>0</v>
      </c>
      <c r="O3158" s="1">
        <v>0</v>
      </c>
      <c r="Q3158" s="1">
        <v>0</v>
      </c>
      <c r="S3158" s="1">
        <v>0</v>
      </c>
      <c r="U3158" s="1">
        <v>0</v>
      </c>
      <c r="W3158" s="1">
        <v>0</v>
      </c>
      <c r="Y3158" s="1">
        <v>0</v>
      </c>
      <c r="AA3158" s="1">
        <v>0</v>
      </c>
      <c r="AC3158" s="1">
        <v>0</v>
      </c>
      <c r="AE3158" s="1">
        <v>0</v>
      </c>
      <c r="AG3158" s="1">
        <v>1</v>
      </c>
      <c r="AH3158" s="1">
        <v>0</v>
      </c>
    </row>
    <row r="3159" spans="1:34">
      <c r="A3159" s="1" t="s">
        <v>8190</v>
      </c>
      <c r="B3159" s="1" t="s">
        <v>8191</v>
      </c>
      <c r="C3159" s="1" t="s">
        <v>287</v>
      </c>
      <c r="D3159" s="1">
        <v>43</v>
      </c>
      <c r="E3159" s="1">
        <v>41911</v>
      </c>
      <c r="F3159" s="1" t="s">
        <v>20332</v>
      </c>
      <c r="G3159" s="1" t="s">
        <v>72</v>
      </c>
      <c r="H3159" s="1" t="s">
        <v>65</v>
      </c>
      <c r="I3159" s="1">
        <v>0.8</v>
      </c>
      <c r="J3159" s="1" t="s">
        <v>75</v>
      </c>
      <c r="K3159" s="1">
        <v>0</v>
      </c>
      <c r="M3159" s="1">
        <v>0</v>
      </c>
      <c r="O3159" s="1">
        <v>0</v>
      </c>
      <c r="Q3159" s="1">
        <v>0</v>
      </c>
      <c r="S3159" s="1">
        <v>0</v>
      </c>
      <c r="U3159" s="1">
        <v>0</v>
      </c>
      <c r="W3159" s="1">
        <v>0</v>
      </c>
      <c r="Y3159" s="1">
        <v>0</v>
      </c>
      <c r="AA3159" s="1">
        <v>0</v>
      </c>
      <c r="AC3159" s="1">
        <v>0</v>
      </c>
      <c r="AE3159" s="1">
        <v>0</v>
      </c>
      <c r="AG3159" s="1">
        <v>1</v>
      </c>
      <c r="AH3159" s="1">
        <v>0</v>
      </c>
    </row>
    <row r="3160" spans="1:34">
      <c r="A3160" s="1" t="s">
        <v>8192</v>
      </c>
      <c r="B3160" s="1" t="s">
        <v>8193</v>
      </c>
      <c r="C3160" s="1" t="s">
        <v>64</v>
      </c>
      <c r="D3160" s="1">
        <v>5</v>
      </c>
      <c r="E3160" s="4">
        <v>44712</v>
      </c>
      <c r="F3160" s="1" t="s">
        <v>8194</v>
      </c>
      <c r="G3160" s="1" t="s">
        <v>745</v>
      </c>
      <c r="H3160" s="1" t="s">
        <v>73</v>
      </c>
      <c r="I3160" s="1">
        <v>0</v>
      </c>
      <c r="J3160" s="1" t="s">
        <v>89</v>
      </c>
      <c r="K3160" s="1">
        <v>0.5</v>
      </c>
      <c r="L3160" s="1" t="s">
        <v>75</v>
      </c>
      <c r="M3160" s="1">
        <v>0</v>
      </c>
      <c r="O3160" s="1">
        <v>0</v>
      </c>
      <c r="Q3160" s="1">
        <v>0</v>
      </c>
      <c r="S3160" s="1">
        <v>0</v>
      </c>
      <c r="U3160" s="1">
        <v>0</v>
      </c>
      <c r="W3160" s="1">
        <v>0</v>
      </c>
      <c r="Y3160" s="1">
        <v>0</v>
      </c>
      <c r="AA3160" s="1">
        <v>0</v>
      </c>
      <c r="AC3160" s="1">
        <v>0</v>
      </c>
      <c r="AE3160" s="1">
        <v>0</v>
      </c>
      <c r="AG3160" s="1">
        <v>2</v>
      </c>
      <c r="AH3160" s="1">
        <v>12000</v>
      </c>
    </row>
    <row r="3161" spans="1:34">
      <c r="A3161" s="1" t="s">
        <v>8195</v>
      </c>
      <c r="B3161" s="1" t="s">
        <v>8196</v>
      </c>
      <c r="C3161" s="1" t="s">
        <v>64</v>
      </c>
      <c r="D3161" s="1">
        <v>7</v>
      </c>
      <c r="E3161" s="4">
        <v>44707</v>
      </c>
      <c r="F3161" s="1" t="s">
        <v>8197</v>
      </c>
      <c r="G3161" s="1" t="s">
        <v>72</v>
      </c>
      <c r="H3161" s="1" t="s">
        <v>65</v>
      </c>
      <c r="I3161" s="1">
        <v>0.6</v>
      </c>
      <c r="J3161" s="1" t="s">
        <v>75</v>
      </c>
      <c r="K3161" s="1">
        <v>0</v>
      </c>
      <c r="M3161" s="1">
        <v>0</v>
      </c>
      <c r="O3161" s="1">
        <v>0</v>
      </c>
      <c r="Q3161" s="1">
        <v>0</v>
      </c>
      <c r="S3161" s="1">
        <v>0</v>
      </c>
      <c r="U3161" s="1">
        <v>0</v>
      </c>
      <c r="W3161" s="1">
        <v>0</v>
      </c>
      <c r="Y3161" s="1">
        <v>0</v>
      </c>
      <c r="AA3161" s="1">
        <v>0</v>
      </c>
      <c r="AC3161" s="1">
        <v>0</v>
      </c>
      <c r="AE3161" s="1">
        <v>0</v>
      </c>
      <c r="AG3161" s="1">
        <v>1</v>
      </c>
      <c r="AH3161" s="1">
        <v>0</v>
      </c>
    </row>
    <row r="3162" spans="1:34">
      <c r="A3162" s="1" t="s">
        <v>8198</v>
      </c>
      <c r="B3162" s="1" t="s">
        <v>8199</v>
      </c>
      <c r="C3162" s="1" t="s">
        <v>115</v>
      </c>
      <c r="D3162" s="1">
        <v>5</v>
      </c>
      <c r="E3162" s="1">
        <v>40998</v>
      </c>
      <c r="F3162" s="1" t="s">
        <v>20332</v>
      </c>
      <c r="G3162" s="1" t="s">
        <v>72</v>
      </c>
      <c r="H3162" s="1" t="s">
        <v>65</v>
      </c>
      <c r="I3162" s="1">
        <v>0.8</v>
      </c>
      <c r="J3162" s="1" t="s">
        <v>75</v>
      </c>
      <c r="K3162" s="1">
        <v>0</v>
      </c>
      <c r="M3162" s="1">
        <v>0</v>
      </c>
      <c r="O3162" s="1">
        <v>0</v>
      </c>
      <c r="Q3162" s="1">
        <v>0</v>
      </c>
      <c r="S3162" s="1">
        <v>0</v>
      </c>
      <c r="U3162" s="1">
        <v>0</v>
      </c>
      <c r="W3162" s="1">
        <v>0</v>
      </c>
      <c r="Y3162" s="1">
        <v>0</v>
      </c>
      <c r="AA3162" s="1">
        <v>0</v>
      </c>
      <c r="AC3162" s="1">
        <v>0</v>
      </c>
      <c r="AE3162" s="1">
        <v>0</v>
      </c>
      <c r="AG3162" s="1">
        <v>1</v>
      </c>
      <c r="AH3162" s="1">
        <v>0</v>
      </c>
    </row>
    <row r="3163" spans="1:34">
      <c r="A3163" s="1" t="s">
        <v>8200</v>
      </c>
      <c r="B3163" s="1" t="s">
        <v>8201</v>
      </c>
      <c r="C3163" s="1" t="s">
        <v>212</v>
      </c>
      <c r="D3163" s="1">
        <v>40</v>
      </c>
      <c r="E3163" s="1">
        <v>44739</v>
      </c>
      <c r="F3163" s="1" t="s">
        <v>20542</v>
      </c>
      <c r="G3163" s="1" t="s">
        <v>80</v>
      </c>
      <c r="H3163" s="1" t="s">
        <v>73</v>
      </c>
      <c r="I3163" s="1">
        <v>0</v>
      </c>
      <c r="J3163" s="1" t="s">
        <v>89</v>
      </c>
      <c r="K3163" s="1">
        <v>0.47</v>
      </c>
      <c r="L3163" s="1" t="s">
        <v>82</v>
      </c>
      <c r="M3163" s="1">
        <v>0.67</v>
      </c>
      <c r="N3163" s="1" t="s">
        <v>83</v>
      </c>
      <c r="O3163" s="1">
        <v>0.75</v>
      </c>
      <c r="P3163" s="1" t="s">
        <v>84</v>
      </c>
      <c r="Q3163" s="1">
        <v>0.8</v>
      </c>
      <c r="R3163" s="1" t="s">
        <v>85</v>
      </c>
      <c r="S3163" s="1">
        <v>0</v>
      </c>
      <c r="U3163" s="1">
        <v>0</v>
      </c>
      <c r="W3163" s="1">
        <v>0</v>
      </c>
      <c r="Y3163" s="1">
        <v>0</v>
      </c>
      <c r="AA3163" s="1">
        <v>0</v>
      </c>
      <c r="AC3163" s="1">
        <v>0</v>
      </c>
      <c r="AE3163" s="1">
        <v>0</v>
      </c>
      <c r="AG3163" s="1">
        <v>4</v>
      </c>
      <c r="AH3163" s="1">
        <v>12000</v>
      </c>
    </row>
    <row r="3164" spans="1:34">
      <c r="A3164" s="1" t="s">
        <v>8202</v>
      </c>
      <c r="B3164" s="1" t="s">
        <v>8203</v>
      </c>
      <c r="C3164" s="1" t="s">
        <v>533</v>
      </c>
      <c r="D3164" s="1">
        <v>7</v>
      </c>
      <c r="E3164" s="1">
        <v>39196</v>
      </c>
      <c r="F3164" s="1" t="s">
        <v>20332</v>
      </c>
      <c r="G3164" s="1" t="s">
        <v>72</v>
      </c>
      <c r="H3164" s="1" t="s">
        <v>73</v>
      </c>
      <c r="I3164" s="1">
        <v>0</v>
      </c>
      <c r="J3164" s="1" t="s">
        <v>397</v>
      </c>
      <c r="K3164" s="1">
        <v>0.6</v>
      </c>
      <c r="L3164" s="1" t="s">
        <v>75</v>
      </c>
      <c r="M3164" s="1">
        <v>0</v>
      </c>
      <c r="O3164" s="1">
        <v>0</v>
      </c>
      <c r="Q3164" s="1">
        <v>0</v>
      </c>
      <c r="S3164" s="1">
        <v>0</v>
      </c>
      <c r="U3164" s="1">
        <v>0</v>
      </c>
      <c r="W3164" s="1">
        <v>0</v>
      </c>
      <c r="Y3164" s="1">
        <v>0</v>
      </c>
      <c r="AA3164" s="1">
        <v>0</v>
      </c>
      <c r="AC3164" s="1">
        <v>0</v>
      </c>
      <c r="AE3164" s="1">
        <v>0</v>
      </c>
      <c r="AG3164" s="1">
        <v>2</v>
      </c>
      <c r="AH3164" s="1">
        <v>8000</v>
      </c>
    </row>
    <row r="3165" spans="1:34">
      <c r="A3165" s="1" t="s">
        <v>8204</v>
      </c>
      <c r="B3165" s="1" t="s">
        <v>8205</v>
      </c>
      <c r="C3165" s="1" t="s">
        <v>365</v>
      </c>
      <c r="D3165" s="1">
        <v>10</v>
      </c>
      <c r="E3165" s="4">
        <v>44656</v>
      </c>
      <c r="F3165" s="1" t="s">
        <v>8206</v>
      </c>
      <c r="G3165" s="1" t="s">
        <v>72</v>
      </c>
      <c r="H3165" s="1" t="s">
        <v>65</v>
      </c>
      <c r="I3165" s="1">
        <v>0.7</v>
      </c>
      <c r="J3165" s="1" t="s">
        <v>75</v>
      </c>
      <c r="K3165" s="1">
        <v>0</v>
      </c>
      <c r="M3165" s="1">
        <v>0</v>
      </c>
      <c r="O3165" s="1">
        <v>0</v>
      </c>
      <c r="Q3165" s="1">
        <v>0</v>
      </c>
      <c r="S3165" s="1">
        <v>0</v>
      </c>
      <c r="U3165" s="1">
        <v>0</v>
      </c>
      <c r="W3165" s="1">
        <v>0</v>
      </c>
      <c r="Y3165" s="1">
        <v>0</v>
      </c>
      <c r="AA3165" s="1">
        <v>0</v>
      </c>
      <c r="AC3165" s="1">
        <v>0</v>
      </c>
      <c r="AE3165" s="1">
        <v>0</v>
      </c>
      <c r="AG3165" s="1">
        <v>1</v>
      </c>
      <c r="AH3165" s="1">
        <v>0</v>
      </c>
    </row>
    <row r="3166" spans="1:34">
      <c r="A3166" s="1" t="s">
        <v>8207</v>
      </c>
      <c r="B3166" s="1" t="s">
        <v>8208</v>
      </c>
      <c r="C3166" s="1" t="s">
        <v>810</v>
      </c>
      <c r="D3166" s="1">
        <v>6</v>
      </c>
      <c r="E3166" s="4">
        <v>44643</v>
      </c>
      <c r="F3166" s="1" t="s">
        <v>8209</v>
      </c>
      <c r="G3166" s="1" t="s">
        <v>80</v>
      </c>
      <c r="H3166" s="1" t="s">
        <v>73</v>
      </c>
      <c r="I3166" s="1">
        <v>0</v>
      </c>
      <c r="J3166" s="1" t="s">
        <v>89</v>
      </c>
      <c r="K3166" s="1">
        <v>0.8</v>
      </c>
      <c r="L3166" s="1" t="s">
        <v>75</v>
      </c>
      <c r="M3166" s="1">
        <v>0</v>
      </c>
      <c r="O3166" s="1">
        <v>0</v>
      </c>
      <c r="Q3166" s="1">
        <v>0</v>
      </c>
      <c r="S3166" s="1">
        <v>0</v>
      </c>
      <c r="U3166" s="1">
        <v>0</v>
      </c>
      <c r="W3166" s="1">
        <v>0</v>
      </c>
      <c r="Y3166" s="1">
        <v>0</v>
      </c>
      <c r="AA3166" s="1">
        <v>0</v>
      </c>
      <c r="AC3166" s="1">
        <v>0</v>
      </c>
      <c r="AE3166" s="1">
        <v>0</v>
      </c>
      <c r="AG3166" s="1">
        <v>2</v>
      </c>
      <c r="AH3166" s="1">
        <v>12000</v>
      </c>
    </row>
    <row r="3167" spans="1:34">
      <c r="A3167" s="1" t="s">
        <v>8210</v>
      </c>
      <c r="B3167" s="1" t="s">
        <v>8211</v>
      </c>
      <c r="C3167" s="1" t="s">
        <v>259</v>
      </c>
      <c r="D3167" s="1">
        <v>4</v>
      </c>
      <c r="E3167" s="1">
        <v>43532</v>
      </c>
      <c r="F3167" s="1" t="s">
        <v>20332</v>
      </c>
      <c r="G3167" s="1" t="s">
        <v>72</v>
      </c>
      <c r="H3167" s="1" t="s">
        <v>65</v>
      </c>
      <c r="I3167" s="1">
        <v>0.6</v>
      </c>
      <c r="J3167" s="1" t="s">
        <v>75</v>
      </c>
      <c r="K3167" s="1">
        <v>0</v>
      </c>
      <c r="M3167" s="1">
        <v>0</v>
      </c>
      <c r="O3167" s="1">
        <v>0</v>
      </c>
      <c r="Q3167" s="1">
        <v>0</v>
      </c>
      <c r="S3167" s="1">
        <v>0</v>
      </c>
      <c r="U3167" s="1">
        <v>0</v>
      </c>
      <c r="W3167" s="1">
        <v>0</v>
      </c>
      <c r="Y3167" s="1">
        <v>0</v>
      </c>
      <c r="AA3167" s="1">
        <v>0</v>
      </c>
      <c r="AC3167" s="1">
        <v>0</v>
      </c>
      <c r="AE3167" s="1">
        <v>0</v>
      </c>
      <c r="AG3167" s="1">
        <v>1</v>
      </c>
      <c r="AH3167" s="1">
        <v>0</v>
      </c>
    </row>
    <row r="3168" spans="1:34">
      <c r="A3168" s="1" t="s">
        <v>8212</v>
      </c>
      <c r="B3168" s="1" t="s">
        <v>8213</v>
      </c>
      <c r="C3168" s="1" t="s">
        <v>185</v>
      </c>
      <c r="D3168" s="1">
        <v>5</v>
      </c>
      <c r="E3168" s="1">
        <v>44665</v>
      </c>
      <c r="F3168" s="1" t="s">
        <v>20543</v>
      </c>
      <c r="G3168" s="1" t="s">
        <v>80</v>
      </c>
      <c r="H3168" s="1" t="s">
        <v>73</v>
      </c>
      <c r="I3168" s="1">
        <v>0.55000000000000004</v>
      </c>
      <c r="J3168" s="1" t="s">
        <v>82</v>
      </c>
      <c r="K3168" s="1">
        <v>0.65</v>
      </c>
      <c r="L3168" s="1" t="s">
        <v>83</v>
      </c>
      <c r="M3168" s="1">
        <v>0.78</v>
      </c>
      <c r="N3168" s="1" t="s">
        <v>84</v>
      </c>
      <c r="O3168" s="1">
        <v>0.8</v>
      </c>
      <c r="P3168" s="1" t="s">
        <v>85</v>
      </c>
      <c r="Q3168" s="1">
        <v>0</v>
      </c>
      <c r="S3168" s="1">
        <v>0</v>
      </c>
      <c r="U3168" s="1">
        <v>0</v>
      </c>
      <c r="W3168" s="1">
        <v>0</v>
      </c>
      <c r="Y3168" s="1">
        <v>0</v>
      </c>
      <c r="AA3168" s="1">
        <v>0</v>
      </c>
      <c r="AC3168" s="1">
        <v>0</v>
      </c>
      <c r="AE3168" s="1">
        <v>0</v>
      </c>
      <c r="AG3168" s="1">
        <v>3</v>
      </c>
      <c r="AH3168" s="1">
        <v>0</v>
      </c>
    </row>
    <row r="3169" spans="1:34">
      <c r="A3169" s="1" t="s">
        <v>8214</v>
      </c>
      <c r="B3169" s="1" t="s">
        <v>8215</v>
      </c>
      <c r="C3169" s="1" t="s">
        <v>135</v>
      </c>
      <c r="D3169" s="1">
        <v>54</v>
      </c>
      <c r="E3169" s="1">
        <v>41534</v>
      </c>
      <c r="F3169" s="1" t="s">
        <v>20332</v>
      </c>
      <c r="G3169" s="1" t="s">
        <v>72</v>
      </c>
      <c r="H3169" s="1" t="s">
        <v>65</v>
      </c>
      <c r="I3169" s="1">
        <v>0.8</v>
      </c>
      <c r="J3169" s="1" t="s">
        <v>75</v>
      </c>
      <c r="K3169" s="1">
        <v>0</v>
      </c>
      <c r="M3169" s="1">
        <v>0</v>
      </c>
      <c r="O3169" s="1">
        <v>0</v>
      </c>
      <c r="Q3169" s="1">
        <v>0</v>
      </c>
      <c r="S3169" s="1">
        <v>0</v>
      </c>
      <c r="U3169" s="1">
        <v>0</v>
      </c>
      <c r="W3169" s="1">
        <v>0</v>
      </c>
      <c r="Y3169" s="1">
        <v>0</v>
      </c>
      <c r="AA3169" s="1">
        <v>0</v>
      </c>
      <c r="AC3169" s="1">
        <v>0</v>
      </c>
      <c r="AE3169" s="1">
        <v>0</v>
      </c>
      <c r="AG3169" s="1">
        <v>1</v>
      </c>
      <c r="AH3169" s="1">
        <v>0</v>
      </c>
    </row>
    <row r="3170" spans="1:34">
      <c r="A3170" s="1" t="s">
        <v>8216</v>
      </c>
      <c r="B3170" s="1" t="s">
        <v>8217</v>
      </c>
      <c r="C3170" s="1" t="s">
        <v>334</v>
      </c>
      <c r="D3170" s="1">
        <v>2</v>
      </c>
      <c r="E3170" s="4">
        <v>44606</v>
      </c>
      <c r="F3170" s="1" t="s">
        <v>8218</v>
      </c>
      <c r="G3170" s="1" t="s">
        <v>72</v>
      </c>
      <c r="H3170" s="1" t="s">
        <v>73</v>
      </c>
      <c r="I3170" s="1">
        <v>0</v>
      </c>
      <c r="J3170" s="1" t="s">
        <v>187</v>
      </c>
      <c r="K3170" s="1">
        <v>0.8</v>
      </c>
      <c r="L3170" s="1" t="s">
        <v>75</v>
      </c>
      <c r="M3170" s="1">
        <v>0</v>
      </c>
      <c r="O3170" s="1">
        <v>0</v>
      </c>
      <c r="Q3170" s="1">
        <v>0</v>
      </c>
      <c r="S3170" s="1">
        <v>0</v>
      </c>
      <c r="U3170" s="1">
        <v>0</v>
      </c>
      <c r="W3170" s="1">
        <v>0</v>
      </c>
      <c r="Y3170" s="1">
        <v>0</v>
      </c>
      <c r="AA3170" s="1">
        <v>0</v>
      </c>
      <c r="AC3170" s="1">
        <v>0</v>
      </c>
      <c r="AE3170" s="1">
        <v>0</v>
      </c>
      <c r="AG3170" s="1">
        <v>2</v>
      </c>
      <c r="AH3170" s="1">
        <v>9000</v>
      </c>
    </row>
    <row r="3171" spans="1:34">
      <c r="A3171" s="1" t="s">
        <v>8219</v>
      </c>
      <c r="B3171" s="1" t="s">
        <v>8220</v>
      </c>
      <c r="C3171" s="1" t="s">
        <v>255</v>
      </c>
      <c r="D3171" s="1">
        <v>4</v>
      </c>
      <c r="E3171" s="4">
        <v>44629</v>
      </c>
      <c r="F3171" s="1" t="s">
        <v>8221</v>
      </c>
      <c r="G3171" s="1" t="s">
        <v>72</v>
      </c>
      <c r="H3171" s="1" t="s">
        <v>73</v>
      </c>
      <c r="I3171" s="1">
        <v>0</v>
      </c>
      <c r="J3171" s="1" t="s">
        <v>81</v>
      </c>
      <c r="K3171" s="1">
        <v>0.7</v>
      </c>
      <c r="L3171" s="1" t="s">
        <v>75</v>
      </c>
      <c r="M3171" s="1">
        <v>0</v>
      </c>
      <c r="O3171" s="1">
        <v>0</v>
      </c>
      <c r="Q3171" s="1">
        <v>0</v>
      </c>
      <c r="S3171" s="1">
        <v>0</v>
      </c>
      <c r="U3171" s="1">
        <v>0</v>
      </c>
      <c r="W3171" s="1">
        <v>0</v>
      </c>
      <c r="Y3171" s="1">
        <v>0</v>
      </c>
      <c r="AA3171" s="1">
        <v>0</v>
      </c>
      <c r="AC3171" s="1">
        <v>0</v>
      </c>
      <c r="AE3171" s="1">
        <v>0</v>
      </c>
      <c r="AG3171" s="1">
        <v>2</v>
      </c>
      <c r="AH3171" s="1">
        <v>15000</v>
      </c>
    </row>
    <row r="3172" spans="1:34">
      <c r="A3172" s="1" t="s">
        <v>8222</v>
      </c>
      <c r="B3172" s="1" t="s">
        <v>8223</v>
      </c>
      <c r="C3172" s="1" t="s">
        <v>121</v>
      </c>
      <c r="D3172" s="1">
        <v>5</v>
      </c>
      <c r="E3172" s="1">
        <v>44046</v>
      </c>
      <c r="F3172" s="1" t="s">
        <v>20332</v>
      </c>
      <c r="G3172" s="1" t="s">
        <v>72</v>
      </c>
      <c r="H3172" s="1" t="s">
        <v>65</v>
      </c>
      <c r="I3172" s="1">
        <v>0.8</v>
      </c>
      <c r="J3172" s="1" t="s">
        <v>75</v>
      </c>
      <c r="K3172" s="1">
        <v>0</v>
      </c>
      <c r="M3172" s="1">
        <v>0</v>
      </c>
      <c r="O3172" s="1">
        <v>0</v>
      </c>
      <c r="Q3172" s="1">
        <v>0</v>
      </c>
      <c r="S3172" s="1">
        <v>0</v>
      </c>
      <c r="U3172" s="1">
        <v>0</v>
      </c>
      <c r="W3172" s="1">
        <v>0</v>
      </c>
      <c r="Y3172" s="1">
        <v>0</v>
      </c>
      <c r="AA3172" s="1">
        <v>0</v>
      </c>
      <c r="AC3172" s="1">
        <v>0</v>
      </c>
      <c r="AE3172" s="1">
        <v>0</v>
      </c>
      <c r="AG3172" s="1">
        <v>1</v>
      </c>
      <c r="AH3172" s="1">
        <v>0</v>
      </c>
    </row>
    <row r="3173" spans="1:34">
      <c r="A3173" s="1" t="s">
        <v>8224</v>
      </c>
      <c r="B3173" s="1" t="s">
        <v>8225</v>
      </c>
      <c r="C3173" s="1" t="s">
        <v>322</v>
      </c>
      <c r="D3173" s="1">
        <v>8</v>
      </c>
      <c r="E3173" s="4">
        <v>44740</v>
      </c>
      <c r="F3173" s="1" t="s">
        <v>8226</v>
      </c>
      <c r="G3173" s="1" t="s">
        <v>72</v>
      </c>
      <c r="H3173" s="1" t="s">
        <v>73</v>
      </c>
      <c r="I3173" s="1">
        <v>0</v>
      </c>
      <c r="J3173" s="1" t="s">
        <v>187</v>
      </c>
      <c r="K3173" s="1">
        <v>0.2</v>
      </c>
      <c r="L3173" s="1" t="s">
        <v>75</v>
      </c>
      <c r="M3173" s="1">
        <v>0</v>
      </c>
      <c r="O3173" s="1">
        <v>0</v>
      </c>
      <c r="Q3173" s="1">
        <v>0</v>
      </c>
      <c r="S3173" s="1">
        <v>0</v>
      </c>
      <c r="U3173" s="1">
        <v>0</v>
      </c>
      <c r="W3173" s="1">
        <v>0</v>
      </c>
      <c r="Y3173" s="1">
        <v>0</v>
      </c>
      <c r="AA3173" s="1">
        <v>0</v>
      </c>
      <c r="AC3173" s="1">
        <v>0</v>
      </c>
      <c r="AE3173" s="1">
        <v>0</v>
      </c>
      <c r="AG3173" s="1">
        <v>2</v>
      </c>
      <c r="AH3173" s="1">
        <v>9000</v>
      </c>
    </row>
    <row r="3174" spans="1:34">
      <c r="A3174" s="1" t="s">
        <v>8227</v>
      </c>
      <c r="B3174" s="1" t="s">
        <v>8228</v>
      </c>
      <c r="C3174" s="1" t="s">
        <v>369</v>
      </c>
      <c r="D3174" s="1">
        <v>81</v>
      </c>
      <c r="E3174" s="4">
        <v>44533</v>
      </c>
      <c r="F3174" s="1" t="s">
        <v>8229</v>
      </c>
      <c r="G3174" s="1" t="s">
        <v>72</v>
      </c>
      <c r="H3174" s="1" t="s">
        <v>65</v>
      </c>
      <c r="I3174" s="1">
        <v>0.8</v>
      </c>
      <c r="J3174" s="1" t="s">
        <v>75</v>
      </c>
      <c r="K3174" s="1">
        <v>0</v>
      </c>
      <c r="M3174" s="1">
        <v>0</v>
      </c>
      <c r="O3174" s="1">
        <v>0</v>
      </c>
      <c r="Q3174" s="1">
        <v>0</v>
      </c>
      <c r="S3174" s="1">
        <v>0</v>
      </c>
      <c r="U3174" s="1">
        <v>0</v>
      </c>
      <c r="W3174" s="1">
        <v>0</v>
      </c>
      <c r="Y3174" s="1">
        <v>0</v>
      </c>
      <c r="AA3174" s="1">
        <v>0</v>
      </c>
      <c r="AC3174" s="1">
        <v>0</v>
      </c>
      <c r="AE3174" s="1">
        <v>0</v>
      </c>
      <c r="AG3174" s="1">
        <v>1</v>
      </c>
      <c r="AH3174" s="1">
        <v>0</v>
      </c>
    </row>
    <row r="3175" spans="1:34">
      <c r="A3175" s="1" t="s">
        <v>8230</v>
      </c>
      <c r="B3175" s="1" t="s">
        <v>8231</v>
      </c>
      <c r="C3175" s="1" t="s">
        <v>199</v>
      </c>
      <c r="D3175" s="1">
        <v>3</v>
      </c>
      <c r="E3175" s="1">
        <v>44009</v>
      </c>
      <c r="F3175" s="1" t="s">
        <v>20332</v>
      </c>
      <c r="G3175" s="1" t="s">
        <v>72</v>
      </c>
      <c r="H3175" s="1" t="s">
        <v>65</v>
      </c>
      <c r="I3175" s="1">
        <v>0.4</v>
      </c>
      <c r="J3175" s="1" t="s">
        <v>75</v>
      </c>
      <c r="K3175" s="1">
        <v>0</v>
      </c>
      <c r="M3175" s="1">
        <v>0</v>
      </c>
      <c r="O3175" s="1">
        <v>0</v>
      </c>
      <c r="Q3175" s="1">
        <v>0</v>
      </c>
      <c r="S3175" s="1">
        <v>0</v>
      </c>
      <c r="U3175" s="1">
        <v>0</v>
      </c>
      <c r="W3175" s="1">
        <v>0</v>
      </c>
      <c r="Y3175" s="1">
        <v>0</v>
      </c>
      <c r="AA3175" s="1">
        <v>0</v>
      </c>
      <c r="AC3175" s="1">
        <v>0</v>
      </c>
      <c r="AE3175" s="1">
        <v>0</v>
      </c>
      <c r="AG3175" s="1">
        <v>1</v>
      </c>
      <c r="AH3175" s="1">
        <v>0</v>
      </c>
    </row>
    <row r="3176" spans="1:34">
      <c r="A3176" s="1" t="s">
        <v>8232</v>
      </c>
      <c r="B3176" s="1" t="s">
        <v>8233</v>
      </c>
      <c r="C3176" s="1" t="s">
        <v>310</v>
      </c>
      <c r="H3176" s="1" t="s">
        <v>65</v>
      </c>
      <c r="I3176" s="1" t="s">
        <v>66</v>
      </c>
      <c r="V3176" s="1" t="s">
        <v>67</v>
      </c>
    </row>
    <row r="3177" spans="1:34">
      <c r="A3177" s="1" t="s">
        <v>8234</v>
      </c>
      <c r="B3177" s="1" t="s">
        <v>8235</v>
      </c>
      <c r="C3177" s="1" t="s">
        <v>310</v>
      </c>
      <c r="H3177" s="1" t="s">
        <v>65</v>
      </c>
      <c r="I3177" s="1" t="s">
        <v>66</v>
      </c>
      <c r="V3177" s="1" t="s">
        <v>67</v>
      </c>
    </row>
    <row r="3178" spans="1:34">
      <c r="A3178" s="1" t="s">
        <v>8236</v>
      </c>
      <c r="B3178" s="1" t="s">
        <v>8237</v>
      </c>
      <c r="C3178" s="1" t="s">
        <v>310</v>
      </c>
      <c r="D3178" s="1">
        <v>89</v>
      </c>
      <c r="E3178" s="1">
        <v>38708</v>
      </c>
      <c r="F3178" s="1" t="s">
        <v>20332</v>
      </c>
      <c r="G3178" s="1" t="s">
        <v>1003</v>
      </c>
      <c r="H3178" s="1" t="s">
        <v>65</v>
      </c>
      <c r="I3178" s="1">
        <v>0</v>
      </c>
      <c r="J3178" s="1" t="s">
        <v>75</v>
      </c>
      <c r="K3178" s="1">
        <v>0</v>
      </c>
      <c r="M3178" s="1">
        <v>0</v>
      </c>
      <c r="O3178" s="1">
        <v>0</v>
      </c>
      <c r="Q3178" s="1">
        <v>0</v>
      </c>
      <c r="S3178" s="1">
        <v>0</v>
      </c>
      <c r="U3178" s="1">
        <v>0</v>
      </c>
      <c r="W3178" s="1">
        <v>0</v>
      </c>
      <c r="Y3178" s="1">
        <v>0</v>
      </c>
      <c r="AA3178" s="1">
        <v>0</v>
      </c>
      <c r="AC3178" s="1">
        <v>0</v>
      </c>
      <c r="AE3178" s="1">
        <v>0</v>
      </c>
      <c r="AG3178" s="1">
        <v>1</v>
      </c>
      <c r="AH3178" s="1">
        <v>0</v>
      </c>
    </row>
    <row r="3179" spans="1:34">
      <c r="A3179" s="1" t="s">
        <v>8238</v>
      </c>
      <c r="B3179" s="1" t="s">
        <v>8239</v>
      </c>
      <c r="C3179" s="1" t="s">
        <v>1334</v>
      </c>
      <c r="D3179" s="1">
        <v>118</v>
      </c>
      <c r="E3179" s="1">
        <v>44187</v>
      </c>
      <c r="F3179" s="1" t="s">
        <v>20340</v>
      </c>
      <c r="G3179" s="1" t="s">
        <v>20341</v>
      </c>
      <c r="H3179" s="1" t="s">
        <v>73</v>
      </c>
      <c r="I3179" s="1">
        <v>0</v>
      </c>
      <c r="J3179" s="1" t="s">
        <v>74</v>
      </c>
      <c r="K3179" s="1">
        <v>0.6</v>
      </c>
      <c r="L3179" s="1" t="s">
        <v>82</v>
      </c>
      <c r="M3179" s="1">
        <v>0.65</v>
      </c>
      <c r="N3179" s="1" t="s">
        <v>83</v>
      </c>
      <c r="O3179" s="1">
        <v>0.7</v>
      </c>
      <c r="P3179" s="1" t="s">
        <v>84</v>
      </c>
      <c r="Q3179" s="1">
        <v>0.75</v>
      </c>
      <c r="R3179" s="1" t="s">
        <v>85</v>
      </c>
      <c r="S3179" s="1">
        <v>0</v>
      </c>
      <c r="U3179" s="1">
        <v>0</v>
      </c>
      <c r="W3179" s="1">
        <v>0</v>
      </c>
      <c r="Y3179" s="1">
        <v>0</v>
      </c>
      <c r="AA3179" s="1">
        <v>0</v>
      </c>
      <c r="AC3179" s="1">
        <v>0</v>
      </c>
      <c r="AE3179" s="1">
        <v>0</v>
      </c>
      <c r="AG3179" s="1">
        <v>4</v>
      </c>
      <c r="AH3179" s="1">
        <v>10000</v>
      </c>
    </row>
    <row r="3180" spans="1:34">
      <c r="A3180" s="1" t="s">
        <v>8240</v>
      </c>
      <c r="B3180" s="1" t="s">
        <v>8241</v>
      </c>
      <c r="C3180" s="1" t="s">
        <v>98</v>
      </c>
      <c r="D3180" s="1">
        <v>13</v>
      </c>
      <c r="E3180" s="4">
        <v>44680</v>
      </c>
      <c r="F3180" s="1" t="s">
        <v>8242</v>
      </c>
      <c r="G3180" s="1" t="s">
        <v>72</v>
      </c>
      <c r="H3180" s="1" t="s">
        <v>65</v>
      </c>
      <c r="I3180" s="1">
        <v>0.8</v>
      </c>
      <c r="J3180" s="1" t="s">
        <v>75</v>
      </c>
      <c r="K3180" s="1">
        <v>0</v>
      </c>
      <c r="M3180" s="1">
        <v>0</v>
      </c>
      <c r="O3180" s="1">
        <v>0</v>
      </c>
      <c r="Q3180" s="1">
        <v>0</v>
      </c>
      <c r="S3180" s="1">
        <v>0</v>
      </c>
      <c r="U3180" s="1">
        <v>0</v>
      </c>
      <c r="W3180" s="1">
        <v>0</v>
      </c>
      <c r="Y3180" s="1">
        <v>0</v>
      </c>
      <c r="AA3180" s="1">
        <v>0</v>
      </c>
      <c r="AC3180" s="1">
        <v>0</v>
      </c>
      <c r="AE3180" s="1">
        <v>0</v>
      </c>
      <c r="AG3180" s="1">
        <v>1</v>
      </c>
      <c r="AH3180" s="1">
        <v>0</v>
      </c>
    </row>
    <row r="3181" spans="1:34">
      <c r="A3181" s="1" t="s">
        <v>8243</v>
      </c>
      <c r="B3181" s="1" t="s">
        <v>8244</v>
      </c>
      <c r="C3181" s="1" t="s">
        <v>225</v>
      </c>
      <c r="D3181" s="1">
        <v>64</v>
      </c>
      <c r="E3181" s="1">
        <v>44186</v>
      </c>
      <c r="F3181" s="1" t="s">
        <v>20332</v>
      </c>
      <c r="G3181" s="1" t="s">
        <v>72</v>
      </c>
      <c r="H3181" s="1" t="s">
        <v>65</v>
      </c>
      <c r="I3181" s="1">
        <v>0.8</v>
      </c>
      <c r="J3181" s="1" t="s">
        <v>75</v>
      </c>
      <c r="K3181" s="1">
        <v>0</v>
      </c>
      <c r="M3181" s="1">
        <v>0</v>
      </c>
      <c r="O3181" s="1">
        <v>0</v>
      </c>
      <c r="Q3181" s="1">
        <v>0</v>
      </c>
      <c r="S3181" s="1">
        <v>0</v>
      </c>
      <c r="U3181" s="1">
        <v>0</v>
      </c>
      <c r="W3181" s="1">
        <v>0</v>
      </c>
      <c r="Y3181" s="1">
        <v>0</v>
      </c>
      <c r="AA3181" s="1">
        <v>0</v>
      </c>
      <c r="AC3181" s="1">
        <v>0</v>
      </c>
      <c r="AE3181" s="1">
        <v>0</v>
      </c>
      <c r="AG3181" s="1">
        <v>1</v>
      </c>
      <c r="AH3181" s="1">
        <v>0</v>
      </c>
    </row>
    <row r="3182" spans="1:34">
      <c r="A3182" s="1" t="s">
        <v>8245</v>
      </c>
      <c r="B3182" s="1" t="s">
        <v>8246</v>
      </c>
      <c r="C3182" s="1" t="s">
        <v>423</v>
      </c>
      <c r="D3182" s="1">
        <v>6</v>
      </c>
      <c r="E3182" s="1">
        <v>44210</v>
      </c>
      <c r="F3182" s="1" t="s">
        <v>20332</v>
      </c>
      <c r="G3182" s="1" t="s">
        <v>72</v>
      </c>
      <c r="H3182" s="1" t="s">
        <v>65</v>
      </c>
      <c r="I3182" s="1">
        <v>0.2</v>
      </c>
      <c r="J3182" s="1" t="s">
        <v>75</v>
      </c>
      <c r="K3182" s="1">
        <v>0</v>
      </c>
      <c r="M3182" s="1">
        <v>0</v>
      </c>
      <c r="O3182" s="1">
        <v>0</v>
      </c>
      <c r="Q3182" s="1">
        <v>0</v>
      </c>
      <c r="S3182" s="1">
        <v>0</v>
      </c>
      <c r="U3182" s="1">
        <v>0</v>
      </c>
      <c r="W3182" s="1">
        <v>0</v>
      </c>
      <c r="Y3182" s="1">
        <v>0</v>
      </c>
      <c r="AA3182" s="1">
        <v>0</v>
      </c>
      <c r="AC3182" s="1">
        <v>0</v>
      </c>
      <c r="AE3182" s="1">
        <v>0</v>
      </c>
      <c r="AG3182" s="1">
        <v>1</v>
      </c>
      <c r="AH3182" s="1">
        <v>0</v>
      </c>
    </row>
    <row r="3183" spans="1:34">
      <c r="A3183" s="1" t="s">
        <v>8247</v>
      </c>
      <c r="B3183" s="1" t="s">
        <v>8248</v>
      </c>
      <c r="C3183" s="1" t="s">
        <v>334</v>
      </c>
      <c r="D3183" s="1">
        <v>6</v>
      </c>
      <c r="E3183" s="4">
        <v>44712</v>
      </c>
      <c r="F3183" s="1" t="s">
        <v>8249</v>
      </c>
      <c r="G3183" s="1" t="s">
        <v>72</v>
      </c>
      <c r="H3183" s="1" t="s">
        <v>65</v>
      </c>
      <c r="I3183" s="1">
        <v>0.4</v>
      </c>
      <c r="J3183" s="1" t="s">
        <v>75</v>
      </c>
      <c r="K3183" s="1">
        <v>0</v>
      </c>
      <c r="M3183" s="1">
        <v>0</v>
      </c>
      <c r="O3183" s="1">
        <v>0</v>
      </c>
      <c r="Q3183" s="1">
        <v>0</v>
      </c>
      <c r="S3183" s="1">
        <v>0</v>
      </c>
      <c r="U3183" s="1">
        <v>0</v>
      </c>
      <c r="W3183" s="1">
        <v>0</v>
      </c>
      <c r="Y3183" s="1">
        <v>0</v>
      </c>
      <c r="AA3183" s="1">
        <v>0</v>
      </c>
      <c r="AC3183" s="1">
        <v>0</v>
      </c>
      <c r="AE3183" s="1">
        <v>0</v>
      </c>
      <c r="AG3183" s="1">
        <v>1</v>
      </c>
      <c r="AH3183" s="1">
        <v>0</v>
      </c>
    </row>
    <row r="3184" spans="1:34">
      <c r="A3184" s="1" t="s">
        <v>8250</v>
      </c>
      <c r="B3184" s="1" t="s">
        <v>8251</v>
      </c>
      <c r="C3184" s="1" t="s">
        <v>65</v>
      </c>
      <c r="D3184" s="1">
        <v>39</v>
      </c>
      <c r="E3184" s="4">
        <v>44559</v>
      </c>
      <c r="F3184" s="1" t="s">
        <v>8252</v>
      </c>
      <c r="G3184" s="1" t="s">
        <v>72</v>
      </c>
      <c r="H3184" s="1" t="s">
        <v>65</v>
      </c>
      <c r="I3184" s="1">
        <v>0.8</v>
      </c>
      <c r="J3184" s="1" t="s">
        <v>75</v>
      </c>
      <c r="K3184" s="1">
        <v>0</v>
      </c>
      <c r="M3184" s="1">
        <v>0</v>
      </c>
      <c r="O3184" s="1">
        <v>0</v>
      </c>
      <c r="Q3184" s="1">
        <v>0</v>
      </c>
      <c r="S3184" s="1">
        <v>0</v>
      </c>
      <c r="U3184" s="1">
        <v>0</v>
      </c>
      <c r="W3184" s="1">
        <v>0</v>
      </c>
      <c r="Y3184" s="1">
        <v>0</v>
      </c>
      <c r="AA3184" s="1">
        <v>0</v>
      </c>
      <c r="AC3184" s="1">
        <v>0</v>
      </c>
      <c r="AE3184" s="1">
        <v>0</v>
      </c>
      <c r="AG3184" s="1">
        <v>1</v>
      </c>
      <c r="AH3184" s="1">
        <v>0</v>
      </c>
    </row>
    <row r="3185" spans="1:34">
      <c r="A3185" s="1" t="s">
        <v>8253</v>
      </c>
      <c r="B3185" s="1" t="s">
        <v>8254</v>
      </c>
      <c r="C3185" s="1" t="s">
        <v>360</v>
      </c>
      <c r="H3185" s="1" t="s">
        <v>65</v>
      </c>
      <c r="I3185" s="1" t="s">
        <v>66</v>
      </c>
      <c r="V3185" s="1" t="s">
        <v>67</v>
      </c>
    </row>
    <row r="3186" spans="1:34">
      <c r="A3186" s="1" t="s">
        <v>8255</v>
      </c>
      <c r="B3186" s="1" t="s">
        <v>8256</v>
      </c>
      <c r="C3186" s="1" t="s">
        <v>327</v>
      </c>
      <c r="D3186" s="1">
        <v>18</v>
      </c>
      <c r="E3186" s="1">
        <v>42587</v>
      </c>
      <c r="F3186" s="1" t="s">
        <v>20332</v>
      </c>
      <c r="G3186" s="1" t="s">
        <v>72</v>
      </c>
      <c r="H3186" s="1" t="s">
        <v>65</v>
      </c>
      <c r="I3186" s="1">
        <v>0.5</v>
      </c>
      <c r="J3186" s="1" t="s">
        <v>75</v>
      </c>
      <c r="K3186" s="1">
        <v>0</v>
      </c>
      <c r="M3186" s="1">
        <v>0</v>
      </c>
      <c r="O3186" s="1">
        <v>0</v>
      </c>
      <c r="Q3186" s="1">
        <v>0</v>
      </c>
      <c r="S3186" s="1">
        <v>0</v>
      </c>
      <c r="U3186" s="1">
        <v>0</v>
      </c>
      <c r="W3186" s="1">
        <v>0</v>
      </c>
      <c r="Y3186" s="1">
        <v>0</v>
      </c>
      <c r="AA3186" s="1">
        <v>0</v>
      </c>
      <c r="AC3186" s="1">
        <v>0</v>
      </c>
      <c r="AE3186" s="1">
        <v>0</v>
      </c>
      <c r="AG3186" s="1">
        <v>1</v>
      </c>
      <c r="AH3186" s="1">
        <v>0</v>
      </c>
    </row>
    <row r="3187" spans="1:34">
      <c r="A3187" s="1" t="s">
        <v>8257</v>
      </c>
      <c r="B3187" s="1" t="s">
        <v>8258</v>
      </c>
      <c r="C3187" s="1" t="s">
        <v>149</v>
      </c>
      <c r="D3187" s="1">
        <v>12</v>
      </c>
      <c r="E3187" s="1">
        <v>41430</v>
      </c>
      <c r="F3187" s="1" t="s">
        <v>20332</v>
      </c>
      <c r="G3187" s="1" t="s">
        <v>72</v>
      </c>
      <c r="H3187" s="1" t="s">
        <v>65</v>
      </c>
      <c r="I3187" s="1">
        <v>0.8</v>
      </c>
      <c r="J3187" s="1" t="s">
        <v>75</v>
      </c>
      <c r="K3187" s="1">
        <v>0</v>
      </c>
      <c r="M3187" s="1">
        <v>0</v>
      </c>
      <c r="O3187" s="1">
        <v>0</v>
      </c>
      <c r="Q3187" s="1">
        <v>0</v>
      </c>
      <c r="S3187" s="1">
        <v>0</v>
      </c>
      <c r="U3187" s="1">
        <v>0</v>
      </c>
      <c r="W3187" s="1">
        <v>0</v>
      </c>
      <c r="Y3187" s="1">
        <v>0</v>
      </c>
      <c r="AA3187" s="1">
        <v>0</v>
      </c>
      <c r="AC3187" s="1">
        <v>0</v>
      </c>
      <c r="AE3187" s="1">
        <v>0</v>
      </c>
      <c r="AG3187" s="1">
        <v>1</v>
      </c>
      <c r="AH3187" s="1">
        <v>0</v>
      </c>
    </row>
    <row r="3188" spans="1:34">
      <c r="A3188" s="1" t="s">
        <v>8259</v>
      </c>
      <c r="B3188" s="1" t="s">
        <v>8260</v>
      </c>
      <c r="C3188" s="1" t="s">
        <v>112</v>
      </c>
      <c r="D3188" s="1">
        <v>33</v>
      </c>
      <c r="E3188" s="1">
        <v>43827</v>
      </c>
      <c r="F3188" s="1" t="s">
        <v>20332</v>
      </c>
      <c r="G3188" s="1" t="s">
        <v>72</v>
      </c>
      <c r="H3188" s="1" t="s">
        <v>65</v>
      </c>
      <c r="I3188" s="1">
        <v>0.5</v>
      </c>
      <c r="J3188" s="1" t="s">
        <v>75</v>
      </c>
      <c r="K3188" s="1">
        <v>0</v>
      </c>
      <c r="M3188" s="1">
        <v>0</v>
      </c>
      <c r="O3188" s="1">
        <v>0</v>
      </c>
      <c r="Q3188" s="1">
        <v>0</v>
      </c>
      <c r="S3188" s="1">
        <v>0</v>
      </c>
      <c r="U3188" s="1">
        <v>0</v>
      </c>
      <c r="W3188" s="1">
        <v>0</v>
      </c>
      <c r="Y3188" s="1">
        <v>0</v>
      </c>
      <c r="AA3188" s="1">
        <v>0</v>
      </c>
      <c r="AC3188" s="1">
        <v>0</v>
      </c>
      <c r="AE3188" s="1">
        <v>0</v>
      </c>
      <c r="AG3188" s="1">
        <v>1</v>
      </c>
      <c r="AH3188" s="1">
        <v>0</v>
      </c>
    </row>
    <row r="3189" spans="1:34">
      <c r="A3189" s="1" t="s">
        <v>8261</v>
      </c>
      <c r="B3189" s="1" t="s">
        <v>8262</v>
      </c>
      <c r="C3189" s="1" t="s">
        <v>306</v>
      </c>
      <c r="D3189" s="1">
        <v>4</v>
      </c>
      <c r="E3189" s="4">
        <v>44642</v>
      </c>
      <c r="F3189" s="1" t="s">
        <v>8263</v>
      </c>
      <c r="G3189" s="1" t="s">
        <v>80</v>
      </c>
      <c r="H3189" s="1" t="s">
        <v>73</v>
      </c>
      <c r="I3189" s="1">
        <v>0.6</v>
      </c>
      <c r="J3189" s="1" t="s">
        <v>82</v>
      </c>
      <c r="K3189" s="1">
        <v>0.62</v>
      </c>
      <c r="L3189" s="1" t="s">
        <v>83</v>
      </c>
      <c r="M3189" s="1">
        <v>0.64</v>
      </c>
      <c r="N3189" s="1" t="s">
        <v>84</v>
      </c>
      <c r="O3189" s="1">
        <v>0.7</v>
      </c>
      <c r="P3189" s="1" t="s">
        <v>85</v>
      </c>
      <c r="Q3189" s="1">
        <v>0</v>
      </c>
      <c r="S3189" s="1">
        <v>0</v>
      </c>
      <c r="U3189" s="1">
        <v>0</v>
      </c>
      <c r="W3189" s="1">
        <v>0</v>
      </c>
      <c r="Y3189" s="1">
        <v>0</v>
      </c>
      <c r="AA3189" s="1">
        <v>0</v>
      </c>
      <c r="AC3189" s="1">
        <v>0</v>
      </c>
      <c r="AE3189" s="1">
        <v>0</v>
      </c>
      <c r="AG3189" s="1">
        <v>3</v>
      </c>
      <c r="AH3189" s="1">
        <v>0</v>
      </c>
    </row>
    <row r="3190" spans="1:34">
      <c r="A3190" s="1" t="s">
        <v>8264</v>
      </c>
      <c r="B3190" s="1" t="s">
        <v>8265</v>
      </c>
      <c r="C3190" s="1" t="s">
        <v>149</v>
      </c>
      <c r="D3190" s="1">
        <v>11</v>
      </c>
      <c r="E3190" s="1">
        <v>42490</v>
      </c>
      <c r="F3190" s="1" t="s">
        <v>20332</v>
      </c>
      <c r="G3190" s="1" t="s">
        <v>72</v>
      </c>
      <c r="H3190" s="1" t="s">
        <v>73</v>
      </c>
      <c r="I3190" s="1">
        <v>0</v>
      </c>
      <c r="J3190" s="1" t="s">
        <v>81</v>
      </c>
      <c r="K3190" s="1">
        <v>0.8</v>
      </c>
      <c r="L3190" s="1" t="s">
        <v>75</v>
      </c>
      <c r="M3190" s="1">
        <v>0</v>
      </c>
      <c r="O3190" s="1">
        <v>0</v>
      </c>
      <c r="Q3190" s="1">
        <v>0</v>
      </c>
      <c r="S3190" s="1">
        <v>0</v>
      </c>
      <c r="U3190" s="1">
        <v>0</v>
      </c>
      <c r="W3190" s="1">
        <v>0</v>
      </c>
      <c r="Y3190" s="1">
        <v>0</v>
      </c>
      <c r="AA3190" s="1">
        <v>0</v>
      </c>
      <c r="AC3190" s="1">
        <v>0</v>
      </c>
      <c r="AE3190" s="1">
        <v>0</v>
      </c>
      <c r="AG3190" s="1">
        <v>2</v>
      </c>
      <c r="AH3190" s="1">
        <v>15000</v>
      </c>
    </row>
    <row r="3191" spans="1:34">
      <c r="A3191" s="1" t="s">
        <v>8266</v>
      </c>
      <c r="B3191" s="1" t="s">
        <v>8267</v>
      </c>
      <c r="C3191" s="1" t="s">
        <v>826</v>
      </c>
      <c r="D3191" s="1">
        <v>2</v>
      </c>
      <c r="E3191" s="4">
        <v>44634</v>
      </c>
      <c r="F3191" s="1" t="s">
        <v>8268</v>
      </c>
      <c r="G3191" s="1" t="s">
        <v>72</v>
      </c>
      <c r="H3191" s="1" t="s">
        <v>73</v>
      </c>
      <c r="I3191" s="1">
        <v>0</v>
      </c>
      <c r="J3191" s="1" t="s">
        <v>74</v>
      </c>
      <c r="K3191" s="1">
        <v>0.8</v>
      </c>
      <c r="L3191" s="1" t="s">
        <v>75</v>
      </c>
      <c r="M3191" s="1">
        <v>0</v>
      </c>
      <c r="O3191" s="1">
        <v>0</v>
      </c>
      <c r="Q3191" s="1">
        <v>0</v>
      </c>
      <c r="S3191" s="1">
        <v>0</v>
      </c>
      <c r="U3191" s="1">
        <v>0</v>
      </c>
      <c r="W3191" s="1">
        <v>0</v>
      </c>
      <c r="Y3191" s="1">
        <v>0</v>
      </c>
      <c r="AA3191" s="1">
        <v>0</v>
      </c>
      <c r="AC3191" s="1">
        <v>0</v>
      </c>
      <c r="AE3191" s="1">
        <v>0</v>
      </c>
      <c r="AG3191" s="1">
        <v>2</v>
      </c>
      <c r="AH3191" s="1">
        <v>10000</v>
      </c>
    </row>
    <row r="3192" spans="1:34">
      <c r="A3192" s="1" t="s">
        <v>8269</v>
      </c>
      <c r="B3192" s="1" t="s">
        <v>8270</v>
      </c>
      <c r="C3192" s="1" t="s">
        <v>199</v>
      </c>
      <c r="D3192" s="1">
        <v>5</v>
      </c>
      <c r="E3192" s="4">
        <v>44658</v>
      </c>
      <c r="F3192" s="1" t="s">
        <v>8271</v>
      </c>
      <c r="G3192" s="1" t="s">
        <v>72</v>
      </c>
      <c r="H3192" s="1" t="s">
        <v>73</v>
      </c>
      <c r="I3192" s="1">
        <v>0</v>
      </c>
      <c r="J3192" s="1" t="s">
        <v>485</v>
      </c>
      <c r="K3192" s="1">
        <v>0.4</v>
      </c>
      <c r="L3192" s="1" t="s">
        <v>75</v>
      </c>
      <c r="M3192" s="1">
        <v>0</v>
      </c>
      <c r="O3192" s="1">
        <v>0</v>
      </c>
      <c r="Q3192" s="1">
        <v>0</v>
      </c>
      <c r="S3192" s="1">
        <v>0</v>
      </c>
      <c r="U3192" s="1">
        <v>0</v>
      </c>
      <c r="W3192" s="1">
        <v>0</v>
      </c>
      <c r="Y3192" s="1">
        <v>0</v>
      </c>
      <c r="AA3192" s="1">
        <v>0</v>
      </c>
      <c r="AC3192" s="1">
        <v>0</v>
      </c>
      <c r="AE3192" s="1">
        <v>0</v>
      </c>
      <c r="AG3192" s="1">
        <v>2</v>
      </c>
      <c r="AH3192" s="1">
        <v>10999.99</v>
      </c>
    </row>
    <row r="3193" spans="1:34">
      <c r="A3193" s="1" t="s">
        <v>8272</v>
      </c>
      <c r="B3193" s="1" t="s">
        <v>8273</v>
      </c>
      <c r="C3193" s="1" t="s">
        <v>212</v>
      </c>
      <c r="D3193" s="1">
        <v>19</v>
      </c>
      <c r="E3193" s="4">
        <v>44701</v>
      </c>
      <c r="F3193" s="1" t="s">
        <v>8274</v>
      </c>
      <c r="G3193" s="1" t="s">
        <v>72</v>
      </c>
      <c r="H3193" s="1" t="s">
        <v>73</v>
      </c>
      <c r="I3193" s="1">
        <v>0</v>
      </c>
      <c r="J3193" s="1" t="s">
        <v>89</v>
      </c>
      <c r="K3193" s="1">
        <v>0.8</v>
      </c>
      <c r="L3193" s="1" t="s">
        <v>75</v>
      </c>
      <c r="M3193" s="1">
        <v>0</v>
      </c>
      <c r="O3193" s="1">
        <v>0</v>
      </c>
      <c r="Q3193" s="1">
        <v>0</v>
      </c>
      <c r="S3193" s="1">
        <v>0</v>
      </c>
      <c r="U3193" s="1">
        <v>0</v>
      </c>
      <c r="W3193" s="1">
        <v>0</v>
      </c>
      <c r="Y3193" s="1">
        <v>0</v>
      </c>
      <c r="AA3193" s="1">
        <v>0</v>
      </c>
      <c r="AC3193" s="1">
        <v>0</v>
      </c>
      <c r="AE3193" s="1">
        <v>0</v>
      </c>
      <c r="AG3193" s="1">
        <v>2</v>
      </c>
      <c r="AH3193" s="1">
        <v>12000</v>
      </c>
    </row>
    <row r="3194" spans="1:34">
      <c r="A3194" s="1" t="s">
        <v>8275</v>
      </c>
      <c r="B3194" s="1" t="s">
        <v>8276</v>
      </c>
      <c r="C3194" s="1" t="s">
        <v>199</v>
      </c>
      <c r="D3194" s="1">
        <v>4</v>
      </c>
      <c r="E3194" s="4">
        <v>44650</v>
      </c>
      <c r="F3194" s="1" t="s">
        <v>8277</v>
      </c>
      <c r="G3194" s="1" t="s">
        <v>72</v>
      </c>
      <c r="H3194" s="1" t="s">
        <v>65</v>
      </c>
      <c r="I3194" s="1">
        <v>0.7</v>
      </c>
      <c r="J3194" s="1" t="s">
        <v>75</v>
      </c>
      <c r="K3194" s="1">
        <v>0</v>
      </c>
      <c r="M3194" s="1">
        <v>0</v>
      </c>
      <c r="O3194" s="1">
        <v>0</v>
      </c>
      <c r="Q3194" s="1">
        <v>0</v>
      </c>
      <c r="S3194" s="1">
        <v>0</v>
      </c>
      <c r="U3194" s="1">
        <v>0</v>
      </c>
      <c r="W3194" s="1">
        <v>0</v>
      </c>
      <c r="Y3194" s="1">
        <v>0</v>
      </c>
      <c r="AA3194" s="1">
        <v>0</v>
      </c>
      <c r="AC3194" s="1">
        <v>0</v>
      </c>
      <c r="AE3194" s="1">
        <v>0</v>
      </c>
      <c r="AG3194" s="1">
        <v>1</v>
      </c>
      <c r="AH3194" s="1">
        <v>0</v>
      </c>
    </row>
    <row r="3195" spans="1:34">
      <c r="A3195" s="1" t="s">
        <v>8278</v>
      </c>
      <c r="B3195" s="1" t="s">
        <v>8279</v>
      </c>
      <c r="C3195" s="1" t="s">
        <v>212</v>
      </c>
      <c r="D3195" s="1">
        <v>11</v>
      </c>
      <c r="E3195" s="4">
        <v>44711</v>
      </c>
      <c r="F3195" s="1" t="s">
        <v>8280</v>
      </c>
      <c r="G3195" s="1" t="s">
        <v>72</v>
      </c>
      <c r="H3195" s="1" t="s">
        <v>65</v>
      </c>
      <c r="I3195" s="1">
        <v>0.8</v>
      </c>
      <c r="J3195" s="1" t="s">
        <v>75</v>
      </c>
      <c r="K3195" s="1">
        <v>0</v>
      </c>
      <c r="M3195" s="1">
        <v>0</v>
      </c>
      <c r="O3195" s="1">
        <v>0</v>
      </c>
      <c r="Q3195" s="1">
        <v>0</v>
      </c>
      <c r="S3195" s="1">
        <v>0</v>
      </c>
      <c r="U3195" s="1">
        <v>0</v>
      </c>
      <c r="W3195" s="1">
        <v>0</v>
      </c>
      <c r="Y3195" s="1">
        <v>0</v>
      </c>
      <c r="AA3195" s="1">
        <v>0</v>
      </c>
      <c r="AC3195" s="1">
        <v>0</v>
      </c>
      <c r="AE3195" s="1">
        <v>0</v>
      </c>
      <c r="AG3195" s="1">
        <v>1</v>
      </c>
      <c r="AH3195" s="1">
        <v>0</v>
      </c>
    </row>
    <row r="3196" spans="1:34">
      <c r="A3196" s="1" t="s">
        <v>8281</v>
      </c>
      <c r="B3196" s="1" t="s">
        <v>8282</v>
      </c>
      <c r="C3196" s="1" t="s">
        <v>163</v>
      </c>
      <c r="D3196" s="1">
        <v>13</v>
      </c>
      <c r="E3196" s="4">
        <v>44705</v>
      </c>
      <c r="F3196" s="1" t="s">
        <v>8283</v>
      </c>
      <c r="G3196" s="1" t="s">
        <v>72</v>
      </c>
      <c r="H3196" s="1" t="s">
        <v>65</v>
      </c>
      <c r="I3196" s="1">
        <v>0.65</v>
      </c>
      <c r="J3196" s="1" t="s">
        <v>75</v>
      </c>
      <c r="K3196" s="1">
        <v>0</v>
      </c>
      <c r="M3196" s="1">
        <v>0</v>
      </c>
      <c r="O3196" s="1">
        <v>0</v>
      </c>
      <c r="Q3196" s="1">
        <v>0</v>
      </c>
      <c r="S3196" s="1">
        <v>0</v>
      </c>
      <c r="U3196" s="1">
        <v>0</v>
      </c>
      <c r="W3196" s="1">
        <v>0</v>
      </c>
      <c r="Y3196" s="1">
        <v>0</v>
      </c>
      <c r="AA3196" s="1">
        <v>0</v>
      </c>
      <c r="AC3196" s="1">
        <v>0</v>
      </c>
      <c r="AE3196" s="1">
        <v>0</v>
      </c>
      <c r="AG3196" s="1">
        <v>1</v>
      </c>
      <c r="AH3196" s="1">
        <v>0</v>
      </c>
    </row>
    <row r="3197" spans="1:34">
      <c r="A3197" s="1" t="s">
        <v>8284</v>
      </c>
      <c r="B3197" s="1" t="s">
        <v>8285</v>
      </c>
      <c r="C3197" s="1" t="s">
        <v>365</v>
      </c>
      <c r="D3197" s="1">
        <v>3</v>
      </c>
      <c r="E3197" s="4">
        <v>44662</v>
      </c>
      <c r="F3197" s="1" t="s">
        <v>8286</v>
      </c>
      <c r="G3197" s="1" t="s">
        <v>72</v>
      </c>
      <c r="H3197" s="1" t="s">
        <v>73</v>
      </c>
      <c r="I3197" s="1">
        <v>0</v>
      </c>
      <c r="J3197" s="1" t="s">
        <v>74</v>
      </c>
      <c r="K3197" s="1">
        <v>0.7</v>
      </c>
      <c r="L3197" s="1" t="s">
        <v>75</v>
      </c>
      <c r="M3197" s="1">
        <v>0</v>
      </c>
      <c r="O3197" s="1">
        <v>0</v>
      </c>
      <c r="Q3197" s="1">
        <v>0</v>
      </c>
      <c r="S3197" s="1">
        <v>0</v>
      </c>
      <c r="U3197" s="1">
        <v>0</v>
      </c>
      <c r="W3197" s="1">
        <v>0</v>
      </c>
      <c r="Y3197" s="1">
        <v>0</v>
      </c>
      <c r="AA3197" s="1">
        <v>0</v>
      </c>
      <c r="AC3197" s="1">
        <v>0</v>
      </c>
      <c r="AE3197" s="1">
        <v>0</v>
      </c>
      <c r="AG3197" s="1">
        <v>2</v>
      </c>
      <c r="AH3197" s="1">
        <v>10000</v>
      </c>
    </row>
    <row r="3198" spans="1:34">
      <c r="A3198" s="1" t="s">
        <v>8287</v>
      </c>
      <c r="B3198" s="1" t="s">
        <v>8288</v>
      </c>
      <c r="C3198" s="1" t="s">
        <v>238</v>
      </c>
      <c r="D3198" s="1">
        <v>15</v>
      </c>
      <c r="E3198" s="1">
        <v>42180</v>
      </c>
      <c r="F3198" s="1" t="s">
        <v>20332</v>
      </c>
      <c r="G3198" s="1" t="s">
        <v>72</v>
      </c>
      <c r="H3198" s="1" t="s">
        <v>65</v>
      </c>
      <c r="I3198" s="1">
        <v>0.5</v>
      </c>
      <c r="J3198" s="1" t="s">
        <v>75</v>
      </c>
      <c r="K3198" s="1">
        <v>0</v>
      </c>
      <c r="M3198" s="1">
        <v>0</v>
      </c>
      <c r="O3198" s="1">
        <v>0</v>
      </c>
      <c r="Q3198" s="1">
        <v>0</v>
      </c>
      <c r="S3198" s="1">
        <v>0</v>
      </c>
      <c r="U3198" s="1">
        <v>0</v>
      </c>
      <c r="W3198" s="1">
        <v>0</v>
      </c>
      <c r="Y3198" s="1">
        <v>0</v>
      </c>
      <c r="AA3198" s="1">
        <v>0</v>
      </c>
      <c r="AC3198" s="1">
        <v>0</v>
      </c>
      <c r="AE3198" s="1">
        <v>0</v>
      </c>
      <c r="AG3198" s="1">
        <v>1</v>
      </c>
      <c r="AH3198" s="1">
        <v>0</v>
      </c>
    </row>
    <row r="3199" spans="1:34">
      <c r="A3199" s="1" t="s">
        <v>8289</v>
      </c>
      <c r="B3199" s="1" t="s">
        <v>8290</v>
      </c>
      <c r="C3199" s="1" t="s">
        <v>259</v>
      </c>
      <c r="D3199" s="1">
        <v>10</v>
      </c>
      <c r="E3199" s="1">
        <v>42825</v>
      </c>
      <c r="F3199" s="1" t="s">
        <v>20332</v>
      </c>
      <c r="G3199" s="1" t="s">
        <v>72</v>
      </c>
      <c r="H3199" s="1" t="s">
        <v>65</v>
      </c>
      <c r="I3199" s="1">
        <v>0.2</v>
      </c>
      <c r="J3199" s="1" t="s">
        <v>75</v>
      </c>
      <c r="K3199" s="1">
        <v>0</v>
      </c>
      <c r="M3199" s="1">
        <v>0</v>
      </c>
      <c r="O3199" s="1">
        <v>0</v>
      </c>
      <c r="Q3199" s="1">
        <v>0</v>
      </c>
      <c r="S3199" s="1">
        <v>0</v>
      </c>
      <c r="U3199" s="1">
        <v>0</v>
      </c>
      <c r="W3199" s="1">
        <v>0</v>
      </c>
      <c r="Y3199" s="1">
        <v>0</v>
      </c>
      <c r="AA3199" s="1">
        <v>0</v>
      </c>
      <c r="AC3199" s="1">
        <v>0</v>
      </c>
      <c r="AE3199" s="1">
        <v>0</v>
      </c>
      <c r="AG3199" s="1">
        <v>1</v>
      </c>
      <c r="AH3199" s="1">
        <v>0</v>
      </c>
    </row>
    <row r="3200" spans="1:34">
      <c r="A3200" s="1" t="s">
        <v>8291</v>
      </c>
      <c r="B3200" s="1" t="s">
        <v>8292</v>
      </c>
      <c r="C3200" s="1" t="s">
        <v>411</v>
      </c>
      <c r="D3200" s="1">
        <v>3</v>
      </c>
      <c r="E3200" s="4">
        <v>44638</v>
      </c>
      <c r="F3200" s="1" t="s">
        <v>8293</v>
      </c>
      <c r="G3200" s="1" t="s">
        <v>72</v>
      </c>
      <c r="H3200" s="1" t="s">
        <v>65</v>
      </c>
      <c r="I3200" s="1">
        <v>0.2</v>
      </c>
      <c r="J3200" s="1" t="s">
        <v>75</v>
      </c>
      <c r="K3200" s="1">
        <v>0</v>
      </c>
      <c r="M3200" s="1">
        <v>0</v>
      </c>
      <c r="O3200" s="1">
        <v>0</v>
      </c>
      <c r="Q3200" s="1">
        <v>0</v>
      </c>
      <c r="S3200" s="1">
        <v>0</v>
      </c>
      <c r="U3200" s="1">
        <v>0</v>
      </c>
      <c r="W3200" s="1">
        <v>0</v>
      </c>
      <c r="Y3200" s="1">
        <v>0</v>
      </c>
      <c r="AA3200" s="1">
        <v>0</v>
      </c>
      <c r="AC3200" s="1">
        <v>0</v>
      </c>
      <c r="AE3200" s="1">
        <v>0</v>
      </c>
      <c r="AG3200" s="1">
        <v>1</v>
      </c>
      <c r="AH3200" s="1">
        <v>0</v>
      </c>
    </row>
    <row r="3201" spans="1:34">
      <c r="A3201" s="1" t="s">
        <v>8294</v>
      </c>
      <c r="B3201" s="1" t="s">
        <v>8295</v>
      </c>
      <c r="C3201" s="1" t="s">
        <v>411</v>
      </c>
      <c r="D3201" s="1">
        <v>5</v>
      </c>
      <c r="E3201" s="4">
        <v>44652</v>
      </c>
      <c r="F3201" s="1" t="s">
        <v>8296</v>
      </c>
      <c r="G3201" s="1" t="s">
        <v>80</v>
      </c>
      <c r="H3201" s="1" t="s">
        <v>65</v>
      </c>
      <c r="I3201" s="1">
        <v>0.4</v>
      </c>
      <c r="J3201" s="1" t="s">
        <v>75</v>
      </c>
      <c r="K3201" s="1">
        <v>0</v>
      </c>
      <c r="M3201" s="1">
        <v>0</v>
      </c>
      <c r="O3201" s="1">
        <v>0</v>
      </c>
      <c r="Q3201" s="1">
        <v>0</v>
      </c>
      <c r="S3201" s="1">
        <v>0</v>
      </c>
      <c r="U3201" s="1">
        <v>0</v>
      </c>
      <c r="W3201" s="1">
        <v>0</v>
      </c>
      <c r="Y3201" s="1">
        <v>0</v>
      </c>
      <c r="AA3201" s="1">
        <v>0</v>
      </c>
      <c r="AC3201" s="1">
        <v>0</v>
      </c>
      <c r="AE3201" s="1">
        <v>0</v>
      </c>
      <c r="AG3201" s="1">
        <v>1</v>
      </c>
      <c r="AH3201" s="1">
        <v>0</v>
      </c>
    </row>
    <row r="3202" spans="1:34">
      <c r="A3202" s="1" t="s">
        <v>8297</v>
      </c>
      <c r="B3202" s="1" t="s">
        <v>8298</v>
      </c>
      <c r="C3202" s="1" t="s">
        <v>923</v>
      </c>
      <c r="D3202" s="1">
        <v>78</v>
      </c>
      <c r="E3202" s="1">
        <v>41561</v>
      </c>
      <c r="F3202" s="1" t="s">
        <v>20332</v>
      </c>
      <c r="G3202" s="1" t="s">
        <v>72</v>
      </c>
      <c r="H3202" s="1" t="s">
        <v>65</v>
      </c>
      <c r="I3202" s="1">
        <v>0.8</v>
      </c>
      <c r="J3202" s="1" t="s">
        <v>75</v>
      </c>
      <c r="K3202" s="1">
        <v>0</v>
      </c>
      <c r="M3202" s="1">
        <v>0</v>
      </c>
      <c r="O3202" s="1">
        <v>0</v>
      </c>
      <c r="Q3202" s="1">
        <v>0</v>
      </c>
      <c r="S3202" s="1">
        <v>0</v>
      </c>
      <c r="U3202" s="1">
        <v>0</v>
      </c>
      <c r="W3202" s="1">
        <v>0</v>
      </c>
      <c r="Y3202" s="1">
        <v>0</v>
      </c>
      <c r="AA3202" s="1">
        <v>0</v>
      </c>
      <c r="AC3202" s="1">
        <v>0</v>
      </c>
      <c r="AE3202" s="1">
        <v>0</v>
      </c>
      <c r="AG3202" s="1">
        <v>1</v>
      </c>
      <c r="AH3202" s="1">
        <v>0</v>
      </c>
    </row>
    <row r="3203" spans="1:34">
      <c r="A3203" s="1" t="s">
        <v>8299</v>
      </c>
      <c r="B3203" s="1" t="s">
        <v>8300</v>
      </c>
      <c r="C3203" s="1" t="s">
        <v>259</v>
      </c>
      <c r="D3203" s="1">
        <v>3</v>
      </c>
      <c r="E3203" s="1">
        <v>44246</v>
      </c>
      <c r="F3203" s="1" t="s">
        <v>20332</v>
      </c>
      <c r="G3203" s="1" t="s">
        <v>72</v>
      </c>
      <c r="H3203" s="1" t="s">
        <v>65</v>
      </c>
      <c r="I3203" s="1">
        <v>0.2</v>
      </c>
      <c r="J3203" s="1" t="s">
        <v>75</v>
      </c>
      <c r="K3203" s="1">
        <v>0</v>
      </c>
      <c r="M3203" s="1">
        <v>0</v>
      </c>
      <c r="O3203" s="1">
        <v>0</v>
      </c>
      <c r="Q3203" s="1">
        <v>0</v>
      </c>
      <c r="S3203" s="1">
        <v>0</v>
      </c>
      <c r="U3203" s="1">
        <v>0</v>
      </c>
      <c r="W3203" s="1">
        <v>0</v>
      </c>
      <c r="Y3203" s="1">
        <v>0</v>
      </c>
      <c r="AA3203" s="1">
        <v>0</v>
      </c>
      <c r="AC3203" s="1">
        <v>0</v>
      </c>
      <c r="AE3203" s="1">
        <v>0</v>
      </c>
      <c r="AG3203" s="1">
        <v>1</v>
      </c>
      <c r="AH3203" s="1">
        <v>0</v>
      </c>
    </row>
    <row r="3204" spans="1:34">
      <c r="A3204" s="1" t="s">
        <v>8301</v>
      </c>
      <c r="B3204" s="1" t="s">
        <v>8302</v>
      </c>
      <c r="C3204" s="1" t="s">
        <v>228</v>
      </c>
      <c r="D3204" s="1">
        <v>7</v>
      </c>
      <c r="E3204" s="1">
        <v>44285</v>
      </c>
      <c r="F3204" s="1" t="s">
        <v>20332</v>
      </c>
      <c r="G3204" s="1" t="s">
        <v>72</v>
      </c>
      <c r="H3204" s="1" t="s">
        <v>73</v>
      </c>
      <c r="I3204" s="1">
        <v>0</v>
      </c>
      <c r="J3204" s="1" t="s">
        <v>1490</v>
      </c>
      <c r="K3204" s="1">
        <v>0.8</v>
      </c>
      <c r="L3204" s="1" t="s">
        <v>75</v>
      </c>
      <c r="M3204" s="1">
        <v>0</v>
      </c>
      <c r="O3204" s="1">
        <v>0</v>
      </c>
      <c r="Q3204" s="1">
        <v>0</v>
      </c>
      <c r="S3204" s="1">
        <v>0</v>
      </c>
      <c r="U3204" s="1">
        <v>0</v>
      </c>
      <c r="W3204" s="1">
        <v>0</v>
      </c>
      <c r="Y3204" s="1">
        <v>0</v>
      </c>
      <c r="AA3204" s="1">
        <v>0</v>
      </c>
      <c r="AC3204" s="1">
        <v>0</v>
      </c>
      <c r="AE3204" s="1">
        <v>0</v>
      </c>
      <c r="AG3204" s="1">
        <v>2</v>
      </c>
      <c r="AH3204" s="1">
        <v>5000</v>
      </c>
    </row>
    <row r="3205" spans="1:34">
      <c r="A3205" s="1" t="s">
        <v>8303</v>
      </c>
      <c r="B3205" s="1" t="s">
        <v>8304</v>
      </c>
      <c r="C3205" s="1" t="s">
        <v>1232</v>
      </c>
      <c r="D3205" s="1">
        <v>33</v>
      </c>
      <c r="E3205" s="1">
        <v>41844</v>
      </c>
      <c r="F3205" s="1" t="s">
        <v>20332</v>
      </c>
      <c r="G3205" s="1" t="s">
        <v>72</v>
      </c>
      <c r="H3205" s="1" t="s">
        <v>73</v>
      </c>
      <c r="I3205" s="1">
        <v>0</v>
      </c>
      <c r="J3205" s="1" t="s">
        <v>74</v>
      </c>
      <c r="K3205" s="1">
        <v>0.8</v>
      </c>
      <c r="L3205" s="1" t="s">
        <v>75</v>
      </c>
      <c r="M3205" s="1">
        <v>0</v>
      </c>
      <c r="O3205" s="1">
        <v>0</v>
      </c>
      <c r="Q3205" s="1">
        <v>0</v>
      </c>
      <c r="S3205" s="1">
        <v>0</v>
      </c>
      <c r="U3205" s="1">
        <v>0</v>
      </c>
      <c r="W3205" s="1">
        <v>0</v>
      </c>
      <c r="Y3205" s="1">
        <v>0</v>
      </c>
      <c r="AA3205" s="1">
        <v>0</v>
      </c>
      <c r="AC3205" s="1">
        <v>0</v>
      </c>
      <c r="AE3205" s="1">
        <v>0</v>
      </c>
      <c r="AG3205" s="1">
        <v>2</v>
      </c>
      <c r="AH3205" s="1">
        <v>10000</v>
      </c>
    </row>
    <row r="3206" spans="1:34">
      <c r="A3206" s="1" t="s">
        <v>8305</v>
      </c>
      <c r="B3206" s="1" t="s">
        <v>8306</v>
      </c>
      <c r="C3206" s="1" t="s">
        <v>322</v>
      </c>
      <c r="D3206" s="1">
        <v>19</v>
      </c>
      <c r="E3206" s="1">
        <v>41089</v>
      </c>
      <c r="F3206" s="1" t="s">
        <v>20332</v>
      </c>
      <c r="G3206" s="1" t="s">
        <v>72</v>
      </c>
      <c r="H3206" s="1" t="s">
        <v>73</v>
      </c>
      <c r="I3206" s="1">
        <v>0</v>
      </c>
      <c r="J3206" s="1" t="s">
        <v>434</v>
      </c>
      <c r="K3206" s="1">
        <v>0.8</v>
      </c>
      <c r="L3206" s="1" t="s">
        <v>75</v>
      </c>
      <c r="M3206" s="1">
        <v>0</v>
      </c>
      <c r="O3206" s="1">
        <v>0</v>
      </c>
      <c r="Q3206" s="1">
        <v>0</v>
      </c>
      <c r="S3206" s="1">
        <v>0</v>
      </c>
      <c r="U3206" s="1">
        <v>0</v>
      </c>
      <c r="W3206" s="1">
        <v>0</v>
      </c>
      <c r="Y3206" s="1">
        <v>0</v>
      </c>
      <c r="AA3206" s="1">
        <v>0</v>
      </c>
      <c r="AC3206" s="1">
        <v>0</v>
      </c>
      <c r="AE3206" s="1">
        <v>0</v>
      </c>
      <c r="AG3206" s="1">
        <v>2</v>
      </c>
      <c r="AH3206" s="1">
        <v>7500</v>
      </c>
    </row>
    <row r="3207" spans="1:34">
      <c r="A3207" s="1" t="s">
        <v>8307</v>
      </c>
      <c r="B3207" s="1" t="s">
        <v>8308</v>
      </c>
      <c r="C3207" s="1" t="s">
        <v>175</v>
      </c>
      <c r="D3207" s="1">
        <v>14</v>
      </c>
      <c r="E3207" s="1">
        <v>41372</v>
      </c>
      <c r="F3207" s="1" t="s">
        <v>20332</v>
      </c>
      <c r="G3207" s="1" t="s">
        <v>72</v>
      </c>
      <c r="H3207" s="1" t="s">
        <v>73</v>
      </c>
      <c r="I3207" s="1">
        <v>0</v>
      </c>
      <c r="J3207" s="1" t="s">
        <v>20544</v>
      </c>
      <c r="K3207" s="1">
        <v>0.8</v>
      </c>
      <c r="L3207" s="1" t="s">
        <v>75</v>
      </c>
      <c r="M3207" s="1">
        <v>0</v>
      </c>
      <c r="O3207" s="1">
        <v>0</v>
      </c>
      <c r="Q3207" s="1">
        <v>0</v>
      </c>
      <c r="S3207" s="1">
        <v>0</v>
      </c>
      <c r="U3207" s="1">
        <v>0</v>
      </c>
      <c r="W3207" s="1">
        <v>0</v>
      </c>
      <c r="Y3207" s="1">
        <v>0</v>
      </c>
      <c r="AA3207" s="1">
        <v>0</v>
      </c>
      <c r="AC3207" s="1">
        <v>0</v>
      </c>
      <c r="AE3207" s="1">
        <v>0</v>
      </c>
      <c r="AG3207" s="1">
        <v>5</v>
      </c>
      <c r="AH3207" s="1">
        <v>0</v>
      </c>
    </row>
    <row r="3208" spans="1:34">
      <c r="A3208" s="1" t="s">
        <v>8309</v>
      </c>
      <c r="B3208" s="1" t="s">
        <v>8310</v>
      </c>
      <c r="C3208" s="1" t="s">
        <v>613</v>
      </c>
      <c r="D3208" s="1">
        <v>8</v>
      </c>
      <c r="E3208" s="4">
        <v>44624</v>
      </c>
      <c r="F3208" s="1" t="s">
        <v>8311</v>
      </c>
      <c r="G3208" s="1" t="s">
        <v>72</v>
      </c>
      <c r="H3208" s="1" t="s">
        <v>65</v>
      </c>
      <c r="I3208" s="1">
        <v>0.8</v>
      </c>
      <c r="J3208" s="1" t="s">
        <v>75</v>
      </c>
      <c r="K3208" s="1">
        <v>0</v>
      </c>
      <c r="M3208" s="1">
        <v>0</v>
      </c>
      <c r="O3208" s="1">
        <v>0</v>
      </c>
      <c r="Q3208" s="1">
        <v>0</v>
      </c>
      <c r="S3208" s="1">
        <v>0</v>
      </c>
      <c r="U3208" s="1">
        <v>0</v>
      </c>
      <c r="W3208" s="1">
        <v>0</v>
      </c>
      <c r="Y3208" s="1">
        <v>0</v>
      </c>
      <c r="AA3208" s="1">
        <v>0</v>
      </c>
      <c r="AC3208" s="1">
        <v>0</v>
      </c>
      <c r="AE3208" s="1">
        <v>0</v>
      </c>
      <c r="AG3208" s="1">
        <v>1</v>
      </c>
      <c r="AH3208" s="1">
        <v>0</v>
      </c>
    </row>
    <row r="3209" spans="1:34">
      <c r="A3209" s="1" t="s">
        <v>8312</v>
      </c>
      <c r="B3209" s="1" t="s">
        <v>8313</v>
      </c>
      <c r="C3209" s="1" t="s">
        <v>297</v>
      </c>
      <c r="D3209" s="1">
        <v>24</v>
      </c>
      <c r="E3209" s="1">
        <v>44098</v>
      </c>
      <c r="F3209" s="1" t="s">
        <v>20332</v>
      </c>
      <c r="G3209" s="1" t="s">
        <v>72</v>
      </c>
      <c r="H3209" s="1" t="s">
        <v>73</v>
      </c>
      <c r="I3209" s="1">
        <v>0</v>
      </c>
      <c r="J3209" s="1" t="s">
        <v>1194</v>
      </c>
      <c r="K3209" s="1">
        <v>0</v>
      </c>
      <c r="L3209" s="1" t="s">
        <v>20545</v>
      </c>
      <c r="M3209" s="1">
        <v>0.6</v>
      </c>
      <c r="N3209" s="1" t="s">
        <v>75</v>
      </c>
      <c r="O3209" s="1">
        <v>0</v>
      </c>
      <c r="Q3209" s="1">
        <v>0</v>
      </c>
      <c r="S3209" s="1">
        <v>0</v>
      </c>
      <c r="U3209" s="1">
        <v>0</v>
      </c>
      <c r="W3209" s="1">
        <v>0</v>
      </c>
      <c r="Y3209" s="1">
        <v>0</v>
      </c>
      <c r="AA3209" s="1">
        <v>0</v>
      </c>
      <c r="AC3209" s="1">
        <v>0</v>
      </c>
      <c r="AE3209" s="1">
        <v>0</v>
      </c>
      <c r="AG3209" s="1">
        <v>5</v>
      </c>
      <c r="AH3209" s="1">
        <v>0</v>
      </c>
    </row>
    <row r="3210" spans="1:34">
      <c r="A3210" s="1" t="s">
        <v>8314</v>
      </c>
      <c r="B3210" s="1" t="s">
        <v>8315</v>
      </c>
      <c r="C3210" s="1" t="s">
        <v>167</v>
      </c>
      <c r="D3210" s="1">
        <v>6</v>
      </c>
      <c r="E3210" s="4">
        <v>44658</v>
      </c>
      <c r="F3210" s="1" t="s">
        <v>8316</v>
      </c>
      <c r="G3210" s="1" t="s">
        <v>72</v>
      </c>
      <c r="H3210" s="1" t="s">
        <v>65</v>
      </c>
      <c r="I3210" s="1">
        <v>0.7</v>
      </c>
      <c r="J3210" s="1" t="s">
        <v>75</v>
      </c>
      <c r="K3210" s="1">
        <v>0</v>
      </c>
      <c r="M3210" s="1">
        <v>0</v>
      </c>
      <c r="O3210" s="1">
        <v>0</v>
      </c>
      <c r="Q3210" s="1">
        <v>0</v>
      </c>
      <c r="S3210" s="1">
        <v>0</v>
      </c>
      <c r="U3210" s="1">
        <v>0</v>
      </c>
      <c r="W3210" s="1">
        <v>0</v>
      </c>
      <c r="Y3210" s="1">
        <v>0</v>
      </c>
      <c r="AA3210" s="1">
        <v>0</v>
      </c>
      <c r="AC3210" s="1">
        <v>0</v>
      </c>
      <c r="AE3210" s="1">
        <v>0</v>
      </c>
      <c r="AG3210" s="1">
        <v>1</v>
      </c>
      <c r="AH3210" s="1">
        <v>0</v>
      </c>
    </row>
    <row r="3211" spans="1:34">
      <c r="A3211" s="1" t="s">
        <v>8317</v>
      </c>
      <c r="B3211" s="1" t="s">
        <v>8318</v>
      </c>
      <c r="C3211" s="1" t="s">
        <v>235</v>
      </c>
      <c r="D3211" s="1">
        <v>7</v>
      </c>
      <c r="E3211" s="1">
        <v>42489</v>
      </c>
      <c r="F3211" s="1" t="s">
        <v>20332</v>
      </c>
      <c r="G3211" s="1" t="s">
        <v>72</v>
      </c>
      <c r="H3211" s="1" t="s">
        <v>65</v>
      </c>
      <c r="I3211" s="1">
        <v>0.8</v>
      </c>
      <c r="J3211" s="1" t="s">
        <v>75</v>
      </c>
      <c r="K3211" s="1">
        <v>0</v>
      </c>
      <c r="M3211" s="1">
        <v>0</v>
      </c>
      <c r="O3211" s="1">
        <v>0</v>
      </c>
      <c r="Q3211" s="1">
        <v>0</v>
      </c>
      <c r="S3211" s="1">
        <v>0</v>
      </c>
      <c r="U3211" s="1">
        <v>0</v>
      </c>
      <c r="W3211" s="1">
        <v>0</v>
      </c>
      <c r="Y3211" s="1">
        <v>0</v>
      </c>
      <c r="AA3211" s="1">
        <v>0</v>
      </c>
      <c r="AC3211" s="1">
        <v>0</v>
      </c>
      <c r="AE3211" s="1">
        <v>0</v>
      </c>
      <c r="AG3211" s="1">
        <v>1</v>
      </c>
      <c r="AH3211" s="1">
        <v>0</v>
      </c>
    </row>
    <row r="3212" spans="1:34">
      <c r="A3212" s="1" t="s">
        <v>8319</v>
      </c>
      <c r="B3212" s="1" t="s">
        <v>8320</v>
      </c>
      <c r="C3212" s="1" t="s">
        <v>115</v>
      </c>
      <c r="D3212" s="1">
        <v>7</v>
      </c>
      <c r="E3212" s="4">
        <v>44711</v>
      </c>
      <c r="F3212" s="1" t="s">
        <v>8321</v>
      </c>
      <c r="G3212" s="1" t="s">
        <v>72</v>
      </c>
      <c r="H3212" s="1" t="s">
        <v>65</v>
      </c>
      <c r="I3212" s="1">
        <v>0.3</v>
      </c>
      <c r="J3212" s="1" t="s">
        <v>75</v>
      </c>
      <c r="K3212" s="1">
        <v>0</v>
      </c>
      <c r="M3212" s="1">
        <v>0</v>
      </c>
      <c r="O3212" s="1">
        <v>0</v>
      </c>
      <c r="Q3212" s="1">
        <v>0</v>
      </c>
      <c r="S3212" s="1">
        <v>0</v>
      </c>
      <c r="U3212" s="1">
        <v>0</v>
      </c>
      <c r="W3212" s="1">
        <v>0</v>
      </c>
      <c r="Y3212" s="1">
        <v>0</v>
      </c>
      <c r="AA3212" s="1">
        <v>0</v>
      </c>
      <c r="AC3212" s="1">
        <v>0</v>
      </c>
      <c r="AE3212" s="1">
        <v>0</v>
      </c>
      <c r="AG3212" s="1">
        <v>1</v>
      </c>
      <c r="AH3212" s="1">
        <v>0</v>
      </c>
    </row>
    <row r="3213" spans="1:34">
      <c r="A3213" s="1" t="s">
        <v>8322</v>
      </c>
      <c r="B3213" s="1" t="s">
        <v>8323</v>
      </c>
      <c r="C3213" s="1" t="s">
        <v>322</v>
      </c>
      <c r="D3213" s="1">
        <v>11</v>
      </c>
      <c r="E3213" s="4">
        <v>44726</v>
      </c>
      <c r="F3213" s="1" t="s">
        <v>8324</v>
      </c>
      <c r="G3213" s="1" t="s">
        <v>72</v>
      </c>
      <c r="H3213" s="1" t="s">
        <v>65</v>
      </c>
      <c r="I3213" s="1">
        <v>0.5</v>
      </c>
      <c r="J3213" s="1" t="s">
        <v>75</v>
      </c>
      <c r="K3213" s="1">
        <v>0</v>
      </c>
      <c r="M3213" s="1">
        <v>0</v>
      </c>
      <c r="O3213" s="1">
        <v>0</v>
      </c>
      <c r="Q3213" s="1">
        <v>0</v>
      </c>
      <c r="S3213" s="1">
        <v>0</v>
      </c>
      <c r="U3213" s="1">
        <v>0</v>
      </c>
      <c r="W3213" s="1">
        <v>0</v>
      </c>
      <c r="Y3213" s="1">
        <v>0</v>
      </c>
      <c r="AA3213" s="1">
        <v>0</v>
      </c>
      <c r="AC3213" s="1">
        <v>0</v>
      </c>
      <c r="AE3213" s="1">
        <v>0</v>
      </c>
      <c r="AG3213" s="1">
        <v>1</v>
      </c>
      <c r="AH3213" s="1">
        <v>0</v>
      </c>
    </row>
    <row r="3214" spans="1:34">
      <c r="A3214" s="1" t="s">
        <v>8325</v>
      </c>
      <c r="B3214" s="1" t="s">
        <v>8326</v>
      </c>
      <c r="C3214" s="1" t="s">
        <v>779</v>
      </c>
      <c r="D3214" s="1">
        <v>8</v>
      </c>
      <c r="E3214" s="1">
        <v>41089</v>
      </c>
      <c r="F3214" s="1" t="s">
        <v>20332</v>
      </c>
      <c r="G3214" s="1" t="s">
        <v>72</v>
      </c>
      <c r="H3214" s="1" t="s">
        <v>65</v>
      </c>
      <c r="I3214" s="1">
        <v>0.8</v>
      </c>
      <c r="J3214" s="1" t="s">
        <v>75</v>
      </c>
      <c r="K3214" s="1">
        <v>0</v>
      </c>
      <c r="M3214" s="1">
        <v>0</v>
      </c>
      <c r="O3214" s="1">
        <v>0</v>
      </c>
      <c r="Q3214" s="1">
        <v>0</v>
      </c>
      <c r="S3214" s="1">
        <v>0</v>
      </c>
      <c r="U3214" s="1">
        <v>0</v>
      </c>
      <c r="W3214" s="1">
        <v>0</v>
      </c>
      <c r="Y3214" s="1">
        <v>0</v>
      </c>
      <c r="AA3214" s="1">
        <v>0</v>
      </c>
      <c r="AC3214" s="1">
        <v>0</v>
      </c>
      <c r="AE3214" s="1">
        <v>0</v>
      </c>
      <c r="AG3214" s="1">
        <v>1</v>
      </c>
      <c r="AH3214" s="1">
        <v>0</v>
      </c>
    </row>
    <row r="3215" spans="1:34">
      <c r="A3215" s="1" t="s">
        <v>8327</v>
      </c>
      <c r="B3215" s="1" t="s">
        <v>8328</v>
      </c>
      <c r="C3215" s="1" t="s">
        <v>259</v>
      </c>
      <c r="D3215" s="1">
        <v>68</v>
      </c>
      <c r="E3215" s="4">
        <v>44917</v>
      </c>
      <c r="F3215" s="1" t="s">
        <v>20546</v>
      </c>
      <c r="G3215" s="1" t="s">
        <v>1079</v>
      </c>
      <c r="H3215" s="1" t="s">
        <v>73</v>
      </c>
      <c r="I3215" s="1">
        <v>0</v>
      </c>
      <c r="J3215" s="1" t="s">
        <v>89</v>
      </c>
      <c r="K3215" s="1">
        <v>0.65</v>
      </c>
      <c r="L3215" s="1" t="s">
        <v>82</v>
      </c>
      <c r="M3215" s="1">
        <v>0.7</v>
      </c>
      <c r="N3215" s="1" t="s">
        <v>83</v>
      </c>
      <c r="O3215" s="1">
        <v>0.79</v>
      </c>
      <c r="P3215" s="1" t="s">
        <v>84</v>
      </c>
      <c r="Q3215" s="1">
        <v>0.8</v>
      </c>
      <c r="R3215" s="1" t="s">
        <v>85</v>
      </c>
      <c r="S3215" s="1">
        <v>0</v>
      </c>
      <c r="U3215" s="1">
        <v>0</v>
      </c>
      <c r="W3215" s="1">
        <v>0</v>
      </c>
      <c r="Y3215" s="1">
        <v>0</v>
      </c>
      <c r="AA3215" s="1">
        <v>0</v>
      </c>
      <c r="AC3215" s="1">
        <v>0</v>
      </c>
      <c r="AE3215" s="1">
        <v>0</v>
      </c>
      <c r="AG3215" s="1">
        <v>4</v>
      </c>
      <c r="AH3215" s="1">
        <v>12000</v>
      </c>
    </row>
    <row r="3216" spans="1:34">
      <c r="A3216" s="1" t="s">
        <v>8332</v>
      </c>
      <c r="B3216" s="1" t="s">
        <v>8333</v>
      </c>
      <c r="C3216" s="1" t="s">
        <v>163</v>
      </c>
      <c r="H3216" s="1" t="s">
        <v>65</v>
      </c>
      <c r="I3216" s="1" t="s">
        <v>66</v>
      </c>
      <c r="V3216" s="1" t="s">
        <v>67</v>
      </c>
    </row>
    <row r="3217" spans="1:34">
      <c r="A3217" s="1" t="s">
        <v>8334</v>
      </c>
      <c r="B3217" s="1" t="s">
        <v>8335</v>
      </c>
      <c r="C3217" s="1" t="s">
        <v>212</v>
      </c>
      <c r="D3217" s="1">
        <v>9</v>
      </c>
      <c r="E3217" s="4">
        <v>44581</v>
      </c>
      <c r="F3217" s="1" t="s">
        <v>8336</v>
      </c>
      <c r="G3217" s="1" t="s">
        <v>72</v>
      </c>
      <c r="H3217" s="1" t="s">
        <v>65</v>
      </c>
      <c r="I3217" s="1">
        <v>0.5</v>
      </c>
      <c r="J3217" s="1" t="s">
        <v>75</v>
      </c>
      <c r="K3217" s="1">
        <v>0</v>
      </c>
      <c r="M3217" s="1">
        <v>0</v>
      </c>
      <c r="O3217" s="1">
        <v>0</v>
      </c>
      <c r="Q3217" s="1">
        <v>0</v>
      </c>
      <c r="S3217" s="1">
        <v>0</v>
      </c>
      <c r="U3217" s="1">
        <v>0</v>
      </c>
      <c r="W3217" s="1">
        <v>0</v>
      </c>
      <c r="Y3217" s="1">
        <v>0</v>
      </c>
      <c r="AA3217" s="1">
        <v>0</v>
      </c>
      <c r="AC3217" s="1">
        <v>0</v>
      </c>
      <c r="AE3217" s="1">
        <v>0</v>
      </c>
      <c r="AG3217" s="1">
        <v>1</v>
      </c>
      <c r="AH3217" s="1">
        <v>0</v>
      </c>
    </row>
    <row r="3218" spans="1:34">
      <c r="A3218" s="1" t="s">
        <v>8337</v>
      </c>
      <c r="B3218" s="1" t="s">
        <v>8338</v>
      </c>
      <c r="C3218" s="1" t="s">
        <v>101</v>
      </c>
      <c r="D3218" s="1">
        <v>16</v>
      </c>
      <c r="E3218" s="1">
        <v>41088</v>
      </c>
      <c r="F3218" s="1" t="s">
        <v>20332</v>
      </c>
      <c r="G3218" s="1" t="s">
        <v>1003</v>
      </c>
      <c r="H3218" s="1" t="s">
        <v>65</v>
      </c>
      <c r="I3218" s="1">
        <v>0</v>
      </c>
      <c r="J3218" s="1" t="s">
        <v>75</v>
      </c>
      <c r="K3218" s="1">
        <v>0</v>
      </c>
      <c r="M3218" s="1">
        <v>0</v>
      </c>
      <c r="O3218" s="1">
        <v>0</v>
      </c>
      <c r="Q3218" s="1">
        <v>0</v>
      </c>
      <c r="S3218" s="1">
        <v>0</v>
      </c>
      <c r="U3218" s="1">
        <v>0</v>
      </c>
      <c r="W3218" s="1">
        <v>0</v>
      </c>
      <c r="Y3218" s="1">
        <v>0</v>
      </c>
      <c r="AA3218" s="1">
        <v>0</v>
      </c>
      <c r="AC3218" s="1">
        <v>0</v>
      </c>
      <c r="AE3218" s="1">
        <v>0</v>
      </c>
      <c r="AG3218" s="1">
        <v>1</v>
      </c>
      <c r="AH3218" s="1">
        <v>0</v>
      </c>
    </row>
    <row r="3219" spans="1:34">
      <c r="A3219" s="1" t="s">
        <v>8339</v>
      </c>
      <c r="B3219" s="1" t="s">
        <v>8340</v>
      </c>
      <c r="C3219" s="1" t="s">
        <v>185</v>
      </c>
      <c r="D3219" s="1">
        <v>23</v>
      </c>
      <c r="E3219" s="4">
        <v>44671</v>
      </c>
      <c r="F3219" s="1" t="s">
        <v>8341</v>
      </c>
      <c r="G3219" s="1" t="s">
        <v>72</v>
      </c>
      <c r="H3219" s="1" t="s">
        <v>65</v>
      </c>
      <c r="I3219" s="1">
        <v>0.8</v>
      </c>
      <c r="J3219" s="1" t="s">
        <v>75</v>
      </c>
      <c r="K3219" s="1">
        <v>0</v>
      </c>
      <c r="M3219" s="1">
        <v>0</v>
      </c>
      <c r="O3219" s="1">
        <v>0</v>
      </c>
      <c r="Q3219" s="1">
        <v>0</v>
      </c>
      <c r="S3219" s="1">
        <v>0</v>
      </c>
      <c r="U3219" s="1">
        <v>0</v>
      </c>
      <c r="W3219" s="1">
        <v>0</v>
      </c>
      <c r="Y3219" s="1">
        <v>0</v>
      </c>
      <c r="AA3219" s="1">
        <v>0</v>
      </c>
      <c r="AC3219" s="1">
        <v>0</v>
      </c>
      <c r="AE3219" s="1">
        <v>0</v>
      </c>
      <c r="AG3219" s="1">
        <v>1</v>
      </c>
      <c r="AH3219" s="1">
        <v>0</v>
      </c>
    </row>
    <row r="3220" spans="1:34">
      <c r="A3220" s="1" t="s">
        <v>8342</v>
      </c>
      <c r="B3220" s="1" t="s">
        <v>8343</v>
      </c>
      <c r="C3220" s="1" t="s">
        <v>132</v>
      </c>
      <c r="D3220" s="1">
        <v>37</v>
      </c>
      <c r="E3220" s="4">
        <v>44680</v>
      </c>
      <c r="F3220" s="1" t="s">
        <v>8344</v>
      </c>
      <c r="G3220" s="1" t="s">
        <v>72</v>
      </c>
      <c r="H3220" s="1" t="s">
        <v>73</v>
      </c>
      <c r="I3220" s="1">
        <v>0</v>
      </c>
      <c r="J3220" s="1" t="s">
        <v>8345</v>
      </c>
      <c r="K3220" s="1">
        <v>0</v>
      </c>
      <c r="L3220" s="1" t="s">
        <v>20547</v>
      </c>
      <c r="M3220" s="1">
        <v>0</v>
      </c>
      <c r="N3220" s="1" t="s">
        <v>8346</v>
      </c>
      <c r="O3220" s="1">
        <v>0.8</v>
      </c>
      <c r="P3220" s="1" t="s">
        <v>75</v>
      </c>
      <c r="Q3220" s="1">
        <v>0</v>
      </c>
      <c r="S3220" s="1">
        <v>0</v>
      </c>
      <c r="U3220" s="1">
        <v>0</v>
      </c>
      <c r="W3220" s="1">
        <v>0</v>
      </c>
      <c r="Y3220" s="1">
        <v>0</v>
      </c>
      <c r="AA3220" s="1">
        <v>0</v>
      </c>
      <c r="AC3220" s="1">
        <v>0</v>
      </c>
      <c r="AE3220" s="1">
        <v>0</v>
      </c>
      <c r="AG3220" s="1">
        <v>5</v>
      </c>
      <c r="AH3220" s="1">
        <v>0</v>
      </c>
    </row>
    <row r="3221" spans="1:34">
      <c r="A3221" s="1" t="s">
        <v>8347</v>
      </c>
      <c r="B3221" s="1" t="s">
        <v>8348</v>
      </c>
      <c r="C3221" s="1" t="s">
        <v>306</v>
      </c>
      <c r="D3221" s="1">
        <v>11</v>
      </c>
      <c r="E3221" s="4">
        <v>44679</v>
      </c>
      <c r="F3221" s="1" t="s">
        <v>8349</v>
      </c>
      <c r="G3221" s="1" t="s">
        <v>80</v>
      </c>
      <c r="H3221" s="1" t="s">
        <v>73</v>
      </c>
      <c r="I3221" s="1">
        <v>0</v>
      </c>
      <c r="J3221" s="1" t="s">
        <v>74</v>
      </c>
      <c r="K3221" s="1">
        <v>0.7</v>
      </c>
      <c r="L3221" s="1" t="s">
        <v>82</v>
      </c>
      <c r="M3221" s="1">
        <v>0.72</v>
      </c>
      <c r="N3221" s="1" t="s">
        <v>83</v>
      </c>
      <c r="O3221" s="1">
        <v>0.77</v>
      </c>
      <c r="P3221" s="1" t="s">
        <v>84</v>
      </c>
      <c r="Q3221" s="1">
        <v>0.8</v>
      </c>
      <c r="R3221" s="1" t="s">
        <v>85</v>
      </c>
      <c r="S3221" s="1">
        <v>0</v>
      </c>
      <c r="U3221" s="1">
        <v>0</v>
      </c>
      <c r="W3221" s="1">
        <v>0</v>
      </c>
      <c r="Y3221" s="1">
        <v>0</v>
      </c>
      <c r="AA3221" s="1">
        <v>0</v>
      </c>
      <c r="AC3221" s="1">
        <v>0</v>
      </c>
      <c r="AE3221" s="1">
        <v>0</v>
      </c>
      <c r="AG3221" s="1">
        <v>4</v>
      </c>
      <c r="AH3221" s="1">
        <v>10000</v>
      </c>
    </row>
    <row r="3222" spans="1:34">
      <c r="A3222" s="1" t="s">
        <v>8350</v>
      </c>
      <c r="B3222" s="1" t="s">
        <v>8351</v>
      </c>
      <c r="C3222" s="1" t="s">
        <v>506</v>
      </c>
      <c r="D3222" s="1">
        <v>4</v>
      </c>
      <c r="E3222" s="1">
        <v>43554</v>
      </c>
      <c r="F3222" s="1" t="s">
        <v>20332</v>
      </c>
      <c r="G3222" s="1" t="s">
        <v>72</v>
      </c>
      <c r="H3222" s="1" t="s">
        <v>73</v>
      </c>
      <c r="I3222" s="1">
        <v>0</v>
      </c>
      <c r="J3222" s="1" t="s">
        <v>434</v>
      </c>
      <c r="K3222" s="1">
        <v>0.8</v>
      </c>
      <c r="L3222" s="1" t="s">
        <v>75</v>
      </c>
      <c r="M3222" s="1">
        <v>0</v>
      </c>
      <c r="O3222" s="1">
        <v>0</v>
      </c>
      <c r="Q3222" s="1">
        <v>0</v>
      </c>
      <c r="S3222" s="1">
        <v>0</v>
      </c>
      <c r="U3222" s="1">
        <v>0</v>
      </c>
      <c r="W3222" s="1">
        <v>0</v>
      </c>
      <c r="Y3222" s="1">
        <v>0</v>
      </c>
      <c r="AA3222" s="1">
        <v>0</v>
      </c>
      <c r="AC3222" s="1">
        <v>0</v>
      </c>
      <c r="AE3222" s="1">
        <v>0</v>
      </c>
      <c r="AG3222" s="1">
        <v>2</v>
      </c>
      <c r="AH3222" s="1">
        <v>7500</v>
      </c>
    </row>
    <row r="3223" spans="1:34">
      <c r="A3223" s="1" t="s">
        <v>8352</v>
      </c>
      <c r="B3223" s="1" t="s">
        <v>8353</v>
      </c>
      <c r="C3223" s="1" t="s">
        <v>840</v>
      </c>
      <c r="D3223" s="1">
        <v>8</v>
      </c>
      <c r="E3223" s="4">
        <v>44708</v>
      </c>
      <c r="F3223" s="1" t="s">
        <v>8354</v>
      </c>
      <c r="G3223" s="1" t="s">
        <v>72</v>
      </c>
      <c r="H3223" s="1" t="s">
        <v>65</v>
      </c>
      <c r="I3223" s="1">
        <v>0.6</v>
      </c>
      <c r="J3223" s="1" t="s">
        <v>75</v>
      </c>
      <c r="K3223" s="1">
        <v>0</v>
      </c>
      <c r="M3223" s="1">
        <v>0</v>
      </c>
      <c r="O3223" s="1">
        <v>0</v>
      </c>
      <c r="Q3223" s="1">
        <v>0</v>
      </c>
      <c r="S3223" s="1">
        <v>0</v>
      </c>
      <c r="U3223" s="1">
        <v>0</v>
      </c>
      <c r="W3223" s="1">
        <v>0</v>
      </c>
      <c r="Y3223" s="1">
        <v>0</v>
      </c>
      <c r="AA3223" s="1">
        <v>0</v>
      </c>
      <c r="AC3223" s="1">
        <v>0</v>
      </c>
      <c r="AE3223" s="1">
        <v>0</v>
      </c>
      <c r="AG3223" s="1">
        <v>1</v>
      </c>
      <c r="AH3223" s="1">
        <v>0</v>
      </c>
    </row>
    <row r="3224" spans="1:34">
      <c r="A3224" s="1" t="s">
        <v>8355</v>
      </c>
      <c r="B3224" s="1" t="s">
        <v>8356</v>
      </c>
      <c r="C3224" s="1" t="s">
        <v>1153</v>
      </c>
      <c r="D3224" s="1">
        <v>4</v>
      </c>
      <c r="E3224" s="4">
        <v>44602</v>
      </c>
      <c r="F3224" s="1" t="s">
        <v>8357</v>
      </c>
      <c r="G3224" s="1" t="s">
        <v>80</v>
      </c>
      <c r="H3224" s="1" t="s">
        <v>73</v>
      </c>
      <c r="I3224" s="1">
        <v>0</v>
      </c>
      <c r="J3224" s="1" t="s">
        <v>74</v>
      </c>
      <c r="K3224" s="1">
        <v>0.66</v>
      </c>
      <c r="L3224" s="1" t="s">
        <v>82</v>
      </c>
      <c r="M3224" s="1">
        <v>0.73</v>
      </c>
      <c r="N3224" s="1" t="s">
        <v>83</v>
      </c>
      <c r="O3224" s="1">
        <v>0.77</v>
      </c>
      <c r="P3224" s="1" t="s">
        <v>84</v>
      </c>
      <c r="Q3224" s="1">
        <v>0.79</v>
      </c>
      <c r="R3224" s="1" t="s">
        <v>85</v>
      </c>
      <c r="S3224" s="1">
        <v>0</v>
      </c>
      <c r="U3224" s="1">
        <v>0</v>
      </c>
      <c r="W3224" s="1">
        <v>0</v>
      </c>
      <c r="Y3224" s="1">
        <v>0</v>
      </c>
      <c r="AA3224" s="1">
        <v>0</v>
      </c>
      <c r="AC3224" s="1">
        <v>0</v>
      </c>
      <c r="AE3224" s="1">
        <v>0</v>
      </c>
      <c r="AG3224" s="1">
        <v>4</v>
      </c>
      <c r="AH3224" s="1">
        <v>10000</v>
      </c>
    </row>
    <row r="3225" spans="1:34">
      <c r="A3225" s="1" t="s">
        <v>8358</v>
      </c>
      <c r="B3225" s="1" t="s">
        <v>8359</v>
      </c>
      <c r="C3225" s="1" t="s">
        <v>1153</v>
      </c>
      <c r="D3225" s="1">
        <v>26</v>
      </c>
      <c r="E3225" s="4">
        <v>44721</v>
      </c>
      <c r="F3225" s="1" t="s">
        <v>8360</v>
      </c>
      <c r="G3225" s="1" t="s">
        <v>72</v>
      </c>
      <c r="H3225" s="1" t="s">
        <v>73</v>
      </c>
      <c r="I3225" s="1">
        <v>0</v>
      </c>
      <c r="J3225" s="1" t="s">
        <v>425</v>
      </c>
      <c r="K3225" s="1">
        <v>0.8</v>
      </c>
      <c r="L3225" s="1" t="s">
        <v>75</v>
      </c>
      <c r="M3225" s="1">
        <v>0</v>
      </c>
      <c r="O3225" s="1">
        <v>0</v>
      </c>
      <c r="Q3225" s="1">
        <v>0</v>
      </c>
      <c r="S3225" s="1">
        <v>0</v>
      </c>
      <c r="U3225" s="1">
        <v>0</v>
      </c>
      <c r="W3225" s="1">
        <v>0</v>
      </c>
      <c r="Y3225" s="1">
        <v>0</v>
      </c>
      <c r="AA3225" s="1">
        <v>0</v>
      </c>
      <c r="AC3225" s="1">
        <v>0</v>
      </c>
      <c r="AE3225" s="1">
        <v>0</v>
      </c>
      <c r="AG3225" s="1">
        <v>2</v>
      </c>
      <c r="AH3225" s="1">
        <v>13000</v>
      </c>
    </row>
    <row r="3226" spans="1:34">
      <c r="A3226" s="1" t="s">
        <v>8361</v>
      </c>
      <c r="B3226" s="1" t="s">
        <v>8362</v>
      </c>
      <c r="C3226" s="1" t="s">
        <v>460</v>
      </c>
      <c r="D3226" s="1">
        <v>4</v>
      </c>
      <c r="E3226" s="4">
        <v>44623</v>
      </c>
      <c r="F3226" s="1" t="s">
        <v>8363</v>
      </c>
      <c r="G3226" s="1" t="s">
        <v>80</v>
      </c>
      <c r="H3226" s="1" t="s">
        <v>73</v>
      </c>
      <c r="I3226" s="1">
        <v>0</v>
      </c>
      <c r="J3226" s="1" t="s">
        <v>3434</v>
      </c>
      <c r="K3226" s="1">
        <v>0.65</v>
      </c>
      <c r="L3226" s="1" t="s">
        <v>82</v>
      </c>
      <c r="M3226" s="1">
        <v>0.7</v>
      </c>
      <c r="N3226" s="1" t="s">
        <v>83</v>
      </c>
      <c r="O3226" s="1">
        <v>0.79</v>
      </c>
      <c r="P3226" s="1" t="s">
        <v>84</v>
      </c>
      <c r="Q3226" s="1">
        <v>0.8</v>
      </c>
      <c r="R3226" s="1" t="s">
        <v>85</v>
      </c>
      <c r="S3226" s="1">
        <v>0</v>
      </c>
      <c r="U3226" s="1">
        <v>0</v>
      </c>
      <c r="W3226" s="1">
        <v>0</v>
      </c>
      <c r="Y3226" s="1">
        <v>0</v>
      </c>
      <c r="AA3226" s="1">
        <v>0</v>
      </c>
      <c r="AC3226" s="1">
        <v>0</v>
      </c>
      <c r="AE3226" s="1">
        <v>0</v>
      </c>
      <c r="AG3226" s="1">
        <v>4</v>
      </c>
      <c r="AH3226" s="1">
        <v>8174</v>
      </c>
    </row>
    <row r="3227" spans="1:34">
      <c r="A3227" s="1" t="s">
        <v>8364</v>
      </c>
      <c r="B3227" s="1" t="s">
        <v>8365</v>
      </c>
      <c r="C3227" s="1" t="s">
        <v>491</v>
      </c>
      <c r="D3227" s="1">
        <v>25</v>
      </c>
      <c r="E3227" s="1">
        <v>44819</v>
      </c>
      <c r="F3227" s="1" t="s">
        <v>20548</v>
      </c>
      <c r="G3227" s="1" t="s">
        <v>694</v>
      </c>
      <c r="H3227" s="1" t="s">
        <v>65</v>
      </c>
      <c r="I3227" s="1">
        <v>0.8</v>
      </c>
      <c r="J3227" s="1" t="s">
        <v>75</v>
      </c>
      <c r="K3227" s="1">
        <v>0</v>
      </c>
      <c r="M3227" s="1">
        <v>0</v>
      </c>
      <c r="O3227" s="1">
        <v>0</v>
      </c>
      <c r="Q3227" s="1">
        <v>0</v>
      </c>
      <c r="S3227" s="1">
        <v>0</v>
      </c>
      <c r="U3227" s="1">
        <v>0</v>
      </c>
      <c r="W3227" s="1">
        <v>0</v>
      </c>
      <c r="Y3227" s="1">
        <v>0</v>
      </c>
      <c r="AA3227" s="1">
        <v>0</v>
      </c>
      <c r="AC3227" s="1">
        <v>0</v>
      </c>
      <c r="AE3227" s="1">
        <v>0</v>
      </c>
      <c r="AG3227" s="1">
        <v>1</v>
      </c>
      <c r="AH3227" s="1">
        <v>0</v>
      </c>
    </row>
    <row r="3228" spans="1:34">
      <c r="A3228" s="1" t="s">
        <v>8366</v>
      </c>
      <c r="B3228" s="1" t="s">
        <v>8367</v>
      </c>
      <c r="C3228" s="1" t="s">
        <v>903</v>
      </c>
      <c r="D3228" s="1">
        <v>54</v>
      </c>
      <c r="E3228" s="4">
        <v>44550</v>
      </c>
      <c r="F3228" s="1" t="s">
        <v>8368</v>
      </c>
      <c r="G3228" s="1" t="s">
        <v>72</v>
      </c>
      <c r="H3228" s="1" t="s">
        <v>65</v>
      </c>
      <c r="I3228" s="1">
        <v>0.3</v>
      </c>
      <c r="J3228" s="1" t="s">
        <v>75</v>
      </c>
      <c r="K3228" s="1">
        <v>0</v>
      </c>
      <c r="M3228" s="1">
        <v>0</v>
      </c>
      <c r="O3228" s="1">
        <v>0</v>
      </c>
      <c r="Q3228" s="1">
        <v>0</v>
      </c>
      <c r="S3228" s="1">
        <v>0</v>
      </c>
      <c r="U3228" s="1">
        <v>0</v>
      </c>
      <c r="W3228" s="1">
        <v>0</v>
      </c>
      <c r="Y3228" s="1">
        <v>0</v>
      </c>
      <c r="AA3228" s="1">
        <v>0</v>
      </c>
      <c r="AC3228" s="1">
        <v>0</v>
      </c>
      <c r="AE3228" s="1">
        <v>0</v>
      </c>
      <c r="AG3228" s="1">
        <v>1</v>
      </c>
      <c r="AH3228" s="1">
        <v>0</v>
      </c>
    </row>
    <row r="3229" spans="1:34">
      <c r="A3229" s="1" t="s">
        <v>8369</v>
      </c>
      <c r="B3229" s="1" t="s">
        <v>8370</v>
      </c>
      <c r="C3229" s="1" t="s">
        <v>423</v>
      </c>
      <c r="H3229" s="1" t="s">
        <v>65</v>
      </c>
      <c r="I3229" s="1" t="s">
        <v>66</v>
      </c>
      <c r="V3229" s="1" t="s">
        <v>67</v>
      </c>
    </row>
    <row r="3230" spans="1:34">
      <c r="A3230" s="1" t="s">
        <v>8371</v>
      </c>
      <c r="B3230" s="1" t="s">
        <v>8372</v>
      </c>
      <c r="C3230" s="1" t="s">
        <v>146</v>
      </c>
      <c r="D3230" s="1">
        <v>63</v>
      </c>
      <c r="E3230" s="4">
        <v>44779</v>
      </c>
      <c r="F3230" s="1" t="s">
        <v>8373</v>
      </c>
      <c r="G3230" s="1" t="s">
        <v>72</v>
      </c>
      <c r="H3230" s="1" t="s">
        <v>65</v>
      </c>
      <c r="I3230" s="1">
        <v>0.4</v>
      </c>
      <c r="J3230" s="1" t="s">
        <v>75</v>
      </c>
      <c r="K3230" s="1">
        <v>0</v>
      </c>
      <c r="M3230" s="1">
        <v>0</v>
      </c>
      <c r="O3230" s="1">
        <v>0</v>
      </c>
      <c r="Q3230" s="1">
        <v>0</v>
      </c>
      <c r="S3230" s="1">
        <v>0</v>
      </c>
      <c r="U3230" s="1">
        <v>0</v>
      </c>
      <c r="W3230" s="1">
        <v>0</v>
      </c>
      <c r="Y3230" s="1">
        <v>0</v>
      </c>
      <c r="AA3230" s="1">
        <v>0</v>
      </c>
      <c r="AC3230" s="1">
        <v>0</v>
      </c>
      <c r="AE3230" s="1">
        <v>0</v>
      </c>
      <c r="AG3230" s="1">
        <v>1</v>
      </c>
      <c r="AH3230" s="1">
        <v>0</v>
      </c>
    </row>
    <row r="3231" spans="1:34">
      <c r="A3231" s="1" t="s">
        <v>8374</v>
      </c>
      <c r="B3231" s="1" t="s">
        <v>8375</v>
      </c>
      <c r="C3231" s="1" t="s">
        <v>369</v>
      </c>
      <c r="H3231" s="1" t="s">
        <v>65</v>
      </c>
      <c r="I3231" s="1" t="s">
        <v>66</v>
      </c>
      <c r="V3231" s="1" t="s">
        <v>67</v>
      </c>
    </row>
    <row r="3232" spans="1:34">
      <c r="A3232" s="1" t="s">
        <v>8376</v>
      </c>
      <c r="B3232" s="1" t="s">
        <v>8377</v>
      </c>
      <c r="C3232" s="1" t="s">
        <v>70</v>
      </c>
      <c r="D3232" s="1">
        <v>5</v>
      </c>
      <c r="E3232" s="1">
        <v>44292</v>
      </c>
      <c r="F3232" s="1" t="s">
        <v>20332</v>
      </c>
      <c r="G3232" s="1" t="s">
        <v>72</v>
      </c>
      <c r="H3232" s="1" t="s">
        <v>73</v>
      </c>
      <c r="I3232" s="1">
        <v>0</v>
      </c>
      <c r="J3232" s="1" t="s">
        <v>284</v>
      </c>
      <c r="K3232" s="1">
        <v>0.53</v>
      </c>
      <c r="L3232" s="1" t="s">
        <v>75</v>
      </c>
      <c r="M3232" s="1">
        <v>0</v>
      </c>
      <c r="O3232" s="1">
        <v>0</v>
      </c>
      <c r="Q3232" s="1">
        <v>0</v>
      </c>
      <c r="S3232" s="1">
        <v>0</v>
      </c>
      <c r="U3232" s="1">
        <v>0</v>
      </c>
      <c r="W3232" s="1">
        <v>0</v>
      </c>
      <c r="Y3232" s="1">
        <v>0</v>
      </c>
      <c r="AA3232" s="1">
        <v>0</v>
      </c>
      <c r="AC3232" s="1">
        <v>0</v>
      </c>
      <c r="AE3232" s="1">
        <v>0</v>
      </c>
      <c r="AG3232" s="1">
        <v>2</v>
      </c>
      <c r="AH3232" s="1">
        <v>16000</v>
      </c>
    </row>
    <row r="3233" spans="1:34">
      <c r="A3233" s="1" t="s">
        <v>8378</v>
      </c>
      <c r="B3233" s="1" t="s">
        <v>8379</v>
      </c>
      <c r="C3233" s="1" t="s">
        <v>443</v>
      </c>
      <c r="D3233" s="1">
        <v>4</v>
      </c>
      <c r="E3233" s="1">
        <v>43186</v>
      </c>
      <c r="F3233" s="1" t="s">
        <v>20332</v>
      </c>
      <c r="G3233" s="1" t="s">
        <v>72</v>
      </c>
      <c r="H3233" s="1" t="s">
        <v>73</v>
      </c>
      <c r="I3233" s="1">
        <v>0</v>
      </c>
      <c r="J3233" s="1" t="s">
        <v>434</v>
      </c>
      <c r="K3233" s="1">
        <v>0.8</v>
      </c>
      <c r="L3233" s="1" t="s">
        <v>75</v>
      </c>
      <c r="M3233" s="1">
        <v>0</v>
      </c>
      <c r="O3233" s="1">
        <v>0</v>
      </c>
      <c r="Q3233" s="1">
        <v>0</v>
      </c>
      <c r="S3233" s="1">
        <v>0</v>
      </c>
      <c r="U3233" s="1">
        <v>0</v>
      </c>
      <c r="W3233" s="1">
        <v>0</v>
      </c>
      <c r="Y3233" s="1">
        <v>0</v>
      </c>
      <c r="AA3233" s="1">
        <v>0</v>
      </c>
      <c r="AC3233" s="1">
        <v>0</v>
      </c>
      <c r="AE3233" s="1">
        <v>0</v>
      </c>
      <c r="AG3233" s="1">
        <v>2</v>
      </c>
      <c r="AH3233" s="1">
        <v>7500</v>
      </c>
    </row>
    <row r="3234" spans="1:34">
      <c r="A3234" s="1" t="s">
        <v>8380</v>
      </c>
      <c r="B3234" s="1" t="s">
        <v>8381</v>
      </c>
      <c r="C3234" s="1" t="s">
        <v>218</v>
      </c>
      <c r="D3234" s="1">
        <v>34</v>
      </c>
      <c r="E3234" s="1">
        <v>41912</v>
      </c>
      <c r="F3234" s="1" t="s">
        <v>20332</v>
      </c>
      <c r="G3234" s="1" t="s">
        <v>72</v>
      </c>
      <c r="H3234" s="1" t="s">
        <v>65</v>
      </c>
      <c r="I3234" s="1">
        <v>0.8</v>
      </c>
      <c r="J3234" s="1" t="s">
        <v>75</v>
      </c>
      <c r="K3234" s="1">
        <v>0</v>
      </c>
      <c r="M3234" s="1">
        <v>0</v>
      </c>
      <c r="O3234" s="1">
        <v>0</v>
      </c>
      <c r="Q3234" s="1">
        <v>0</v>
      </c>
      <c r="S3234" s="1">
        <v>0</v>
      </c>
      <c r="U3234" s="1">
        <v>0</v>
      </c>
      <c r="W3234" s="1">
        <v>0</v>
      </c>
      <c r="Y3234" s="1">
        <v>0</v>
      </c>
      <c r="AA3234" s="1">
        <v>0</v>
      </c>
      <c r="AC3234" s="1">
        <v>0</v>
      </c>
      <c r="AE3234" s="1">
        <v>0</v>
      </c>
      <c r="AG3234" s="1">
        <v>1</v>
      </c>
      <c r="AH3234" s="1">
        <v>0</v>
      </c>
    </row>
    <row r="3235" spans="1:34">
      <c r="A3235" s="1" t="s">
        <v>8382</v>
      </c>
      <c r="B3235" s="1" t="s">
        <v>8383</v>
      </c>
      <c r="C3235" s="1" t="s">
        <v>179</v>
      </c>
      <c r="D3235" s="1">
        <v>10</v>
      </c>
      <c r="E3235" s="4">
        <v>44711</v>
      </c>
      <c r="F3235" s="1" t="s">
        <v>8384</v>
      </c>
      <c r="G3235" s="1" t="s">
        <v>80</v>
      </c>
      <c r="H3235" s="1" t="s">
        <v>73</v>
      </c>
      <c r="I3235" s="1">
        <v>0</v>
      </c>
      <c r="J3235" s="1" t="s">
        <v>3434</v>
      </c>
      <c r="K3235" s="1">
        <v>0.6</v>
      </c>
      <c r="L3235" s="1" t="s">
        <v>82</v>
      </c>
      <c r="M3235" s="1">
        <v>0.77</v>
      </c>
      <c r="N3235" s="1" t="s">
        <v>83</v>
      </c>
      <c r="O3235" s="1">
        <v>0.78</v>
      </c>
      <c r="P3235" s="1" t="s">
        <v>84</v>
      </c>
      <c r="Q3235" s="1">
        <v>0.79</v>
      </c>
      <c r="R3235" s="1" t="s">
        <v>85</v>
      </c>
      <c r="S3235" s="1">
        <v>0</v>
      </c>
      <c r="U3235" s="1">
        <v>0</v>
      </c>
      <c r="W3235" s="1">
        <v>0</v>
      </c>
      <c r="Y3235" s="1">
        <v>0</v>
      </c>
      <c r="AA3235" s="1">
        <v>0</v>
      </c>
      <c r="AC3235" s="1">
        <v>0</v>
      </c>
      <c r="AE3235" s="1">
        <v>0</v>
      </c>
      <c r="AG3235" s="1">
        <v>4</v>
      </c>
      <c r="AH3235" s="1">
        <v>8174</v>
      </c>
    </row>
    <row r="3236" spans="1:34">
      <c r="A3236" s="1" t="s">
        <v>8385</v>
      </c>
      <c r="B3236" s="1" t="s">
        <v>8386</v>
      </c>
      <c r="C3236" s="1" t="s">
        <v>149</v>
      </c>
      <c r="D3236" s="1">
        <v>11</v>
      </c>
      <c r="E3236" s="1">
        <v>44243</v>
      </c>
      <c r="F3236" s="1" t="s">
        <v>20332</v>
      </c>
      <c r="G3236" s="1" t="s">
        <v>72</v>
      </c>
      <c r="H3236" s="1" t="s">
        <v>65</v>
      </c>
      <c r="I3236" s="1">
        <v>0.5</v>
      </c>
      <c r="J3236" s="1" t="s">
        <v>75</v>
      </c>
      <c r="K3236" s="1">
        <v>0</v>
      </c>
      <c r="M3236" s="1">
        <v>0</v>
      </c>
      <c r="O3236" s="1">
        <v>0</v>
      </c>
      <c r="Q3236" s="1">
        <v>0</v>
      </c>
      <c r="S3236" s="1">
        <v>0</v>
      </c>
      <c r="U3236" s="1">
        <v>0</v>
      </c>
      <c r="W3236" s="1">
        <v>0</v>
      </c>
      <c r="Y3236" s="1">
        <v>0</v>
      </c>
      <c r="AA3236" s="1">
        <v>0</v>
      </c>
      <c r="AC3236" s="1">
        <v>0</v>
      </c>
      <c r="AE3236" s="1">
        <v>0</v>
      </c>
      <c r="AG3236" s="1">
        <v>1</v>
      </c>
      <c r="AH3236" s="1">
        <v>0</v>
      </c>
    </row>
    <row r="3237" spans="1:34">
      <c r="A3237" s="1" t="s">
        <v>8387</v>
      </c>
      <c r="B3237" s="1" t="s">
        <v>8388</v>
      </c>
      <c r="C3237" s="1" t="s">
        <v>620</v>
      </c>
      <c r="D3237" s="1">
        <v>3</v>
      </c>
      <c r="E3237" s="4">
        <v>44586</v>
      </c>
      <c r="F3237" s="1" t="s">
        <v>8389</v>
      </c>
      <c r="G3237" s="1" t="s">
        <v>72</v>
      </c>
      <c r="H3237" s="1" t="s">
        <v>65</v>
      </c>
      <c r="I3237" s="1">
        <v>0.8</v>
      </c>
      <c r="J3237" s="1" t="s">
        <v>75</v>
      </c>
      <c r="K3237" s="1">
        <v>0</v>
      </c>
      <c r="M3237" s="1">
        <v>0</v>
      </c>
      <c r="O3237" s="1">
        <v>0</v>
      </c>
      <c r="Q3237" s="1">
        <v>0</v>
      </c>
      <c r="S3237" s="1">
        <v>0</v>
      </c>
      <c r="U3237" s="1">
        <v>0</v>
      </c>
      <c r="W3237" s="1">
        <v>0</v>
      </c>
      <c r="Y3237" s="1">
        <v>0</v>
      </c>
      <c r="AA3237" s="1">
        <v>0</v>
      </c>
      <c r="AC3237" s="1">
        <v>0</v>
      </c>
      <c r="AE3237" s="1">
        <v>0</v>
      </c>
      <c r="AG3237" s="1">
        <v>1</v>
      </c>
      <c r="AH3237" s="1">
        <v>0</v>
      </c>
    </row>
    <row r="3238" spans="1:34">
      <c r="A3238" s="1" t="s">
        <v>8390</v>
      </c>
      <c r="B3238" s="1" t="s">
        <v>8391</v>
      </c>
      <c r="C3238" s="1" t="s">
        <v>193</v>
      </c>
      <c r="D3238" s="1">
        <v>5</v>
      </c>
      <c r="E3238" s="4">
        <v>44678</v>
      </c>
      <c r="F3238" s="1" t="s">
        <v>8392</v>
      </c>
      <c r="G3238" s="1" t="s">
        <v>72</v>
      </c>
      <c r="H3238" s="1" t="s">
        <v>65</v>
      </c>
      <c r="I3238" s="1">
        <v>0.8</v>
      </c>
      <c r="J3238" s="1" t="s">
        <v>75</v>
      </c>
      <c r="K3238" s="1">
        <v>0</v>
      </c>
      <c r="M3238" s="1">
        <v>0</v>
      </c>
      <c r="O3238" s="1">
        <v>0</v>
      </c>
      <c r="Q3238" s="1">
        <v>0</v>
      </c>
      <c r="S3238" s="1">
        <v>0</v>
      </c>
      <c r="U3238" s="1">
        <v>0</v>
      </c>
      <c r="W3238" s="1">
        <v>0</v>
      </c>
      <c r="Y3238" s="1">
        <v>0</v>
      </c>
      <c r="AA3238" s="1">
        <v>0</v>
      </c>
      <c r="AC3238" s="1">
        <v>0</v>
      </c>
      <c r="AE3238" s="1">
        <v>0</v>
      </c>
      <c r="AG3238" s="1">
        <v>1</v>
      </c>
      <c r="AH3238" s="1">
        <v>0</v>
      </c>
    </row>
    <row r="3239" spans="1:34">
      <c r="A3239" s="1" t="s">
        <v>8393</v>
      </c>
      <c r="B3239" s="1" t="s">
        <v>8394</v>
      </c>
      <c r="C3239" s="1" t="s">
        <v>322</v>
      </c>
      <c r="D3239" s="1">
        <v>10</v>
      </c>
      <c r="E3239" s="4">
        <v>44706</v>
      </c>
      <c r="F3239" s="1" t="s">
        <v>8395</v>
      </c>
      <c r="G3239" s="1" t="s">
        <v>72</v>
      </c>
      <c r="H3239" s="1" t="s">
        <v>65</v>
      </c>
      <c r="I3239" s="1">
        <v>0.2</v>
      </c>
      <c r="J3239" s="1" t="s">
        <v>75</v>
      </c>
      <c r="K3239" s="1">
        <v>0</v>
      </c>
      <c r="M3239" s="1">
        <v>0</v>
      </c>
      <c r="O3239" s="1">
        <v>0</v>
      </c>
      <c r="Q3239" s="1">
        <v>0</v>
      </c>
      <c r="S3239" s="1">
        <v>0</v>
      </c>
      <c r="U3239" s="1">
        <v>0</v>
      </c>
      <c r="W3239" s="1">
        <v>0</v>
      </c>
      <c r="Y3239" s="1">
        <v>0</v>
      </c>
      <c r="AA3239" s="1">
        <v>0</v>
      </c>
      <c r="AC3239" s="1">
        <v>0</v>
      </c>
      <c r="AE3239" s="1">
        <v>0</v>
      </c>
      <c r="AG3239" s="1">
        <v>1</v>
      </c>
      <c r="AH3239" s="1">
        <v>0</v>
      </c>
    </row>
    <row r="3240" spans="1:34">
      <c r="A3240" s="1" t="s">
        <v>8396</v>
      </c>
      <c r="B3240" s="1" t="s">
        <v>8397</v>
      </c>
      <c r="C3240" s="1" t="s">
        <v>101</v>
      </c>
      <c r="H3240" s="1" t="s">
        <v>65</v>
      </c>
      <c r="I3240" s="1" t="s">
        <v>66</v>
      </c>
      <c r="V3240" s="1" t="s">
        <v>67</v>
      </c>
    </row>
    <row r="3241" spans="1:34">
      <c r="A3241" s="1" t="s">
        <v>8398</v>
      </c>
      <c r="B3241" s="1" t="s">
        <v>8399</v>
      </c>
      <c r="C3241" s="1" t="s">
        <v>193</v>
      </c>
      <c r="D3241" s="1">
        <v>5</v>
      </c>
      <c r="E3241" s="4">
        <v>44630</v>
      </c>
      <c r="F3241" s="1" t="s">
        <v>8400</v>
      </c>
      <c r="G3241" s="1" t="s">
        <v>72</v>
      </c>
      <c r="H3241" s="1" t="s">
        <v>73</v>
      </c>
      <c r="I3241" s="1">
        <v>0</v>
      </c>
      <c r="J3241" s="1" t="s">
        <v>615</v>
      </c>
      <c r="K3241" s="1">
        <v>0.4</v>
      </c>
      <c r="L3241" s="1" t="s">
        <v>75</v>
      </c>
      <c r="M3241" s="1">
        <v>0</v>
      </c>
      <c r="O3241" s="1">
        <v>0</v>
      </c>
      <c r="Q3241" s="1">
        <v>0</v>
      </c>
      <c r="S3241" s="1">
        <v>0</v>
      </c>
      <c r="U3241" s="1">
        <v>0</v>
      </c>
      <c r="W3241" s="1">
        <v>0</v>
      </c>
      <c r="Y3241" s="1">
        <v>0</v>
      </c>
      <c r="AA3241" s="1">
        <v>0</v>
      </c>
      <c r="AC3241" s="1">
        <v>0</v>
      </c>
      <c r="AE3241" s="1">
        <v>0</v>
      </c>
      <c r="AG3241" s="1">
        <v>2</v>
      </c>
      <c r="AH3241" s="1">
        <v>7999.99</v>
      </c>
    </row>
    <row r="3242" spans="1:34">
      <c r="A3242" s="1" t="s">
        <v>8401</v>
      </c>
      <c r="B3242" s="1" t="s">
        <v>8402</v>
      </c>
      <c r="C3242" s="1" t="s">
        <v>346</v>
      </c>
      <c r="D3242" s="1">
        <v>7</v>
      </c>
      <c r="E3242" s="4">
        <v>44672</v>
      </c>
      <c r="F3242" s="1" t="s">
        <v>8403</v>
      </c>
      <c r="G3242" s="1" t="s">
        <v>72</v>
      </c>
      <c r="H3242" s="1" t="s">
        <v>73</v>
      </c>
      <c r="I3242" s="1">
        <v>0</v>
      </c>
      <c r="J3242" s="1" t="s">
        <v>397</v>
      </c>
      <c r="K3242" s="1">
        <v>0.8</v>
      </c>
      <c r="L3242" s="1" t="s">
        <v>75</v>
      </c>
      <c r="M3242" s="1">
        <v>0</v>
      </c>
      <c r="O3242" s="1">
        <v>0</v>
      </c>
      <c r="Q3242" s="1">
        <v>0</v>
      </c>
      <c r="S3242" s="1">
        <v>0</v>
      </c>
      <c r="U3242" s="1">
        <v>0</v>
      </c>
      <c r="W3242" s="1">
        <v>0</v>
      </c>
      <c r="Y3242" s="1">
        <v>0</v>
      </c>
      <c r="AA3242" s="1">
        <v>0</v>
      </c>
      <c r="AC3242" s="1">
        <v>0</v>
      </c>
      <c r="AE3242" s="1">
        <v>0</v>
      </c>
      <c r="AG3242" s="1">
        <v>2</v>
      </c>
      <c r="AH3242" s="1">
        <v>8000</v>
      </c>
    </row>
    <row r="3243" spans="1:34">
      <c r="A3243" s="1" t="s">
        <v>8404</v>
      </c>
      <c r="B3243" s="1" t="s">
        <v>8405</v>
      </c>
      <c r="C3243" s="1" t="s">
        <v>1331</v>
      </c>
      <c r="D3243" s="1">
        <v>10</v>
      </c>
      <c r="E3243" s="4">
        <v>44645</v>
      </c>
      <c r="F3243" s="1" t="s">
        <v>8406</v>
      </c>
      <c r="G3243" s="1" t="s">
        <v>80</v>
      </c>
      <c r="H3243" s="1" t="s">
        <v>73</v>
      </c>
      <c r="I3243" s="1">
        <v>0</v>
      </c>
      <c r="J3243" s="1" t="s">
        <v>8407</v>
      </c>
      <c r="K3243" s="1">
        <v>0.25</v>
      </c>
      <c r="L3243" s="1" t="s">
        <v>82</v>
      </c>
      <c r="M3243" s="1">
        <v>0.3</v>
      </c>
      <c r="N3243" s="1" t="s">
        <v>83</v>
      </c>
      <c r="O3243" s="1">
        <v>0.4</v>
      </c>
      <c r="P3243" s="1" t="s">
        <v>84</v>
      </c>
      <c r="Q3243" s="1">
        <v>0.5</v>
      </c>
      <c r="R3243" s="1" t="s">
        <v>85</v>
      </c>
      <c r="S3243" s="1">
        <v>0</v>
      </c>
      <c r="U3243" s="1">
        <v>0</v>
      </c>
      <c r="W3243" s="1">
        <v>0</v>
      </c>
      <c r="Y3243" s="1">
        <v>0</v>
      </c>
      <c r="AA3243" s="1">
        <v>0</v>
      </c>
      <c r="AC3243" s="1">
        <v>0</v>
      </c>
      <c r="AE3243" s="1">
        <v>0</v>
      </c>
      <c r="AG3243" s="1">
        <v>6</v>
      </c>
      <c r="AH3243" s="1">
        <v>0</v>
      </c>
    </row>
    <row r="3244" spans="1:34">
      <c r="A3244" s="1" t="s">
        <v>8408</v>
      </c>
      <c r="B3244" s="1" t="s">
        <v>8409</v>
      </c>
      <c r="C3244" s="1" t="s">
        <v>112</v>
      </c>
      <c r="D3244" s="1">
        <v>43</v>
      </c>
      <c r="E3244" s="1">
        <v>44194</v>
      </c>
      <c r="F3244" s="1" t="s">
        <v>20332</v>
      </c>
      <c r="G3244" s="1" t="s">
        <v>72</v>
      </c>
      <c r="H3244" s="1" t="s">
        <v>73</v>
      </c>
      <c r="I3244" s="1">
        <v>0</v>
      </c>
      <c r="J3244" s="1" t="s">
        <v>81</v>
      </c>
      <c r="K3244" s="1">
        <v>0.7</v>
      </c>
      <c r="L3244" s="1" t="s">
        <v>75</v>
      </c>
      <c r="M3244" s="1">
        <v>0</v>
      </c>
      <c r="O3244" s="1">
        <v>0</v>
      </c>
      <c r="Q3244" s="1">
        <v>0</v>
      </c>
      <c r="S3244" s="1">
        <v>0</v>
      </c>
      <c r="U3244" s="1">
        <v>0</v>
      </c>
      <c r="W3244" s="1">
        <v>0</v>
      </c>
      <c r="Y3244" s="1">
        <v>0</v>
      </c>
      <c r="AA3244" s="1">
        <v>0</v>
      </c>
      <c r="AC3244" s="1">
        <v>0</v>
      </c>
      <c r="AE3244" s="1">
        <v>0</v>
      </c>
      <c r="AG3244" s="1">
        <v>2</v>
      </c>
      <c r="AH3244" s="1">
        <v>15000</v>
      </c>
    </row>
    <row r="3245" spans="1:34">
      <c r="A3245" s="1" t="s">
        <v>8410</v>
      </c>
      <c r="B3245" s="1" t="s">
        <v>8411</v>
      </c>
      <c r="C3245" s="1" t="s">
        <v>903</v>
      </c>
      <c r="D3245" s="1">
        <v>9</v>
      </c>
      <c r="E3245" s="1">
        <v>44271</v>
      </c>
      <c r="F3245" s="1" t="s">
        <v>20332</v>
      </c>
      <c r="G3245" s="1" t="s">
        <v>72</v>
      </c>
      <c r="H3245" s="1" t="s">
        <v>65</v>
      </c>
      <c r="I3245" s="1">
        <v>0.2</v>
      </c>
      <c r="J3245" s="1" t="s">
        <v>75</v>
      </c>
      <c r="K3245" s="1">
        <v>0</v>
      </c>
      <c r="M3245" s="1">
        <v>0</v>
      </c>
      <c r="O3245" s="1">
        <v>0</v>
      </c>
      <c r="Q3245" s="1">
        <v>0</v>
      </c>
      <c r="S3245" s="1">
        <v>0</v>
      </c>
      <c r="U3245" s="1">
        <v>0</v>
      </c>
      <c r="W3245" s="1">
        <v>0</v>
      </c>
      <c r="Y3245" s="1">
        <v>0</v>
      </c>
      <c r="AA3245" s="1">
        <v>0</v>
      </c>
      <c r="AC3245" s="1">
        <v>0</v>
      </c>
      <c r="AE3245" s="1">
        <v>0</v>
      </c>
      <c r="AG3245" s="1">
        <v>1</v>
      </c>
      <c r="AH3245" s="1">
        <v>0</v>
      </c>
    </row>
    <row r="3246" spans="1:34">
      <c r="A3246" s="1" t="s">
        <v>8412</v>
      </c>
      <c r="B3246" s="1" t="s">
        <v>8413</v>
      </c>
      <c r="C3246" s="1" t="s">
        <v>460</v>
      </c>
      <c r="D3246" s="1">
        <v>46</v>
      </c>
      <c r="E3246" s="1">
        <v>43818</v>
      </c>
      <c r="F3246" s="1" t="s">
        <v>20332</v>
      </c>
      <c r="G3246" s="1" t="s">
        <v>72</v>
      </c>
      <c r="H3246" s="1" t="s">
        <v>73</v>
      </c>
      <c r="I3246" s="1">
        <v>0</v>
      </c>
      <c r="J3246" s="1" t="s">
        <v>81</v>
      </c>
      <c r="K3246" s="1">
        <v>0.7</v>
      </c>
      <c r="L3246" s="1" t="s">
        <v>75</v>
      </c>
      <c r="M3246" s="1">
        <v>0</v>
      </c>
      <c r="O3246" s="1">
        <v>0</v>
      </c>
      <c r="Q3246" s="1">
        <v>0</v>
      </c>
      <c r="S3246" s="1">
        <v>0</v>
      </c>
      <c r="U3246" s="1">
        <v>0</v>
      </c>
      <c r="W3246" s="1">
        <v>0</v>
      </c>
      <c r="Y3246" s="1">
        <v>0</v>
      </c>
      <c r="AA3246" s="1">
        <v>0</v>
      </c>
      <c r="AC3246" s="1">
        <v>0</v>
      </c>
      <c r="AE3246" s="1">
        <v>0</v>
      </c>
      <c r="AG3246" s="1">
        <v>2</v>
      </c>
      <c r="AH3246" s="1">
        <v>15000</v>
      </c>
    </row>
    <row r="3247" spans="1:34">
      <c r="A3247" s="1" t="s">
        <v>8414</v>
      </c>
      <c r="B3247" s="1" t="s">
        <v>8415</v>
      </c>
      <c r="C3247" s="1" t="s">
        <v>199</v>
      </c>
      <c r="D3247" s="1">
        <v>3</v>
      </c>
      <c r="E3247" s="1">
        <v>44282</v>
      </c>
      <c r="F3247" s="1" t="s">
        <v>20332</v>
      </c>
      <c r="G3247" s="1" t="s">
        <v>72</v>
      </c>
      <c r="H3247" s="1" t="s">
        <v>65</v>
      </c>
      <c r="I3247" s="1">
        <v>0.8</v>
      </c>
      <c r="J3247" s="1" t="s">
        <v>75</v>
      </c>
      <c r="K3247" s="1">
        <v>0</v>
      </c>
      <c r="M3247" s="1">
        <v>0</v>
      </c>
      <c r="O3247" s="1">
        <v>0</v>
      </c>
      <c r="Q3247" s="1">
        <v>0</v>
      </c>
      <c r="S3247" s="1">
        <v>0</v>
      </c>
      <c r="U3247" s="1">
        <v>0</v>
      </c>
      <c r="W3247" s="1">
        <v>0</v>
      </c>
      <c r="Y3247" s="1">
        <v>0</v>
      </c>
      <c r="AA3247" s="1">
        <v>0</v>
      </c>
      <c r="AC3247" s="1">
        <v>0</v>
      </c>
      <c r="AE3247" s="1">
        <v>0</v>
      </c>
      <c r="AG3247" s="1">
        <v>1</v>
      </c>
      <c r="AH3247" s="1">
        <v>0</v>
      </c>
    </row>
    <row r="3248" spans="1:34">
      <c r="A3248" s="1" t="s">
        <v>8416</v>
      </c>
      <c r="B3248" s="1" t="s">
        <v>8417</v>
      </c>
      <c r="C3248" s="1" t="s">
        <v>1153</v>
      </c>
      <c r="D3248" s="1">
        <v>96</v>
      </c>
      <c r="E3248" s="4">
        <v>44747</v>
      </c>
      <c r="F3248" s="1" t="s">
        <v>8418</v>
      </c>
      <c r="G3248" s="1" t="s">
        <v>80</v>
      </c>
      <c r="H3248" s="1" t="s">
        <v>73</v>
      </c>
      <c r="I3248" s="1">
        <v>0</v>
      </c>
      <c r="J3248" s="1" t="s">
        <v>89</v>
      </c>
      <c r="K3248" s="1">
        <v>0.65</v>
      </c>
      <c r="L3248" s="1" t="s">
        <v>82</v>
      </c>
      <c r="M3248" s="1">
        <v>0.7</v>
      </c>
      <c r="N3248" s="1" t="s">
        <v>83</v>
      </c>
      <c r="O3248" s="1">
        <v>0.75</v>
      </c>
      <c r="P3248" s="1" t="s">
        <v>84</v>
      </c>
      <c r="Q3248" s="1">
        <v>0.8</v>
      </c>
      <c r="R3248" s="1" t="s">
        <v>85</v>
      </c>
      <c r="S3248" s="1">
        <v>0</v>
      </c>
      <c r="U3248" s="1">
        <v>0</v>
      </c>
      <c r="W3248" s="1">
        <v>0</v>
      </c>
      <c r="Y3248" s="1">
        <v>0</v>
      </c>
      <c r="AA3248" s="1">
        <v>0</v>
      </c>
      <c r="AC3248" s="1">
        <v>0</v>
      </c>
      <c r="AE3248" s="1">
        <v>0</v>
      </c>
      <c r="AG3248" s="1">
        <v>4</v>
      </c>
      <c r="AH3248" s="1">
        <v>12000</v>
      </c>
    </row>
    <row r="3249" spans="1:34">
      <c r="A3249" s="1" t="s">
        <v>8419</v>
      </c>
      <c r="B3249" s="1" t="s">
        <v>8420</v>
      </c>
      <c r="C3249" s="1" t="s">
        <v>98</v>
      </c>
      <c r="D3249" s="1">
        <v>3</v>
      </c>
      <c r="E3249" s="4">
        <v>44648</v>
      </c>
      <c r="F3249" s="1" t="s">
        <v>8421</v>
      </c>
      <c r="G3249" s="1" t="s">
        <v>72</v>
      </c>
      <c r="H3249" s="1" t="s">
        <v>73</v>
      </c>
      <c r="I3249" s="1">
        <v>0</v>
      </c>
      <c r="J3249" s="1" t="s">
        <v>651</v>
      </c>
      <c r="K3249" s="1">
        <v>0.75</v>
      </c>
      <c r="L3249" s="1" t="s">
        <v>75</v>
      </c>
      <c r="M3249" s="1">
        <v>0</v>
      </c>
      <c r="O3249" s="1">
        <v>0</v>
      </c>
      <c r="Q3249" s="1">
        <v>0</v>
      </c>
      <c r="S3249" s="1">
        <v>0</v>
      </c>
      <c r="U3249" s="1">
        <v>0</v>
      </c>
      <c r="W3249" s="1">
        <v>0</v>
      </c>
      <c r="Y3249" s="1">
        <v>0</v>
      </c>
      <c r="AA3249" s="1">
        <v>0</v>
      </c>
      <c r="AC3249" s="1">
        <v>0</v>
      </c>
      <c r="AE3249" s="1">
        <v>0</v>
      </c>
      <c r="AG3249" s="1">
        <v>2</v>
      </c>
      <c r="AH3249" s="1">
        <v>14999.99</v>
      </c>
    </row>
    <row r="3250" spans="1:34">
      <c r="A3250" s="1" t="s">
        <v>8422</v>
      </c>
      <c r="B3250" s="1" t="s">
        <v>8423</v>
      </c>
      <c r="C3250" s="1" t="s">
        <v>193</v>
      </c>
      <c r="D3250" s="1">
        <v>25</v>
      </c>
      <c r="E3250" s="4">
        <v>44707</v>
      </c>
      <c r="F3250" s="1" t="s">
        <v>8424</v>
      </c>
      <c r="G3250" s="1" t="s">
        <v>72</v>
      </c>
      <c r="H3250" s="1" t="s">
        <v>73</v>
      </c>
      <c r="I3250" s="1">
        <v>0</v>
      </c>
      <c r="J3250" s="1" t="s">
        <v>615</v>
      </c>
      <c r="K3250" s="1">
        <v>0.5</v>
      </c>
      <c r="L3250" s="1" t="s">
        <v>75</v>
      </c>
      <c r="M3250" s="1">
        <v>0</v>
      </c>
      <c r="O3250" s="1">
        <v>0</v>
      </c>
      <c r="Q3250" s="1">
        <v>0</v>
      </c>
      <c r="S3250" s="1">
        <v>0</v>
      </c>
      <c r="U3250" s="1">
        <v>0</v>
      </c>
      <c r="W3250" s="1">
        <v>0</v>
      </c>
      <c r="Y3250" s="1">
        <v>0</v>
      </c>
      <c r="AA3250" s="1">
        <v>0</v>
      </c>
      <c r="AC3250" s="1">
        <v>0</v>
      </c>
      <c r="AE3250" s="1">
        <v>0</v>
      </c>
      <c r="AG3250" s="1">
        <v>2</v>
      </c>
      <c r="AH3250" s="1">
        <v>7999.99</v>
      </c>
    </row>
    <row r="3251" spans="1:34">
      <c r="A3251" s="1" t="s">
        <v>8425</v>
      </c>
      <c r="B3251" s="1" t="s">
        <v>8426</v>
      </c>
      <c r="C3251" s="1" t="s">
        <v>159</v>
      </c>
      <c r="D3251" s="1">
        <v>13</v>
      </c>
      <c r="E3251" s="4">
        <v>44656</v>
      </c>
      <c r="F3251" s="1" t="s">
        <v>8427</v>
      </c>
      <c r="G3251" s="1" t="s">
        <v>72</v>
      </c>
      <c r="H3251" s="1" t="s">
        <v>65</v>
      </c>
      <c r="I3251" s="1">
        <v>0.8</v>
      </c>
      <c r="J3251" s="1" t="s">
        <v>75</v>
      </c>
      <c r="K3251" s="1">
        <v>0</v>
      </c>
      <c r="M3251" s="1">
        <v>0</v>
      </c>
      <c r="O3251" s="1">
        <v>0</v>
      </c>
      <c r="Q3251" s="1">
        <v>0</v>
      </c>
      <c r="S3251" s="1">
        <v>0</v>
      </c>
      <c r="U3251" s="1">
        <v>0</v>
      </c>
      <c r="W3251" s="1">
        <v>0</v>
      </c>
      <c r="Y3251" s="1">
        <v>0</v>
      </c>
      <c r="AA3251" s="1">
        <v>0</v>
      </c>
      <c r="AC3251" s="1">
        <v>0</v>
      </c>
      <c r="AE3251" s="1">
        <v>0</v>
      </c>
      <c r="AG3251" s="1">
        <v>1</v>
      </c>
      <c r="AH3251" s="1">
        <v>0</v>
      </c>
    </row>
    <row r="3252" spans="1:34">
      <c r="A3252" s="1" t="s">
        <v>8428</v>
      </c>
      <c r="B3252" s="1" t="s">
        <v>8429</v>
      </c>
      <c r="C3252" s="1" t="s">
        <v>228</v>
      </c>
      <c r="D3252" s="1">
        <v>28</v>
      </c>
      <c r="E3252" s="4">
        <v>44677</v>
      </c>
      <c r="F3252" s="1" t="s">
        <v>8430</v>
      </c>
      <c r="G3252" s="1" t="s">
        <v>80</v>
      </c>
      <c r="H3252" s="1" t="s">
        <v>73</v>
      </c>
      <c r="I3252" s="1">
        <v>0</v>
      </c>
      <c r="J3252" s="1" t="s">
        <v>74</v>
      </c>
      <c r="K3252" s="1">
        <v>0.8</v>
      </c>
      <c r="L3252" s="1" t="s">
        <v>75</v>
      </c>
      <c r="M3252" s="1">
        <v>0</v>
      </c>
      <c r="O3252" s="1">
        <v>0</v>
      </c>
      <c r="Q3252" s="1">
        <v>0</v>
      </c>
      <c r="S3252" s="1">
        <v>0</v>
      </c>
      <c r="U3252" s="1">
        <v>0</v>
      </c>
      <c r="W3252" s="1">
        <v>0</v>
      </c>
      <c r="Y3252" s="1">
        <v>0</v>
      </c>
      <c r="AA3252" s="1">
        <v>0</v>
      </c>
      <c r="AC3252" s="1">
        <v>0</v>
      </c>
      <c r="AE3252" s="1">
        <v>0</v>
      </c>
      <c r="AG3252" s="1">
        <v>2</v>
      </c>
      <c r="AH3252" s="1">
        <v>10000</v>
      </c>
    </row>
    <row r="3253" spans="1:34">
      <c r="A3253" s="1" t="s">
        <v>8431</v>
      </c>
      <c r="B3253" s="1" t="s">
        <v>8432</v>
      </c>
      <c r="C3253" s="1" t="s">
        <v>1631</v>
      </c>
      <c r="D3253" s="1">
        <v>38</v>
      </c>
      <c r="E3253" s="1">
        <v>43817</v>
      </c>
      <c r="F3253" s="1" t="s">
        <v>20332</v>
      </c>
      <c r="G3253" s="1" t="s">
        <v>72</v>
      </c>
      <c r="H3253" s="1" t="s">
        <v>73</v>
      </c>
      <c r="I3253" s="1">
        <v>0</v>
      </c>
      <c r="J3253" s="1" t="s">
        <v>222</v>
      </c>
      <c r="K3253" s="1">
        <v>0.8</v>
      </c>
      <c r="L3253" s="1" t="s">
        <v>75</v>
      </c>
      <c r="M3253" s="1">
        <v>0</v>
      </c>
      <c r="O3253" s="1">
        <v>0</v>
      </c>
      <c r="Q3253" s="1">
        <v>0</v>
      </c>
      <c r="S3253" s="1">
        <v>0</v>
      </c>
      <c r="U3253" s="1">
        <v>0</v>
      </c>
      <c r="W3253" s="1">
        <v>0</v>
      </c>
      <c r="Y3253" s="1">
        <v>0</v>
      </c>
      <c r="AA3253" s="1">
        <v>0</v>
      </c>
      <c r="AC3253" s="1">
        <v>0</v>
      </c>
      <c r="AE3253" s="1">
        <v>0</v>
      </c>
      <c r="AG3253" s="1">
        <v>2</v>
      </c>
      <c r="AH3253" s="1">
        <v>9999.99</v>
      </c>
    </row>
    <row r="3254" spans="1:34">
      <c r="A3254" s="1" t="s">
        <v>8433</v>
      </c>
      <c r="B3254" s="1" t="s">
        <v>8434</v>
      </c>
      <c r="C3254" s="1" t="s">
        <v>365</v>
      </c>
      <c r="D3254" s="1">
        <v>41</v>
      </c>
      <c r="E3254" s="1">
        <v>43452</v>
      </c>
      <c r="F3254" s="1" t="s">
        <v>20332</v>
      </c>
      <c r="G3254" s="1" t="s">
        <v>72</v>
      </c>
      <c r="H3254" s="1" t="s">
        <v>65</v>
      </c>
      <c r="I3254" s="1">
        <v>0.65</v>
      </c>
      <c r="J3254" s="1" t="s">
        <v>75</v>
      </c>
      <c r="K3254" s="1">
        <v>0</v>
      </c>
      <c r="M3254" s="1">
        <v>0</v>
      </c>
      <c r="O3254" s="1">
        <v>0</v>
      </c>
      <c r="Q3254" s="1">
        <v>0</v>
      </c>
      <c r="S3254" s="1">
        <v>0</v>
      </c>
      <c r="U3254" s="1">
        <v>0</v>
      </c>
      <c r="W3254" s="1">
        <v>0</v>
      </c>
      <c r="Y3254" s="1">
        <v>0</v>
      </c>
      <c r="AA3254" s="1">
        <v>0</v>
      </c>
      <c r="AC3254" s="1">
        <v>0</v>
      </c>
      <c r="AE3254" s="1">
        <v>0</v>
      </c>
      <c r="AG3254" s="1">
        <v>1</v>
      </c>
      <c r="AH3254" s="1">
        <v>0</v>
      </c>
    </row>
    <row r="3255" spans="1:34">
      <c r="A3255" s="1" t="s">
        <v>8435</v>
      </c>
      <c r="B3255" s="1" t="s">
        <v>8436</v>
      </c>
      <c r="C3255" s="1" t="s">
        <v>620</v>
      </c>
      <c r="D3255" s="1">
        <v>18</v>
      </c>
      <c r="E3255" s="1">
        <v>44742</v>
      </c>
      <c r="F3255" s="1" t="s">
        <v>20549</v>
      </c>
      <c r="G3255" s="1" t="s">
        <v>72</v>
      </c>
      <c r="H3255" s="1" t="s">
        <v>65</v>
      </c>
      <c r="I3255" s="1">
        <v>0.2</v>
      </c>
      <c r="J3255" s="1" t="s">
        <v>75</v>
      </c>
      <c r="K3255" s="1">
        <v>0</v>
      </c>
      <c r="M3255" s="1">
        <v>0</v>
      </c>
      <c r="O3255" s="1">
        <v>0</v>
      </c>
      <c r="Q3255" s="1">
        <v>0</v>
      </c>
      <c r="S3255" s="1">
        <v>0</v>
      </c>
      <c r="U3255" s="1">
        <v>0</v>
      </c>
      <c r="W3255" s="1">
        <v>0</v>
      </c>
      <c r="Y3255" s="1">
        <v>0</v>
      </c>
      <c r="AA3255" s="1">
        <v>0</v>
      </c>
      <c r="AC3255" s="1">
        <v>0</v>
      </c>
      <c r="AE3255" s="1">
        <v>0</v>
      </c>
      <c r="AG3255" s="1">
        <v>1</v>
      </c>
      <c r="AH3255" s="1">
        <v>0</v>
      </c>
    </row>
    <row r="3256" spans="1:34">
      <c r="A3256" s="1" t="s">
        <v>8437</v>
      </c>
      <c r="B3256" s="1" t="s">
        <v>8438</v>
      </c>
      <c r="C3256" s="1" t="s">
        <v>810</v>
      </c>
      <c r="H3256" s="1" t="s">
        <v>65</v>
      </c>
      <c r="I3256" s="1" t="s">
        <v>66</v>
      </c>
      <c r="V3256" s="1" t="s">
        <v>67</v>
      </c>
    </row>
    <row r="3257" spans="1:34">
      <c r="A3257" s="1" t="s">
        <v>8439</v>
      </c>
      <c r="B3257" s="1" t="s">
        <v>8440</v>
      </c>
      <c r="C3257" s="1" t="s">
        <v>903</v>
      </c>
      <c r="D3257" s="1">
        <v>11</v>
      </c>
      <c r="E3257" s="4">
        <v>44656</v>
      </c>
      <c r="F3257" s="1" t="s">
        <v>8441</v>
      </c>
      <c r="G3257" s="1" t="s">
        <v>72</v>
      </c>
      <c r="H3257" s="1" t="s">
        <v>65</v>
      </c>
      <c r="I3257" s="1">
        <v>0.5</v>
      </c>
      <c r="J3257" s="1" t="s">
        <v>75</v>
      </c>
      <c r="K3257" s="1">
        <v>0</v>
      </c>
      <c r="M3257" s="1">
        <v>0</v>
      </c>
      <c r="O3257" s="1">
        <v>0</v>
      </c>
      <c r="Q3257" s="1">
        <v>0</v>
      </c>
      <c r="S3257" s="1">
        <v>0</v>
      </c>
      <c r="U3257" s="1">
        <v>0</v>
      </c>
      <c r="W3257" s="1">
        <v>0</v>
      </c>
      <c r="Y3257" s="1">
        <v>0</v>
      </c>
      <c r="AA3257" s="1">
        <v>0</v>
      </c>
      <c r="AC3257" s="1">
        <v>0</v>
      </c>
      <c r="AE3257" s="1">
        <v>0</v>
      </c>
      <c r="AG3257" s="1">
        <v>1</v>
      </c>
      <c r="AH3257" s="1">
        <v>0</v>
      </c>
    </row>
    <row r="3258" spans="1:34">
      <c r="A3258" s="1" t="s">
        <v>8442</v>
      </c>
      <c r="B3258" s="1" t="s">
        <v>8443</v>
      </c>
      <c r="C3258" s="1" t="s">
        <v>152</v>
      </c>
      <c r="D3258" s="1">
        <v>17</v>
      </c>
      <c r="E3258" s="4">
        <v>44650</v>
      </c>
      <c r="F3258" s="1" t="s">
        <v>8444</v>
      </c>
      <c r="G3258" s="1" t="s">
        <v>80</v>
      </c>
      <c r="H3258" s="1" t="s">
        <v>73</v>
      </c>
      <c r="I3258" s="1">
        <v>0</v>
      </c>
      <c r="J3258" s="1" t="s">
        <v>684</v>
      </c>
      <c r="K3258" s="1">
        <v>0.4</v>
      </c>
      <c r="L3258" s="1" t="s">
        <v>82</v>
      </c>
      <c r="M3258" s="1">
        <v>0.45</v>
      </c>
      <c r="N3258" s="1" t="s">
        <v>83</v>
      </c>
      <c r="O3258" s="1">
        <v>0.5</v>
      </c>
      <c r="P3258" s="1" t="s">
        <v>84</v>
      </c>
      <c r="Q3258" s="1">
        <v>0.56999999999999995</v>
      </c>
      <c r="R3258" s="1" t="s">
        <v>85</v>
      </c>
      <c r="S3258" s="1">
        <v>0</v>
      </c>
      <c r="U3258" s="1">
        <v>0</v>
      </c>
      <c r="W3258" s="1">
        <v>0</v>
      </c>
      <c r="Y3258" s="1">
        <v>0</v>
      </c>
      <c r="AA3258" s="1">
        <v>0</v>
      </c>
      <c r="AC3258" s="1">
        <v>0</v>
      </c>
      <c r="AE3258" s="1">
        <v>0</v>
      </c>
      <c r="AG3258" s="1">
        <v>4</v>
      </c>
      <c r="AH3258" s="1">
        <v>11000</v>
      </c>
    </row>
    <row r="3259" spans="1:34">
      <c r="A3259" s="1" t="s">
        <v>8445</v>
      </c>
      <c r="B3259" s="1" t="s">
        <v>8446</v>
      </c>
      <c r="C3259" s="1" t="s">
        <v>163</v>
      </c>
      <c r="D3259" s="1">
        <v>5</v>
      </c>
      <c r="E3259" s="4">
        <v>44589</v>
      </c>
      <c r="F3259" s="1" t="s">
        <v>8447</v>
      </c>
      <c r="G3259" s="1" t="s">
        <v>72</v>
      </c>
      <c r="H3259" s="1" t="s">
        <v>73</v>
      </c>
      <c r="I3259" s="1">
        <v>0</v>
      </c>
      <c r="J3259" s="1" t="s">
        <v>434</v>
      </c>
      <c r="K3259" s="1">
        <v>0.65</v>
      </c>
      <c r="L3259" s="1" t="s">
        <v>75</v>
      </c>
      <c r="M3259" s="1">
        <v>0</v>
      </c>
      <c r="O3259" s="1">
        <v>0</v>
      </c>
      <c r="Q3259" s="1">
        <v>0</v>
      </c>
      <c r="S3259" s="1">
        <v>0</v>
      </c>
      <c r="U3259" s="1">
        <v>0</v>
      </c>
      <c r="W3259" s="1">
        <v>0</v>
      </c>
      <c r="Y3259" s="1">
        <v>0</v>
      </c>
      <c r="AA3259" s="1">
        <v>0</v>
      </c>
      <c r="AC3259" s="1">
        <v>0</v>
      </c>
      <c r="AE3259" s="1">
        <v>0</v>
      </c>
      <c r="AG3259" s="1">
        <v>2</v>
      </c>
      <c r="AH3259" s="1">
        <v>7500</v>
      </c>
    </row>
    <row r="3260" spans="1:34">
      <c r="A3260" s="1" t="s">
        <v>8448</v>
      </c>
      <c r="B3260" s="1" t="s">
        <v>8449</v>
      </c>
      <c r="C3260" s="1" t="s">
        <v>310</v>
      </c>
      <c r="H3260" s="1" t="s">
        <v>65</v>
      </c>
      <c r="I3260" s="1" t="s">
        <v>66</v>
      </c>
      <c r="V3260" s="1" t="s">
        <v>67</v>
      </c>
    </row>
    <row r="3261" spans="1:34">
      <c r="A3261" s="1" t="s">
        <v>8450</v>
      </c>
      <c r="B3261" s="1" t="s">
        <v>8451</v>
      </c>
      <c r="C3261" s="1" t="s">
        <v>443</v>
      </c>
      <c r="D3261" s="1">
        <v>14</v>
      </c>
      <c r="E3261" s="1">
        <v>44712</v>
      </c>
      <c r="F3261" s="1" t="s">
        <v>20550</v>
      </c>
      <c r="G3261" s="1" t="s">
        <v>72</v>
      </c>
      <c r="H3261" s="1" t="s">
        <v>73</v>
      </c>
      <c r="I3261" s="1">
        <v>0</v>
      </c>
      <c r="J3261" s="1" t="s">
        <v>1194</v>
      </c>
      <c r="K3261" s="1">
        <v>0.2</v>
      </c>
      <c r="L3261" s="1" t="s">
        <v>75</v>
      </c>
      <c r="M3261" s="1">
        <v>0</v>
      </c>
      <c r="O3261" s="1">
        <v>0</v>
      </c>
      <c r="Q3261" s="1">
        <v>0</v>
      </c>
      <c r="S3261" s="1">
        <v>0</v>
      </c>
      <c r="U3261" s="1">
        <v>0</v>
      </c>
      <c r="W3261" s="1">
        <v>0</v>
      </c>
      <c r="Y3261" s="1">
        <v>0</v>
      </c>
      <c r="AA3261" s="1">
        <v>0</v>
      </c>
      <c r="AC3261" s="1">
        <v>0</v>
      </c>
      <c r="AE3261" s="1">
        <v>0</v>
      </c>
      <c r="AG3261" s="1">
        <v>2</v>
      </c>
      <c r="AH3261" s="1">
        <v>12500</v>
      </c>
    </row>
    <row r="3262" spans="1:34">
      <c r="A3262" s="1" t="s">
        <v>8452</v>
      </c>
      <c r="B3262" s="1" t="s">
        <v>8453</v>
      </c>
      <c r="C3262" s="1" t="s">
        <v>152</v>
      </c>
      <c r="D3262" s="1">
        <v>3</v>
      </c>
      <c r="E3262" s="4">
        <v>44670</v>
      </c>
      <c r="F3262" s="1" t="s">
        <v>8454</v>
      </c>
      <c r="G3262" s="1" t="s">
        <v>72</v>
      </c>
      <c r="H3262" s="1" t="s">
        <v>65</v>
      </c>
      <c r="I3262" s="1">
        <v>0.6</v>
      </c>
      <c r="J3262" s="1" t="s">
        <v>75</v>
      </c>
      <c r="K3262" s="1">
        <v>0</v>
      </c>
      <c r="M3262" s="1">
        <v>0</v>
      </c>
      <c r="O3262" s="1">
        <v>0</v>
      </c>
      <c r="Q3262" s="1">
        <v>0</v>
      </c>
      <c r="S3262" s="1">
        <v>0</v>
      </c>
      <c r="U3262" s="1">
        <v>0</v>
      </c>
      <c r="W3262" s="1">
        <v>0</v>
      </c>
      <c r="Y3262" s="1">
        <v>0</v>
      </c>
      <c r="AA3262" s="1">
        <v>0</v>
      </c>
      <c r="AC3262" s="1">
        <v>0</v>
      </c>
      <c r="AE3262" s="1">
        <v>0</v>
      </c>
      <c r="AG3262" s="1">
        <v>1</v>
      </c>
      <c r="AH3262" s="1">
        <v>0</v>
      </c>
    </row>
    <row r="3263" spans="1:34">
      <c r="A3263" s="1" t="s">
        <v>8455</v>
      </c>
      <c r="B3263" s="1" t="s">
        <v>8456</v>
      </c>
      <c r="C3263" s="1" t="s">
        <v>903</v>
      </c>
      <c r="D3263" s="1">
        <v>58</v>
      </c>
      <c r="E3263" s="1">
        <v>43937</v>
      </c>
      <c r="F3263" s="1" t="s">
        <v>20340</v>
      </c>
      <c r="G3263" s="1" t="s">
        <v>20341</v>
      </c>
      <c r="H3263" s="1" t="s">
        <v>73</v>
      </c>
      <c r="I3263" s="1">
        <v>0.5</v>
      </c>
      <c r="J3263" s="1" t="s">
        <v>82</v>
      </c>
      <c r="K3263" s="1">
        <v>0.77</v>
      </c>
      <c r="L3263" s="1" t="s">
        <v>83</v>
      </c>
      <c r="M3263" s="1">
        <v>0.78</v>
      </c>
      <c r="N3263" s="1" t="s">
        <v>84</v>
      </c>
      <c r="O3263" s="1">
        <v>0.79</v>
      </c>
      <c r="P3263" s="1" t="s">
        <v>85</v>
      </c>
      <c r="Q3263" s="1">
        <v>0</v>
      </c>
      <c r="S3263" s="1">
        <v>0</v>
      </c>
      <c r="U3263" s="1">
        <v>0</v>
      </c>
      <c r="W3263" s="1">
        <v>0</v>
      </c>
      <c r="Y3263" s="1">
        <v>0</v>
      </c>
      <c r="AA3263" s="1">
        <v>0</v>
      </c>
      <c r="AC3263" s="1">
        <v>0</v>
      </c>
      <c r="AE3263" s="1">
        <v>0</v>
      </c>
      <c r="AG3263" s="1">
        <v>3</v>
      </c>
      <c r="AH3263" s="1">
        <v>0</v>
      </c>
    </row>
    <row r="3264" spans="1:34">
      <c r="A3264" s="1" t="s">
        <v>8457</v>
      </c>
      <c r="B3264" s="1" t="s">
        <v>8458</v>
      </c>
      <c r="C3264" s="1" t="s">
        <v>112</v>
      </c>
      <c r="D3264" s="1">
        <v>28</v>
      </c>
      <c r="E3264" s="1">
        <v>44194</v>
      </c>
      <c r="F3264" s="1" t="s">
        <v>20332</v>
      </c>
      <c r="G3264" s="1" t="s">
        <v>72</v>
      </c>
      <c r="H3264" s="1" t="s">
        <v>65</v>
      </c>
      <c r="I3264" s="1">
        <v>0.4</v>
      </c>
      <c r="J3264" s="1" t="s">
        <v>75</v>
      </c>
      <c r="K3264" s="1">
        <v>0</v>
      </c>
      <c r="M3264" s="1">
        <v>0</v>
      </c>
      <c r="O3264" s="1">
        <v>0</v>
      </c>
      <c r="Q3264" s="1">
        <v>0</v>
      </c>
      <c r="S3264" s="1">
        <v>0</v>
      </c>
      <c r="U3264" s="1">
        <v>0</v>
      </c>
      <c r="W3264" s="1">
        <v>0</v>
      </c>
      <c r="Y3264" s="1">
        <v>0</v>
      </c>
      <c r="AA3264" s="1">
        <v>0</v>
      </c>
      <c r="AC3264" s="1">
        <v>0</v>
      </c>
      <c r="AE3264" s="1">
        <v>0</v>
      </c>
      <c r="AG3264" s="1">
        <v>1</v>
      </c>
      <c r="AH3264" s="1">
        <v>0</v>
      </c>
    </row>
    <row r="3265" spans="1:34">
      <c r="A3265" s="1" t="s">
        <v>8459</v>
      </c>
      <c r="B3265" s="1" t="s">
        <v>8460</v>
      </c>
      <c r="C3265" s="1" t="s">
        <v>896</v>
      </c>
      <c r="H3265" s="1" t="s">
        <v>65</v>
      </c>
      <c r="I3265" s="1" t="s">
        <v>66</v>
      </c>
      <c r="V3265" s="1" t="s">
        <v>67</v>
      </c>
    </row>
    <row r="3266" spans="1:34">
      <c r="A3266" s="1" t="s">
        <v>8461</v>
      </c>
      <c r="B3266" s="1" t="s">
        <v>8462</v>
      </c>
      <c r="C3266" s="1" t="s">
        <v>225</v>
      </c>
      <c r="D3266" s="1">
        <v>5</v>
      </c>
      <c r="E3266" s="4">
        <v>44674</v>
      </c>
      <c r="F3266" s="1" t="s">
        <v>8463</v>
      </c>
      <c r="G3266" s="1" t="s">
        <v>72</v>
      </c>
      <c r="H3266" s="1" t="s">
        <v>65</v>
      </c>
      <c r="I3266" s="1">
        <v>0.8</v>
      </c>
      <c r="J3266" s="1" t="s">
        <v>75</v>
      </c>
      <c r="K3266" s="1">
        <v>0</v>
      </c>
      <c r="M3266" s="1">
        <v>0</v>
      </c>
      <c r="O3266" s="1">
        <v>0</v>
      </c>
      <c r="Q3266" s="1">
        <v>0</v>
      </c>
      <c r="S3266" s="1">
        <v>0</v>
      </c>
      <c r="U3266" s="1">
        <v>0</v>
      </c>
      <c r="W3266" s="1">
        <v>0</v>
      </c>
      <c r="Y3266" s="1">
        <v>0</v>
      </c>
      <c r="AA3266" s="1">
        <v>0</v>
      </c>
      <c r="AC3266" s="1">
        <v>0</v>
      </c>
      <c r="AE3266" s="1">
        <v>0</v>
      </c>
      <c r="AG3266" s="1">
        <v>1</v>
      </c>
      <c r="AH3266" s="1">
        <v>0</v>
      </c>
    </row>
    <row r="3267" spans="1:34">
      <c r="A3267" s="1" t="s">
        <v>8464</v>
      </c>
      <c r="B3267" s="1" t="s">
        <v>8465</v>
      </c>
      <c r="C3267" s="1" t="s">
        <v>245</v>
      </c>
      <c r="H3267" s="1" t="s">
        <v>65</v>
      </c>
      <c r="I3267" s="1" t="s">
        <v>66</v>
      </c>
      <c r="V3267" s="1" t="s">
        <v>67</v>
      </c>
    </row>
    <row r="3268" spans="1:34">
      <c r="A3268" s="1" t="s">
        <v>8466</v>
      </c>
      <c r="B3268" s="1" t="s">
        <v>8467</v>
      </c>
      <c r="C3268" s="1" t="s">
        <v>78</v>
      </c>
      <c r="D3268" s="1">
        <v>4</v>
      </c>
      <c r="E3268" s="4">
        <v>44592</v>
      </c>
      <c r="F3268" s="1" t="s">
        <v>8468</v>
      </c>
      <c r="G3268" s="1" t="s">
        <v>72</v>
      </c>
      <c r="H3268" s="1" t="s">
        <v>65</v>
      </c>
      <c r="I3268" s="1">
        <v>0.8</v>
      </c>
      <c r="J3268" s="1" t="s">
        <v>75</v>
      </c>
      <c r="K3268" s="1">
        <v>0</v>
      </c>
      <c r="M3268" s="1">
        <v>0</v>
      </c>
      <c r="O3268" s="1">
        <v>0</v>
      </c>
      <c r="Q3268" s="1">
        <v>0</v>
      </c>
      <c r="S3268" s="1">
        <v>0</v>
      </c>
      <c r="U3268" s="1">
        <v>0</v>
      </c>
      <c r="W3268" s="1">
        <v>0</v>
      </c>
      <c r="Y3268" s="1">
        <v>0</v>
      </c>
      <c r="AA3268" s="1">
        <v>0</v>
      </c>
      <c r="AC3268" s="1">
        <v>0</v>
      </c>
      <c r="AE3268" s="1">
        <v>0</v>
      </c>
      <c r="AG3268" s="1">
        <v>1</v>
      </c>
      <c r="AH3268" s="1">
        <v>0</v>
      </c>
    </row>
    <row r="3269" spans="1:34">
      <c r="A3269" s="1" t="s">
        <v>8469</v>
      </c>
      <c r="B3269" s="1" t="s">
        <v>8470</v>
      </c>
      <c r="C3269" s="1" t="s">
        <v>360</v>
      </c>
      <c r="H3269" s="1" t="s">
        <v>65</v>
      </c>
      <c r="I3269" s="1" t="s">
        <v>66</v>
      </c>
      <c r="V3269" s="1" t="s">
        <v>67</v>
      </c>
    </row>
    <row r="3270" spans="1:34">
      <c r="A3270" s="1" t="s">
        <v>8471</v>
      </c>
      <c r="B3270" s="1" t="s">
        <v>8472</v>
      </c>
      <c r="C3270" s="1" t="s">
        <v>826</v>
      </c>
      <c r="D3270" s="1">
        <v>67</v>
      </c>
      <c r="E3270" s="4">
        <v>44637</v>
      </c>
      <c r="F3270" s="1" t="s">
        <v>8473</v>
      </c>
      <c r="G3270" s="1" t="s">
        <v>72</v>
      </c>
      <c r="H3270" s="1" t="s">
        <v>65</v>
      </c>
      <c r="I3270" s="1">
        <v>0.8</v>
      </c>
      <c r="J3270" s="1" t="s">
        <v>75</v>
      </c>
      <c r="K3270" s="1">
        <v>0</v>
      </c>
      <c r="M3270" s="1">
        <v>0</v>
      </c>
      <c r="O3270" s="1">
        <v>0</v>
      </c>
      <c r="Q3270" s="1">
        <v>0</v>
      </c>
      <c r="S3270" s="1">
        <v>0</v>
      </c>
      <c r="U3270" s="1">
        <v>0</v>
      </c>
      <c r="W3270" s="1">
        <v>0</v>
      </c>
      <c r="Y3270" s="1">
        <v>0</v>
      </c>
      <c r="AA3270" s="1">
        <v>0</v>
      </c>
      <c r="AC3270" s="1">
        <v>0</v>
      </c>
      <c r="AE3270" s="1">
        <v>0</v>
      </c>
      <c r="AG3270" s="1">
        <v>1</v>
      </c>
      <c r="AH3270" s="1">
        <v>0</v>
      </c>
    </row>
    <row r="3271" spans="1:34">
      <c r="A3271" s="1" t="s">
        <v>8474</v>
      </c>
      <c r="B3271" s="1" t="s">
        <v>8475</v>
      </c>
      <c r="C3271" s="1" t="s">
        <v>350</v>
      </c>
      <c r="D3271" s="1">
        <v>101</v>
      </c>
      <c r="E3271" s="1">
        <v>44194</v>
      </c>
      <c r="F3271" s="1" t="s">
        <v>20332</v>
      </c>
      <c r="G3271" s="1" t="s">
        <v>72</v>
      </c>
      <c r="H3271" s="1" t="s">
        <v>65</v>
      </c>
      <c r="I3271" s="1">
        <v>0.8</v>
      </c>
      <c r="J3271" s="1" t="s">
        <v>75</v>
      </c>
      <c r="K3271" s="1">
        <v>0</v>
      </c>
      <c r="M3271" s="1">
        <v>0</v>
      </c>
      <c r="O3271" s="1">
        <v>0</v>
      </c>
      <c r="Q3271" s="1">
        <v>0</v>
      </c>
      <c r="S3271" s="1">
        <v>0</v>
      </c>
      <c r="U3271" s="1">
        <v>0</v>
      </c>
      <c r="W3271" s="1">
        <v>0</v>
      </c>
      <c r="Y3271" s="1">
        <v>0</v>
      </c>
      <c r="AA3271" s="1">
        <v>0</v>
      </c>
      <c r="AC3271" s="1">
        <v>0</v>
      </c>
      <c r="AE3271" s="1">
        <v>0</v>
      </c>
      <c r="AG3271" s="1">
        <v>1</v>
      </c>
      <c r="AH3271" s="1">
        <v>0</v>
      </c>
    </row>
    <row r="3272" spans="1:34">
      <c r="A3272" s="1" t="s">
        <v>8476</v>
      </c>
      <c r="B3272" s="1" t="s">
        <v>8477</v>
      </c>
      <c r="C3272" s="1" t="s">
        <v>1334</v>
      </c>
      <c r="D3272" s="1">
        <v>69</v>
      </c>
      <c r="E3272" s="1">
        <v>41543</v>
      </c>
      <c r="F3272" s="1" t="s">
        <v>20332</v>
      </c>
      <c r="G3272" s="1" t="s">
        <v>72</v>
      </c>
      <c r="H3272" s="1" t="s">
        <v>73</v>
      </c>
      <c r="I3272" s="1">
        <v>0</v>
      </c>
      <c r="J3272" s="1" t="s">
        <v>434</v>
      </c>
      <c r="K3272" s="1">
        <v>0.8</v>
      </c>
      <c r="L3272" s="1" t="s">
        <v>75</v>
      </c>
      <c r="M3272" s="1">
        <v>0</v>
      </c>
      <c r="O3272" s="1">
        <v>0</v>
      </c>
      <c r="Q3272" s="1">
        <v>0</v>
      </c>
      <c r="S3272" s="1">
        <v>0</v>
      </c>
      <c r="U3272" s="1">
        <v>0</v>
      </c>
      <c r="W3272" s="1">
        <v>0</v>
      </c>
      <c r="Y3272" s="1">
        <v>0</v>
      </c>
      <c r="AA3272" s="1">
        <v>0</v>
      </c>
      <c r="AC3272" s="1">
        <v>0</v>
      </c>
      <c r="AE3272" s="1">
        <v>0</v>
      </c>
      <c r="AG3272" s="1">
        <v>2</v>
      </c>
      <c r="AH3272" s="1">
        <v>7500</v>
      </c>
    </row>
    <row r="3273" spans="1:34">
      <c r="A3273" s="1" t="s">
        <v>8478</v>
      </c>
      <c r="B3273" s="1" t="s">
        <v>8479</v>
      </c>
      <c r="C3273" s="1" t="s">
        <v>287</v>
      </c>
      <c r="D3273" s="1">
        <v>3</v>
      </c>
      <c r="E3273" s="4">
        <v>44641</v>
      </c>
      <c r="F3273" s="1" t="s">
        <v>8480</v>
      </c>
      <c r="G3273" s="1" t="s">
        <v>80</v>
      </c>
      <c r="H3273" s="1" t="s">
        <v>73</v>
      </c>
      <c r="I3273" s="1">
        <v>0</v>
      </c>
      <c r="J3273" s="1" t="s">
        <v>1897</v>
      </c>
      <c r="K3273" s="1">
        <v>0.7</v>
      </c>
      <c r="L3273" s="1" t="s">
        <v>75</v>
      </c>
      <c r="M3273" s="1">
        <v>0</v>
      </c>
      <c r="O3273" s="1">
        <v>0</v>
      </c>
      <c r="Q3273" s="1">
        <v>0</v>
      </c>
      <c r="S3273" s="1">
        <v>0</v>
      </c>
      <c r="U3273" s="1">
        <v>0</v>
      </c>
      <c r="W3273" s="1">
        <v>0</v>
      </c>
      <c r="Y3273" s="1">
        <v>0</v>
      </c>
      <c r="AA3273" s="1">
        <v>0</v>
      </c>
      <c r="AC3273" s="1">
        <v>0</v>
      </c>
      <c r="AE3273" s="1">
        <v>0</v>
      </c>
      <c r="AG3273" s="1">
        <v>2</v>
      </c>
      <c r="AH3273" s="1">
        <v>11500</v>
      </c>
    </row>
    <row r="3274" spans="1:34">
      <c r="A3274" s="1" t="s">
        <v>8481</v>
      </c>
      <c r="B3274" s="1" t="s">
        <v>8482</v>
      </c>
      <c r="C3274" s="1" t="s">
        <v>255</v>
      </c>
      <c r="D3274" s="1">
        <v>4</v>
      </c>
      <c r="E3274" s="1">
        <v>44312</v>
      </c>
      <c r="F3274" s="1" t="s">
        <v>20332</v>
      </c>
      <c r="G3274" s="1" t="s">
        <v>72</v>
      </c>
      <c r="H3274" s="1" t="s">
        <v>65</v>
      </c>
      <c r="I3274" s="1">
        <v>0.6</v>
      </c>
      <c r="J3274" s="1" t="s">
        <v>75</v>
      </c>
      <c r="K3274" s="1">
        <v>0</v>
      </c>
      <c r="M3274" s="1">
        <v>0</v>
      </c>
      <c r="O3274" s="1">
        <v>0</v>
      </c>
      <c r="Q3274" s="1">
        <v>0</v>
      </c>
      <c r="S3274" s="1">
        <v>0</v>
      </c>
      <c r="U3274" s="1">
        <v>0</v>
      </c>
      <c r="W3274" s="1">
        <v>0</v>
      </c>
      <c r="Y3274" s="1">
        <v>0</v>
      </c>
      <c r="AA3274" s="1">
        <v>0</v>
      </c>
      <c r="AC3274" s="1">
        <v>0</v>
      </c>
      <c r="AE3274" s="1">
        <v>0</v>
      </c>
      <c r="AG3274" s="1">
        <v>1</v>
      </c>
      <c r="AH3274" s="1">
        <v>0</v>
      </c>
    </row>
    <row r="3275" spans="1:34">
      <c r="A3275" s="1" t="s">
        <v>8483</v>
      </c>
      <c r="B3275" s="1" t="s">
        <v>8484</v>
      </c>
      <c r="C3275" s="1" t="s">
        <v>152</v>
      </c>
      <c r="D3275" s="1">
        <v>4</v>
      </c>
      <c r="E3275" s="4">
        <v>44610</v>
      </c>
      <c r="F3275" s="1" t="s">
        <v>8485</v>
      </c>
      <c r="G3275" s="1" t="s">
        <v>72</v>
      </c>
      <c r="H3275" s="1" t="s">
        <v>65</v>
      </c>
      <c r="I3275" s="1">
        <v>0.8</v>
      </c>
      <c r="J3275" s="1" t="s">
        <v>75</v>
      </c>
      <c r="K3275" s="1">
        <v>0</v>
      </c>
      <c r="M3275" s="1">
        <v>0</v>
      </c>
      <c r="O3275" s="1">
        <v>0</v>
      </c>
      <c r="Q3275" s="1">
        <v>0</v>
      </c>
      <c r="S3275" s="1">
        <v>0</v>
      </c>
      <c r="U3275" s="1">
        <v>0</v>
      </c>
      <c r="W3275" s="1">
        <v>0</v>
      </c>
      <c r="Y3275" s="1">
        <v>0</v>
      </c>
      <c r="AA3275" s="1">
        <v>0</v>
      </c>
      <c r="AC3275" s="1">
        <v>0</v>
      </c>
      <c r="AE3275" s="1">
        <v>0</v>
      </c>
      <c r="AG3275" s="1">
        <v>1</v>
      </c>
      <c r="AH3275" s="1">
        <v>0</v>
      </c>
    </row>
    <row r="3276" spans="1:34">
      <c r="A3276" s="1" t="s">
        <v>8486</v>
      </c>
      <c r="B3276" s="1" t="s">
        <v>8487</v>
      </c>
      <c r="C3276" s="1" t="s">
        <v>287</v>
      </c>
      <c r="D3276" s="1">
        <v>3</v>
      </c>
      <c r="E3276" s="4">
        <v>44600</v>
      </c>
      <c r="F3276" s="1" t="s">
        <v>8488</v>
      </c>
      <c r="G3276" s="1" t="s">
        <v>72</v>
      </c>
      <c r="H3276" s="1" t="s">
        <v>73</v>
      </c>
      <c r="I3276" s="1">
        <v>0</v>
      </c>
      <c r="J3276" s="1" t="s">
        <v>81</v>
      </c>
      <c r="K3276" s="1">
        <v>0.75</v>
      </c>
      <c r="L3276" s="1" t="s">
        <v>75</v>
      </c>
      <c r="M3276" s="1">
        <v>0</v>
      </c>
      <c r="O3276" s="1">
        <v>0</v>
      </c>
      <c r="Q3276" s="1">
        <v>0</v>
      </c>
      <c r="S3276" s="1">
        <v>0</v>
      </c>
      <c r="U3276" s="1">
        <v>0</v>
      </c>
      <c r="W3276" s="1">
        <v>0</v>
      </c>
      <c r="Y3276" s="1">
        <v>0</v>
      </c>
      <c r="AA3276" s="1">
        <v>0</v>
      </c>
      <c r="AC3276" s="1">
        <v>0</v>
      </c>
      <c r="AE3276" s="1">
        <v>0</v>
      </c>
      <c r="AG3276" s="1">
        <v>2</v>
      </c>
      <c r="AH3276" s="1">
        <v>15000</v>
      </c>
    </row>
    <row r="3277" spans="1:34">
      <c r="A3277" s="1" t="s">
        <v>8489</v>
      </c>
      <c r="B3277" s="1" t="s">
        <v>8490</v>
      </c>
      <c r="C3277" s="1" t="s">
        <v>259</v>
      </c>
      <c r="D3277" s="1">
        <v>5</v>
      </c>
      <c r="E3277" s="4">
        <v>44617</v>
      </c>
      <c r="F3277" s="1" t="s">
        <v>8491</v>
      </c>
      <c r="G3277" s="1" t="s">
        <v>72</v>
      </c>
      <c r="H3277" s="1" t="s">
        <v>65</v>
      </c>
      <c r="I3277" s="1">
        <v>0.5</v>
      </c>
      <c r="J3277" s="1" t="s">
        <v>75</v>
      </c>
      <c r="K3277" s="1">
        <v>0</v>
      </c>
      <c r="M3277" s="1">
        <v>0</v>
      </c>
      <c r="O3277" s="1">
        <v>0</v>
      </c>
      <c r="Q3277" s="1">
        <v>0</v>
      </c>
      <c r="S3277" s="1">
        <v>0</v>
      </c>
      <c r="U3277" s="1">
        <v>0</v>
      </c>
      <c r="W3277" s="1">
        <v>0</v>
      </c>
      <c r="Y3277" s="1">
        <v>0</v>
      </c>
      <c r="AA3277" s="1">
        <v>0</v>
      </c>
      <c r="AC3277" s="1">
        <v>0</v>
      </c>
      <c r="AE3277" s="1">
        <v>0</v>
      </c>
      <c r="AG3277" s="1">
        <v>1</v>
      </c>
      <c r="AH3277" s="1">
        <v>0</v>
      </c>
    </row>
    <row r="3278" spans="1:34">
      <c r="A3278" s="1" t="s">
        <v>8492</v>
      </c>
      <c r="B3278" s="1" t="s">
        <v>8493</v>
      </c>
      <c r="C3278" s="1" t="s">
        <v>810</v>
      </c>
      <c r="H3278" s="1" t="s">
        <v>65</v>
      </c>
      <c r="I3278" s="1" t="s">
        <v>66</v>
      </c>
      <c r="V3278" s="1" t="s">
        <v>67</v>
      </c>
    </row>
    <row r="3279" spans="1:34">
      <c r="A3279" s="1" t="s">
        <v>8494</v>
      </c>
      <c r="B3279" s="1" t="s">
        <v>8495</v>
      </c>
      <c r="C3279" s="1" t="s">
        <v>78</v>
      </c>
      <c r="D3279" s="1">
        <v>19</v>
      </c>
      <c r="E3279" s="4">
        <v>44735</v>
      </c>
      <c r="F3279" s="1" t="s">
        <v>8496</v>
      </c>
      <c r="G3279" s="1" t="s">
        <v>72</v>
      </c>
      <c r="H3279" s="1" t="s">
        <v>65</v>
      </c>
      <c r="I3279" s="1">
        <v>0.4</v>
      </c>
      <c r="J3279" s="1" t="s">
        <v>75</v>
      </c>
      <c r="K3279" s="1">
        <v>0</v>
      </c>
      <c r="M3279" s="1">
        <v>0</v>
      </c>
      <c r="O3279" s="1">
        <v>0</v>
      </c>
      <c r="Q3279" s="1">
        <v>0</v>
      </c>
      <c r="S3279" s="1">
        <v>0</v>
      </c>
      <c r="U3279" s="1">
        <v>0</v>
      </c>
      <c r="W3279" s="1">
        <v>0</v>
      </c>
      <c r="Y3279" s="1">
        <v>0</v>
      </c>
      <c r="AA3279" s="1">
        <v>0</v>
      </c>
      <c r="AC3279" s="1">
        <v>0</v>
      </c>
      <c r="AE3279" s="1">
        <v>0</v>
      </c>
      <c r="AG3279" s="1">
        <v>1</v>
      </c>
      <c r="AH3279" s="1">
        <v>0</v>
      </c>
    </row>
    <row r="3280" spans="1:34">
      <c r="A3280" s="1" t="s">
        <v>8497</v>
      </c>
      <c r="B3280" s="1" t="s">
        <v>8498</v>
      </c>
      <c r="C3280" s="1" t="s">
        <v>310</v>
      </c>
      <c r="H3280" s="1" t="s">
        <v>65</v>
      </c>
      <c r="I3280" s="1" t="s">
        <v>66</v>
      </c>
      <c r="V3280" s="1" t="s">
        <v>67</v>
      </c>
    </row>
    <row r="3281" spans="1:34">
      <c r="A3281" s="1" t="s">
        <v>8499</v>
      </c>
      <c r="B3281" s="1" t="s">
        <v>8500</v>
      </c>
      <c r="C3281" s="1" t="s">
        <v>118</v>
      </c>
      <c r="D3281" s="1">
        <v>6</v>
      </c>
      <c r="E3281" s="1">
        <v>44655</v>
      </c>
      <c r="F3281" s="1" t="s">
        <v>20551</v>
      </c>
      <c r="G3281" s="1" t="s">
        <v>72</v>
      </c>
      <c r="H3281" s="1" t="s">
        <v>65</v>
      </c>
      <c r="I3281" s="1">
        <v>0.8</v>
      </c>
      <c r="J3281" s="1" t="s">
        <v>75</v>
      </c>
      <c r="K3281" s="1">
        <v>0</v>
      </c>
      <c r="M3281" s="1">
        <v>0</v>
      </c>
      <c r="O3281" s="1">
        <v>0</v>
      </c>
      <c r="Q3281" s="1">
        <v>0</v>
      </c>
      <c r="S3281" s="1">
        <v>0</v>
      </c>
      <c r="U3281" s="1">
        <v>0</v>
      </c>
      <c r="W3281" s="1">
        <v>0</v>
      </c>
      <c r="Y3281" s="1">
        <v>0</v>
      </c>
      <c r="AA3281" s="1">
        <v>0</v>
      </c>
      <c r="AC3281" s="1">
        <v>0</v>
      </c>
      <c r="AE3281" s="1">
        <v>0</v>
      </c>
      <c r="AG3281" s="1">
        <v>1</v>
      </c>
      <c r="AH3281" s="1">
        <v>0</v>
      </c>
    </row>
    <row r="3282" spans="1:34">
      <c r="A3282" s="1" t="s">
        <v>8501</v>
      </c>
      <c r="B3282" s="1" t="s">
        <v>8502</v>
      </c>
      <c r="C3282" s="1" t="s">
        <v>423</v>
      </c>
      <c r="D3282" s="1">
        <v>17</v>
      </c>
      <c r="E3282" s="4">
        <v>44712</v>
      </c>
      <c r="F3282" s="1" t="s">
        <v>8503</v>
      </c>
      <c r="G3282" s="1" t="s">
        <v>72</v>
      </c>
      <c r="H3282" s="1" t="s">
        <v>73</v>
      </c>
      <c r="I3282" s="1">
        <v>0</v>
      </c>
      <c r="J3282" s="1" t="s">
        <v>284</v>
      </c>
      <c r="K3282" s="1">
        <v>0.8</v>
      </c>
      <c r="L3282" s="1" t="s">
        <v>75</v>
      </c>
      <c r="M3282" s="1">
        <v>0</v>
      </c>
      <c r="O3282" s="1">
        <v>0</v>
      </c>
      <c r="Q3282" s="1">
        <v>0</v>
      </c>
      <c r="S3282" s="1">
        <v>0</v>
      </c>
      <c r="U3282" s="1">
        <v>0</v>
      </c>
      <c r="W3282" s="1">
        <v>0</v>
      </c>
      <c r="Y3282" s="1">
        <v>0</v>
      </c>
      <c r="AA3282" s="1">
        <v>0</v>
      </c>
      <c r="AC3282" s="1">
        <v>0</v>
      </c>
      <c r="AE3282" s="1">
        <v>0</v>
      </c>
      <c r="AG3282" s="1">
        <v>2</v>
      </c>
      <c r="AH3282" s="1">
        <v>16000</v>
      </c>
    </row>
    <row r="3283" spans="1:34">
      <c r="A3283" s="1" t="s">
        <v>8504</v>
      </c>
      <c r="B3283" s="1" t="s">
        <v>8505</v>
      </c>
      <c r="C3283" s="1" t="s">
        <v>365</v>
      </c>
      <c r="D3283" s="1">
        <v>10</v>
      </c>
      <c r="E3283" s="4">
        <v>44728</v>
      </c>
      <c r="F3283" s="1" t="s">
        <v>8506</v>
      </c>
      <c r="G3283" s="1" t="s">
        <v>72</v>
      </c>
      <c r="H3283" s="1" t="s">
        <v>65</v>
      </c>
      <c r="I3283" s="1">
        <v>0.8</v>
      </c>
      <c r="J3283" s="1" t="s">
        <v>75</v>
      </c>
      <c r="K3283" s="1">
        <v>0</v>
      </c>
      <c r="M3283" s="1">
        <v>0</v>
      </c>
      <c r="O3283" s="1">
        <v>0</v>
      </c>
      <c r="Q3283" s="1">
        <v>0</v>
      </c>
      <c r="S3283" s="1">
        <v>0</v>
      </c>
      <c r="U3283" s="1">
        <v>0</v>
      </c>
      <c r="W3283" s="1">
        <v>0</v>
      </c>
      <c r="Y3283" s="1">
        <v>0</v>
      </c>
      <c r="AA3283" s="1">
        <v>0</v>
      </c>
      <c r="AC3283" s="1">
        <v>0</v>
      </c>
      <c r="AE3283" s="1">
        <v>0</v>
      </c>
      <c r="AG3283" s="1">
        <v>1</v>
      </c>
      <c r="AH3283" s="1">
        <v>0</v>
      </c>
    </row>
    <row r="3284" spans="1:34">
      <c r="A3284" s="1" t="s">
        <v>8507</v>
      </c>
      <c r="B3284" s="1" t="s">
        <v>8508</v>
      </c>
      <c r="C3284" s="1" t="s">
        <v>259</v>
      </c>
      <c r="D3284" s="1">
        <v>9</v>
      </c>
      <c r="E3284" s="4">
        <v>44641</v>
      </c>
      <c r="F3284" s="1" t="s">
        <v>8509</v>
      </c>
      <c r="G3284" s="1" t="s">
        <v>72</v>
      </c>
      <c r="H3284" s="1" t="s">
        <v>65</v>
      </c>
      <c r="I3284" s="1">
        <v>0.7</v>
      </c>
      <c r="J3284" s="1" t="s">
        <v>75</v>
      </c>
      <c r="K3284" s="1">
        <v>0</v>
      </c>
      <c r="M3284" s="1">
        <v>0</v>
      </c>
      <c r="O3284" s="1">
        <v>0</v>
      </c>
      <c r="Q3284" s="1">
        <v>0</v>
      </c>
      <c r="S3284" s="1">
        <v>0</v>
      </c>
      <c r="U3284" s="1">
        <v>0</v>
      </c>
      <c r="W3284" s="1">
        <v>0</v>
      </c>
      <c r="Y3284" s="1">
        <v>0</v>
      </c>
      <c r="AA3284" s="1">
        <v>0</v>
      </c>
      <c r="AC3284" s="1">
        <v>0</v>
      </c>
      <c r="AE3284" s="1">
        <v>0</v>
      </c>
      <c r="AG3284" s="1">
        <v>1</v>
      </c>
      <c r="AH3284" s="1">
        <v>0</v>
      </c>
    </row>
    <row r="3285" spans="1:34">
      <c r="A3285" s="1" t="s">
        <v>8510</v>
      </c>
      <c r="B3285" s="1" t="s">
        <v>8511</v>
      </c>
      <c r="C3285" s="1" t="s">
        <v>98</v>
      </c>
      <c r="D3285" s="1">
        <v>8</v>
      </c>
      <c r="E3285" s="4">
        <v>44680</v>
      </c>
      <c r="F3285" s="1" t="s">
        <v>8512</v>
      </c>
      <c r="G3285" s="1" t="s">
        <v>72</v>
      </c>
      <c r="H3285" s="1" t="s">
        <v>73</v>
      </c>
      <c r="I3285" s="1">
        <v>0</v>
      </c>
      <c r="J3285" s="1" t="s">
        <v>81</v>
      </c>
      <c r="K3285" s="1">
        <v>0.8</v>
      </c>
      <c r="L3285" s="1" t="s">
        <v>75</v>
      </c>
      <c r="M3285" s="1">
        <v>0</v>
      </c>
      <c r="O3285" s="1">
        <v>0</v>
      </c>
      <c r="Q3285" s="1">
        <v>0</v>
      </c>
      <c r="S3285" s="1">
        <v>0</v>
      </c>
      <c r="U3285" s="1">
        <v>0</v>
      </c>
      <c r="W3285" s="1">
        <v>0</v>
      </c>
      <c r="Y3285" s="1">
        <v>0</v>
      </c>
      <c r="AA3285" s="1">
        <v>0</v>
      </c>
      <c r="AC3285" s="1">
        <v>0</v>
      </c>
      <c r="AE3285" s="1">
        <v>0</v>
      </c>
      <c r="AG3285" s="1">
        <v>2</v>
      </c>
      <c r="AH3285" s="1">
        <v>15000</v>
      </c>
    </row>
    <row r="3286" spans="1:34">
      <c r="A3286" s="1" t="s">
        <v>8513</v>
      </c>
      <c r="B3286" s="1" t="s">
        <v>8514</v>
      </c>
      <c r="C3286" s="1" t="s">
        <v>65</v>
      </c>
      <c r="D3286" s="1">
        <v>6</v>
      </c>
      <c r="E3286" s="4">
        <v>44678</v>
      </c>
      <c r="F3286" s="1" t="s">
        <v>8515</v>
      </c>
      <c r="G3286" s="1" t="s">
        <v>72</v>
      </c>
      <c r="H3286" s="1" t="s">
        <v>65</v>
      </c>
      <c r="I3286" s="1">
        <v>0.6</v>
      </c>
      <c r="J3286" s="1" t="s">
        <v>75</v>
      </c>
      <c r="K3286" s="1">
        <v>0</v>
      </c>
      <c r="M3286" s="1">
        <v>0</v>
      </c>
      <c r="O3286" s="1">
        <v>0</v>
      </c>
      <c r="Q3286" s="1">
        <v>0</v>
      </c>
      <c r="S3286" s="1">
        <v>0</v>
      </c>
      <c r="U3286" s="1">
        <v>0</v>
      </c>
      <c r="W3286" s="1">
        <v>0</v>
      </c>
      <c r="Y3286" s="1">
        <v>0</v>
      </c>
      <c r="AA3286" s="1">
        <v>0</v>
      </c>
      <c r="AC3286" s="1">
        <v>0</v>
      </c>
      <c r="AE3286" s="1">
        <v>0</v>
      </c>
      <c r="AG3286" s="1">
        <v>1</v>
      </c>
      <c r="AH3286" s="1">
        <v>0</v>
      </c>
    </row>
    <row r="3287" spans="1:34">
      <c r="A3287" s="1" t="s">
        <v>8516</v>
      </c>
      <c r="B3287" s="1" t="s">
        <v>8517</v>
      </c>
      <c r="C3287" s="1" t="s">
        <v>98</v>
      </c>
      <c r="D3287" s="1">
        <v>6</v>
      </c>
      <c r="E3287" s="1">
        <v>44622</v>
      </c>
      <c r="F3287" s="1" t="s">
        <v>20552</v>
      </c>
      <c r="G3287" s="1" t="s">
        <v>1821</v>
      </c>
      <c r="H3287" s="1" t="s">
        <v>73</v>
      </c>
      <c r="I3287" s="1">
        <v>0</v>
      </c>
      <c r="J3287" s="1" t="s">
        <v>74</v>
      </c>
      <c r="K3287" s="1">
        <v>0.35</v>
      </c>
      <c r="L3287" s="1" t="s">
        <v>82</v>
      </c>
      <c r="M3287" s="1">
        <v>0.5</v>
      </c>
      <c r="N3287" s="1" t="s">
        <v>83</v>
      </c>
      <c r="O3287" s="1">
        <v>0.6</v>
      </c>
      <c r="P3287" s="1" t="s">
        <v>84</v>
      </c>
      <c r="Q3287" s="1">
        <v>0.8</v>
      </c>
      <c r="R3287" s="1" t="s">
        <v>85</v>
      </c>
      <c r="S3287" s="1">
        <v>0</v>
      </c>
      <c r="U3287" s="1">
        <v>0</v>
      </c>
      <c r="W3287" s="1">
        <v>0</v>
      </c>
      <c r="Y3287" s="1">
        <v>0</v>
      </c>
      <c r="AA3287" s="1">
        <v>0</v>
      </c>
      <c r="AC3287" s="1">
        <v>0</v>
      </c>
      <c r="AE3287" s="1">
        <v>0</v>
      </c>
      <c r="AG3287" s="1">
        <v>4</v>
      </c>
      <c r="AH3287" s="1">
        <v>10000</v>
      </c>
    </row>
    <row r="3288" spans="1:34">
      <c r="A3288" s="1" t="s">
        <v>8518</v>
      </c>
      <c r="B3288" s="1" t="s">
        <v>8519</v>
      </c>
      <c r="C3288" s="1" t="s">
        <v>981</v>
      </c>
      <c r="D3288" s="1">
        <v>15</v>
      </c>
      <c r="E3288" s="1">
        <v>43993</v>
      </c>
      <c r="F3288" s="1" t="s">
        <v>20332</v>
      </c>
      <c r="G3288" s="1" t="s">
        <v>72</v>
      </c>
      <c r="H3288" s="1" t="s">
        <v>65</v>
      </c>
      <c r="I3288" s="1">
        <v>0.8</v>
      </c>
      <c r="J3288" s="1" t="s">
        <v>75</v>
      </c>
      <c r="K3288" s="1">
        <v>0</v>
      </c>
      <c r="M3288" s="1">
        <v>0</v>
      </c>
      <c r="O3288" s="1">
        <v>0</v>
      </c>
      <c r="Q3288" s="1">
        <v>0</v>
      </c>
      <c r="S3288" s="1">
        <v>0</v>
      </c>
      <c r="U3288" s="1">
        <v>0</v>
      </c>
      <c r="W3288" s="1">
        <v>0</v>
      </c>
      <c r="Y3288" s="1">
        <v>0</v>
      </c>
      <c r="AA3288" s="1">
        <v>0</v>
      </c>
      <c r="AC3288" s="1">
        <v>0</v>
      </c>
      <c r="AE3288" s="1">
        <v>0</v>
      </c>
      <c r="AG3288" s="1">
        <v>1</v>
      </c>
      <c r="AH3288" s="1">
        <v>0</v>
      </c>
    </row>
    <row r="3289" spans="1:34">
      <c r="A3289" s="1" t="s">
        <v>8520</v>
      </c>
      <c r="B3289" s="1" t="s">
        <v>8521</v>
      </c>
      <c r="C3289" s="1" t="s">
        <v>172</v>
      </c>
      <c r="D3289" s="1">
        <v>23</v>
      </c>
      <c r="E3289" s="4">
        <v>44773</v>
      </c>
      <c r="F3289" s="1" t="s">
        <v>8522</v>
      </c>
      <c r="G3289" s="1" t="s">
        <v>72</v>
      </c>
      <c r="H3289" s="1" t="s">
        <v>65</v>
      </c>
      <c r="I3289" s="1">
        <v>0.8</v>
      </c>
      <c r="J3289" s="1" t="s">
        <v>75</v>
      </c>
      <c r="K3289" s="1">
        <v>0</v>
      </c>
      <c r="M3289" s="1">
        <v>0</v>
      </c>
      <c r="O3289" s="1">
        <v>0</v>
      </c>
      <c r="Q3289" s="1">
        <v>0</v>
      </c>
      <c r="S3289" s="1">
        <v>0</v>
      </c>
      <c r="U3289" s="1">
        <v>0</v>
      </c>
      <c r="W3289" s="1">
        <v>0</v>
      </c>
      <c r="Y3289" s="1">
        <v>0</v>
      </c>
      <c r="AA3289" s="1">
        <v>0</v>
      </c>
      <c r="AC3289" s="1">
        <v>0</v>
      </c>
      <c r="AE3289" s="1">
        <v>0</v>
      </c>
      <c r="AG3289" s="1">
        <v>1</v>
      </c>
      <c r="AH3289" s="1">
        <v>0</v>
      </c>
    </row>
    <row r="3290" spans="1:34">
      <c r="A3290" s="1" t="s">
        <v>8523</v>
      </c>
      <c r="B3290" s="1" t="s">
        <v>8524</v>
      </c>
      <c r="C3290" s="1" t="s">
        <v>896</v>
      </c>
      <c r="H3290" s="1" t="s">
        <v>65</v>
      </c>
      <c r="I3290" s="1" t="s">
        <v>66</v>
      </c>
      <c r="V3290" s="1" t="s">
        <v>67</v>
      </c>
    </row>
    <row r="3291" spans="1:34">
      <c r="A3291" s="1" t="s">
        <v>8525</v>
      </c>
      <c r="B3291" s="1" t="s">
        <v>8526</v>
      </c>
      <c r="C3291" s="1" t="s">
        <v>152</v>
      </c>
      <c r="H3291" s="1" t="s">
        <v>65</v>
      </c>
      <c r="I3291" s="1" t="s">
        <v>66</v>
      </c>
      <c r="V3291" s="1" t="s">
        <v>67</v>
      </c>
    </row>
    <row r="3292" spans="1:34">
      <c r="A3292" s="1" t="s">
        <v>8527</v>
      </c>
      <c r="B3292" s="1" t="s">
        <v>8528</v>
      </c>
      <c r="C3292" s="1" t="s">
        <v>115</v>
      </c>
      <c r="D3292" s="1">
        <v>3</v>
      </c>
      <c r="E3292" s="1">
        <v>43552</v>
      </c>
      <c r="F3292" s="1" t="s">
        <v>20332</v>
      </c>
      <c r="G3292" s="1" t="s">
        <v>72</v>
      </c>
      <c r="H3292" s="1" t="s">
        <v>65</v>
      </c>
      <c r="I3292" s="1">
        <v>0.7</v>
      </c>
      <c r="J3292" s="1" t="s">
        <v>75</v>
      </c>
      <c r="K3292" s="1">
        <v>0</v>
      </c>
      <c r="M3292" s="1">
        <v>0</v>
      </c>
      <c r="O3292" s="1">
        <v>0</v>
      </c>
      <c r="Q3292" s="1">
        <v>0</v>
      </c>
      <c r="S3292" s="1">
        <v>0</v>
      </c>
      <c r="U3292" s="1">
        <v>0</v>
      </c>
      <c r="W3292" s="1">
        <v>0</v>
      </c>
      <c r="Y3292" s="1">
        <v>0</v>
      </c>
      <c r="AA3292" s="1">
        <v>0</v>
      </c>
      <c r="AC3292" s="1">
        <v>0</v>
      </c>
      <c r="AE3292" s="1">
        <v>0</v>
      </c>
      <c r="AG3292" s="1">
        <v>1</v>
      </c>
      <c r="AH3292" s="1">
        <v>0</v>
      </c>
    </row>
    <row r="3293" spans="1:34">
      <c r="A3293" s="1" t="s">
        <v>8529</v>
      </c>
      <c r="B3293" s="1" t="s">
        <v>8530</v>
      </c>
      <c r="C3293" s="1" t="s">
        <v>112</v>
      </c>
      <c r="D3293" s="1">
        <v>7</v>
      </c>
      <c r="E3293" s="4">
        <v>44663</v>
      </c>
      <c r="F3293" s="1" t="s">
        <v>8531</v>
      </c>
      <c r="G3293" s="1" t="s">
        <v>72</v>
      </c>
      <c r="H3293" s="1" t="s">
        <v>65</v>
      </c>
      <c r="I3293" s="1">
        <v>0.5</v>
      </c>
      <c r="J3293" s="1" t="s">
        <v>75</v>
      </c>
      <c r="K3293" s="1">
        <v>0</v>
      </c>
      <c r="M3293" s="1">
        <v>0</v>
      </c>
      <c r="O3293" s="1">
        <v>0</v>
      </c>
      <c r="Q3293" s="1">
        <v>0</v>
      </c>
      <c r="S3293" s="1">
        <v>0</v>
      </c>
      <c r="U3293" s="1">
        <v>0</v>
      </c>
      <c r="W3293" s="1">
        <v>0</v>
      </c>
      <c r="Y3293" s="1">
        <v>0</v>
      </c>
      <c r="AA3293" s="1">
        <v>0</v>
      </c>
      <c r="AC3293" s="1">
        <v>0</v>
      </c>
      <c r="AE3293" s="1">
        <v>0</v>
      </c>
      <c r="AG3293" s="1">
        <v>1</v>
      </c>
      <c r="AH3293" s="1">
        <v>0</v>
      </c>
    </row>
    <row r="3294" spans="1:34">
      <c r="A3294" s="1" t="s">
        <v>8532</v>
      </c>
      <c r="B3294" s="1" t="s">
        <v>8533</v>
      </c>
      <c r="C3294" s="1" t="s">
        <v>443</v>
      </c>
      <c r="D3294" s="1">
        <v>5</v>
      </c>
      <c r="E3294" s="1">
        <v>44315</v>
      </c>
      <c r="F3294" s="1" t="s">
        <v>20332</v>
      </c>
      <c r="G3294" s="1" t="s">
        <v>72</v>
      </c>
      <c r="H3294" s="1" t="s">
        <v>65</v>
      </c>
      <c r="I3294" s="1">
        <v>0.5</v>
      </c>
      <c r="J3294" s="1" t="s">
        <v>75</v>
      </c>
      <c r="K3294" s="1">
        <v>0</v>
      </c>
      <c r="M3294" s="1">
        <v>0</v>
      </c>
      <c r="O3294" s="1">
        <v>0</v>
      </c>
      <c r="Q3294" s="1">
        <v>0</v>
      </c>
      <c r="S3294" s="1">
        <v>0</v>
      </c>
      <c r="U3294" s="1">
        <v>0</v>
      </c>
      <c r="W3294" s="1">
        <v>0</v>
      </c>
      <c r="Y3294" s="1">
        <v>0</v>
      </c>
      <c r="AA3294" s="1">
        <v>0</v>
      </c>
      <c r="AC3294" s="1">
        <v>0</v>
      </c>
      <c r="AE3294" s="1">
        <v>0</v>
      </c>
      <c r="AG3294" s="1">
        <v>1</v>
      </c>
      <c r="AH3294" s="1">
        <v>0</v>
      </c>
    </row>
    <row r="3295" spans="1:34">
      <c r="A3295" s="1" t="s">
        <v>8534</v>
      </c>
      <c r="B3295" s="1" t="s">
        <v>8535</v>
      </c>
      <c r="C3295" s="1" t="s">
        <v>132</v>
      </c>
      <c r="D3295" s="1">
        <v>62</v>
      </c>
      <c r="E3295" s="1">
        <v>39561</v>
      </c>
      <c r="F3295" s="1" t="s">
        <v>20332</v>
      </c>
      <c r="G3295" s="1" t="s">
        <v>72</v>
      </c>
      <c r="H3295" s="1" t="s">
        <v>65</v>
      </c>
      <c r="I3295" s="1">
        <v>0.8</v>
      </c>
      <c r="J3295" s="1" t="s">
        <v>75</v>
      </c>
      <c r="K3295" s="1">
        <v>0</v>
      </c>
      <c r="M3295" s="1">
        <v>0</v>
      </c>
      <c r="O3295" s="1">
        <v>0</v>
      </c>
      <c r="Q3295" s="1">
        <v>0</v>
      </c>
      <c r="S3295" s="1">
        <v>0</v>
      </c>
      <c r="U3295" s="1">
        <v>0</v>
      </c>
      <c r="W3295" s="1">
        <v>0</v>
      </c>
      <c r="Y3295" s="1">
        <v>0</v>
      </c>
      <c r="AA3295" s="1">
        <v>0</v>
      </c>
      <c r="AC3295" s="1">
        <v>0</v>
      </c>
      <c r="AE3295" s="1">
        <v>0</v>
      </c>
      <c r="AG3295" s="1">
        <v>1</v>
      </c>
      <c r="AH3295" s="1">
        <v>0</v>
      </c>
    </row>
    <row r="3296" spans="1:34">
      <c r="A3296" s="1" t="s">
        <v>8536</v>
      </c>
      <c r="B3296" s="1" t="s">
        <v>8537</v>
      </c>
      <c r="C3296" s="1" t="s">
        <v>167</v>
      </c>
      <c r="D3296" s="1">
        <v>5</v>
      </c>
      <c r="E3296" s="4">
        <v>44692</v>
      </c>
      <c r="F3296" s="1" t="s">
        <v>8538</v>
      </c>
      <c r="G3296" s="1" t="s">
        <v>72</v>
      </c>
      <c r="H3296" s="1" t="s">
        <v>65</v>
      </c>
      <c r="I3296" s="1">
        <v>0.5</v>
      </c>
      <c r="J3296" s="1" t="s">
        <v>75</v>
      </c>
      <c r="K3296" s="1">
        <v>0</v>
      </c>
      <c r="M3296" s="1">
        <v>0</v>
      </c>
      <c r="O3296" s="1">
        <v>0</v>
      </c>
      <c r="Q3296" s="1">
        <v>0</v>
      </c>
      <c r="S3296" s="1">
        <v>0</v>
      </c>
      <c r="U3296" s="1">
        <v>0</v>
      </c>
      <c r="W3296" s="1">
        <v>0</v>
      </c>
      <c r="Y3296" s="1">
        <v>0</v>
      </c>
      <c r="AA3296" s="1">
        <v>0</v>
      </c>
      <c r="AC3296" s="1">
        <v>0</v>
      </c>
      <c r="AE3296" s="1">
        <v>0</v>
      </c>
      <c r="AG3296" s="1">
        <v>1</v>
      </c>
      <c r="AH3296" s="1">
        <v>0</v>
      </c>
    </row>
    <row r="3297" spans="1:34">
      <c r="A3297" s="1" t="s">
        <v>8539</v>
      </c>
      <c r="B3297" s="1" t="s">
        <v>8540</v>
      </c>
      <c r="C3297" s="1" t="s">
        <v>108</v>
      </c>
      <c r="D3297" s="1">
        <v>39</v>
      </c>
      <c r="E3297" s="1">
        <v>43827</v>
      </c>
      <c r="F3297" s="1" t="s">
        <v>20332</v>
      </c>
      <c r="G3297" s="1" t="s">
        <v>72</v>
      </c>
      <c r="H3297" s="1" t="s">
        <v>65</v>
      </c>
      <c r="I3297" s="1">
        <v>0.8</v>
      </c>
      <c r="J3297" s="1" t="s">
        <v>75</v>
      </c>
      <c r="K3297" s="1">
        <v>0</v>
      </c>
      <c r="M3297" s="1">
        <v>0</v>
      </c>
      <c r="O3297" s="1">
        <v>0</v>
      </c>
      <c r="Q3297" s="1">
        <v>0</v>
      </c>
      <c r="S3297" s="1">
        <v>0</v>
      </c>
      <c r="U3297" s="1">
        <v>0</v>
      </c>
      <c r="W3297" s="1">
        <v>0</v>
      </c>
      <c r="Y3297" s="1">
        <v>0</v>
      </c>
      <c r="AA3297" s="1">
        <v>0</v>
      </c>
      <c r="AC3297" s="1">
        <v>0</v>
      </c>
      <c r="AE3297" s="1">
        <v>0</v>
      </c>
      <c r="AG3297" s="1">
        <v>1</v>
      </c>
      <c r="AH3297" s="1">
        <v>0</v>
      </c>
    </row>
    <row r="3298" spans="1:34">
      <c r="A3298" s="1" t="s">
        <v>8541</v>
      </c>
      <c r="B3298" s="1" t="s">
        <v>8542</v>
      </c>
      <c r="C3298" s="1" t="s">
        <v>152</v>
      </c>
      <c r="D3298" s="1">
        <v>66</v>
      </c>
      <c r="E3298" s="4">
        <v>44557</v>
      </c>
      <c r="F3298" s="1" t="s">
        <v>8543</v>
      </c>
      <c r="G3298" s="1" t="s">
        <v>72</v>
      </c>
      <c r="H3298" s="1" t="s">
        <v>73</v>
      </c>
      <c r="I3298" s="1">
        <v>0</v>
      </c>
      <c r="J3298" s="1" t="s">
        <v>8544</v>
      </c>
      <c r="K3298" s="1">
        <v>0.4</v>
      </c>
      <c r="L3298" s="1" t="s">
        <v>75</v>
      </c>
      <c r="M3298" s="1">
        <v>0</v>
      </c>
      <c r="O3298" s="1">
        <v>0</v>
      </c>
      <c r="Q3298" s="1">
        <v>0</v>
      </c>
      <c r="S3298" s="1">
        <v>0</v>
      </c>
      <c r="U3298" s="1">
        <v>0</v>
      </c>
      <c r="W3298" s="1">
        <v>0</v>
      </c>
      <c r="Y3298" s="1">
        <v>0</v>
      </c>
      <c r="AA3298" s="1">
        <v>0</v>
      </c>
      <c r="AC3298" s="1">
        <v>0</v>
      </c>
      <c r="AE3298" s="1">
        <v>0</v>
      </c>
      <c r="AG3298" s="1">
        <v>5</v>
      </c>
      <c r="AH3298" s="1">
        <v>0</v>
      </c>
    </row>
    <row r="3299" spans="1:34">
      <c r="A3299" s="1" t="s">
        <v>8545</v>
      </c>
      <c r="B3299" s="1" t="s">
        <v>8546</v>
      </c>
      <c r="C3299" s="1" t="s">
        <v>360</v>
      </c>
      <c r="D3299" s="1" t="s">
        <v>8547</v>
      </c>
      <c r="E3299" s="4">
        <v>44679</v>
      </c>
      <c r="F3299" s="1" t="s">
        <v>8548</v>
      </c>
      <c r="G3299" s="1" t="s">
        <v>80</v>
      </c>
      <c r="H3299" s="1" t="s">
        <v>73</v>
      </c>
      <c r="I3299" s="1">
        <v>0</v>
      </c>
      <c r="J3299" s="1" t="s">
        <v>81</v>
      </c>
      <c r="K3299" s="1">
        <v>0.2</v>
      </c>
      <c r="L3299" s="1" t="s">
        <v>82</v>
      </c>
      <c r="M3299" s="1">
        <v>0.65</v>
      </c>
      <c r="N3299" s="1" t="s">
        <v>83</v>
      </c>
      <c r="O3299" s="1">
        <v>0.7</v>
      </c>
      <c r="P3299" s="1" t="s">
        <v>84</v>
      </c>
      <c r="Q3299" s="1">
        <v>0.75</v>
      </c>
      <c r="R3299" s="1" t="s">
        <v>85</v>
      </c>
      <c r="S3299" s="1">
        <v>0</v>
      </c>
      <c r="U3299" s="1">
        <v>0</v>
      </c>
      <c r="W3299" s="1">
        <v>0</v>
      </c>
      <c r="Y3299" s="1">
        <v>0</v>
      </c>
      <c r="AA3299" s="1">
        <v>0</v>
      </c>
      <c r="AC3299" s="1">
        <v>0</v>
      </c>
      <c r="AE3299" s="1">
        <v>0</v>
      </c>
      <c r="AG3299" s="1">
        <v>4</v>
      </c>
      <c r="AH3299" s="1">
        <v>15000</v>
      </c>
    </row>
    <row r="3300" spans="1:34">
      <c r="A3300" s="1" t="s">
        <v>8549</v>
      </c>
      <c r="B3300" s="1" t="s">
        <v>8550</v>
      </c>
      <c r="C3300" s="1" t="s">
        <v>196</v>
      </c>
      <c r="D3300" s="1">
        <v>62</v>
      </c>
      <c r="E3300" s="1">
        <v>41912</v>
      </c>
      <c r="F3300" s="1" t="s">
        <v>20332</v>
      </c>
      <c r="G3300" s="1" t="s">
        <v>72</v>
      </c>
      <c r="H3300" s="1" t="s">
        <v>65</v>
      </c>
      <c r="I3300" s="1">
        <v>0.8</v>
      </c>
      <c r="J3300" s="1" t="s">
        <v>75</v>
      </c>
      <c r="K3300" s="1">
        <v>0</v>
      </c>
      <c r="M3300" s="1">
        <v>0</v>
      </c>
      <c r="O3300" s="1">
        <v>0</v>
      </c>
      <c r="Q3300" s="1">
        <v>0</v>
      </c>
      <c r="S3300" s="1">
        <v>0</v>
      </c>
      <c r="U3300" s="1">
        <v>0</v>
      </c>
      <c r="W3300" s="1">
        <v>0</v>
      </c>
      <c r="Y3300" s="1">
        <v>0</v>
      </c>
      <c r="AA3300" s="1">
        <v>0</v>
      </c>
      <c r="AC3300" s="1">
        <v>0</v>
      </c>
      <c r="AE3300" s="1">
        <v>0</v>
      </c>
      <c r="AG3300" s="1">
        <v>1</v>
      </c>
      <c r="AH3300" s="1">
        <v>0</v>
      </c>
    </row>
    <row r="3301" spans="1:34">
      <c r="A3301" s="1" t="s">
        <v>8551</v>
      </c>
      <c r="B3301" s="1" t="s">
        <v>8552</v>
      </c>
      <c r="C3301" s="1" t="s">
        <v>903</v>
      </c>
      <c r="D3301" s="1">
        <v>15</v>
      </c>
      <c r="E3301" s="4">
        <v>44645</v>
      </c>
      <c r="F3301" s="1" t="s">
        <v>8553</v>
      </c>
      <c r="G3301" s="1" t="s">
        <v>72</v>
      </c>
      <c r="H3301" s="1" t="s">
        <v>65</v>
      </c>
      <c r="I3301" s="1">
        <v>0.7</v>
      </c>
      <c r="J3301" s="1" t="s">
        <v>75</v>
      </c>
      <c r="K3301" s="1">
        <v>0</v>
      </c>
      <c r="M3301" s="1">
        <v>0</v>
      </c>
      <c r="O3301" s="1">
        <v>0</v>
      </c>
      <c r="Q3301" s="1">
        <v>0</v>
      </c>
      <c r="S3301" s="1">
        <v>0</v>
      </c>
      <c r="U3301" s="1">
        <v>0</v>
      </c>
      <c r="W3301" s="1">
        <v>0</v>
      </c>
      <c r="Y3301" s="1">
        <v>0</v>
      </c>
      <c r="AA3301" s="1">
        <v>0</v>
      </c>
      <c r="AC3301" s="1">
        <v>0</v>
      </c>
      <c r="AE3301" s="1">
        <v>0</v>
      </c>
      <c r="AG3301" s="1">
        <v>1</v>
      </c>
      <c r="AH3301" s="1">
        <v>0</v>
      </c>
    </row>
    <row r="3302" spans="1:34">
      <c r="A3302" s="1" t="s">
        <v>8554</v>
      </c>
      <c r="B3302" s="1" t="s">
        <v>8555</v>
      </c>
      <c r="C3302" s="1" t="s">
        <v>533</v>
      </c>
      <c r="D3302" s="1">
        <v>34</v>
      </c>
      <c r="E3302" s="1">
        <v>41606</v>
      </c>
      <c r="F3302" s="1" t="s">
        <v>20332</v>
      </c>
      <c r="G3302" s="1" t="s">
        <v>72</v>
      </c>
      <c r="H3302" s="1" t="s">
        <v>65</v>
      </c>
      <c r="I3302" s="1">
        <v>0.6</v>
      </c>
      <c r="J3302" s="1" t="s">
        <v>75</v>
      </c>
      <c r="K3302" s="1">
        <v>0</v>
      </c>
      <c r="M3302" s="1">
        <v>0</v>
      </c>
      <c r="O3302" s="1">
        <v>0</v>
      </c>
      <c r="Q3302" s="1">
        <v>0</v>
      </c>
      <c r="S3302" s="1">
        <v>0</v>
      </c>
      <c r="U3302" s="1">
        <v>0</v>
      </c>
      <c r="W3302" s="1">
        <v>0</v>
      </c>
      <c r="Y3302" s="1">
        <v>0</v>
      </c>
      <c r="AA3302" s="1">
        <v>0</v>
      </c>
      <c r="AC3302" s="1">
        <v>0</v>
      </c>
      <c r="AE3302" s="1">
        <v>0</v>
      </c>
      <c r="AG3302" s="1">
        <v>1</v>
      </c>
      <c r="AH3302" s="1">
        <v>0</v>
      </c>
    </row>
    <row r="3303" spans="1:34">
      <c r="A3303" s="1" t="s">
        <v>8556</v>
      </c>
      <c r="B3303" s="1" t="s">
        <v>8557</v>
      </c>
      <c r="C3303" s="1" t="s">
        <v>255</v>
      </c>
      <c r="D3303" s="1">
        <v>2</v>
      </c>
      <c r="E3303" s="4">
        <v>44617</v>
      </c>
      <c r="F3303" s="1" t="s">
        <v>8558</v>
      </c>
      <c r="G3303" s="1" t="s">
        <v>72</v>
      </c>
      <c r="H3303" s="1" t="s">
        <v>65</v>
      </c>
      <c r="I3303" s="1">
        <v>0.55000000000000004</v>
      </c>
      <c r="J3303" s="1" t="s">
        <v>75</v>
      </c>
      <c r="K3303" s="1">
        <v>0</v>
      </c>
      <c r="M3303" s="1">
        <v>0</v>
      </c>
      <c r="O3303" s="1">
        <v>0</v>
      </c>
      <c r="Q3303" s="1">
        <v>0</v>
      </c>
      <c r="S3303" s="1">
        <v>0</v>
      </c>
      <c r="U3303" s="1">
        <v>0</v>
      </c>
      <c r="W3303" s="1">
        <v>0</v>
      </c>
      <c r="Y3303" s="1">
        <v>0</v>
      </c>
      <c r="AA3303" s="1">
        <v>0</v>
      </c>
      <c r="AC3303" s="1">
        <v>0</v>
      </c>
      <c r="AE3303" s="1">
        <v>0</v>
      </c>
      <c r="AG3303" s="1">
        <v>1</v>
      </c>
      <c r="AH3303" s="1">
        <v>0</v>
      </c>
    </row>
    <row r="3304" spans="1:34">
      <c r="A3304" s="1" t="s">
        <v>8559</v>
      </c>
      <c r="B3304" s="1" t="s">
        <v>8560</v>
      </c>
      <c r="C3304" s="1" t="s">
        <v>1756</v>
      </c>
      <c r="D3304" s="1">
        <v>11</v>
      </c>
      <c r="E3304" s="4">
        <v>44677</v>
      </c>
      <c r="F3304" s="1" t="s">
        <v>8561</v>
      </c>
      <c r="G3304" s="1" t="s">
        <v>72</v>
      </c>
      <c r="H3304" s="1" t="s">
        <v>73</v>
      </c>
      <c r="I3304" s="1">
        <v>0</v>
      </c>
      <c r="J3304" s="1" t="s">
        <v>74</v>
      </c>
      <c r="K3304" s="1">
        <v>0.8</v>
      </c>
      <c r="L3304" s="1" t="s">
        <v>75</v>
      </c>
      <c r="M3304" s="1">
        <v>0</v>
      </c>
      <c r="O3304" s="1">
        <v>0</v>
      </c>
      <c r="Q3304" s="1">
        <v>0</v>
      </c>
      <c r="S3304" s="1">
        <v>0</v>
      </c>
      <c r="U3304" s="1">
        <v>0</v>
      </c>
      <c r="W3304" s="1">
        <v>0</v>
      </c>
      <c r="Y3304" s="1">
        <v>0</v>
      </c>
      <c r="AA3304" s="1">
        <v>0</v>
      </c>
      <c r="AC3304" s="1">
        <v>0</v>
      </c>
      <c r="AE3304" s="1">
        <v>0</v>
      </c>
      <c r="AG3304" s="1">
        <v>2</v>
      </c>
      <c r="AH3304" s="1">
        <v>10000</v>
      </c>
    </row>
    <row r="3305" spans="1:34">
      <c r="A3305" s="1" t="s">
        <v>8562</v>
      </c>
      <c r="B3305" s="1" t="s">
        <v>8563</v>
      </c>
      <c r="C3305" s="1" t="s">
        <v>146</v>
      </c>
      <c r="D3305" s="1">
        <v>5</v>
      </c>
      <c r="E3305" s="4">
        <v>44578</v>
      </c>
      <c r="F3305" s="1" t="s">
        <v>8564</v>
      </c>
      <c r="G3305" s="1" t="s">
        <v>72</v>
      </c>
      <c r="H3305" s="1" t="s">
        <v>73</v>
      </c>
      <c r="I3305" s="1">
        <v>0</v>
      </c>
      <c r="J3305" s="1" t="s">
        <v>1490</v>
      </c>
      <c r="K3305" s="1">
        <v>0.8</v>
      </c>
      <c r="L3305" s="1" t="s">
        <v>75</v>
      </c>
      <c r="M3305" s="1">
        <v>0</v>
      </c>
      <c r="O3305" s="1">
        <v>0</v>
      </c>
      <c r="Q3305" s="1">
        <v>0</v>
      </c>
      <c r="S3305" s="1">
        <v>0</v>
      </c>
      <c r="U3305" s="1">
        <v>0</v>
      </c>
      <c r="W3305" s="1">
        <v>0</v>
      </c>
      <c r="Y3305" s="1">
        <v>0</v>
      </c>
      <c r="AA3305" s="1">
        <v>0</v>
      </c>
      <c r="AC3305" s="1">
        <v>0</v>
      </c>
      <c r="AE3305" s="1">
        <v>0</v>
      </c>
      <c r="AG3305" s="1">
        <v>2</v>
      </c>
      <c r="AH3305" s="1">
        <v>5000</v>
      </c>
    </row>
    <row r="3306" spans="1:34">
      <c r="A3306" s="1" t="s">
        <v>8565</v>
      </c>
      <c r="B3306" s="1" t="s">
        <v>8566</v>
      </c>
      <c r="C3306" s="1" t="s">
        <v>964</v>
      </c>
      <c r="D3306" s="1">
        <v>8</v>
      </c>
      <c r="E3306" s="1">
        <v>44315</v>
      </c>
      <c r="F3306" s="1" t="s">
        <v>20332</v>
      </c>
      <c r="G3306" s="1" t="s">
        <v>72</v>
      </c>
      <c r="H3306" s="1" t="s">
        <v>65</v>
      </c>
      <c r="I3306" s="1">
        <v>0.8</v>
      </c>
      <c r="J3306" s="1" t="s">
        <v>75</v>
      </c>
      <c r="K3306" s="1">
        <v>0</v>
      </c>
      <c r="M3306" s="1">
        <v>0</v>
      </c>
      <c r="O3306" s="1">
        <v>0</v>
      </c>
      <c r="Q3306" s="1">
        <v>0</v>
      </c>
      <c r="S3306" s="1">
        <v>0</v>
      </c>
      <c r="U3306" s="1">
        <v>0</v>
      </c>
      <c r="W3306" s="1">
        <v>0</v>
      </c>
      <c r="Y3306" s="1">
        <v>0</v>
      </c>
      <c r="AA3306" s="1">
        <v>0</v>
      </c>
      <c r="AC3306" s="1">
        <v>0</v>
      </c>
      <c r="AE3306" s="1">
        <v>0</v>
      </c>
      <c r="AG3306" s="1">
        <v>1</v>
      </c>
      <c r="AH3306" s="1">
        <v>0</v>
      </c>
    </row>
    <row r="3307" spans="1:34">
      <c r="A3307" s="1" t="s">
        <v>8567</v>
      </c>
      <c r="B3307" s="1" t="s">
        <v>8568</v>
      </c>
      <c r="C3307" s="1" t="s">
        <v>411</v>
      </c>
      <c r="D3307" s="1" t="s">
        <v>20553</v>
      </c>
      <c r="E3307" s="1">
        <v>38936</v>
      </c>
      <c r="F3307" s="1" t="s">
        <v>20332</v>
      </c>
      <c r="G3307" s="1" t="s">
        <v>1003</v>
      </c>
      <c r="H3307" s="1" t="s">
        <v>65</v>
      </c>
      <c r="I3307" s="1">
        <v>0</v>
      </c>
      <c r="J3307" s="1" t="s">
        <v>75</v>
      </c>
      <c r="K3307" s="1">
        <v>0</v>
      </c>
      <c r="M3307" s="1">
        <v>0</v>
      </c>
      <c r="O3307" s="1">
        <v>0</v>
      </c>
      <c r="Q3307" s="1">
        <v>0</v>
      </c>
      <c r="S3307" s="1">
        <v>0</v>
      </c>
      <c r="U3307" s="1">
        <v>0</v>
      </c>
      <c r="W3307" s="1">
        <v>0</v>
      </c>
      <c r="Y3307" s="1">
        <v>0</v>
      </c>
      <c r="AA3307" s="1">
        <v>0</v>
      </c>
      <c r="AC3307" s="1">
        <v>0</v>
      </c>
      <c r="AE3307" s="1">
        <v>0</v>
      </c>
      <c r="AG3307" s="1">
        <v>1</v>
      </c>
      <c r="AH3307" s="1">
        <v>0</v>
      </c>
    </row>
    <row r="3308" spans="1:34">
      <c r="A3308" s="1" t="s">
        <v>8569</v>
      </c>
      <c r="B3308" s="1" t="s">
        <v>8570</v>
      </c>
      <c r="C3308" s="1" t="s">
        <v>387</v>
      </c>
      <c r="D3308" s="1">
        <v>21</v>
      </c>
      <c r="E3308" s="4">
        <v>44706</v>
      </c>
      <c r="F3308" s="1" t="s">
        <v>8571</v>
      </c>
      <c r="G3308" s="1" t="s">
        <v>72</v>
      </c>
      <c r="H3308" s="1" t="s">
        <v>73</v>
      </c>
      <c r="I3308" s="1">
        <v>0</v>
      </c>
      <c r="J3308" s="1" t="s">
        <v>81</v>
      </c>
      <c r="K3308" s="1">
        <v>0.8</v>
      </c>
      <c r="L3308" s="1" t="s">
        <v>75</v>
      </c>
      <c r="M3308" s="1">
        <v>0</v>
      </c>
      <c r="O3308" s="1">
        <v>0</v>
      </c>
      <c r="Q3308" s="1">
        <v>0</v>
      </c>
      <c r="S3308" s="1">
        <v>0</v>
      </c>
      <c r="U3308" s="1">
        <v>0</v>
      </c>
      <c r="W3308" s="1">
        <v>0</v>
      </c>
      <c r="Y3308" s="1">
        <v>0</v>
      </c>
      <c r="AA3308" s="1">
        <v>0</v>
      </c>
      <c r="AC3308" s="1">
        <v>0</v>
      </c>
      <c r="AE3308" s="1">
        <v>0</v>
      </c>
      <c r="AG3308" s="1">
        <v>2</v>
      </c>
      <c r="AH3308" s="1">
        <v>15000</v>
      </c>
    </row>
    <row r="3309" spans="1:34">
      <c r="A3309" s="1" t="s">
        <v>8572</v>
      </c>
      <c r="B3309" s="1" t="s">
        <v>8573</v>
      </c>
      <c r="C3309" s="1" t="s">
        <v>259</v>
      </c>
      <c r="D3309" s="1">
        <v>22</v>
      </c>
      <c r="E3309" s="1">
        <v>44551</v>
      </c>
      <c r="F3309" s="1" t="s">
        <v>20554</v>
      </c>
      <c r="G3309" s="1" t="s">
        <v>745</v>
      </c>
      <c r="H3309" s="1" t="s">
        <v>65</v>
      </c>
      <c r="I3309" s="1">
        <v>0.8</v>
      </c>
      <c r="J3309" s="1" t="s">
        <v>75</v>
      </c>
      <c r="K3309" s="1">
        <v>0</v>
      </c>
      <c r="M3309" s="1">
        <v>0</v>
      </c>
      <c r="O3309" s="1">
        <v>0</v>
      </c>
      <c r="Q3309" s="1">
        <v>0</v>
      </c>
      <c r="S3309" s="1">
        <v>0</v>
      </c>
      <c r="U3309" s="1">
        <v>0</v>
      </c>
      <c r="W3309" s="1">
        <v>0</v>
      </c>
      <c r="Y3309" s="1">
        <v>0</v>
      </c>
      <c r="AA3309" s="1">
        <v>0</v>
      </c>
      <c r="AC3309" s="1">
        <v>0</v>
      </c>
      <c r="AE3309" s="1">
        <v>0</v>
      </c>
      <c r="AG3309" s="1">
        <v>1</v>
      </c>
      <c r="AH3309" s="1">
        <v>0</v>
      </c>
    </row>
    <row r="3310" spans="1:34">
      <c r="A3310" s="1" t="s">
        <v>8574</v>
      </c>
      <c r="B3310" s="1" t="s">
        <v>8575</v>
      </c>
      <c r="C3310" s="1" t="s">
        <v>350</v>
      </c>
      <c r="D3310" s="1">
        <v>13</v>
      </c>
      <c r="E3310" s="1">
        <v>44771</v>
      </c>
      <c r="F3310" s="1" t="s">
        <v>20555</v>
      </c>
      <c r="G3310" s="1" t="s">
        <v>72</v>
      </c>
      <c r="H3310" s="1" t="s">
        <v>65</v>
      </c>
      <c r="I3310" s="1">
        <v>0.8</v>
      </c>
      <c r="J3310" s="1" t="s">
        <v>75</v>
      </c>
      <c r="K3310" s="1">
        <v>0</v>
      </c>
      <c r="M3310" s="1">
        <v>0</v>
      </c>
      <c r="O3310" s="1">
        <v>0</v>
      </c>
      <c r="Q3310" s="1">
        <v>0</v>
      </c>
      <c r="S3310" s="1">
        <v>0</v>
      </c>
      <c r="U3310" s="1">
        <v>0</v>
      </c>
      <c r="W3310" s="1">
        <v>0</v>
      </c>
      <c r="Y3310" s="1">
        <v>0</v>
      </c>
      <c r="AA3310" s="1">
        <v>0</v>
      </c>
      <c r="AC3310" s="1">
        <v>0</v>
      </c>
      <c r="AE3310" s="1">
        <v>0</v>
      </c>
      <c r="AG3310" s="1">
        <v>1</v>
      </c>
      <c r="AH3310" s="1">
        <v>0</v>
      </c>
    </row>
    <row r="3311" spans="1:34">
      <c r="A3311" s="1" t="s">
        <v>8576</v>
      </c>
      <c r="B3311" s="1" t="s">
        <v>8577</v>
      </c>
      <c r="C3311" s="1" t="s">
        <v>923</v>
      </c>
      <c r="D3311" s="1">
        <v>19</v>
      </c>
      <c r="E3311" s="4">
        <v>44712</v>
      </c>
      <c r="F3311" s="1" t="s">
        <v>8578</v>
      </c>
      <c r="G3311" s="1" t="s">
        <v>80</v>
      </c>
      <c r="H3311" s="1" t="s">
        <v>73</v>
      </c>
      <c r="I3311" s="1">
        <v>0</v>
      </c>
      <c r="J3311" s="1" t="s">
        <v>81</v>
      </c>
      <c r="K3311" s="1">
        <v>0.28999999999999998</v>
      </c>
      <c r="L3311" s="1" t="s">
        <v>82</v>
      </c>
      <c r="M3311" s="1">
        <v>0.3</v>
      </c>
      <c r="N3311" s="1" t="s">
        <v>83</v>
      </c>
      <c r="O3311" s="1">
        <v>0.5</v>
      </c>
      <c r="P3311" s="1" t="s">
        <v>84</v>
      </c>
      <c r="Q3311" s="1">
        <v>0.8</v>
      </c>
      <c r="R3311" s="1" t="s">
        <v>85</v>
      </c>
      <c r="S3311" s="1">
        <v>0</v>
      </c>
      <c r="U3311" s="1">
        <v>0</v>
      </c>
      <c r="W3311" s="1">
        <v>0</v>
      </c>
      <c r="Y3311" s="1">
        <v>0</v>
      </c>
      <c r="AA3311" s="1">
        <v>0</v>
      </c>
      <c r="AC3311" s="1">
        <v>0</v>
      </c>
      <c r="AE3311" s="1">
        <v>0</v>
      </c>
      <c r="AG3311" s="1">
        <v>4</v>
      </c>
      <c r="AH3311" s="1">
        <v>15000</v>
      </c>
    </row>
    <row r="3312" spans="1:34">
      <c r="A3312" s="1" t="s">
        <v>8579</v>
      </c>
      <c r="B3312" s="1" t="s">
        <v>8580</v>
      </c>
      <c r="C3312" s="1" t="s">
        <v>225</v>
      </c>
      <c r="D3312" s="1">
        <v>18</v>
      </c>
      <c r="E3312" s="4">
        <v>44637</v>
      </c>
      <c r="F3312" s="1" t="s">
        <v>8581</v>
      </c>
      <c r="G3312" s="1" t="s">
        <v>72</v>
      </c>
      <c r="H3312" s="1" t="s">
        <v>65</v>
      </c>
      <c r="I3312" s="1">
        <v>0.6</v>
      </c>
      <c r="J3312" s="1" t="s">
        <v>75</v>
      </c>
      <c r="K3312" s="1">
        <v>0</v>
      </c>
      <c r="M3312" s="1">
        <v>0</v>
      </c>
      <c r="O3312" s="1">
        <v>0</v>
      </c>
      <c r="Q3312" s="1">
        <v>0</v>
      </c>
      <c r="S3312" s="1">
        <v>0</v>
      </c>
      <c r="U3312" s="1">
        <v>0</v>
      </c>
      <c r="W3312" s="1">
        <v>0</v>
      </c>
      <c r="Y3312" s="1">
        <v>0</v>
      </c>
      <c r="AA3312" s="1">
        <v>0</v>
      </c>
      <c r="AC3312" s="1">
        <v>0</v>
      </c>
      <c r="AE3312" s="1">
        <v>0</v>
      </c>
      <c r="AG3312" s="1">
        <v>1</v>
      </c>
      <c r="AH3312" s="1">
        <v>0</v>
      </c>
    </row>
    <row r="3313" spans="1:34">
      <c r="A3313" s="1" t="s">
        <v>8582</v>
      </c>
      <c r="B3313" s="1" t="s">
        <v>8583</v>
      </c>
      <c r="C3313" s="1" t="s">
        <v>533</v>
      </c>
      <c r="D3313" s="1">
        <v>19</v>
      </c>
      <c r="E3313" s="1">
        <v>41599</v>
      </c>
      <c r="F3313" s="1" t="s">
        <v>20332</v>
      </c>
      <c r="G3313" s="1" t="s">
        <v>72</v>
      </c>
      <c r="H3313" s="1" t="s">
        <v>65</v>
      </c>
      <c r="I3313" s="1">
        <v>0.8</v>
      </c>
      <c r="J3313" s="1" t="s">
        <v>75</v>
      </c>
      <c r="K3313" s="1">
        <v>0</v>
      </c>
      <c r="M3313" s="1">
        <v>0</v>
      </c>
      <c r="O3313" s="1">
        <v>0</v>
      </c>
      <c r="Q3313" s="1">
        <v>0</v>
      </c>
      <c r="S3313" s="1">
        <v>0</v>
      </c>
      <c r="U3313" s="1">
        <v>0</v>
      </c>
      <c r="W3313" s="1">
        <v>0</v>
      </c>
      <c r="Y3313" s="1">
        <v>0</v>
      </c>
      <c r="AA3313" s="1">
        <v>0</v>
      </c>
      <c r="AC3313" s="1">
        <v>0</v>
      </c>
      <c r="AE3313" s="1">
        <v>0</v>
      </c>
      <c r="AG3313" s="1">
        <v>1</v>
      </c>
      <c r="AH3313" s="1">
        <v>0</v>
      </c>
    </row>
    <row r="3314" spans="1:34">
      <c r="A3314" s="1" t="s">
        <v>8584</v>
      </c>
      <c r="B3314" s="1" t="s">
        <v>8585</v>
      </c>
      <c r="C3314" s="1" t="s">
        <v>156</v>
      </c>
      <c r="D3314" s="1">
        <v>6</v>
      </c>
      <c r="E3314" s="4">
        <v>44592</v>
      </c>
      <c r="F3314" s="1" t="s">
        <v>8586</v>
      </c>
      <c r="G3314" s="1" t="s">
        <v>72</v>
      </c>
      <c r="H3314" s="1" t="s">
        <v>65</v>
      </c>
      <c r="I3314" s="1">
        <v>0.8</v>
      </c>
      <c r="J3314" s="1" t="s">
        <v>75</v>
      </c>
      <c r="K3314" s="1">
        <v>0</v>
      </c>
      <c r="M3314" s="1">
        <v>0</v>
      </c>
      <c r="O3314" s="1">
        <v>0</v>
      </c>
      <c r="Q3314" s="1">
        <v>0</v>
      </c>
      <c r="S3314" s="1">
        <v>0</v>
      </c>
      <c r="U3314" s="1">
        <v>0</v>
      </c>
      <c r="W3314" s="1">
        <v>0</v>
      </c>
      <c r="Y3314" s="1">
        <v>0</v>
      </c>
      <c r="AA3314" s="1">
        <v>0</v>
      </c>
      <c r="AC3314" s="1">
        <v>0</v>
      </c>
      <c r="AE3314" s="1">
        <v>0</v>
      </c>
      <c r="AG3314" s="1">
        <v>1</v>
      </c>
      <c r="AH3314" s="1">
        <v>0</v>
      </c>
    </row>
    <row r="3315" spans="1:34">
      <c r="A3315" s="1" t="s">
        <v>8587</v>
      </c>
      <c r="B3315" s="1" t="s">
        <v>8588</v>
      </c>
      <c r="C3315" s="1" t="s">
        <v>212</v>
      </c>
      <c r="H3315" s="1" t="s">
        <v>65</v>
      </c>
      <c r="I3315" s="1" t="s">
        <v>66</v>
      </c>
      <c r="V3315" s="1" t="s">
        <v>67</v>
      </c>
    </row>
    <row r="3316" spans="1:34">
      <c r="A3316" s="1" t="s">
        <v>8589</v>
      </c>
      <c r="B3316" s="1" t="s">
        <v>8590</v>
      </c>
      <c r="C3316" s="1" t="s">
        <v>306</v>
      </c>
      <c r="D3316" s="1">
        <v>68</v>
      </c>
      <c r="E3316" s="4">
        <v>44559</v>
      </c>
      <c r="F3316" s="1" t="s">
        <v>8591</v>
      </c>
      <c r="G3316" s="1" t="s">
        <v>72</v>
      </c>
      <c r="H3316" s="1" t="s">
        <v>65</v>
      </c>
      <c r="I3316" s="1">
        <v>0.6</v>
      </c>
      <c r="J3316" s="1" t="s">
        <v>75</v>
      </c>
      <c r="K3316" s="1">
        <v>0</v>
      </c>
      <c r="M3316" s="1">
        <v>0</v>
      </c>
      <c r="O3316" s="1">
        <v>0</v>
      </c>
      <c r="Q3316" s="1">
        <v>0</v>
      </c>
      <c r="S3316" s="1">
        <v>0</v>
      </c>
      <c r="U3316" s="1">
        <v>0</v>
      </c>
      <c r="W3316" s="1">
        <v>0</v>
      </c>
      <c r="Y3316" s="1">
        <v>0</v>
      </c>
      <c r="AA3316" s="1">
        <v>0</v>
      </c>
      <c r="AC3316" s="1">
        <v>0</v>
      </c>
      <c r="AE3316" s="1">
        <v>0</v>
      </c>
      <c r="AG3316" s="1">
        <v>1</v>
      </c>
      <c r="AH3316" s="1">
        <v>0</v>
      </c>
    </row>
    <row r="3317" spans="1:34">
      <c r="A3317" s="1" t="s">
        <v>8592</v>
      </c>
      <c r="B3317" s="1" t="s">
        <v>8593</v>
      </c>
      <c r="C3317" s="1" t="s">
        <v>163</v>
      </c>
      <c r="D3317" s="1">
        <v>16</v>
      </c>
      <c r="E3317" s="4">
        <v>44643</v>
      </c>
      <c r="F3317" s="1" t="s">
        <v>8594</v>
      </c>
      <c r="G3317" s="1" t="s">
        <v>80</v>
      </c>
      <c r="H3317" s="1" t="s">
        <v>73</v>
      </c>
      <c r="I3317" s="1">
        <v>0</v>
      </c>
      <c r="J3317" s="1" t="s">
        <v>74</v>
      </c>
      <c r="K3317" s="1">
        <v>0.3</v>
      </c>
      <c r="L3317" s="1" t="s">
        <v>82</v>
      </c>
      <c r="M3317" s="1">
        <v>0.45</v>
      </c>
      <c r="N3317" s="1" t="s">
        <v>83</v>
      </c>
      <c r="O3317" s="1">
        <v>0.55000000000000004</v>
      </c>
      <c r="P3317" s="1" t="s">
        <v>84</v>
      </c>
      <c r="Q3317" s="1">
        <v>0.75</v>
      </c>
      <c r="R3317" s="1" t="s">
        <v>85</v>
      </c>
      <c r="S3317" s="1">
        <v>0</v>
      </c>
      <c r="U3317" s="1">
        <v>0</v>
      </c>
      <c r="W3317" s="1">
        <v>0</v>
      </c>
      <c r="Y3317" s="1">
        <v>0</v>
      </c>
      <c r="AA3317" s="1">
        <v>0</v>
      </c>
      <c r="AC3317" s="1">
        <v>0</v>
      </c>
      <c r="AE3317" s="1">
        <v>0</v>
      </c>
      <c r="AG3317" s="1">
        <v>4</v>
      </c>
      <c r="AH3317" s="1">
        <v>10000</v>
      </c>
    </row>
    <row r="3318" spans="1:34">
      <c r="A3318" s="1" t="s">
        <v>8595</v>
      </c>
      <c r="B3318" s="1" t="s">
        <v>8596</v>
      </c>
      <c r="C3318" s="1" t="s">
        <v>225</v>
      </c>
      <c r="D3318" s="1">
        <v>4</v>
      </c>
      <c r="E3318" s="4">
        <v>44610</v>
      </c>
      <c r="F3318" s="1" t="s">
        <v>8597</v>
      </c>
      <c r="G3318" s="1" t="s">
        <v>72</v>
      </c>
      <c r="H3318" s="1" t="s">
        <v>65</v>
      </c>
      <c r="I3318" s="1">
        <v>0.8</v>
      </c>
      <c r="J3318" s="1" t="s">
        <v>75</v>
      </c>
      <c r="K3318" s="1">
        <v>0</v>
      </c>
      <c r="M3318" s="1">
        <v>0</v>
      </c>
      <c r="O3318" s="1">
        <v>0</v>
      </c>
      <c r="Q3318" s="1">
        <v>0</v>
      </c>
      <c r="S3318" s="1">
        <v>0</v>
      </c>
      <c r="U3318" s="1">
        <v>0</v>
      </c>
      <c r="W3318" s="1">
        <v>0</v>
      </c>
      <c r="Y3318" s="1">
        <v>0</v>
      </c>
      <c r="AA3318" s="1">
        <v>0</v>
      </c>
      <c r="AC3318" s="1">
        <v>0</v>
      </c>
      <c r="AE3318" s="1">
        <v>0</v>
      </c>
      <c r="AG3318" s="1">
        <v>1</v>
      </c>
      <c r="AH3318" s="1">
        <v>0</v>
      </c>
    </row>
    <row r="3319" spans="1:34">
      <c r="A3319" s="1" t="s">
        <v>8598</v>
      </c>
      <c r="B3319" s="1" t="s">
        <v>8599</v>
      </c>
      <c r="C3319" s="1" t="s">
        <v>199</v>
      </c>
      <c r="D3319" s="1">
        <v>10</v>
      </c>
      <c r="E3319" s="1">
        <v>39385</v>
      </c>
      <c r="F3319" s="1" t="s">
        <v>20332</v>
      </c>
      <c r="G3319" s="1" t="s">
        <v>72</v>
      </c>
      <c r="H3319" s="1" t="s">
        <v>65</v>
      </c>
      <c r="I3319" s="1">
        <v>0.8</v>
      </c>
      <c r="J3319" s="1" t="s">
        <v>75</v>
      </c>
      <c r="K3319" s="1">
        <v>0</v>
      </c>
      <c r="M3319" s="1">
        <v>0</v>
      </c>
      <c r="O3319" s="1">
        <v>0</v>
      </c>
      <c r="Q3319" s="1">
        <v>0</v>
      </c>
      <c r="S3319" s="1">
        <v>0</v>
      </c>
      <c r="U3319" s="1">
        <v>0</v>
      </c>
      <c r="W3319" s="1">
        <v>0</v>
      </c>
      <c r="Y3319" s="1">
        <v>0</v>
      </c>
      <c r="AA3319" s="1">
        <v>0</v>
      </c>
      <c r="AC3319" s="1">
        <v>0</v>
      </c>
      <c r="AE3319" s="1">
        <v>0</v>
      </c>
      <c r="AG3319" s="1">
        <v>1</v>
      </c>
      <c r="AH3319" s="1">
        <v>0</v>
      </c>
    </row>
    <row r="3320" spans="1:34">
      <c r="A3320" s="1" t="s">
        <v>8600</v>
      </c>
      <c r="B3320" s="1" t="s">
        <v>8601</v>
      </c>
      <c r="C3320" s="1" t="s">
        <v>108</v>
      </c>
      <c r="D3320" s="1">
        <v>5</v>
      </c>
      <c r="E3320" s="1">
        <v>42819</v>
      </c>
      <c r="F3320" s="1" t="s">
        <v>20332</v>
      </c>
      <c r="G3320" s="1" t="s">
        <v>72</v>
      </c>
      <c r="H3320" s="1" t="s">
        <v>65</v>
      </c>
      <c r="I3320" s="1">
        <v>0.8</v>
      </c>
      <c r="J3320" s="1" t="s">
        <v>75</v>
      </c>
      <c r="K3320" s="1">
        <v>0</v>
      </c>
      <c r="M3320" s="1">
        <v>0</v>
      </c>
      <c r="O3320" s="1">
        <v>0</v>
      </c>
      <c r="Q3320" s="1">
        <v>0</v>
      </c>
      <c r="S3320" s="1">
        <v>0</v>
      </c>
      <c r="U3320" s="1">
        <v>0</v>
      </c>
      <c r="W3320" s="1">
        <v>0</v>
      </c>
      <c r="Y3320" s="1">
        <v>0</v>
      </c>
      <c r="AA3320" s="1">
        <v>0</v>
      </c>
      <c r="AC3320" s="1">
        <v>0</v>
      </c>
      <c r="AE3320" s="1">
        <v>0</v>
      </c>
      <c r="AG3320" s="1">
        <v>1</v>
      </c>
      <c r="AH3320" s="1">
        <v>0</v>
      </c>
    </row>
    <row r="3321" spans="1:34">
      <c r="A3321" s="1" t="s">
        <v>8602</v>
      </c>
      <c r="B3321" s="1" t="s">
        <v>8603</v>
      </c>
      <c r="C3321" s="1" t="s">
        <v>152</v>
      </c>
      <c r="D3321" s="1">
        <v>13</v>
      </c>
      <c r="E3321" s="1">
        <v>43553</v>
      </c>
      <c r="F3321" s="1" t="s">
        <v>20332</v>
      </c>
      <c r="G3321" s="1" t="s">
        <v>72</v>
      </c>
      <c r="H3321" s="1" t="s">
        <v>73</v>
      </c>
      <c r="I3321" s="1">
        <v>0</v>
      </c>
      <c r="J3321" s="1" t="s">
        <v>74</v>
      </c>
      <c r="K3321" s="1">
        <v>0.4</v>
      </c>
      <c r="L3321" s="1" t="s">
        <v>75</v>
      </c>
      <c r="M3321" s="1">
        <v>0</v>
      </c>
      <c r="O3321" s="1">
        <v>0</v>
      </c>
      <c r="Q3321" s="1">
        <v>0</v>
      </c>
      <c r="S3321" s="1">
        <v>0</v>
      </c>
      <c r="U3321" s="1">
        <v>0</v>
      </c>
      <c r="W3321" s="1">
        <v>0</v>
      </c>
      <c r="Y3321" s="1">
        <v>0</v>
      </c>
      <c r="AA3321" s="1">
        <v>0</v>
      </c>
      <c r="AC3321" s="1">
        <v>0</v>
      </c>
      <c r="AE3321" s="1">
        <v>0</v>
      </c>
      <c r="AG3321" s="1">
        <v>2</v>
      </c>
      <c r="AH3321" s="1">
        <v>10000</v>
      </c>
    </row>
    <row r="3322" spans="1:34">
      <c r="A3322" s="1" t="s">
        <v>8604</v>
      </c>
      <c r="B3322" s="1" t="s">
        <v>8605</v>
      </c>
      <c r="C3322" s="1" t="s">
        <v>129</v>
      </c>
      <c r="D3322" s="1">
        <v>4</v>
      </c>
      <c r="E3322" s="1">
        <v>43915</v>
      </c>
      <c r="F3322" s="1" t="s">
        <v>20332</v>
      </c>
      <c r="G3322" s="1" t="s">
        <v>72</v>
      </c>
      <c r="H3322" s="1" t="s">
        <v>65</v>
      </c>
      <c r="I3322" s="1">
        <v>0.2</v>
      </c>
      <c r="J3322" s="1" t="s">
        <v>75</v>
      </c>
      <c r="K3322" s="1">
        <v>0</v>
      </c>
      <c r="M3322" s="1">
        <v>0</v>
      </c>
      <c r="O3322" s="1">
        <v>0</v>
      </c>
      <c r="Q3322" s="1">
        <v>0</v>
      </c>
      <c r="S3322" s="1">
        <v>0</v>
      </c>
      <c r="U3322" s="1">
        <v>0</v>
      </c>
      <c r="W3322" s="1">
        <v>0</v>
      </c>
      <c r="Y3322" s="1">
        <v>0</v>
      </c>
      <c r="AA3322" s="1">
        <v>0</v>
      </c>
      <c r="AC3322" s="1">
        <v>0</v>
      </c>
      <c r="AE3322" s="1">
        <v>0</v>
      </c>
      <c r="AG3322" s="1">
        <v>1</v>
      </c>
      <c r="AH3322" s="1">
        <v>0</v>
      </c>
    </row>
    <row r="3323" spans="1:34">
      <c r="A3323" s="1" t="s">
        <v>8606</v>
      </c>
      <c r="B3323" s="1" t="s">
        <v>8607</v>
      </c>
      <c r="C3323" s="1" t="s">
        <v>104</v>
      </c>
      <c r="D3323" s="1">
        <v>22</v>
      </c>
      <c r="E3323" s="1">
        <v>39201</v>
      </c>
      <c r="F3323" s="1" t="s">
        <v>20332</v>
      </c>
      <c r="G3323" s="1" t="s">
        <v>72</v>
      </c>
      <c r="H3323" s="1" t="s">
        <v>65</v>
      </c>
      <c r="I3323" s="1">
        <v>0.8</v>
      </c>
      <c r="J3323" s="1" t="s">
        <v>75</v>
      </c>
      <c r="K3323" s="1">
        <v>0</v>
      </c>
      <c r="M3323" s="1">
        <v>0</v>
      </c>
      <c r="O3323" s="1">
        <v>0</v>
      </c>
      <c r="Q3323" s="1">
        <v>0</v>
      </c>
      <c r="S3323" s="1">
        <v>0</v>
      </c>
      <c r="U3323" s="1">
        <v>0</v>
      </c>
      <c r="W3323" s="1">
        <v>0</v>
      </c>
      <c r="Y3323" s="1">
        <v>0</v>
      </c>
      <c r="AA3323" s="1">
        <v>0</v>
      </c>
      <c r="AC3323" s="1">
        <v>0</v>
      </c>
      <c r="AE3323" s="1">
        <v>0</v>
      </c>
      <c r="AG3323" s="1">
        <v>1</v>
      </c>
      <c r="AH3323" s="1">
        <v>0</v>
      </c>
    </row>
    <row r="3324" spans="1:34">
      <c r="A3324" s="1" t="s">
        <v>8608</v>
      </c>
      <c r="B3324" s="1" t="s">
        <v>8609</v>
      </c>
      <c r="C3324" s="1" t="s">
        <v>287</v>
      </c>
      <c r="D3324" s="1">
        <v>6</v>
      </c>
      <c r="E3324" s="4">
        <v>44636</v>
      </c>
      <c r="F3324" s="1" t="s">
        <v>8610</v>
      </c>
      <c r="G3324" s="1" t="s">
        <v>72</v>
      </c>
      <c r="H3324" s="1" t="s">
        <v>73</v>
      </c>
      <c r="I3324" s="1">
        <v>0</v>
      </c>
      <c r="J3324" s="1" t="s">
        <v>4055</v>
      </c>
      <c r="K3324" s="1">
        <v>0.5</v>
      </c>
      <c r="L3324" s="1" t="s">
        <v>75</v>
      </c>
      <c r="M3324" s="1">
        <v>0</v>
      </c>
      <c r="O3324" s="1">
        <v>0</v>
      </c>
      <c r="Q3324" s="1">
        <v>0</v>
      </c>
      <c r="S3324" s="1">
        <v>0</v>
      </c>
      <c r="U3324" s="1">
        <v>0</v>
      </c>
      <c r="W3324" s="1">
        <v>0</v>
      </c>
      <c r="Y3324" s="1">
        <v>0</v>
      </c>
      <c r="AA3324" s="1">
        <v>0</v>
      </c>
      <c r="AC3324" s="1">
        <v>0</v>
      </c>
      <c r="AE3324" s="1">
        <v>0</v>
      </c>
      <c r="AG3324" s="1">
        <v>2</v>
      </c>
      <c r="AH3324" s="1">
        <v>14000</v>
      </c>
    </row>
    <row r="3325" spans="1:34">
      <c r="A3325" s="1" t="s">
        <v>8611</v>
      </c>
      <c r="B3325" s="1" t="s">
        <v>8612</v>
      </c>
      <c r="C3325" s="1" t="s">
        <v>259</v>
      </c>
      <c r="D3325" s="1">
        <v>1</v>
      </c>
      <c r="E3325" s="1">
        <v>44648</v>
      </c>
      <c r="F3325" s="1" t="s">
        <v>20556</v>
      </c>
      <c r="G3325" s="1" t="s">
        <v>72</v>
      </c>
      <c r="H3325" s="1" t="s">
        <v>65</v>
      </c>
      <c r="I3325" s="1">
        <v>0.5</v>
      </c>
      <c r="J3325" s="1" t="s">
        <v>75</v>
      </c>
      <c r="K3325" s="1">
        <v>0</v>
      </c>
      <c r="M3325" s="1">
        <v>0</v>
      </c>
      <c r="O3325" s="1">
        <v>0</v>
      </c>
      <c r="Q3325" s="1">
        <v>0</v>
      </c>
      <c r="S3325" s="1">
        <v>0</v>
      </c>
      <c r="U3325" s="1">
        <v>0</v>
      </c>
      <c r="W3325" s="1">
        <v>0</v>
      </c>
      <c r="Y3325" s="1">
        <v>0</v>
      </c>
      <c r="AA3325" s="1">
        <v>0</v>
      </c>
      <c r="AC3325" s="1">
        <v>0</v>
      </c>
      <c r="AE3325" s="1">
        <v>0</v>
      </c>
      <c r="AG3325" s="1">
        <v>1</v>
      </c>
      <c r="AH3325" s="1">
        <v>0</v>
      </c>
    </row>
    <row r="3326" spans="1:34">
      <c r="A3326" s="1" t="s">
        <v>8613</v>
      </c>
      <c r="B3326" s="1" t="s">
        <v>8614</v>
      </c>
      <c r="C3326" s="1" t="s">
        <v>310</v>
      </c>
      <c r="H3326" s="1" t="s">
        <v>65</v>
      </c>
      <c r="I3326" s="1" t="s">
        <v>66</v>
      </c>
      <c r="V3326" s="1" t="s">
        <v>67</v>
      </c>
    </row>
    <row r="3327" spans="1:34">
      <c r="A3327" s="1" t="s">
        <v>8615</v>
      </c>
      <c r="B3327" s="1" t="s">
        <v>8616</v>
      </c>
      <c r="C3327" s="1" t="s">
        <v>212</v>
      </c>
      <c r="D3327" s="1">
        <v>5</v>
      </c>
      <c r="E3327" s="1">
        <v>43910</v>
      </c>
      <c r="F3327" s="1" t="s">
        <v>20332</v>
      </c>
      <c r="G3327" s="1" t="s">
        <v>72</v>
      </c>
      <c r="H3327" s="1" t="s">
        <v>65</v>
      </c>
      <c r="I3327" s="1">
        <v>0.6</v>
      </c>
      <c r="J3327" s="1" t="s">
        <v>75</v>
      </c>
      <c r="K3327" s="1">
        <v>0</v>
      </c>
      <c r="M3327" s="1">
        <v>0</v>
      </c>
      <c r="O3327" s="1">
        <v>0</v>
      </c>
      <c r="Q3327" s="1">
        <v>0</v>
      </c>
      <c r="S3327" s="1">
        <v>0</v>
      </c>
      <c r="U3327" s="1">
        <v>0</v>
      </c>
      <c r="W3327" s="1">
        <v>0</v>
      </c>
      <c r="Y3327" s="1">
        <v>0</v>
      </c>
      <c r="AA3327" s="1">
        <v>0</v>
      </c>
      <c r="AC3327" s="1">
        <v>0</v>
      </c>
      <c r="AE3327" s="1">
        <v>0</v>
      </c>
      <c r="AG3327" s="1">
        <v>1</v>
      </c>
      <c r="AH3327" s="1">
        <v>0</v>
      </c>
    </row>
    <row r="3328" spans="1:34">
      <c r="A3328" s="1" t="s">
        <v>8617</v>
      </c>
      <c r="B3328" s="1" t="s">
        <v>8618</v>
      </c>
      <c r="C3328" s="1" t="s">
        <v>310</v>
      </c>
      <c r="D3328" s="1" t="s">
        <v>20557</v>
      </c>
      <c r="E3328" s="1">
        <v>40214</v>
      </c>
      <c r="F3328" s="1" t="s">
        <v>20332</v>
      </c>
      <c r="G3328" s="1" t="s">
        <v>1003</v>
      </c>
      <c r="H3328" s="1" t="s">
        <v>65</v>
      </c>
      <c r="I3328" s="1">
        <v>0</v>
      </c>
      <c r="J3328" s="1" t="s">
        <v>75</v>
      </c>
      <c r="K3328" s="1">
        <v>0</v>
      </c>
      <c r="M3328" s="1">
        <v>0</v>
      </c>
      <c r="O3328" s="1">
        <v>0</v>
      </c>
      <c r="Q3328" s="1">
        <v>0</v>
      </c>
      <c r="S3328" s="1">
        <v>0</v>
      </c>
      <c r="U3328" s="1">
        <v>0</v>
      </c>
      <c r="W3328" s="1">
        <v>0</v>
      </c>
      <c r="Y3328" s="1">
        <v>0</v>
      </c>
      <c r="AA3328" s="1">
        <v>0</v>
      </c>
      <c r="AC3328" s="1">
        <v>0</v>
      </c>
      <c r="AE3328" s="1">
        <v>0</v>
      </c>
      <c r="AG3328" s="1">
        <v>1</v>
      </c>
      <c r="AH3328" s="1">
        <v>0</v>
      </c>
    </row>
    <row r="3329" spans="1:34">
      <c r="A3329" s="1" t="s">
        <v>8619</v>
      </c>
      <c r="B3329" s="1" t="s">
        <v>8620</v>
      </c>
      <c r="C3329" s="1" t="s">
        <v>620</v>
      </c>
      <c r="D3329" s="1">
        <v>50</v>
      </c>
      <c r="E3329" s="4">
        <v>44770</v>
      </c>
      <c r="F3329" s="1" t="s">
        <v>8621</v>
      </c>
      <c r="G3329" s="1" t="s">
        <v>72</v>
      </c>
      <c r="H3329" s="1" t="s">
        <v>65</v>
      </c>
      <c r="I3329" s="1">
        <v>0.8</v>
      </c>
      <c r="J3329" s="1" t="s">
        <v>75</v>
      </c>
      <c r="K3329" s="1">
        <v>0</v>
      </c>
      <c r="M3329" s="1">
        <v>0</v>
      </c>
      <c r="O3329" s="1">
        <v>0</v>
      </c>
      <c r="Q3329" s="1">
        <v>0</v>
      </c>
      <c r="S3329" s="1">
        <v>0</v>
      </c>
      <c r="U3329" s="1">
        <v>0</v>
      </c>
      <c r="W3329" s="1">
        <v>0</v>
      </c>
      <c r="Y3329" s="1">
        <v>0</v>
      </c>
      <c r="AA3329" s="1">
        <v>0</v>
      </c>
      <c r="AC3329" s="1">
        <v>0</v>
      </c>
      <c r="AE3329" s="1">
        <v>0</v>
      </c>
      <c r="AG3329" s="1">
        <v>1</v>
      </c>
      <c r="AH3329" s="1">
        <v>0</v>
      </c>
    </row>
    <row r="3330" spans="1:34">
      <c r="A3330" s="1" t="s">
        <v>8622</v>
      </c>
      <c r="B3330" s="1" t="s">
        <v>8623</v>
      </c>
      <c r="C3330" s="1" t="s">
        <v>626</v>
      </c>
      <c r="D3330" s="1">
        <v>4</v>
      </c>
      <c r="E3330" s="4">
        <v>44613</v>
      </c>
      <c r="F3330" s="1" t="s">
        <v>8624</v>
      </c>
      <c r="G3330" s="1" t="s">
        <v>80</v>
      </c>
      <c r="H3330" s="1" t="s">
        <v>73</v>
      </c>
      <c r="I3330" s="1">
        <v>0</v>
      </c>
      <c r="J3330" s="1" t="s">
        <v>74</v>
      </c>
      <c r="K3330" s="1">
        <v>0.65</v>
      </c>
      <c r="L3330" s="1" t="s">
        <v>82</v>
      </c>
      <c r="M3330" s="1">
        <v>0.7</v>
      </c>
      <c r="N3330" s="1" t="s">
        <v>83</v>
      </c>
      <c r="O3330" s="1">
        <v>0.75</v>
      </c>
      <c r="P3330" s="1" t="s">
        <v>84</v>
      </c>
      <c r="Q3330" s="1">
        <v>0.8</v>
      </c>
      <c r="R3330" s="1" t="s">
        <v>85</v>
      </c>
      <c r="S3330" s="1">
        <v>0</v>
      </c>
      <c r="U3330" s="1">
        <v>0</v>
      </c>
      <c r="W3330" s="1">
        <v>0</v>
      </c>
      <c r="Y3330" s="1">
        <v>0</v>
      </c>
      <c r="AA3330" s="1">
        <v>0</v>
      </c>
      <c r="AC3330" s="1">
        <v>0</v>
      </c>
      <c r="AE3330" s="1">
        <v>0</v>
      </c>
      <c r="AG3330" s="1">
        <v>4</v>
      </c>
      <c r="AH3330" s="1">
        <v>10000</v>
      </c>
    </row>
    <row r="3331" spans="1:34">
      <c r="A3331" s="1" t="s">
        <v>8625</v>
      </c>
      <c r="B3331" s="1" t="s">
        <v>8626</v>
      </c>
      <c r="C3331" s="1" t="s">
        <v>491</v>
      </c>
      <c r="D3331" s="1">
        <v>11</v>
      </c>
      <c r="E3331" s="1">
        <v>41362</v>
      </c>
      <c r="F3331" s="1" t="s">
        <v>20332</v>
      </c>
      <c r="G3331" s="1" t="s">
        <v>72</v>
      </c>
      <c r="H3331" s="1" t="s">
        <v>65</v>
      </c>
      <c r="I3331" s="1">
        <v>0.8</v>
      </c>
      <c r="J3331" s="1" t="s">
        <v>75</v>
      </c>
      <c r="K3331" s="1">
        <v>0</v>
      </c>
      <c r="M3331" s="1">
        <v>0</v>
      </c>
      <c r="O3331" s="1">
        <v>0</v>
      </c>
      <c r="Q3331" s="1">
        <v>0</v>
      </c>
      <c r="S3331" s="1">
        <v>0</v>
      </c>
      <c r="U3331" s="1">
        <v>0</v>
      </c>
      <c r="W3331" s="1">
        <v>0</v>
      </c>
      <c r="Y3331" s="1">
        <v>0</v>
      </c>
      <c r="AA3331" s="1">
        <v>0</v>
      </c>
      <c r="AC3331" s="1">
        <v>0</v>
      </c>
      <c r="AE3331" s="1">
        <v>0</v>
      </c>
      <c r="AG3331" s="1">
        <v>1</v>
      </c>
      <c r="AH3331" s="1">
        <v>0</v>
      </c>
    </row>
    <row r="3332" spans="1:34">
      <c r="A3332" s="1" t="s">
        <v>8627</v>
      </c>
      <c r="B3332" s="1" t="s">
        <v>8628</v>
      </c>
      <c r="C3332" s="1" t="s">
        <v>867</v>
      </c>
      <c r="D3332" s="1">
        <v>16</v>
      </c>
      <c r="E3332" s="1">
        <v>42824</v>
      </c>
      <c r="F3332" s="1" t="s">
        <v>20332</v>
      </c>
      <c r="G3332" s="1" t="s">
        <v>72</v>
      </c>
      <c r="H3332" s="1" t="s">
        <v>65</v>
      </c>
      <c r="I3332" s="1">
        <v>0.7</v>
      </c>
      <c r="J3332" s="1" t="s">
        <v>75</v>
      </c>
      <c r="K3332" s="1">
        <v>0</v>
      </c>
      <c r="M3332" s="1">
        <v>0</v>
      </c>
      <c r="O3332" s="1">
        <v>0</v>
      </c>
      <c r="Q3332" s="1">
        <v>0</v>
      </c>
      <c r="S3332" s="1">
        <v>0</v>
      </c>
      <c r="U3332" s="1">
        <v>0</v>
      </c>
      <c r="W3332" s="1">
        <v>0</v>
      </c>
      <c r="Y3332" s="1">
        <v>0</v>
      </c>
      <c r="AA3332" s="1">
        <v>0</v>
      </c>
      <c r="AC3332" s="1">
        <v>0</v>
      </c>
      <c r="AE3332" s="1">
        <v>0</v>
      </c>
      <c r="AG3332" s="1">
        <v>1</v>
      </c>
      <c r="AH3332" s="1">
        <v>0</v>
      </c>
    </row>
    <row r="3333" spans="1:34">
      <c r="A3333" s="1" t="s">
        <v>8629</v>
      </c>
      <c r="B3333" s="1" t="s">
        <v>8630</v>
      </c>
      <c r="C3333" s="1" t="s">
        <v>245</v>
      </c>
      <c r="D3333" s="1">
        <v>58</v>
      </c>
      <c r="E3333" s="1">
        <v>39419</v>
      </c>
      <c r="F3333" s="1" t="s">
        <v>20332</v>
      </c>
      <c r="G3333" s="1" t="s">
        <v>1003</v>
      </c>
      <c r="H3333" s="1" t="s">
        <v>65</v>
      </c>
      <c r="I3333" s="1">
        <v>0</v>
      </c>
      <c r="J3333" s="1" t="s">
        <v>75</v>
      </c>
      <c r="K3333" s="1">
        <v>0</v>
      </c>
      <c r="M3333" s="1">
        <v>0</v>
      </c>
      <c r="O3333" s="1">
        <v>0</v>
      </c>
      <c r="Q3333" s="1">
        <v>0</v>
      </c>
      <c r="S3333" s="1">
        <v>0</v>
      </c>
      <c r="U3333" s="1">
        <v>0</v>
      </c>
      <c r="W3333" s="1">
        <v>0</v>
      </c>
      <c r="Y3333" s="1">
        <v>0</v>
      </c>
      <c r="AA3333" s="1">
        <v>0</v>
      </c>
      <c r="AC3333" s="1">
        <v>0</v>
      </c>
      <c r="AE3333" s="1">
        <v>0</v>
      </c>
      <c r="AG3333" s="1">
        <v>1</v>
      </c>
      <c r="AH3333" s="1">
        <v>0</v>
      </c>
    </row>
    <row r="3334" spans="1:34">
      <c r="A3334" s="1" t="s">
        <v>8631</v>
      </c>
      <c r="B3334" s="1" t="s">
        <v>8632</v>
      </c>
      <c r="C3334" s="1" t="s">
        <v>245</v>
      </c>
      <c r="D3334" s="1">
        <v>24</v>
      </c>
      <c r="E3334" s="4">
        <v>44708</v>
      </c>
      <c r="F3334" s="1" t="s">
        <v>8633</v>
      </c>
      <c r="G3334" s="1" t="s">
        <v>80</v>
      </c>
      <c r="H3334" s="1" t="s">
        <v>73</v>
      </c>
      <c r="I3334" s="1">
        <v>0</v>
      </c>
      <c r="J3334" s="1" t="s">
        <v>81</v>
      </c>
      <c r="K3334" s="1">
        <v>0.65</v>
      </c>
      <c r="L3334" s="1" t="s">
        <v>82</v>
      </c>
      <c r="M3334" s="1">
        <v>0.7</v>
      </c>
      <c r="N3334" s="1" t="s">
        <v>83</v>
      </c>
      <c r="O3334" s="1">
        <v>0.75</v>
      </c>
      <c r="P3334" s="1" t="s">
        <v>84</v>
      </c>
      <c r="Q3334" s="1">
        <v>0.8</v>
      </c>
      <c r="R3334" s="1" t="s">
        <v>85</v>
      </c>
      <c r="S3334" s="1">
        <v>0</v>
      </c>
      <c r="U3334" s="1">
        <v>0</v>
      </c>
      <c r="W3334" s="1">
        <v>0</v>
      </c>
      <c r="Y3334" s="1">
        <v>0</v>
      </c>
      <c r="AA3334" s="1">
        <v>0</v>
      </c>
      <c r="AC3334" s="1">
        <v>0</v>
      </c>
      <c r="AE3334" s="1">
        <v>0</v>
      </c>
      <c r="AG3334" s="1">
        <v>4</v>
      </c>
      <c r="AH3334" s="1">
        <v>15000</v>
      </c>
    </row>
    <row r="3335" spans="1:34">
      <c r="A3335" s="1" t="s">
        <v>8634</v>
      </c>
      <c r="B3335" s="1" t="s">
        <v>8635</v>
      </c>
      <c r="C3335" s="1" t="s">
        <v>259</v>
      </c>
      <c r="D3335" s="1">
        <v>33</v>
      </c>
      <c r="E3335" s="4">
        <v>44711</v>
      </c>
      <c r="F3335" s="1" t="s">
        <v>8636</v>
      </c>
      <c r="G3335" s="1" t="s">
        <v>80</v>
      </c>
      <c r="H3335" s="1" t="s">
        <v>73</v>
      </c>
      <c r="I3335" s="1">
        <v>0.75</v>
      </c>
      <c r="J3335" s="1" t="s">
        <v>82</v>
      </c>
      <c r="K3335" s="1">
        <v>0.78</v>
      </c>
      <c r="L3335" s="1" t="s">
        <v>83</v>
      </c>
      <c r="M3335" s="1">
        <v>0.8</v>
      </c>
      <c r="N3335" s="1" t="s">
        <v>84</v>
      </c>
      <c r="O3335" s="1">
        <v>0.8</v>
      </c>
      <c r="P3335" s="1" t="s">
        <v>85</v>
      </c>
      <c r="Q3335" s="1">
        <v>0</v>
      </c>
      <c r="S3335" s="1">
        <v>0</v>
      </c>
      <c r="U3335" s="1">
        <v>0</v>
      </c>
      <c r="W3335" s="1">
        <v>0</v>
      </c>
      <c r="Y3335" s="1">
        <v>0</v>
      </c>
      <c r="AA3335" s="1">
        <v>0</v>
      </c>
      <c r="AC3335" s="1">
        <v>0</v>
      </c>
      <c r="AE3335" s="1">
        <v>0</v>
      </c>
      <c r="AG3335" s="1">
        <v>3</v>
      </c>
      <c r="AH3335" s="1">
        <v>0</v>
      </c>
    </row>
    <row r="3336" spans="1:34">
      <c r="A3336" s="1" t="s">
        <v>8637</v>
      </c>
      <c r="B3336" s="1" t="s">
        <v>8638</v>
      </c>
      <c r="C3336" s="1" t="s">
        <v>163</v>
      </c>
      <c r="D3336" s="1">
        <v>14</v>
      </c>
      <c r="E3336" s="4">
        <v>44712</v>
      </c>
      <c r="F3336" s="1" t="s">
        <v>8639</v>
      </c>
      <c r="G3336" s="1" t="s">
        <v>80</v>
      </c>
      <c r="H3336" s="1" t="s">
        <v>73</v>
      </c>
      <c r="I3336" s="1">
        <v>0</v>
      </c>
      <c r="J3336" s="1" t="s">
        <v>434</v>
      </c>
      <c r="K3336" s="1">
        <v>0.5</v>
      </c>
      <c r="L3336" s="1" t="s">
        <v>82</v>
      </c>
      <c r="M3336" s="1">
        <v>0.55000000000000004</v>
      </c>
      <c r="N3336" s="1" t="s">
        <v>83</v>
      </c>
      <c r="O3336" s="1">
        <v>0.6</v>
      </c>
      <c r="P3336" s="1" t="s">
        <v>84</v>
      </c>
      <c r="Q3336" s="1">
        <v>0.8</v>
      </c>
      <c r="R3336" s="1" t="s">
        <v>85</v>
      </c>
      <c r="S3336" s="1">
        <v>0</v>
      </c>
      <c r="U3336" s="1">
        <v>0</v>
      </c>
      <c r="W3336" s="1">
        <v>0</v>
      </c>
      <c r="Y3336" s="1">
        <v>0</v>
      </c>
      <c r="AA3336" s="1">
        <v>0</v>
      </c>
      <c r="AC3336" s="1">
        <v>0</v>
      </c>
      <c r="AE3336" s="1">
        <v>0</v>
      </c>
      <c r="AG3336" s="1">
        <v>4</v>
      </c>
      <c r="AH3336" s="1">
        <v>7500</v>
      </c>
    </row>
    <row r="3337" spans="1:34">
      <c r="A3337" s="1" t="s">
        <v>8640</v>
      </c>
      <c r="B3337" s="1" t="s">
        <v>8641</v>
      </c>
      <c r="C3337" s="1" t="s">
        <v>193</v>
      </c>
      <c r="D3337" s="1">
        <v>13</v>
      </c>
      <c r="E3337" s="4">
        <v>44705</v>
      </c>
      <c r="F3337" s="1" t="s">
        <v>8642</v>
      </c>
      <c r="G3337" s="1" t="s">
        <v>72</v>
      </c>
      <c r="H3337" s="1" t="s">
        <v>65</v>
      </c>
      <c r="I3337" s="1">
        <v>0.5</v>
      </c>
      <c r="J3337" s="1" t="s">
        <v>75</v>
      </c>
      <c r="K3337" s="1">
        <v>0</v>
      </c>
      <c r="M3337" s="1">
        <v>0</v>
      </c>
      <c r="O3337" s="1">
        <v>0</v>
      </c>
      <c r="Q3337" s="1">
        <v>0</v>
      </c>
      <c r="S3337" s="1">
        <v>0</v>
      </c>
      <c r="U3337" s="1">
        <v>0</v>
      </c>
      <c r="W3337" s="1">
        <v>0</v>
      </c>
      <c r="Y3337" s="1">
        <v>0</v>
      </c>
      <c r="AA3337" s="1">
        <v>0</v>
      </c>
      <c r="AC3337" s="1">
        <v>0</v>
      </c>
      <c r="AE3337" s="1">
        <v>0</v>
      </c>
      <c r="AG3337" s="1">
        <v>1</v>
      </c>
      <c r="AH3337" s="1">
        <v>0</v>
      </c>
    </row>
    <row r="3338" spans="1:34">
      <c r="A3338" s="1" t="s">
        <v>8643</v>
      </c>
      <c r="B3338" s="1" t="s">
        <v>8644</v>
      </c>
      <c r="C3338" s="1" t="s">
        <v>228</v>
      </c>
      <c r="D3338" s="1">
        <v>8</v>
      </c>
      <c r="E3338" s="1">
        <v>43174</v>
      </c>
      <c r="F3338" s="1" t="s">
        <v>20332</v>
      </c>
      <c r="G3338" s="1" t="s">
        <v>72</v>
      </c>
      <c r="H3338" s="1" t="s">
        <v>65</v>
      </c>
      <c r="I3338" s="1">
        <v>0.5</v>
      </c>
      <c r="J3338" s="1" t="s">
        <v>75</v>
      </c>
      <c r="K3338" s="1">
        <v>0</v>
      </c>
      <c r="M3338" s="1">
        <v>0</v>
      </c>
      <c r="O3338" s="1">
        <v>0</v>
      </c>
      <c r="Q3338" s="1">
        <v>0</v>
      </c>
      <c r="S3338" s="1">
        <v>0</v>
      </c>
      <c r="U3338" s="1">
        <v>0</v>
      </c>
      <c r="W3338" s="1">
        <v>0</v>
      </c>
      <c r="Y3338" s="1">
        <v>0</v>
      </c>
      <c r="AA3338" s="1">
        <v>0</v>
      </c>
      <c r="AC3338" s="1">
        <v>0</v>
      </c>
      <c r="AE3338" s="1">
        <v>0</v>
      </c>
      <c r="AG3338" s="1">
        <v>1</v>
      </c>
      <c r="AH3338" s="1">
        <v>0</v>
      </c>
    </row>
    <row r="3339" spans="1:34">
      <c r="A3339" s="1" t="s">
        <v>8645</v>
      </c>
      <c r="B3339" s="1" t="s">
        <v>8646</v>
      </c>
      <c r="C3339" s="1" t="s">
        <v>287</v>
      </c>
      <c r="D3339" s="1">
        <v>4</v>
      </c>
      <c r="E3339" s="4">
        <v>44658</v>
      </c>
      <c r="F3339" s="1" t="s">
        <v>8647</v>
      </c>
      <c r="G3339" s="1" t="s">
        <v>72</v>
      </c>
      <c r="H3339" s="1" t="s">
        <v>73</v>
      </c>
      <c r="I3339" s="1">
        <v>0</v>
      </c>
      <c r="J3339" s="1" t="s">
        <v>89</v>
      </c>
      <c r="K3339" s="1">
        <v>0.8</v>
      </c>
      <c r="L3339" s="1" t="s">
        <v>75</v>
      </c>
      <c r="M3339" s="1">
        <v>0</v>
      </c>
      <c r="O3339" s="1">
        <v>0</v>
      </c>
      <c r="Q3339" s="1">
        <v>0</v>
      </c>
      <c r="S3339" s="1">
        <v>0</v>
      </c>
      <c r="U3339" s="1">
        <v>0</v>
      </c>
      <c r="W3339" s="1">
        <v>0</v>
      </c>
      <c r="Y3339" s="1">
        <v>0</v>
      </c>
      <c r="AA3339" s="1">
        <v>0</v>
      </c>
      <c r="AC3339" s="1">
        <v>0</v>
      </c>
      <c r="AE3339" s="1">
        <v>0</v>
      </c>
      <c r="AG3339" s="1">
        <v>2</v>
      </c>
      <c r="AH3339" s="1">
        <v>12000</v>
      </c>
    </row>
    <row r="3340" spans="1:34">
      <c r="A3340" s="1" t="s">
        <v>8648</v>
      </c>
      <c r="B3340" s="1" t="s">
        <v>8649</v>
      </c>
      <c r="C3340" s="1" t="s">
        <v>896</v>
      </c>
      <c r="H3340" s="1" t="s">
        <v>65</v>
      </c>
      <c r="I3340" s="1" t="s">
        <v>66</v>
      </c>
      <c r="V3340" s="1" t="s">
        <v>67</v>
      </c>
    </row>
    <row r="3341" spans="1:34">
      <c r="A3341" s="1" t="s">
        <v>8650</v>
      </c>
      <c r="B3341" s="1" t="s">
        <v>8651</v>
      </c>
      <c r="C3341" s="1" t="s">
        <v>302</v>
      </c>
      <c r="D3341" s="1">
        <v>136</v>
      </c>
      <c r="E3341" s="1">
        <v>41547</v>
      </c>
      <c r="F3341" s="1" t="s">
        <v>20332</v>
      </c>
      <c r="G3341" s="1" t="s">
        <v>72</v>
      </c>
      <c r="H3341" s="1" t="s">
        <v>73</v>
      </c>
      <c r="I3341" s="1">
        <v>0</v>
      </c>
      <c r="J3341" s="1" t="s">
        <v>74</v>
      </c>
      <c r="K3341" s="1">
        <v>0.8</v>
      </c>
      <c r="L3341" s="1" t="s">
        <v>75</v>
      </c>
      <c r="M3341" s="1">
        <v>0</v>
      </c>
      <c r="O3341" s="1">
        <v>0</v>
      </c>
      <c r="Q3341" s="1">
        <v>0</v>
      </c>
      <c r="S3341" s="1">
        <v>0</v>
      </c>
      <c r="U3341" s="1">
        <v>0</v>
      </c>
      <c r="W3341" s="1">
        <v>0</v>
      </c>
      <c r="Y3341" s="1">
        <v>0</v>
      </c>
      <c r="AA3341" s="1">
        <v>0</v>
      </c>
      <c r="AC3341" s="1">
        <v>0</v>
      </c>
      <c r="AE3341" s="1">
        <v>0</v>
      </c>
      <c r="AG3341" s="1">
        <v>2</v>
      </c>
      <c r="AH3341" s="1">
        <v>10000</v>
      </c>
    </row>
    <row r="3342" spans="1:34">
      <c r="A3342" s="1" t="s">
        <v>8652</v>
      </c>
      <c r="B3342" s="1" t="s">
        <v>8653</v>
      </c>
      <c r="C3342" s="1" t="s">
        <v>172</v>
      </c>
      <c r="D3342" s="1">
        <v>12</v>
      </c>
      <c r="E3342" s="4">
        <v>44794</v>
      </c>
      <c r="F3342" s="1" t="s">
        <v>8654</v>
      </c>
      <c r="G3342" s="1" t="s">
        <v>72</v>
      </c>
      <c r="H3342" s="1" t="s">
        <v>65</v>
      </c>
      <c r="I3342" s="1">
        <v>0.8</v>
      </c>
      <c r="J3342" s="1" t="s">
        <v>75</v>
      </c>
      <c r="K3342" s="1">
        <v>0</v>
      </c>
      <c r="M3342" s="1">
        <v>0</v>
      </c>
      <c r="O3342" s="1">
        <v>0</v>
      </c>
      <c r="Q3342" s="1">
        <v>0</v>
      </c>
      <c r="S3342" s="1">
        <v>0</v>
      </c>
      <c r="U3342" s="1">
        <v>0</v>
      </c>
      <c r="W3342" s="1">
        <v>0</v>
      </c>
      <c r="Y3342" s="1">
        <v>0</v>
      </c>
      <c r="AA3342" s="1">
        <v>0</v>
      </c>
      <c r="AC3342" s="1">
        <v>0</v>
      </c>
      <c r="AE3342" s="1">
        <v>0</v>
      </c>
      <c r="AG3342" s="1">
        <v>1</v>
      </c>
      <c r="AH3342" s="1">
        <v>0</v>
      </c>
    </row>
    <row r="3343" spans="1:34">
      <c r="A3343" s="1" t="s">
        <v>8655</v>
      </c>
      <c r="B3343" s="1" t="s">
        <v>8656</v>
      </c>
      <c r="C3343" s="1" t="s">
        <v>297</v>
      </c>
      <c r="H3343" s="1" t="s">
        <v>65</v>
      </c>
      <c r="I3343" s="1" t="s">
        <v>66</v>
      </c>
      <c r="V3343" s="1" t="s">
        <v>67</v>
      </c>
    </row>
    <row r="3344" spans="1:34">
      <c r="A3344" s="1" t="s">
        <v>8657</v>
      </c>
      <c r="B3344" s="1" t="s">
        <v>8658</v>
      </c>
      <c r="C3344" s="1" t="s">
        <v>310</v>
      </c>
      <c r="H3344" s="1" t="s">
        <v>65</v>
      </c>
      <c r="I3344" s="1" t="s">
        <v>66</v>
      </c>
      <c r="V3344" s="1" t="s">
        <v>67</v>
      </c>
    </row>
    <row r="3345" spans="1:34">
      <c r="A3345" s="1" t="s">
        <v>8659</v>
      </c>
      <c r="B3345" s="1" t="s">
        <v>8660</v>
      </c>
      <c r="C3345" s="1" t="s">
        <v>228</v>
      </c>
      <c r="D3345" s="1">
        <v>11</v>
      </c>
      <c r="E3345" s="4">
        <v>44664</v>
      </c>
      <c r="F3345" s="1" t="s">
        <v>8661</v>
      </c>
      <c r="G3345" s="1" t="s">
        <v>72</v>
      </c>
      <c r="H3345" s="1" t="s">
        <v>65</v>
      </c>
      <c r="I3345" s="1">
        <v>0.8</v>
      </c>
      <c r="J3345" s="1" t="s">
        <v>75</v>
      </c>
      <c r="K3345" s="1">
        <v>0</v>
      </c>
      <c r="M3345" s="1">
        <v>0</v>
      </c>
      <c r="O3345" s="1">
        <v>0</v>
      </c>
      <c r="Q3345" s="1">
        <v>0</v>
      </c>
      <c r="S3345" s="1">
        <v>0</v>
      </c>
      <c r="U3345" s="1">
        <v>0</v>
      </c>
      <c r="W3345" s="1">
        <v>0</v>
      </c>
      <c r="Y3345" s="1">
        <v>0</v>
      </c>
      <c r="AA3345" s="1">
        <v>0</v>
      </c>
      <c r="AC3345" s="1">
        <v>0</v>
      </c>
      <c r="AE3345" s="1">
        <v>0</v>
      </c>
      <c r="AG3345" s="1">
        <v>1</v>
      </c>
      <c r="AH3345" s="1">
        <v>0</v>
      </c>
    </row>
    <row r="3346" spans="1:34">
      <c r="A3346" s="1" t="s">
        <v>8662</v>
      </c>
      <c r="B3346" s="1" t="s">
        <v>8663</v>
      </c>
      <c r="C3346" s="1" t="s">
        <v>121</v>
      </c>
      <c r="D3346" s="1">
        <v>23</v>
      </c>
      <c r="E3346" s="1">
        <v>42244</v>
      </c>
      <c r="F3346" s="1" t="s">
        <v>20332</v>
      </c>
      <c r="G3346" s="1" t="s">
        <v>72</v>
      </c>
      <c r="H3346" s="1" t="s">
        <v>65</v>
      </c>
      <c r="I3346" s="1">
        <v>0.6</v>
      </c>
      <c r="J3346" s="1" t="s">
        <v>75</v>
      </c>
      <c r="K3346" s="1">
        <v>0</v>
      </c>
      <c r="M3346" s="1">
        <v>0</v>
      </c>
      <c r="O3346" s="1">
        <v>0</v>
      </c>
      <c r="Q3346" s="1">
        <v>0</v>
      </c>
      <c r="S3346" s="1">
        <v>0</v>
      </c>
      <c r="U3346" s="1">
        <v>0</v>
      </c>
      <c r="W3346" s="1">
        <v>0</v>
      </c>
      <c r="Y3346" s="1">
        <v>0</v>
      </c>
      <c r="AA3346" s="1">
        <v>0</v>
      </c>
      <c r="AC3346" s="1">
        <v>0</v>
      </c>
      <c r="AE3346" s="1">
        <v>0</v>
      </c>
      <c r="AG3346" s="1">
        <v>1</v>
      </c>
      <c r="AH3346" s="1">
        <v>0</v>
      </c>
    </row>
    <row r="3347" spans="1:34">
      <c r="A3347" s="1" t="s">
        <v>8664</v>
      </c>
      <c r="B3347" s="1" t="s">
        <v>8665</v>
      </c>
      <c r="C3347" s="1" t="s">
        <v>259</v>
      </c>
      <c r="D3347" s="1">
        <v>14</v>
      </c>
      <c r="E3347" s="4">
        <v>44770</v>
      </c>
      <c r="F3347" s="1" t="s">
        <v>8666</v>
      </c>
      <c r="G3347" s="1" t="s">
        <v>745</v>
      </c>
      <c r="H3347" s="1" t="s">
        <v>65</v>
      </c>
      <c r="I3347" s="1">
        <v>0.3</v>
      </c>
      <c r="J3347" s="1" t="s">
        <v>75</v>
      </c>
      <c r="K3347" s="1">
        <v>0</v>
      </c>
      <c r="M3347" s="1">
        <v>0</v>
      </c>
      <c r="O3347" s="1">
        <v>0</v>
      </c>
      <c r="Q3347" s="1">
        <v>0</v>
      </c>
      <c r="S3347" s="1">
        <v>0</v>
      </c>
      <c r="U3347" s="1">
        <v>0</v>
      </c>
      <c r="W3347" s="1">
        <v>0</v>
      </c>
      <c r="Y3347" s="1">
        <v>0</v>
      </c>
      <c r="AA3347" s="1">
        <v>0</v>
      </c>
      <c r="AC3347" s="1">
        <v>0</v>
      </c>
      <c r="AE3347" s="1">
        <v>0</v>
      </c>
      <c r="AG3347" s="1">
        <v>1</v>
      </c>
      <c r="AH3347" s="1">
        <v>0</v>
      </c>
    </row>
    <row r="3348" spans="1:34">
      <c r="A3348" s="1" t="s">
        <v>8667</v>
      </c>
      <c r="B3348" s="1" t="s">
        <v>8668</v>
      </c>
      <c r="C3348" s="1" t="s">
        <v>98</v>
      </c>
      <c r="D3348" s="1">
        <v>10</v>
      </c>
      <c r="E3348" s="4">
        <v>44672</v>
      </c>
      <c r="F3348" s="1" t="s">
        <v>8669</v>
      </c>
      <c r="G3348" s="1" t="s">
        <v>80</v>
      </c>
      <c r="H3348" s="1" t="s">
        <v>73</v>
      </c>
      <c r="I3348" s="1">
        <v>0</v>
      </c>
      <c r="J3348" s="1" t="s">
        <v>425</v>
      </c>
      <c r="K3348" s="1">
        <v>0.59</v>
      </c>
      <c r="L3348" s="1" t="s">
        <v>82</v>
      </c>
      <c r="M3348" s="1">
        <v>0.66</v>
      </c>
      <c r="N3348" s="1" t="s">
        <v>83</v>
      </c>
      <c r="O3348" s="1">
        <v>0.72</v>
      </c>
      <c r="P3348" s="1" t="s">
        <v>84</v>
      </c>
      <c r="Q3348" s="1">
        <v>0.8</v>
      </c>
      <c r="R3348" s="1" t="s">
        <v>85</v>
      </c>
      <c r="S3348" s="1">
        <v>0</v>
      </c>
      <c r="U3348" s="1">
        <v>0</v>
      </c>
      <c r="W3348" s="1">
        <v>0</v>
      </c>
      <c r="Y3348" s="1">
        <v>0</v>
      </c>
      <c r="AA3348" s="1">
        <v>0</v>
      </c>
      <c r="AC3348" s="1">
        <v>0</v>
      </c>
      <c r="AE3348" s="1">
        <v>0</v>
      </c>
      <c r="AG3348" s="1">
        <v>4</v>
      </c>
      <c r="AH3348" s="1">
        <v>13000</v>
      </c>
    </row>
    <row r="3349" spans="1:34">
      <c r="A3349" s="1" t="s">
        <v>8670</v>
      </c>
      <c r="B3349" s="1" t="s">
        <v>8671</v>
      </c>
      <c r="C3349" s="1" t="s">
        <v>132</v>
      </c>
      <c r="D3349" s="1">
        <v>34</v>
      </c>
      <c r="E3349" s="1">
        <v>41198</v>
      </c>
      <c r="F3349" s="1" t="s">
        <v>20332</v>
      </c>
      <c r="G3349" s="1" t="s">
        <v>72</v>
      </c>
      <c r="H3349" s="1" t="s">
        <v>65</v>
      </c>
      <c r="I3349" s="1">
        <v>0.8</v>
      </c>
      <c r="J3349" s="1" t="s">
        <v>75</v>
      </c>
      <c r="K3349" s="1">
        <v>0</v>
      </c>
      <c r="M3349" s="1">
        <v>0</v>
      </c>
      <c r="O3349" s="1">
        <v>0</v>
      </c>
      <c r="Q3349" s="1">
        <v>0</v>
      </c>
      <c r="S3349" s="1">
        <v>0</v>
      </c>
      <c r="U3349" s="1">
        <v>0</v>
      </c>
      <c r="W3349" s="1">
        <v>0</v>
      </c>
      <c r="Y3349" s="1">
        <v>0</v>
      </c>
      <c r="AA3349" s="1">
        <v>0</v>
      </c>
      <c r="AC3349" s="1">
        <v>0</v>
      </c>
      <c r="AE3349" s="1">
        <v>0</v>
      </c>
      <c r="AG3349" s="1">
        <v>1</v>
      </c>
      <c r="AH3349" s="1">
        <v>0</v>
      </c>
    </row>
    <row r="3350" spans="1:34">
      <c r="A3350" s="1" t="s">
        <v>8672</v>
      </c>
      <c r="B3350" s="1" t="s">
        <v>8673</v>
      </c>
      <c r="C3350" s="1" t="s">
        <v>322</v>
      </c>
      <c r="D3350" s="1">
        <v>9</v>
      </c>
      <c r="E3350" s="4">
        <v>44712</v>
      </c>
      <c r="F3350" s="1" t="s">
        <v>8674</v>
      </c>
      <c r="G3350" s="1" t="s">
        <v>72</v>
      </c>
      <c r="H3350" s="1" t="s">
        <v>65</v>
      </c>
      <c r="I3350" s="1">
        <v>0.3</v>
      </c>
      <c r="J3350" s="1" t="s">
        <v>75</v>
      </c>
      <c r="K3350" s="1">
        <v>0</v>
      </c>
      <c r="M3350" s="1">
        <v>0</v>
      </c>
      <c r="O3350" s="1">
        <v>0</v>
      </c>
      <c r="Q3350" s="1">
        <v>0</v>
      </c>
      <c r="S3350" s="1">
        <v>0</v>
      </c>
      <c r="U3350" s="1">
        <v>0</v>
      </c>
      <c r="W3350" s="1">
        <v>0</v>
      </c>
      <c r="Y3350" s="1">
        <v>0</v>
      </c>
      <c r="AA3350" s="1">
        <v>0</v>
      </c>
      <c r="AC3350" s="1">
        <v>0</v>
      </c>
      <c r="AE3350" s="1">
        <v>0</v>
      </c>
      <c r="AG3350" s="1">
        <v>1</v>
      </c>
      <c r="AH3350" s="1">
        <v>0</v>
      </c>
    </row>
    <row r="3351" spans="1:34">
      <c r="A3351" s="1" t="s">
        <v>8675</v>
      </c>
      <c r="B3351" s="1" t="s">
        <v>8676</v>
      </c>
      <c r="C3351" s="1" t="s">
        <v>126</v>
      </c>
      <c r="H3351" s="1" t="s">
        <v>65</v>
      </c>
      <c r="I3351" s="1" t="s">
        <v>66</v>
      </c>
      <c r="V3351" s="1" t="s">
        <v>67</v>
      </c>
    </row>
    <row r="3352" spans="1:34">
      <c r="A3352" s="1" t="s">
        <v>8677</v>
      </c>
      <c r="B3352" s="1" t="s">
        <v>8678</v>
      </c>
      <c r="C3352" s="1" t="s">
        <v>92</v>
      </c>
      <c r="H3352" s="1" t="s">
        <v>65</v>
      </c>
      <c r="I3352" s="1" t="s">
        <v>66</v>
      </c>
      <c r="V3352" s="1" t="s">
        <v>67</v>
      </c>
    </row>
    <row r="3353" spans="1:34">
      <c r="A3353" s="1" t="s">
        <v>8679</v>
      </c>
      <c r="B3353" s="1" t="s">
        <v>8680</v>
      </c>
      <c r="C3353" s="1" t="s">
        <v>245</v>
      </c>
      <c r="H3353" s="1" t="s">
        <v>65</v>
      </c>
      <c r="I3353" s="1" t="s">
        <v>66</v>
      </c>
      <c r="V3353" s="1" t="s">
        <v>67</v>
      </c>
    </row>
    <row r="3354" spans="1:34">
      <c r="A3354" s="1" t="s">
        <v>8681</v>
      </c>
      <c r="B3354" s="1" t="s">
        <v>8682</v>
      </c>
      <c r="C3354" s="1" t="s">
        <v>235</v>
      </c>
      <c r="D3354" s="1">
        <v>9</v>
      </c>
      <c r="E3354" s="1">
        <v>42214</v>
      </c>
      <c r="F3354" s="1" t="s">
        <v>20332</v>
      </c>
      <c r="G3354" s="1" t="s">
        <v>72</v>
      </c>
      <c r="H3354" s="1" t="s">
        <v>65</v>
      </c>
      <c r="I3354" s="1">
        <v>0.8</v>
      </c>
      <c r="J3354" s="1" t="s">
        <v>75</v>
      </c>
      <c r="K3354" s="1">
        <v>0</v>
      </c>
      <c r="M3354" s="1">
        <v>0</v>
      </c>
      <c r="O3354" s="1">
        <v>0</v>
      </c>
      <c r="Q3354" s="1">
        <v>0</v>
      </c>
      <c r="S3354" s="1">
        <v>0</v>
      </c>
      <c r="U3354" s="1">
        <v>0</v>
      </c>
      <c r="W3354" s="1">
        <v>0</v>
      </c>
      <c r="Y3354" s="1">
        <v>0</v>
      </c>
      <c r="AA3354" s="1">
        <v>0</v>
      </c>
      <c r="AC3354" s="1">
        <v>0</v>
      </c>
      <c r="AE3354" s="1">
        <v>0</v>
      </c>
      <c r="AG3354" s="1">
        <v>1</v>
      </c>
      <c r="AH3354" s="1">
        <v>0</v>
      </c>
    </row>
    <row r="3355" spans="1:34">
      <c r="A3355" s="1" t="s">
        <v>8683</v>
      </c>
      <c r="B3355" s="1" t="s">
        <v>8684</v>
      </c>
      <c r="C3355" s="1" t="s">
        <v>306</v>
      </c>
      <c r="D3355" s="1">
        <v>3</v>
      </c>
      <c r="E3355" s="4">
        <v>44685</v>
      </c>
      <c r="F3355" s="1" t="s">
        <v>8685</v>
      </c>
      <c r="G3355" s="1" t="s">
        <v>72</v>
      </c>
      <c r="H3355" s="1" t="s">
        <v>65</v>
      </c>
      <c r="I3355" s="1">
        <v>0.8</v>
      </c>
      <c r="J3355" s="1" t="s">
        <v>75</v>
      </c>
      <c r="K3355" s="1">
        <v>0</v>
      </c>
      <c r="M3355" s="1">
        <v>0</v>
      </c>
      <c r="O3355" s="1">
        <v>0</v>
      </c>
      <c r="Q3355" s="1">
        <v>0</v>
      </c>
      <c r="S3355" s="1">
        <v>0</v>
      </c>
      <c r="U3355" s="1">
        <v>0</v>
      </c>
      <c r="W3355" s="1">
        <v>0</v>
      </c>
      <c r="Y3355" s="1">
        <v>0</v>
      </c>
      <c r="AA3355" s="1">
        <v>0</v>
      </c>
      <c r="AC3355" s="1">
        <v>0</v>
      </c>
      <c r="AE3355" s="1">
        <v>0</v>
      </c>
      <c r="AG3355" s="1">
        <v>1</v>
      </c>
      <c r="AH3355" s="1">
        <v>0</v>
      </c>
    </row>
    <row r="3356" spans="1:34">
      <c r="A3356" s="1" t="s">
        <v>8686</v>
      </c>
      <c r="B3356" s="1" t="s">
        <v>8687</v>
      </c>
      <c r="C3356" s="1" t="s">
        <v>423</v>
      </c>
      <c r="D3356" s="1">
        <v>29</v>
      </c>
      <c r="E3356" s="1">
        <v>44182</v>
      </c>
      <c r="F3356" s="1" t="s">
        <v>20332</v>
      </c>
      <c r="G3356" s="1" t="s">
        <v>72</v>
      </c>
      <c r="H3356" s="1" t="s">
        <v>65</v>
      </c>
      <c r="I3356" s="1">
        <v>0.5</v>
      </c>
      <c r="J3356" s="1" t="s">
        <v>75</v>
      </c>
      <c r="K3356" s="1">
        <v>0</v>
      </c>
      <c r="M3356" s="1">
        <v>0</v>
      </c>
      <c r="O3356" s="1">
        <v>0</v>
      </c>
      <c r="Q3356" s="1">
        <v>0</v>
      </c>
      <c r="S3356" s="1">
        <v>0</v>
      </c>
      <c r="U3356" s="1">
        <v>0</v>
      </c>
      <c r="W3356" s="1">
        <v>0</v>
      </c>
      <c r="Y3356" s="1">
        <v>0</v>
      </c>
      <c r="AA3356" s="1">
        <v>0</v>
      </c>
      <c r="AC3356" s="1">
        <v>0</v>
      </c>
      <c r="AE3356" s="1">
        <v>0</v>
      </c>
      <c r="AG3356" s="1">
        <v>1</v>
      </c>
      <c r="AH3356" s="1">
        <v>0</v>
      </c>
    </row>
    <row r="3357" spans="1:34">
      <c r="A3357" s="1" t="s">
        <v>8688</v>
      </c>
      <c r="B3357" s="1" t="s">
        <v>8689</v>
      </c>
      <c r="C3357" s="1" t="s">
        <v>112</v>
      </c>
      <c r="D3357" s="1">
        <v>36</v>
      </c>
      <c r="E3357" s="4">
        <v>44561</v>
      </c>
      <c r="F3357" s="1" t="s">
        <v>8690</v>
      </c>
      <c r="G3357" s="1" t="s">
        <v>72</v>
      </c>
      <c r="H3357" s="1" t="s">
        <v>65</v>
      </c>
      <c r="I3357" s="1">
        <v>0.5</v>
      </c>
      <c r="J3357" s="1" t="s">
        <v>75</v>
      </c>
      <c r="K3357" s="1">
        <v>0</v>
      </c>
      <c r="M3357" s="1">
        <v>0</v>
      </c>
      <c r="O3357" s="1">
        <v>0</v>
      </c>
      <c r="Q3357" s="1">
        <v>0</v>
      </c>
      <c r="S3357" s="1">
        <v>0</v>
      </c>
      <c r="U3357" s="1">
        <v>0</v>
      </c>
      <c r="W3357" s="1">
        <v>0</v>
      </c>
      <c r="Y3357" s="1">
        <v>0</v>
      </c>
      <c r="AA3357" s="1">
        <v>0</v>
      </c>
      <c r="AC3357" s="1">
        <v>0</v>
      </c>
      <c r="AE3357" s="1">
        <v>0</v>
      </c>
      <c r="AG3357" s="1">
        <v>1</v>
      </c>
      <c r="AH3357" s="1">
        <v>0</v>
      </c>
    </row>
    <row r="3358" spans="1:34">
      <c r="A3358" s="1" t="s">
        <v>8691</v>
      </c>
      <c r="B3358" s="1" t="s">
        <v>8692</v>
      </c>
      <c r="C3358" s="1" t="s">
        <v>149</v>
      </c>
      <c r="D3358" s="1">
        <v>19</v>
      </c>
      <c r="E3358" s="1">
        <v>41596</v>
      </c>
      <c r="F3358" s="1" t="s">
        <v>20332</v>
      </c>
      <c r="G3358" s="1" t="s">
        <v>72</v>
      </c>
      <c r="H3358" s="1" t="s">
        <v>65</v>
      </c>
      <c r="I3358" s="1">
        <v>0.8</v>
      </c>
      <c r="J3358" s="1" t="s">
        <v>75</v>
      </c>
      <c r="K3358" s="1">
        <v>0</v>
      </c>
      <c r="M3358" s="1">
        <v>0</v>
      </c>
      <c r="O3358" s="1">
        <v>0</v>
      </c>
      <c r="Q3358" s="1">
        <v>0</v>
      </c>
      <c r="S3358" s="1">
        <v>0</v>
      </c>
      <c r="U3358" s="1">
        <v>0</v>
      </c>
      <c r="W3358" s="1">
        <v>0</v>
      </c>
      <c r="Y3358" s="1">
        <v>0</v>
      </c>
      <c r="AA3358" s="1">
        <v>0</v>
      </c>
      <c r="AC3358" s="1">
        <v>0</v>
      </c>
      <c r="AE3358" s="1">
        <v>0</v>
      </c>
      <c r="AG3358" s="1">
        <v>1</v>
      </c>
      <c r="AH3358" s="1">
        <v>0</v>
      </c>
    </row>
    <row r="3359" spans="1:34">
      <c r="A3359" s="1" t="s">
        <v>8693</v>
      </c>
      <c r="B3359" s="1" t="s">
        <v>8694</v>
      </c>
      <c r="C3359" s="1" t="s">
        <v>101</v>
      </c>
      <c r="D3359" s="1">
        <v>27</v>
      </c>
      <c r="E3359" s="4">
        <v>44712</v>
      </c>
      <c r="F3359" s="1" t="s">
        <v>8695</v>
      </c>
      <c r="G3359" s="1" t="s">
        <v>72</v>
      </c>
      <c r="H3359" s="1" t="s">
        <v>65</v>
      </c>
      <c r="I3359" s="1">
        <v>0.8</v>
      </c>
      <c r="J3359" s="1" t="s">
        <v>75</v>
      </c>
      <c r="K3359" s="1">
        <v>0</v>
      </c>
      <c r="M3359" s="1">
        <v>0</v>
      </c>
      <c r="O3359" s="1">
        <v>0</v>
      </c>
      <c r="Q3359" s="1">
        <v>0</v>
      </c>
      <c r="S3359" s="1">
        <v>0</v>
      </c>
      <c r="U3359" s="1">
        <v>0</v>
      </c>
      <c r="W3359" s="1">
        <v>0</v>
      </c>
      <c r="Y3359" s="1">
        <v>0</v>
      </c>
      <c r="AA3359" s="1">
        <v>0</v>
      </c>
      <c r="AC3359" s="1">
        <v>0</v>
      </c>
      <c r="AE3359" s="1">
        <v>0</v>
      </c>
      <c r="AG3359" s="1">
        <v>1</v>
      </c>
      <c r="AH3359" s="1">
        <v>0</v>
      </c>
    </row>
    <row r="3360" spans="1:34">
      <c r="A3360" s="1" t="s">
        <v>8696</v>
      </c>
      <c r="B3360" s="1" t="s">
        <v>8697</v>
      </c>
      <c r="C3360" s="1" t="s">
        <v>981</v>
      </c>
      <c r="D3360" s="1">
        <v>6</v>
      </c>
      <c r="E3360" s="4">
        <v>44648</v>
      </c>
      <c r="F3360" s="1" t="s">
        <v>8698</v>
      </c>
      <c r="G3360" s="1" t="s">
        <v>72</v>
      </c>
      <c r="H3360" s="1" t="s">
        <v>65</v>
      </c>
      <c r="I3360" s="1">
        <v>0.8</v>
      </c>
      <c r="J3360" s="1" t="s">
        <v>75</v>
      </c>
      <c r="K3360" s="1">
        <v>0</v>
      </c>
      <c r="M3360" s="1">
        <v>0</v>
      </c>
      <c r="O3360" s="1">
        <v>0</v>
      </c>
      <c r="Q3360" s="1">
        <v>0</v>
      </c>
      <c r="S3360" s="1">
        <v>0</v>
      </c>
      <c r="U3360" s="1">
        <v>0</v>
      </c>
      <c r="W3360" s="1">
        <v>0</v>
      </c>
      <c r="Y3360" s="1">
        <v>0</v>
      </c>
      <c r="AA3360" s="1">
        <v>0</v>
      </c>
      <c r="AC3360" s="1">
        <v>0</v>
      </c>
      <c r="AE3360" s="1">
        <v>0</v>
      </c>
      <c r="AG3360" s="1">
        <v>1</v>
      </c>
      <c r="AH3360" s="1">
        <v>0</v>
      </c>
    </row>
    <row r="3361" spans="1:34">
      <c r="A3361" s="1" t="s">
        <v>8699</v>
      </c>
      <c r="B3361" s="1" t="s">
        <v>8700</v>
      </c>
      <c r="C3361" s="1" t="s">
        <v>126</v>
      </c>
      <c r="H3361" s="1" t="s">
        <v>65</v>
      </c>
      <c r="I3361" s="1" t="s">
        <v>66</v>
      </c>
      <c r="V3361" s="1" t="s">
        <v>67</v>
      </c>
    </row>
    <row r="3362" spans="1:34">
      <c r="A3362" s="1" t="s">
        <v>8701</v>
      </c>
      <c r="B3362" s="1" t="s">
        <v>8702</v>
      </c>
      <c r="C3362" s="1" t="s">
        <v>1331</v>
      </c>
      <c r="D3362" s="1">
        <v>13</v>
      </c>
      <c r="E3362" s="4">
        <v>44698</v>
      </c>
      <c r="F3362" s="1" t="s">
        <v>8703</v>
      </c>
      <c r="G3362" s="1" t="s">
        <v>80</v>
      </c>
      <c r="H3362" s="1" t="s">
        <v>73</v>
      </c>
      <c r="I3362" s="1">
        <v>0</v>
      </c>
      <c r="J3362" s="1" t="s">
        <v>74</v>
      </c>
      <c r="K3362" s="1">
        <v>0.45</v>
      </c>
      <c r="L3362" s="1" t="s">
        <v>82</v>
      </c>
      <c r="M3362" s="1">
        <v>0.5</v>
      </c>
      <c r="N3362" s="1" t="s">
        <v>83</v>
      </c>
      <c r="O3362" s="1">
        <v>0.6</v>
      </c>
      <c r="P3362" s="1" t="s">
        <v>84</v>
      </c>
      <c r="Q3362" s="1">
        <v>0.78</v>
      </c>
      <c r="R3362" s="1" t="s">
        <v>85</v>
      </c>
      <c r="S3362" s="1">
        <v>0</v>
      </c>
      <c r="U3362" s="1">
        <v>0</v>
      </c>
      <c r="W3362" s="1">
        <v>0</v>
      </c>
      <c r="Y3362" s="1">
        <v>0</v>
      </c>
      <c r="AA3362" s="1">
        <v>0</v>
      </c>
      <c r="AC3362" s="1">
        <v>0</v>
      </c>
      <c r="AE3362" s="1">
        <v>0</v>
      </c>
      <c r="AG3362" s="1">
        <v>4</v>
      </c>
      <c r="AH3362" s="1">
        <v>10000</v>
      </c>
    </row>
    <row r="3363" spans="1:34">
      <c r="A3363" s="1" t="s">
        <v>8704</v>
      </c>
      <c r="B3363" s="1" t="s">
        <v>8705</v>
      </c>
      <c r="C3363" s="1" t="s">
        <v>378</v>
      </c>
      <c r="H3363" s="1" t="s">
        <v>65</v>
      </c>
      <c r="I3363" s="1" t="s">
        <v>66</v>
      </c>
      <c r="V3363" s="1" t="s">
        <v>67</v>
      </c>
    </row>
    <row r="3364" spans="1:34">
      <c r="A3364" s="1" t="s">
        <v>8706</v>
      </c>
      <c r="B3364" s="1" t="s">
        <v>8707</v>
      </c>
      <c r="C3364" s="1" t="s">
        <v>98</v>
      </c>
      <c r="D3364" s="1">
        <v>32</v>
      </c>
      <c r="E3364" s="4">
        <v>44711</v>
      </c>
      <c r="F3364" s="1" t="s">
        <v>8708</v>
      </c>
      <c r="G3364" s="1" t="s">
        <v>72</v>
      </c>
      <c r="H3364" s="1" t="s">
        <v>73</v>
      </c>
      <c r="I3364" s="1">
        <v>0</v>
      </c>
      <c r="J3364" s="1" t="s">
        <v>74</v>
      </c>
      <c r="K3364" s="1">
        <v>0.7</v>
      </c>
      <c r="L3364" s="1" t="s">
        <v>75</v>
      </c>
      <c r="M3364" s="1">
        <v>0</v>
      </c>
      <c r="O3364" s="1">
        <v>0</v>
      </c>
      <c r="Q3364" s="1">
        <v>0</v>
      </c>
      <c r="S3364" s="1">
        <v>0</v>
      </c>
      <c r="U3364" s="1">
        <v>0</v>
      </c>
      <c r="W3364" s="1">
        <v>0</v>
      </c>
      <c r="Y3364" s="1">
        <v>0</v>
      </c>
      <c r="AA3364" s="1">
        <v>0</v>
      </c>
      <c r="AC3364" s="1">
        <v>0</v>
      </c>
      <c r="AE3364" s="1">
        <v>0</v>
      </c>
      <c r="AG3364" s="1">
        <v>2</v>
      </c>
      <c r="AH3364" s="1">
        <v>10000</v>
      </c>
    </row>
    <row r="3365" spans="1:34">
      <c r="A3365" s="1" t="s">
        <v>8709</v>
      </c>
      <c r="B3365" s="1" t="s">
        <v>8710</v>
      </c>
      <c r="C3365" s="1" t="s">
        <v>423</v>
      </c>
      <c r="D3365" s="1">
        <v>35</v>
      </c>
      <c r="E3365" s="4">
        <v>44544</v>
      </c>
      <c r="F3365" s="1" t="s">
        <v>8711</v>
      </c>
      <c r="G3365" s="1" t="s">
        <v>72</v>
      </c>
      <c r="H3365" s="1" t="s">
        <v>65</v>
      </c>
      <c r="I3365" s="1">
        <v>0.5</v>
      </c>
      <c r="J3365" s="1" t="s">
        <v>75</v>
      </c>
      <c r="K3365" s="1">
        <v>0</v>
      </c>
      <c r="M3365" s="1">
        <v>0</v>
      </c>
      <c r="O3365" s="1">
        <v>0</v>
      </c>
      <c r="Q3365" s="1">
        <v>0</v>
      </c>
      <c r="S3365" s="1">
        <v>0</v>
      </c>
      <c r="U3365" s="1">
        <v>0</v>
      </c>
      <c r="W3365" s="1">
        <v>0</v>
      </c>
      <c r="Y3365" s="1">
        <v>0</v>
      </c>
      <c r="AA3365" s="1">
        <v>0</v>
      </c>
      <c r="AC3365" s="1">
        <v>0</v>
      </c>
      <c r="AE3365" s="1">
        <v>0</v>
      </c>
      <c r="AG3365" s="1">
        <v>1</v>
      </c>
      <c r="AH3365" s="1">
        <v>0</v>
      </c>
    </row>
    <row r="3366" spans="1:34">
      <c r="A3366" s="1" t="s">
        <v>8712</v>
      </c>
      <c r="B3366" s="1" t="s">
        <v>8713</v>
      </c>
      <c r="C3366" s="1" t="s">
        <v>149</v>
      </c>
      <c r="D3366" s="1">
        <v>17</v>
      </c>
      <c r="E3366" s="1">
        <v>42488</v>
      </c>
      <c r="F3366" s="1" t="s">
        <v>20332</v>
      </c>
      <c r="G3366" s="1" t="s">
        <v>72</v>
      </c>
      <c r="H3366" s="1" t="s">
        <v>65</v>
      </c>
      <c r="I3366" s="1">
        <v>0.4</v>
      </c>
      <c r="J3366" s="1" t="s">
        <v>75</v>
      </c>
      <c r="K3366" s="1">
        <v>0</v>
      </c>
      <c r="M3366" s="1">
        <v>0</v>
      </c>
      <c r="O3366" s="1">
        <v>0</v>
      </c>
      <c r="Q3366" s="1">
        <v>0</v>
      </c>
      <c r="S3366" s="1">
        <v>0</v>
      </c>
      <c r="U3366" s="1">
        <v>0</v>
      </c>
      <c r="W3366" s="1">
        <v>0</v>
      </c>
      <c r="Y3366" s="1">
        <v>0</v>
      </c>
      <c r="AA3366" s="1">
        <v>0</v>
      </c>
      <c r="AC3366" s="1">
        <v>0</v>
      </c>
      <c r="AE3366" s="1">
        <v>0</v>
      </c>
      <c r="AG3366" s="1">
        <v>1</v>
      </c>
      <c r="AH3366" s="1">
        <v>0</v>
      </c>
    </row>
    <row r="3367" spans="1:34">
      <c r="A3367" s="1" t="s">
        <v>8714</v>
      </c>
      <c r="B3367" s="1" t="s">
        <v>8715</v>
      </c>
      <c r="C3367" s="1" t="s">
        <v>149</v>
      </c>
      <c r="D3367" s="1">
        <v>36</v>
      </c>
      <c r="E3367" s="4">
        <v>44663</v>
      </c>
      <c r="F3367" s="1" t="s">
        <v>8716</v>
      </c>
      <c r="G3367" s="1" t="s">
        <v>72</v>
      </c>
      <c r="H3367" s="1" t="s">
        <v>65</v>
      </c>
      <c r="I3367" s="1">
        <v>0.6</v>
      </c>
      <c r="J3367" s="1" t="s">
        <v>75</v>
      </c>
      <c r="K3367" s="1">
        <v>0</v>
      </c>
      <c r="M3367" s="1">
        <v>0</v>
      </c>
      <c r="O3367" s="1">
        <v>0</v>
      </c>
      <c r="Q3367" s="1">
        <v>0</v>
      </c>
      <c r="S3367" s="1">
        <v>0</v>
      </c>
      <c r="U3367" s="1">
        <v>0</v>
      </c>
      <c r="W3367" s="1">
        <v>0</v>
      </c>
      <c r="Y3367" s="1">
        <v>0</v>
      </c>
      <c r="AA3367" s="1">
        <v>0</v>
      </c>
      <c r="AC3367" s="1">
        <v>0</v>
      </c>
      <c r="AE3367" s="1">
        <v>0</v>
      </c>
      <c r="AG3367" s="1">
        <v>1</v>
      </c>
      <c r="AH3367" s="1">
        <v>0</v>
      </c>
    </row>
    <row r="3368" spans="1:34">
      <c r="A3368" s="1" t="s">
        <v>8717</v>
      </c>
      <c r="B3368" s="1" t="s">
        <v>8718</v>
      </c>
      <c r="C3368" s="1" t="s">
        <v>126</v>
      </c>
      <c r="H3368" s="1" t="s">
        <v>65</v>
      </c>
      <c r="I3368" s="1" t="s">
        <v>66</v>
      </c>
      <c r="V3368" s="1" t="s">
        <v>67</v>
      </c>
    </row>
    <row r="3369" spans="1:34">
      <c r="A3369" s="1" t="s">
        <v>8719</v>
      </c>
      <c r="B3369" s="1" t="s">
        <v>8720</v>
      </c>
      <c r="C3369" s="1" t="s">
        <v>126</v>
      </c>
      <c r="D3369" s="1">
        <v>13</v>
      </c>
      <c r="E3369" s="1">
        <v>43544</v>
      </c>
      <c r="F3369" s="1" t="s">
        <v>20332</v>
      </c>
      <c r="G3369" s="1" t="s">
        <v>72</v>
      </c>
      <c r="H3369" s="1" t="s">
        <v>73</v>
      </c>
      <c r="I3369" s="1">
        <v>0</v>
      </c>
      <c r="J3369" s="1" t="s">
        <v>81</v>
      </c>
      <c r="K3369" s="1">
        <v>0.25</v>
      </c>
      <c r="L3369" s="1" t="s">
        <v>75</v>
      </c>
      <c r="M3369" s="1">
        <v>0</v>
      </c>
      <c r="O3369" s="1">
        <v>0</v>
      </c>
      <c r="Q3369" s="1">
        <v>0</v>
      </c>
      <c r="S3369" s="1">
        <v>0</v>
      </c>
      <c r="U3369" s="1">
        <v>0</v>
      </c>
      <c r="W3369" s="1">
        <v>0</v>
      </c>
      <c r="Y3369" s="1">
        <v>0</v>
      </c>
      <c r="AA3369" s="1">
        <v>0</v>
      </c>
      <c r="AC3369" s="1">
        <v>0</v>
      </c>
      <c r="AE3369" s="1">
        <v>0</v>
      </c>
      <c r="AG3369" s="1">
        <v>2</v>
      </c>
      <c r="AH3369" s="1">
        <v>15000</v>
      </c>
    </row>
    <row r="3370" spans="1:34">
      <c r="A3370" s="1" t="s">
        <v>8721</v>
      </c>
      <c r="B3370" s="1" t="s">
        <v>8722</v>
      </c>
      <c r="C3370" s="1" t="s">
        <v>212</v>
      </c>
      <c r="D3370" s="1">
        <v>16</v>
      </c>
      <c r="E3370" s="4">
        <v>44711</v>
      </c>
      <c r="F3370" s="1" t="s">
        <v>8723</v>
      </c>
      <c r="G3370" s="1" t="s">
        <v>80</v>
      </c>
      <c r="H3370" s="1" t="s">
        <v>73</v>
      </c>
      <c r="I3370" s="1">
        <v>0</v>
      </c>
      <c r="J3370" s="1" t="s">
        <v>81</v>
      </c>
      <c r="K3370" s="1">
        <v>0.5</v>
      </c>
      <c r="L3370" s="1" t="s">
        <v>82</v>
      </c>
      <c r="M3370" s="1">
        <v>0.55000000000000004</v>
      </c>
      <c r="N3370" s="1" t="s">
        <v>83</v>
      </c>
      <c r="O3370" s="1">
        <v>0.6</v>
      </c>
      <c r="P3370" s="1" t="s">
        <v>84</v>
      </c>
      <c r="Q3370" s="1">
        <v>0.75</v>
      </c>
      <c r="R3370" s="1" t="s">
        <v>85</v>
      </c>
      <c r="S3370" s="1">
        <v>0</v>
      </c>
      <c r="U3370" s="1">
        <v>0</v>
      </c>
      <c r="W3370" s="1">
        <v>0</v>
      </c>
      <c r="Y3370" s="1">
        <v>0</v>
      </c>
      <c r="AA3370" s="1">
        <v>0</v>
      </c>
      <c r="AC3370" s="1">
        <v>0</v>
      </c>
      <c r="AE3370" s="1">
        <v>0</v>
      </c>
      <c r="AG3370" s="1">
        <v>4</v>
      </c>
      <c r="AH3370" s="1">
        <v>15000</v>
      </c>
    </row>
    <row r="3371" spans="1:34">
      <c r="A3371" s="1" t="s">
        <v>8724</v>
      </c>
      <c r="B3371" s="1" t="s">
        <v>8725</v>
      </c>
      <c r="C3371" s="1" t="s">
        <v>259</v>
      </c>
      <c r="D3371" s="1">
        <v>14</v>
      </c>
      <c r="E3371" s="4">
        <v>44649</v>
      </c>
      <c r="F3371" s="1" t="s">
        <v>8726</v>
      </c>
      <c r="G3371" s="1" t="s">
        <v>80</v>
      </c>
      <c r="H3371" s="1" t="s">
        <v>73</v>
      </c>
      <c r="I3371" s="1">
        <v>0</v>
      </c>
      <c r="J3371" s="1" t="s">
        <v>8727</v>
      </c>
      <c r="K3371" s="1">
        <v>0.35</v>
      </c>
      <c r="L3371" s="1" t="s">
        <v>82</v>
      </c>
      <c r="M3371" s="1">
        <v>0.5</v>
      </c>
      <c r="N3371" s="1" t="s">
        <v>83</v>
      </c>
      <c r="O3371" s="1">
        <v>0.7</v>
      </c>
      <c r="P3371" s="1" t="s">
        <v>84</v>
      </c>
      <c r="Q3371" s="1">
        <v>0.8</v>
      </c>
      <c r="R3371" s="1" t="s">
        <v>85</v>
      </c>
      <c r="S3371" s="1">
        <v>0</v>
      </c>
      <c r="U3371" s="1">
        <v>0</v>
      </c>
      <c r="W3371" s="1">
        <v>0</v>
      </c>
      <c r="Y3371" s="1">
        <v>0</v>
      </c>
      <c r="AA3371" s="1">
        <v>0</v>
      </c>
      <c r="AC3371" s="1">
        <v>0</v>
      </c>
      <c r="AE3371" s="1">
        <v>0</v>
      </c>
      <c r="AG3371" s="1">
        <v>4</v>
      </c>
      <c r="AH3371" s="1">
        <v>15000.99</v>
      </c>
    </row>
    <row r="3372" spans="1:34">
      <c r="A3372" s="1" t="s">
        <v>8728</v>
      </c>
      <c r="B3372" s="1" t="s">
        <v>8729</v>
      </c>
      <c r="C3372" s="1" t="s">
        <v>620</v>
      </c>
      <c r="D3372" s="1">
        <v>3</v>
      </c>
      <c r="E3372" s="4">
        <v>44632</v>
      </c>
      <c r="F3372" s="1" t="s">
        <v>8730</v>
      </c>
      <c r="G3372" s="1" t="s">
        <v>72</v>
      </c>
      <c r="H3372" s="1" t="s">
        <v>73</v>
      </c>
      <c r="I3372" s="1">
        <v>0</v>
      </c>
      <c r="J3372" s="1" t="s">
        <v>615</v>
      </c>
      <c r="K3372" s="1">
        <v>0.8</v>
      </c>
      <c r="L3372" s="1" t="s">
        <v>75</v>
      </c>
      <c r="M3372" s="1">
        <v>0</v>
      </c>
      <c r="O3372" s="1">
        <v>0</v>
      </c>
      <c r="Q3372" s="1">
        <v>0</v>
      </c>
      <c r="S3372" s="1">
        <v>0</v>
      </c>
      <c r="U3372" s="1">
        <v>0</v>
      </c>
      <c r="W3372" s="1">
        <v>0</v>
      </c>
      <c r="Y3372" s="1">
        <v>0</v>
      </c>
      <c r="AA3372" s="1">
        <v>0</v>
      </c>
      <c r="AC3372" s="1">
        <v>0</v>
      </c>
      <c r="AE3372" s="1">
        <v>0</v>
      </c>
      <c r="AG3372" s="1">
        <v>2</v>
      </c>
      <c r="AH3372" s="1">
        <v>7999.99</v>
      </c>
    </row>
    <row r="3373" spans="1:34">
      <c r="A3373" s="1" t="s">
        <v>8731</v>
      </c>
      <c r="B3373" s="1" t="s">
        <v>8732</v>
      </c>
      <c r="C3373" s="1" t="s">
        <v>245</v>
      </c>
      <c r="D3373" s="1">
        <v>80</v>
      </c>
      <c r="E3373" s="4">
        <v>44512</v>
      </c>
      <c r="F3373" s="1" t="s">
        <v>8733</v>
      </c>
      <c r="G3373" s="1" t="s">
        <v>72</v>
      </c>
      <c r="H3373" s="1" t="s">
        <v>73</v>
      </c>
      <c r="I3373" s="1">
        <v>0</v>
      </c>
      <c r="J3373" s="1" t="s">
        <v>684</v>
      </c>
      <c r="K3373" s="1">
        <v>0.8</v>
      </c>
      <c r="L3373" s="1" t="s">
        <v>75</v>
      </c>
      <c r="M3373" s="1">
        <v>0</v>
      </c>
      <c r="O3373" s="1">
        <v>0</v>
      </c>
      <c r="Q3373" s="1">
        <v>0</v>
      </c>
      <c r="S3373" s="1">
        <v>0</v>
      </c>
      <c r="U3373" s="1">
        <v>0</v>
      </c>
      <c r="W3373" s="1">
        <v>0</v>
      </c>
      <c r="Y3373" s="1">
        <v>0</v>
      </c>
      <c r="AA3373" s="1">
        <v>0</v>
      </c>
      <c r="AC3373" s="1">
        <v>0</v>
      </c>
      <c r="AE3373" s="1">
        <v>0</v>
      </c>
      <c r="AG3373" s="1">
        <v>2</v>
      </c>
      <c r="AH3373" s="1">
        <v>11000</v>
      </c>
    </row>
    <row r="3374" spans="1:34">
      <c r="A3374" s="1" t="s">
        <v>8734</v>
      </c>
      <c r="B3374" s="1" t="s">
        <v>8735</v>
      </c>
      <c r="C3374" s="1" t="s">
        <v>1631</v>
      </c>
      <c r="D3374" s="1">
        <v>8</v>
      </c>
      <c r="E3374" s="4">
        <v>44644</v>
      </c>
      <c r="F3374" s="1" t="s">
        <v>8736</v>
      </c>
      <c r="G3374" s="1" t="s">
        <v>80</v>
      </c>
      <c r="H3374" s="1" t="s">
        <v>73</v>
      </c>
      <c r="I3374" s="1">
        <v>0.45</v>
      </c>
      <c r="J3374" s="1" t="s">
        <v>82</v>
      </c>
      <c r="K3374" s="1">
        <v>0.55000000000000004</v>
      </c>
      <c r="L3374" s="1" t="s">
        <v>83</v>
      </c>
      <c r="M3374" s="1">
        <v>0.65</v>
      </c>
      <c r="N3374" s="1" t="s">
        <v>84</v>
      </c>
      <c r="O3374" s="1">
        <v>0.75</v>
      </c>
      <c r="P3374" s="1" t="s">
        <v>85</v>
      </c>
      <c r="Q3374" s="1">
        <v>0</v>
      </c>
      <c r="S3374" s="1">
        <v>0</v>
      </c>
      <c r="U3374" s="1">
        <v>0</v>
      </c>
      <c r="W3374" s="1">
        <v>0</v>
      </c>
      <c r="Y3374" s="1">
        <v>0</v>
      </c>
      <c r="AA3374" s="1">
        <v>0</v>
      </c>
      <c r="AC3374" s="1">
        <v>0</v>
      </c>
      <c r="AE3374" s="1">
        <v>0</v>
      </c>
      <c r="AG3374" s="1">
        <v>3</v>
      </c>
      <c r="AH3374" s="1">
        <v>0</v>
      </c>
    </row>
    <row r="3375" spans="1:34">
      <c r="A3375" s="1" t="s">
        <v>8737</v>
      </c>
      <c r="B3375" s="1" t="s">
        <v>8738</v>
      </c>
      <c r="C3375" s="1" t="s">
        <v>423</v>
      </c>
      <c r="D3375" s="1">
        <v>3</v>
      </c>
      <c r="E3375" s="1">
        <v>43927</v>
      </c>
      <c r="F3375" s="1" t="s">
        <v>20332</v>
      </c>
      <c r="G3375" s="1" t="s">
        <v>72</v>
      </c>
      <c r="H3375" s="1" t="s">
        <v>73</v>
      </c>
      <c r="I3375" s="1">
        <v>0</v>
      </c>
      <c r="J3375" s="1" t="s">
        <v>20558</v>
      </c>
      <c r="K3375" s="1">
        <v>0.8</v>
      </c>
      <c r="L3375" s="1" t="s">
        <v>75</v>
      </c>
      <c r="M3375" s="1">
        <v>0</v>
      </c>
      <c r="O3375" s="1">
        <v>0</v>
      </c>
      <c r="Q3375" s="1">
        <v>0</v>
      </c>
      <c r="S3375" s="1">
        <v>0</v>
      </c>
      <c r="U3375" s="1">
        <v>0</v>
      </c>
      <c r="W3375" s="1">
        <v>0</v>
      </c>
      <c r="Y3375" s="1">
        <v>0</v>
      </c>
      <c r="AA3375" s="1">
        <v>0</v>
      </c>
      <c r="AC3375" s="1">
        <v>0</v>
      </c>
      <c r="AE3375" s="1">
        <v>0</v>
      </c>
      <c r="AG3375" s="1">
        <v>2</v>
      </c>
      <c r="AH3375" s="1">
        <v>8350</v>
      </c>
    </row>
    <row r="3376" spans="1:34">
      <c r="A3376" s="1" t="s">
        <v>8739</v>
      </c>
      <c r="B3376" s="1" t="s">
        <v>8740</v>
      </c>
      <c r="C3376" s="1" t="s">
        <v>279</v>
      </c>
      <c r="D3376" s="1">
        <v>10</v>
      </c>
      <c r="E3376" s="1">
        <v>44282</v>
      </c>
      <c r="F3376" s="1" t="s">
        <v>20332</v>
      </c>
      <c r="G3376" s="1" t="s">
        <v>72</v>
      </c>
      <c r="H3376" s="1" t="s">
        <v>65</v>
      </c>
      <c r="I3376" s="1">
        <v>0.8</v>
      </c>
      <c r="J3376" s="1" t="s">
        <v>75</v>
      </c>
      <c r="K3376" s="1">
        <v>0</v>
      </c>
      <c r="M3376" s="1">
        <v>0</v>
      </c>
      <c r="O3376" s="1">
        <v>0</v>
      </c>
      <c r="Q3376" s="1">
        <v>0</v>
      </c>
      <c r="S3376" s="1">
        <v>0</v>
      </c>
      <c r="U3376" s="1">
        <v>0</v>
      </c>
      <c r="W3376" s="1">
        <v>0</v>
      </c>
      <c r="Y3376" s="1">
        <v>0</v>
      </c>
      <c r="AA3376" s="1">
        <v>0</v>
      </c>
      <c r="AC3376" s="1">
        <v>0</v>
      </c>
      <c r="AE3376" s="1">
        <v>0</v>
      </c>
      <c r="AG3376" s="1">
        <v>1</v>
      </c>
      <c r="AH3376" s="1">
        <v>0</v>
      </c>
    </row>
    <row r="3377" spans="1:34">
      <c r="A3377" s="1" t="s">
        <v>8741</v>
      </c>
      <c r="B3377" s="1" t="s">
        <v>8742</v>
      </c>
      <c r="C3377" s="1" t="s">
        <v>112</v>
      </c>
      <c r="D3377" s="1">
        <v>31</v>
      </c>
      <c r="E3377" s="4">
        <v>44553</v>
      </c>
      <c r="F3377" s="1" t="s">
        <v>8743</v>
      </c>
      <c r="G3377" s="1" t="s">
        <v>72</v>
      </c>
      <c r="H3377" s="1" t="s">
        <v>65</v>
      </c>
      <c r="I3377" s="1">
        <v>0.6</v>
      </c>
      <c r="J3377" s="1" t="s">
        <v>75</v>
      </c>
      <c r="K3377" s="1">
        <v>0</v>
      </c>
      <c r="M3377" s="1">
        <v>0</v>
      </c>
      <c r="O3377" s="1">
        <v>0</v>
      </c>
      <c r="Q3377" s="1">
        <v>0</v>
      </c>
      <c r="S3377" s="1">
        <v>0</v>
      </c>
      <c r="U3377" s="1">
        <v>0</v>
      </c>
      <c r="W3377" s="1">
        <v>0</v>
      </c>
      <c r="Y3377" s="1">
        <v>0</v>
      </c>
      <c r="AA3377" s="1">
        <v>0</v>
      </c>
      <c r="AC3377" s="1">
        <v>0</v>
      </c>
      <c r="AE3377" s="1">
        <v>0</v>
      </c>
      <c r="AG3377" s="1">
        <v>1</v>
      </c>
      <c r="AH3377" s="1">
        <v>0</v>
      </c>
    </row>
    <row r="3378" spans="1:34">
      <c r="A3378" s="1" t="s">
        <v>8744</v>
      </c>
      <c r="B3378" s="1" t="s">
        <v>8745</v>
      </c>
      <c r="C3378" s="1" t="s">
        <v>297</v>
      </c>
      <c r="D3378" s="1">
        <v>43</v>
      </c>
      <c r="E3378" s="1">
        <v>41208</v>
      </c>
      <c r="F3378" s="1" t="s">
        <v>20332</v>
      </c>
      <c r="G3378" s="1" t="s">
        <v>72</v>
      </c>
      <c r="H3378" s="1" t="s">
        <v>73</v>
      </c>
      <c r="I3378" s="1">
        <v>0</v>
      </c>
      <c r="J3378" s="1" t="s">
        <v>434</v>
      </c>
      <c r="K3378" s="1">
        <v>0.8</v>
      </c>
      <c r="L3378" s="1" t="s">
        <v>75</v>
      </c>
      <c r="M3378" s="1">
        <v>0</v>
      </c>
      <c r="O3378" s="1">
        <v>0</v>
      </c>
      <c r="Q3378" s="1">
        <v>0</v>
      </c>
      <c r="S3378" s="1">
        <v>0</v>
      </c>
      <c r="U3378" s="1">
        <v>0</v>
      </c>
      <c r="W3378" s="1">
        <v>0</v>
      </c>
      <c r="Y3378" s="1">
        <v>0</v>
      </c>
      <c r="AA3378" s="1">
        <v>0</v>
      </c>
      <c r="AC3378" s="1">
        <v>0</v>
      </c>
      <c r="AE3378" s="1">
        <v>0</v>
      </c>
      <c r="AG3378" s="1">
        <v>2</v>
      </c>
      <c r="AH3378" s="1">
        <v>7500</v>
      </c>
    </row>
    <row r="3379" spans="1:34">
      <c r="A3379" s="1" t="s">
        <v>8746</v>
      </c>
      <c r="B3379" s="1" t="s">
        <v>8747</v>
      </c>
      <c r="C3379" s="1" t="s">
        <v>252</v>
      </c>
      <c r="D3379" s="1">
        <v>20</v>
      </c>
      <c r="E3379" s="4">
        <v>44679</v>
      </c>
      <c r="F3379" s="1" t="s">
        <v>8748</v>
      </c>
      <c r="G3379" s="1" t="s">
        <v>80</v>
      </c>
      <c r="H3379" s="1" t="s">
        <v>73</v>
      </c>
      <c r="I3379" s="1">
        <v>0</v>
      </c>
      <c r="J3379" s="1" t="s">
        <v>8749</v>
      </c>
      <c r="K3379" s="1">
        <v>0.55000000000000004</v>
      </c>
      <c r="L3379" s="1" t="s">
        <v>82</v>
      </c>
      <c r="M3379" s="1">
        <v>0.68</v>
      </c>
      <c r="N3379" s="1" t="s">
        <v>83</v>
      </c>
      <c r="O3379" s="1">
        <v>0.8</v>
      </c>
      <c r="P3379" s="1" t="s">
        <v>84</v>
      </c>
      <c r="Q3379" s="1">
        <v>0.8</v>
      </c>
      <c r="R3379" s="1" t="s">
        <v>85</v>
      </c>
      <c r="S3379" s="1">
        <v>0</v>
      </c>
      <c r="U3379" s="1">
        <v>0</v>
      </c>
      <c r="W3379" s="1">
        <v>0</v>
      </c>
      <c r="Y3379" s="1">
        <v>0</v>
      </c>
      <c r="AA3379" s="1">
        <v>0</v>
      </c>
      <c r="AC3379" s="1">
        <v>0</v>
      </c>
      <c r="AE3379" s="1">
        <v>0</v>
      </c>
      <c r="AG3379" s="1">
        <v>6</v>
      </c>
      <c r="AH3379" s="1">
        <v>0</v>
      </c>
    </row>
    <row r="3380" spans="1:34">
      <c r="A3380" s="1" t="s">
        <v>8750</v>
      </c>
      <c r="B3380" s="1" t="s">
        <v>8751</v>
      </c>
      <c r="C3380" s="1" t="s">
        <v>369</v>
      </c>
      <c r="D3380" s="1">
        <v>5</v>
      </c>
      <c r="E3380" s="1">
        <v>44648</v>
      </c>
      <c r="F3380" s="1" t="s">
        <v>20559</v>
      </c>
      <c r="G3380" s="1" t="s">
        <v>72</v>
      </c>
      <c r="H3380" s="1" t="s">
        <v>65</v>
      </c>
      <c r="I3380" s="1">
        <v>0.2</v>
      </c>
      <c r="J3380" s="1" t="s">
        <v>75</v>
      </c>
      <c r="K3380" s="1">
        <v>0</v>
      </c>
      <c r="M3380" s="1">
        <v>0</v>
      </c>
      <c r="O3380" s="1">
        <v>0</v>
      </c>
      <c r="Q3380" s="1">
        <v>0</v>
      </c>
      <c r="S3380" s="1">
        <v>0</v>
      </c>
      <c r="U3380" s="1">
        <v>0</v>
      </c>
      <c r="W3380" s="1">
        <v>0</v>
      </c>
      <c r="Y3380" s="1">
        <v>0</v>
      </c>
      <c r="AA3380" s="1">
        <v>0</v>
      </c>
      <c r="AC3380" s="1">
        <v>0</v>
      </c>
      <c r="AE3380" s="1">
        <v>0</v>
      </c>
      <c r="AG3380" s="1">
        <v>1</v>
      </c>
      <c r="AH3380" s="1">
        <v>0</v>
      </c>
    </row>
    <row r="3381" spans="1:34">
      <c r="A3381" s="1" t="s">
        <v>8752</v>
      </c>
      <c r="B3381" s="1" t="s">
        <v>8753</v>
      </c>
      <c r="C3381" s="1" t="s">
        <v>126</v>
      </c>
      <c r="H3381" s="1" t="s">
        <v>65</v>
      </c>
      <c r="I3381" s="1" t="s">
        <v>66</v>
      </c>
      <c r="V3381" s="1" t="s">
        <v>67</v>
      </c>
    </row>
    <row r="3382" spans="1:34">
      <c r="A3382" s="1" t="s">
        <v>8754</v>
      </c>
      <c r="B3382" s="1" t="s">
        <v>8755</v>
      </c>
      <c r="C3382" s="1" t="s">
        <v>620</v>
      </c>
      <c r="D3382" s="1">
        <v>6</v>
      </c>
      <c r="E3382" s="1">
        <v>44286</v>
      </c>
      <c r="F3382" s="1" t="s">
        <v>20332</v>
      </c>
      <c r="G3382" s="1" t="s">
        <v>72</v>
      </c>
      <c r="H3382" s="1" t="s">
        <v>73</v>
      </c>
      <c r="I3382" s="1">
        <v>0</v>
      </c>
      <c r="J3382" s="1" t="s">
        <v>3392</v>
      </c>
      <c r="K3382" s="1">
        <v>0.8</v>
      </c>
      <c r="L3382" s="1" t="s">
        <v>75</v>
      </c>
      <c r="M3382" s="1">
        <v>0</v>
      </c>
      <c r="O3382" s="1">
        <v>0</v>
      </c>
      <c r="Q3382" s="1">
        <v>0</v>
      </c>
      <c r="S3382" s="1">
        <v>0</v>
      </c>
      <c r="U3382" s="1">
        <v>0</v>
      </c>
      <c r="W3382" s="1">
        <v>0</v>
      </c>
      <c r="Y3382" s="1">
        <v>0</v>
      </c>
      <c r="AA3382" s="1">
        <v>0</v>
      </c>
      <c r="AC3382" s="1">
        <v>0</v>
      </c>
      <c r="AE3382" s="1">
        <v>0</v>
      </c>
      <c r="AG3382" s="1">
        <v>2</v>
      </c>
      <c r="AH3382" s="1">
        <v>14499.99</v>
      </c>
    </row>
    <row r="3383" spans="1:34">
      <c r="A3383" s="1" t="s">
        <v>8756</v>
      </c>
      <c r="B3383" s="1" t="s">
        <v>8757</v>
      </c>
      <c r="C3383" s="1" t="s">
        <v>65</v>
      </c>
      <c r="D3383" s="1">
        <v>27</v>
      </c>
      <c r="E3383" s="1">
        <v>44187</v>
      </c>
      <c r="F3383" s="1" t="s">
        <v>20332</v>
      </c>
      <c r="G3383" s="1" t="s">
        <v>72</v>
      </c>
      <c r="H3383" s="1" t="s">
        <v>73</v>
      </c>
      <c r="I3383" s="1">
        <v>0</v>
      </c>
      <c r="J3383" s="1" t="s">
        <v>961</v>
      </c>
      <c r="K3383" s="1">
        <v>0.6</v>
      </c>
      <c r="L3383" s="1" t="s">
        <v>75</v>
      </c>
      <c r="M3383" s="1">
        <v>0</v>
      </c>
      <c r="O3383" s="1">
        <v>0</v>
      </c>
      <c r="Q3383" s="1">
        <v>0</v>
      </c>
      <c r="S3383" s="1">
        <v>0</v>
      </c>
      <c r="U3383" s="1">
        <v>0</v>
      </c>
      <c r="W3383" s="1">
        <v>0</v>
      </c>
      <c r="Y3383" s="1">
        <v>0</v>
      </c>
      <c r="AA3383" s="1">
        <v>0</v>
      </c>
      <c r="AC3383" s="1">
        <v>0</v>
      </c>
      <c r="AE3383" s="1">
        <v>0</v>
      </c>
      <c r="AG3383" s="1">
        <v>2</v>
      </c>
      <c r="AH3383" s="1">
        <v>10500</v>
      </c>
    </row>
    <row r="3384" spans="1:34">
      <c r="A3384" s="1" t="s">
        <v>8758</v>
      </c>
      <c r="B3384" s="1" t="s">
        <v>8759</v>
      </c>
      <c r="C3384" s="1" t="s">
        <v>365</v>
      </c>
      <c r="D3384" s="1">
        <v>7</v>
      </c>
      <c r="E3384" s="1">
        <v>43987</v>
      </c>
      <c r="F3384" s="1" t="s">
        <v>20332</v>
      </c>
      <c r="G3384" s="1" t="s">
        <v>72</v>
      </c>
      <c r="H3384" s="1" t="s">
        <v>65</v>
      </c>
      <c r="I3384" s="1">
        <v>0.5</v>
      </c>
      <c r="J3384" s="1" t="s">
        <v>75</v>
      </c>
      <c r="K3384" s="1">
        <v>0</v>
      </c>
      <c r="M3384" s="1">
        <v>0</v>
      </c>
      <c r="O3384" s="1">
        <v>0</v>
      </c>
      <c r="Q3384" s="1">
        <v>0</v>
      </c>
      <c r="S3384" s="1">
        <v>0</v>
      </c>
      <c r="U3384" s="1">
        <v>0</v>
      </c>
      <c r="W3384" s="1">
        <v>0</v>
      </c>
      <c r="Y3384" s="1">
        <v>0</v>
      </c>
      <c r="AA3384" s="1">
        <v>0</v>
      </c>
      <c r="AC3384" s="1">
        <v>0</v>
      </c>
      <c r="AE3384" s="1">
        <v>0</v>
      </c>
      <c r="AG3384" s="1">
        <v>1</v>
      </c>
      <c r="AH3384" s="1">
        <v>0</v>
      </c>
    </row>
    <row r="3385" spans="1:34">
      <c r="A3385" s="1" t="s">
        <v>8760</v>
      </c>
      <c r="B3385" s="1" t="s">
        <v>8761</v>
      </c>
      <c r="C3385" s="1" t="s">
        <v>30</v>
      </c>
      <c r="D3385" s="1">
        <v>55</v>
      </c>
      <c r="E3385" s="4">
        <v>44529</v>
      </c>
      <c r="F3385" s="1" t="s">
        <v>8762</v>
      </c>
      <c r="G3385" s="1" t="s">
        <v>72</v>
      </c>
      <c r="H3385" s="1" t="s">
        <v>73</v>
      </c>
      <c r="I3385" s="1">
        <v>0</v>
      </c>
      <c r="J3385" s="1" t="s">
        <v>74</v>
      </c>
      <c r="K3385" s="1">
        <v>0.8</v>
      </c>
      <c r="L3385" s="1" t="s">
        <v>75</v>
      </c>
      <c r="M3385" s="1">
        <v>0</v>
      </c>
      <c r="O3385" s="1">
        <v>0</v>
      </c>
      <c r="Q3385" s="1">
        <v>0</v>
      </c>
      <c r="S3385" s="1">
        <v>0</v>
      </c>
      <c r="U3385" s="1">
        <v>0</v>
      </c>
      <c r="W3385" s="1">
        <v>0</v>
      </c>
      <c r="Y3385" s="1">
        <v>0</v>
      </c>
      <c r="AA3385" s="1">
        <v>0</v>
      </c>
      <c r="AC3385" s="1">
        <v>0</v>
      </c>
      <c r="AE3385" s="1">
        <v>0</v>
      </c>
      <c r="AG3385" s="1">
        <v>2</v>
      </c>
      <c r="AH3385" s="1">
        <v>10000</v>
      </c>
    </row>
    <row r="3386" spans="1:34">
      <c r="A3386" s="1" t="s">
        <v>8763</v>
      </c>
      <c r="B3386" s="1" t="s">
        <v>8764</v>
      </c>
      <c r="C3386" s="1" t="s">
        <v>365</v>
      </c>
      <c r="D3386" s="1">
        <v>3</v>
      </c>
      <c r="E3386" s="4">
        <v>44685</v>
      </c>
      <c r="F3386" s="1" t="s">
        <v>8765</v>
      </c>
      <c r="G3386" s="1" t="s">
        <v>72</v>
      </c>
      <c r="H3386" s="1" t="s">
        <v>65</v>
      </c>
      <c r="I3386" s="1">
        <v>0.8</v>
      </c>
      <c r="J3386" s="1" t="s">
        <v>75</v>
      </c>
      <c r="K3386" s="1">
        <v>0</v>
      </c>
      <c r="M3386" s="1">
        <v>0</v>
      </c>
      <c r="O3386" s="1">
        <v>0</v>
      </c>
      <c r="Q3386" s="1">
        <v>0</v>
      </c>
      <c r="S3386" s="1">
        <v>0</v>
      </c>
      <c r="U3386" s="1">
        <v>0</v>
      </c>
      <c r="W3386" s="1">
        <v>0</v>
      </c>
      <c r="Y3386" s="1">
        <v>0</v>
      </c>
      <c r="AA3386" s="1">
        <v>0</v>
      </c>
      <c r="AC3386" s="1">
        <v>0</v>
      </c>
      <c r="AE3386" s="1">
        <v>0</v>
      </c>
      <c r="AG3386" s="1">
        <v>1</v>
      </c>
      <c r="AH3386" s="1">
        <v>0</v>
      </c>
    </row>
    <row r="3387" spans="1:34">
      <c r="A3387" s="1" t="s">
        <v>8766</v>
      </c>
      <c r="B3387" s="1" t="s">
        <v>8767</v>
      </c>
      <c r="C3387" s="1" t="s">
        <v>896</v>
      </c>
      <c r="D3387" s="1">
        <v>180</v>
      </c>
      <c r="E3387" s="1">
        <v>43767</v>
      </c>
      <c r="F3387" s="1" t="s">
        <v>20332</v>
      </c>
      <c r="G3387" s="1" t="s">
        <v>72</v>
      </c>
      <c r="H3387" s="1" t="s">
        <v>65</v>
      </c>
      <c r="I3387" s="1">
        <v>0.6</v>
      </c>
      <c r="J3387" s="1" t="s">
        <v>75</v>
      </c>
      <c r="K3387" s="1">
        <v>0</v>
      </c>
      <c r="M3387" s="1">
        <v>0</v>
      </c>
      <c r="O3387" s="1">
        <v>0</v>
      </c>
      <c r="Q3387" s="1">
        <v>0</v>
      </c>
      <c r="S3387" s="1">
        <v>0</v>
      </c>
      <c r="U3387" s="1">
        <v>0</v>
      </c>
      <c r="W3387" s="1">
        <v>0</v>
      </c>
      <c r="Y3387" s="1">
        <v>0</v>
      </c>
      <c r="AA3387" s="1">
        <v>0</v>
      </c>
      <c r="AC3387" s="1">
        <v>0</v>
      </c>
      <c r="AE3387" s="1">
        <v>0</v>
      </c>
      <c r="AG3387" s="1">
        <v>1</v>
      </c>
      <c r="AH3387" s="1">
        <v>0</v>
      </c>
    </row>
    <row r="3388" spans="1:34">
      <c r="A3388" s="1" t="s">
        <v>8768</v>
      </c>
      <c r="B3388" s="1" t="s">
        <v>8769</v>
      </c>
      <c r="C3388" s="1" t="s">
        <v>411</v>
      </c>
      <c r="D3388" s="1">
        <v>3</v>
      </c>
      <c r="E3388" s="4">
        <v>44651</v>
      </c>
      <c r="F3388" s="1" t="s">
        <v>8770</v>
      </c>
      <c r="G3388" s="1" t="s">
        <v>72</v>
      </c>
      <c r="H3388" s="1" t="s">
        <v>65</v>
      </c>
      <c r="I3388" s="1">
        <v>0.2</v>
      </c>
      <c r="J3388" s="1" t="s">
        <v>75</v>
      </c>
      <c r="K3388" s="1">
        <v>0</v>
      </c>
      <c r="M3388" s="1">
        <v>0</v>
      </c>
      <c r="O3388" s="1">
        <v>0</v>
      </c>
      <c r="Q3388" s="1">
        <v>0</v>
      </c>
      <c r="S3388" s="1">
        <v>0</v>
      </c>
      <c r="U3388" s="1">
        <v>0</v>
      </c>
      <c r="W3388" s="1">
        <v>0</v>
      </c>
      <c r="Y3388" s="1">
        <v>0</v>
      </c>
      <c r="AA3388" s="1">
        <v>0</v>
      </c>
      <c r="AC3388" s="1">
        <v>0</v>
      </c>
      <c r="AE3388" s="1">
        <v>0</v>
      </c>
      <c r="AG3388" s="1">
        <v>1</v>
      </c>
      <c r="AH3388" s="1">
        <v>0</v>
      </c>
    </row>
    <row r="3389" spans="1:34">
      <c r="A3389" s="1" t="s">
        <v>8771</v>
      </c>
      <c r="B3389" s="1" t="s">
        <v>8772</v>
      </c>
      <c r="C3389" s="1" t="s">
        <v>259</v>
      </c>
      <c r="D3389" s="1">
        <v>15</v>
      </c>
      <c r="E3389" s="4">
        <v>44641</v>
      </c>
      <c r="F3389" s="1" t="s">
        <v>8773</v>
      </c>
      <c r="G3389" s="1" t="s">
        <v>80</v>
      </c>
      <c r="H3389" s="1" t="s">
        <v>73</v>
      </c>
      <c r="I3389" s="1">
        <v>0.55000000000000004</v>
      </c>
      <c r="J3389" s="1" t="s">
        <v>82</v>
      </c>
      <c r="K3389" s="1">
        <v>0.65</v>
      </c>
      <c r="L3389" s="1" t="s">
        <v>83</v>
      </c>
      <c r="M3389" s="1">
        <v>0.72499999999999998</v>
      </c>
      <c r="N3389" s="1" t="s">
        <v>84</v>
      </c>
      <c r="O3389" s="1">
        <v>0.8</v>
      </c>
      <c r="P3389" s="1" t="s">
        <v>85</v>
      </c>
      <c r="Q3389" s="1">
        <v>0</v>
      </c>
      <c r="S3389" s="1">
        <v>0</v>
      </c>
      <c r="U3389" s="1">
        <v>0</v>
      </c>
      <c r="W3389" s="1">
        <v>0</v>
      </c>
      <c r="Y3389" s="1">
        <v>0</v>
      </c>
      <c r="AA3389" s="1">
        <v>0</v>
      </c>
      <c r="AC3389" s="1">
        <v>0</v>
      </c>
      <c r="AE3389" s="1">
        <v>0</v>
      </c>
      <c r="AG3389" s="1">
        <v>3</v>
      </c>
      <c r="AH3389" s="1">
        <v>0</v>
      </c>
    </row>
    <row r="3390" spans="1:34">
      <c r="A3390" s="1" t="s">
        <v>8774</v>
      </c>
      <c r="B3390" s="1" t="s">
        <v>8775</v>
      </c>
      <c r="C3390" s="1" t="s">
        <v>613</v>
      </c>
      <c r="D3390" s="1">
        <v>8</v>
      </c>
      <c r="E3390" s="1">
        <v>44250</v>
      </c>
      <c r="F3390" s="1" t="s">
        <v>20332</v>
      </c>
      <c r="G3390" s="1" t="s">
        <v>72</v>
      </c>
      <c r="H3390" s="1" t="s">
        <v>73</v>
      </c>
      <c r="I3390" s="1">
        <v>0</v>
      </c>
      <c r="J3390" s="1" t="s">
        <v>20560</v>
      </c>
      <c r="K3390" s="1">
        <v>0.6</v>
      </c>
      <c r="L3390" s="1" t="s">
        <v>75</v>
      </c>
      <c r="M3390" s="1">
        <v>0</v>
      </c>
      <c r="O3390" s="1">
        <v>0</v>
      </c>
      <c r="Q3390" s="1">
        <v>0</v>
      </c>
      <c r="S3390" s="1">
        <v>0</v>
      </c>
      <c r="U3390" s="1">
        <v>0</v>
      </c>
      <c r="W3390" s="1">
        <v>0</v>
      </c>
      <c r="Y3390" s="1">
        <v>0</v>
      </c>
      <c r="AA3390" s="1">
        <v>0</v>
      </c>
      <c r="AC3390" s="1">
        <v>0</v>
      </c>
      <c r="AE3390" s="1">
        <v>0</v>
      </c>
      <c r="AG3390" s="1">
        <v>2</v>
      </c>
      <c r="AH3390" s="1">
        <v>6668.99</v>
      </c>
    </row>
    <row r="3391" spans="1:34">
      <c r="A3391" s="1" t="s">
        <v>8776</v>
      </c>
      <c r="B3391" s="1" t="s">
        <v>8777</v>
      </c>
      <c r="C3391" s="1" t="s">
        <v>322</v>
      </c>
      <c r="D3391" s="1">
        <v>12</v>
      </c>
      <c r="E3391" s="4">
        <v>44704</v>
      </c>
      <c r="F3391" s="1" t="s">
        <v>8778</v>
      </c>
      <c r="G3391" s="1" t="s">
        <v>72</v>
      </c>
      <c r="H3391" s="1" t="s">
        <v>65</v>
      </c>
      <c r="I3391" s="1">
        <v>0.5</v>
      </c>
      <c r="J3391" s="1" t="s">
        <v>75</v>
      </c>
      <c r="K3391" s="1">
        <v>0</v>
      </c>
      <c r="M3391" s="1">
        <v>0</v>
      </c>
      <c r="O3391" s="1">
        <v>0</v>
      </c>
      <c r="Q3391" s="1">
        <v>0</v>
      </c>
      <c r="S3391" s="1">
        <v>0</v>
      </c>
      <c r="U3391" s="1">
        <v>0</v>
      </c>
      <c r="W3391" s="1">
        <v>0</v>
      </c>
      <c r="Y3391" s="1">
        <v>0</v>
      </c>
      <c r="AA3391" s="1">
        <v>0</v>
      </c>
      <c r="AC3391" s="1">
        <v>0</v>
      </c>
      <c r="AE3391" s="1">
        <v>0</v>
      </c>
      <c r="AG3391" s="1">
        <v>1</v>
      </c>
      <c r="AH3391" s="1">
        <v>0</v>
      </c>
    </row>
    <row r="3392" spans="1:34">
      <c r="A3392" s="1" t="s">
        <v>8779</v>
      </c>
      <c r="B3392" s="1" t="s">
        <v>8780</v>
      </c>
      <c r="C3392" s="1" t="s">
        <v>149</v>
      </c>
      <c r="D3392" s="1">
        <v>8</v>
      </c>
      <c r="E3392" s="4">
        <v>44711</v>
      </c>
      <c r="F3392" s="1" t="s">
        <v>8781</v>
      </c>
      <c r="G3392" s="1" t="s">
        <v>72</v>
      </c>
      <c r="H3392" s="1" t="s">
        <v>65</v>
      </c>
      <c r="I3392" s="1">
        <v>0.7</v>
      </c>
      <c r="J3392" s="1" t="s">
        <v>75</v>
      </c>
      <c r="K3392" s="1">
        <v>0</v>
      </c>
      <c r="M3392" s="1">
        <v>0</v>
      </c>
      <c r="O3392" s="1">
        <v>0</v>
      </c>
      <c r="Q3392" s="1">
        <v>0</v>
      </c>
      <c r="S3392" s="1">
        <v>0</v>
      </c>
      <c r="U3392" s="1">
        <v>0</v>
      </c>
      <c r="W3392" s="1">
        <v>0</v>
      </c>
      <c r="Y3392" s="1">
        <v>0</v>
      </c>
      <c r="AA3392" s="1">
        <v>0</v>
      </c>
      <c r="AC3392" s="1">
        <v>0</v>
      </c>
      <c r="AE3392" s="1">
        <v>0</v>
      </c>
      <c r="AG3392" s="1">
        <v>1</v>
      </c>
      <c r="AH3392" s="1">
        <v>0</v>
      </c>
    </row>
    <row r="3393" spans="1:34">
      <c r="A3393" s="1" t="s">
        <v>8782</v>
      </c>
      <c r="B3393" s="1" t="s">
        <v>8783</v>
      </c>
      <c r="C3393" s="1" t="s">
        <v>252</v>
      </c>
      <c r="D3393" s="1">
        <v>12</v>
      </c>
      <c r="E3393" s="4">
        <v>44679</v>
      </c>
      <c r="F3393" s="1" t="s">
        <v>8784</v>
      </c>
      <c r="G3393" s="1" t="s">
        <v>80</v>
      </c>
      <c r="H3393" s="1" t="s">
        <v>73</v>
      </c>
      <c r="I3393" s="1">
        <v>0</v>
      </c>
      <c r="J3393" s="1" t="s">
        <v>8785</v>
      </c>
      <c r="K3393" s="1">
        <v>0.4</v>
      </c>
      <c r="L3393" s="1" t="s">
        <v>82</v>
      </c>
      <c r="M3393" s="1">
        <v>0.55000000000000004</v>
      </c>
      <c r="N3393" s="1" t="s">
        <v>83</v>
      </c>
      <c r="O3393" s="1">
        <v>0.65</v>
      </c>
      <c r="P3393" s="1" t="s">
        <v>84</v>
      </c>
      <c r="Q3393" s="1">
        <v>0.8</v>
      </c>
      <c r="R3393" s="1" t="s">
        <v>85</v>
      </c>
      <c r="S3393" s="1">
        <v>0</v>
      </c>
      <c r="U3393" s="1">
        <v>0</v>
      </c>
      <c r="W3393" s="1">
        <v>0</v>
      </c>
      <c r="Y3393" s="1">
        <v>0</v>
      </c>
      <c r="AA3393" s="1">
        <v>0</v>
      </c>
      <c r="AC3393" s="1">
        <v>0</v>
      </c>
      <c r="AE3393" s="1">
        <v>0</v>
      </c>
      <c r="AG3393" s="1">
        <v>6</v>
      </c>
      <c r="AH3393" s="1">
        <v>0</v>
      </c>
    </row>
    <row r="3394" spans="1:34">
      <c r="A3394" s="1" t="s">
        <v>8786</v>
      </c>
      <c r="B3394" s="1" t="s">
        <v>8787</v>
      </c>
      <c r="C3394" s="1" t="s">
        <v>365</v>
      </c>
      <c r="D3394" s="1">
        <v>10</v>
      </c>
      <c r="E3394" s="4">
        <v>44711</v>
      </c>
      <c r="F3394" s="1" t="s">
        <v>8788</v>
      </c>
      <c r="G3394" s="1" t="s">
        <v>72</v>
      </c>
      <c r="H3394" s="1" t="s">
        <v>65</v>
      </c>
      <c r="I3394" s="1">
        <v>0.8</v>
      </c>
      <c r="J3394" s="1" t="s">
        <v>75</v>
      </c>
      <c r="K3394" s="1">
        <v>0</v>
      </c>
      <c r="M3394" s="1">
        <v>0</v>
      </c>
      <c r="O3394" s="1">
        <v>0</v>
      </c>
      <c r="Q3394" s="1">
        <v>0</v>
      </c>
      <c r="S3394" s="1">
        <v>0</v>
      </c>
      <c r="U3394" s="1">
        <v>0</v>
      </c>
      <c r="W3394" s="1">
        <v>0</v>
      </c>
      <c r="Y3394" s="1">
        <v>0</v>
      </c>
      <c r="AA3394" s="1">
        <v>0</v>
      </c>
      <c r="AC3394" s="1">
        <v>0</v>
      </c>
      <c r="AE3394" s="1">
        <v>0</v>
      </c>
      <c r="AG3394" s="1">
        <v>1</v>
      </c>
      <c r="AH3394" s="1">
        <v>0</v>
      </c>
    </row>
    <row r="3395" spans="1:34">
      <c r="A3395" s="1" t="s">
        <v>8789</v>
      </c>
      <c r="B3395" s="1" t="s">
        <v>8790</v>
      </c>
      <c r="C3395" s="1" t="s">
        <v>193</v>
      </c>
      <c r="D3395" s="1">
        <v>16</v>
      </c>
      <c r="E3395" s="4">
        <v>44711</v>
      </c>
      <c r="F3395" s="1" t="s">
        <v>8791</v>
      </c>
      <c r="G3395" s="1" t="s">
        <v>72</v>
      </c>
      <c r="H3395" s="1" t="s">
        <v>65</v>
      </c>
      <c r="I3395" s="1">
        <v>0.8</v>
      </c>
      <c r="J3395" s="1" t="s">
        <v>75</v>
      </c>
      <c r="K3395" s="1">
        <v>0</v>
      </c>
      <c r="M3395" s="1">
        <v>0</v>
      </c>
      <c r="O3395" s="1">
        <v>0</v>
      </c>
      <c r="Q3395" s="1">
        <v>0</v>
      </c>
      <c r="S3395" s="1">
        <v>0</v>
      </c>
      <c r="U3395" s="1">
        <v>0</v>
      </c>
      <c r="W3395" s="1">
        <v>0</v>
      </c>
      <c r="Y3395" s="1">
        <v>0</v>
      </c>
      <c r="AA3395" s="1">
        <v>0</v>
      </c>
      <c r="AC3395" s="1">
        <v>0</v>
      </c>
      <c r="AE3395" s="1">
        <v>0</v>
      </c>
      <c r="AG3395" s="1">
        <v>1</v>
      </c>
      <c r="AH3395" s="1">
        <v>0</v>
      </c>
    </row>
    <row r="3396" spans="1:34">
      <c r="A3396" s="1" t="s">
        <v>8792</v>
      </c>
      <c r="B3396" s="1" t="s">
        <v>8793</v>
      </c>
      <c r="C3396" s="1" t="s">
        <v>126</v>
      </c>
      <c r="H3396" s="1" t="s">
        <v>65</v>
      </c>
      <c r="I3396" s="1" t="s">
        <v>66</v>
      </c>
      <c r="V3396" s="1" t="s">
        <v>67</v>
      </c>
    </row>
    <row r="3397" spans="1:34">
      <c r="A3397" s="1" t="s">
        <v>8794</v>
      </c>
      <c r="B3397" s="1" t="s">
        <v>8795</v>
      </c>
      <c r="C3397" s="1" t="s">
        <v>310</v>
      </c>
      <c r="H3397" s="1" t="s">
        <v>65</v>
      </c>
      <c r="I3397" s="1" t="s">
        <v>66</v>
      </c>
      <c r="V3397" s="1" t="s">
        <v>67</v>
      </c>
    </row>
    <row r="3398" spans="1:34">
      <c r="A3398" s="1" t="s">
        <v>8796</v>
      </c>
      <c r="B3398" s="1" t="s">
        <v>8797</v>
      </c>
      <c r="C3398" s="1" t="s">
        <v>533</v>
      </c>
      <c r="D3398" s="1">
        <v>9</v>
      </c>
      <c r="E3398" s="1">
        <v>40640</v>
      </c>
      <c r="F3398" s="1" t="s">
        <v>20332</v>
      </c>
      <c r="G3398" s="1" t="s">
        <v>72</v>
      </c>
      <c r="H3398" s="1" t="s">
        <v>73</v>
      </c>
      <c r="I3398" s="1">
        <v>0</v>
      </c>
      <c r="J3398" s="1" t="s">
        <v>615</v>
      </c>
      <c r="K3398" s="1">
        <v>0.6</v>
      </c>
      <c r="L3398" s="1" t="s">
        <v>75</v>
      </c>
      <c r="M3398" s="1">
        <v>0</v>
      </c>
      <c r="O3398" s="1">
        <v>0</v>
      </c>
      <c r="Q3398" s="1">
        <v>0</v>
      </c>
      <c r="S3398" s="1">
        <v>0</v>
      </c>
      <c r="U3398" s="1">
        <v>0</v>
      </c>
      <c r="W3398" s="1">
        <v>0</v>
      </c>
      <c r="Y3398" s="1">
        <v>0</v>
      </c>
      <c r="AA3398" s="1">
        <v>0</v>
      </c>
      <c r="AC3398" s="1">
        <v>0</v>
      </c>
      <c r="AE3398" s="1">
        <v>0</v>
      </c>
      <c r="AG3398" s="1">
        <v>2</v>
      </c>
      <c r="AH3398" s="1">
        <v>7999.99</v>
      </c>
    </row>
    <row r="3399" spans="1:34">
      <c r="A3399" s="1" t="s">
        <v>8798</v>
      </c>
      <c r="B3399" s="1" t="s">
        <v>8799</v>
      </c>
      <c r="C3399" s="1" t="s">
        <v>423</v>
      </c>
      <c r="D3399" s="1">
        <v>43</v>
      </c>
      <c r="E3399" s="4">
        <v>44558</v>
      </c>
      <c r="F3399" s="1" t="s">
        <v>8800</v>
      </c>
      <c r="G3399" s="1" t="s">
        <v>72</v>
      </c>
      <c r="H3399" s="1" t="s">
        <v>65</v>
      </c>
      <c r="I3399" s="1">
        <v>0.4</v>
      </c>
      <c r="J3399" s="1" t="s">
        <v>75</v>
      </c>
      <c r="K3399" s="1">
        <v>0</v>
      </c>
      <c r="M3399" s="1">
        <v>0</v>
      </c>
      <c r="O3399" s="1">
        <v>0</v>
      </c>
      <c r="Q3399" s="1">
        <v>0</v>
      </c>
      <c r="S3399" s="1">
        <v>0</v>
      </c>
      <c r="U3399" s="1">
        <v>0</v>
      </c>
      <c r="W3399" s="1">
        <v>0</v>
      </c>
      <c r="Y3399" s="1">
        <v>0</v>
      </c>
      <c r="AA3399" s="1">
        <v>0</v>
      </c>
      <c r="AC3399" s="1">
        <v>0</v>
      </c>
      <c r="AE3399" s="1">
        <v>0</v>
      </c>
      <c r="AG3399" s="1">
        <v>1</v>
      </c>
      <c r="AH3399" s="1">
        <v>0</v>
      </c>
    </row>
    <row r="3400" spans="1:34">
      <c r="A3400" s="1" t="s">
        <v>8801</v>
      </c>
      <c r="B3400" s="1" t="s">
        <v>8802</v>
      </c>
      <c r="C3400" s="1" t="s">
        <v>680</v>
      </c>
      <c r="D3400" s="1">
        <v>47</v>
      </c>
      <c r="E3400" s="4">
        <v>44550</v>
      </c>
      <c r="F3400" s="1" t="s">
        <v>8803</v>
      </c>
      <c r="G3400" s="1" t="s">
        <v>72</v>
      </c>
      <c r="H3400" s="1" t="s">
        <v>73</v>
      </c>
      <c r="I3400" s="1">
        <v>0</v>
      </c>
      <c r="J3400" s="1" t="s">
        <v>81</v>
      </c>
      <c r="K3400" s="1">
        <v>0.6</v>
      </c>
      <c r="L3400" s="1" t="s">
        <v>75</v>
      </c>
      <c r="M3400" s="1">
        <v>0</v>
      </c>
      <c r="O3400" s="1">
        <v>0</v>
      </c>
      <c r="Q3400" s="1">
        <v>0</v>
      </c>
      <c r="S3400" s="1">
        <v>0</v>
      </c>
      <c r="U3400" s="1">
        <v>0</v>
      </c>
      <c r="W3400" s="1">
        <v>0</v>
      </c>
      <c r="Y3400" s="1">
        <v>0</v>
      </c>
      <c r="AA3400" s="1">
        <v>0</v>
      </c>
      <c r="AC3400" s="1">
        <v>0</v>
      </c>
      <c r="AE3400" s="1">
        <v>0</v>
      </c>
      <c r="AG3400" s="1">
        <v>2</v>
      </c>
      <c r="AH3400" s="1">
        <v>15000</v>
      </c>
    </row>
    <row r="3401" spans="1:34">
      <c r="A3401" s="1" t="s">
        <v>8804</v>
      </c>
      <c r="B3401" s="1" t="s">
        <v>8805</v>
      </c>
      <c r="C3401" s="1" t="s">
        <v>903</v>
      </c>
      <c r="H3401" s="1" t="s">
        <v>65</v>
      </c>
      <c r="I3401" s="1" t="s">
        <v>66</v>
      </c>
      <c r="V3401" s="1" t="s">
        <v>67</v>
      </c>
    </row>
    <row r="3402" spans="1:34">
      <c r="A3402" s="1" t="s">
        <v>8806</v>
      </c>
      <c r="B3402" s="1" t="s">
        <v>8807</v>
      </c>
      <c r="C3402" s="1" t="s">
        <v>306</v>
      </c>
      <c r="D3402" s="1">
        <v>2</v>
      </c>
      <c r="E3402" s="4">
        <v>44603</v>
      </c>
      <c r="F3402" s="1" t="s">
        <v>8808</v>
      </c>
      <c r="G3402" s="1" t="s">
        <v>72</v>
      </c>
      <c r="H3402" s="1" t="s">
        <v>65</v>
      </c>
      <c r="I3402" s="1">
        <v>0.8</v>
      </c>
      <c r="J3402" s="1" t="s">
        <v>75</v>
      </c>
      <c r="K3402" s="1">
        <v>0</v>
      </c>
      <c r="M3402" s="1">
        <v>0</v>
      </c>
      <c r="O3402" s="1">
        <v>0</v>
      </c>
      <c r="Q3402" s="1">
        <v>0</v>
      </c>
      <c r="S3402" s="1">
        <v>0</v>
      </c>
      <c r="U3402" s="1">
        <v>0</v>
      </c>
      <c r="W3402" s="1">
        <v>0</v>
      </c>
      <c r="Y3402" s="1">
        <v>0</v>
      </c>
      <c r="AA3402" s="1">
        <v>0</v>
      </c>
      <c r="AC3402" s="1">
        <v>0</v>
      </c>
      <c r="AE3402" s="1">
        <v>0</v>
      </c>
      <c r="AG3402" s="1">
        <v>1</v>
      </c>
      <c r="AH3402" s="1">
        <v>0</v>
      </c>
    </row>
    <row r="3403" spans="1:34">
      <c r="A3403" s="1" t="s">
        <v>8809</v>
      </c>
      <c r="B3403" s="1" t="s">
        <v>8810</v>
      </c>
      <c r="C3403" s="1" t="s">
        <v>1334</v>
      </c>
      <c r="D3403" s="1">
        <v>95</v>
      </c>
      <c r="E3403" s="4">
        <v>44559</v>
      </c>
      <c r="F3403" s="1" t="s">
        <v>8811</v>
      </c>
      <c r="G3403" s="1" t="s">
        <v>80</v>
      </c>
      <c r="H3403" s="1" t="s">
        <v>73</v>
      </c>
      <c r="I3403" s="1">
        <v>0</v>
      </c>
      <c r="J3403" s="1" t="s">
        <v>425</v>
      </c>
      <c r="K3403" s="1">
        <v>0.8</v>
      </c>
      <c r="L3403" s="1" t="s">
        <v>75</v>
      </c>
      <c r="M3403" s="1">
        <v>0</v>
      </c>
      <c r="O3403" s="1">
        <v>0</v>
      </c>
      <c r="Q3403" s="1">
        <v>0</v>
      </c>
      <c r="S3403" s="1">
        <v>0</v>
      </c>
      <c r="U3403" s="1">
        <v>0</v>
      </c>
      <c r="W3403" s="1">
        <v>0</v>
      </c>
      <c r="Y3403" s="1">
        <v>0</v>
      </c>
      <c r="AA3403" s="1">
        <v>0</v>
      </c>
      <c r="AC3403" s="1">
        <v>0</v>
      </c>
      <c r="AE3403" s="1">
        <v>0</v>
      </c>
      <c r="AG3403" s="1">
        <v>2</v>
      </c>
      <c r="AH3403" s="1">
        <v>13000</v>
      </c>
    </row>
    <row r="3404" spans="1:34">
      <c r="A3404" s="1" t="s">
        <v>8812</v>
      </c>
      <c r="B3404" s="1" t="s">
        <v>8813</v>
      </c>
      <c r="C3404" s="1" t="s">
        <v>167</v>
      </c>
      <c r="D3404" s="1">
        <v>7</v>
      </c>
      <c r="E3404" s="4">
        <v>44645</v>
      </c>
      <c r="F3404" s="1" t="s">
        <v>8814</v>
      </c>
      <c r="G3404" s="1" t="s">
        <v>80</v>
      </c>
      <c r="H3404" s="1" t="s">
        <v>65</v>
      </c>
      <c r="I3404" s="1">
        <v>0.8</v>
      </c>
      <c r="J3404" s="1" t="s">
        <v>75</v>
      </c>
      <c r="K3404" s="1">
        <v>0</v>
      </c>
      <c r="M3404" s="1">
        <v>0</v>
      </c>
      <c r="O3404" s="1">
        <v>0</v>
      </c>
      <c r="Q3404" s="1">
        <v>0</v>
      </c>
      <c r="S3404" s="1">
        <v>0</v>
      </c>
      <c r="U3404" s="1">
        <v>0</v>
      </c>
      <c r="W3404" s="1">
        <v>0</v>
      </c>
      <c r="Y3404" s="1">
        <v>0</v>
      </c>
      <c r="AA3404" s="1">
        <v>0</v>
      </c>
      <c r="AC3404" s="1">
        <v>0</v>
      </c>
      <c r="AE3404" s="1">
        <v>0</v>
      </c>
      <c r="AG3404" s="1">
        <v>1</v>
      </c>
      <c r="AH3404" s="1">
        <v>0</v>
      </c>
    </row>
    <row r="3405" spans="1:34">
      <c r="A3405" s="1" t="s">
        <v>8815</v>
      </c>
      <c r="B3405" s="1" t="s">
        <v>8816</v>
      </c>
      <c r="C3405" s="1" t="s">
        <v>1232</v>
      </c>
      <c r="D3405" s="1">
        <v>10</v>
      </c>
      <c r="E3405" s="4">
        <v>44698</v>
      </c>
      <c r="F3405" s="1" t="s">
        <v>8817</v>
      </c>
      <c r="G3405" s="1" t="s">
        <v>72</v>
      </c>
      <c r="H3405" s="1" t="s">
        <v>65</v>
      </c>
      <c r="I3405" s="1">
        <v>0.8</v>
      </c>
      <c r="J3405" s="1" t="s">
        <v>75</v>
      </c>
      <c r="K3405" s="1">
        <v>0</v>
      </c>
      <c r="M3405" s="1">
        <v>0</v>
      </c>
      <c r="O3405" s="1">
        <v>0</v>
      </c>
      <c r="Q3405" s="1">
        <v>0</v>
      </c>
      <c r="S3405" s="1">
        <v>0</v>
      </c>
      <c r="U3405" s="1">
        <v>0</v>
      </c>
      <c r="W3405" s="1">
        <v>0</v>
      </c>
      <c r="Y3405" s="1">
        <v>0</v>
      </c>
      <c r="AA3405" s="1">
        <v>0</v>
      </c>
      <c r="AC3405" s="1">
        <v>0</v>
      </c>
      <c r="AE3405" s="1">
        <v>0</v>
      </c>
      <c r="AG3405" s="1">
        <v>1</v>
      </c>
      <c r="AH3405" s="1">
        <v>0</v>
      </c>
    </row>
    <row r="3406" spans="1:34">
      <c r="A3406" s="1" t="s">
        <v>8818</v>
      </c>
      <c r="B3406" s="1" t="s">
        <v>8819</v>
      </c>
      <c r="C3406" s="1" t="s">
        <v>310</v>
      </c>
      <c r="H3406" s="1" t="s">
        <v>65</v>
      </c>
      <c r="I3406" s="1" t="s">
        <v>66</v>
      </c>
      <c r="V3406" s="1" t="s">
        <v>67</v>
      </c>
    </row>
    <row r="3407" spans="1:34">
      <c r="A3407" s="1" t="s">
        <v>8820</v>
      </c>
      <c r="B3407" s="1" t="s">
        <v>8821</v>
      </c>
      <c r="C3407" s="1" t="s">
        <v>2500</v>
      </c>
      <c r="D3407" s="1">
        <v>12</v>
      </c>
      <c r="E3407" s="1">
        <v>40261</v>
      </c>
      <c r="F3407" s="1" t="s">
        <v>20332</v>
      </c>
      <c r="G3407" s="1" t="s">
        <v>72</v>
      </c>
      <c r="H3407" s="1" t="s">
        <v>65</v>
      </c>
      <c r="I3407" s="1">
        <v>0.55000000000000004</v>
      </c>
      <c r="J3407" s="1" t="s">
        <v>75</v>
      </c>
      <c r="K3407" s="1">
        <v>0</v>
      </c>
      <c r="M3407" s="1">
        <v>0</v>
      </c>
      <c r="O3407" s="1">
        <v>0</v>
      </c>
      <c r="Q3407" s="1">
        <v>0</v>
      </c>
      <c r="S3407" s="1">
        <v>0</v>
      </c>
      <c r="U3407" s="1">
        <v>0</v>
      </c>
      <c r="W3407" s="1">
        <v>0</v>
      </c>
      <c r="Y3407" s="1">
        <v>0</v>
      </c>
      <c r="AA3407" s="1">
        <v>0</v>
      </c>
      <c r="AC3407" s="1">
        <v>0</v>
      </c>
      <c r="AE3407" s="1">
        <v>0</v>
      </c>
      <c r="AG3407" s="1">
        <v>1</v>
      </c>
      <c r="AH3407" s="1">
        <v>0</v>
      </c>
    </row>
    <row r="3408" spans="1:34">
      <c r="A3408" s="1" t="s">
        <v>8822</v>
      </c>
      <c r="B3408" s="1" t="s">
        <v>8823</v>
      </c>
      <c r="C3408" s="1" t="s">
        <v>867</v>
      </c>
      <c r="D3408" s="1">
        <v>25</v>
      </c>
      <c r="E3408" s="1">
        <v>42489</v>
      </c>
      <c r="F3408" s="1" t="s">
        <v>20332</v>
      </c>
      <c r="G3408" s="1" t="s">
        <v>72</v>
      </c>
      <c r="H3408" s="1" t="s">
        <v>73</v>
      </c>
      <c r="I3408" s="1">
        <v>0</v>
      </c>
      <c r="J3408" s="1" t="s">
        <v>615</v>
      </c>
      <c r="K3408" s="1">
        <v>0.8</v>
      </c>
      <c r="L3408" s="1" t="s">
        <v>75</v>
      </c>
      <c r="M3408" s="1">
        <v>0</v>
      </c>
      <c r="O3408" s="1">
        <v>0</v>
      </c>
      <c r="Q3408" s="1">
        <v>0</v>
      </c>
      <c r="S3408" s="1">
        <v>0</v>
      </c>
      <c r="U3408" s="1">
        <v>0</v>
      </c>
      <c r="W3408" s="1">
        <v>0</v>
      </c>
      <c r="Y3408" s="1">
        <v>0</v>
      </c>
      <c r="AA3408" s="1">
        <v>0</v>
      </c>
      <c r="AC3408" s="1">
        <v>0</v>
      </c>
      <c r="AE3408" s="1">
        <v>0</v>
      </c>
      <c r="AG3408" s="1">
        <v>2</v>
      </c>
      <c r="AH3408" s="1">
        <v>7999.99</v>
      </c>
    </row>
    <row r="3409" spans="1:34">
      <c r="A3409" s="1" t="s">
        <v>8824</v>
      </c>
      <c r="B3409" s="1" t="s">
        <v>8825</v>
      </c>
      <c r="C3409" s="1" t="s">
        <v>327</v>
      </c>
      <c r="D3409" s="1">
        <v>77</v>
      </c>
      <c r="E3409" s="1">
        <v>43829</v>
      </c>
      <c r="F3409" s="1" t="s">
        <v>20332</v>
      </c>
      <c r="G3409" s="1" t="s">
        <v>72</v>
      </c>
      <c r="H3409" s="1" t="s">
        <v>65</v>
      </c>
      <c r="I3409" s="1">
        <v>0.6</v>
      </c>
      <c r="J3409" s="1" t="s">
        <v>75</v>
      </c>
      <c r="K3409" s="1">
        <v>0</v>
      </c>
      <c r="M3409" s="1">
        <v>0</v>
      </c>
      <c r="O3409" s="1">
        <v>0</v>
      </c>
      <c r="Q3409" s="1">
        <v>0</v>
      </c>
      <c r="S3409" s="1">
        <v>0</v>
      </c>
      <c r="U3409" s="1">
        <v>0</v>
      </c>
      <c r="W3409" s="1">
        <v>0</v>
      </c>
      <c r="Y3409" s="1">
        <v>0</v>
      </c>
      <c r="AA3409" s="1">
        <v>0</v>
      </c>
      <c r="AC3409" s="1">
        <v>0</v>
      </c>
      <c r="AE3409" s="1">
        <v>0</v>
      </c>
      <c r="AG3409" s="1">
        <v>1</v>
      </c>
      <c r="AH3409" s="1">
        <v>0</v>
      </c>
    </row>
    <row r="3410" spans="1:34">
      <c r="A3410" s="1" t="s">
        <v>8826</v>
      </c>
      <c r="B3410" s="1" t="s">
        <v>8827</v>
      </c>
      <c r="C3410" s="1" t="s">
        <v>101</v>
      </c>
      <c r="D3410" s="1">
        <v>15</v>
      </c>
      <c r="E3410" s="4">
        <v>44690</v>
      </c>
      <c r="F3410" s="1" t="s">
        <v>8828</v>
      </c>
      <c r="G3410" s="1" t="s">
        <v>72</v>
      </c>
      <c r="H3410" s="1" t="s">
        <v>65</v>
      </c>
      <c r="I3410" s="1">
        <v>0.8</v>
      </c>
      <c r="J3410" s="1" t="s">
        <v>75</v>
      </c>
      <c r="K3410" s="1">
        <v>0</v>
      </c>
      <c r="M3410" s="1">
        <v>0</v>
      </c>
      <c r="O3410" s="1">
        <v>0</v>
      </c>
      <c r="Q3410" s="1">
        <v>0</v>
      </c>
      <c r="S3410" s="1">
        <v>0</v>
      </c>
      <c r="U3410" s="1">
        <v>0</v>
      </c>
      <c r="W3410" s="1">
        <v>0</v>
      </c>
      <c r="Y3410" s="1">
        <v>0</v>
      </c>
      <c r="AA3410" s="1">
        <v>0</v>
      </c>
      <c r="AC3410" s="1">
        <v>0</v>
      </c>
      <c r="AE3410" s="1">
        <v>0</v>
      </c>
      <c r="AG3410" s="1">
        <v>1</v>
      </c>
      <c r="AH3410" s="1">
        <v>0</v>
      </c>
    </row>
    <row r="3411" spans="1:34">
      <c r="A3411" s="1" t="s">
        <v>8829</v>
      </c>
      <c r="B3411" s="1" t="s">
        <v>8830</v>
      </c>
      <c r="C3411" s="1" t="s">
        <v>149</v>
      </c>
      <c r="D3411" s="1">
        <v>19</v>
      </c>
      <c r="E3411" s="4">
        <v>44742</v>
      </c>
      <c r="F3411" s="1" t="s">
        <v>8831</v>
      </c>
      <c r="G3411" s="1" t="s">
        <v>72</v>
      </c>
      <c r="H3411" s="1" t="s">
        <v>73</v>
      </c>
      <c r="I3411" s="1">
        <v>0</v>
      </c>
      <c r="J3411" s="1" t="s">
        <v>222</v>
      </c>
      <c r="K3411" s="1">
        <v>0.5</v>
      </c>
      <c r="L3411" s="1" t="s">
        <v>75</v>
      </c>
      <c r="M3411" s="1">
        <v>0</v>
      </c>
      <c r="O3411" s="1">
        <v>0</v>
      </c>
      <c r="Q3411" s="1">
        <v>0</v>
      </c>
      <c r="S3411" s="1">
        <v>0</v>
      </c>
      <c r="U3411" s="1">
        <v>0</v>
      </c>
      <c r="W3411" s="1">
        <v>0</v>
      </c>
      <c r="Y3411" s="1">
        <v>0</v>
      </c>
      <c r="AA3411" s="1">
        <v>0</v>
      </c>
      <c r="AC3411" s="1">
        <v>0</v>
      </c>
      <c r="AE3411" s="1">
        <v>0</v>
      </c>
      <c r="AG3411" s="1">
        <v>2</v>
      </c>
      <c r="AH3411" s="1">
        <v>9999.99</v>
      </c>
    </row>
    <row r="3412" spans="1:34">
      <c r="A3412" s="1" t="s">
        <v>8832</v>
      </c>
      <c r="B3412" s="1" t="s">
        <v>8833</v>
      </c>
      <c r="C3412" s="1" t="s">
        <v>327</v>
      </c>
      <c r="D3412" s="1">
        <v>45</v>
      </c>
      <c r="E3412" s="4">
        <v>44918</v>
      </c>
      <c r="F3412" s="1" t="s">
        <v>20561</v>
      </c>
      <c r="G3412" s="1" t="s">
        <v>1079</v>
      </c>
      <c r="H3412" s="1" t="s">
        <v>73</v>
      </c>
      <c r="I3412" s="1">
        <v>0</v>
      </c>
      <c r="J3412" s="1" t="s">
        <v>434</v>
      </c>
      <c r="K3412" s="1">
        <v>0.2</v>
      </c>
      <c r="L3412" s="1" t="s">
        <v>82</v>
      </c>
      <c r="M3412" s="1">
        <v>0.4</v>
      </c>
      <c r="N3412" s="1" t="s">
        <v>83</v>
      </c>
      <c r="O3412" s="1">
        <v>0.6</v>
      </c>
      <c r="P3412" s="1" t="s">
        <v>84</v>
      </c>
      <c r="Q3412" s="1">
        <v>0.7</v>
      </c>
      <c r="R3412" s="1" t="s">
        <v>85</v>
      </c>
      <c r="S3412" s="1">
        <v>0</v>
      </c>
      <c r="U3412" s="1">
        <v>0</v>
      </c>
      <c r="W3412" s="1">
        <v>0</v>
      </c>
      <c r="Y3412" s="1">
        <v>0</v>
      </c>
      <c r="AA3412" s="1">
        <v>0</v>
      </c>
      <c r="AC3412" s="1">
        <v>0</v>
      </c>
      <c r="AE3412" s="1">
        <v>0</v>
      </c>
      <c r="AG3412" s="1">
        <v>4</v>
      </c>
      <c r="AH3412" s="1">
        <v>7500</v>
      </c>
    </row>
    <row r="3413" spans="1:34">
      <c r="A3413" s="1" t="s">
        <v>8834</v>
      </c>
      <c r="B3413" s="1" t="s">
        <v>8835</v>
      </c>
      <c r="C3413" s="1" t="s">
        <v>235</v>
      </c>
      <c r="D3413" s="1">
        <v>40</v>
      </c>
      <c r="E3413" s="4">
        <v>44740</v>
      </c>
      <c r="F3413" s="1" t="s">
        <v>8836</v>
      </c>
      <c r="G3413" s="1" t="s">
        <v>72</v>
      </c>
      <c r="H3413" s="1" t="s">
        <v>65</v>
      </c>
      <c r="I3413" s="1">
        <v>0.8</v>
      </c>
      <c r="J3413" s="1" t="s">
        <v>75</v>
      </c>
      <c r="K3413" s="1">
        <v>0</v>
      </c>
      <c r="M3413" s="1">
        <v>0</v>
      </c>
      <c r="O3413" s="1">
        <v>0</v>
      </c>
      <c r="Q3413" s="1">
        <v>0</v>
      </c>
      <c r="S3413" s="1">
        <v>0</v>
      </c>
      <c r="U3413" s="1">
        <v>0</v>
      </c>
      <c r="W3413" s="1">
        <v>0</v>
      </c>
      <c r="Y3413" s="1">
        <v>0</v>
      </c>
      <c r="AA3413" s="1">
        <v>0</v>
      </c>
      <c r="AC3413" s="1">
        <v>0</v>
      </c>
      <c r="AE3413" s="1">
        <v>0</v>
      </c>
      <c r="AG3413" s="1">
        <v>1</v>
      </c>
      <c r="AH3413" s="1">
        <v>0</v>
      </c>
    </row>
    <row r="3414" spans="1:34">
      <c r="A3414" s="1" t="s">
        <v>8837</v>
      </c>
      <c r="B3414" s="1" t="s">
        <v>8838</v>
      </c>
      <c r="C3414" s="1" t="s">
        <v>129</v>
      </c>
      <c r="D3414" s="1">
        <v>23</v>
      </c>
      <c r="E3414" s="4">
        <v>44740</v>
      </c>
      <c r="F3414" s="1" t="s">
        <v>8839</v>
      </c>
      <c r="G3414" s="1" t="s">
        <v>72</v>
      </c>
      <c r="H3414" s="1" t="s">
        <v>65</v>
      </c>
      <c r="I3414" s="1">
        <v>0.6</v>
      </c>
      <c r="J3414" s="1" t="s">
        <v>75</v>
      </c>
      <c r="K3414" s="1">
        <v>0</v>
      </c>
      <c r="M3414" s="1">
        <v>0</v>
      </c>
      <c r="O3414" s="1">
        <v>0</v>
      </c>
      <c r="Q3414" s="1">
        <v>0</v>
      </c>
      <c r="S3414" s="1">
        <v>0</v>
      </c>
      <c r="U3414" s="1">
        <v>0</v>
      </c>
      <c r="W3414" s="1">
        <v>0</v>
      </c>
      <c r="Y3414" s="1">
        <v>0</v>
      </c>
      <c r="AA3414" s="1">
        <v>0</v>
      </c>
      <c r="AC3414" s="1">
        <v>0</v>
      </c>
      <c r="AE3414" s="1">
        <v>0</v>
      </c>
      <c r="AG3414" s="1">
        <v>1</v>
      </c>
      <c r="AH3414" s="1">
        <v>0</v>
      </c>
    </row>
    <row r="3415" spans="1:34">
      <c r="A3415" s="1" t="s">
        <v>8840</v>
      </c>
      <c r="B3415" s="1" t="s">
        <v>8841</v>
      </c>
      <c r="C3415" s="1" t="s">
        <v>126</v>
      </c>
      <c r="H3415" s="1" t="s">
        <v>65</v>
      </c>
      <c r="I3415" s="1" t="s">
        <v>66</v>
      </c>
      <c r="V3415" s="1" t="s">
        <v>67</v>
      </c>
    </row>
    <row r="3416" spans="1:34">
      <c r="A3416" s="1" t="s">
        <v>8842</v>
      </c>
      <c r="B3416" s="1" t="s">
        <v>8843</v>
      </c>
      <c r="C3416" s="1" t="s">
        <v>101</v>
      </c>
      <c r="H3416" s="1" t="s">
        <v>65</v>
      </c>
      <c r="I3416" s="1" t="s">
        <v>66</v>
      </c>
      <c r="V3416" s="1" t="s">
        <v>67</v>
      </c>
    </row>
    <row r="3417" spans="1:34">
      <c r="A3417" s="1" t="s">
        <v>8844</v>
      </c>
      <c r="B3417" s="1" t="s">
        <v>8845</v>
      </c>
      <c r="C3417" s="1" t="s">
        <v>101</v>
      </c>
      <c r="D3417" s="1">
        <v>3</v>
      </c>
      <c r="E3417" s="1">
        <v>44662</v>
      </c>
      <c r="F3417" s="1" t="s">
        <v>20562</v>
      </c>
      <c r="G3417" s="1" t="s">
        <v>72</v>
      </c>
      <c r="H3417" s="1" t="s">
        <v>65</v>
      </c>
      <c r="I3417" s="1">
        <v>0.8</v>
      </c>
      <c r="J3417" s="1" t="s">
        <v>75</v>
      </c>
      <c r="K3417" s="1">
        <v>0</v>
      </c>
      <c r="M3417" s="1">
        <v>0</v>
      </c>
      <c r="O3417" s="1">
        <v>0</v>
      </c>
      <c r="Q3417" s="1">
        <v>0</v>
      </c>
      <c r="S3417" s="1">
        <v>0</v>
      </c>
      <c r="U3417" s="1">
        <v>0</v>
      </c>
      <c r="W3417" s="1">
        <v>0</v>
      </c>
      <c r="Y3417" s="1">
        <v>0</v>
      </c>
      <c r="AA3417" s="1">
        <v>0</v>
      </c>
      <c r="AC3417" s="1">
        <v>0</v>
      </c>
      <c r="AE3417" s="1">
        <v>0</v>
      </c>
      <c r="AG3417" s="1">
        <v>1</v>
      </c>
      <c r="AH3417" s="1">
        <v>0</v>
      </c>
    </row>
    <row r="3418" spans="1:34">
      <c r="A3418" s="1" t="s">
        <v>8846</v>
      </c>
      <c r="B3418" s="1" t="s">
        <v>8847</v>
      </c>
      <c r="C3418" s="1" t="s">
        <v>259</v>
      </c>
      <c r="D3418" s="1">
        <v>4</v>
      </c>
      <c r="E3418" s="4">
        <v>44594</v>
      </c>
      <c r="F3418" s="1" t="s">
        <v>8848</v>
      </c>
      <c r="G3418" s="1" t="s">
        <v>72</v>
      </c>
      <c r="H3418" s="1" t="s">
        <v>65</v>
      </c>
      <c r="I3418" s="1">
        <v>0.75</v>
      </c>
      <c r="J3418" s="1" t="s">
        <v>75</v>
      </c>
      <c r="K3418" s="1">
        <v>0</v>
      </c>
      <c r="M3418" s="1">
        <v>0</v>
      </c>
      <c r="O3418" s="1">
        <v>0</v>
      </c>
      <c r="Q3418" s="1">
        <v>0</v>
      </c>
      <c r="S3418" s="1">
        <v>0</v>
      </c>
      <c r="U3418" s="1">
        <v>0</v>
      </c>
      <c r="W3418" s="1">
        <v>0</v>
      </c>
      <c r="Y3418" s="1">
        <v>0</v>
      </c>
      <c r="AA3418" s="1">
        <v>0</v>
      </c>
      <c r="AC3418" s="1">
        <v>0</v>
      </c>
      <c r="AE3418" s="1">
        <v>0</v>
      </c>
      <c r="AG3418" s="1">
        <v>1</v>
      </c>
      <c r="AH3418" s="1">
        <v>0</v>
      </c>
    </row>
    <row r="3419" spans="1:34">
      <c r="A3419" s="1" t="s">
        <v>8849</v>
      </c>
      <c r="B3419" s="1" t="s">
        <v>8850</v>
      </c>
      <c r="C3419" s="1" t="s">
        <v>129</v>
      </c>
      <c r="D3419" s="1">
        <v>60</v>
      </c>
      <c r="E3419" s="1">
        <v>44309</v>
      </c>
      <c r="F3419" s="1" t="s">
        <v>20332</v>
      </c>
      <c r="G3419" s="1" t="s">
        <v>72</v>
      </c>
      <c r="H3419" s="1" t="s">
        <v>65</v>
      </c>
      <c r="I3419" s="1">
        <v>0.2</v>
      </c>
      <c r="J3419" s="1" t="s">
        <v>75</v>
      </c>
      <c r="K3419" s="1">
        <v>0</v>
      </c>
      <c r="M3419" s="1">
        <v>0</v>
      </c>
      <c r="O3419" s="1">
        <v>0</v>
      </c>
      <c r="Q3419" s="1">
        <v>0</v>
      </c>
      <c r="S3419" s="1">
        <v>0</v>
      </c>
      <c r="U3419" s="1">
        <v>0</v>
      </c>
      <c r="W3419" s="1">
        <v>0</v>
      </c>
      <c r="Y3419" s="1">
        <v>0</v>
      </c>
      <c r="AA3419" s="1">
        <v>0</v>
      </c>
      <c r="AC3419" s="1">
        <v>0</v>
      </c>
      <c r="AE3419" s="1">
        <v>0</v>
      </c>
      <c r="AG3419" s="1">
        <v>1</v>
      </c>
      <c r="AH3419" s="1">
        <v>0</v>
      </c>
    </row>
    <row r="3420" spans="1:34">
      <c r="A3420" s="1" t="s">
        <v>8851</v>
      </c>
      <c r="B3420" s="1" t="s">
        <v>8852</v>
      </c>
      <c r="C3420" s="1" t="s">
        <v>129</v>
      </c>
      <c r="D3420" s="1">
        <v>13</v>
      </c>
      <c r="E3420" s="1">
        <v>44047</v>
      </c>
      <c r="F3420" s="1" t="s">
        <v>20332</v>
      </c>
      <c r="G3420" s="1" t="s">
        <v>72</v>
      </c>
      <c r="H3420" s="1" t="s">
        <v>65</v>
      </c>
      <c r="I3420" s="1">
        <v>0.5</v>
      </c>
      <c r="J3420" s="1" t="s">
        <v>75</v>
      </c>
      <c r="K3420" s="1">
        <v>0</v>
      </c>
      <c r="M3420" s="1">
        <v>0</v>
      </c>
      <c r="O3420" s="1">
        <v>0</v>
      </c>
      <c r="Q3420" s="1">
        <v>0</v>
      </c>
      <c r="S3420" s="1">
        <v>0</v>
      </c>
      <c r="U3420" s="1">
        <v>0</v>
      </c>
      <c r="W3420" s="1">
        <v>0</v>
      </c>
      <c r="Y3420" s="1">
        <v>0</v>
      </c>
      <c r="AA3420" s="1">
        <v>0</v>
      </c>
      <c r="AC3420" s="1">
        <v>0</v>
      </c>
      <c r="AE3420" s="1">
        <v>0</v>
      </c>
      <c r="AG3420" s="1">
        <v>1</v>
      </c>
      <c r="AH3420" s="1">
        <v>0</v>
      </c>
    </row>
    <row r="3421" spans="1:34">
      <c r="A3421" s="1" t="s">
        <v>8853</v>
      </c>
      <c r="B3421" s="1" t="s">
        <v>8854</v>
      </c>
      <c r="C3421" s="1" t="s">
        <v>322</v>
      </c>
      <c r="D3421" s="1">
        <v>24</v>
      </c>
      <c r="E3421" s="1">
        <v>44081</v>
      </c>
      <c r="F3421" s="1" t="s">
        <v>20332</v>
      </c>
      <c r="G3421" s="1" t="s">
        <v>72</v>
      </c>
      <c r="H3421" s="1" t="s">
        <v>65</v>
      </c>
      <c r="I3421" s="1">
        <v>0.8</v>
      </c>
      <c r="J3421" s="1" t="s">
        <v>75</v>
      </c>
      <c r="K3421" s="1">
        <v>0</v>
      </c>
      <c r="M3421" s="1">
        <v>0</v>
      </c>
      <c r="O3421" s="1">
        <v>0</v>
      </c>
      <c r="Q3421" s="1">
        <v>0</v>
      </c>
      <c r="S3421" s="1">
        <v>0</v>
      </c>
      <c r="U3421" s="1">
        <v>0</v>
      </c>
      <c r="W3421" s="1">
        <v>0</v>
      </c>
      <c r="Y3421" s="1">
        <v>0</v>
      </c>
      <c r="AA3421" s="1">
        <v>0</v>
      </c>
      <c r="AC3421" s="1">
        <v>0</v>
      </c>
      <c r="AE3421" s="1">
        <v>0</v>
      </c>
      <c r="AG3421" s="1">
        <v>1</v>
      </c>
      <c r="AH3421" s="1">
        <v>0</v>
      </c>
    </row>
    <row r="3422" spans="1:34">
      <c r="A3422" s="1" t="s">
        <v>8855</v>
      </c>
      <c r="B3422" s="1" t="s">
        <v>8856</v>
      </c>
      <c r="C3422" s="1" t="s">
        <v>964</v>
      </c>
      <c r="D3422" s="1">
        <v>8</v>
      </c>
      <c r="E3422" s="4">
        <v>44648</v>
      </c>
      <c r="F3422" s="1" t="s">
        <v>8857</v>
      </c>
      <c r="G3422" s="1" t="s">
        <v>72</v>
      </c>
      <c r="H3422" s="1" t="s">
        <v>65</v>
      </c>
      <c r="I3422" s="1">
        <v>0.8</v>
      </c>
      <c r="J3422" s="1" t="s">
        <v>75</v>
      </c>
      <c r="K3422" s="1">
        <v>0</v>
      </c>
      <c r="M3422" s="1">
        <v>0</v>
      </c>
      <c r="O3422" s="1">
        <v>0</v>
      </c>
      <c r="Q3422" s="1">
        <v>0</v>
      </c>
      <c r="S3422" s="1">
        <v>0</v>
      </c>
      <c r="U3422" s="1">
        <v>0</v>
      </c>
      <c r="W3422" s="1">
        <v>0</v>
      </c>
      <c r="Y3422" s="1">
        <v>0</v>
      </c>
      <c r="AA3422" s="1">
        <v>0</v>
      </c>
      <c r="AC3422" s="1">
        <v>0</v>
      </c>
      <c r="AE3422" s="1">
        <v>0</v>
      </c>
      <c r="AG3422" s="1">
        <v>1</v>
      </c>
      <c r="AH3422" s="1">
        <v>0</v>
      </c>
    </row>
    <row r="3423" spans="1:34">
      <c r="A3423" s="1" t="s">
        <v>8858</v>
      </c>
      <c r="B3423" s="1" t="s">
        <v>8859</v>
      </c>
      <c r="C3423" s="1" t="s">
        <v>225</v>
      </c>
      <c r="D3423" s="1">
        <v>64</v>
      </c>
      <c r="E3423" s="1">
        <v>44550</v>
      </c>
      <c r="F3423" s="1" t="s">
        <v>20563</v>
      </c>
      <c r="G3423" s="1" t="s">
        <v>72</v>
      </c>
      <c r="H3423" s="1" t="s">
        <v>65</v>
      </c>
      <c r="I3423" s="1">
        <v>0.7</v>
      </c>
      <c r="J3423" s="1" t="s">
        <v>75</v>
      </c>
      <c r="K3423" s="1">
        <v>0</v>
      </c>
      <c r="M3423" s="1">
        <v>0</v>
      </c>
      <c r="O3423" s="1">
        <v>0</v>
      </c>
      <c r="Q3423" s="1">
        <v>0</v>
      </c>
      <c r="S3423" s="1">
        <v>0</v>
      </c>
      <c r="U3423" s="1">
        <v>0</v>
      </c>
      <c r="W3423" s="1">
        <v>0</v>
      </c>
      <c r="Y3423" s="1">
        <v>0</v>
      </c>
      <c r="AA3423" s="1">
        <v>0</v>
      </c>
      <c r="AC3423" s="1">
        <v>0</v>
      </c>
      <c r="AE3423" s="1">
        <v>0</v>
      </c>
      <c r="AG3423" s="1">
        <v>1</v>
      </c>
      <c r="AH3423" s="1">
        <v>0</v>
      </c>
    </row>
    <row r="3424" spans="1:34">
      <c r="A3424" s="1" t="s">
        <v>8860</v>
      </c>
      <c r="B3424" s="1" t="s">
        <v>8861</v>
      </c>
      <c r="C3424" s="1" t="s">
        <v>279</v>
      </c>
      <c r="D3424" s="1">
        <v>3</v>
      </c>
      <c r="E3424" s="1">
        <v>43178</v>
      </c>
      <c r="F3424" s="1" t="s">
        <v>20332</v>
      </c>
      <c r="G3424" s="1" t="s">
        <v>72</v>
      </c>
      <c r="H3424" s="1" t="s">
        <v>73</v>
      </c>
      <c r="I3424" s="1">
        <v>0</v>
      </c>
      <c r="J3424" s="1" t="s">
        <v>331</v>
      </c>
      <c r="K3424" s="1">
        <v>0.8</v>
      </c>
      <c r="L3424" s="1" t="s">
        <v>75</v>
      </c>
      <c r="M3424" s="1">
        <v>0</v>
      </c>
      <c r="O3424" s="1">
        <v>0</v>
      </c>
      <c r="Q3424" s="1">
        <v>0</v>
      </c>
      <c r="S3424" s="1">
        <v>0</v>
      </c>
      <c r="U3424" s="1">
        <v>0</v>
      </c>
      <c r="W3424" s="1">
        <v>0</v>
      </c>
      <c r="Y3424" s="1">
        <v>0</v>
      </c>
      <c r="AA3424" s="1">
        <v>0</v>
      </c>
      <c r="AC3424" s="1">
        <v>0</v>
      </c>
      <c r="AE3424" s="1">
        <v>0</v>
      </c>
      <c r="AG3424" s="1">
        <v>2</v>
      </c>
      <c r="AH3424" s="1">
        <v>9500</v>
      </c>
    </row>
    <row r="3425" spans="1:34">
      <c r="A3425" s="1" t="s">
        <v>8862</v>
      </c>
      <c r="B3425" s="1" t="s">
        <v>8863</v>
      </c>
      <c r="C3425" s="1" t="s">
        <v>126</v>
      </c>
      <c r="H3425" s="1" t="s">
        <v>65</v>
      </c>
      <c r="I3425" s="1" t="s">
        <v>66</v>
      </c>
      <c r="V3425" s="1" t="s">
        <v>67</v>
      </c>
    </row>
    <row r="3426" spans="1:34">
      <c r="A3426" s="1" t="s">
        <v>8864</v>
      </c>
      <c r="B3426" s="1" t="s">
        <v>8865</v>
      </c>
      <c r="C3426" s="1" t="s">
        <v>360</v>
      </c>
      <c r="H3426" s="1" t="s">
        <v>65</v>
      </c>
      <c r="I3426" s="1" t="s">
        <v>66</v>
      </c>
      <c r="V3426" s="1" t="s">
        <v>67</v>
      </c>
    </row>
    <row r="3427" spans="1:34">
      <c r="A3427" s="1" t="s">
        <v>8866</v>
      </c>
      <c r="B3427" s="1" t="s">
        <v>8867</v>
      </c>
      <c r="C3427" s="1" t="s">
        <v>101</v>
      </c>
      <c r="D3427" s="1">
        <v>45</v>
      </c>
      <c r="E3427" s="1">
        <v>41176</v>
      </c>
      <c r="F3427" s="1" t="s">
        <v>20332</v>
      </c>
      <c r="G3427" s="1" t="s">
        <v>72</v>
      </c>
      <c r="H3427" s="1" t="s">
        <v>73</v>
      </c>
      <c r="I3427" s="1">
        <v>0</v>
      </c>
      <c r="J3427" s="1" t="s">
        <v>434</v>
      </c>
      <c r="K3427" s="1">
        <v>0.8</v>
      </c>
      <c r="L3427" s="1" t="s">
        <v>75</v>
      </c>
      <c r="M3427" s="1">
        <v>0</v>
      </c>
      <c r="O3427" s="1">
        <v>0</v>
      </c>
      <c r="Q3427" s="1">
        <v>0</v>
      </c>
      <c r="S3427" s="1">
        <v>0</v>
      </c>
      <c r="U3427" s="1">
        <v>0</v>
      </c>
      <c r="W3427" s="1">
        <v>0</v>
      </c>
      <c r="Y3427" s="1">
        <v>0</v>
      </c>
      <c r="AA3427" s="1">
        <v>0</v>
      </c>
      <c r="AC3427" s="1">
        <v>0</v>
      </c>
      <c r="AE3427" s="1">
        <v>0</v>
      </c>
      <c r="AG3427" s="1">
        <v>2</v>
      </c>
      <c r="AH3427" s="1">
        <v>7500</v>
      </c>
    </row>
    <row r="3428" spans="1:34">
      <c r="A3428" s="1" t="s">
        <v>8868</v>
      </c>
      <c r="B3428" s="1" t="s">
        <v>8869</v>
      </c>
      <c r="C3428" s="1" t="s">
        <v>287</v>
      </c>
      <c r="D3428" s="1">
        <v>23</v>
      </c>
      <c r="E3428" s="4">
        <v>44735</v>
      </c>
      <c r="F3428" s="1" t="s">
        <v>8870</v>
      </c>
      <c r="G3428" s="1" t="s">
        <v>80</v>
      </c>
      <c r="H3428" s="1" t="s">
        <v>65</v>
      </c>
      <c r="I3428" s="1">
        <v>0.8</v>
      </c>
      <c r="J3428" s="1" t="s">
        <v>75</v>
      </c>
      <c r="K3428" s="1">
        <v>0</v>
      </c>
      <c r="M3428" s="1">
        <v>0</v>
      </c>
      <c r="O3428" s="1">
        <v>0</v>
      </c>
      <c r="Q3428" s="1">
        <v>0</v>
      </c>
      <c r="S3428" s="1">
        <v>0</v>
      </c>
      <c r="U3428" s="1">
        <v>0</v>
      </c>
      <c r="W3428" s="1">
        <v>0</v>
      </c>
      <c r="Y3428" s="1">
        <v>0</v>
      </c>
      <c r="AA3428" s="1">
        <v>0</v>
      </c>
      <c r="AC3428" s="1">
        <v>0</v>
      </c>
      <c r="AE3428" s="1">
        <v>0</v>
      </c>
      <c r="AG3428" s="1">
        <v>1</v>
      </c>
      <c r="AH3428" s="1">
        <v>0</v>
      </c>
    </row>
    <row r="3429" spans="1:34">
      <c r="A3429" s="1" t="s">
        <v>8871</v>
      </c>
      <c r="B3429" s="1" t="s">
        <v>8872</v>
      </c>
      <c r="C3429" s="1" t="s">
        <v>287</v>
      </c>
      <c r="D3429" s="1">
        <v>10</v>
      </c>
      <c r="E3429" s="4">
        <v>44663</v>
      </c>
      <c r="F3429" s="1" t="s">
        <v>8873</v>
      </c>
      <c r="G3429" s="1" t="s">
        <v>72</v>
      </c>
      <c r="H3429" s="1" t="s">
        <v>73</v>
      </c>
      <c r="I3429" s="1">
        <v>0</v>
      </c>
      <c r="J3429" s="1" t="s">
        <v>81</v>
      </c>
      <c r="K3429" s="1">
        <v>0.8</v>
      </c>
      <c r="L3429" s="1" t="s">
        <v>75</v>
      </c>
      <c r="M3429" s="1">
        <v>0</v>
      </c>
      <c r="O3429" s="1">
        <v>0</v>
      </c>
      <c r="Q3429" s="1">
        <v>0</v>
      </c>
      <c r="S3429" s="1">
        <v>0</v>
      </c>
      <c r="U3429" s="1">
        <v>0</v>
      </c>
      <c r="W3429" s="1">
        <v>0</v>
      </c>
      <c r="Y3429" s="1">
        <v>0</v>
      </c>
      <c r="AA3429" s="1">
        <v>0</v>
      </c>
      <c r="AC3429" s="1">
        <v>0</v>
      </c>
      <c r="AE3429" s="1">
        <v>0</v>
      </c>
      <c r="AG3429" s="1">
        <v>2</v>
      </c>
      <c r="AH3429" s="1">
        <v>15000</v>
      </c>
    </row>
    <row r="3430" spans="1:34">
      <c r="A3430" s="1" t="s">
        <v>8874</v>
      </c>
      <c r="B3430" s="1" t="s">
        <v>8875</v>
      </c>
      <c r="C3430" s="1" t="s">
        <v>152</v>
      </c>
      <c r="D3430" s="1">
        <v>4</v>
      </c>
      <c r="E3430" s="4">
        <v>44600</v>
      </c>
      <c r="F3430" s="1" t="s">
        <v>8876</v>
      </c>
      <c r="G3430" s="1" t="s">
        <v>80</v>
      </c>
      <c r="H3430" s="1" t="s">
        <v>73</v>
      </c>
      <c r="I3430" s="1">
        <v>0</v>
      </c>
      <c r="J3430" s="1" t="s">
        <v>74</v>
      </c>
      <c r="K3430" s="1">
        <v>0.8</v>
      </c>
      <c r="L3430" s="1" t="s">
        <v>75</v>
      </c>
      <c r="M3430" s="1">
        <v>0</v>
      </c>
      <c r="O3430" s="1">
        <v>0</v>
      </c>
      <c r="Q3430" s="1">
        <v>0</v>
      </c>
      <c r="S3430" s="1">
        <v>0</v>
      </c>
      <c r="U3430" s="1">
        <v>0</v>
      </c>
      <c r="W3430" s="1">
        <v>0</v>
      </c>
      <c r="Y3430" s="1">
        <v>0</v>
      </c>
      <c r="AA3430" s="1">
        <v>0</v>
      </c>
      <c r="AC3430" s="1">
        <v>0</v>
      </c>
      <c r="AE3430" s="1">
        <v>0</v>
      </c>
      <c r="AG3430" s="1">
        <v>2</v>
      </c>
      <c r="AH3430" s="1">
        <v>10000</v>
      </c>
    </row>
    <row r="3431" spans="1:34">
      <c r="A3431" s="1" t="s">
        <v>8877</v>
      </c>
      <c r="B3431" s="1" t="s">
        <v>8878</v>
      </c>
      <c r="C3431" s="1" t="s">
        <v>129</v>
      </c>
      <c r="D3431" s="1">
        <v>17</v>
      </c>
      <c r="E3431" s="1">
        <v>43629</v>
      </c>
      <c r="F3431" s="1" t="s">
        <v>20332</v>
      </c>
      <c r="G3431" s="1" t="s">
        <v>72</v>
      </c>
      <c r="H3431" s="1" t="s">
        <v>65</v>
      </c>
      <c r="I3431" s="1">
        <v>0.8</v>
      </c>
      <c r="J3431" s="1" t="s">
        <v>75</v>
      </c>
      <c r="K3431" s="1">
        <v>0</v>
      </c>
      <c r="M3431" s="1">
        <v>0</v>
      </c>
      <c r="O3431" s="1">
        <v>0</v>
      </c>
      <c r="Q3431" s="1">
        <v>0</v>
      </c>
      <c r="S3431" s="1">
        <v>0</v>
      </c>
      <c r="U3431" s="1">
        <v>0</v>
      </c>
      <c r="W3431" s="1">
        <v>0</v>
      </c>
      <c r="Y3431" s="1">
        <v>0</v>
      </c>
      <c r="AA3431" s="1">
        <v>0</v>
      </c>
      <c r="AC3431" s="1">
        <v>0</v>
      </c>
      <c r="AE3431" s="1">
        <v>0</v>
      </c>
      <c r="AG3431" s="1">
        <v>1</v>
      </c>
      <c r="AH3431" s="1">
        <v>0</v>
      </c>
    </row>
    <row r="3432" spans="1:34">
      <c r="A3432" s="1" t="s">
        <v>8879</v>
      </c>
      <c r="B3432" s="1" t="s">
        <v>8880</v>
      </c>
      <c r="C3432" s="1" t="s">
        <v>360</v>
      </c>
      <c r="H3432" s="1" t="s">
        <v>65</v>
      </c>
      <c r="I3432" s="1" t="s">
        <v>66</v>
      </c>
      <c r="V3432" s="1" t="s">
        <v>67</v>
      </c>
    </row>
    <row r="3433" spans="1:34">
      <c r="A3433" s="1" t="s">
        <v>8881</v>
      </c>
      <c r="B3433" s="1" t="s">
        <v>8882</v>
      </c>
      <c r="C3433" s="1" t="s">
        <v>225</v>
      </c>
      <c r="H3433" s="1" t="s">
        <v>65</v>
      </c>
      <c r="I3433" s="1" t="s">
        <v>66</v>
      </c>
      <c r="V3433" s="1" t="s">
        <v>67</v>
      </c>
    </row>
    <row r="3434" spans="1:34">
      <c r="A3434" s="1" t="s">
        <v>8883</v>
      </c>
      <c r="B3434" s="1" t="s">
        <v>8884</v>
      </c>
      <c r="C3434" s="1" t="s">
        <v>291</v>
      </c>
      <c r="D3434" s="1">
        <v>22</v>
      </c>
      <c r="E3434" s="4">
        <v>44721</v>
      </c>
      <c r="F3434" s="1" t="s">
        <v>8885</v>
      </c>
      <c r="G3434" s="1" t="s">
        <v>72</v>
      </c>
      <c r="H3434" s="1" t="s">
        <v>65</v>
      </c>
      <c r="I3434" s="1">
        <v>0.4</v>
      </c>
      <c r="J3434" s="1" t="s">
        <v>75</v>
      </c>
      <c r="K3434" s="1">
        <v>0</v>
      </c>
      <c r="M3434" s="1">
        <v>0</v>
      </c>
      <c r="O3434" s="1">
        <v>0</v>
      </c>
      <c r="Q3434" s="1">
        <v>0</v>
      </c>
      <c r="S3434" s="1">
        <v>0</v>
      </c>
      <c r="U3434" s="1">
        <v>0</v>
      </c>
      <c r="W3434" s="1">
        <v>0</v>
      </c>
      <c r="Y3434" s="1">
        <v>0</v>
      </c>
      <c r="AA3434" s="1">
        <v>0</v>
      </c>
      <c r="AC3434" s="1">
        <v>0</v>
      </c>
      <c r="AE3434" s="1">
        <v>0</v>
      </c>
      <c r="AG3434" s="1">
        <v>1</v>
      </c>
      <c r="AH3434" s="1">
        <v>0</v>
      </c>
    </row>
    <row r="3435" spans="1:34">
      <c r="A3435" s="1" t="s">
        <v>8886</v>
      </c>
      <c r="B3435" s="1" t="s">
        <v>8887</v>
      </c>
      <c r="C3435" s="1" t="s">
        <v>118</v>
      </c>
      <c r="D3435" s="1">
        <v>7</v>
      </c>
      <c r="E3435" s="4">
        <v>44653</v>
      </c>
      <c r="F3435" s="1" t="s">
        <v>8888</v>
      </c>
      <c r="G3435" s="1" t="s">
        <v>72</v>
      </c>
      <c r="H3435" s="1" t="s">
        <v>65</v>
      </c>
      <c r="I3435" s="1">
        <v>0.3</v>
      </c>
      <c r="J3435" s="1" t="s">
        <v>75</v>
      </c>
      <c r="K3435" s="1">
        <v>0</v>
      </c>
      <c r="M3435" s="1">
        <v>0</v>
      </c>
      <c r="O3435" s="1">
        <v>0</v>
      </c>
      <c r="Q3435" s="1">
        <v>0</v>
      </c>
      <c r="S3435" s="1">
        <v>0</v>
      </c>
      <c r="U3435" s="1">
        <v>0</v>
      </c>
      <c r="W3435" s="1">
        <v>0</v>
      </c>
      <c r="Y3435" s="1">
        <v>0</v>
      </c>
      <c r="AA3435" s="1">
        <v>0</v>
      </c>
      <c r="AC3435" s="1">
        <v>0</v>
      </c>
      <c r="AE3435" s="1">
        <v>0</v>
      </c>
      <c r="AG3435" s="1">
        <v>1</v>
      </c>
      <c r="AH3435" s="1">
        <v>0</v>
      </c>
    </row>
    <row r="3436" spans="1:34">
      <c r="A3436" s="1" t="s">
        <v>8889</v>
      </c>
      <c r="B3436" s="1" t="s">
        <v>8890</v>
      </c>
      <c r="C3436" s="1" t="s">
        <v>506</v>
      </c>
      <c r="D3436" s="1">
        <v>99</v>
      </c>
      <c r="E3436" s="1">
        <v>44050</v>
      </c>
      <c r="F3436" s="1" t="s">
        <v>20332</v>
      </c>
      <c r="G3436" s="1" t="s">
        <v>72</v>
      </c>
      <c r="H3436" s="1" t="s">
        <v>73</v>
      </c>
      <c r="I3436" s="1">
        <v>0</v>
      </c>
      <c r="J3436" s="1" t="s">
        <v>20564</v>
      </c>
      <c r="K3436" s="1">
        <v>0</v>
      </c>
      <c r="L3436" s="1" t="s">
        <v>20565</v>
      </c>
      <c r="M3436" s="1">
        <v>0.8</v>
      </c>
      <c r="N3436" s="1" t="s">
        <v>75</v>
      </c>
      <c r="O3436" s="1">
        <v>0</v>
      </c>
      <c r="Q3436" s="1">
        <v>0</v>
      </c>
      <c r="S3436" s="1">
        <v>0</v>
      </c>
      <c r="U3436" s="1">
        <v>0</v>
      </c>
      <c r="W3436" s="1">
        <v>0</v>
      </c>
      <c r="Y3436" s="1">
        <v>0</v>
      </c>
      <c r="AA3436" s="1">
        <v>0</v>
      </c>
      <c r="AC3436" s="1">
        <v>0</v>
      </c>
      <c r="AE3436" s="1">
        <v>0</v>
      </c>
      <c r="AG3436" s="1">
        <v>5</v>
      </c>
      <c r="AH3436" s="1">
        <v>0</v>
      </c>
    </row>
    <row r="3437" spans="1:34">
      <c r="A3437" s="1" t="s">
        <v>8891</v>
      </c>
      <c r="B3437" s="1" t="s">
        <v>8892</v>
      </c>
      <c r="C3437" s="1" t="s">
        <v>78</v>
      </c>
      <c r="D3437" s="1">
        <v>9</v>
      </c>
      <c r="E3437" s="4">
        <v>44613</v>
      </c>
      <c r="F3437" s="1" t="s">
        <v>8893</v>
      </c>
      <c r="G3437" s="1" t="s">
        <v>80</v>
      </c>
      <c r="H3437" s="1" t="s">
        <v>73</v>
      </c>
      <c r="I3437" s="1">
        <v>0</v>
      </c>
      <c r="J3437" s="1" t="s">
        <v>81</v>
      </c>
      <c r="K3437" s="1">
        <v>0.25</v>
      </c>
      <c r="L3437" s="1" t="s">
        <v>82</v>
      </c>
      <c r="M3437" s="1">
        <v>0.4</v>
      </c>
      <c r="N3437" s="1" t="s">
        <v>83</v>
      </c>
      <c r="O3437" s="1">
        <v>0.6</v>
      </c>
      <c r="P3437" s="1" t="s">
        <v>84</v>
      </c>
      <c r="Q3437" s="1">
        <v>0.8</v>
      </c>
      <c r="R3437" s="1" t="s">
        <v>85</v>
      </c>
      <c r="S3437" s="1">
        <v>0</v>
      </c>
      <c r="U3437" s="1">
        <v>0</v>
      </c>
      <c r="W3437" s="1">
        <v>0</v>
      </c>
      <c r="Y3437" s="1">
        <v>0</v>
      </c>
      <c r="AA3437" s="1">
        <v>0</v>
      </c>
      <c r="AC3437" s="1">
        <v>0</v>
      </c>
      <c r="AE3437" s="1">
        <v>0</v>
      </c>
      <c r="AG3437" s="1">
        <v>4</v>
      </c>
      <c r="AH3437" s="1">
        <v>15000</v>
      </c>
    </row>
    <row r="3438" spans="1:34">
      <c r="A3438" s="1" t="s">
        <v>8894</v>
      </c>
      <c r="B3438" s="1" t="s">
        <v>8895</v>
      </c>
      <c r="C3438" s="1" t="s">
        <v>212</v>
      </c>
      <c r="H3438" s="1" t="s">
        <v>65</v>
      </c>
      <c r="I3438" s="1" t="s">
        <v>66</v>
      </c>
      <c r="V3438" s="1" t="s">
        <v>67</v>
      </c>
    </row>
    <row r="3439" spans="1:34">
      <c r="A3439" s="1" t="s">
        <v>8896</v>
      </c>
      <c r="B3439" s="1" t="s">
        <v>8897</v>
      </c>
      <c r="C3439" s="1" t="s">
        <v>287</v>
      </c>
      <c r="D3439" s="1">
        <v>15</v>
      </c>
      <c r="E3439" s="4">
        <v>44655</v>
      </c>
      <c r="F3439" s="1" t="s">
        <v>8898</v>
      </c>
      <c r="G3439" s="1" t="s">
        <v>80</v>
      </c>
      <c r="H3439" s="1" t="s">
        <v>73</v>
      </c>
      <c r="I3439" s="1">
        <v>0</v>
      </c>
      <c r="J3439" s="1" t="s">
        <v>81</v>
      </c>
      <c r="K3439" s="1">
        <v>0.75</v>
      </c>
      <c r="L3439" s="1" t="s">
        <v>75</v>
      </c>
      <c r="M3439" s="1">
        <v>0</v>
      </c>
      <c r="O3439" s="1">
        <v>0</v>
      </c>
      <c r="Q3439" s="1">
        <v>0</v>
      </c>
      <c r="S3439" s="1">
        <v>0</v>
      </c>
      <c r="U3439" s="1">
        <v>0</v>
      </c>
      <c r="W3439" s="1">
        <v>0</v>
      </c>
      <c r="Y3439" s="1">
        <v>0</v>
      </c>
      <c r="AA3439" s="1">
        <v>0</v>
      </c>
      <c r="AC3439" s="1">
        <v>0</v>
      </c>
      <c r="AE3439" s="1">
        <v>0</v>
      </c>
      <c r="AG3439" s="1">
        <v>2</v>
      </c>
      <c r="AH3439" s="1">
        <v>15000</v>
      </c>
    </row>
    <row r="3440" spans="1:34">
      <c r="A3440" s="1" t="s">
        <v>8899</v>
      </c>
      <c r="B3440" s="1" t="s">
        <v>8900</v>
      </c>
      <c r="C3440" s="1" t="s">
        <v>225</v>
      </c>
      <c r="D3440" s="1">
        <v>91</v>
      </c>
      <c r="E3440" s="4">
        <v>44553</v>
      </c>
      <c r="F3440" s="1" t="s">
        <v>8901</v>
      </c>
      <c r="G3440" s="1" t="s">
        <v>72</v>
      </c>
      <c r="H3440" s="1" t="s">
        <v>73</v>
      </c>
      <c r="I3440" s="1">
        <v>0</v>
      </c>
      <c r="J3440" s="1" t="s">
        <v>81</v>
      </c>
      <c r="K3440" s="1">
        <v>0.6</v>
      </c>
      <c r="L3440" s="1" t="s">
        <v>75</v>
      </c>
      <c r="M3440" s="1">
        <v>0</v>
      </c>
      <c r="O3440" s="1">
        <v>0</v>
      </c>
      <c r="Q3440" s="1">
        <v>0</v>
      </c>
      <c r="S3440" s="1">
        <v>0</v>
      </c>
      <c r="U3440" s="1">
        <v>0</v>
      </c>
      <c r="W3440" s="1">
        <v>0</v>
      </c>
      <c r="Y3440" s="1">
        <v>0</v>
      </c>
      <c r="AA3440" s="1">
        <v>0</v>
      </c>
      <c r="AC3440" s="1">
        <v>0</v>
      </c>
      <c r="AE3440" s="1">
        <v>0</v>
      </c>
      <c r="AG3440" s="1">
        <v>2</v>
      </c>
      <c r="AH3440" s="1">
        <v>15000</v>
      </c>
    </row>
    <row r="3441" spans="1:34">
      <c r="A3441" s="1" t="s">
        <v>8902</v>
      </c>
      <c r="B3441" s="1" t="s">
        <v>8903</v>
      </c>
      <c r="C3441" s="1" t="s">
        <v>98</v>
      </c>
      <c r="D3441" s="1">
        <v>73</v>
      </c>
      <c r="E3441" s="4">
        <v>44672</v>
      </c>
      <c r="F3441" s="1" t="s">
        <v>8904</v>
      </c>
      <c r="G3441" s="1" t="s">
        <v>80</v>
      </c>
      <c r="H3441" s="1" t="s">
        <v>73</v>
      </c>
      <c r="I3441" s="1">
        <v>0</v>
      </c>
      <c r="J3441" s="1" t="s">
        <v>81</v>
      </c>
      <c r="K3441" s="1">
        <v>0.6</v>
      </c>
      <c r="L3441" s="1" t="s">
        <v>82</v>
      </c>
      <c r="M3441" s="1">
        <v>0.65</v>
      </c>
      <c r="N3441" s="1" t="s">
        <v>83</v>
      </c>
      <c r="O3441" s="1">
        <v>0.7</v>
      </c>
      <c r="P3441" s="1" t="s">
        <v>84</v>
      </c>
      <c r="Q3441" s="1">
        <v>0.8</v>
      </c>
      <c r="R3441" s="1" t="s">
        <v>85</v>
      </c>
      <c r="S3441" s="1">
        <v>0</v>
      </c>
      <c r="U3441" s="1">
        <v>0</v>
      </c>
      <c r="W3441" s="1">
        <v>0</v>
      </c>
      <c r="Y3441" s="1">
        <v>0</v>
      </c>
      <c r="AA3441" s="1">
        <v>0</v>
      </c>
      <c r="AC3441" s="1">
        <v>0</v>
      </c>
      <c r="AE3441" s="1">
        <v>0</v>
      </c>
      <c r="AG3441" s="1">
        <v>4</v>
      </c>
      <c r="AH3441" s="1">
        <v>15000</v>
      </c>
    </row>
    <row r="3442" spans="1:34">
      <c r="A3442" s="1" t="s">
        <v>8905</v>
      </c>
      <c r="B3442" s="1" t="s">
        <v>8906</v>
      </c>
      <c r="C3442" s="1" t="s">
        <v>64</v>
      </c>
      <c r="D3442" s="1">
        <v>69</v>
      </c>
      <c r="E3442" s="4">
        <v>44553</v>
      </c>
      <c r="F3442" s="1" t="s">
        <v>8907</v>
      </c>
      <c r="G3442" s="1" t="s">
        <v>72</v>
      </c>
      <c r="H3442" s="1" t="s">
        <v>73</v>
      </c>
      <c r="I3442" s="1">
        <v>0</v>
      </c>
      <c r="J3442" s="1" t="s">
        <v>4055</v>
      </c>
      <c r="K3442" s="1">
        <v>0.8</v>
      </c>
      <c r="L3442" s="1" t="s">
        <v>75</v>
      </c>
      <c r="M3442" s="1">
        <v>0</v>
      </c>
      <c r="O3442" s="1">
        <v>0</v>
      </c>
      <c r="Q3442" s="1">
        <v>0</v>
      </c>
      <c r="S3442" s="1">
        <v>0</v>
      </c>
      <c r="U3442" s="1">
        <v>0</v>
      </c>
      <c r="W3442" s="1">
        <v>0</v>
      </c>
      <c r="Y3442" s="1">
        <v>0</v>
      </c>
      <c r="AA3442" s="1">
        <v>0</v>
      </c>
      <c r="AC3442" s="1">
        <v>0</v>
      </c>
      <c r="AE3442" s="1">
        <v>0</v>
      </c>
      <c r="AG3442" s="1">
        <v>2</v>
      </c>
      <c r="AH3442" s="1">
        <v>14000</v>
      </c>
    </row>
    <row r="3443" spans="1:34">
      <c r="A3443" s="1" t="s">
        <v>8908</v>
      </c>
      <c r="B3443" s="1" t="s">
        <v>8909</v>
      </c>
      <c r="C3443" s="1" t="s">
        <v>896</v>
      </c>
      <c r="H3443" s="1" t="s">
        <v>65</v>
      </c>
      <c r="I3443" s="1" t="s">
        <v>66</v>
      </c>
      <c r="V3443" s="1" t="s">
        <v>67</v>
      </c>
    </row>
    <row r="3444" spans="1:34">
      <c r="A3444" s="1" t="s">
        <v>8910</v>
      </c>
      <c r="B3444" s="1" t="s">
        <v>8911</v>
      </c>
      <c r="C3444" s="1" t="s">
        <v>259</v>
      </c>
      <c r="D3444" s="1">
        <v>69</v>
      </c>
      <c r="E3444" s="4">
        <v>44552</v>
      </c>
      <c r="F3444" s="1" t="s">
        <v>8912</v>
      </c>
      <c r="G3444" s="1" t="s">
        <v>72</v>
      </c>
      <c r="H3444" s="1" t="s">
        <v>65</v>
      </c>
      <c r="I3444" s="1">
        <v>0.8</v>
      </c>
      <c r="J3444" s="1" t="s">
        <v>75</v>
      </c>
      <c r="K3444" s="1">
        <v>0</v>
      </c>
      <c r="M3444" s="1">
        <v>0</v>
      </c>
      <c r="O3444" s="1">
        <v>0</v>
      </c>
      <c r="Q3444" s="1">
        <v>0</v>
      </c>
      <c r="S3444" s="1">
        <v>0</v>
      </c>
      <c r="U3444" s="1">
        <v>0</v>
      </c>
      <c r="W3444" s="1">
        <v>0</v>
      </c>
      <c r="Y3444" s="1">
        <v>0</v>
      </c>
      <c r="AA3444" s="1">
        <v>0</v>
      </c>
      <c r="AC3444" s="1">
        <v>0</v>
      </c>
      <c r="AE3444" s="1">
        <v>0</v>
      </c>
      <c r="AG3444" s="1">
        <v>1</v>
      </c>
      <c r="AH3444" s="1">
        <v>0</v>
      </c>
    </row>
    <row r="3445" spans="1:34">
      <c r="A3445" s="1" t="s">
        <v>8913</v>
      </c>
      <c r="B3445" s="1" t="s">
        <v>8914</v>
      </c>
      <c r="C3445" s="1" t="s">
        <v>964</v>
      </c>
      <c r="D3445" s="1">
        <v>5</v>
      </c>
      <c r="E3445" s="4">
        <v>44624</v>
      </c>
      <c r="F3445" s="1" t="s">
        <v>8915</v>
      </c>
      <c r="G3445" s="1" t="s">
        <v>72</v>
      </c>
      <c r="H3445" s="1" t="s">
        <v>65</v>
      </c>
      <c r="I3445" s="1">
        <v>0.5</v>
      </c>
      <c r="J3445" s="1" t="s">
        <v>75</v>
      </c>
      <c r="K3445" s="1">
        <v>0</v>
      </c>
      <c r="M3445" s="1">
        <v>0</v>
      </c>
      <c r="O3445" s="1">
        <v>0</v>
      </c>
      <c r="Q3445" s="1">
        <v>0</v>
      </c>
      <c r="S3445" s="1">
        <v>0</v>
      </c>
      <c r="U3445" s="1">
        <v>0</v>
      </c>
      <c r="W3445" s="1">
        <v>0</v>
      </c>
      <c r="Y3445" s="1">
        <v>0</v>
      </c>
      <c r="AA3445" s="1">
        <v>0</v>
      </c>
      <c r="AC3445" s="1">
        <v>0</v>
      </c>
      <c r="AE3445" s="1">
        <v>0</v>
      </c>
      <c r="AG3445" s="1">
        <v>1</v>
      </c>
      <c r="AH3445" s="1">
        <v>0</v>
      </c>
    </row>
    <row r="3446" spans="1:34">
      <c r="A3446" s="1" t="s">
        <v>8916</v>
      </c>
      <c r="B3446" s="1" t="s">
        <v>8917</v>
      </c>
      <c r="C3446" s="1" t="s">
        <v>259</v>
      </c>
      <c r="D3446" s="1">
        <v>4</v>
      </c>
      <c r="E3446" s="4">
        <v>44653</v>
      </c>
      <c r="F3446" s="1" t="s">
        <v>8918</v>
      </c>
      <c r="G3446" s="1" t="s">
        <v>80</v>
      </c>
      <c r="H3446" s="1" t="s">
        <v>73</v>
      </c>
      <c r="I3446" s="1">
        <v>0.4</v>
      </c>
      <c r="J3446" s="1" t="s">
        <v>82</v>
      </c>
      <c r="K3446" s="1">
        <v>0.6</v>
      </c>
      <c r="L3446" s="1" t="s">
        <v>83</v>
      </c>
      <c r="M3446" s="1">
        <v>0.7</v>
      </c>
      <c r="N3446" s="1" t="s">
        <v>84</v>
      </c>
      <c r="O3446" s="1">
        <v>0.8</v>
      </c>
      <c r="P3446" s="1" t="s">
        <v>85</v>
      </c>
      <c r="Q3446" s="1">
        <v>0</v>
      </c>
      <c r="S3446" s="1">
        <v>0</v>
      </c>
      <c r="U3446" s="1">
        <v>0</v>
      </c>
      <c r="W3446" s="1">
        <v>0</v>
      </c>
      <c r="Y3446" s="1">
        <v>0</v>
      </c>
      <c r="AA3446" s="1">
        <v>0</v>
      </c>
      <c r="AC3446" s="1">
        <v>0</v>
      </c>
      <c r="AE3446" s="1">
        <v>0</v>
      </c>
      <c r="AG3446" s="1">
        <v>3</v>
      </c>
      <c r="AH3446" s="1">
        <v>0</v>
      </c>
    </row>
    <row r="3447" spans="1:34">
      <c r="A3447" s="1" t="s">
        <v>8919</v>
      </c>
      <c r="B3447" s="1" t="s">
        <v>8920</v>
      </c>
      <c r="C3447" s="1" t="s">
        <v>218</v>
      </c>
      <c r="D3447" s="1">
        <v>63</v>
      </c>
      <c r="E3447" s="1">
        <v>40854</v>
      </c>
      <c r="F3447" s="1" t="s">
        <v>20332</v>
      </c>
      <c r="G3447" s="1" t="s">
        <v>72</v>
      </c>
      <c r="H3447" s="1" t="s">
        <v>65</v>
      </c>
      <c r="I3447" s="1">
        <v>0.8</v>
      </c>
      <c r="J3447" s="1" t="s">
        <v>75</v>
      </c>
      <c r="K3447" s="1">
        <v>0</v>
      </c>
      <c r="M3447" s="1">
        <v>0</v>
      </c>
      <c r="O3447" s="1">
        <v>0</v>
      </c>
      <c r="Q3447" s="1">
        <v>0</v>
      </c>
      <c r="S3447" s="1">
        <v>0</v>
      </c>
      <c r="U3447" s="1">
        <v>0</v>
      </c>
      <c r="W3447" s="1">
        <v>0</v>
      </c>
      <c r="Y3447" s="1">
        <v>0</v>
      </c>
      <c r="AA3447" s="1">
        <v>0</v>
      </c>
      <c r="AC3447" s="1">
        <v>0</v>
      </c>
      <c r="AE3447" s="1">
        <v>0</v>
      </c>
      <c r="AG3447" s="1">
        <v>1</v>
      </c>
      <c r="AH3447" s="1">
        <v>0</v>
      </c>
    </row>
    <row r="3448" spans="1:34">
      <c r="A3448" s="1" t="s">
        <v>8921</v>
      </c>
      <c r="B3448" s="1" t="s">
        <v>8922</v>
      </c>
      <c r="C3448" s="1" t="s">
        <v>491</v>
      </c>
      <c r="D3448" s="1">
        <v>9</v>
      </c>
      <c r="E3448" s="1">
        <v>44012</v>
      </c>
      <c r="F3448" s="1" t="s">
        <v>20332</v>
      </c>
      <c r="G3448" s="1" t="s">
        <v>72</v>
      </c>
      <c r="H3448" s="1" t="s">
        <v>65</v>
      </c>
      <c r="I3448" s="1">
        <v>0.5</v>
      </c>
      <c r="J3448" s="1" t="s">
        <v>75</v>
      </c>
      <c r="K3448" s="1">
        <v>0</v>
      </c>
      <c r="M3448" s="1">
        <v>0</v>
      </c>
      <c r="O3448" s="1">
        <v>0</v>
      </c>
      <c r="Q3448" s="1">
        <v>0</v>
      </c>
      <c r="S3448" s="1">
        <v>0</v>
      </c>
      <c r="U3448" s="1">
        <v>0</v>
      </c>
      <c r="W3448" s="1">
        <v>0</v>
      </c>
      <c r="Y3448" s="1">
        <v>0</v>
      </c>
      <c r="AA3448" s="1">
        <v>0</v>
      </c>
      <c r="AC3448" s="1">
        <v>0</v>
      </c>
      <c r="AE3448" s="1">
        <v>0</v>
      </c>
      <c r="AG3448" s="1">
        <v>1</v>
      </c>
      <c r="AH3448" s="1">
        <v>0</v>
      </c>
    </row>
    <row r="3449" spans="1:34">
      <c r="A3449" s="1" t="s">
        <v>8923</v>
      </c>
      <c r="B3449" s="1" t="s">
        <v>8924</v>
      </c>
      <c r="C3449" s="1" t="s">
        <v>212</v>
      </c>
      <c r="H3449" s="1" t="s">
        <v>65</v>
      </c>
      <c r="I3449" s="1" t="s">
        <v>66</v>
      </c>
      <c r="V3449" s="1" t="s">
        <v>67</v>
      </c>
    </row>
    <row r="3450" spans="1:34">
      <c r="A3450" s="1" t="s">
        <v>8925</v>
      </c>
      <c r="B3450" s="1" t="s">
        <v>8926</v>
      </c>
      <c r="C3450" s="1" t="s">
        <v>152</v>
      </c>
      <c r="D3450" s="1">
        <v>6</v>
      </c>
      <c r="E3450" s="4">
        <v>44679</v>
      </c>
      <c r="F3450" s="1" t="s">
        <v>8927</v>
      </c>
      <c r="G3450" s="1" t="s">
        <v>80</v>
      </c>
      <c r="H3450" s="1" t="s">
        <v>73</v>
      </c>
      <c r="I3450" s="1">
        <v>0</v>
      </c>
      <c r="J3450" s="1" t="s">
        <v>81</v>
      </c>
      <c r="K3450" s="1">
        <v>0.73</v>
      </c>
      <c r="L3450" s="1" t="s">
        <v>82</v>
      </c>
      <c r="M3450" s="1">
        <v>0.75</v>
      </c>
      <c r="N3450" s="1" t="s">
        <v>83</v>
      </c>
      <c r="O3450" s="1">
        <v>0.78</v>
      </c>
      <c r="P3450" s="1" t="s">
        <v>84</v>
      </c>
      <c r="Q3450" s="1">
        <v>0.8</v>
      </c>
      <c r="R3450" s="1" t="s">
        <v>85</v>
      </c>
      <c r="S3450" s="1">
        <v>0</v>
      </c>
      <c r="U3450" s="1">
        <v>0</v>
      </c>
      <c r="W3450" s="1">
        <v>0</v>
      </c>
      <c r="Y3450" s="1">
        <v>0</v>
      </c>
      <c r="AA3450" s="1">
        <v>0</v>
      </c>
      <c r="AC3450" s="1">
        <v>0</v>
      </c>
      <c r="AE3450" s="1">
        <v>0</v>
      </c>
      <c r="AG3450" s="1">
        <v>4</v>
      </c>
      <c r="AH3450" s="1">
        <v>15000</v>
      </c>
    </row>
    <row r="3451" spans="1:34">
      <c r="A3451" s="1" t="s">
        <v>8928</v>
      </c>
      <c r="B3451" s="1" t="s">
        <v>8929</v>
      </c>
      <c r="C3451" s="1" t="s">
        <v>867</v>
      </c>
      <c r="D3451" s="1">
        <v>17</v>
      </c>
      <c r="E3451" s="1">
        <v>40704</v>
      </c>
      <c r="F3451" s="1" t="s">
        <v>20332</v>
      </c>
      <c r="G3451" s="1" t="s">
        <v>72</v>
      </c>
      <c r="H3451" s="1" t="s">
        <v>65</v>
      </c>
      <c r="I3451" s="1">
        <v>0.4</v>
      </c>
      <c r="J3451" s="1" t="s">
        <v>75</v>
      </c>
      <c r="K3451" s="1">
        <v>0</v>
      </c>
      <c r="M3451" s="1">
        <v>0</v>
      </c>
      <c r="O3451" s="1">
        <v>0</v>
      </c>
      <c r="Q3451" s="1">
        <v>0</v>
      </c>
      <c r="S3451" s="1">
        <v>0</v>
      </c>
      <c r="U3451" s="1">
        <v>0</v>
      </c>
      <c r="W3451" s="1">
        <v>0</v>
      </c>
      <c r="Y3451" s="1">
        <v>0</v>
      </c>
      <c r="AA3451" s="1">
        <v>0</v>
      </c>
      <c r="AC3451" s="1">
        <v>0</v>
      </c>
      <c r="AE3451" s="1">
        <v>0</v>
      </c>
      <c r="AG3451" s="1">
        <v>1</v>
      </c>
      <c r="AH3451" s="1">
        <v>0</v>
      </c>
    </row>
    <row r="3452" spans="1:34">
      <c r="A3452" s="1" t="s">
        <v>8930</v>
      </c>
      <c r="B3452" s="1" t="s">
        <v>8931</v>
      </c>
      <c r="C3452" s="1" t="s">
        <v>369</v>
      </c>
      <c r="D3452" s="1">
        <v>9</v>
      </c>
      <c r="E3452" s="1">
        <v>43979</v>
      </c>
      <c r="F3452" s="1" t="s">
        <v>20332</v>
      </c>
      <c r="G3452" s="1" t="s">
        <v>72</v>
      </c>
      <c r="H3452" s="1" t="s">
        <v>65</v>
      </c>
      <c r="I3452" s="1">
        <v>0.6</v>
      </c>
      <c r="J3452" s="1" t="s">
        <v>75</v>
      </c>
      <c r="K3452" s="1">
        <v>0</v>
      </c>
      <c r="M3452" s="1">
        <v>0</v>
      </c>
      <c r="O3452" s="1">
        <v>0</v>
      </c>
      <c r="Q3452" s="1">
        <v>0</v>
      </c>
      <c r="S3452" s="1">
        <v>0</v>
      </c>
      <c r="U3452" s="1">
        <v>0</v>
      </c>
      <c r="W3452" s="1">
        <v>0</v>
      </c>
      <c r="Y3452" s="1">
        <v>0</v>
      </c>
      <c r="AA3452" s="1">
        <v>0</v>
      </c>
      <c r="AC3452" s="1">
        <v>0</v>
      </c>
      <c r="AE3452" s="1">
        <v>0</v>
      </c>
      <c r="AG3452" s="1">
        <v>1</v>
      </c>
      <c r="AH3452" s="1">
        <v>0</v>
      </c>
    </row>
    <row r="3453" spans="1:34">
      <c r="A3453" s="1" t="s">
        <v>8932</v>
      </c>
      <c r="B3453" s="1" t="s">
        <v>8933</v>
      </c>
      <c r="C3453" s="1" t="s">
        <v>291</v>
      </c>
      <c r="D3453" s="1">
        <v>79</v>
      </c>
      <c r="E3453" s="1">
        <v>43822</v>
      </c>
      <c r="F3453" s="1" t="s">
        <v>20332</v>
      </c>
      <c r="G3453" s="1" t="s">
        <v>72</v>
      </c>
      <c r="H3453" s="1" t="s">
        <v>73</v>
      </c>
      <c r="I3453" s="1">
        <v>0</v>
      </c>
      <c r="J3453" s="1" t="s">
        <v>81</v>
      </c>
      <c r="K3453" s="1">
        <v>0.75</v>
      </c>
      <c r="L3453" s="1" t="s">
        <v>75</v>
      </c>
      <c r="M3453" s="1">
        <v>0</v>
      </c>
      <c r="O3453" s="1">
        <v>0</v>
      </c>
      <c r="Q3453" s="1">
        <v>0</v>
      </c>
      <c r="S3453" s="1">
        <v>0</v>
      </c>
      <c r="U3453" s="1">
        <v>0</v>
      </c>
      <c r="W3453" s="1">
        <v>0</v>
      </c>
      <c r="Y3453" s="1">
        <v>0</v>
      </c>
      <c r="AA3453" s="1">
        <v>0</v>
      </c>
      <c r="AC3453" s="1">
        <v>0</v>
      </c>
      <c r="AE3453" s="1">
        <v>0</v>
      </c>
      <c r="AG3453" s="1">
        <v>2</v>
      </c>
      <c r="AH3453" s="1">
        <v>15000</v>
      </c>
    </row>
    <row r="3454" spans="1:34">
      <c r="A3454" s="1" t="s">
        <v>8934</v>
      </c>
      <c r="B3454" s="1" t="s">
        <v>8935</v>
      </c>
      <c r="C3454" s="1" t="s">
        <v>620</v>
      </c>
      <c r="D3454" s="1">
        <v>6</v>
      </c>
      <c r="E3454" s="1">
        <v>44315</v>
      </c>
      <c r="F3454" s="1" t="s">
        <v>20332</v>
      </c>
      <c r="G3454" s="1" t="s">
        <v>72</v>
      </c>
      <c r="H3454" s="1" t="s">
        <v>65</v>
      </c>
      <c r="I3454" s="1">
        <v>0.8</v>
      </c>
      <c r="J3454" s="1" t="s">
        <v>75</v>
      </c>
      <c r="K3454" s="1">
        <v>0</v>
      </c>
      <c r="M3454" s="1">
        <v>0</v>
      </c>
      <c r="O3454" s="1">
        <v>0</v>
      </c>
      <c r="Q3454" s="1">
        <v>0</v>
      </c>
      <c r="S3454" s="1">
        <v>0</v>
      </c>
      <c r="U3454" s="1">
        <v>0</v>
      </c>
      <c r="W3454" s="1">
        <v>0</v>
      </c>
      <c r="Y3454" s="1">
        <v>0</v>
      </c>
      <c r="AA3454" s="1">
        <v>0</v>
      </c>
      <c r="AC3454" s="1">
        <v>0</v>
      </c>
      <c r="AE3454" s="1">
        <v>0</v>
      </c>
      <c r="AG3454" s="1">
        <v>1</v>
      </c>
      <c r="AH3454" s="1">
        <v>0</v>
      </c>
    </row>
    <row r="3455" spans="1:34">
      <c r="A3455" s="1" t="s">
        <v>8936</v>
      </c>
      <c r="B3455" s="1" t="s">
        <v>8937</v>
      </c>
      <c r="C3455" s="1" t="s">
        <v>1199</v>
      </c>
      <c r="D3455" s="1">
        <v>50</v>
      </c>
      <c r="E3455" s="1">
        <v>40896</v>
      </c>
      <c r="F3455" s="1" t="s">
        <v>20332</v>
      </c>
      <c r="G3455" s="1" t="s">
        <v>72</v>
      </c>
      <c r="H3455" s="1" t="s">
        <v>65</v>
      </c>
      <c r="I3455" s="1">
        <v>0.8</v>
      </c>
      <c r="J3455" s="1" t="s">
        <v>75</v>
      </c>
      <c r="K3455" s="1">
        <v>0</v>
      </c>
      <c r="M3455" s="1">
        <v>0</v>
      </c>
      <c r="O3455" s="1">
        <v>0</v>
      </c>
      <c r="Q3455" s="1">
        <v>0</v>
      </c>
      <c r="S3455" s="1">
        <v>0</v>
      </c>
      <c r="U3455" s="1">
        <v>0</v>
      </c>
      <c r="W3455" s="1">
        <v>0</v>
      </c>
      <c r="Y3455" s="1">
        <v>0</v>
      </c>
      <c r="AA3455" s="1">
        <v>0</v>
      </c>
      <c r="AC3455" s="1">
        <v>0</v>
      </c>
      <c r="AE3455" s="1">
        <v>0</v>
      </c>
      <c r="AG3455" s="1">
        <v>1</v>
      </c>
      <c r="AH3455" s="1">
        <v>0</v>
      </c>
    </row>
    <row r="3456" spans="1:34">
      <c r="A3456" s="1" t="s">
        <v>8938</v>
      </c>
      <c r="B3456" s="1" t="s">
        <v>8939</v>
      </c>
      <c r="C3456" s="1" t="s">
        <v>121</v>
      </c>
      <c r="D3456" s="1">
        <v>48</v>
      </c>
      <c r="E3456" s="1">
        <v>41822</v>
      </c>
      <c r="F3456" s="1" t="s">
        <v>20332</v>
      </c>
      <c r="G3456" s="1" t="s">
        <v>72</v>
      </c>
      <c r="H3456" s="1" t="s">
        <v>65</v>
      </c>
      <c r="I3456" s="1">
        <v>0.8</v>
      </c>
      <c r="J3456" s="1" t="s">
        <v>75</v>
      </c>
      <c r="K3456" s="1">
        <v>0</v>
      </c>
      <c r="M3456" s="1">
        <v>0</v>
      </c>
      <c r="O3456" s="1">
        <v>0</v>
      </c>
      <c r="Q3456" s="1">
        <v>0</v>
      </c>
      <c r="S3456" s="1">
        <v>0</v>
      </c>
      <c r="U3456" s="1">
        <v>0</v>
      </c>
      <c r="W3456" s="1">
        <v>0</v>
      </c>
      <c r="Y3456" s="1">
        <v>0</v>
      </c>
      <c r="AA3456" s="1">
        <v>0</v>
      </c>
      <c r="AC3456" s="1">
        <v>0</v>
      </c>
      <c r="AE3456" s="1">
        <v>0</v>
      </c>
      <c r="AG3456" s="1">
        <v>1</v>
      </c>
      <c r="AH3456" s="1">
        <v>0</v>
      </c>
    </row>
    <row r="3457" spans="1:34">
      <c r="A3457" s="1" t="s">
        <v>8940</v>
      </c>
      <c r="B3457" s="1" t="s">
        <v>8941</v>
      </c>
      <c r="C3457" s="1" t="s">
        <v>248</v>
      </c>
      <c r="D3457" s="1">
        <v>117</v>
      </c>
      <c r="E3457" s="1">
        <v>41912</v>
      </c>
      <c r="F3457" s="1" t="s">
        <v>20332</v>
      </c>
      <c r="G3457" s="1" t="s">
        <v>72</v>
      </c>
      <c r="H3457" s="1" t="s">
        <v>65</v>
      </c>
      <c r="I3457" s="1">
        <v>0.8</v>
      </c>
      <c r="J3457" s="1" t="s">
        <v>75</v>
      </c>
      <c r="K3457" s="1">
        <v>0</v>
      </c>
      <c r="M3457" s="1">
        <v>0</v>
      </c>
      <c r="O3457" s="1">
        <v>0</v>
      </c>
      <c r="Q3457" s="1">
        <v>0</v>
      </c>
      <c r="S3457" s="1">
        <v>0</v>
      </c>
      <c r="U3457" s="1">
        <v>0</v>
      </c>
      <c r="W3457" s="1">
        <v>0</v>
      </c>
      <c r="Y3457" s="1">
        <v>0</v>
      </c>
      <c r="AA3457" s="1">
        <v>0</v>
      </c>
      <c r="AC3457" s="1">
        <v>0</v>
      </c>
      <c r="AE3457" s="1">
        <v>0</v>
      </c>
      <c r="AG3457" s="1">
        <v>1</v>
      </c>
      <c r="AH3457" s="1">
        <v>0</v>
      </c>
    </row>
    <row r="3458" spans="1:34">
      <c r="A3458" s="1" t="s">
        <v>8942</v>
      </c>
      <c r="B3458" s="1" t="s">
        <v>8943</v>
      </c>
      <c r="C3458" s="1" t="s">
        <v>1232</v>
      </c>
      <c r="D3458" s="1" t="s">
        <v>8944</v>
      </c>
      <c r="E3458" s="4">
        <v>44790</v>
      </c>
      <c r="F3458" s="1" t="s">
        <v>8945</v>
      </c>
      <c r="G3458" s="1" t="s">
        <v>72</v>
      </c>
      <c r="H3458" s="1" t="s">
        <v>73</v>
      </c>
      <c r="I3458" s="1">
        <v>0</v>
      </c>
      <c r="J3458" s="1" t="s">
        <v>89</v>
      </c>
      <c r="K3458" s="1">
        <v>0.8</v>
      </c>
      <c r="L3458" s="1" t="s">
        <v>75</v>
      </c>
      <c r="M3458" s="1">
        <v>0</v>
      </c>
      <c r="O3458" s="1">
        <v>0</v>
      </c>
      <c r="Q3458" s="1">
        <v>0</v>
      </c>
      <c r="S3458" s="1">
        <v>0</v>
      </c>
      <c r="U3458" s="1">
        <v>0</v>
      </c>
      <c r="W3458" s="1">
        <v>0</v>
      </c>
      <c r="Y3458" s="1">
        <v>0</v>
      </c>
      <c r="AA3458" s="1">
        <v>0</v>
      </c>
      <c r="AC3458" s="1">
        <v>0</v>
      </c>
      <c r="AE3458" s="1">
        <v>0</v>
      </c>
      <c r="AG3458" s="1">
        <v>2</v>
      </c>
      <c r="AH3458" s="1">
        <v>12000</v>
      </c>
    </row>
    <row r="3459" spans="1:34">
      <c r="A3459" s="1" t="s">
        <v>8946</v>
      </c>
      <c r="B3459" s="1" t="s">
        <v>8947</v>
      </c>
      <c r="C3459" s="1" t="s">
        <v>506</v>
      </c>
      <c r="D3459" s="1">
        <v>10</v>
      </c>
      <c r="E3459" s="1">
        <v>44313</v>
      </c>
      <c r="F3459" s="1" t="s">
        <v>20332</v>
      </c>
      <c r="G3459" s="1" t="s">
        <v>72</v>
      </c>
      <c r="H3459" s="1" t="s">
        <v>73</v>
      </c>
      <c r="I3459" s="1">
        <v>0</v>
      </c>
      <c r="J3459" s="1" t="s">
        <v>20566</v>
      </c>
      <c r="K3459" s="1">
        <v>0.8</v>
      </c>
      <c r="L3459" s="1" t="s">
        <v>75</v>
      </c>
      <c r="M3459" s="1">
        <v>0</v>
      </c>
      <c r="O3459" s="1">
        <v>0</v>
      </c>
      <c r="Q3459" s="1">
        <v>0</v>
      </c>
      <c r="S3459" s="1">
        <v>0</v>
      </c>
      <c r="U3459" s="1">
        <v>0</v>
      </c>
      <c r="W3459" s="1">
        <v>0</v>
      </c>
      <c r="Y3459" s="1">
        <v>0</v>
      </c>
      <c r="AA3459" s="1">
        <v>0</v>
      </c>
      <c r="AC3459" s="1">
        <v>0</v>
      </c>
      <c r="AE3459" s="1">
        <v>0</v>
      </c>
      <c r="AG3459" s="1">
        <v>2</v>
      </c>
      <c r="AH3459" s="1">
        <v>8140</v>
      </c>
    </row>
    <row r="3460" spans="1:34">
      <c r="A3460" s="1" t="s">
        <v>8948</v>
      </c>
      <c r="B3460" s="1" t="s">
        <v>8949</v>
      </c>
      <c r="C3460" s="1" t="s">
        <v>112</v>
      </c>
      <c r="D3460" s="1">
        <v>5</v>
      </c>
      <c r="E3460" s="4">
        <v>44641</v>
      </c>
      <c r="F3460" s="1" t="s">
        <v>8950</v>
      </c>
      <c r="G3460" s="1" t="s">
        <v>80</v>
      </c>
      <c r="H3460" s="1" t="s">
        <v>65</v>
      </c>
      <c r="I3460" s="1">
        <v>0.5</v>
      </c>
      <c r="J3460" s="1" t="s">
        <v>75</v>
      </c>
      <c r="K3460" s="1">
        <v>0</v>
      </c>
      <c r="M3460" s="1">
        <v>0</v>
      </c>
      <c r="O3460" s="1">
        <v>0</v>
      </c>
      <c r="Q3460" s="1">
        <v>0</v>
      </c>
      <c r="S3460" s="1">
        <v>0</v>
      </c>
      <c r="U3460" s="1">
        <v>0</v>
      </c>
      <c r="W3460" s="1">
        <v>0</v>
      </c>
      <c r="Y3460" s="1">
        <v>0</v>
      </c>
      <c r="AA3460" s="1">
        <v>0</v>
      </c>
      <c r="AC3460" s="1">
        <v>0</v>
      </c>
      <c r="AE3460" s="1">
        <v>0</v>
      </c>
      <c r="AG3460" s="1">
        <v>1</v>
      </c>
      <c r="AH3460" s="1">
        <v>0</v>
      </c>
    </row>
    <row r="3461" spans="1:34">
      <c r="A3461" s="1" t="s">
        <v>8951</v>
      </c>
      <c r="B3461" s="1" t="s">
        <v>8952</v>
      </c>
      <c r="C3461" s="1" t="s">
        <v>112</v>
      </c>
      <c r="D3461" s="1">
        <v>39</v>
      </c>
      <c r="E3461" s="4">
        <v>44558</v>
      </c>
      <c r="F3461" s="1" t="s">
        <v>8953</v>
      </c>
      <c r="G3461" s="1" t="s">
        <v>72</v>
      </c>
      <c r="H3461" s="1" t="s">
        <v>73</v>
      </c>
      <c r="I3461" s="1">
        <v>0</v>
      </c>
      <c r="J3461" s="1" t="s">
        <v>397</v>
      </c>
      <c r="K3461" s="1">
        <v>0.45</v>
      </c>
      <c r="L3461" s="1" t="s">
        <v>75</v>
      </c>
      <c r="M3461" s="1">
        <v>0</v>
      </c>
      <c r="O3461" s="1">
        <v>0</v>
      </c>
      <c r="Q3461" s="1">
        <v>0</v>
      </c>
      <c r="S3461" s="1">
        <v>0</v>
      </c>
      <c r="U3461" s="1">
        <v>0</v>
      </c>
      <c r="W3461" s="1">
        <v>0</v>
      </c>
      <c r="Y3461" s="1">
        <v>0</v>
      </c>
      <c r="AA3461" s="1">
        <v>0</v>
      </c>
      <c r="AC3461" s="1">
        <v>0</v>
      </c>
      <c r="AE3461" s="1">
        <v>0</v>
      </c>
      <c r="AG3461" s="1">
        <v>2</v>
      </c>
      <c r="AH3461" s="1">
        <v>8000</v>
      </c>
    </row>
    <row r="3462" spans="1:34">
      <c r="A3462" s="1" t="s">
        <v>8954</v>
      </c>
      <c r="B3462" s="1" t="s">
        <v>8955</v>
      </c>
      <c r="C3462" s="1" t="s">
        <v>533</v>
      </c>
      <c r="D3462" s="1">
        <v>40</v>
      </c>
      <c r="E3462" s="1">
        <v>41212</v>
      </c>
      <c r="F3462" s="1" t="s">
        <v>20332</v>
      </c>
      <c r="G3462" s="1" t="s">
        <v>72</v>
      </c>
      <c r="H3462" s="1" t="s">
        <v>65</v>
      </c>
      <c r="I3462" s="1">
        <v>0.8</v>
      </c>
      <c r="J3462" s="1" t="s">
        <v>75</v>
      </c>
      <c r="K3462" s="1">
        <v>0</v>
      </c>
      <c r="M3462" s="1">
        <v>0</v>
      </c>
      <c r="O3462" s="1">
        <v>0</v>
      </c>
      <c r="Q3462" s="1">
        <v>0</v>
      </c>
      <c r="S3462" s="1">
        <v>0</v>
      </c>
      <c r="U3462" s="1">
        <v>0</v>
      </c>
      <c r="W3462" s="1">
        <v>0</v>
      </c>
      <c r="Y3462" s="1">
        <v>0</v>
      </c>
      <c r="AA3462" s="1">
        <v>0</v>
      </c>
      <c r="AC3462" s="1">
        <v>0</v>
      </c>
      <c r="AE3462" s="1">
        <v>0</v>
      </c>
      <c r="AG3462" s="1">
        <v>1</v>
      </c>
      <c r="AH3462" s="1">
        <v>0</v>
      </c>
    </row>
    <row r="3463" spans="1:34">
      <c r="A3463" s="1" t="s">
        <v>8956</v>
      </c>
      <c r="B3463" s="1" t="s">
        <v>8957</v>
      </c>
      <c r="C3463" s="1" t="s">
        <v>680</v>
      </c>
      <c r="D3463" s="1">
        <v>12</v>
      </c>
      <c r="E3463" s="4">
        <v>44651</v>
      </c>
      <c r="F3463" s="1" t="s">
        <v>8958</v>
      </c>
      <c r="G3463" s="1" t="s">
        <v>72</v>
      </c>
      <c r="H3463" s="1" t="s">
        <v>73</v>
      </c>
      <c r="I3463" s="1">
        <v>0</v>
      </c>
      <c r="J3463" s="1" t="s">
        <v>8959</v>
      </c>
      <c r="K3463" s="1">
        <v>0.8</v>
      </c>
      <c r="L3463" s="1" t="s">
        <v>75</v>
      </c>
      <c r="M3463" s="1">
        <v>0</v>
      </c>
      <c r="O3463" s="1">
        <v>0</v>
      </c>
      <c r="Q3463" s="1">
        <v>0</v>
      </c>
      <c r="S3463" s="1">
        <v>0</v>
      </c>
      <c r="U3463" s="1">
        <v>0</v>
      </c>
      <c r="W3463" s="1">
        <v>0</v>
      </c>
      <c r="Y3463" s="1">
        <v>0</v>
      </c>
      <c r="AA3463" s="1">
        <v>0</v>
      </c>
      <c r="AC3463" s="1">
        <v>0</v>
      </c>
      <c r="AE3463" s="1">
        <v>0</v>
      </c>
      <c r="AG3463" s="1">
        <v>2</v>
      </c>
      <c r="AH3463" s="1">
        <v>26999.99</v>
      </c>
    </row>
    <row r="3464" spans="1:34">
      <c r="A3464" s="1" t="s">
        <v>8960</v>
      </c>
      <c r="B3464" s="1" t="s">
        <v>8961</v>
      </c>
      <c r="C3464" s="1" t="s">
        <v>199</v>
      </c>
      <c r="D3464" s="1">
        <v>29</v>
      </c>
      <c r="E3464" s="4">
        <v>44550</v>
      </c>
      <c r="F3464" s="1" t="s">
        <v>8962</v>
      </c>
      <c r="G3464" s="1" t="s">
        <v>72</v>
      </c>
      <c r="H3464" s="1" t="s">
        <v>65</v>
      </c>
      <c r="I3464" s="1">
        <v>0.5</v>
      </c>
      <c r="J3464" s="1" t="s">
        <v>75</v>
      </c>
      <c r="K3464" s="1">
        <v>0</v>
      </c>
      <c r="M3464" s="1">
        <v>0</v>
      </c>
      <c r="O3464" s="1">
        <v>0</v>
      </c>
      <c r="Q3464" s="1">
        <v>0</v>
      </c>
      <c r="S3464" s="1">
        <v>0</v>
      </c>
      <c r="U3464" s="1">
        <v>0</v>
      </c>
      <c r="W3464" s="1">
        <v>0</v>
      </c>
      <c r="Y3464" s="1">
        <v>0</v>
      </c>
      <c r="AA3464" s="1">
        <v>0</v>
      </c>
      <c r="AC3464" s="1">
        <v>0</v>
      </c>
      <c r="AE3464" s="1">
        <v>0</v>
      </c>
      <c r="AG3464" s="1">
        <v>1</v>
      </c>
      <c r="AH3464" s="1">
        <v>0</v>
      </c>
    </row>
    <row r="3465" spans="1:34">
      <c r="A3465" s="1" t="s">
        <v>8963</v>
      </c>
      <c r="B3465" s="1" t="s">
        <v>8964</v>
      </c>
      <c r="C3465" s="1" t="s">
        <v>65</v>
      </c>
      <c r="D3465" s="1">
        <v>43</v>
      </c>
      <c r="E3465" s="1">
        <v>44749</v>
      </c>
      <c r="F3465" s="1" t="s">
        <v>20567</v>
      </c>
      <c r="G3465" s="1" t="s">
        <v>20568</v>
      </c>
      <c r="H3465" s="1" t="s">
        <v>73</v>
      </c>
      <c r="I3465" s="1">
        <v>0</v>
      </c>
      <c r="J3465" s="1" t="s">
        <v>81</v>
      </c>
      <c r="K3465" s="1">
        <v>0.6</v>
      </c>
      <c r="L3465" s="1" t="s">
        <v>82</v>
      </c>
      <c r="M3465" s="1">
        <v>0.7</v>
      </c>
      <c r="N3465" s="1" t="s">
        <v>83</v>
      </c>
      <c r="O3465" s="1">
        <v>0.8</v>
      </c>
      <c r="P3465" s="1" t="s">
        <v>84</v>
      </c>
      <c r="Q3465" s="1">
        <v>0.8</v>
      </c>
      <c r="R3465" s="1" t="s">
        <v>85</v>
      </c>
      <c r="S3465" s="1">
        <v>0</v>
      </c>
      <c r="U3465" s="1">
        <v>0</v>
      </c>
      <c r="W3465" s="1">
        <v>0</v>
      </c>
      <c r="Y3465" s="1">
        <v>0</v>
      </c>
      <c r="AA3465" s="1">
        <v>0</v>
      </c>
      <c r="AC3465" s="1">
        <v>0</v>
      </c>
      <c r="AE3465" s="1">
        <v>0</v>
      </c>
      <c r="AG3465" s="1">
        <v>4</v>
      </c>
      <c r="AH3465" s="1">
        <v>15000</v>
      </c>
    </row>
    <row r="3466" spans="1:34">
      <c r="A3466" s="1" t="s">
        <v>8965</v>
      </c>
      <c r="B3466" s="1" t="s">
        <v>8966</v>
      </c>
      <c r="C3466" s="1" t="s">
        <v>112</v>
      </c>
      <c r="D3466" s="1">
        <v>2</v>
      </c>
      <c r="E3466" s="4">
        <v>44646</v>
      </c>
      <c r="F3466" s="1" t="s">
        <v>8967</v>
      </c>
      <c r="G3466" s="1" t="s">
        <v>80</v>
      </c>
      <c r="H3466" s="1" t="s">
        <v>65</v>
      </c>
      <c r="I3466" s="1">
        <v>0.7</v>
      </c>
      <c r="J3466" s="1" t="s">
        <v>75</v>
      </c>
      <c r="K3466" s="1">
        <v>0</v>
      </c>
      <c r="M3466" s="1">
        <v>0</v>
      </c>
      <c r="O3466" s="1">
        <v>0</v>
      </c>
      <c r="Q3466" s="1">
        <v>0</v>
      </c>
      <c r="S3466" s="1">
        <v>0</v>
      </c>
      <c r="U3466" s="1">
        <v>0</v>
      </c>
      <c r="W3466" s="1">
        <v>0</v>
      </c>
      <c r="Y3466" s="1">
        <v>0</v>
      </c>
      <c r="AA3466" s="1">
        <v>0</v>
      </c>
      <c r="AC3466" s="1">
        <v>0</v>
      </c>
      <c r="AE3466" s="1">
        <v>0</v>
      </c>
      <c r="AG3466" s="1">
        <v>1</v>
      </c>
      <c r="AH3466" s="1">
        <v>0</v>
      </c>
    </row>
    <row r="3467" spans="1:34">
      <c r="A3467" s="1" t="s">
        <v>8968</v>
      </c>
      <c r="B3467" s="1" t="s">
        <v>8969</v>
      </c>
      <c r="C3467" s="1" t="s">
        <v>30</v>
      </c>
      <c r="D3467" s="1">
        <v>4</v>
      </c>
      <c r="E3467" s="4">
        <v>44627</v>
      </c>
      <c r="F3467" s="1" t="s">
        <v>8970</v>
      </c>
      <c r="G3467" s="1" t="s">
        <v>72</v>
      </c>
      <c r="H3467" s="1" t="s">
        <v>73</v>
      </c>
      <c r="I3467" s="1">
        <v>0</v>
      </c>
      <c r="J3467" s="1" t="s">
        <v>222</v>
      </c>
      <c r="K3467" s="1">
        <v>0.8</v>
      </c>
      <c r="L3467" s="1" t="s">
        <v>75</v>
      </c>
      <c r="M3467" s="1">
        <v>0</v>
      </c>
      <c r="O3467" s="1">
        <v>0</v>
      </c>
      <c r="Q3467" s="1">
        <v>0</v>
      </c>
      <c r="S3467" s="1">
        <v>0</v>
      </c>
      <c r="U3467" s="1">
        <v>0</v>
      </c>
      <c r="W3467" s="1">
        <v>0</v>
      </c>
      <c r="Y3467" s="1">
        <v>0</v>
      </c>
      <c r="AA3467" s="1">
        <v>0</v>
      </c>
      <c r="AC3467" s="1">
        <v>0</v>
      </c>
      <c r="AE3467" s="1">
        <v>0</v>
      </c>
      <c r="AG3467" s="1">
        <v>2</v>
      </c>
      <c r="AH3467" s="1">
        <v>9999.99</v>
      </c>
    </row>
    <row r="3468" spans="1:34">
      <c r="A3468" s="1" t="s">
        <v>8971</v>
      </c>
      <c r="B3468" s="1" t="s">
        <v>8972</v>
      </c>
      <c r="C3468" s="1" t="s">
        <v>30</v>
      </c>
      <c r="D3468" s="1">
        <v>13</v>
      </c>
      <c r="E3468" s="1">
        <v>44254</v>
      </c>
      <c r="F3468" s="1" t="s">
        <v>20332</v>
      </c>
      <c r="G3468" s="1" t="s">
        <v>72</v>
      </c>
      <c r="H3468" s="1" t="s">
        <v>73</v>
      </c>
      <c r="I3468" s="1">
        <v>0</v>
      </c>
      <c r="J3468" s="1" t="s">
        <v>74</v>
      </c>
      <c r="K3468" s="1">
        <v>0.7</v>
      </c>
      <c r="L3468" s="1" t="s">
        <v>75</v>
      </c>
      <c r="M3468" s="1">
        <v>0</v>
      </c>
      <c r="O3468" s="1">
        <v>0</v>
      </c>
      <c r="Q3468" s="1">
        <v>0</v>
      </c>
      <c r="S3468" s="1">
        <v>0</v>
      </c>
      <c r="U3468" s="1">
        <v>0</v>
      </c>
      <c r="W3468" s="1">
        <v>0</v>
      </c>
      <c r="Y3468" s="1">
        <v>0</v>
      </c>
      <c r="AA3468" s="1">
        <v>0</v>
      </c>
      <c r="AC3468" s="1">
        <v>0</v>
      </c>
      <c r="AE3468" s="1">
        <v>0</v>
      </c>
      <c r="AG3468" s="1">
        <v>2</v>
      </c>
      <c r="AH3468" s="1">
        <v>10000</v>
      </c>
    </row>
    <row r="3469" spans="1:34">
      <c r="A3469" s="1" t="s">
        <v>8973</v>
      </c>
      <c r="B3469" s="1" t="s">
        <v>8974</v>
      </c>
      <c r="C3469" s="1" t="s">
        <v>108</v>
      </c>
      <c r="D3469" s="1">
        <v>16</v>
      </c>
      <c r="E3469" s="1">
        <v>42215</v>
      </c>
      <c r="F3469" s="1" t="s">
        <v>20332</v>
      </c>
      <c r="G3469" s="1" t="s">
        <v>72</v>
      </c>
      <c r="H3469" s="1" t="s">
        <v>65</v>
      </c>
      <c r="I3469" s="1">
        <v>0.6</v>
      </c>
      <c r="J3469" s="1" t="s">
        <v>75</v>
      </c>
      <c r="K3469" s="1">
        <v>0</v>
      </c>
      <c r="M3469" s="1">
        <v>0</v>
      </c>
      <c r="O3469" s="1">
        <v>0</v>
      </c>
      <c r="Q3469" s="1">
        <v>0</v>
      </c>
      <c r="S3469" s="1">
        <v>0</v>
      </c>
      <c r="U3469" s="1">
        <v>0</v>
      </c>
      <c r="W3469" s="1">
        <v>0</v>
      </c>
      <c r="Y3469" s="1">
        <v>0</v>
      </c>
      <c r="AA3469" s="1">
        <v>0</v>
      </c>
      <c r="AC3469" s="1">
        <v>0</v>
      </c>
      <c r="AE3469" s="1">
        <v>0</v>
      </c>
      <c r="AG3469" s="1">
        <v>1</v>
      </c>
      <c r="AH3469" s="1">
        <v>0</v>
      </c>
    </row>
    <row r="3470" spans="1:34">
      <c r="A3470" s="1" t="s">
        <v>8975</v>
      </c>
      <c r="B3470" s="1" t="s">
        <v>8976</v>
      </c>
      <c r="C3470" s="1" t="s">
        <v>291</v>
      </c>
      <c r="D3470" s="1">
        <v>8</v>
      </c>
      <c r="E3470" s="4">
        <v>44651</v>
      </c>
      <c r="F3470" s="1" t="s">
        <v>8977</v>
      </c>
      <c r="G3470" s="1" t="s">
        <v>80</v>
      </c>
      <c r="H3470" s="1" t="s">
        <v>73</v>
      </c>
      <c r="I3470" s="1">
        <v>0</v>
      </c>
      <c r="J3470" s="1" t="s">
        <v>81</v>
      </c>
      <c r="K3470" s="1">
        <v>0.4</v>
      </c>
      <c r="L3470" s="1" t="s">
        <v>82</v>
      </c>
      <c r="M3470" s="1">
        <v>0.6</v>
      </c>
      <c r="N3470" s="1" t="s">
        <v>83</v>
      </c>
      <c r="O3470" s="1">
        <v>0.75</v>
      </c>
      <c r="P3470" s="1" t="s">
        <v>84</v>
      </c>
      <c r="Q3470" s="1">
        <v>0.8</v>
      </c>
      <c r="R3470" s="1" t="s">
        <v>85</v>
      </c>
      <c r="S3470" s="1">
        <v>0</v>
      </c>
      <c r="U3470" s="1">
        <v>0</v>
      </c>
      <c r="W3470" s="1">
        <v>0</v>
      </c>
      <c r="Y3470" s="1">
        <v>0</v>
      </c>
      <c r="AA3470" s="1">
        <v>0</v>
      </c>
      <c r="AC3470" s="1">
        <v>0</v>
      </c>
      <c r="AE3470" s="1">
        <v>0</v>
      </c>
      <c r="AG3470" s="1">
        <v>4</v>
      </c>
      <c r="AH3470" s="1">
        <v>15000</v>
      </c>
    </row>
    <row r="3471" spans="1:34">
      <c r="A3471" s="1" t="s">
        <v>8978</v>
      </c>
      <c r="B3471" s="1" t="s">
        <v>8979</v>
      </c>
      <c r="C3471" s="1" t="s">
        <v>259</v>
      </c>
      <c r="D3471" s="1">
        <v>41</v>
      </c>
      <c r="E3471" s="4">
        <v>44545</v>
      </c>
      <c r="F3471" s="1" t="s">
        <v>8980</v>
      </c>
      <c r="G3471" s="1" t="s">
        <v>72</v>
      </c>
      <c r="H3471" s="1" t="s">
        <v>65</v>
      </c>
      <c r="I3471" s="1">
        <v>0.6</v>
      </c>
      <c r="J3471" s="1" t="s">
        <v>75</v>
      </c>
      <c r="K3471" s="1">
        <v>0</v>
      </c>
      <c r="M3471" s="1">
        <v>0</v>
      </c>
      <c r="O3471" s="1">
        <v>0</v>
      </c>
      <c r="Q3471" s="1">
        <v>0</v>
      </c>
      <c r="S3471" s="1">
        <v>0</v>
      </c>
      <c r="U3471" s="1">
        <v>0</v>
      </c>
      <c r="W3471" s="1">
        <v>0</v>
      </c>
      <c r="Y3471" s="1">
        <v>0</v>
      </c>
      <c r="AA3471" s="1">
        <v>0</v>
      </c>
      <c r="AC3471" s="1">
        <v>0</v>
      </c>
      <c r="AE3471" s="1">
        <v>0</v>
      </c>
      <c r="AG3471" s="1">
        <v>1</v>
      </c>
      <c r="AH3471" s="1">
        <v>0</v>
      </c>
    </row>
    <row r="3472" spans="1:34">
      <c r="A3472" s="1" t="s">
        <v>8981</v>
      </c>
      <c r="B3472" s="1" t="s">
        <v>8982</v>
      </c>
      <c r="C3472" s="1" t="s">
        <v>327</v>
      </c>
      <c r="D3472" s="1">
        <v>18</v>
      </c>
      <c r="E3472" s="4">
        <v>44684</v>
      </c>
      <c r="F3472" s="1" t="s">
        <v>8983</v>
      </c>
      <c r="G3472" s="1" t="s">
        <v>72</v>
      </c>
      <c r="H3472" s="1" t="s">
        <v>65</v>
      </c>
      <c r="I3472" s="1">
        <v>0.6</v>
      </c>
      <c r="J3472" s="1" t="s">
        <v>75</v>
      </c>
      <c r="K3472" s="1">
        <v>0</v>
      </c>
      <c r="M3472" s="1">
        <v>0</v>
      </c>
      <c r="O3472" s="1">
        <v>0</v>
      </c>
      <c r="Q3472" s="1">
        <v>0</v>
      </c>
      <c r="S3472" s="1">
        <v>0</v>
      </c>
      <c r="U3472" s="1">
        <v>0</v>
      </c>
      <c r="W3472" s="1">
        <v>0</v>
      </c>
      <c r="Y3472" s="1">
        <v>0</v>
      </c>
      <c r="AA3472" s="1">
        <v>0</v>
      </c>
      <c r="AC3472" s="1">
        <v>0</v>
      </c>
      <c r="AE3472" s="1">
        <v>0</v>
      </c>
      <c r="AG3472" s="1">
        <v>1</v>
      </c>
      <c r="AH3472" s="1">
        <v>0</v>
      </c>
    </row>
    <row r="3473" spans="1:34">
      <c r="A3473" s="1" t="s">
        <v>8984</v>
      </c>
      <c r="B3473" s="1" t="s">
        <v>8985</v>
      </c>
      <c r="C3473" s="1" t="s">
        <v>334</v>
      </c>
      <c r="D3473" s="1">
        <v>11</v>
      </c>
      <c r="E3473" s="4">
        <v>44710</v>
      </c>
      <c r="F3473" s="1" t="s">
        <v>8986</v>
      </c>
      <c r="G3473" s="1" t="s">
        <v>80</v>
      </c>
      <c r="H3473" s="1" t="s">
        <v>73</v>
      </c>
      <c r="I3473" s="1">
        <v>0</v>
      </c>
      <c r="J3473" s="1" t="s">
        <v>562</v>
      </c>
      <c r="K3473" s="1">
        <v>0.6</v>
      </c>
      <c r="L3473" s="1" t="s">
        <v>75</v>
      </c>
      <c r="M3473" s="1">
        <v>0</v>
      </c>
      <c r="O3473" s="1">
        <v>0</v>
      </c>
      <c r="Q3473" s="1">
        <v>0</v>
      </c>
      <c r="S3473" s="1">
        <v>0</v>
      </c>
      <c r="U3473" s="1">
        <v>0</v>
      </c>
      <c r="W3473" s="1">
        <v>0</v>
      </c>
      <c r="Y3473" s="1">
        <v>0</v>
      </c>
      <c r="AA3473" s="1">
        <v>0</v>
      </c>
      <c r="AC3473" s="1">
        <v>0</v>
      </c>
      <c r="AE3473" s="1">
        <v>0</v>
      </c>
      <c r="AG3473" s="1">
        <v>2</v>
      </c>
      <c r="AH3473" s="1">
        <v>8500</v>
      </c>
    </row>
    <row r="3474" spans="1:34">
      <c r="A3474" s="1" t="s">
        <v>8987</v>
      </c>
      <c r="B3474" s="1" t="s">
        <v>8988</v>
      </c>
      <c r="C3474" s="1" t="s">
        <v>491</v>
      </c>
      <c r="D3474" s="1">
        <v>5</v>
      </c>
      <c r="E3474" s="1">
        <v>44616</v>
      </c>
      <c r="F3474" s="1" t="s">
        <v>20569</v>
      </c>
      <c r="G3474" s="1" t="s">
        <v>80</v>
      </c>
      <c r="H3474" s="1" t="s">
        <v>73</v>
      </c>
      <c r="I3474" s="1">
        <v>0</v>
      </c>
      <c r="J3474" s="1" t="s">
        <v>74</v>
      </c>
      <c r="K3474" s="1">
        <v>0.8</v>
      </c>
      <c r="L3474" s="1" t="s">
        <v>75</v>
      </c>
      <c r="M3474" s="1">
        <v>0</v>
      </c>
      <c r="O3474" s="1">
        <v>0</v>
      </c>
      <c r="Q3474" s="1">
        <v>0</v>
      </c>
      <c r="S3474" s="1">
        <v>0</v>
      </c>
      <c r="U3474" s="1">
        <v>0</v>
      </c>
      <c r="W3474" s="1">
        <v>0</v>
      </c>
      <c r="Y3474" s="1">
        <v>0</v>
      </c>
      <c r="AA3474" s="1">
        <v>0</v>
      </c>
      <c r="AC3474" s="1">
        <v>0</v>
      </c>
      <c r="AE3474" s="1">
        <v>0</v>
      </c>
      <c r="AG3474" s="1">
        <v>2</v>
      </c>
      <c r="AH3474" s="1">
        <v>10000</v>
      </c>
    </row>
    <row r="3475" spans="1:34">
      <c r="A3475" s="1" t="s">
        <v>8989</v>
      </c>
      <c r="B3475" s="1" t="s">
        <v>8990</v>
      </c>
      <c r="C3475" s="1" t="s">
        <v>132</v>
      </c>
      <c r="D3475" s="1">
        <v>34</v>
      </c>
      <c r="E3475" s="1">
        <v>41232</v>
      </c>
      <c r="F3475" s="1" t="s">
        <v>20332</v>
      </c>
      <c r="G3475" s="1" t="s">
        <v>72</v>
      </c>
      <c r="H3475" s="1" t="s">
        <v>65</v>
      </c>
      <c r="I3475" s="1">
        <v>0.8</v>
      </c>
      <c r="J3475" s="1" t="s">
        <v>75</v>
      </c>
      <c r="K3475" s="1">
        <v>0</v>
      </c>
      <c r="M3475" s="1">
        <v>0</v>
      </c>
      <c r="O3475" s="1">
        <v>0</v>
      </c>
      <c r="Q3475" s="1">
        <v>0</v>
      </c>
      <c r="S3475" s="1">
        <v>0</v>
      </c>
      <c r="U3475" s="1">
        <v>0</v>
      </c>
      <c r="W3475" s="1">
        <v>0</v>
      </c>
      <c r="Y3475" s="1">
        <v>0</v>
      </c>
      <c r="AA3475" s="1">
        <v>0</v>
      </c>
      <c r="AC3475" s="1">
        <v>0</v>
      </c>
      <c r="AE3475" s="1">
        <v>0</v>
      </c>
      <c r="AG3475" s="1">
        <v>1</v>
      </c>
      <c r="AH3475" s="1">
        <v>0</v>
      </c>
    </row>
    <row r="3476" spans="1:34">
      <c r="A3476" s="1" t="s">
        <v>8991</v>
      </c>
      <c r="B3476" s="1" t="s">
        <v>8992</v>
      </c>
      <c r="C3476" s="1" t="s">
        <v>95</v>
      </c>
      <c r="D3476" s="1">
        <v>26</v>
      </c>
      <c r="E3476" s="4">
        <v>44512</v>
      </c>
      <c r="F3476" s="1" t="s">
        <v>8993</v>
      </c>
      <c r="G3476" s="1" t="s">
        <v>72</v>
      </c>
      <c r="H3476" s="1" t="s">
        <v>65</v>
      </c>
      <c r="I3476" s="1">
        <v>0.8</v>
      </c>
      <c r="J3476" s="1" t="s">
        <v>75</v>
      </c>
      <c r="K3476" s="1">
        <v>0</v>
      </c>
      <c r="M3476" s="1">
        <v>0</v>
      </c>
      <c r="O3476" s="1">
        <v>0</v>
      </c>
      <c r="Q3476" s="1">
        <v>0</v>
      </c>
      <c r="S3476" s="1">
        <v>0</v>
      </c>
      <c r="U3476" s="1">
        <v>0</v>
      </c>
      <c r="W3476" s="1">
        <v>0</v>
      </c>
      <c r="Y3476" s="1">
        <v>0</v>
      </c>
      <c r="AA3476" s="1">
        <v>0</v>
      </c>
      <c r="AC3476" s="1">
        <v>0</v>
      </c>
      <c r="AE3476" s="1">
        <v>0</v>
      </c>
      <c r="AG3476" s="1">
        <v>1</v>
      </c>
      <c r="AH3476" s="1">
        <v>0</v>
      </c>
    </row>
    <row r="3477" spans="1:34">
      <c r="A3477" s="1" t="s">
        <v>8994</v>
      </c>
      <c r="B3477" s="1" t="s">
        <v>8995</v>
      </c>
      <c r="C3477" s="1" t="s">
        <v>620</v>
      </c>
      <c r="D3477" s="1">
        <v>17</v>
      </c>
      <c r="E3477" s="1">
        <v>40277</v>
      </c>
      <c r="F3477" s="1" t="s">
        <v>20332</v>
      </c>
      <c r="G3477" s="1" t="s">
        <v>72</v>
      </c>
      <c r="H3477" s="1" t="s">
        <v>65</v>
      </c>
      <c r="I3477" s="1">
        <v>0.4</v>
      </c>
      <c r="J3477" s="1" t="s">
        <v>75</v>
      </c>
      <c r="K3477" s="1">
        <v>0</v>
      </c>
      <c r="M3477" s="1">
        <v>0</v>
      </c>
      <c r="O3477" s="1">
        <v>0</v>
      </c>
      <c r="Q3477" s="1">
        <v>0</v>
      </c>
      <c r="S3477" s="1">
        <v>0</v>
      </c>
      <c r="U3477" s="1">
        <v>0</v>
      </c>
      <c r="W3477" s="1">
        <v>0</v>
      </c>
      <c r="Y3477" s="1">
        <v>0</v>
      </c>
      <c r="AA3477" s="1">
        <v>0</v>
      </c>
      <c r="AC3477" s="1">
        <v>0</v>
      </c>
      <c r="AE3477" s="1">
        <v>0</v>
      </c>
      <c r="AG3477" s="1">
        <v>1</v>
      </c>
      <c r="AH3477" s="1">
        <v>0</v>
      </c>
    </row>
    <row r="3478" spans="1:34">
      <c r="A3478" s="1" t="s">
        <v>8996</v>
      </c>
      <c r="B3478" s="1" t="s">
        <v>8997</v>
      </c>
      <c r="C3478" s="1" t="s">
        <v>680</v>
      </c>
      <c r="D3478" s="1">
        <v>14</v>
      </c>
      <c r="E3478" s="4">
        <v>44649</v>
      </c>
      <c r="F3478" s="1" t="s">
        <v>8998</v>
      </c>
      <c r="G3478" s="1" t="s">
        <v>72</v>
      </c>
      <c r="H3478" s="1" t="s">
        <v>73</v>
      </c>
      <c r="I3478" s="1">
        <v>0</v>
      </c>
      <c r="J3478" s="1" t="s">
        <v>74</v>
      </c>
      <c r="K3478" s="1">
        <v>0.5</v>
      </c>
      <c r="L3478" s="1" t="s">
        <v>75</v>
      </c>
      <c r="M3478" s="1">
        <v>0</v>
      </c>
      <c r="O3478" s="1">
        <v>0</v>
      </c>
      <c r="Q3478" s="1">
        <v>0</v>
      </c>
      <c r="S3478" s="1">
        <v>0</v>
      </c>
      <c r="U3478" s="1">
        <v>0</v>
      </c>
      <c r="W3478" s="1">
        <v>0</v>
      </c>
      <c r="Y3478" s="1">
        <v>0</v>
      </c>
      <c r="AA3478" s="1">
        <v>0</v>
      </c>
      <c r="AC3478" s="1">
        <v>0</v>
      </c>
      <c r="AE3478" s="1">
        <v>0</v>
      </c>
      <c r="AG3478" s="1">
        <v>2</v>
      </c>
      <c r="AH3478" s="1">
        <v>10000</v>
      </c>
    </row>
    <row r="3479" spans="1:34">
      <c r="A3479" s="1" t="s">
        <v>8999</v>
      </c>
      <c r="B3479" s="1" t="s">
        <v>9000</v>
      </c>
      <c r="C3479" s="1" t="s">
        <v>212</v>
      </c>
      <c r="D3479" s="1">
        <v>61</v>
      </c>
      <c r="E3479" s="4">
        <v>44558</v>
      </c>
      <c r="F3479" s="1" t="s">
        <v>9001</v>
      </c>
      <c r="G3479" s="1" t="s">
        <v>72</v>
      </c>
      <c r="H3479" s="1" t="s">
        <v>73</v>
      </c>
      <c r="I3479" s="1">
        <v>0</v>
      </c>
      <c r="J3479" s="1" t="s">
        <v>562</v>
      </c>
      <c r="K3479" s="1">
        <v>0.6</v>
      </c>
      <c r="L3479" s="1" t="s">
        <v>75</v>
      </c>
      <c r="M3479" s="1">
        <v>0</v>
      </c>
      <c r="O3479" s="1">
        <v>0</v>
      </c>
      <c r="Q3479" s="1">
        <v>0</v>
      </c>
      <c r="S3479" s="1">
        <v>0</v>
      </c>
      <c r="U3479" s="1">
        <v>0</v>
      </c>
      <c r="W3479" s="1">
        <v>0</v>
      </c>
      <c r="Y3479" s="1">
        <v>0</v>
      </c>
      <c r="AA3479" s="1">
        <v>0</v>
      </c>
      <c r="AC3479" s="1">
        <v>0</v>
      </c>
      <c r="AE3479" s="1">
        <v>0</v>
      </c>
      <c r="AG3479" s="1">
        <v>2</v>
      </c>
      <c r="AH3479" s="1">
        <v>8500</v>
      </c>
    </row>
    <row r="3480" spans="1:34">
      <c r="A3480" s="1" t="s">
        <v>9002</v>
      </c>
      <c r="B3480" s="1" t="s">
        <v>9003</v>
      </c>
      <c r="C3480" s="1" t="s">
        <v>506</v>
      </c>
      <c r="D3480" s="1">
        <v>12</v>
      </c>
      <c r="E3480" s="1">
        <v>44333</v>
      </c>
      <c r="F3480" s="1" t="s">
        <v>20340</v>
      </c>
      <c r="G3480" s="1" t="s">
        <v>20341</v>
      </c>
      <c r="H3480" s="1" t="s">
        <v>73</v>
      </c>
      <c r="I3480" s="1">
        <v>0</v>
      </c>
      <c r="J3480" s="1" t="s">
        <v>74</v>
      </c>
      <c r="K3480" s="1">
        <v>0.55000000000000004</v>
      </c>
      <c r="L3480" s="1" t="s">
        <v>82</v>
      </c>
      <c r="M3480" s="1">
        <v>0.6</v>
      </c>
      <c r="N3480" s="1" t="s">
        <v>83</v>
      </c>
      <c r="O3480" s="1">
        <v>0.65</v>
      </c>
      <c r="P3480" s="1" t="s">
        <v>84</v>
      </c>
      <c r="Q3480" s="1">
        <v>0.7</v>
      </c>
      <c r="R3480" s="1" t="s">
        <v>85</v>
      </c>
      <c r="S3480" s="1">
        <v>0</v>
      </c>
      <c r="U3480" s="1">
        <v>0</v>
      </c>
      <c r="W3480" s="1">
        <v>0</v>
      </c>
      <c r="Y3480" s="1">
        <v>0</v>
      </c>
      <c r="AA3480" s="1">
        <v>0</v>
      </c>
      <c r="AC3480" s="1">
        <v>0</v>
      </c>
      <c r="AE3480" s="1">
        <v>0</v>
      </c>
      <c r="AG3480" s="1">
        <v>4</v>
      </c>
      <c r="AH3480" s="1">
        <v>10000</v>
      </c>
    </row>
    <row r="3481" spans="1:34">
      <c r="A3481" s="1" t="s">
        <v>9004</v>
      </c>
      <c r="B3481" s="1" t="s">
        <v>9005</v>
      </c>
      <c r="C3481" s="1" t="s">
        <v>112</v>
      </c>
      <c r="D3481" s="1">
        <v>21</v>
      </c>
      <c r="E3481" s="1">
        <v>44187</v>
      </c>
      <c r="F3481" s="1" t="s">
        <v>20332</v>
      </c>
      <c r="G3481" s="1" t="s">
        <v>72</v>
      </c>
      <c r="H3481" s="1" t="s">
        <v>65</v>
      </c>
      <c r="I3481" s="1">
        <v>0.7</v>
      </c>
      <c r="J3481" s="1" t="s">
        <v>75</v>
      </c>
      <c r="K3481" s="1">
        <v>0</v>
      </c>
      <c r="M3481" s="1">
        <v>0</v>
      </c>
      <c r="O3481" s="1">
        <v>0</v>
      </c>
      <c r="Q3481" s="1">
        <v>0</v>
      </c>
      <c r="S3481" s="1">
        <v>0</v>
      </c>
      <c r="U3481" s="1">
        <v>0</v>
      </c>
      <c r="W3481" s="1">
        <v>0</v>
      </c>
      <c r="Y3481" s="1">
        <v>0</v>
      </c>
      <c r="AA3481" s="1">
        <v>0</v>
      </c>
      <c r="AC3481" s="1">
        <v>0</v>
      </c>
      <c r="AE3481" s="1">
        <v>0</v>
      </c>
      <c r="AG3481" s="1">
        <v>1</v>
      </c>
      <c r="AH3481" s="1">
        <v>0</v>
      </c>
    </row>
    <row r="3482" spans="1:34">
      <c r="A3482" s="1" t="s">
        <v>9006</v>
      </c>
      <c r="B3482" s="1" t="s">
        <v>9007</v>
      </c>
      <c r="C3482" s="1" t="s">
        <v>360</v>
      </c>
      <c r="H3482" s="1" t="s">
        <v>65</v>
      </c>
      <c r="I3482" s="1" t="s">
        <v>66</v>
      </c>
      <c r="V3482" s="1" t="s">
        <v>67</v>
      </c>
    </row>
    <row r="3483" spans="1:34">
      <c r="A3483" s="1" t="s">
        <v>9008</v>
      </c>
      <c r="B3483" s="1" t="s">
        <v>9009</v>
      </c>
      <c r="C3483" s="1" t="s">
        <v>259</v>
      </c>
      <c r="D3483" s="1">
        <v>32</v>
      </c>
      <c r="E3483" s="4">
        <v>44550</v>
      </c>
      <c r="F3483" s="1" t="s">
        <v>9010</v>
      </c>
      <c r="G3483" s="1" t="s">
        <v>72</v>
      </c>
      <c r="H3483" s="1" t="s">
        <v>73</v>
      </c>
      <c r="I3483" s="1">
        <v>0</v>
      </c>
      <c r="J3483" s="1" t="s">
        <v>434</v>
      </c>
      <c r="K3483" s="1">
        <v>0.6</v>
      </c>
      <c r="L3483" s="1" t="s">
        <v>75</v>
      </c>
      <c r="M3483" s="1">
        <v>0</v>
      </c>
      <c r="O3483" s="1">
        <v>0</v>
      </c>
      <c r="Q3483" s="1">
        <v>0</v>
      </c>
      <c r="S3483" s="1">
        <v>0</v>
      </c>
      <c r="U3483" s="1">
        <v>0</v>
      </c>
      <c r="W3483" s="1">
        <v>0</v>
      </c>
      <c r="Y3483" s="1">
        <v>0</v>
      </c>
      <c r="AA3483" s="1">
        <v>0</v>
      </c>
      <c r="AC3483" s="1">
        <v>0</v>
      </c>
      <c r="AE3483" s="1">
        <v>0</v>
      </c>
      <c r="AG3483" s="1">
        <v>2</v>
      </c>
      <c r="AH3483" s="1">
        <v>7500</v>
      </c>
    </row>
    <row r="3484" spans="1:34">
      <c r="A3484" s="1" t="s">
        <v>9011</v>
      </c>
      <c r="B3484" s="1" t="s">
        <v>9012</v>
      </c>
      <c r="C3484" s="1" t="s">
        <v>423</v>
      </c>
      <c r="H3484" s="1" t="s">
        <v>65</v>
      </c>
      <c r="I3484" s="1" t="s">
        <v>66</v>
      </c>
      <c r="V3484" s="1" t="s">
        <v>67</v>
      </c>
    </row>
    <row r="3485" spans="1:34">
      <c r="A3485" s="1" t="s">
        <v>9013</v>
      </c>
      <c r="B3485" s="1" t="s">
        <v>9014</v>
      </c>
      <c r="C3485" s="1" t="s">
        <v>334</v>
      </c>
      <c r="D3485" s="1">
        <v>7</v>
      </c>
      <c r="E3485" s="4">
        <v>44711</v>
      </c>
      <c r="F3485" s="1" t="s">
        <v>9015</v>
      </c>
      <c r="G3485" s="1" t="s">
        <v>72</v>
      </c>
      <c r="H3485" s="1" t="s">
        <v>65</v>
      </c>
      <c r="I3485" s="1">
        <v>0.7</v>
      </c>
      <c r="J3485" s="1" t="s">
        <v>75</v>
      </c>
      <c r="K3485" s="1">
        <v>0</v>
      </c>
      <c r="M3485" s="1">
        <v>0</v>
      </c>
      <c r="O3485" s="1">
        <v>0</v>
      </c>
      <c r="Q3485" s="1">
        <v>0</v>
      </c>
      <c r="S3485" s="1">
        <v>0</v>
      </c>
      <c r="U3485" s="1">
        <v>0</v>
      </c>
      <c r="W3485" s="1">
        <v>0</v>
      </c>
      <c r="Y3485" s="1">
        <v>0</v>
      </c>
      <c r="AA3485" s="1">
        <v>0</v>
      </c>
      <c r="AC3485" s="1">
        <v>0</v>
      </c>
      <c r="AE3485" s="1">
        <v>0</v>
      </c>
      <c r="AG3485" s="1">
        <v>1</v>
      </c>
      <c r="AH3485" s="1">
        <v>0</v>
      </c>
    </row>
    <row r="3486" spans="1:34">
      <c r="A3486" s="1" t="s">
        <v>9016</v>
      </c>
      <c r="B3486" s="1" t="s">
        <v>9017</v>
      </c>
      <c r="C3486" s="1" t="s">
        <v>491</v>
      </c>
      <c r="D3486" s="1">
        <v>17</v>
      </c>
      <c r="E3486" s="1">
        <v>43558</v>
      </c>
      <c r="F3486" s="1" t="s">
        <v>20332</v>
      </c>
      <c r="G3486" s="1" t="s">
        <v>72</v>
      </c>
      <c r="H3486" s="1" t="s">
        <v>65</v>
      </c>
      <c r="I3486" s="1">
        <v>0.8</v>
      </c>
      <c r="J3486" s="1" t="s">
        <v>75</v>
      </c>
      <c r="K3486" s="1">
        <v>0</v>
      </c>
      <c r="M3486" s="1">
        <v>0</v>
      </c>
      <c r="O3486" s="1">
        <v>0</v>
      </c>
      <c r="Q3486" s="1">
        <v>0</v>
      </c>
      <c r="S3486" s="1">
        <v>0</v>
      </c>
      <c r="U3486" s="1">
        <v>0</v>
      </c>
      <c r="W3486" s="1">
        <v>0</v>
      </c>
      <c r="Y3486" s="1">
        <v>0</v>
      </c>
      <c r="AA3486" s="1">
        <v>0</v>
      </c>
      <c r="AC3486" s="1">
        <v>0</v>
      </c>
      <c r="AE3486" s="1">
        <v>0</v>
      </c>
      <c r="AG3486" s="1">
        <v>1</v>
      </c>
      <c r="AH3486" s="1">
        <v>0</v>
      </c>
    </row>
    <row r="3487" spans="1:34">
      <c r="A3487" s="1" t="s">
        <v>9018</v>
      </c>
      <c r="B3487" s="1" t="s">
        <v>9019</v>
      </c>
      <c r="C3487" s="1" t="s">
        <v>297</v>
      </c>
      <c r="D3487" s="1">
        <v>34</v>
      </c>
      <c r="E3487" s="1">
        <v>41213</v>
      </c>
      <c r="F3487" s="1" t="s">
        <v>20332</v>
      </c>
      <c r="G3487" s="1" t="s">
        <v>72</v>
      </c>
      <c r="H3487" s="1" t="s">
        <v>65</v>
      </c>
      <c r="I3487" s="1">
        <v>0.8</v>
      </c>
      <c r="J3487" s="1" t="s">
        <v>75</v>
      </c>
      <c r="K3487" s="1">
        <v>0</v>
      </c>
      <c r="M3487" s="1">
        <v>0</v>
      </c>
      <c r="O3487" s="1">
        <v>0</v>
      </c>
      <c r="Q3487" s="1">
        <v>0</v>
      </c>
      <c r="S3487" s="1">
        <v>0</v>
      </c>
      <c r="U3487" s="1">
        <v>0</v>
      </c>
      <c r="W3487" s="1">
        <v>0</v>
      </c>
      <c r="Y3487" s="1">
        <v>0</v>
      </c>
      <c r="AA3487" s="1">
        <v>0</v>
      </c>
      <c r="AC3487" s="1">
        <v>0</v>
      </c>
      <c r="AE3487" s="1">
        <v>0</v>
      </c>
      <c r="AG3487" s="1">
        <v>1</v>
      </c>
      <c r="AH3487" s="1">
        <v>0</v>
      </c>
    </row>
    <row r="3488" spans="1:34">
      <c r="A3488" s="1" t="s">
        <v>9020</v>
      </c>
      <c r="B3488" s="1" t="s">
        <v>9021</v>
      </c>
      <c r="C3488" s="1" t="s">
        <v>1204</v>
      </c>
      <c r="D3488" s="1">
        <v>4</v>
      </c>
      <c r="E3488" s="4">
        <v>44641</v>
      </c>
      <c r="F3488" s="1" t="s">
        <v>9022</v>
      </c>
      <c r="G3488" s="1" t="s">
        <v>72</v>
      </c>
      <c r="H3488" s="1" t="s">
        <v>73</v>
      </c>
      <c r="I3488" s="1">
        <v>0</v>
      </c>
      <c r="J3488" s="1" t="s">
        <v>562</v>
      </c>
      <c r="K3488" s="1">
        <v>0.8</v>
      </c>
      <c r="L3488" s="1" t="s">
        <v>75</v>
      </c>
      <c r="M3488" s="1">
        <v>0</v>
      </c>
      <c r="O3488" s="1">
        <v>0</v>
      </c>
      <c r="Q3488" s="1">
        <v>0</v>
      </c>
      <c r="S3488" s="1">
        <v>0</v>
      </c>
      <c r="U3488" s="1">
        <v>0</v>
      </c>
      <c r="W3488" s="1">
        <v>0</v>
      </c>
      <c r="Y3488" s="1">
        <v>0</v>
      </c>
      <c r="AA3488" s="1">
        <v>0</v>
      </c>
      <c r="AC3488" s="1">
        <v>0</v>
      </c>
      <c r="AE3488" s="1">
        <v>0</v>
      </c>
      <c r="AG3488" s="1">
        <v>2</v>
      </c>
      <c r="AH3488" s="1">
        <v>8500</v>
      </c>
    </row>
    <row r="3489" spans="1:34">
      <c r="A3489" s="1" t="s">
        <v>9023</v>
      </c>
      <c r="B3489" s="1" t="s">
        <v>9024</v>
      </c>
      <c r="C3489" s="1" t="s">
        <v>228</v>
      </c>
      <c r="D3489" s="1">
        <v>11</v>
      </c>
      <c r="E3489" s="4">
        <v>44726</v>
      </c>
      <c r="F3489" s="1" t="s">
        <v>9025</v>
      </c>
      <c r="G3489" s="1" t="s">
        <v>72</v>
      </c>
      <c r="H3489" s="1" t="s">
        <v>65</v>
      </c>
      <c r="I3489" s="1">
        <v>0.8</v>
      </c>
      <c r="J3489" s="1" t="s">
        <v>75</v>
      </c>
      <c r="K3489" s="1">
        <v>0</v>
      </c>
      <c r="M3489" s="1">
        <v>0</v>
      </c>
      <c r="O3489" s="1">
        <v>0</v>
      </c>
      <c r="Q3489" s="1">
        <v>0</v>
      </c>
      <c r="S3489" s="1">
        <v>0</v>
      </c>
      <c r="U3489" s="1">
        <v>0</v>
      </c>
      <c r="W3489" s="1">
        <v>0</v>
      </c>
      <c r="Y3489" s="1">
        <v>0</v>
      </c>
      <c r="AA3489" s="1">
        <v>0</v>
      </c>
      <c r="AC3489" s="1">
        <v>0</v>
      </c>
      <c r="AE3489" s="1">
        <v>0</v>
      </c>
      <c r="AG3489" s="1">
        <v>1</v>
      </c>
      <c r="AH3489" s="1">
        <v>0</v>
      </c>
    </row>
    <row r="3490" spans="1:34">
      <c r="A3490" s="1" t="s">
        <v>9026</v>
      </c>
      <c r="B3490" s="1" t="s">
        <v>9027</v>
      </c>
      <c r="C3490" s="1" t="s">
        <v>135</v>
      </c>
      <c r="D3490" s="1">
        <v>31</v>
      </c>
      <c r="E3490" s="1">
        <v>41113</v>
      </c>
      <c r="F3490" s="1" t="s">
        <v>20332</v>
      </c>
      <c r="G3490" s="1" t="s">
        <v>72</v>
      </c>
      <c r="H3490" s="1" t="s">
        <v>65</v>
      </c>
      <c r="I3490" s="1">
        <v>0.8</v>
      </c>
      <c r="J3490" s="1" t="s">
        <v>75</v>
      </c>
      <c r="K3490" s="1">
        <v>0</v>
      </c>
      <c r="M3490" s="1">
        <v>0</v>
      </c>
      <c r="O3490" s="1">
        <v>0</v>
      </c>
      <c r="Q3490" s="1">
        <v>0</v>
      </c>
      <c r="S3490" s="1">
        <v>0</v>
      </c>
      <c r="U3490" s="1">
        <v>0</v>
      </c>
      <c r="W3490" s="1">
        <v>0</v>
      </c>
      <c r="Y3490" s="1">
        <v>0</v>
      </c>
      <c r="AA3490" s="1">
        <v>0</v>
      </c>
      <c r="AC3490" s="1">
        <v>0</v>
      </c>
      <c r="AE3490" s="1">
        <v>0</v>
      </c>
      <c r="AG3490" s="1">
        <v>1</v>
      </c>
      <c r="AH3490" s="1">
        <v>0</v>
      </c>
    </row>
    <row r="3491" spans="1:34">
      <c r="A3491" s="1" t="s">
        <v>9028</v>
      </c>
      <c r="B3491" s="1" t="s">
        <v>9029</v>
      </c>
      <c r="C3491" s="1" t="s">
        <v>78</v>
      </c>
      <c r="D3491" s="1">
        <v>11</v>
      </c>
      <c r="E3491" s="4">
        <v>44662</v>
      </c>
      <c r="F3491" s="1" t="s">
        <v>9030</v>
      </c>
      <c r="G3491" s="1" t="s">
        <v>80</v>
      </c>
      <c r="H3491" s="1" t="s">
        <v>73</v>
      </c>
      <c r="I3491" s="1">
        <v>0</v>
      </c>
      <c r="J3491" s="1" t="s">
        <v>1697</v>
      </c>
      <c r="K3491" s="1">
        <v>0.4</v>
      </c>
      <c r="L3491" s="1" t="s">
        <v>82</v>
      </c>
      <c r="M3491" s="1">
        <v>0.5</v>
      </c>
      <c r="N3491" s="1" t="s">
        <v>83</v>
      </c>
      <c r="O3491" s="1">
        <v>0.6</v>
      </c>
      <c r="P3491" s="1" t="s">
        <v>84</v>
      </c>
      <c r="Q3491" s="1">
        <v>0.7</v>
      </c>
      <c r="R3491" s="1" t="s">
        <v>85</v>
      </c>
      <c r="S3491" s="1">
        <v>0</v>
      </c>
      <c r="U3491" s="1">
        <v>0</v>
      </c>
      <c r="W3491" s="1">
        <v>0</v>
      </c>
      <c r="Y3491" s="1">
        <v>0</v>
      </c>
      <c r="AA3491" s="1">
        <v>0</v>
      </c>
      <c r="AC3491" s="1">
        <v>0</v>
      </c>
      <c r="AE3491" s="1">
        <v>0</v>
      </c>
      <c r="AG3491" s="1">
        <v>4</v>
      </c>
      <c r="AH3491" s="1">
        <v>20000</v>
      </c>
    </row>
    <row r="3492" spans="1:34">
      <c r="A3492" s="1" t="s">
        <v>9031</v>
      </c>
      <c r="B3492" s="1" t="s">
        <v>9032</v>
      </c>
      <c r="C3492" s="1" t="s">
        <v>369</v>
      </c>
      <c r="D3492" s="1">
        <v>4</v>
      </c>
      <c r="E3492" s="4">
        <v>44650</v>
      </c>
      <c r="F3492" s="1" t="s">
        <v>9033</v>
      </c>
      <c r="G3492" s="1" t="s">
        <v>745</v>
      </c>
      <c r="H3492" s="1" t="s">
        <v>65</v>
      </c>
      <c r="I3492" s="1">
        <v>0.6</v>
      </c>
      <c r="J3492" s="1" t="s">
        <v>75</v>
      </c>
      <c r="K3492" s="1">
        <v>0</v>
      </c>
      <c r="M3492" s="1">
        <v>0</v>
      </c>
      <c r="O3492" s="1">
        <v>0</v>
      </c>
      <c r="Q3492" s="1">
        <v>0</v>
      </c>
      <c r="S3492" s="1">
        <v>0</v>
      </c>
      <c r="U3492" s="1">
        <v>0</v>
      </c>
      <c r="W3492" s="1">
        <v>0</v>
      </c>
      <c r="Y3492" s="1">
        <v>0</v>
      </c>
      <c r="AA3492" s="1">
        <v>0</v>
      </c>
      <c r="AC3492" s="1">
        <v>0</v>
      </c>
      <c r="AE3492" s="1">
        <v>0</v>
      </c>
      <c r="AG3492" s="1">
        <v>1</v>
      </c>
      <c r="AH3492" s="1">
        <v>0</v>
      </c>
    </row>
    <row r="3493" spans="1:34">
      <c r="A3493" s="1" t="s">
        <v>9034</v>
      </c>
      <c r="B3493" s="1" t="s">
        <v>9035</v>
      </c>
      <c r="C3493" s="1" t="s">
        <v>327</v>
      </c>
      <c r="H3493" s="1" t="s">
        <v>65</v>
      </c>
      <c r="I3493" s="1" t="s">
        <v>66</v>
      </c>
      <c r="V3493" s="1" t="s">
        <v>67</v>
      </c>
    </row>
    <row r="3494" spans="1:34">
      <c r="A3494" s="1" t="s">
        <v>9036</v>
      </c>
      <c r="B3494" s="1" t="s">
        <v>9037</v>
      </c>
      <c r="C3494" s="1" t="s">
        <v>310</v>
      </c>
      <c r="H3494" s="1" t="s">
        <v>65</v>
      </c>
      <c r="I3494" s="1" t="s">
        <v>66</v>
      </c>
      <c r="V3494" s="1" t="s">
        <v>67</v>
      </c>
    </row>
    <row r="3495" spans="1:34">
      <c r="A3495" s="1" t="s">
        <v>9038</v>
      </c>
      <c r="B3495" s="1" t="s">
        <v>9039</v>
      </c>
      <c r="C3495" s="1" t="s">
        <v>279</v>
      </c>
      <c r="D3495" s="1">
        <v>10</v>
      </c>
      <c r="E3495" s="1">
        <v>44328</v>
      </c>
      <c r="F3495" s="1" t="s">
        <v>20332</v>
      </c>
      <c r="G3495" s="1" t="s">
        <v>72</v>
      </c>
      <c r="H3495" s="1" t="s">
        <v>65</v>
      </c>
      <c r="I3495" s="1">
        <v>0.75</v>
      </c>
      <c r="J3495" s="1" t="s">
        <v>75</v>
      </c>
      <c r="K3495" s="1">
        <v>0</v>
      </c>
      <c r="M3495" s="1">
        <v>0</v>
      </c>
      <c r="O3495" s="1">
        <v>0</v>
      </c>
      <c r="Q3495" s="1">
        <v>0</v>
      </c>
      <c r="S3495" s="1">
        <v>0</v>
      </c>
      <c r="U3495" s="1">
        <v>0</v>
      </c>
      <c r="W3495" s="1">
        <v>0</v>
      </c>
      <c r="Y3495" s="1">
        <v>0</v>
      </c>
      <c r="AA3495" s="1">
        <v>0</v>
      </c>
      <c r="AC3495" s="1">
        <v>0</v>
      </c>
      <c r="AE3495" s="1">
        <v>0</v>
      </c>
      <c r="AG3495" s="1">
        <v>1</v>
      </c>
      <c r="AH3495" s="1">
        <v>0</v>
      </c>
    </row>
    <row r="3496" spans="1:34">
      <c r="A3496" s="1" t="s">
        <v>9040</v>
      </c>
      <c r="B3496" s="1" t="s">
        <v>9041</v>
      </c>
      <c r="C3496" s="1" t="s">
        <v>346</v>
      </c>
      <c r="D3496" s="1">
        <v>10</v>
      </c>
      <c r="E3496" s="4">
        <v>44770</v>
      </c>
      <c r="F3496" s="1" t="s">
        <v>9042</v>
      </c>
      <c r="G3496" s="1" t="s">
        <v>80</v>
      </c>
      <c r="H3496" s="1" t="s">
        <v>65</v>
      </c>
      <c r="I3496" s="1">
        <v>0.8</v>
      </c>
      <c r="J3496" s="1" t="s">
        <v>75</v>
      </c>
      <c r="K3496" s="1">
        <v>0</v>
      </c>
      <c r="M3496" s="1">
        <v>0</v>
      </c>
      <c r="O3496" s="1">
        <v>0</v>
      </c>
      <c r="Q3496" s="1">
        <v>0</v>
      </c>
      <c r="S3496" s="1">
        <v>0</v>
      </c>
      <c r="U3496" s="1">
        <v>0</v>
      </c>
      <c r="W3496" s="1">
        <v>0</v>
      </c>
      <c r="Y3496" s="1">
        <v>0</v>
      </c>
      <c r="AA3496" s="1">
        <v>0</v>
      </c>
      <c r="AC3496" s="1">
        <v>0</v>
      </c>
      <c r="AE3496" s="1">
        <v>0</v>
      </c>
      <c r="AG3496" s="1">
        <v>1</v>
      </c>
      <c r="AH3496" s="1">
        <v>0</v>
      </c>
    </row>
    <row r="3497" spans="1:34">
      <c r="A3497" s="1" t="s">
        <v>9043</v>
      </c>
      <c r="B3497" s="1" t="s">
        <v>9044</v>
      </c>
      <c r="C3497" s="1" t="s">
        <v>172</v>
      </c>
      <c r="D3497" s="1">
        <v>15</v>
      </c>
      <c r="E3497" s="4">
        <v>44711</v>
      </c>
      <c r="F3497" s="1" t="s">
        <v>9045</v>
      </c>
      <c r="G3497" s="1" t="s">
        <v>80</v>
      </c>
      <c r="H3497" s="1" t="s">
        <v>73</v>
      </c>
      <c r="I3497" s="1">
        <v>0.6</v>
      </c>
      <c r="J3497" s="1" t="s">
        <v>82</v>
      </c>
      <c r="K3497" s="1">
        <v>0.65</v>
      </c>
      <c r="L3497" s="1" t="s">
        <v>83</v>
      </c>
      <c r="M3497" s="1">
        <v>0.7</v>
      </c>
      <c r="N3497" s="1" t="s">
        <v>84</v>
      </c>
      <c r="O3497" s="1">
        <v>0.8</v>
      </c>
      <c r="P3497" s="1" t="s">
        <v>85</v>
      </c>
      <c r="Q3497" s="1">
        <v>0</v>
      </c>
      <c r="S3497" s="1">
        <v>0</v>
      </c>
      <c r="U3497" s="1">
        <v>0</v>
      </c>
      <c r="W3497" s="1">
        <v>0</v>
      </c>
      <c r="Y3497" s="1">
        <v>0</v>
      </c>
      <c r="AA3497" s="1">
        <v>0</v>
      </c>
      <c r="AC3497" s="1">
        <v>0</v>
      </c>
      <c r="AE3497" s="1">
        <v>0</v>
      </c>
      <c r="AG3497" s="1">
        <v>3</v>
      </c>
      <c r="AH3497" s="1">
        <v>0</v>
      </c>
    </row>
    <row r="3498" spans="1:34">
      <c r="A3498" s="1" t="s">
        <v>9046</v>
      </c>
      <c r="B3498" s="1" t="s">
        <v>9047</v>
      </c>
      <c r="C3498" s="1" t="s">
        <v>291</v>
      </c>
      <c r="D3498" s="1">
        <v>9</v>
      </c>
      <c r="E3498" s="4">
        <v>44644</v>
      </c>
      <c r="F3498" s="1" t="s">
        <v>9048</v>
      </c>
      <c r="G3498" s="1" t="s">
        <v>80</v>
      </c>
      <c r="H3498" s="1" t="s">
        <v>73</v>
      </c>
      <c r="I3498" s="1">
        <v>0</v>
      </c>
      <c r="J3498" s="1" t="s">
        <v>222</v>
      </c>
      <c r="K3498" s="1">
        <v>0.55000000000000004</v>
      </c>
      <c r="L3498" s="1" t="s">
        <v>82</v>
      </c>
      <c r="M3498" s="1">
        <v>0.65</v>
      </c>
      <c r="N3498" s="1" t="s">
        <v>83</v>
      </c>
      <c r="O3498" s="1">
        <v>0.75</v>
      </c>
      <c r="P3498" s="1" t="s">
        <v>84</v>
      </c>
      <c r="Q3498" s="1">
        <v>0.79</v>
      </c>
      <c r="R3498" s="1" t="s">
        <v>85</v>
      </c>
      <c r="S3498" s="1">
        <v>0</v>
      </c>
      <c r="U3498" s="1">
        <v>0</v>
      </c>
      <c r="W3498" s="1">
        <v>0</v>
      </c>
      <c r="Y3498" s="1">
        <v>0</v>
      </c>
      <c r="AA3498" s="1">
        <v>0</v>
      </c>
      <c r="AC3498" s="1">
        <v>0</v>
      </c>
      <c r="AE3498" s="1">
        <v>0</v>
      </c>
      <c r="AG3498" s="1">
        <v>4</v>
      </c>
      <c r="AH3498" s="1">
        <v>9999.99</v>
      </c>
    </row>
    <row r="3499" spans="1:34">
      <c r="A3499" s="1" t="s">
        <v>9049</v>
      </c>
      <c r="B3499" s="1" t="s">
        <v>9050</v>
      </c>
      <c r="C3499" s="1" t="s">
        <v>64</v>
      </c>
      <c r="D3499" s="1">
        <v>3</v>
      </c>
      <c r="E3499" s="4">
        <v>44634</v>
      </c>
      <c r="F3499" s="1" t="s">
        <v>9051</v>
      </c>
      <c r="G3499" s="1" t="s">
        <v>80</v>
      </c>
      <c r="H3499" s="1" t="s">
        <v>73</v>
      </c>
      <c r="I3499" s="1">
        <v>0</v>
      </c>
      <c r="J3499" s="1" t="s">
        <v>81</v>
      </c>
      <c r="K3499" s="1">
        <v>0.6</v>
      </c>
      <c r="L3499" s="1" t="s">
        <v>82</v>
      </c>
      <c r="M3499" s="1">
        <v>0.65</v>
      </c>
      <c r="N3499" s="1" t="s">
        <v>83</v>
      </c>
      <c r="O3499" s="1">
        <v>0.75</v>
      </c>
      <c r="P3499" s="1" t="s">
        <v>84</v>
      </c>
      <c r="Q3499" s="1">
        <v>0.8</v>
      </c>
      <c r="R3499" s="1" t="s">
        <v>85</v>
      </c>
      <c r="S3499" s="1">
        <v>0</v>
      </c>
      <c r="U3499" s="1">
        <v>0</v>
      </c>
      <c r="W3499" s="1">
        <v>0</v>
      </c>
      <c r="Y3499" s="1">
        <v>0</v>
      </c>
      <c r="AA3499" s="1">
        <v>0</v>
      </c>
      <c r="AC3499" s="1">
        <v>0</v>
      </c>
      <c r="AE3499" s="1">
        <v>0</v>
      </c>
      <c r="AG3499" s="1">
        <v>4</v>
      </c>
      <c r="AH3499" s="1">
        <v>15000</v>
      </c>
    </row>
    <row r="3500" spans="1:34">
      <c r="A3500" s="1" t="s">
        <v>9052</v>
      </c>
      <c r="B3500" s="1" t="s">
        <v>9053</v>
      </c>
      <c r="C3500" s="1" t="s">
        <v>423</v>
      </c>
      <c r="D3500" s="1">
        <v>4</v>
      </c>
      <c r="E3500" s="4">
        <v>44639</v>
      </c>
      <c r="F3500" s="1" t="s">
        <v>9054</v>
      </c>
      <c r="G3500" s="1" t="s">
        <v>72</v>
      </c>
      <c r="H3500" s="1" t="s">
        <v>73</v>
      </c>
      <c r="I3500" s="1">
        <v>0</v>
      </c>
      <c r="J3500" s="1" t="s">
        <v>74</v>
      </c>
      <c r="K3500" s="1">
        <v>0.75</v>
      </c>
      <c r="L3500" s="1" t="s">
        <v>75</v>
      </c>
      <c r="M3500" s="1">
        <v>0</v>
      </c>
      <c r="O3500" s="1">
        <v>0</v>
      </c>
      <c r="Q3500" s="1">
        <v>0</v>
      </c>
      <c r="S3500" s="1">
        <v>0</v>
      </c>
      <c r="U3500" s="1">
        <v>0</v>
      </c>
      <c r="W3500" s="1">
        <v>0</v>
      </c>
      <c r="Y3500" s="1">
        <v>0</v>
      </c>
      <c r="AA3500" s="1">
        <v>0</v>
      </c>
      <c r="AC3500" s="1">
        <v>0</v>
      </c>
      <c r="AE3500" s="1">
        <v>0</v>
      </c>
      <c r="AG3500" s="1">
        <v>2</v>
      </c>
      <c r="AH3500" s="1">
        <v>10000</v>
      </c>
    </row>
    <row r="3501" spans="1:34">
      <c r="A3501" s="1" t="s">
        <v>9055</v>
      </c>
      <c r="B3501" s="1" t="s">
        <v>9056</v>
      </c>
      <c r="C3501" s="1" t="s">
        <v>491</v>
      </c>
      <c r="D3501" s="1">
        <v>23</v>
      </c>
      <c r="E3501" s="1">
        <v>38786</v>
      </c>
      <c r="F3501" s="1" t="s">
        <v>20332</v>
      </c>
      <c r="G3501" s="1" t="s">
        <v>72</v>
      </c>
      <c r="H3501" s="1" t="s">
        <v>65</v>
      </c>
      <c r="I3501" s="1">
        <v>0.5</v>
      </c>
      <c r="J3501" s="1" t="s">
        <v>75</v>
      </c>
      <c r="K3501" s="1">
        <v>0</v>
      </c>
      <c r="M3501" s="1">
        <v>0</v>
      </c>
      <c r="O3501" s="1">
        <v>0</v>
      </c>
      <c r="Q3501" s="1">
        <v>0</v>
      </c>
      <c r="S3501" s="1">
        <v>0</v>
      </c>
      <c r="U3501" s="1">
        <v>0</v>
      </c>
      <c r="W3501" s="1">
        <v>0</v>
      </c>
      <c r="Y3501" s="1">
        <v>0</v>
      </c>
      <c r="AA3501" s="1">
        <v>0</v>
      </c>
      <c r="AC3501" s="1">
        <v>0</v>
      </c>
      <c r="AE3501" s="1">
        <v>0</v>
      </c>
      <c r="AG3501" s="1">
        <v>1</v>
      </c>
      <c r="AH3501" s="1">
        <v>0</v>
      </c>
    </row>
    <row r="3502" spans="1:34">
      <c r="A3502" s="1" t="s">
        <v>9057</v>
      </c>
      <c r="B3502" s="1" t="s">
        <v>9058</v>
      </c>
      <c r="C3502" s="1" t="s">
        <v>152</v>
      </c>
      <c r="H3502" s="1" t="s">
        <v>65</v>
      </c>
      <c r="I3502" s="1" t="s">
        <v>66</v>
      </c>
      <c r="V3502" s="1" t="s">
        <v>67</v>
      </c>
    </row>
    <row r="3503" spans="1:34">
      <c r="A3503" s="1" t="s">
        <v>9059</v>
      </c>
      <c r="B3503" s="1" t="s">
        <v>9060</v>
      </c>
      <c r="C3503" s="1" t="s">
        <v>112</v>
      </c>
      <c r="D3503" s="1">
        <v>9</v>
      </c>
      <c r="E3503" s="1">
        <v>41702</v>
      </c>
      <c r="F3503" s="1" t="s">
        <v>20570</v>
      </c>
      <c r="G3503" s="1" t="s">
        <v>20341</v>
      </c>
      <c r="H3503" s="1" t="s">
        <v>73</v>
      </c>
      <c r="I3503" s="1">
        <v>0</v>
      </c>
      <c r="J3503" s="1" t="s">
        <v>434</v>
      </c>
      <c r="K3503" s="1">
        <v>0.2</v>
      </c>
      <c r="L3503" s="1" t="s">
        <v>82</v>
      </c>
      <c r="M3503" s="1">
        <v>0.3</v>
      </c>
      <c r="N3503" s="1" t="s">
        <v>83</v>
      </c>
      <c r="O3503" s="1">
        <v>0.4</v>
      </c>
      <c r="P3503" s="1" t="s">
        <v>84</v>
      </c>
      <c r="Q3503" s="1">
        <v>0.5</v>
      </c>
      <c r="R3503" s="1" t="s">
        <v>85</v>
      </c>
      <c r="S3503" s="1">
        <v>0</v>
      </c>
      <c r="U3503" s="1">
        <v>0</v>
      </c>
      <c r="W3503" s="1">
        <v>0</v>
      </c>
      <c r="Y3503" s="1">
        <v>0</v>
      </c>
      <c r="AA3503" s="1">
        <v>0</v>
      </c>
      <c r="AC3503" s="1">
        <v>0</v>
      </c>
      <c r="AE3503" s="1">
        <v>0</v>
      </c>
      <c r="AG3503" s="1">
        <v>4</v>
      </c>
      <c r="AH3503" s="1">
        <v>7500</v>
      </c>
    </row>
    <row r="3504" spans="1:34">
      <c r="A3504" s="1" t="s">
        <v>9061</v>
      </c>
      <c r="B3504" s="1" t="s">
        <v>9062</v>
      </c>
      <c r="C3504" s="1" t="s">
        <v>193</v>
      </c>
      <c r="D3504" s="1">
        <v>19</v>
      </c>
      <c r="E3504" s="4">
        <v>44680</v>
      </c>
      <c r="F3504" s="1" t="s">
        <v>9063</v>
      </c>
      <c r="G3504" s="1" t="s">
        <v>72</v>
      </c>
      <c r="H3504" s="1" t="s">
        <v>65</v>
      </c>
      <c r="I3504" s="1">
        <v>0.2</v>
      </c>
      <c r="J3504" s="1" t="s">
        <v>75</v>
      </c>
      <c r="K3504" s="1">
        <v>0</v>
      </c>
      <c r="M3504" s="1">
        <v>0</v>
      </c>
      <c r="O3504" s="1">
        <v>0</v>
      </c>
      <c r="Q3504" s="1">
        <v>0</v>
      </c>
      <c r="S3504" s="1">
        <v>0</v>
      </c>
      <c r="U3504" s="1">
        <v>0</v>
      </c>
      <c r="W3504" s="1">
        <v>0</v>
      </c>
      <c r="Y3504" s="1">
        <v>0</v>
      </c>
      <c r="AA3504" s="1">
        <v>0</v>
      </c>
      <c r="AC3504" s="1">
        <v>0</v>
      </c>
      <c r="AE3504" s="1">
        <v>0</v>
      </c>
      <c r="AG3504" s="1">
        <v>1</v>
      </c>
      <c r="AH3504" s="1">
        <v>0</v>
      </c>
    </row>
    <row r="3505" spans="1:34">
      <c r="A3505" s="1" t="s">
        <v>9064</v>
      </c>
      <c r="B3505" s="1" t="s">
        <v>9065</v>
      </c>
      <c r="C3505" s="1" t="s">
        <v>365</v>
      </c>
      <c r="D3505" s="1">
        <v>11</v>
      </c>
      <c r="E3505" s="4">
        <v>44650</v>
      </c>
      <c r="F3505" s="1" t="s">
        <v>9066</v>
      </c>
      <c r="G3505" s="1" t="s">
        <v>80</v>
      </c>
      <c r="H3505" s="1" t="s">
        <v>73</v>
      </c>
      <c r="I3505" s="1">
        <v>0</v>
      </c>
      <c r="J3505" s="1" t="s">
        <v>397</v>
      </c>
      <c r="K3505" s="1">
        <v>0.4</v>
      </c>
      <c r="L3505" s="1" t="s">
        <v>82</v>
      </c>
      <c r="M3505" s="1">
        <v>0.6</v>
      </c>
      <c r="N3505" s="1" t="s">
        <v>83</v>
      </c>
      <c r="O3505" s="1">
        <v>0.68</v>
      </c>
      <c r="P3505" s="1" t="s">
        <v>84</v>
      </c>
      <c r="Q3505" s="1">
        <v>0.75</v>
      </c>
      <c r="R3505" s="1" t="s">
        <v>85</v>
      </c>
      <c r="S3505" s="1">
        <v>0</v>
      </c>
      <c r="U3505" s="1">
        <v>0</v>
      </c>
      <c r="W3505" s="1">
        <v>0</v>
      </c>
      <c r="Y3505" s="1">
        <v>0</v>
      </c>
      <c r="AA3505" s="1">
        <v>0</v>
      </c>
      <c r="AC3505" s="1">
        <v>0</v>
      </c>
      <c r="AE3505" s="1">
        <v>0</v>
      </c>
      <c r="AG3505" s="1">
        <v>4</v>
      </c>
      <c r="AH3505" s="1">
        <v>8000</v>
      </c>
    </row>
    <row r="3506" spans="1:34">
      <c r="A3506" s="1" t="s">
        <v>9067</v>
      </c>
      <c r="B3506" s="1" t="s">
        <v>9068</v>
      </c>
      <c r="C3506" s="1" t="s">
        <v>135</v>
      </c>
      <c r="D3506" s="1">
        <v>46</v>
      </c>
      <c r="E3506" s="1">
        <v>43063</v>
      </c>
      <c r="F3506" s="1" t="s">
        <v>20332</v>
      </c>
      <c r="G3506" s="1" t="s">
        <v>72</v>
      </c>
      <c r="H3506" s="1" t="s">
        <v>65</v>
      </c>
      <c r="I3506" s="1">
        <v>0.8</v>
      </c>
      <c r="J3506" s="1" t="s">
        <v>75</v>
      </c>
      <c r="K3506" s="1">
        <v>0</v>
      </c>
      <c r="M3506" s="1">
        <v>0</v>
      </c>
      <c r="O3506" s="1">
        <v>0</v>
      </c>
      <c r="Q3506" s="1">
        <v>0</v>
      </c>
      <c r="S3506" s="1">
        <v>0</v>
      </c>
      <c r="U3506" s="1">
        <v>0</v>
      </c>
      <c r="W3506" s="1">
        <v>0</v>
      </c>
      <c r="Y3506" s="1">
        <v>0</v>
      </c>
      <c r="AA3506" s="1">
        <v>0</v>
      </c>
      <c r="AC3506" s="1">
        <v>0</v>
      </c>
      <c r="AE3506" s="1">
        <v>0</v>
      </c>
      <c r="AG3506" s="1">
        <v>1</v>
      </c>
      <c r="AH3506" s="1">
        <v>0</v>
      </c>
    </row>
    <row r="3507" spans="1:34">
      <c r="A3507" s="1" t="s">
        <v>9069</v>
      </c>
      <c r="B3507" s="1" t="s">
        <v>9070</v>
      </c>
      <c r="C3507" s="1" t="s">
        <v>322</v>
      </c>
      <c r="D3507" s="1">
        <v>25</v>
      </c>
      <c r="E3507" s="4">
        <v>44700</v>
      </c>
      <c r="F3507" s="1" t="s">
        <v>9071</v>
      </c>
      <c r="G3507" s="1" t="s">
        <v>80</v>
      </c>
      <c r="H3507" s="1" t="s">
        <v>65</v>
      </c>
      <c r="I3507" s="1">
        <v>0.8</v>
      </c>
      <c r="J3507" s="1" t="s">
        <v>75</v>
      </c>
      <c r="K3507" s="1">
        <v>0</v>
      </c>
      <c r="M3507" s="1">
        <v>0</v>
      </c>
      <c r="O3507" s="1">
        <v>0</v>
      </c>
      <c r="Q3507" s="1">
        <v>0</v>
      </c>
      <c r="S3507" s="1">
        <v>0</v>
      </c>
      <c r="U3507" s="1">
        <v>0</v>
      </c>
      <c r="W3507" s="1">
        <v>0</v>
      </c>
      <c r="Y3507" s="1">
        <v>0</v>
      </c>
      <c r="AA3507" s="1">
        <v>0</v>
      </c>
      <c r="AC3507" s="1">
        <v>0</v>
      </c>
      <c r="AE3507" s="1">
        <v>0</v>
      </c>
      <c r="AG3507" s="1">
        <v>1</v>
      </c>
      <c r="AH3507" s="1">
        <v>0</v>
      </c>
    </row>
    <row r="3508" spans="1:34">
      <c r="A3508" s="1" t="s">
        <v>9072</v>
      </c>
      <c r="B3508" s="1" t="s">
        <v>9073</v>
      </c>
      <c r="C3508" s="1" t="s">
        <v>491</v>
      </c>
      <c r="D3508" s="1">
        <v>76</v>
      </c>
      <c r="E3508" s="1">
        <v>41211</v>
      </c>
      <c r="F3508" s="1" t="s">
        <v>20332</v>
      </c>
      <c r="G3508" s="1" t="s">
        <v>72</v>
      </c>
      <c r="H3508" s="1" t="s">
        <v>73</v>
      </c>
      <c r="I3508" s="1">
        <v>0</v>
      </c>
      <c r="J3508" s="1" t="s">
        <v>222</v>
      </c>
      <c r="K3508" s="1">
        <v>0.8</v>
      </c>
      <c r="L3508" s="1" t="s">
        <v>75</v>
      </c>
      <c r="M3508" s="1">
        <v>0</v>
      </c>
      <c r="O3508" s="1">
        <v>0</v>
      </c>
      <c r="Q3508" s="1">
        <v>0</v>
      </c>
      <c r="S3508" s="1">
        <v>0</v>
      </c>
      <c r="U3508" s="1">
        <v>0</v>
      </c>
      <c r="W3508" s="1">
        <v>0</v>
      </c>
      <c r="Y3508" s="1">
        <v>0</v>
      </c>
      <c r="AA3508" s="1">
        <v>0</v>
      </c>
      <c r="AC3508" s="1">
        <v>0</v>
      </c>
      <c r="AE3508" s="1">
        <v>0</v>
      </c>
      <c r="AG3508" s="1">
        <v>2</v>
      </c>
      <c r="AH3508" s="1">
        <v>9999.99</v>
      </c>
    </row>
    <row r="3509" spans="1:34">
      <c r="A3509" s="1" t="s">
        <v>9074</v>
      </c>
      <c r="B3509" s="1" t="s">
        <v>9075</v>
      </c>
      <c r="C3509" s="1" t="s">
        <v>423</v>
      </c>
      <c r="D3509" s="1">
        <v>49</v>
      </c>
      <c r="E3509" s="4">
        <v>44551</v>
      </c>
      <c r="F3509" s="1" t="s">
        <v>9076</v>
      </c>
      <c r="G3509" s="1" t="s">
        <v>72</v>
      </c>
      <c r="H3509" s="1" t="s">
        <v>73</v>
      </c>
      <c r="I3509" s="1">
        <v>0</v>
      </c>
      <c r="J3509" s="1" t="s">
        <v>1697</v>
      </c>
      <c r="K3509" s="1">
        <v>0.8</v>
      </c>
      <c r="L3509" s="1" t="s">
        <v>75</v>
      </c>
      <c r="M3509" s="1">
        <v>0</v>
      </c>
      <c r="O3509" s="1">
        <v>0</v>
      </c>
      <c r="Q3509" s="1">
        <v>0</v>
      </c>
      <c r="S3509" s="1">
        <v>0</v>
      </c>
      <c r="U3509" s="1">
        <v>0</v>
      </c>
      <c r="W3509" s="1">
        <v>0</v>
      </c>
      <c r="Y3509" s="1">
        <v>0</v>
      </c>
      <c r="AA3509" s="1">
        <v>0</v>
      </c>
      <c r="AC3509" s="1">
        <v>0</v>
      </c>
      <c r="AE3509" s="1">
        <v>0</v>
      </c>
      <c r="AG3509" s="1">
        <v>2</v>
      </c>
      <c r="AH3509" s="1">
        <v>20000</v>
      </c>
    </row>
    <row r="3510" spans="1:34">
      <c r="A3510" s="1" t="s">
        <v>9077</v>
      </c>
      <c r="B3510" s="1" t="s">
        <v>9078</v>
      </c>
      <c r="C3510" s="1" t="s">
        <v>365</v>
      </c>
      <c r="D3510" s="1">
        <v>20</v>
      </c>
      <c r="E3510" s="1">
        <v>41839</v>
      </c>
      <c r="F3510" s="1" t="s">
        <v>20332</v>
      </c>
      <c r="G3510" s="1" t="s">
        <v>72</v>
      </c>
      <c r="H3510" s="1" t="s">
        <v>65</v>
      </c>
      <c r="I3510" s="1">
        <v>0.8</v>
      </c>
      <c r="J3510" s="1" t="s">
        <v>75</v>
      </c>
      <c r="K3510" s="1">
        <v>0</v>
      </c>
      <c r="M3510" s="1">
        <v>0</v>
      </c>
      <c r="O3510" s="1">
        <v>0</v>
      </c>
      <c r="Q3510" s="1">
        <v>0</v>
      </c>
      <c r="S3510" s="1">
        <v>0</v>
      </c>
      <c r="U3510" s="1">
        <v>0</v>
      </c>
      <c r="W3510" s="1">
        <v>0</v>
      </c>
      <c r="Y3510" s="1">
        <v>0</v>
      </c>
      <c r="AA3510" s="1">
        <v>0</v>
      </c>
      <c r="AC3510" s="1">
        <v>0</v>
      </c>
      <c r="AE3510" s="1">
        <v>0</v>
      </c>
      <c r="AG3510" s="1">
        <v>1</v>
      </c>
      <c r="AH3510" s="1">
        <v>0</v>
      </c>
    </row>
    <row r="3511" spans="1:34">
      <c r="A3511" s="1" t="s">
        <v>9079</v>
      </c>
      <c r="B3511" s="1" t="s">
        <v>9080</v>
      </c>
      <c r="C3511" s="1" t="s">
        <v>98</v>
      </c>
      <c r="D3511" s="1">
        <v>4</v>
      </c>
      <c r="E3511" s="4">
        <v>44634</v>
      </c>
      <c r="F3511" s="1" t="s">
        <v>9081</v>
      </c>
      <c r="G3511" s="1" t="s">
        <v>80</v>
      </c>
      <c r="H3511" s="1" t="s">
        <v>73</v>
      </c>
      <c r="I3511" s="1">
        <v>0</v>
      </c>
      <c r="J3511" s="1" t="s">
        <v>74</v>
      </c>
      <c r="K3511" s="1">
        <v>0.5</v>
      </c>
      <c r="L3511" s="1" t="s">
        <v>82</v>
      </c>
      <c r="M3511" s="1">
        <v>0.52</v>
      </c>
      <c r="N3511" s="1" t="s">
        <v>83</v>
      </c>
      <c r="O3511" s="1">
        <v>0.54</v>
      </c>
      <c r="P3511" s="1" t="s">
        <v>84</v>
      </c>
      <c r="Q3511" s="1">
        <v>0.56999999999999995</v>
      </c>
      <c r="R3511" s="1" t="s">
        <v>85</v>
      </c>
      <c r="S3511" s="1">
        <v>0</v>
      </c>
      <c r="U3511" s="1">
        <v>0</v>
      </c>
      <c r="W3511" s="1">
        <v>0</v>
      </c>
      <c r="Y3511" s="1">
        <v>0</v>
      </c>
      <c r="AA3511" s="1">
        <v>0</v>
      </c>
      <c r="AC3511" s="1">
        <v>0</v>
      </c>
      <c r="AE3511" s="1">
        <v>0</v>
      </c>
      <c r="AG3511" s="1">
        <v>4</v>
      </c>
      <c r="AH3511" s="1">
        <v>10000</v>
      </c>
    </row>
    <row r="3512" spans="1:34">
      <c r="A3512" s="1" t="s">
        <v>9082</v>
      </c>
      <c r="B3512" s="1" t="s">
        <v>9083</v>
      </c>
      <c r="C3512" s="1" t="s">
        <v>620</v>
      </c>
      <c r="D3512" s="1">
        <v>2</v>
      </c>
      <c r="E3512" s="1">
        <v>42874</v>
      </c>
      <c r="F3512" s="1" t="s">
        <v>20332</v>
      </c>
      <c r="G3512" s="1" t="s">
        <v>72</v>
      </c>
      <c r="H3512" s="1" t="s">
        <v>65</v>
      </c>
      <c r="I3512" s="1">
        <v>0.8</v>
      </c>
      <c r="J3512" s="1" t="s">
        <v>75</v>
      </c>
      <c r="K3512" s="1">
        <v>0</v>
      </c>
      <c r="M3512" s="1">
        <v>0</v>
      </c>
      <c r="O3512" s="1">
        <v>0</v>
      </c>
      <c r="Q3512" s="1">
        <v>0</v>
      </c>
      <c r="S3512" s="1">
        <v>0</v>
      </c>
      <c r="U3512" s="1">
        <v>0</v>
      </c>
      <c r="W3512" s="1">
        <v>0</v>
      </c>
      <c r="Y3512" s="1">
        <v>0</v>
      </c>
      <c r="AA3512" s="1">
        <v>0</v>
      </c>
      <c r="AC3512" s="1">
        <v>0</v>
      </c>
      <c r="AE3512" s="1">
        <v>0</v>
      </c>
      <c r="AG3512" s="1">
        <v>1</v>
      </c>
      <c r="AH3512" s="1">
        <v>0</v>
      </c>
    </row>
    <row r="3513" spans="1:34">
      <c r="A3513" s="1" t="s">
        <v>9084</v>
      </c>
      <c r="B3513" s="1" t="s">
        <v>9085</v>
      </c>
      <c r="C3513" s="1" t="s">
        <v>1153</v>
      </c>
      <c r="D3513" s="1">
        <v>4</v>
      </c>
      <c r="E3513" s="4">
        <v>44613</v>
      </c>
      <c r="F3513" s="1" t="s">
        <v>9086</v>
      </c>
      <c r="G3513" s="1" t="s">
        <v>72</v>
      </c>
      <c r="H3513" s="1" t="s">
        <v>65</v>
      </c>
      <c r="I3513" s="1">
        <v>0.8</v>
      </c>
      <c r="J3513" s="1" t="s">
        <v>75</v>
      </c>
      <c r="K3513" s="1">
        <v>0</v>
      </c>
      <c r="M3513" s="1">
        <v>0</v>
      </c>
      <c r="O3513" s="1">
        <v>0</v>
      </c>
      <c r="Q3513" s="1">
        <v>0</v>
      </c>
      <c r="S3513" s="1">
        <v>0</v>
      </c>
      <c r="U3513" s="1">
        <v>0</v>
      </c>
      <c r="W3513" s="1">
        <v>0</v>
      </c>
      <c r="Y3513" s="1">
        <v>0</v>
      </c>
      <c r="AA3513" s="1">
        <v>0</v>
      </c>
      <c r="AC3513" s="1">
        <v>0</v>
      </c>
      <c r="AE3513" s="1">
        <v>0</v>
      </c>
      <c r="AG3513" s="1">
        <v>1</v>
      </c>
      <c r="AH3513" s="1">
        <v>0</v>
      </c>
    </row>
    <row r="3514" spans="1:34">
      <c r="A3514" s="1" t="s">
        <v>9087</v>
      </c>
      <c r="B3514" s="1" t="s">
        <v>9088</v>
      </c>
      <c r="C3514" s="1" t="s">
        <v>112</v>
      </c>
      <c r="D3514" s="1">
        <v>3</v>
      </c>
      <c r="E3514" s="1">
        <v>43964</v>
      </c>
      <c r="F3514" s="1" t="s">
        <v>20332</v>
      </c>
      <c r="G3514" s="1" t="s">
        <v>72</v>
      </c>
      <c r="H3514" s="1" t="s">
        <v>65</v>
      </c>
      <c r="I3514" s="1">
        <v>0.7</v>
      </c>
      <c r="J3514" s="1" t="s">
        <v>75</v>
      </c>
      <c r="K3514" s="1">
        <v>0</v>
      </c>
      <c r="M3514" s="1">
        <v>0</v>
      </c>
      <c r="O3514" s="1">
        <v>0</v>
      </c>
      <c r="Q3514" s="1">
        <v>0</v>
      </c>
      <c r="S3514" s="1">
        <v>0</v>
      </c>
      <c r="U3514" s="1">
        <v>0</v>
      </c>
      <c r="W3514" s="1">
        <v>0</v>
      </c>
      <c r="Y3514" s="1">
        <v>0</v>
      </c>
      <c r="AA3514" s="1">
        <v>0</v>
      </c>
      <c r="AC3514" s="1">
        <v>0</v>
      </c>
      <c r="AE3514" s="1">
        <v>0</v>
      </c>
      <c r="AG3514" s="1">
        <v>1</v>
      </c>
      <c r="AH3514" s="1">
        <v>0</v>
      </c>
    </row>
    <row r="3515" spans="1:34">
      <c r="A3515" s="1" t="s">
        <v>9089</v>
      </c>
      <c r="B3515" s="1" t="s">
        <v>9090</v>
      </c>
      <c r="C3515" s="1" t="s">
        <v>291</v>
      </c>
      <c r="D3515" s="1">
        <v>24</v>
      </c>
      <c r="E3515" s="1">
        <v>44285</v>
      </c>
      <c r="F3515" s="1" t="s">
        <v>20332</v>
      </c>
      <c r="G3515" s="1" t="s">
        <v>72</v>
      </c>
      <c r="H3515" s="1" t="s">
        <v>73</v>
      </c>
      <c r="I3515" s="1">
        <v>0</v>
      </c>
      <c r="J3515" s="1" t="s">
        <v>81</v>
      </c>
      <c r="K3515" s="1">
        <v>0.75</v>
      </c>
      <c r="L3515" s="1" t="s">
        <v>75</v>
      </c>
      <c r="M3515" s="1">
        <v>0</v>
      </c>
      <c r="O3515" s="1">
        <v>0</v>
      </c>
      <c r="Q3515" s="1">
        <v>0</v>
      </c>
      <c r="S3515" s="1">
        <v>0</v>
      </c>
      <c r="U3515" s="1">
        <v>0</v>
      </c>
      <c r="W3515" s="1">
        <v>0</v>
      </c>
      <c r="Y3515" s="1">
        <v>0</v>
      </c>
      <c r="AA3515" s="1">
        <v>0</v>
      </c>
      <c r="AC3515" s="1">
        <v>0</v>
      </c>
      <c r="AE3515" s="1">
        <v>0</v>
      </c>
      <c r="AG3515" s="1">
        <v>2</v>
      </c>
      <c r="AH3515" s="1">
        <v>15000</v>
      </c>
    </row>
    <row r="3516" spans="1:34">
      <c r="A3516" s="1" t="s">
        <v>9091</v>
      </c>
      <c r="B3516" s="1" t="s">
        <v>9092</v>
      </c>
      <c r="C3516" s="1" t="s">
        <v>190</v>
      </c>
      <c r="D3516" s="1">
        <v>14</v>
      </c>
      <c r="E3516" s="1">
        <v>39561</v>
      </c>
      <c r="F3516" s="1" t="s">
        <v>20332</v>
      </c>
      <c r="G3516" s="1" t="s">
        <v>72</v>
      </c>
      <c r="H3516" s="1" t="s">
        <v>65</v>
      </c>
      <c r="I3516" s="1">
        <v>0.5</v>
      </c>
      <c r="J3516" s="1" t="s">
        <v>75</v>
      </c>
      <c r="K3516" s="1">
        <v>0</v>
      </c>
      <c r="M3516" s="1">
        <v>0</v>
      </c>
      <c r="O3516" s="1">
        <v>0</v>
      </c>
      <c r="Q3516" s="1">
        <v>0</v>
      </c>
      <c r="S3516" s="1">
        <v>0</v>
      </c>
      <c r="U3516" s="1">
        <v>0</v>
      </c>
      <c r="W3516" s="1">
        <v>0</v>
      </c>
      <c r="Y3516" s="1">
        <v>0</v>
      </c>
      <c r="AA3516" s="1">
        <v>0</v>
      </c>
      <c r="AC3516" s="1">
        <v>0</v>
      </c>
      <c r="AE3516" s="1">
        <v>0</v>
      </c>
      <c r="AG3516" s="1">
        <v>1</v>
      </c>
      <c r="AH3516" s="1">
        <v>0</v>
      </c>
    </row>
    <row r="3517" spans="1:34">
      <c r="A3517" s="1" t="s">
        <v>9093</v>
      </c>
      <c r="B3517" s="1" t="s">
        <v>9094</v>
      </c>
      <c r="C3517" s="1" t="s">
        <v>132</v>
      </c>
      <c r="D3517" s="1">
        <v>8</v>
      </c>
      <c r="E3517" s="4">
        <v>44711</v>
      </c>
      <c r="F3517" s="1" t="s">
        <v>9095</v>
      </c>
      <c r="G3517" s="1" t="s">
        <v>72</v>
      </c>
      <c r="H3517" s="1" t="s">
        <v>65</v>
      </c>
      <c r="I3517" s="1">
        <v>0.65</v>
      </c>
      <c r="J3517" s="1" t="s">
        <v>75</v>
      </c>
      <c r="K3517" s="1">
        <v>0</v>
      </c>
      <c r="M3517" s="1">
        <v>0</v>
      </c>
      <c r="O3517" s="1">
        <v>0</v>
      </c>
      <c r="Q3517" s="1">
        <v>0</v>
      </c>
      <c r="S3517" s="1">
        <v>0</v>
      </c>
      <c r="U3517" s="1">
        <v>0</v>
      </c>
      <c r="W3517" s="1">
        <v>0</v>
      </c>
      <c r="Y3517" s="1">
        <v>0</v>
      </c>
      <c r="AA3517" s="1">
        <v>0</v>
      </c>
      <c r="AC3517" s="1">
        <v>0</v>
      </c>
      <c r="AE3517" s="1">
        <v>0</v>
      </c>
      <c r="AG3517" s="1">
        <v>1</v>
      </c>
      <c r="AH3517" s="1">
        <v>0</v>
      </c>
    </row>
    <row r="3518" spans="1:34">
      <c r="A3518" s="1" t="s">
        <v>9096</v>
      </c>
      <c r="B3518" s="1" t="s">
        <v>9097</v>
      </c>
      <c r="C3518" s="1" t="s">
        <v>411</v>
      </c>
      <c r="H3518" s="1" t="s">
        <v>65</v>
      </c>
      <c r="I3518" s="1" t="s">
        <v>66</v>
      </c>
      <c r="V3518" s="1" t="s">
        <v>67</v>
      </c>
    </row>
    <row r="3519" spans="1:34">
      <c r="A3519" s="1" t="s">
        <v>9098</v>
      </c>
      <c r="B3519" s="1" t="s">
        <v>9099</v>
      </c>
      <c r="C3519" s="1" t="s">
        <v>279</v>
      </c>
      <c r="D3519" s="1">
        <v>5</v>
      </c>
      <c r="E3519" s="4">
        <v>44659</v>
      </c>
      <c r="F3519" s="1" t="s">
        <v>9100</v>
      </c>
      <c r="G3519" s="1" t="s">
        <v>72</v>
      </c>
      <c r="H3519" s="1" t="s">
        <v>65</v>
      </c>
      <c r="I3519" s="1">
        <v>0.6</v>
      </c>
      <c r="J3519" s="1" t="s">
        <v>75</v>
      </c>
      <c r="K3519" s="1">
        <v>0</v>
      </c>
      <c r="M3519" s="1">
        <v>0</v>
      </c>
      <c r="O3519" s="1">
        <v>0</v>
      </c>
      <c r="Q3519" s="1">
        <v>0</v>
      </c>
      <c r="S3519" s="1">
        <v>0</v>
      </c>
      <c r="U3519" s="1">
        <v>0</v>
      </c>
      <c r="W3519" s="1">
        <v>0</v>
      </c>
      <c r="Y3519" s="1">
        <v>0</v>
      </c>
      <c r="AA3519" s="1">
        <v>0</v>
      </c>
      <c r="AC3519" s="1">
        <v>0</v>
      </c>
      <c r="AE3519" s="1">
        <v>0</v>
      </c>
      <c r="AG3519" s="1">
        <v>1</v>
      </c>
      <c r="AH3519" s="1">
        <v>0</v>
      </c>
    </row>
    <row r="3520" spans="1:34">
      <c r="A3520" s="1" t="s">
        <v>9101</v>
      </c>
      <c r="B3520" s="1" t="s">
        <v>9102</v>
      </c>
      <c r="C3520" s="1" t="s">
        <v>423</v>
      </c>
      <c r="H3520" s="1" t="s">
        <v>65</v>
      </c>
      <c r="I3520" s="1" t="s">
        <v>66</v>
      </c>
      <c r="V3520" s="1" t="s">
        <v>67</v>
      </c>
    </row>
    <row r="3521" spans="1:34">
      <c r="A3521" s="1" t="s">
        <v>9103</v>
      </c>
      <c r="B3521" s="1" t="s">
        <v>9102</v>
      </c>
      <c r="C3521" s="1" t="s">
        <v>360</v>
      </c>
      <c r="H3521" s="1" t="s">
        <v>65</v>
      </c>
      <c r="I3521" s="1" t="s">
        <v>66</v>
      </c>
      <c r="V3521" s="1" t="s">
        <v>67</v>
      </c>
    </row>
    <row r="3522" spans="1:34">
      <c r="A3522" s="1" t="s">
        <v>9104</v>
      </c>
      <c r="B3522" s="1" t="s">
        <v>9105</v>
      </c>
      <c r="C3522" s="1" t="s">
        <v>1916</v>
      </c>
      <c r="D3522" s="1">
        <v>45</v>
      </c>
      <c r="E3522" s="1">
        <v>42068</v>
      </c>
      <c r="F3522" s="1" t="s">
        <v>20332</v>
      </c>
      <c r="G3522" s="1" t="s">
        <v>72</v>
      </c>
      <c r="H3522" s="1" t="s">
        <v>65</v>
      </c>
      <c r="I3522" s="1">
        <v>0.8</v>
      </c>
      <c r="J3522" s="1" t="s">
        <v>75</v>
      </c>
      <c r="K3522" s="1">
        <v>0</v>
      </c>
      <c r="M3522" s="1">
        <v>0</v>
      </c>
      <c r="O3522" s="1">
        <v>0</v>
      </c>
      <c r="Q3522" s="1">
        <v>0</v>
      </c>
      <c r="S3522" s="1">
        <v>0</v>
      </c>
      <c r="U3522" s="1">
        <v>0</v>
      </c>
      <c r="W3522" s="1">
        <v>0</v>
      </c>
      <c r="Y3522" s="1">
        <v>0</v>
      </c>
      <c r="AA3522" s="1">
        <v>0</v>
      </c>
      <c r="AC3522" s="1">
        <v>0</v>
      </c>
      <c r="AE3522" s="1">
        <v>0</v>
      </c>
      <c r="AG3522" s="1">
        <v>1</v>
      </c>
      <c r="AH3522" s="1">
        <v>0</v>
      </c>
    </row>
    <row r="3523" spans="1:34">
      <c r="A3523" s="1" t="s">
        <v>9106</v>
      </c>
      <c r="B3523" s="1" t="s">
        <v>9107</v>
      </c>
      <c r="C3523" s="1" t="s">
        <v>369</v>
      </c>
      <c r="D3523" s="1">
        <v>11</v>
      </c>
      <c r="E3523" s="4">
        <v>44677</v>
      </c>
      <c r="F3523" s="1" t="s">
        <v>9108</v>
      </c>
      <c r="G3523" s="1" t="s">
        <v>72</v>
      </c>
      <c r="H3523" s="1" t="s">
        <v>65</v>
      </c>
      <c r="I3523" s="1">
        <v>0.4</v>
      </c>
      <c r="J3523" s="1" t="s">
        <v>75</v>
      </c>
      <c r="K3523" s="1">
        <v>0</v>
      </c>
      <c r="M3523" s="1">
        <v>0</v>
      </c>
      <c r="O3523" s="1">
        <v>0</v>
      </c>
      <c r="Q3523" s="1">
        <v>0</v>
      </c>
      <c r="S3523" s="1">
        <v>0</v>
      </c>
      <c r="U3523" s="1">
        <v>0</v>
      </c>
      <c r="W3523" s="1">
        <v>0</v>
      </c>
      <c r="Y3523" s="1">
        <v>0</v>
      </c>
      <c r="AA3523" s="1">
        <v>0</v>
      </c>
      <c r="AC3523" s="1">
        <v>0</v>
      </c>
      <c r="AE3523" s="1">
        <v>0</v>
      </c>
      <c r="AG3523" s="1">
        <v>1</v>
      </c>
      <c r="AH3523" s="1">
        <v>0</v>
      </c>
    </row>
    <row r="3524" spans="1:34">
      <c r="A3524" s="1" t="s">
        <v>9109</v>
      </c>
      <c r="B3524" s="1" t="s">
        <v>9110</v>
      </c>
      <c r="C3524" s="1" t="s">
        <v>70</v>
      </c>
      <c r="D3524" s="1">
        <v>3</v>
      </c>
      <c r="E3524" s="4">
        <v>44648</v>
      </c>
      <c r="F3524" s="1" t="s">
        <v>9111</v>
      </c>
      <c r="G3524" s="1" t="s">
        <v>80</v>
      </c>
      <c r="H3524" s="1" t="s">
        <v>73</v>
      </c>
      <c r="I3524" s="1">
        <v>0</v>
      </c>
      <c r="J3524" s="1" t="s">
        <v>89</v>
      </c>
      <c r="K3524" s="1">
        <v>0.8</v>
      </c>
      <c r="L3524" s="1" t="s">
        <v>75</v>
      </c>
      <c r="M3524" s="1">
        <v>0</v>
      </c>
      <c r="O3524" s="1">
        <v>0</v>
      </c>
      <c r="Q3524" s="1">
        <v>0</v>
      </c>
      <c r="S3524" s="1">
        <v>0</v>
      </c>
      <c r="U3524" s="1">
        <v>0</v>
      </c>
      <c r="W3524" s="1">
        <v>0</v>
      </c>
      <c r="Y3524" s="1">
        <v>0</v>
      </c>
      <c r="AA3524" s="1">
        <v>0</v>
      </c>
      <c r="AC3524" s="1">
        <v>0</v>
      </c>
      <c r="AE3524" s="1">
        <v>0</v>
      </c>
      <c r="AG3524" s="1">
        <v>2</v>
      </c>
      <c r="AH3524" s="1">
        <v>12000</v>
      </c>
    </row>
    <row r="3525" spans="1:34">
      <c r="A3525" s="1" t="s">
        <v>9112</v>
      </c>
      <c r="B3525" s="1" t="s">
        <v>9113</v>
      </c>
      <c r="C3525" s="1" t="s">
        <v>506</v>
      </c>
      <c r="D3525" s="1">
        <v>113</v>
      </c>
      <c r="E3525" s="1">
        <v>41846</v>
      </c>
      <c r="F3525" s="1" t="s">
        <v>20332</v>
      </c>
      <c r="G3525" s="1" t="s">
        <v>72</v>
      </c>
      <c r="H3525" s="1" t="s">
        <v>65</v>
      </c>
      <c r="I3525" s="1">
        <v>0.8</v>
      </c>
      <c r="J3525" s="1" t="s">
        <v>75</v>
      </c>
      <c r="K3525" s="1">
        <v>0</v>
      </c>
      <c r="M3525" s="1">
        <v>0</v>
      </c>
      <c r="O3525" s="1">
        <v>0</v>
      </c>
      <c r="Q3525" s="1">
        <v>0</v>
      </c>
      <c r="S3525" s="1">
        <v>0</v>
      </c>
      <c r="U3525" s="1">
        <v>0</v>
      </c>
      <c r="W3525" s="1">
        <v>0</v>
      </c>
      <c r="Y3525" s="1">
        <v>0</v>
      </c>
      <c r="AA3525" s="1">
        <v>0</v>
      </c>
      <c r="AC3525" s="1">
        <v>0</v>
      </c>
      <c r="AE3525" s="1">
        <v>0</v>
      </c>
      <c r="AG3525" s="1">
        <v>1</v>
      </c>
      <c r="AH3525" s="1">
        <v>0</v>
      </c>
    </row>
    <row r="3526" spans="1:34">
      <c r="A3526" s="1" t="s">
        <v>9114</v>
      </c>
      <c r="B3526" s="1" t="s">
        <v>9115</v>
      </c>
      <c r="C3526" s="1" t="s">
        <v>1232</v>
      </c>
      <c r="D3526" s="1">
        <v>9</v>
      </c>
      <c r="E3526" s="4">
        <v>44617</v>
      </c>
      <c r="F3526" s="1" t="s">
        <v>9116</v>
      </c>
      <c r="G3526" s="1" t="s">
        <v>72</v>
      </c>
      <c r="H3526" s="1" t="s">
        <v>65</v>
      </c>
      <c r="I3526" s="1">
        <v>0.8</v>
      </c>
      <c r="J3526" s="1" t="s">
        <v>75</v>
      </c>
      <c r="K3526" s="1">
        <v>0</v>
      </c>
      <c r="M3526" s="1">
        <v>0</v>
      </c>
      <c r="O3526" s="1">
        <v>0</v>
      </c>
      <c r="Q3526" s="1">
        <v>0</v>
      </c>
      <c r="S3526" s="1">
        <v>0</v>
      </c>
      <c r="U3526" s="1">
        <v>0</v>
      </c>
      <c r="W3526" s="1">
        <v>0</v>
      </c>
      <c r="Y3526" s="1">
        <v>0</v>
      </c>
      <c r="AA3526" s="1">
        <v>0</v>
      </c>
      <c r="AC3526" s="1">
        <v>0</v>
      </c>
      <c r="AE3526" s="1">
        <v>0</v>
      </c>
      <c r="AG3526" s="1">
        <v>1</v>
      </c>
      <c r="AH3526" s="1">
        <v>0</v>
      </c>
    </row>
    <row r="3527" spans="1:34">
      <c r="A3527" s="1" t="s">
        <v>9117</v>
      </c>
      <c r="B3527" s="1" t="s">
        <v>9118</v>
      </c>
      <c r="C3527" s="1" t="s">
        <v>378</v>
      </c>
      <c r="D3527" s="1">
        <v>43</v>
      </c>
      <c r="E3527" s="1">
        <v>40609</v>
      </c>
      <c r="F3527" s="1" t="s">
        <v>20332</v>
      </c>
      <c r="G3527" s="1" t="s">
        <v>72</v>
      </c>
      <c r="H3527" s="1" t="s">
        <v>65</v>
      </c>
      <c r="I3527" s="1">
        <v>0.8</v>
      </c>
      <c r="J3527" s="1" t="s">
        <v>75</v>
      </c>
      <c r="K3527" s="1">
        <v>0</v>
      </c>
      <c r="M3527" s="1">
        <v>0</v>
      </c>
      <c r="O3527" s="1">
        <v>0</v>
      </c>
      <c r="Q3527" s="1">
        <v>0</v>
      </c>
      <c r="S3527" s="1">
        <v>0</v>
      </c>
      <c r="U3527" s="1">
        <v>0</v>
      </c>
      <c r="W3527" s="1">
        <v>0</v>
      </c>
      <c r="Y3527" s="1">
        <v>0</v>
      </c>
      <c r="AA3527" s="1">
        <v>0</v>
      </c>
      <c r="AC3527" s="1">
        <v>0</v>
      </c>
      <c r="AE3527" s="1">
        <v>0</v>
      </c>
      <c r="AG3527" s="1">
        <v>1</v>
      </c>
      <c r="AH3527" s="1">
        <v>0</v>
      </c>
    </row>
    <row r="3528" spans="1:34">
      <c r="A3528" s="1" t="s">
        <v>9119</v>
      </c>
      <c r="B3528" s="1" t="s">
        <v>9120</v>
      </c>
      <c r="C3528" s="1" t="s">
        <v>255</v>
      </c>
      <c r="D3528" s="1">
        <v>3</v>
      </c>
      <c r="E3528" s="4">
        <v>44580</v>
      </c>
      <c r="F3528" s="1" t="s">
        <v>9121</v>
      </c>
      <c r="G3528" s="1" t="s">
        <v>72</v>
      </c>
      <c r="H3528" s="1" t="s">
        <v>65</v>
      </c>
      <c r="I3528" s="1">
        <v>0.7</v>
      </c>
      <c r="J3528" s="1" t="s">
        <v>75</v>
      </c>
      <c r="K3528" s="1">
        <v>0</v>
      </c>
      <c r="M3528" s="1">
        <v>0</v>
      </c>
      <c r="O3528" s="1">
        <v>0</v>
      </c>
      <c r="Q3528" s="1">
        <v>0</v>
      </c>
      <c r="S3528" s="1">
        <v>0</v>
      </c>
      <c r="U3528" s="1">
        <v>0</v>
      </c>
      <c r="W3528" s="1">
        <v>0</v>
      </c>
      <c r="Y3528" s="1">
        <v>0</v>
      </c>
      <c r="AA3528" s="1">
        <v>0</v>
      </c>
      <c r="AC3528" s="1">
        <v>0</v>
      </c>
      <c r="AE3528" s="1">
        <v>0</v>
      </c>
      <c r="AG3528" s="1">
        <v>1</v>
      </c>
      <c r="AH3528" s="1">
        <v>0</v>
      </c>
    </row>
    <row r="3529" spans="1:34">
      <c r="A3529" s="1" t="s">
        <v>9122</v>
      </c>
      <c r="B3529" s="1" t="s">
        <v>9123</v>
      </c>
      <c r="C3529" s="1" t="s">
        <v>259</v>
      </c>
      <c r="D3529" s="1">
        <v>4</v>
      </c>
      <c r="E3529" s="4">
        <v>44589</v>
      </c>
      <c r="F3529" s="1" t="s">
        <v>9124</v>
      </c>
      <c r="G3529" s="1" t="s">
        <v>72</v>
      </c>
      <c r="H3529" s="1" t="s">
        <v>73</v>
      </c>
      <c r="I3529" s="1">
        <v>0</v>
      </c>
      <c r="J3529" s="1" t="s">
        <v>9125</v>
      </c>
      <c r="K3529" s="1">
        <v>0.4</v>
      </c>
      <c r="L3529" s="1" t="s">
        <v>75</v>
      </c>
      <c r="M3529" s="1">
        <v>0</v>
      </c>
      <c r="O3529" s="1">
        <v>0</v>
      </c>
      <c r="Q3529" s="1">
        <v>0</v>
      </c>
      <c r="S3529" s="1">
        <v>0</v>
      </c>
      <c r="U3529" s="1">
        <v>0</v>
      </c>
      <c r="W3529" s="1">
        <v>0</v>
      </c>
      <c r="Y3529" s="1">
        <v>0</v>
      </c>
      <c r="AA3529" s="1">
        <v>0</v>
      </c>
      <c r="AC3529" s="1">
        <v>0</v>
      </c>
      <c r="AE3529" s="1">
        <v>0</v>
      </c>
      <c r="AG3529" s="1">
        <v>5</v>
      </c>
      <c r="AH3529" s="1">
        <v>0</v>
      </c>
    </row>
    <row r="3530" spans="1:34">
      <c r="A3530" s="1" t="s">
        <v>9126</v>
      </c>
      <c r="B3530" s="1" t="s">
        <v>9127</v>
      </c>
      <c r="C3530" s="1" t="s">
        <v>423</v>
      </c>
      <c r="D3530" s="1">
        <v>16</v>
      </c>
      <c r="E3530" s="4">
        <v>44706</v>
      </c>
      <c r="F3530" s="1" t="s">
        <v>9128</v>
      </c>
      <c r="G3530" s="1" t="s">
        <v>80</v>
      </c>
      <c r="H3530" s="1" t="s">
        <v>73</v>
      </c>
      <c r="I3530" s="1">
        <v>0.65</v>
      </c>
      <c r="J3530" s="1" t="s">
        <v>82</v>
      </c>
      <c r="K3530" s="1">
        <v>0.7</v>
      </c>
      <c r="L3530" s="1" t="s">
        <v>83</v>
      </c>
      <c r="M3530" s="1">
        <v>0.75</v>
      </c>
      <c r="N3530" s="1" t="s">
        <v>84</v>
      </c>
      <c r="O3530" s="1">
        <v>0.8</v>
      </c>
      <c r="P3530" s="1" t="s">
        <v>85</v>
      </c>
      <c r="Q3530" s="1">
        <v>0</v>
      </c>
      <c r="S3530" s="1">
        <v>0</v>
      </c>
      <c r="U3530" s="1">
        <v>0</v>
      </c>
      <c r="W3530" s="1">
        <v>0</v>
      </c>
      <c r="Y3530" s="1">
        <v>0</v>
      </c>
      <c r="AA3530" s="1">
        <v>0</v>
      </c>
      <c r="AC3530" s="1">
        <v>0</v>
      </c>
      <c r="AE3530" s="1">
        <v>0</v>
      </c>
      <c r="AG3530" s="1">
        <v>3</v>
      </c>
      <c r="AH3530" s="1">
        <v>0</v>
      </c>
    </row>
    <row r="3531" spans="1:34">
      <c r="A3531" s="1" t="s">
        <v>9129</v>
      </c>
      <c r="B3531" s="1" t="s">
        <v>9130</v>
      </c>
      <c r="C3531" s="1" t="s">
        <v>98</v>
      </c>
      <c r="D3531" s="1">
        <v>14</v>
      </c>
      <c r="E3531" s="4">
        <v>44706</v>
      </c>
      <c r="F3531" s="1" t="s">
        <v>9131</v>
      </c>
      <c r="G3531" s="1" t="s">
        <v>72</v>
      </c>
      <c r="H3531" s="1" t="s">
        <v>73</v>
      </c>
      <c r="I3531" s="1">
        <v>0</v>
      </c>
      <c r="J3531" s="1" t="s">
        <v>81</v>
      </c>
      <c r="K3531" s="1">
        <v>0.8</v>
      </c>
      <c r="L3531" s="1" t="s">
        <v>75</v>
      </c>
      <c r="M3531" s="1">
        <v>0</v>
      </c>
      <c r="O3531" s="1">
        <v>0</v>
      </c>
      <c r="Q3531" s="1">
        <v>0</v>
      </c>
      <c r="S3531" s="1">
        <v>0</v>
      </c>
      <c r="U3531" s="1">
        <v>0</v>
      </c>
      <c r="W3531" s="1">
        <v>0</v>
      </c>
      <c r="Y3531" s="1">
        <v>0</v>
      </c>
      <c r="AA3531" s="1">
        <v>0</v>
      </c>
      <c r="AC3531" s="1">
        <v>0</v>
      </c>
      <c r="AE3531" s="1">
        <v>0</v>
      </c>
      <c r="AG3531" s="1">
        <v>2</v>
      </c>
      <c r="AH3531" s="1">
        <v>15000</v>
      </c>
    </row>
    <row r="3532" spans="1:34">
      <c r="A3532" s="1" t="s">
        <v>9132</v>
      </c>
      <c r="B3532" s="1" t="s">
        <v>9133</v>
      </c>
      <c r="C3532" s="1" t="s">
        <v>212</v>
      </c>
      <c r="D3532" s="1">
        <v>10</v>
      </c>
      <c r="E3532" s="4">
        <v>44641</v>
      </c>
      <c r="F3532" s="1" t="s">
        <v>9134</v>
      </c>
      <c r="G3532" s="1" t="s">
        <v>80</v>
      </c>
      <c r="H3532" s="1" t="s">
        <v>65</v>
      </c>
      <c r="I3532" s="1">
        <v>0.7</v>
      </c>
      <c r="J3532" s="1" t="s">
        <v>75</v>
      </c>
      <c r="K3532" s="1">
        <v>0</v>
      </c>
      <c r="M3532" s="1">
        <v>0</v>
      </c>
      <c r="O3532" s="1">
        <v>0</v>
      </c>
      <c r="Q3532" s="1">
        <v>0</v>
      </c>
      <c r="S3532" s="1">
        <v>0</v>
      </c>
      <c r="U3532" s="1">
        <v>0</v>
      </c>
      <c r="W3532" s="1">
        <v>0</v>
      </c>
      <c r="Y3532" s="1">
        <v>0</v>
      </c>
      <c r="AA3532" s="1">
        <v>0</v>
      </c>
      <c r="AC3532" s="1">
        <v>0</v>
      </c>
      <c r="AE3532" s="1">
        <v>0</v>
      </c>
      <c r="AG3532" s="1">
        <v>1</v>
      </c>
      <c r="AH3532" s="1">
        <v>0</v>
      </c>
    </row>
    <row r="3533" spans="1:34">
      <c r="A3533" s="1" t="s">
        <v>9135</v>
      </c>
      <c r="B3533" s="1" t="s">
        <v>9136</v>
      </c>
      <c r="C3533" s="1" t="s">
        <v>896</v>
      </c>
      <c r="H3533" s="1" t="s">
        <v>65</v>
      </c>
      <c r="I3533" s="1" t="s">
        <v>66</v>
      </c>
      <c r="V3533" s="1" t="s">
        <v>67</v>
      </c>
    </row>
    <row r="3534" spans="1:34">
      <c r="A3534" s="1" t="s">
        <v>9137</v>
      </c>
      <c r="B3534" s="1" t="s">
        <v>9138</v>
      </c>
      <c r="C3534" s="1" t="s">
        <v>185</v>
      </c>
      <c r="D3534" s="1">
        <v>33</v>
      </c>
      <c r="E3534" s="4">
        <v>44709</v>
      </c>
      <c r="F3534" s="1" t="s">
        <v>9139</v>
      </c>
      <c r="G3534" s="1" t="s">
        <v>72</v>
      </c>
      <c r="H3534" s="1" t="s">
        <v>65</v>
      </c>
      <c r="I3534" s="1">
        <v>0.8</v>
      </c>
      <c r="J3534" s="1" t="s">
        <v>75</v>
      </c>
      <c r="K3534" s="1">
        <v>0</v>
      </c>
      <c r="M3534" s="1">
        <v>0</v>
      </c>
      <c r="O3534" s="1">
        <v>0</v>
      </c>
      <c r="Q3534" s="1">
        <v>0</v>
      </c>
      <c r="S3534" s="1">
        <v>0</v>
      </c>
      <c r="U3534" s="1">
        <v>0</v>
      </c>
      <c r="W3534" s="1">
        <v>0</v>
      </c>
      <c r="Y3534" s="1">
        <v>0</v>
      </c>
      <c r="AA3534" s="1">
        <v>0</v>
      </c>
      <c r="AC3534" s="1">
        <v>0</v>
      </c>
      <c r="AE3534" s="1">
        <v>0</v>
      </c>
      <c r="AG3534" s="1">
        <v>1</v>
      </c>
      <c r="AH3534" s="1">
        <v>0</v>
      </c>
    </row>
    <row r="3535" spans="1:34">
      <c r="A3535" s="1" t="s">
        <v>9140</v>
      </c>
      <c r="B3535" s="1" t="s">
        <v>9141</v>
      </c>
      <c r="C3535" s="1" t="s">
        <v>896</v>
      </c>
      <c r="D3535" s="1">
        <v>11</v>
      </c>
      <c r="E3535" s="4">
        <v>44699</v>
      </c>
      <c r="F3535" s="1" t="s">
        <v>9142</v>
      </c>
      <c r="G3535" s="1" t="s">
        <v>72</v>
      </c>
      <c r="H3535" s="1" t="s">
        <v>65</v>
      </c>
      <c r="I3535" s="1">
        <v>0.2</v>
      </c>
      <c r="J3535" s="1" t="s">
        <v>75</v>
      </c>
      <c r="K3535" s="1">
        <v>0</v>
      </c>
      <c r="M3535" s="1">
        <v>0</v>
      </c>
      <c r="O3535" s="1">
        <v>0</v>
      </c>
      <c r="Q3535" s="1">
        <v>0</v>
      </c>
      <c r="S3535" s="1">
        <v>0</v>
      </c>
      <c r="U3535" s="1">
        <v>0</v>
      </c>
      <c r="W3535" s="1">
        <v>0</v>
      </c>
      <c r="Y3535" s="1">
        <v>0</v>
      </c>
      <c r="AA3535" s="1">
        <v>0</v>
      </c>
      <c r="AC3535" s="1">
        <v>0</v>
      </c>
      <c r="AE3535" s="1">
        <v>0</v>
      </c>
      <c r="AG3535" s="1">
        <v>1</v>
      </c>
      <c r="AH3535" s="1">
        <v>0</v>
      </c>
    </row>
    <row r="3536" spans="1:34">
      <c r="A3536" s="1" t="s">
        <v>9143</v>
      </c>
      <c r="B3536" s="1" t="s">
        <v>9144</v>
      </c>
      <c r="C3536" s="1" t="s">
        <v>896</v>
      </c>
      <c r="H3536" s="1" t="s">
        <v>65</v>
      </c>
      <c r="I3536" s="1" t="s">
        <v>66</v>
      </c>
      <c r="V3536" s="1" t="s">
        <v>67</v>
      </c>
    </row>
    <row r="3537" spans="1:34">
      <c r="A3537" s="1" t="s">
        <v>9145</v>
      </c>
      <c r="B3537" s="1" t="s">
        <v>9146</v>
      </c>
      <c r="C3537" s="1" t="s">
        <v>70</v>
      </c>
      <c r="D3537" s="1">
        <v>51</v>
      </c>
      <c r="E3537" s="4">
        <v>44707</v>
      </c>
      <c r="F3537" s="1" t="s">
        <v>9147</v>
      </c>
      <c r="G3537" s="1" t="s">
        <v>80</v>
      </c>
      <c r="H3537" s="1" t="s">
        <v>73</v>
      </c>
      <c r="I3537" s="1">
        <v>0</v>
      </c>
      <c r="J3537" s="1" t="s">
        <v>81</v>
      </c>
      <c r="K3537" s="1">
        <v>0.6</v>
      </c>
      <c r="L3537" s="1" t="s">
        <v>82</v>
      </c>
      <c r="M3537" s="1">
        <v>0.7</v>
      </c>
      <c r="N3537" s="1" t="s">
        <v>83</v>
      </c>
      <c r="O3537" s="1">
        <v>0.75</v>
      </c>
      <c r="P3537" s="1" t="s">
        <v>84</v>
      </c>
      <c r="Q3537" s="1">
        <v>0.75</v>
      </c>
      <c r="R3537" s="1" t="s">
        <v>85</v>
      </c>
      <c r="S3537" s="1">
        <v>0</v>
      </c>
      <c r="U3537" s="1">
        <v>0</v>
      </c>
      <c r="W3537" s="1">
        <v>0</v>
      </c>
      <c r="Y3537" s="1">
        <v>0</v>
      </c>
      <c r="AA3537" s="1">
        <v>0</v>
      </c>
      <c r="AC3537" s="1">
        <v>0</v>
      </c>
      <c r="AE3537" s="1">
        <v>0</v>
      </c>
      <c r="AG3537" s="1">
        <v>4</v>
      </c>
      <c r="AH3537" s="1">
        <v>15000</v>
      </c>
    </row>
    <row r="3538" spans="1:34">
      <c r="A3538" s="1" t="s">
        <v>9148</v>
      </c>
      <c r="B3538" s="1" t="s">
        <v>9149</v>
      </c>
      <c r="C3538" s="1" t="s">
        <v>896</v>
      </c>
      <c r="H3538" s="1" t="s">
        <v>65</v>
      </c>
      <c r="I3538" s="1" t="s">
        <v>66</v>
      </c>
      <c r="V3538" s="1" t="s">
        <v>67</v>
      </c>
    </row>
    <row r="3539" spans="1:34">
      <c r="A3539" s="1" t="s">
        <v>9150</v>
      </c>
      <c r="B3539" s="1" t="s">
        <v>9151</v>
      </c>
      <c r="C3539" s="1" t="s">
        <v>70</v>
      </c>
      <c r="D3539" s="1">
        <v>9</v>
      </c>
      <c r="E3539" s="1">
        <v>43902</v>
      </c>
      <c r="F3539" s="1" t="s">
        <v>20332</v>
      </c>
      <c r="G3539" s="1" t="s">
        <v>72</v>
      </c>
      <c r="H3539" s="1" t="s">
        <v>65</v>
      </c>
      <c r="I3539" s="1">
        <v>0.8</v>
      </c>
      <c r="J3539" s="1" t="s">
        <v>75</v>
      </c>
      <c r="K3539" s="1">
        <v>0</v>
      </c>
      <c r="M3539" s="1">
        <v>0</v>
      </c>
      <c r="O3539" s="1">
        <v>0</v>
      </c>
      <c r="Q3539" s="1">
        <v>0</v>
      </c>
      <c r="S3539" s="1">
        <v>0</v>
      </c>
      <c r="U3539" s="1">
        <v>0</v>
      </c>
      <c r="W3539" s="1">
        <v>0</v>
      </c>
      <c r="Y3539" s="1">
        <v>0</v>
      </c>
      <c r="AA3539" s="1">
        <v>0</v>
      </c>
      <c r="AC3539" s="1">
        <v>0</v>
      </c>
      <c r="AE3539" s="1">
        <v>0</v>
      </c>
      <c r="AG3539" s="1">
        <v>1</v>
      </c>
      <c r="AH3539" s="1">
        <v>0</v>
      </c>
    </row>
    <row r="3540" spans="1:34">
      <c r="A3540" s="1" t="s">
        <v>9152</v>
      </c>
      <c r="B3540" s="1" t="s">
        <v>9153</v>
      </c>
      <c r="C3540" s="1" t="s">
        <v>152</v>
      </c>
      <c r="D3540" s="1">
        <v>48</v>
      </c>
      <c r="E3540" s="4">
        <v>44553</v>
      </c>
      <c r="F3540" s="1" t="s">
        <v>9154</v>
      </c>
      <c r="G3540" s="1" t="s">
        <v>72</v>
      </c>
      <c r="H3540" s="1" t="s">
        <v>65</v>
      </c>
      <c r="I3540" s="1">
        <v>0.8</v>
      </c>
      <c r="J3540" s="1" t="s">
        <v>75</v>
      </c>
      <c r="K3540" s="1">
        <v>0</v>
      </c>
      <c r="M3540" s="1">
        <v>0</v>
      </c>
      <c r="O3540" s="1">
        <v>0</v>
      </c>
      <c r="Q3540" s="1">
        <v>0</v>
      </c>
      <c r="S3540" s="1">
        <v>0</v>
      </c>
      <c r="U3540" s="1">
        <v>0</v>
      </c>
      <c r="W3540" s="1">
        <v>0</v>
      </c>
      <c r="Y3540" s="1">
        <v>0</v>
      </c>
      <c r="AA3540" s="1">
        <v>0</v>
      </c>
      <c r="AC3540" s="1">
        <v>0</v>
      </c>
      <c r="AE3540" s="1">
        <v>0</v>
      </c>
      <c r="AG3540" s="1">
        <v>1</v>
      </c>
      <c r="AH3540" s="1">
        <v>0</v>
      </c>
    </row>
    <row r="3541" spans="1:34">
      <c r="A3541" s="1" t="s">
        <v>9155</v>
      </c>
      <c r="B3541" s="1" t="s">
        <v>9156</v>
      </c>
      <c r="C3541" s="1" t="s">
        <v>152</v>
      </c>
      <c r="D3541" s="1">
        <v>31</v>
      </c>
      <c r="E3541" s="1">
        <v>41575</v>
      </c>
      <c r="F3541" s="1" t="s">
        <v>20332</v>
      </c>
      <c r="G3541" s="1" t="s">
        <v>1003</v>
      </c>
      <c r="H3541" s="1" t="s">
        <v>65</v>
      </c>
      <c r="I3541" s="1">
        <v>0</v>
      </c>
      <c r="J3541" s="1" t="s">
        <v>75</v>
      </c>
      <c r="K3541" s="1">
        <v>0</v>
      </c>
      <c r="M3541" s="1">
        <v>0</v>
      </c>
      <c r="O3541" s="1">
        <v>0</v>
      </c>
      <c r="Q3541" s="1">
        <v>0</v>
      </c>
      <c r="S3541" s="1">
        <v>0</v>
      </c>
      <c r="U3541" s="1">
        <v>0</v>
      </c>
      <c r="W3541" s="1">
        <v>0</v>
      </c>
      <c r="Y3541" s="1">
        <v>0</v>
      </c>
      <c r="AA3541" s="1">
        <v>0</v>
      </c>
      <c r="AC3541" s="1">
        <v>0</v>
      </c>
      <c r="AE3541" s="1">
        <v>0</v>
      </c>
      <c r="AG3541" s="1">
        <v>1</v>
      </c>
      <c r="AH3541" s="1">
        <v>0</v>
      </c>
    </row>
    <row r="3542" spans="1:34">
      <c r="A3542" s="1" t="s">
        <v>9157</v>
      </c>
      <c r="B3542" s="1" t="s">
        <v>9158</v>
      </c>
      <c r="C3542" s="1" t="s">
        <v>826</v>
      </c>
      <c r="D3542" s="1">
        <v>74</v>
      </c>
      <c r="E3542" s="4">
        <v>44553</v>
      </c>
      <c r="F3542" s="1" t="s">
        <v>9159</v>
      </c>
      <c r="G3542" s="1" t="s">
        <v>72</v>
      </c>
      <c r="H3542" s="1" t="s">
        <v>65</v>
      </c>
      <c r="I3542" s="1">
        <v>0.8</v>
      </c>
      <c r="J3542" s="1" t="s">
        <v>75</v>
      </c>
      <c r="K3542" s="1">
        <v>0</v>
      </c>
      <c r="M3542" s="1">
        <v>0</v>
      </c>
      <c r="O3542" s="1">
        <v>0</v>
      </c>
      <c r="Q3542" s="1">
        <v>0</v>
      </c>
      <c r="S3542" s="1">
        <v>0</v>
      </c>
      <c r="U3542" s="1">
        <v>0</v>
      </c>
      <c r="W3542" s="1">
        <v>0</v>
      </c>
      <c r="Y3542" s="1">
        <v>0</v>
      </c>
      <c r="AA3542" s="1">
        <v>0</v>
      </c>
      <c r="AC3542" s="1">
        <v>0</v>
      </c>
      <c r="AE3542" s="1">
        <v>0</v>
      </c>
      <c r="AG3542" s="1">
        <v>1</v>
      </c>
      <c r="AH3542" s="1">
        <v>0</v>
      </c>
    </row>
    <row r="3543" spans="1:34">
      <c r="A3543" s="1" t="s">
        <v>9160</v>
      </c>
      <c r="B3543" s="1" t="s">
        <v>9161</v>
      </c>
      <c r="C3543" s="1" t="s">
        <v>78</v>
      </c>
      <c r="D3543" s="1">
        <v>25</v>
      </c>
      <c r="E3543" s="4">
        <v>44707</v>
      </c>
      <c r="F3543" s="1" t="s">
        <v>9162</v>
      </c>
      <c r="G3543" s="1" t="s">
        <v>72</v>
      </c>
      <c r="H3543" s="1" t="s">
        <v>65</v>
      </c>
      <c r="I3543" s="1">
        <v>0.8</v>
      </c>
      <c r="J3543" s="1" t="s">
        <v>75</v>
      </c>
      <c r="K3543" s="1">
        <v>0</v>
      </c>
      <c r="M3543" s="1">
        <v>0</v>
      </c>
      <c r="O3543" s="1">
        <v>0</v>
      </c>
      <c r="Q3543" s="1">
        <v>0</v>
      </c>
      <c r="S3543" s="1">
        <v>0</v>
      </c>
      <c r="U3543" s="1">
        <v>0</v>
      </c>
      <c r="W3543" s="1">
        <v>0</v>
      </c>
      <c r="Y3543" s="1">
        <v>0</v>
      </c>
      <c r="AA3543" s="1">
        <v>0</v>
      </c>
      <c r="AC3543" s="1">
        <v>0</v>
      </c>
      <c r="AE3543" s="1">
        <v>0</v>
      </c>
      <c r="AG3543" s="1">
        <v>1</v>
      </c>
      <c r="AH3543" s="1">
        <v>0</v>
      </c>
    </row>
    <row r="3544" spans="1:34">
      <c r="A3544" s="1" t="s">
        <v>9163</v>
      </c>
      <c r="B3544" s="1" t="s">
        <v>9164</v>
      </c>
      <c r="C3544" s="1" t="s">
        <v>423</v>
      </c>
      <c r="D3544" s="1">
        <v>8</v>
      </c>
      <c r="E3544" s="4">
        <v>44649</v>
      </c>
      <c r="F3544" s="1" t="s">
        <v>9165</v>
      </c>
      <c r="G3544" s="1" t="s">
        <v>80</v>
      </c>
      <c r="H3544" s="1" t="s">
        <v>73</v>
      </c>
      <c r="I3544" s="1">
        <v>0</v>
      </c>
      <c r="J3544" s="1" t="s">
        <v>81</v>
      </c>
      <c r="K3544" s="1">
        <v>0.45</v>
      </c>
      <c r="L3544" s="1" t="s">
        <v>82</v>
      </c>
      <c r="M3544" s="1">
        <v>0.5</v>
      </c>
      <c r="N3544" s="1" t="s">
        <v>83</v>
      </c>
      <c r="O3544" s="1">
        <v>0.6</v>
      </c>
      <c r="P3544" s="1" t="s">
        <v>84</v>
      </c>
      <c r="Q3544" s="1">
        <v>0.8</v>
      </c>
      <c r="R3544" s="1" t="s">
        <v>85</v>
      </c>
      <c r="S3544" s="1">
        <v>0</v>
      </c>
      <c r="U3544" s="1">
        <v>0</v>
      </c>
      <c r="W3544" s="1">
        <v>0</v>
      </c>
      <c r="Y3544" s="1">
        <v>0</v>
      </c>
      <c r="AA3544" s="1">
        <v>0</v>
      </c>
      <c r="AC3544" s="1">
        <v>0</v>
      </c>
      <c r="AE3544" s="1">
        <v>0</v>
      </c>
      <c r="AG3544" s="1">
        <v>4</v>
      </c>
      <c r="AH3544" s="1">
        <v>15000</v>
      </c>
    </row>
    <row r="3545" spans="1:34">
      <c r="A3545" s="1" t="s">
        <v>9166</v>
      </c>
      <c r="B3545" s="1" t="s">
        <v>9167</v>
      </c>
      <c r="C3545" s="1" t="s">
        <v>259</v>
      </c>
      <c r="D3545" s="1">
        <v>9</v>
      </c>
      <c r="E3545" s="4">
        <v>44587</v>
      </c>
      <c r="F3545" s="1" t="s">
        <v>9168</v>
      </c>
      <c r="G3545" s="1" t="s">
        <v>72</v>
      </c>
      <c r="H3545" s="1" t="s">
        <v>65</v>
      </c>
      <c r="I3545" s="1">
        <v>0.7</v>
      </c>
      <c r="J3545" s="1" t="s">
        <v>75</v>
      </c>
      <c r="K3545" s="1">
        <v>0</v>
      </c>
      <c r="M3545" s="1">
        <v>0</v>
      </c>
      <c r="O3545" s="1">
        <v>0</v>
      </c>
      <c r="Q3545" s="1">
        <v>0</v>
      </c>
      <c r="S3545" s="1">
        <v>0</v>
      </c>
      <c r="U3545" s="1">
        <v>0</v>
      </c>
      <c r="W3545" s="1">
        <v>0</v>
      </c>
      <c r="Y3545" s="1">
        <v>0</v>
      </c>
      <c r="AA3545" s="1">
        <v>0</v>
      </c>
      <c r="AC3545" s="1">
        <v>0</v>
      </c>
      <c r="AE3545" s="1">
        <v>0</v>
      </c>
      <c r="AG3545" s="1">
        <v>1</v>
      </c>
      <c r="AH3545" s="1">
        <v>0</v>
      </c>
    </row>
    <row r="3546" spans="1:34">
      <c r="A3546" s="1" t="s">
        <v>9169</v>
      </c>
      <c r="B3546" s="1" t="s">
        <v>9170</v>
      </c>
      <c r="C3546" s="1" t="s">
        <v>259</v>
      </c>
      <c r="D3546" s="1" t="s">
        <v>9171</v>
      </c>
      <c r="E3546" s="4">
        <v>44648</v>
      </c>
      <c r="F3546" s="1" t="s">
        <v>9172</v>
      </c>
      <c r="G3546" s="1" t="s">
        <v>80</v>
      </c>
      <c r="H3546" s="1" t="s">
        <v>73</v>
      </c>
      <c r="I3546" s="1">
        <v>0</v>
      </c>
      <c r="J3546" s="1" t="s">
        <v>81</v>
      </c>
      <c r="K3546" s="1">
        <v>0.4</v>
      </c>
      <c r="L3546" s="1" t="s">
        <v>82</v>
      </c>
      <c r="M3546" s="1">
        <v>0.6</v>
      </c>
      <c r="N3546" s="1" t="s">
        <v>83</v>
      </c>
      <c r="O3546" s="1">
        <v>0.7</v>
      </c>
      <c r="P3546" s="1" t="s">
        <v>84</v>
      </c>
      <c r="Q3546" s="1">
        <v>0.75</v>
      </c>
      <c r="R3546" s="1" t="s">
        <v>85</v>
      </c>
      <c r="S3546" s="1">
        <v>0</v>
      </c>
      <c r="U3546" s="1">
        <v>0</v>
      </c>
      <c r="W3546" s="1">
        <v>0</v>
      </c>
      <c r="Y3546" s="1">
        <v>0</v>
      </c>
      <c r="AA3546" s="1">
        <v>0</v>
      </c>
      <c r="AC3546" s="1">
        <v>0</v>
      </c>
      <c r="AE3546" s="1">
        <v>0</v>
      </c>
      <c r="AG3546" s="1">
        <v>4</v>
      </c>
      <c r="AH3546" s="1">
        <v>15000</v>
      </c>
    </row>
    <row r="3547" spans="1:34">
      <c r="A3547" s="1" t="s">
        <v>9173</v>
      </c>
      <c r="B3547" s="1" t="s">
        <v>9174</v>
      </c>
      <c r="C3547" s="1" t="s">
        <v>365</v>
      </c>
      <c r="D3547" s="1">
        <v>5</v>
      </c>
      <c r="E3547" s="1">
        <v>43948</v>
      </c>
      <c r="F3547" s="1" t="s">
        <v>20332</v>
      </c>
      <c r="G3547" s="1" t="s">
        <v>72</v>
      </c>
      <c r="H3547" s="1" t="s">
        <v>73</v>
      </c>
      <c r="I3547" s="1">
        <v>0</v>
      </c>
      <c r="J3547" s="1" t="s">
        <v>74</v>
      </c>
      <c r="K3547" s="1">
        <v>0.8</v>
      </c>
      <c r="L3547" s="1" t="s">
        <v>75</v>
      </c>
      <c r="M3547" s="1">
        <v>0</v>
      </c>
      <c r="O3547" s="1">
        <v>0</v>
      </c>
      <c r="Q3547" s="1">
        <v>0</v>
      </c>
      <c r="S3547" s="1">
        <v>0</v>
      </c>
      <c r="U3547" s="1">
        <v>0</v>
      </c>
      <c r="W3547" s="1">
        <v>0</v>
      </c>
      <c r="Y3547" s="1">
        <v>0</v>
      </c>
      <c r="AA3547" s="1">
        <v>0</v>
      </c>
      <c r="AC3547" s="1">
        <v>0</v>
      </c>
      <c r="AE3547" s="1">
        <v>0</v>
      </c>
      <c r="AG3547" s="1">
        <v>2</v>
      </c>
      <c r="AH3547" s="1">
        <v>10000</v>
      </c>
    </row>
    <row r="3548" spans="1:34">
      <c r="A3548" s="1" t="s">
        <v>9175</v>
      </c>
      <c r="B3548" s="1" t="s">
        <v>9176</v>
      </c>
      <c r="C3548" s="1" t="s">
        <v>360</v>
      </c>
      <c r="H3548" s="1" t="s">
        <v>65</v>
      </c>
      <c r="I3548" s="1" t="s">
        <v>66</v>
      </c>
      <c r="V3548" s="1" t="s">
        <v>67</v>
      </c>
    </row>
    <row r="3549" spans="1:34">
      <c r="A3549" s="1" t="s">
        <v>9177</v>
      </c>
      <c r="B3549" s="1" t="s">
        <v>9178</v>
      </c>
      <c r="C3549" s="1" t="s">
        <v>287</v>
      </c>
      <c r="D3549" s="1">
        <v>37</v>
      </c>
      <c r="E3549" s="4">
        <v>44557</v>
      </c>
      <c r="F3549" s="1" t="s">
        <v>9179</v>
      </c>
      <c r="G3549" s="1" t="s">
        <v>72</v>
      </c>
      <c r="H3549" s="1" t="s">
        <v>73</v>
      </c>
      <c r="I3549" s="1">
        <v>0</v>
      </c>
      <c r="J3549" s="1" t="s">
        <v>81</v>
      </c>
      <c r="K3549" s="1">
        <v>0.6</v>
      </c>
      <c r="L3549" s="1" t="s">
        <v>75</v>
      </c>
      <c r="M3549" s="1">
        <v>0</v>
      </c>
      <c r="O3549" s="1">
        <v>0</v>
      </c>
      <c r="Q3549" s="1">
        <v>0</v>
      </c>
      <c r="S3549" s="1">
        <v>0</v>
      </c>
      <c r="U3549" s="1">
        <v>0</v>
      </c>
      <c r="W3549" s="1">
        <v>0</v>
      </c>
      <c r="Y3549" s="1">
        <v>0</v>
      </c>
      <c r="AA3549" s="1">
        <v>0</v>
      </c>
      <c r="AC3549" s="1">
        <v>0</v>
      </c>
      <c r="AE3549" s="1">
        <v>0</v>
      </c>
      <c r="AG3549" s="1">
        <v>2</v>
      </c>
      <c r="AH3549" s="1">
        <v>15000</v>
      </c>
    </row>
    <row r="3550" spans="1:34">
      <c r="A3550" s="1" t="s">
        <v>9180</v>
      </c>
      <c r="B3550" s="1" t="s">
        <v>9181</v>
      </c>
      <c r="C3550" s="1" t="s">
        <v>287</v>
      </c>
      <c r="D3550" s="1">
        <v>77</v>
      </c>
      <c r="E3550" s="4">
        <v>44557</v>
      </c>
      <c r="F3550" s="1" t="s">
        <v>9182</v>
      </c>
      <c r="G3550" s="1" t="s">
        <v>72</v>
      </c>
      <c r="H3550" s="1" t="s">
        <v>73</v>
      </c>
      <c r="I3550" s="1">
        <v>0</v>
      </c>
      <c r="J3550" s="1" t="s">
        <v>81</v>
      </c>
      <c r="K3550" s="1">
        <v>0.8</v>
      </c>
      <c r="L3550" s="1" t="s">
        <v>75</v>
      </c>
      <c r="M3550" s="1">
        <v>0</v>
      </c>
      <c r="O3550" s="1">
        <v>0</v>
      </c>
      <c r="Q3550" s="1">
        <v>0</v>
      </c>
      <c r="S3550" s="1">
        <v>0</v>
      </c>
      <c r="U3550" s="1">
        <v>0</v>
      </c>
      <c r="W3550" s="1">
        <v>0</v>
      </c>
      <c r="Y3550" s="1">
        <v>0</v>
      </c>
      <c r="AA3550" s="1">
        <v>0</v>
      </c>
      <c r="AC3550" s="1">
        <v>0</v>
      </c>
      <c r="AE3550" s="1">
        <v>0</v>
      </c>
      <c r="AG3550" s="1">
        <v>2</v>
      </c>
      <c r="AH3550" s="1">
        <v>15000</v>
      </c>
    </row>
    <row r="3551" spans="1:34">
      <c r="A3551" s="1" t="s">
        <v>9183</v>
      </c>
      <c r="B3551" s="1" t="s">
        <v>9184</v>
      </c>
      <c r="C3551" s="1" t="s">
        <v>1334</v>
      </c>
      <c r="D3551" s="1">
        <v>43</v>
      </c>
      <c r="E3551" s="1">
        <v>43672</v>
      </c>
      <c r="F3551" s="1" t="s">
        <v>20340</v>
      </c>
      <c r="G3551" s="1" t="s">
        <v>20341</v>
      </c>
      <c r="H3551" s="1" t="s">
        <v>73</v>
      </c>
      <c r="I3551" s="1">
        <v>0</v>
      </c>
      <c r="J3551" s="1" t="s">
        <v>74</v>
      </c>
      <c r="K3551" s="1">
        <v>0.7</v>
      </c>
      <c r="L3551" s="1" t="s">
        <v>82</v>
      </c>
      <c r="M3551" s="1">
        <v>0.77</v>
      </c>
      <c r="N3551" s="1" t="s">
        <v>83</v>
      </c>
      <c r="O3551" s="1">
        <v>0.78</v>
      </c>
      <c r="P3551" s="1" t="s">
        <v>84</v>
      </c>
      <c r="Q3551" s="1">
        <v>0.79</v>
      </c>
      <c r="R3551" s="1" t="s">
        <v>85</v>
      </c>
      <c r="S3551" s="1">
        <v>0</v>
      </c>
      <c r="U3551" s="1">
        <v>0</v>
      </c>
      <c r="W3551" s="1">
        <v>0</v>
      </c>
      <c r="Y3551" s="1">
        <v>0</v>
      </c>
      <c r="AA3551" s="1">
        <v>0</v>
      </c>
      <c r="AC3551" s="1">
        <v>0</v>
      </c>
      <c r="AE3551" s="1">
        <v>0</v>
      </c>
      <c r="AG3551" s="1">
        <v>4</v>
      </c>
      <c r="AH3551" s="1">
        <v>10000</v>
      </c>
    </row>
    <row r="3552" spans="1:34">
      <c r="A3552" s="1" t="s">
        <v>9185</v>
      </c>
      <c r="B3552" s="1" t="s">
        <v>9186</v>
      </c>
      <c r="C3552" s="1" t="s">
        <v>196</v>
      </c>
      <c r="D3552" s="1">
        <v>5</v>
      </c>
      <c r="E3552" s="1">
        <v>44274</v>
      </c>
      <c r="F3552" s="1" t="s">
        <v>20332</v>
      </c>
      <c r="G3552" s="1" t="s">
        <v>72</v>
      </c>
      <c r="H3552" s="1" t="s">
        <v>65</v>
      </c>
      <c r="I3552" s="1">
        <v>0.4</v>
      </c>
      <c r="J3552" s="1" t="s">
        <v>75</v>
      </c>
      <c r="K3552" s="1">
        <v>0</v>
      </c>
      <c r="M3552" s="1">
        <v>0</v>
      </c>
      <c r="O3552" s="1">
        <v>0</v>
      </c>
      <c r="Q3552" s="1">
        <v>0</v>
      </c>
      <c r="S3552" s="1">
        <v>0</v>
      </c>
      <c r="U3552" s="1">
        <v>0</v>
      </c>
      <c r="W3552" s="1">
        <v>0</v>
      </c>
      <c r="Y3552" s="1">
        <v>0</v>
      </c>
      <c r="AA3552" s="1">
        <v>0</v>
      </c>
      <c r="AC3552" s="1">
        <v>0</v>
      </c>
      <c r="AE3552" s="1">
        <v>0</v>
      </c>
      <c r="AG3552" s="1">
        <v>1</v>
      </c>
      <c r="AH3552" s="1">
        <v>0</v>
      </c>
    </row>
    <row r="3553" spans="1:34">
      <c r="A3553" s="1" t="s">
        <v>9187</v>
      </c>
      <c r="B3553" s="1" t="s">
        <v>9188</v>
      </c>
      <c r="C3553" s="1" t="s">
        <v>306</v>
      </c>
      <c r="D3553" s="1">
        <v>82</v>
      </c>
      <c r="E3553" s="4">
        <v>44559</v>
      </c>
      <c r="F3553" s="1" t="s">
        <v>9189</v>
      </c>
      <c r="G3553" s="1" t="s">
        <v>72</v>
      </c>
      <c r="H3553" s="1" t="s">
        <v>73</v>
      </c>
      <c r="I3553" s="1">
        <v>0</v>
      </c>
      <c r="J3553" s="1" t="s">
        <v>74</v>
      </c>
      <c r="K3553" s="1">
        <v>0.8</v>
      </c>
      <c r="L3553" s="1" t="s">
        <v>75</v>
      </c>
      <c r="M3553" s="1">
        <v>0</v>
      </c>
      <c r="O3553" s="1">
        <v>0</v>
      </c>
      <c r="Q3553" s="1">
        <v>0</v>
      </c>
      <c r="S3553" s="1">
        <v>0</v>
      </c>
      <c r="U3553" s="1">
        <v>0</v>
      </c>
      <c r="W3553" s="1">
        <v>0</v>
      </c>
      <c r="Y3553" s="1">
        <v>0</v>
      </c>
      <c r="AA3553" s="1">
        <v>0</v>
      </c>
      <c r="AC3553" s="1">
        <v>0</v>
      </c>
      <c r="AE3553" s="1">
        <v>0</v>
      </c>
      <c r="AG3553" s="1">
        <v>2</v>
      </c>
      <c r="AH3553" s="1">
        <v>10000</v>
      </c>
    </row>
    <row r="3554" spans="1:34">
      <c r="A3554" s="1" t="s">
        <v>9190</v>
      </c>
      <c r="B3554" s="1" t="s">
        <v>9191</v>
      </c>
      <c r="C3554" s="1" t="s">
        <v>152</v>
      </c>
      <c r="D3554" s="1">
        <v>38</v>
      </c>
      <c r="E3554" s="4">
        <v>44551</v>
      </c>
      <c r="F3554" s="1" t="s">
        <v>9192</v>
      </c>
      <c r="G3554" s="1" t="s">
        <v>72</v>
      </c>
      <c r="H3554" s="1" t="s">
        <v>73</v>
      </c>
      <c r="I3554" s="1">
        <v>0</v>
      </c>
      <c r="J3554" s="1" t="s">
        <v>9193</v>
      </c>
      <c r="K3554" s="1">
        <v>0.4</v>
      </c>
      <c r="L3554" s="1" t="s">
        <v>75</v>
      </c>
      <c r="M3554" s="1">
        <v>0</v>
      </c>
      <c r="O3554" s="1">
        <v>0</v>
      </c>
      <c r="Q3554" s="1">
        <v>0</v>
      </c>
      <c r="S3554" s="1">
        <v>0</v>
      </c>
      <c r="U3554" s="1">
        <v>0</v>
      </c>
      <c r="W3554" s="1">
        <v>0</v>
      </c>
      <c r="Y3554" s="1">
        <v>0</v>
      </c>
      <c r="AA3554" s="1">
        <v>0</v>
      </c>
      <c r="AC3554" s="1">
        <v>0</v>
      </c>
      <c r="AE3554" s="1">
        <v>0</v>
      </c>
      <c r="AG3554" s="1">
        <v>5</v>
      </c>
      <c r="AH3554" s="1">
        <v>0</v>
      </c>
    </row>
    <row r="3555" spans="1:34">
      <c r="A3555" s="1" t="s">
        <v>9194</v>
      </c>
      <c r="B3555" s="1" t="s">
        <v>9195</v>
      </c>
      <c r="C3555" s="1" t="s">
        <v>491</v>
      </c>
      <c r="H3555" s="1" t="s">
        <v>65</v>
      </c>
      <c r="I3555" s="1" t="s">
        <v>66</v>
      </c>
      <c r="V3555" s="1" t="s">
        <v>67</v>
      </c>
    </row>
    <row r="3556" spans="1:34">
      <c r="A3556" s="1" t="s">
        <v>9196</v>
      </c>
      <c r="B3556" s="1" t="s">
        <v>9197</v>
      </c>
      <c r="C3556" s="1" t="s">
        <v>1337</v>
      </c>
      <c r="D3556" s="1">
        <v>10</v>
      </c>
      <c r="E3556" s="4">
        <v>44644</v>
      </c>
      <c r="F3556" s="1" t="s">
        <v>9198</v>
      </c>
      <c r="G3556" s="1" t="s">
        <v>80</v>
      </c>
      <c r="H3556" s="1" t="s">
        <v>73</v>
      </c>
      <c r="I3556" s="1">
        <v>0</v>
      </c>
      <c r="J3556" s="1" t="s">
        <v>74</v>
      </c>
      <c r="K3556" s="1">
        <v>0.4</v>
      </c>
      <c r="L3556" s="1" t="s">
        <v>82</v>
      </c>
      <c r="M3556" s="1">
        <v>0.6</v>
      </c>
      <c r="N3556" s="1" t="s">
        <v>83</v>
      </c>
      <c r="O3556" s="1">
        <v>0.7</v>
      </c>
      <c r="P3556" s="1" t="s">
        <v>84</v>
      </c>
      <c r="Q3556" s="1">
        <v>0.8</v>
      </c>
      <c r="R3556" s="1" t="s">
        <v>85</v>
      </c>
      <c r="S3556" s="1">
        <v>0</v>
      </c>
      <c r="U3556" s="1">
        <v>0</v>
      </c>
      <c r="W3556" s="1">
        <v>0</v>
      </c>
      <c r="Y3556" s="1">
        <v>0</v>
      </c>
      <c r="AA3556" s="1">
        <v>0</v>
      </c>
      <c r="AC3556" s="1">
        <v>0</v>
      </c>
      <c r="AE3556" s="1">
        <v>0</v>
      </c>
      <c r="AG3556" s="1">
        <v>4</v>
      </c>
      <c r="AH3556" s="1">
        <v>10000</v>
      </c>
    </row>
    <row r="3557" spans="1:34">
      <c r="A3557" s="1" t="s">
        <v>9199</v>
      </c>
      <c r="B3557" s="1" t="s">
        <v>9200</v>
      </c>
      <c r="C3557" s="1" t="s">
        <v>149</v>
      </c>
      <c r="D3557" s="1">
        <v>34</v>
      </c>
      <c r="E3557" s="4">
        <v>44529</v>
      </c>
      <c r="F3557" s="1" t="s">
        <v>9201</v>
      </c>
      <c r="G3557" s="1" t="s">
        <v>72</v>
      </c>
      <c r="H3557" s="1" t="s">
        <v>65</v>
      </c>
      <c r="I3557" s="1">
        <v>0.8</v>
      </c>
      <c r="J3557" s="1" t="s">
        <v>75</v>
      </c>
      <c r="K3557" s="1">
        <v>0</v>
      </c>
      <c r="M3557" s="1">
        <v>0</v>
      </c>
      <c r="O3557" s="1">
        <v>0</v>
      </c>
      <c r="Q3557" s="1">
        <v>0</v>
      </c>
      <c r="S3557" s="1">
        <v>0</v>
      </c>
      <c r="U3557" s="1">
        <v>0</v>
      </c>
      <c r="W3557" s="1">
        <v>0</v>
      </c>
      <c r="Y3557" s="1">
        <v>0</v>
      </c>
      <c r="AA3557" s="1">
        <v>0</v>
      </c>
      <c r="AC3557" s="1">
        <v>0</v>
      </c>
      <c r="AE3557" s="1">
        <v>0</v>
      </c>
      <c r="AG3557" s="1">
        <v>1</v>
      </c>
      <c r="AH3557" s="1">
        <v>0</v>
      </c>
    </row>
    <row r="3558" spans="1:34">
      <c r="A3558" s="1" t="s">
        <v>9202</v>
      </c>
      <c r="B3558" s="1" t="s">
        <v>9203</v>
      </c>
      <c r="C3558" s="1" t="s">
        <v>149</v>
      </c>
      <c r="D3558" s="1">
        <v>7</v>
      </c>
      <c r="E3558" s="4">
        <v>44712</v>
      </c>
      <c r="F3558" s="1" t="s">
        <v>9204</v>
      </c>
      <c r="G3558" s="1" t="s">
        <v>745</v>
      </c>
      <c r="H3558" s="1" t="s">
        <v>73</v>
      </c>
      <c r="I3558" s="1">
        <v>0</v>
      </c>
      <c r="J3558" s="1" t="s">
        <v>397</v>
      </c>
      <c r="K3558" s="1">
        <v>0.5</v>
      </c>
      <c r="L3558" s="1" t="s">
        <v>82</v>
      </c>
      <c r="M3558" s="1">
        <v>0.6</v>
      </c>
      <c r="N3558" s="1" t="s">
        <v>83</v>
      </c>
      <c r="O3558" s="1">
        <v>0.7</v>
      </c>
      <c r="P3558" s="1" t="s">
        <v>84</v>
      </c>
      <c r="Q3558" s="1">
        <v>0.8</v>
      </c>
      <c r="R3558" s="1" t="s">
        <v>85</v>
      </c>
      <c r="S3558" s="1">
        <v>0</v>
      </c>
      <c r="U3558" s="1">
        <v>0</v>
      </c>
      <c r="W3558" s="1">
        <v>0</v>
      </c>
      <c r="Y3558" s="1">
        <v>0</v>
      </c>
      <c r="AA3558" s="1">
        <v>0</v>
      </c>
      <c r="AC3558" s="1">
        <v>0</v>
      </c>
      <c r="AE3558" s="1">
        <v>0</v>
      </c>
      <c r="AG3558" s="1">
        <v>4</v>
      </c>
      <c r="AH3558" s="1">
        <v>8000</v>
      </c>
    </row>
    <row r="3559" spans="1:34">
      <c r="A3559" s="1" t="s">
        <v>9205</v>
      </c>
      <c r="B3559" s="1" t="s">
        <v>9206</v>
      </c>
      <c r="C3559" s="1" t="s">
        <v>423</v>
      </c>
      <c r="D3559" s="1">
        <v>4</v>
      </c>
      <c r="E3559" s="4">
        <v>44601</v>
      </c>
      <c r="F3559" s="1" t="s">
        <v>9207</v>
      </c>
      <c r="G3559" s="1" t="s">
        <v>72</v>
      </c>
      <c r="H3559" s="1" t="s">
        <v>65</v>
      </c>
      <c r="I3559" s="1">
        <v>0.8</v>
      </c>
      <c r="J3559" s="1" t="s">
        <v>75</v>
      </c>
      <c r="K3559" s="1">
        <v>0</v>
      </c>
      <c r="M3559" s="1">
        <v>0</v>
      </c>
      <c r="O3559" s="1">
        <v>0</v>
      </c>
      <c r="Q3559" s="1">
        <v>0</v>
      </c>
      <c r="S3559" s="1">
        <v>0</v>
      </c>
      <c r="U3559" s="1">
        <v>0</v>
      </c>
      <c r="W3559" s="1">
        <v>0</v>
      </c>
      <c r="Y3559" s="1">
        <v>0</v>
      </c>
      <c r="AA3559" s="1">
        <v>0</v>
      </c>
      <c r="AC3559" s="1">
        <v>0</v>
      </c>
      <c r="AE3559" s="1">
        <v>0</v>
      </c>
      <c r="AG3559" s="1">
        <v>1</v>
      </c>
      <c r="AH3559" s="1">
        <v>0</v>
      </c>
    </row>
    <row r="3560" spans="1:34">
      <c r="A3560" s="1" t="s">
        <v>9208</v>
      </c>
      <c r="B3560" s="1" t="s">
        <v>9209</v>
      </c>
      <c r="C3560" s="1" t="s">
        <v>1916</v>
      </c>
      <c r="D3560" s="1">
        <v>119</v>
      </c>
      <c r="E3560" s="1">
        <v>44890</v>
      </c>
      <c r="F3560" s="1" t="s">
        <v>20571</v>
      </c>
      <c r="G3560" s="1" t="s">
        <v>1095</v>
      </c>
      <c r="H3560" s="1" t="s">
        <v>73</v>
      </c>
      <c r="I3560" s="1">
        <v>0</v>
      </c>
      <c r="J3560" s="1" t="s">
        <v>20572</v>
      </c>
      <c r="K3560" s="1">
        <v>0.8</v>
      </c>
      <c r="L3560" s="1" t="s">
        <v>75</v>
      </c>
      <c r="M3560" s="1">
        <v>0</v>
      </c>
      <c r="O3560" s="1">
        <v>0</v>
      </c>
      <c r="Q3560" s="1">
        <v>0</v>
      </c>
      <c r="S3560" s="1">
        <v>0</v>
      </c>
      <c r="U3560" s="1">
        <v>0</v>
      </c>
      <c r="W3560" s="1">
        <v>0</v>
      </c>
      <c r="Y3560" s="1">
        <v>0</v>
      </c>
      <c r="AA3560" s="1">
        <v>0</v>
      </c>
      <c r="AC3560" s="1">
        <v>0</v>
      </c>
      <c r="AE3560" s="1">
        <v>0</v>
      </c>
      <c r="AG3560" s="1">
        <v>5</v>
      </c>
      <c r="AH3560" s="1">
        <v>0</v>
      </c>
    </row>
    <row r="3561" spans="1:34">
      <c r="A3561" s="1" t="s">
        <v>9210</v>
      </c>
      <c r="B3561" s="1" t="s">
        <v>9211</v>
      </c>
      <c r="C3561" s="1" t="s">
        <v>121</v>
      </c>
      <c r="D3561" s="1">
        <v>6</v>
      </c>
      <c r="E3561" s="4">
        <v>44673</v>
      </c>
      <c r="F3561" s="1" t="s">
        <v>20573</v>
      </c>
      <c r="G3561" s="1" t="s">
        <v>1821</v>
      </c>
      <c r="H3561" s="1" t="s">
        <v>65</v>
      </c>
      <c r="I3561" s="1">
        <v>0.8</v>
      </c>
      <c r="J3561" s="1" t="s">
        <v>75</v>
      </c>
      <c r="K3561" s="1">
        <v>0</v>
      </c>
      <c r="M3561" s="1">
        <v>0</v>
      </c>
      <c r="O3561" s="1">
        <v>0</v>
      </c>
      <c r="Q3561" s="1">
        <v>0</v>
      </c>
      <c r="S3561" s="1">
        <v>0</v>
      </c>
      <c r="U3561" s="1">
        <v>0</v>
      </c>
      <c r="W3561" s="1">
        <v>0</v>
      </c>
      <c r="Y3561" s="1">
        <v>0</v>
      </c>
      <c r="AA3561" s="1">
        <v>0</v>
      </c>
      <c r="AC3561" s="1">
        <v>0</v>
      </c>
      <c r="AE3561" s="1">
        <v>0</v>
      </c>
      <c r="AG3561" s="1">
        <v>1</v>
      </c>
      <c r="AH3561" s="1">
        <v>0</v>
      </c>
    </row>
    <row r="3562" spans="1:34">
      <c r="A3562" s="1" t="s">
        <v>9212</v>
      </c>
      <c r="B3562" s="1" t="s">
        <v>9213</v>
      </c>
      <c r="C3562" s="1" t="s">
        <v>306</v>
      </c>
      <c r="D3562" s="1">
        <v>5</v>
      </c>
      <c r="E3562" s="4">
        <v>44614</v>
      </c>
      <c r="F3562" s="1" t="s">
        <v>9214</v>
      </c>
      <c r="G3562" s="1" t="s">
        <v>80</v>
      </c>
      <c r="H3562" s="1" t="s">
        <v>73</v>
      </c>
      <c r="I3562" s="1">
        <v>0.65</v>
      </c>
      <c r="J3562" s="1" t="s">
        <v>82</v>
      </c>
      <c r="K3562" s="1">
        <v>0.69</v>
      </c>
      <c r="L3562" s="1" t="s">
        <v>83</v>
      </c>
      <c r="M3562" s="1">
        <v>0.75</v>
      </c>
      <c r="N3562" s="1" t="s">
        <v>84</v>
      </c>
      <c r="O3562" s="1">
        <v>0.8</v>
      </c>
      <c r="P3562" s="1" t="s">
        <v>85</v>
      </c>
      <c r="Q3562" s="1">
        <v>0</v>
      </c>
      <c r="S3562" s="1">
        <v>0</v>
      </c>
      <c r="U3562" s="1">
        <v>0</v>
      </c>
      <c r="W3562" s="1">
        <v>0</v>
      </c>
      <c r="Y3562" s="1">
        <v>0</v>
      </c>
      <c r="AA3562" s="1">
        <v>0</v>
      </c>
      <c r="AC3562" s="1">
        <v>0</v>
      </c>
      <c r="AE3562" s="1">
        <v>0</v>
      </c>
      <c r="AG3562" s="1">
        <v>3</v>
      </c>
      <c r="AH3562" s="1">
        <v>0</v>
      </c>
    </row>
    <row r="3563" spans="1:34">
      <c r="A3563" s="1" t="s">
        <v>9215</v>
      </c>
      <c r="B3563" s="1" t="s">
        <v>9216</v>
      </c>
      <c r="C3563" s="1" t="s">
        <v>259</v>
      </c>
      <c r="D3563" s="1">
        <v>41</v>
      </c>
      <c r="E3563" s="4">
        <v>44558</v>
      </c>
      <c r="F3563" s="1" t="s">
        <v>9217</v>
      </c>
      <c r="G3563" s="1" t="s">
        <v>72</v>
      </c>
      <c r="H3563" s="1" t="s">
        <v>65</v>
      </c>
      <c r="I3563" s="1">
        <v>0.6</v>
      </c>
      <c r="J3563" s="1" t="s">
        <v>75</v>
      </c>
      <c r="K3563" s="1">
        <v>0</v>
      </c>
      <c r="M3563" s="1">
        <v>0</v>
      </c>
      <c r="O3563" s="1">
        <v>0</v>
      </c>
      <c r="Q3563" s="1">
        <v>0</v>
      </c>
      <c r="S3563" s="1">
        <v>0</v>
      </c>
      <c r="U3563" s="1">
        <v>0</v>
      </c>
      <c r="W3563" s="1">
        <v>0</v>
      </c>
      <c r="Y3563" s="1">
        <v>0</v>
      </c>
      <c r="AA3563" s="1">
        <v>0</v>
      </c>
      <c r="AC3563" s="1">
        <v>0</v>
      </c>
      <c r="AE3563" s="1">
        <v>0</v>
      </c>
      <c r="AG3563" s="1">
        <v>1</v>
      </c>
      <c r="AH3563" s="1">
        <v>0</v>
      </c>
    </row>
    <row r="3564" spans="1:34">
      <c r="A3564" s="1" t="s">
        <v>9218</v>
      </c>
      <c r="B3564" s="1" t="s">
        <v>9219</v>
      </c>
      <c r="C3564" s="1" t="s">
        <v>64</v>
      </c>
      <c r="D3564" s="1">
        <v>13</v>
      </c>
      <c r="E3564" s="4">
        <v>44659</v>
      </c>
      <c r="F3564" s="1" t="s">
        <v>9220</v>
      </c>
      <c r="G3564" s="1" t="s">
        <v>80</v>
      </c>
      <c r="H3564" s="1" t="s">
        <v>73</v>
      </c>
      <c r="I3564" s="1">
        <v>0</v>
      </c>
      <c r="J3564" s="1" t="s">
        <v>74</v>
      </c>
      <c r="K3564" s="1">
        <v>0.7</v>
      </c>
      <c r="L3564" s="1" t="s">
        <v>82</v>
      </c>
      <c r="M3564" s="1">
        <v>0.72</v>
      </c>
      <c r="N3564" s="1" t="s">
        <v>83</v>
      </c>
      <c r="O3564" s="1">
        <v>0.74</v>
      </c>
      <c r="P3564" s="1" t="s">
        <v>84</v>
      </c>
      <c r="Q3564" s="1">
        <v>0.78</v>
      </c>
      <c r="R3564" s="1" t="s">
        <v>85</v>
      </c>
      <c r="S3564" s="1">
        <v>0</v>
      </c>
      <c r="U3564" s="1">
        <v>0</v>
      </c>
      <c r="W3564" s="1">
        <v>0</v>
      </c>
      <c r="Y3564" s="1">
        <v>0</v>
      </c>
      <c r="AA3564" s="1">
        <v>0</v>
      </c>
      <c r="AC3564" s="1">
        <v>0</v>
      </c>
      <c r="AE3564" s="1">
        <v>0</v>
      </c>
      <c r="AG3564" s="1">
        <v>4</v>
      </c>
      <c r="AH3564" s="1">
        <v>10000</v>
      </c>
    </row>
    <row r="3565" spans="1:34">
      <c r="A3565" s="1" t="s">
        <v>9221</v>
      </c>
      <c r="B3565" s="1" t="s">
        <v>9222</v>
      </c>
      <c r="C3565" s="1" t="s">
        <v>810</v>
      </c>
      <c r="D3565" s="1">
        <v>15</v>
      </c>
      <c r="E3565" s="4">
        <v>44767</v>
      </c>
      <c r="F3565" s="1" t="s">
        <v>9223</v>
      </c>
      <c r="G3565" s="1" t="s">
        <v>745</v>
      </c>
      <c r="H3565" s="1" t="s">
        <v>73</v>
      </c>
      <c r="I3565" s="1">
        <v>0</v>
      </c>
      <c r="J3565" s="1" t="s">
        <v>74</v>
      </c>
      <c r="K3565" s="1">
        <v>0.6</v>
      </c>
      <c r="L3565" s="1" t="s">
        <v>75</v>
      </c>
      <c r="M3565" s="1">
        <v>0</v>
      </c>
      <c r="O3565" s="1">
        <v>0</v>
      </c>
      <c r="Q3565" s="1">
        <v>0</v>
      </c>
      <c r="S3565" s="1">
        <v>0</v>
      </c>
      <c r="U3565" s="1">
        <v>0</v>
      </c>
      <c r="W3565" s="1">
        <v>0</v>
      </c>
      <c r="Y3565" s="1">
        <v>0</v>
      </c>
      <c r="AA3565" s="1">
        <v>0</v>
      </c>
      <c r="AC3565" s="1">
        <v>0</v>
      </c>
      <c r="AE3565" s="1">
        <v>0</v>
      </c>
      <c r="AG3565" s="1">
        <v>2</v>
      </c>
      <c r="AH3565" s="1">
        <v>10000</v>
      </c>
    </row>
    <row r="3566" spans="1:34">
      <c r="A3566" s="1" t="s">
        <v>9224</v>
      </c>
      <c r="B3566" s="1" t="s">
        <v>9225</v>
      </c>
      <c r="C3566" s="1" t="s">
        <v>279</v>
      </c>
      <c r="D3566" s="1">
        <v>4</v>
      </c>
      <c r="E3566" s="4">
        <v>44648</v>
      </c>
      <c r="F3566" s="1" t="s">
        <v>9226</v>
      </c>
      <c r="G3566" s="1" t="s">
        <v>72</v>
      </c>
      <c r="H3566" s="1" t="s">
        <v>65</v>
      </c>
      <c r="I3566" s="1">
        <v>0.8</v>
      </c>
      <c r="J3566" s="1" t="s">
        <v>75</v>
      </c>
      <c r="K3566" s="1">
        <v>0</v>
      </c>
      <c r="M3566" s="1">
        <v>0</v>
      </c>
      <c r="O3566" s="1">
        <v>0</v>
      </c>
      <c r="Q3566" s="1">
        <v>0</v>
      </c>
      <c r="S3566" s="1">
        <v>0</v>
      </c>
      <c r="U3566" s="1">
        <v>0</v>
      </c>
      <c r="W3566" s="1">
        <v>0</v>
      </c>
      <c r="Y3566" s="1">
        <v>0</v>
      </c>
      <c r="AA3566" s="1">
        <v>0</v>
      </c>
      <c r="AC3566" s="1">
        <v>0</v>
      </c>
      <c r="AE3566" s="1">
        <v>0</v>
      </c>
      <c r="AG3566" s="1">
        <v>1</v>
      </c>
      <c r="AH3566" s="1">
        <v>0</v>
      </c>
    </row>
    <row r="3567" spans="1:34">
      <c r="A3567" s="1" t="s">
        <v>9227</v>
      </c>
      <c r="B3567" s="1" t="s">
        <v>9228</v>
      </c>
      <c r="C3567" s="1" t="s">
        <v>218</v>
      </c>
      <c r="D3567" s="1">
        <v>6</v>
      </c>
      <c r="E3567" s="4">
        <v>44708</v>
      </c>
      <c r="F3567" s="1" t="s">
        <v>9229</v>
      </c>
      <c r="G3567" s="1" t="s">
        <v>72</v>
      </c>
      <c r="H3567" s="1" t="s">
        <v>65</v>
      </c>
      <c r="I3567" s="1">
        <v>0.8</v>
      </c>
      <c r="J3567" s="1" t="s">
        <v>75</v>
      </c>
      <c r="K3567" s="1">
        <v>0</v>
      </c>
      <c r="M3567" s="1">
        <v>0</v>
      </c>
      <c r="O3567" s="1">
        <v>0</v>
      </c>
      <c r="Q3567" s="1">
        <v>0</v>
      </c>
      <c r="S3567" s="1">
        <v>0</v>
      </c>
      <c r="U3567" s="1">
        <v>0</v>
      </c>
      <c r="W3567" s="1">
        <v>0</v>
      </c>
      <c r="Y3567" s="1">
        <v>0</v>
      </c>
      <c r="AA3567" s="1">
        <v>0</v>
      </c>
      <c r="AC3567" s="1">
        <v>0</v>
      </c>
      <c r="AE3567" s="1">
        <v>0</v>
      </c>
      <c r="AG3567" s="1">
        <v>1</v>
      </c>
      <c r="AH3567" s="1">
        <v>0</v>
      </c>
    </row>
    <row r="3568" spans="1:34">
      <c r="A3568" s="1" t="s">
        <v>9230</v>
      </c>
      <c r="B3568" s="1" t="s">
        <v>9231</v>
      </c>
      <c r="C3568" s="1" t="s">
        <v>302</v>
      </c>
      <c r="D3568" s="1">
        <v>77</v>
      </c>
      <c r="E3568" s="1">
        <v>44530</v>
      </c>
      <c r="F3568" s="1" t="s">
        <v>20574</v>
      </c>
      <c r="G3568" s="1" t="s">
        <v>72</v>
      </c>
      <c r="H3568" s="1" t="s">
        <v>73</v>
      </c>
      <c r="I3568" s="1">
        <v>0</v>
      </c>
      <c r="J3568" s="1" t="s">
        <v>6593</v>
      </c>
      <c r="K3568" s="1">
        <v>0.8</v>
      </c>
      <c r="L3568" s="1" t="s">
        <v>75</v>
      </c>
      <c r="M3568" s="1">
        <v>0</v>
      </c>
      <c r="O3568" s="1">
        <v>0</v>
      </c>
      <c r="Q3568" s="1">
        <v>0</v>
      </c>
      <c r="S3568" s="1">
        <v>0</v>
      </c>
      <c r="U3568" s="1">
        <v>0</v>
      </c>
      <c r="W3568" s="1">
        <v>0</v>
      </c>
      <c r="Y3568" s="1">
        <v>0</v>
      </c>
      <c r="AA3568" s="1">
        <v>0</v>
      </c>
      <c r="AC3568" s="1">
        <v>0</v>
      </c>
      <c r="AE3568" s="1">
        <v>0</v>
      </c>
      <c r="AG3568" s="1">
        <v>2</v>
      </c>
      <c r="AH3568" s="1">
        <v>12499.99</v>
      </c>
    </row>
    <row r="3569" spans="1:34">
      <c r="A3569" s="1" t="s">
        <v>9232</v>
      </c>
      <c r="B3569" s="1" t="s">
        <v>9233</v>
      </c>
      <c r="C3569" s="1" t="s">
        <v>95</v>
      </c>
      <c r="D3569" s="1">
        <v>49</v>
      </c>
      <c r="E3569" s="4">
        <v>44558</v>
      </c>
      <c r="F3569" s="1" t="s">
        <v>9234</v>
      </c>
      <c r="G3569" s="1" t="s">
        <v>72</v>
      </c>
      <c r="H3569" s="1" t="s">
        <v>73</v>
      </c>
      <c r="I3569" s="1">
        <v>0</v>
      </c>
      <c r="J3569" s="1" t="s">
        <v>6340</v>
      </c>
      <c r="K3569" s="1">
        <v>0.8</v>
      </c>
      <c r="L3569" s="1" t="s">
        <v>75</v>
      </c>
      <c r="M3569" s="1">
        <v>0</v>
      </c>
      <c r="O3569" s="1">
        <v>0</v>
      </c>
      <c r="Q3569" s="1">
        <v>0</v>
      </c>
      <c r="S3569" s="1">
        <v>0</v>
      </c>
      <c r="U3569" s="1">
        <v>0</v>
      </c>
      <c r="W3569" s="1">
        <v>0</v>
      </c>
      <c r="Y3569" s="1">
        <v>0</v>
      </c>
      <c r="AA3569" s="1">
        <v>0</v>
      </c>
      <c r="AC3569" s="1">
        <v>0</v>
      </c>
      <c r="AE3569" s="1">
        <v>0</v>
      </c>
      <c r="AG3569" s="1">
        <v>2</v>
      </c>
      <c r="AH3569" s="1">
        <v>8499.99</v>
      </c>
    </row>
    <row r="3570" spans="1:34">
      <c r="A3570" s="1" t="s">
        <v>9235</v>
      </c>
      <c r="B3570" s="1" t="s">
        <v>9236</v>
      </c>
      <c r="C3570" s="1" t="s">
        <v>626</v>
      </c>
      <c r="D3570" s="1">
        <v>7</v>
      </c>
      <c r="E3570" s="4">
        <v>44636</v>
      </c>
      <c r="F3570" s="1" t="s">
        <v>9237</v>
      </c>
      <c r="G3570" s="1" t="s">
        <v>80</v>
      </c>
      <c r="H3570" s="1" t="s">
        <v>73</v>
      </c>
      <c r="I3570" s="1">
        <v>0</v>
      </c>
      <c r="J3570" s="1" t="s">
        <v>89</v>
      </c>
      <c r="K3570" s="1">
        <v>0.25</v>
      </c>
      <c r="L3570" s="1" t="s">
        <v>82</v>
      </c>
      <c r="M3570" s="1">
        <v>0.4</v>
      </c>
      <c r="N3570" s="1" t="s">
        <v>83</v>
      </c>
      <c r="O3570" s="1">
        <v>0.5</v>
      </c>
      <c r="P3570" s="1" t="s">
        <v>84</v>
      </c>
      <c r="Q3570" s="1">
        <v>0.75</v>
      </c>
      <c r="R3570" s="1" t="s">
        <v>85</v>
      </c>
      <c r="S3570" s="1">
        <v>0</v>
      </c>
      <c r="U3570" s="1">
        <v>0</v>
      </c>
      <c r="W3570" s="1">
        <v>0</v>
      </c>
      <c r="Y3570" s="1">
        <v>0</v>
      </c>
      <c r="AA3570" s="1">
        <v>0</v>
      </c>
      <c r="AC3570" s="1">
        <v>0</v>
      </c>
      <c r="AE3570" s="1">
        <v>0</v>
      </c>
      <c r="AG3570" s="1">
        <v>4</v>
      </c>
      <c r="AH3570" s="1">
        <v>12000</v>
      </c>
    </row>
    <row r="3571" spans="1:34">
      <c r="A3571" s="1" t="s">
        <v>9238</v>
      </c>
      <c r="B3571" s="1" t="s">
        <v>9239</v>
      </c>
      <c r="C3571" s="1" t="s">
        <v>752</v>
      </c>
      <c r="D3571" s="1">
        <v>2</v>
      </c>
      <c r="E3571" s="1">
        <v>44225</v>
      </c>
      <c r="F3571" s="1" t="s">
        <v>20332</v>
      </c>
      <c r="G3571" s="1" t="s">
        <v>72</v>
      </c>
      <c r="H3571" s="1" t="s">
        <v>65</v>
      </c>
      <c r="I3571" s="1">
        <v>0.8</v>
      </c>
      <c r="J3571" s="1" t="s">
        <v>75</v>
      </c>
      <c r="K3571" s="1">
        <v>0</v>
      </c>
      <c r="M3571" s="1">
        <v>0</v>
      </c>
      <c r="O3571" s="1">
        <v>0</v>
      </c>
      <c r="Q3571" s="1">
        <v>0</v>
      </c>
      <c r="S3571" s="1">
        <v>0</v>
      </c>
      <c r="U3571" s="1">
        <v>0</v>
      </c>
      <c r="W3571" s="1">
        <v>0</v>
      </c>
      <c r="Y3571" s="1">
        <v>0</v>
      </c>
      <c r="AA3571" s="1">
        <v>0</v>
      </c>
      <c r="AC3571" s="1">
        <v>0</v>
      </c>
      <c r="AE3571" s="1">
        <v>0</v>
      </c>
      <c r="AG3571" s="1">
        <v>1</v>
      </c>
      <c r="AH3571" s="1">
        <v>0</v>
      </c>
    </row>
    <row r="3572" spans="1:34">
      <c r="A3572" s="1" t="s">
        <v>9240</v>
      </c>
      <c r="B3572" s="1" t="s">
        <v>9241</v>
      </c>
      <c r="C3572" s="1" t="s">
        <v>840</v>
      </c>
      <c r="D3572" s="1">
        <v>29</v>
      </c>
      <c r="E3572" s="4">
        <v>44895</v>
      </c>
      <c r="F3572" s="1" t="s">
        <v>20575</v>
      </c>
      <c r="G3572" s="1" t="s">
        <v>1079</v>
      </c>
      <c r="H3572" s="1" t="s">
        <v>73</v>
      </c>
      <c r="I3572" s="1">
        <v>0</v>
      </c>
      <c r="J3572" s="1" t="s">
        <v>74</v>
      </c>
      <c r="K3572" s="1">
        <v>0.45</v>
      </c>
      <c r="L3572" s="1" t="s">
        <v>82</v>
      </c>
      <c r="M3572" s="1">
        <v>0.45</v>
      </c>
      <c r="N3572" s="1" t="s">
        <v>83</v>
      </c>
      <c r="O3572" s="1">
        <v>0.6</v>
      </c>
      <c r="P3572" s="1" t="s">
        <v>84</v>
      </c>
      <c r="Q3572" s="1">
        <v>0.8</v>
      </c>
      <c r="R3572" s="1" t="s">
        <v>85</v>
      </c>
      <c r="S3572" s="1">
        <v>0</v>
      </c>
      <c r="U3572" s="1">
        <v>0</v>
      </c>
      <c r="W3572" s="1">
        <v>0</v>
      </c>
      <c r="Y3572" s="1">
        <v>0</v>
      </c>
      <c r="AA3572" s="1">
        <v>0</v>
      </c>
      <c r="AC3572" s="1">
        <v>0</v>
      </c>
      <c r="AE3572" s="1">
        <v>0</v>
      </c>
      <c r="AG3572" s="1">
        <v>4</v>
      </c>
      <c r="AH3572" s="1">
        <v>10000</v>
      </c>
    </row>
    <row r="3573" spans="1:34">
      <c r="A3573" s="1" t="s">
        <v>9242</v>
      </c>
      <c r="B3573" s="1" t="s">
        <v>9243</v>
      </c>
      <c r="C3573" s="1" t="s">
        <v>964</v>
      </c>
      <c r="D3573" s="1">
        <v>3</v>
      </c>
      <c r="E3573" s="4">
        <v>44644</v>
      </c>
      <c r="F3573" s="1" t="s">
        <v>9244</v>
      </c>
      <c r="G3573" s="1" t="s">
        <v>72</v>
      </c>
      <c r="H3573" s="1" t="s">
        <v>65</v>
      </c>
      <c r="I3573" s="1">
        <v>0.8</v>
      </c>
      <c r="J3573" s="1" t="s">
        <v>75</v>
      </c>
      <c r="K3573" s="1">
        <v>0</v>
      </c>
      <c r="M3573" s="1">
        <v>0</v>
      </c>
      <c r="O3573" s="1">
        <v>0</v>
      </c>
      <c r="Q3573" s="1">
        <v>0</v>
      </c>
      <c r="S3573" s="1">
        <v>0</v>
      </c>
      <c r="U3573" s="1">
        <v>0</v>
      </c>
      <c r="W3573" s="1">
        <v>0</v>
      </c>
      <c r="Y3573" s="1">
        <v>0</v>
      </c>
      <c r="AA3573" s="1">
        <v>0</v>
      </c>
      <c r="AC3573" s="1">
        <v>0</v>
      </c>
      <c r="AE3573" s="1">
        <v>0</v>
      </c>
      <c r="AG3573" s="1">
        <v>1</v>
      </c>
      <c r="AH3573" s="1">
        <v>0</v>
      </c>
    </row>
    <row r="3574" spans="1:34">
      <c r="A3574" s="1" t="s">
        <v>9245</v>
      </c>
      <c r="B3574" s="1" t="s">
        <v>9246</v>
      </c>
      <c r="C3574" s="1" t="s">
        <v>152</v>
      </c>
      <c r="D3574" s="1">
        <v>30</v>
      </c>
      <c r="E3574" s="1">
        <v>44194</v>
      </c>
      <c r="F3574" s="1" t="s">
        <v>20332</v>
      </c>
      <c r="G3574" s="1" t="s">
        <v>72</v>
      </c>
      <c r="H3574" s="1" t="s">
        <v>65</v>
      </c>
      <c r="I3574" s="1">
        <v>0.8</v>
      </c>
      <c r="J3574" s="1" t="s">
        <v>75</v>
      </c>
      <c r="K3574" s="1">
        <v>0</v>
      </c>
      <c r="M3574" s="1">
        <v>0</v>
      </c>
      <c r="O3574" s="1">
        <v>0</v>
      </c>
      <c r="Q3574" s="1">
        <v>0</v>
      </c>
      <c r="S3574" s="1">
        <v>0</v>
      </c>
      <c r="U3574" s="1">
        <v>0</v>
      </c>
      <c r="W3574" s="1">
        <v>0</v>
      </c>
      <c r="Y3574" s="1">
        <v>0</v>
      </c>
      <c r="AA3574" s="1">
        <v>0</v>
      </c>
      <c r="AC3574" s="1">
        <v>0</v>
      </c>
      <c r="AE3574" s="1">
        <v>0</v>
      </c>
      <c r="AG3574" s="1">
        <v>1</v>
      </c>
      <c r="AH3574" s="1">
        <v>0</v>
      </c>
    </row>
    <row r="3575" spans="1:34">
      <c r="A3575" s="1" t="s">
        <v>9247</v>
      </c>
      <c r="B3575" s="1" t="s">
        <v>9248</v>
      </c>
      <c r="C3575" s="1" t="s">
        <v>896</v>
      </c>
      <c r="D3575" s="1">
        <v>6</v>
      </c>
      <c r="E3575" s="1">
        <v>43552</v>
      </c>
      <c r="F3575" s="1" t="s">
        <v>20332</v>
      </c>
      <c r="G3575" s="1" t="s">
        <v>72</v>
      </c>
      <c r="H3575" s="1" t="s">
        <v>65</v>
      </c>
      <c r="I3575" s="1">
        <v>0.3</v>
      </c>
      <c r="J3575" s="1" t="s">
        <v>75</v>
      </c>
      <c r="K3575" s="1">
        <v>0</v>
      </c>
      <c r="M3575" s="1">
        <v>0</v>
      </c>
      <c r="O3575" s="1">
        <v>0</v>
      </c>
      <c r="Q3575" s="1">
        <v>0</v>
      </c>
      <c r="S3575" s="1">
        <v>0</v>
      </c>
      <c r="U3575" s="1">
        <v>0</v>
      </c>
      <c r="W3575" s="1">
        <v>0</v>
      </c>
      <c r="Y3575" s="1">
        <v>0</v>
      </c>
      <c r="AA3575" s="1">
        <v>0</v>
      </c>
      <c r="AC3575" s="1">
        <v>0</v>
      </c>
      <c r="AE3575" s="1">
        <v>0</v>
      </c>
      <c r="AG3575" s="1">
        <v>1</v>
      </c>
      <c r="AH3575" s="1">
        <v>0</v>
      </c>
    </row>
    <row r="3576" spans="1:34">
      <c r="A3576" s="1" t="s">
        <v>9249</v>
      </c>
      <c r="B3576" s="1" t="s">
        <v>9250</v>
      </c>
      <c r="C3576" s="1" t="s">
        <v>212</v>
      </c>
      <c r="D3576" s="1">
        <v>6</v>
      </c>
      <c r="E3576" s="4">
        <v>44614</v>
      </c>
      <c r="F3576" s="1" t="s">
        <v>9251</v>
      </c>
      <c r="G3576" s="1" t="s">
        <v>80</v>
      </c>
      <c r="H3576" s="1" t="s">
        <v>65</v>
      </c>
      <c r="I3576" s="1">
        <v>0.8</v>
      </c>
      <c r="J3576" s="1" t="s">
        <v>75</v>
      </c>
      <c r="K3576" s="1">
        <v>0</v>
      </c>
      <c r="M3576" s="1">
        <v>0</v>
      </c>
      <c r="O3576" s="1">
        <v>0</v>
      </c>
      <c r="Q3576" s="1">
        <v>0</v>
      </c>
      <c r="S3576" s="1">
        <v>0</v>
      </c>
      <c r="U3576" s="1">
        <v>0</v>
      </c>
      <c r="W3576" s="1">
        <v>0</v>
      </c>
      <c r="Y3576" s="1">
        <v>0</v>
      </c>
      <c r="AA3576" s="1">
        <v>0</v>
      </c>
      <c r="AC3576" s="1">
        <v>0</v>
      </c>
      <c r="AE3576" s="1">
        <v>0</v>
      </c>
      <c r="AG3576" s="1">
        <v>1</v>
      </c>
      <c r="AH3576" s="1">
        <v>0</v>
      </c>
    </row>
    <row r="3577" spans="1:34">
      <c r="A3577" s="1" t="s">
        <v>9252</v>
      </c>
      <c r="B3577" s="1" t="s">
        <v>9253</v>
      </c>
      <c r="C3577" s="1" t="s">
        <v>411</v>
      </c>
      <c r="H3577" s="1" t="s">
        <v>65</v>
      </c>
      <c r="I3577" s="1" t="s">
        <v>66</v>
      </c>
      <c r="V3577" s="1" t="s">
        <v>67</v>
      </c>
    </row>
    <row r="3578" spans="1:34">
      <c r="A3578" s="1" t="s">
        <v>9254</v>
      </c>
      <c r="B3578" s="1" t="s">
        <v>9255</v>
      </c>
      <c r="C3578" s="1" t="s">
        <v>152</v>
      </c>
      <c r="D3578" s="1">
        <v>5</v>
      </c>
      <c r="E3578" s="4">
        <v>44585</v>
      </c>
      <c r="F3578" s="1" t="s">
        <v>9256</v>
      </c>
      <c r="G3578" s="1" t="s">
        <v>72</v>
      </c>
      <c r="H3578" s="1" t="s">
        <v>65</v>
      </c>
      <c r="I3578" s="1">
        <v>0.8</v>
      </c>
      <c r="J3578" s="1" t="s">
        <v>75</v>
      </c>
      <c r="K3578" s="1">
        <v>0</v>
      </c>
      <c r="M3578" s="1">
        <v>0</v>
      </c>
      <c r="O3578" s="1">
        <v>0</v>
      </c>
      <c r="Q3578" s="1">
        <v>0</v>
      </c>
      <c r="S3578" s="1">
        <v>0</v>
      </c>
      <c r="U3578" s="1">
        <v>0</v>
      </c>
      <c r="W3578" s="1">
        <v>0</v>
      </c>
      <c r="Y3578" s="1">
        <v>0</v>
      </c>
      <c r="AA3578" s="1">
        <v>0</v>
      </c>
      <c r="AC3578" s="1">
        <v>0</v>
      </c>
      <c r="AE3578" s="1">
        <v>0</v>
      </c>
      <c r="AG3578" s="1">
        <v>1</v>
      </c>
      <c r="AH3578" s="1">
        <v>0</v>
      </c>
    </row>
    <row r="3579" spans="1:34">
      <c r="A3579" s="1" t="s">
        <v>9257</v>
      </c>
      <c r="B3579" s="1" t="s">
        <v>9258</v>
      </c>
      <c r="C3579" s="1" t="s">
        <v>287</v>
      </c>
      <c r="D3579" s="1">
        <v>4</v>
      </c>
      <c r="E3579" s="4">
        <v>44673</v>
      </c>
      <c r="F3579" s="1" t="s">
        <v>9259</v>
      </c>
      <c r="G3579" s="1" t="s">
        <v>80</v>
      </c>
      <c r="H3579" s="1" t="s">
        <v>73</v>
      </c>
      <c r="I3579" s="1">
        <v>0.7</v>
      </c>
      <c r="J3579" s="1" t="s">
        <v>82</v>
      </c>
      <c r="K3579" s="1">
        <v>0.71</v>
      </c>
      <c r="L3579" s="1" t="s">
        <v>83</v>
      </c>
      <c r="M3579" s="1">
        <v>0.75</v>
      </c>
      <c r="N3579" s="1" t="s">
        <v>84</v>
      </c>
      <c r="O3579" s="1">
        <v>0.8</v>
      </c>
      <c r="P3579" s="1" t="s">
        <v>85</v>
      </c>
      <c r="Q3579" s="1">
        <v>0</v>
      </c>
      <c r="S3579" s="1">
        <v>0</v>
      </c>
      <c r="U3579" s="1">
        <v>0</v>
      </c>
      <c r="W3579" s="1">
        <v>0</v>
      </c>
      <c r="Y3579" s="1">
        <v>0</v>
      </c>
      <c r="AA3579" s="1">
        <v>0</v>
      </c>
      <c r="AC3579" s="1">
        <v>0</v>
      </c>
      <c r="AE3579" s="1">
        <v>0</v>
      </c>
      <c r="AG3579" s="1">
        <v>3</v>
      </c>
      <c r="AH3579" s="1">
        <v>0</v>
      </c>
    </row>
    <row r="3580" spans="1:34">
      <c r="A3580" s="1" t="s">
        <v>9260</v>
      </c>
      <c r="B3580" s="1" t="s">
        <v>9261</v>
      </c>
      <c r="C3580" s="1" t="s">
        <v>279</v>
      </c>
      <c r="D3580" s="1">
        <v>3</v>
      </c>
      <c r="E3580" s="4">
        <v>44630</v>
      </c>
      <c r="F3580" s="1" t="s">
        <v>9262</v>
      </c>
      <c r="G3580" s="1" t="s">
        <v>72</v>
      </c>
      <c r="H3580" s="1" t="s">
        <v>65</v>
      </c>
      <c r="I3580" s="1">
        <v>0.8</v>
      </c>
      <c r="J3580" s="1" t="s">
        <v>75</v>
      </c>
      <c r="K3580" s="1">
        <v>0</v>
      </c>
      <c r="M3580" s="1">
        <v>0</v>
      </c>
      <c r="O3580" s="1">
        <v>0</v>
      </c>
      <c r="Q3580" s="1">
        <v>0</v>
      </c>
      <c r="S3580" s="1">
        <v>0</v>
      </c>
      <c r="U3580" s="1">
        <v>0</v>
      </c>
      <c r="W3580" s="1">
        <v>0</v>
      </c>
      <c r="Y3580" s="1">
        <v>0</v>
      </c>
      <c r="AA3580" s="1">
        <v>0</v>
      </c>
      <c r="AC3580" s="1">
        <v>0</v>
      </c>
      <c r="AE3580" s="1">
        <v>0</v>
      </c>
      <c r="AG3580" s="1">
        <v>1</v>
      </c>
      <c r="AH3580" s="1">
        <v>0</v>
      </c>
    </row>
    <row r="3581" spans="1:34">
      <c r="A3581" s="1" t="s">
        <v>9263</v>
      </c>
      <c r="B3581" s="1" t="s">
        <v>9264</v>
      </c>
      <c r="C3581" s="1" t="s">
        <v>64</v>
      </c>
      <c r="D3581" s="1">
        <v>3</v>
      </c>
      <c r="E3581" s="4">
        <v>44590</v>
      </c>
      <c r="F3581" s="1" t="s">
        <v>9265</v>
      </c>
      <c r="G3581" s="1" t="s">
        <v>72</v>
      </c>
      <c r="H3581" s="1" t="s">
        <v>65</v>
      </c>
      <c r="I3581" s="1">
        <v>0.8</v>
      </c>
      <c r="J3581" s="1" t="s">
        <v>75</v>
      </c>
      <c r="K3581" s="1">
        <v>0</v>
      </c>
      <c r="M3581" s="1">
        <v>0</v>
      </c>
      <c r="O3581" s="1">
        <v>0</v>
      </c>
      <c r="Q3581" s="1">
        <v>0</v>
      </c>
      <c r="S3581" s="1">
        <v>0</v>
      </c>
      <c r="U3581" s="1">
        <v>0</v>
      </c>
      <c r="W3581" s="1">
        <v>0</v>
      </c>
      <c r="Y3581" s="1">
        <v>0</v>
      </c>
      <c r="AA3581" s="1">
        <v>0</v>
      </c>
      <c r="AC3581" s="1">
        <v>0</v>
      </c>
      <c r="AE3581" s="1">
        <v>0</v>
      </c>
      <c r="AG3581" s="1">
        <v>1</v>
      </c>
      <c r="AH3581" s="1">
        <v>0</v>
      </c>
    </row>
    <row r="3582" spans="1:34">
      <c r="A3582" s="1" t="s">
        <v>9266</v>
      </c>
      <c r="B3582" s="1" t="s">
        <v>9267</v>
      </c>
      <c r="C3582" s="1" t="s">
        <v>369</v>
      </c>
      <c r="D3582" s="1">
        <v>2</v>
      </c>
      <c r="E3582" s="4">
        <v>44572</v>
      </c>
      <c r="F3582" s="1" t="s">
        <v>9268</v>
      </c>
      <c r="G3582" s="1" t="s">
        <v>72</v>
      </c>
      <c r="H3582" s="1" t="s">
        <v>65</v>
      </c>
      <c r="I3582" s="1">
        <v>0.6</v>
      </c>
      <c r="J3582" s="1" t="s">
        <v>75</v>
      </c>
      <c r="K3582" s="1">
        <v>0</v>
      </c>
      <c r="M3582" s="1">
        <v>0</v>
      </c>
      <c r="O3582" s="1">
        <v>0</v>
      </c>
      <c r="Q3582" s="1">
        <v>0</v>
      </c>
      <c r="S3582" s="1">
        <v>0</v>
      </c>
      <c r="U3582" s="1">
        <v>0</v>
      </c>
      <c r="W3582" s="1">
        <v>0</v>
      </c>
      <c r="Y3582" s="1">
        <v>0</v>
      </c>
      <c r="AA3582" s="1">
        <v>0</v>
      </c>
      <c r="AC3582" s="1">
        <v>0</v>
      </c>
      <c r="AE3582" s="1">
        <v>0</v>
      </c>
      <c r="AG3582" s="1">
        <v>1</v>
      </c>
      <c r="AH3582" s="1">
        <v>0</v>
      </c>
    </row>
    <row r="3583" spans="1:34">
      <c r="A3583" s="1" t="s">
        <v>9269</v>
      </c>
      <c r="B3583" s="1" t="s">
        <v>9270</v>
      </c>
      <c r="C3583" s="1" t="s">
        <v>167</v>
      </c>
      <c r="D3583" s="1">
        <v>9</v>
      </c>
      <c r="E3583" s="4">
        <v>44712</v>
      </c>
      <c r="F3583" s="1" t="s">
        <v>9271</v>
      </c>
      <c r="G3583" s="1" t="s">
        <v>80</v>
      </c>
      <c r="H3583" s="1" t="s">
        <v>65</v>
      </c>
      <c r="I3583" s="1">
        <v>0.8</v>
      </c>
      <c r="J3583" s="1" t="s">
        <v>75</v>
      </c>
      <c r="K3583" s="1">
        <v>0</v>
      </c>
      <c r="M3583" s="1">
        <v>0</v>
      </c>
      <c r="O3583" s="1">
        <v>0</v>
      </c>
      <c r="Q3583" s="1">
        <v>0</v>
      </c>
      <c r="S3583" s="1">
        <v>0</v>
      </c>
      <c r="U3583" s="1">
        <v>0</v>
      </c>
      <c r="W3583" s="1">
        <v>0</v>
      </c>
      <c r="Y3583" s="1">
        <v>0</v>
      </c>
      <c r="AA3583" s="1">
        <v>0</v>
      </c>
      <c r="AC3583" s="1">
        <v>0</v>
      </c>
      <c r="AE3583" s="1">
        <v>0</v>
      </c>
      <c r="AG3583" s="1">
        <v>1</v>
      </c>
      <c r="AH3583" s="1">
        <v>0</v>
      </c>
    </row>
    <row r="3584" spans="1:34">
      <c r="A3584" s="1" t="s">
        <v>9272</v>
      </c>
      <c r="B3584" s="1" t="s">
        <v>9273</v>
      </c>
      <c r="C3584" s="1" t="s">
        <v>297</v>
      </c>
      <c r="H3584" s="1" t="s">
        <v>65</v>
      </c>
      <c r="I3584" s="1" t="s">
        <v>66</v>
      </c>
      <c r="V3584" s="1" t="s">
        <v>67</v>
      </c>
    </row>
    <row r="3585" spans="1:34">
      <c r="A3585" s="1" t="s">
        <v>9274</v>
      </c>
      <c r="B3585" s="1" t="s">
        <v>9275</v>
      </c>
      <c r="C3585" s="1" t="s">
        <v>636</v>
      </c>
      <c r="D3585" s="1">
        <v>30</v>
      </c>
      <c r="E3585" s="4">
        <v>44649</v>
      </c>
      <c r="F3585" s="1" t="s">
        <v>9276</v>
      </c>
      <c r="G3585" s="1" t="s">
        <v>80</v>
      </c>
      <c r="H3585" s="1" t="s">
        <v>73</v>
      </c>
      <c r="I3585" s="1">
        <v>0</v>
      </c>
      <c r="J3585" s="1" t="s">
        <v>9277</v>
      </c>
      <c r="K3585" s="1">
        <v>0.57999999999999996</v>
      </c>
      <c r="L3585" s="1" t="s">
        <v>82</v>
      </c>
      <c r="M3585" s="1">
        <v>0.6</v>
      </c>
      <c r="N3585" s="1" t="s">
        <v>83</v>
      </c>
      <c r="O3585" s="1">
        <v>0.74</v>
      </c>
      <c r="P3585" s="1" t="s">
        <v>84</v>
      </c>
      <c r="Q3585" s="1">
        <v>0.79</v>
      </c>
      <c r="R3585" s="1" t="s">
        <v>85</v>
      </c>
      <c r="S3585" s="1">
        <v>0</v>
      </c>
      <c r="U3585" s="1">
        <v>0</v>
      </c>
      <c r="W3585" s="1">
        <v>0</v>
      </c>
      <c r="Y3585" s="1">
        <v>0</v>
      </c>
      <c r="AA3585" s="1">
        <v>0</v>
      </c>
      <c r="AC3585" s="1">
        <v>0</v>
      </c>
      <c r="AE3585" s="1">
        <v>0</v>
      </c>
      <c r="AG3585" s="1">
        <v>4</v>
      </c>
      <c r="AH3585" s="1">
        <v>14500</v>
      </c>
    </row>
    <row r="3586" spans="1:34">
      <c r="A3586" s="1" t="s">
        <v>9278</v>
      </c>
      <c r="B3586" s="1" t="s">
        <v>9279</v>
      </c>
      <c r="C3586" s="1" t="s">
        <v>108</v>
      </c>
      <c r="D3586" s="1">
        <v>96</v>
      </c>
      <c r="E3586" s="1">
        <v>41608</v>
      </c>
      <c r="F3586" s="1" t="s">
        <v>20332</v>
      </c>
      <c r="G3586" s="1" t="s">
        <v>72</v>
      </c>
      <c r="H3586" s="1" t="s">
        <v>65</v>
      </c>
      <c r="I3586" s="1">
        <v>0.8</v>
      </c>
      <c r="J3586" s="1" t="s">
        <v>75</v>
      </c>
      <c r="K3586" s="1">
        <v>0</v>
      </c>
      <c r="M3586" s="1">
        <v>0</v>
      </c>
      <c r="O3586" s="1">
        <v>0</v>
      </c>
      <c r="Q3586" s="1">
        <v>0</v>
      </c>
      <c r="S3586" s="1">
        <v>0</v>
      </c>
      <c r="U3586" s="1">
        <v>0</v>
      </c>
      <c r="W3586" s="1">
        <v>0</v>
      </c>
      <c r="Y3586" s="1">
        <v>0</v>
      </c>
      <c r="AA3586" s="1">
        <v>0</v>
      </c>
      <c r="AC3586" s="1">
        <v>0</v>
      </c>
      <c r="AE3586" s="1">
        <v>0</v>
      </c>
      <c r="AG3586" s="1">
        <v>1</v>
      </c>
      <c r="AH3586" s="1">
        <v>0</v>
      </c>
    </row>
    <row r="3587" spans="1:34">
      <c r="A3587" s="1" t="s">
        <v>9280</v>
      </c>
      <c r="B3587" s="1" t="s">
        <v>9281</v>
      </c>
      <c r="C3587" s="1" t="s">
        <v>752</v>
      </c>
      <c r="D3587" s="1">
        <v>3</v>
      </c>
      <c r="E3587" s="4">
        <v>44583</v>
      </c>
      <c r="F3587" s="1" t="s">
        <v>9282</v>
      </c>
      <c r="G3587" s="1" t="s">
        <v>80</v>
      </c>
      <c r="H3587" s="1" t="s">
        <v>73</v>
      </c>
      <c r="I3587" s="1">
        <v>0.5</v>
      </c>
      <c r="J3587" s="1" t="s">
        <v>82</v>
      </c>
      <c r="K3587" s="1">
        <v>0.6</v>
      </c>
      <c r="L3587" s="1" t="s">
        <v>83</v>
      </c>
      <c r="M3587" s="1">
        <v>0.7</v>
      </c>
      <c r="N3587" s="1" t="s">
        <v>84</v>
      </c>
      <c r="O3587" s="1">
        <v>0.8</v>
      </c>
      <c r="P3587" s="1" t="s">
        <v>85</v>
      </c>
      <c r="Q3587" s="1">
        <v>0</v>
      </c>
      <c r="S3587" s="1">
        <v>0</v>
      </c>
      <c r="U3587" s="1">
        <v>0</v>
      </c>
      <c r="W3587" s="1">
        <v>0</v>
      </c>
      <c r="Y3587" s="1">
        <v>0</v>
      </c>
      <c r="AA3587" s="1">
        <v>0</v>
      </c>
      <c r="AC3587" s="1">
        <v>0</v>
      </c>
      <c r="AE3587" s="1">
        <v>0</v>
      </c>
      <c r="AG3587" s="1">
        <v>3</v>
      </c>
      <c r="AH3587" s="1">
        <v>0</v>
      </c>
    </row>
    <row r="3588" spans="1:34">
      <c r="A3588" s="1" t="s">
        <v>9283</v>
      </c>
      <c r="B3588" s="1" t="s">
        <v>9284</v>
      </c>
      <c r="C3588" s="1" t="s">
        <v>350</v>
      </c>
      <c r="D3588" s="1">
        <v>1</v>
      </c>
      <c r="E3588" s="4">
        <v>44651</v>
      </c>
      <c r="F3588" s="1" t="s">
        <v>9285</v>
      </c>
      <c r="G3588" s="1" t="s">
        <v>72</v>
      </c>
      <c r="H3588" s="1" t="s">
        <v>65</v>
      </c>
      <c r="I3588" s="1">
        <v>0.6</v>
      </c>
      <c r="J3588" s="1" t="s">
        <v>75</v>
      </c>
      <c r="K3588" s="1">
        <v>0</v>
      </c>
      <c r="M3588" s="1">
        <v>0</v>
      </c>
      <c r="O3588" s="1">
        <v>0</v>
      </c>
      <c r="Q3588" s="1">
        <v>0</v>
      </c>
      <c r="S3588" s="1">
        <v>0</v>
      </c>
      <c r="U3588" s="1">
        <v>0</v>
      </c>
      <c r="W3588" s="1">
        <v>0</v>
      </c>
      <c r="Y3588" s="1">
        <v>0</v>
      </c>
      <c r="AA3588" s="1">
        <v>0</v>
      </c>
      <c r="AC3588" s="1">
        <v>0</v>
      </c>
      <c r="AE3588" s="1">
        <v>0</v>
      </c>
      <c r="AG3588" s="1">
        <v>1</v>
      </c>
      <c r="AH3588" s="1">
        <v>0</v>
      </c>
    </row>
    <row r="3589" spans="1:34">
      <c r="A3589" s="1" t="s">
        <v>9286</v>
      </c>
      <c r="B3589" s="1" t="s">
        <v>9287</v>
      </c>
      <c r="C3589" s="1" t="s">
        <v>193</v>
      </c>
      <c r="H3589" s="1" t="s">
        <v>65</v>
      </c>
      <c r="I3589" s="1" t="s">
        <v>66</v>
      </c>
      <c r="V3589" s="1" t="s">
        <v>67</v>
      </c>
    </row>
    <row r="3590" spans="1:34">
      <c r="A3590" s="1" t="s">
        <v>9288</v>
      </c>
      <c r="B3590" s="1" t="s">
        <v>9289</v>
      </c>
      <c r="C3590" s="1" t="s">
        <v>118</v>
      </c>
      <c r="D3590" s="1">
        <v>1</v>
      </c>
      <c r="E3590" s="1">
        <v>39593</v>
      </c>
      <c r="F3590" s="1" t="s">
        <v>20332</v>
      </c>
      <c r="G3590" s="1" t="s">
        <v>72</v>
      </c>
      <c r="H3590" s="1" t="s">
        <v>65</v>
      </c>
      <c r="I3590" s="1">
        <v>0.5</v>
      </c>
      <c r="J3590" s="1" t="s">
        <v>75</v>
      </c>
      <c r="K3590" s="1">
        <v>0</v>
      </c>
      <c r="M3590" s="1">
        <v>0</v>
      </c>
      <c r="O3590" s="1">
        <v>0</v>
      </c>
      <c r="Q3590" s="1">
        <v>0</v>
      </c>
      <c r="S3590" s="1">
        <v>0</v>
      </c>
      <c r="U3590" s="1">
        <v>0</v>
      </c>
      <c r="W3590" s="1">
        <v>0</v>
      </c>
      <c r="Y3590" s="1">
        <v>0</v>
      </c>
      <c r="AA3590" s="1">
        <v>0</v>
      </c>
      <c r="AC3590" s="1">
        <v>0</v>
      </c>
      <c r="AE3590" s="1">
        <v>0</v>
      </c>
      <c r="AG3590" s="1">
        <v>1</v>
      </c>
      <c r="AH3590" s="1">
        <v>0</v>
      </c>
    </row>
    <row r="3591" spans="1:34">
      <c r="A3591" s="1" t="s">
        <v>9290</v>
      </c>
      <c r="B3591" s="1" t="s">
        <v>9291</v>
      </c>
      <c r="C3591" s="1" t="s">
        <v>118</v>
      </c>
      <c r="D3591" s="1">
        <v>6</v>
      </c>
      <c r="E3591" s="4">
        <v>44679</v>
      </c>
      <c r="F3591" s="1" t="s">
        <v>9292</v>
      </c>
      <c r="G3591" s="1" t="s">
        <v>72</v>
      </c>
      <c r="H3591" s="1" t="s">
        <v>73</v>
      </c>
      <c r="I3591" s="1">
        <v>0</v>
      </c>
      <c r="J3591" s="1" t="s">
        <v>74</v>
      </c>
      <c r="K3591" s="1">
        <v>0.8</v>
      </c>
      <c r="L3591" s="1" t="s">
        <v>75</v>
      </c>
      <c r="M3591" s="1">
        <v>0</v>
      </c>
      <c r="O3591" s="1">
        <v>0</v>
      </c>
      <c r="Q3591" s="1">
        <v>0</v>
      </c>
      <c r="S3591" s="1">
        <v>0</v>
      </c>
      <c r="U3591" s="1">
        <v>0</v>
      </c>
      <c r="W3591" s="1">
        <v>0</v>
      </c>
      <c r="Y3591" s="1">
        <v>0</v>
      </c>
      <c r="AA3591" s="1">
        <v>0</v>
      </c>
      <c r="AC3591" s="1">
        <v>0</v>
      </c>
      <c r="AE3591" s="1">
        <v>0</v>
      </c>
      <c r="AG3591" s="1">
        <v>2</v>
      </c>
      <c r="AH3591" s="1">
        <v>10000</v>
      </c>
    </row>
    <row r="3592" spans="1:34">
      <c r="A3592" s="1" t="s">
        <v>9293</v>
      </c>
      <c r="B3592" s="1" t="s">
        <v>9294</v>
      </c>
      <c r="C3592" s="1" t="s">
        <v>238</v>
      </c>
      <c r="D3592" s="1">
        <v>6</v>
      </c>
      <c r="E3592" s="4">
        <v>44680</v>
      </c>
      <c r="F3592" s="1" t="s">
        <v>9295</v>
      </c>
      <c r="G3592" s="1" t="s">
        <v>72</v>
      </c>
      <c r="H3592" s="1" t="s">
        <v>65</v>
      </c>
      <c r="I3592" s="1">
        <v>0.8</v>
      </c>
      <c r="J3592" s="1" t="s">
        <v>75</v>
      </c>
      <c r="K3592" s="1">
        <v>0</v>
      </c>
      <c r="M3592" s="1">
        <v>0</v>
      </c>
      <c r="O3592" s="1">
        <v>0</v>
      </c>
      <c r="Q3592" s="1">
        <v>0</v>
      </c>
      <c r="S3592" s="1">
        <v>0</v>
      </c>
      <c r="U3592" s="1">
        <v>0</v>
      </c>
      <c r="W3592" s="1">
        <v>0</v>
      </c>
      <c r="Y3592" s="1">
        <v>0</v>
      </c>
      <c r="AA3592" s="1">
        <v>0</v>
      </c>
      <c r="AC3592" s="1">
        <v>0</v>
      </c>
      <c r="AE3592" s="1">
        <v>0</v>
      </c>
      <c r="AG3592" s="1">
        <v>1</v>
      </c>
      <c r="AH3592" s="1">
        <v>0</v>
      </c>
    </row>
    <row r="3593" spans="1:34">
      <c r="A3593" s="1" t="s">
        <v>9296</v>
      </c>
      <c r="B3593" s="1" t="s">
        <v>9297</v>
      </c>
      <c r="C3593" s="1" t="s">
        <v>179</v>
      </c>
      <c r="D3593" s="1">
        <v>13</v>
      </c>
      <c r="E3593" s="1">
        <v>44295</v>
      </c>
      <c r="F3593" s="1" t="s">
        <v>20332</v>
      </c>
      <c r="G3593" s="1" t="s">
        <v>72</v>
      </c>
      <c r="H3593" s="1" t="s">
        <v>73</v>
      </c>
      <c r="I3593" s="1">
        <v>0</v>
      </c>
      <c r="J3593" s="1" t="s">
        <v>14281</v>
      </c>
      <c r="K3593" s="1">
        <v>0.8</v>
      </c>
      <c r="L3593" s="1" t="s">
        <v>75</v>
      </c>
      <c r="M3593" s="1">
        <v>0</v>
      </c>
      <c r="O3593" s="1">
        <v>0</v>
      </c>
      <c r="Q3593" s="1">
        <v>0</v>
      </c>
      <c r="S3593" s="1">
        <v>0</v>
      </c>
      <c r="U3593" s="1">
        <v>0</v>
      </c>
      <c r="W3593" s="1">
        <v>0</v>
      </c>
      <c r="Y3593" s="1">
        <v>0</v>
      </c>
      <c r="AA3593" s="1">
        <v>0</v>
      </c>
      <c r="AC3593" s="1">
        <v>0</v>
      </c>
      <c r="AE3593" s="1">
        <v>0</v>
      </c>
      <c r="AG3593" s="1">
        <v>2</v>
      </c>
      <c r="AH3593" s="1">
        <v>3500</v>
      </c>
    </row>
    <row r="3594" spans="1:34">
      <c r="A3594" s="1" t="s">
        <v>9298</v>
      </c>
      <c r="B3594" s="1" t="s">
        <v>9299</v>
      </c>
      <c r="C3594" s="1" t="s">
        <v>522</v>
      </c>
      <c r="D3594" s="1">
        <v>8</v>
      </c>
      <c r="E3594" s="1">
        <v>39114</v>
      </c>
      <c r="F3594" s="1" t="s">
        <v>20332</v>
      </c>
      <c r="G3594" s="1" t="s">
        <v>72</v>
      </c>
      <c r="H3594" s="1" t="s">
        <v>73</v>
      </c>
      <c r="I3594" s="1">
        <v>0</v>
      </c>
      <c r="J3594" s="1" t="s">
        <v>1897</v>
      </c>
      <c r="K3594" s="1">
        <v>0.8</v>
      </c>
      <c r="L3594" s="1" t="s">
        <v>75</v>
      </c>
      <c r="M3594" s="1">
        <v>0</v>
      </c>
      <c r="O3594" s="1">
        <v>0</v>
      </c>
      <c r="Q3594" s="1">
        <v>0</v>
      </c>
      <c r="S3594" s="1">
        <v>0</v>
      </c>
      <c r="U3594" s="1">
        <v>0</v>
      </c>
      <c r="W3594" s="1">
        <v>0</v>
      </c>
      <c r="Y3594" s="1">
        <v>0</v>
      </c>
      <c r="AA3594" s="1">
        <v>0</v>
      </c>
      <c r="AC3594" s="1">
        <v>0</v>
      </c>
      <c r="AE3594" s="1">
        <v>0</v>
      </c>
      <c r="AG3594" s="1">
        <v>2</v>
      </c>
      <c r="AH3594" s="1">
        <v>11500</v>
      </c>
    </row>
    <row r="3595" spans="1:34">
      <c r="A3595" s="1" t="s">
        <v>9300</v>
      </c>
      <c r="B3595" s="1" t="s">
        <v>9301</v>
      </c>
      <c r="C3595" s="1" t="s">
        <v>306</v>
      </c>
      <c r="D3595" s="1">
        <v>23</v>
      </c>
      <c r="E3595" s="1">
        <v>42108</v>
      </c>
      <c r="F3595" s="1" t="s">
        <v>20332</v>
      </c>
      <c r="G3595" s="1" t="s">
        <v>72</v>
      </c>
      <c r="H3595" s="1" t="s">
        <v>65</v>
      </c>
      <c r="I3595" s="1">
        <v>0.8</v>
      </c>
      <c r="J3595" s="1" t="s">
        <v>75</v>
      </c>
      <c r="K3595" s="1">
        <v>0</v>
      </c>
      <c r="M3595" s="1">
        <v>0</v>
      </c>
      <c r="O3595" s="1">
        <v>0</v>
      </c>
      <c r="Q3595" s="1">
        <v>0</v>
      </c>
      <c r="S3595" s="1">
        <v>0</v>
      </c>
      <c r="U3595" s="1">
        <v>0</v>
      </c>
      <c r="W3595" s="1">
        <v>0</v>
      </c>
      <c r="Y3595" s="1">
        <v>0</v>
      </c>
      <c r="AA3595" s="1">
        <v>0</v>
      </c>
      <c r="AC3595" s="1">
        <v>0</v>
      </c>
      <c r="AE3595" s="1">
        <v>0</v>
      </c>
      <c r="AG3595" s="1">
        <v>1</v>
      </c>
      <c r="AH3595" s="1">
        <v>0</v>
      </c>
    </row>
    <row r="3596" spans="1:34">
      <c r="A3596" s="1" t="s">
        <v>9302</v>
      </c>
      <c r="B3596" s="1" t="s">
        <v>9303</v>
      </c>
      <c r="C3596" s="1" t="s">
        <v>287</v>
      </c>
      <c r="D3596" s="1">
        <v>15</v>
      </c>
      <c r="E3596" s="4">
        <v>44677</v>
      </c>
      <c r="F3596" s="1" t="s">
        <v>9304</v>
      </c>
      <c r="G3596" s="1" t="s">
        <v>72</v>
      </c>
      <c r="H3596" s="1" t="s">
        <v>73</v>
      </c>
      <c r="I3596" s="1">
        <v>0</v>
      </c>
      <c r="J3596" s="1" t="s">
        <v>81</v>
      </c>
      <c r="K3596" s="1">
        <v>0.8</v>
      </c>
      <c r="L3596" s="1" t="s">
        <v>75</v>
      </c>
      <c r="M3596" s="1">
        <v>0</v>
      </c>
      <c r="O3596" s="1">
        <v>0</v>
      </c>
      <c r="Q3596" s="1">
        <v>0</v>
      </c>
      <c r="S3596" s="1">
        <v>0</v>
      </c>
      <c r="U3596" s="1">
        <v>0</v>
      </c>
      <c r="W3596" s="1">
        <v>0</v>
      </c>
      <c r="Y3596" s="1">
        <v>0</v>
      </c>
      <c r="AA3596" s="1">
        <v>0</v>
      </c>
      <c r="AC3596" s="1">
        <v>0</v>
      </c>
      <c r="AE3596" s="1">
        <v>0</v>
      </c>
      <c r="AG3596" s="1">
        <v>2</v>
      </c>
      <c r="AH3596" s="1">
        <v>15000</v>
      </c>
    </row>
    <row r="3597" spans="1:34">
      <c r="A3597" s="1" t="s">
        <v>9305</v>
      </c>
      <c r="B3597" s="1" t="s">
        <v>9306</v>
      </c>
      <c r="C3597" s="1" t="s">
        <v>423</v>
      </c>
      <c r="D3597" s="1">
        <v>14</v>
      </c>
      <c r="E3597" s="4">
        <v>44711</v>
      </c>
      <c r="F3597" s="1" t="s">
        <v>9307</v>
      </c>
      <c r="G3597" s="1" t="s">
        <v>72</v>
      </c>
      <c r="H3597" s="1" t="s">
        <v>65</v>
      </c>
      <c r="I3597" s="1">
        <v>0.8</v>
      </c>
      <c r="J3597" s="1" t="s">
        <v>75</v>
      </c>
      <c r="K3597" s="1">
        <v>0</v>
      </c>
      <c r="M3597" s="1">
        <v>0</v>
      </c>
      <c r="O3597" s="1">
        <v>0</v>
      </c>
      <c r="Q3597" s="1">
        <v>0</v>
      </c>
      <c r="S3597" s="1">
        <v>0</v>
      </c>
      <c r="U3597" s="1">
        <v>0</v>
      </c>
      <c r="W3597" s="1">
        <v>0</v>
      </c>
      <c r="Y3597" s="1">
        <v>0</v>
      </c>
      <c r="AA3597" s="1">
        <v>0</v>
      </c>
      <c r="AC3597" s="1">
        <v>0</v>
      </c>
      <c r="AE3597" s="1">
        <v>0</v>
      </c>
      <c r="AG3597" s="1">
        <v>1</v>
      </c>
      <c r="AH3597" s="1">
        <v>0</v>
      </c>
    </row>
    <row r="3598" spans="1:34">
      <c r="A3598" s="1" t="s">
        <v>9308</v>
      </c>
      <c r="B3598" s="1" t="s">
        <v>9309</v>
      </c>
      <c r="C3598" s="1" t="s">
        <v>896</v>
      </c>
      <c r="H3598" s="1" t="s">
        <v>65</v>
      </c>
      <c r="I3598" s="1" t="s">
        <v>66</v>
      </c>
      <c r="V3598" s="1" t="s">
        <v>67</v>
      </c>
    </row>
    <row r="3599" spans="1:34">
      <c r="A3599" s="1" t="s">
        <v>9310</v>
      </c>
      <c r="B3599" s="1" t="s">
        <v>9311</v>
      </c>
      <c r="C3599" s="1" t="s">
        <v>964</v>
      </c>
      <c r="D3599" s="1">
        <v>7</v>
      </c>
      <c r="E3599" s="1">
        <v>43547</v>
      </c>
      <c r="F3599" s="1" t="s">
        <v>20332</v>
      </c>
      <c r="G3599" s="1" t="s">
        <v>72</v>
      </c>
      <c r="H3599" s="1" t="s">
        <v>65</v>
      </c>
      <c r="I3599" s="1">
        <v>0.8</v>
      </c>
      <c r="J3599" s="1" t="s">
        <v>75</v>
      </c>
      <c r="K3599" s="1">
        <v>0</v>
      </c>
      <c r="M3599" s="1">
        <v>0</v>
      </c>
      <c r="O3599" s="1">
        <v>0</v>
      </c>
      <c r="Q3599" s="1">
        <v>0</v>
      </c>
      <c r="S3599" s="1">
        <v>0</v>
      </c>
      <c r="U3599" s="1">
        <v>0</v>
      </c>
      <c r="W3599" s="1">
        <v>0</v>
      </c>
      <c r="Y3599" s="1">
        <v>0</v>
      </c>
      <c r="AA3599" s="1">
        <v>0</v>
      </c>
      <c r="AC3599" s="1">
        <v>0</v>
      </c>
      <c r="AE3599" s="1">
        <v>0</v>
      </c>
      <c r="AG3599" s="1">
        <v>1</v>
      </c>
      <c r="AH3599" s="1">
        <v>0</v>
      </c>
    </row>
    <row r="3600" spans="1:34">
      <c r="A3600" s="1" t="s">
        <v>9312</v>
      </c>
      <c r="B3600" s="1" t="s">
        <v>9313</v>
      </c>
      <c r="C3600" s="1" t="s">
        <v>152</v>
      </c>
      <c r="D3600" s="1">
        <v>42</v>
      </c>
      <c r="E3600" s="1">
        <v>41081</v>
      </c>
      <c r="F3600" s="1" t="s">
        <v>20332</v>
      </c>
      <c r="G3600" s="1" t="s">
        <v>72</v>
      </c>
      <c r="H3600" s="1" t="s">
        <v>73</v>
      </c>
      <c r="I3600" s="1">
        <v>0</v>
      </c>
      <c r="J3600" s="1" t="s">
        <v>20576</v>
      </c>
      <c r="K3600" s="1">
        <v>0.6</v>
      </c>
      <c r="L3600" s="1" t="s">
        <v>75</v>
      </c>
      <c r="M3600" s="1">
        <v>0</v>
      </c>
      <c r="O3600" s="1">
        <v>0</v>
      </c>
      <c r="Q3600" s="1">
        <v>0</v>
      </c>
      <c r="S3600" s="1">
        <v>0</v>
      </c>
      <c r="U3600" s="1">
        <v>0</v>
      </c>
      <c r="W3600" s="1">
        <v>0</v>
      </c>
      <c r="Y3600" s="1">
        <v>0</v>
      </c>
      <c r="AA3600" s="1">
        <v>0</v>
      </c>
      <c r="AC3600" s="1">
        <v>0</v>
      </c>
      <c r="AE3600" s="1">
        <v>0</v>
      </c>
      <c r="AG3600" s="1">
        <v>5</v>
      </c>
      <c r="AH3600" s="1">
        <v>0</v>
      </c>
    </row>
    <row r="3601" spans="1:34">
      <c r="A3601" s="1" t="s">
        <v>9314</v>
      </c>
      <c r="B3601" s="1" t="s">
        <v>9315</v>
      </c>
      <c r="C3601" s="1" t="s">
        <v>903</v>
      </c>
      <c r="D3601" s="1">
        <v>15</v>
      </c>
      <c r="E3601" s="1">
        <v>40637</v>
      </c>
      <c r="F3601" s="1" t="s">
        <v>20332</v>
      </c>
      <c r="G3601" s="1" t="s">
        <v>72</v>
      </c>
      <c r="H3601" s="1" t="s">
        <v>65</v>
      </c>
      <c r="I3601" s="1">
        <v>0.5</v>
      </c>
      <c r="J3601" s="1" t="s">
        <v>75</v>
      </c>
      <c r="K3601" s="1">
        <v>0</v>
      </c>
      <c r="M3601" s="1">
        <v>0</v>
      </c>
      <c r="O3601" s="1">
        <v>0</v>
      </c>
      <c r="Q3601" s="1">
        <v>0</v>
      </c>
      <c r="S3601" s="1">
        <v>0</v>
      </c>
      <c r="U3601" s="1">
        <v>0</v>
      </c>
      <c r="W3601" s="1">
        <v>0</v>
      </c>
      <c r="Y3601" s="1">
        <v>0</v>
      </c>
      <c r="AA3601" s="1">
        <v>0</v>
      </c>
      <c r="AC3601" s="1">
        <v>0</v>
      </c>
      <c r="AE3601" s="1">
        <v>0</v>
      </c>
      <c r="AG3601" s="1">
        <v>1</v>
      </c>
      <c r="AH3601" s="1">
        <v>0</v>
      </c>
    </row>
    <row r="3602" spans="1:34">
      <c r="A3602" s="1" t="s">
        <v>9316</v>
      </c>
      <c r="B3602" s="1" t="s">
        <v>9317</v>
      </c>
      <c r="C3602" s="1" t="s">
        <v>156</v>
      </c>
      <c r="D3602" s="1">
        <v>3</v>
      </c>
      <c r="E3602" s="4">
        <v>44604</v>
      </c>
      <c r="F3602" s="1" t="s">
        <v>9318</v>
      </c>
      <c r="G3602" s="1" t="s">
        <v>72</v>
      </c>
      <c r="H3602" s="1" t="s">
        <v>65</v>
      </c>
      <c r="I3602" s="1">
        <v>0.6</v>
      </c>
      <c r="J3602" s="1" t="s">
        <v>75</v>
      </c>
      <c r="K3602" s="1">
        <v>0</v>
      </c>
      <c r="M3602" s="1">
        <v>0</v>
      </c>
      <c r="O3602" s="1">
        <v>0</v>
      </c>
      <c r="Q3602" s="1">
        <v>0</v>
      </c>
      <c r="S3602" s="1">
        <v>0</v>
      </c>
      <c r="U3602" s="1">
        <v>0</v>
      </c>
      <c r="W3602" s="1">
        <v>0</v>
      </c>
      <c r="Y3602" s="1">
        <v>0</v>
      </c>
      <c r="AA3602" s="1">
        <v>0</v>
      </c>
      <c r="AC3602" s="1">
        <v>0</v>
      </c>
      <c r="AE3602" s="1">
        <v>0</v>
      </c>
      <c r="AG3602" s="1">
        <v>1</v>
      </c>
      <c r="AH3602" s="1">
        <v>0</v>
      </c>
    </row>
    <row r="3603" spans="1:34">
      <c r="A3603" s="1" t="s">
        <v>9319</v>
      </c>
      <c r="B3603" s="1" t="s">
        <v>9320</v>
      </c>
      <c r="C3603" s="1" t="s">
        <v>149</v>
      </c>
      <c r="D3603" s="1">
        <v>7</v>
      </c>
      <c r="E3603" s="1">
        <v>44229</v>
      </c>
      <c r="F3603" s="1" t="s">
        <v>20332</v>
      </c>
      <c r="G3603" s="1" t="s">
        <v>72</v>
      </c>
      <c r="H3603" s="1" t="s">
        <v>65</v>
      </c>
      <c r="I3603" s="1">
        <v>0.8</v>
      </c>
      <c r="J3603" s="1" t="s">
        <v>75</v>
      </c>
      <c r="K3603" s="1">
        <v>0</v>
      </c>
      <c r="M3603" s="1">
        <v>0</v>
      </c>
      <c r="O3603" s="1">
        <v>0</v>
      </c>
      <c r="Q3603" s="1">
        <v>0</v>
      </c>
      <c r="S3603" s="1">
        <v>0</v>
      </c>
      <c r="U3603" s="1">
        <v>0</v>
      </c>
      <c r="W3603" s="1">
        <v>0</v>
      </c>
      <c r="Y3603" s="1">
        <v>0</v>
      </c>
      <c r="AA3603" s="1">
        <v>0</v>
      </c>
      <c r="AC3603" s="1">
        <v>0</v>
      </c>
      <c r="AE3603" s="1">
        <v>0</v>
      </c>
      <c r="AG3603" s="1">
        <v>1</v>
      </c>
      <c r="AH3603" s="1">
        <v>0</v>
      </c>
    </row>
    <row r="3604" spans="1:34">
      <c r="A3604" s="1" t="s">
        <v>9321</v>
      </c>
      <c r="B3604" s="1" t="s">
        <v>9322</v>
      </c>
      <c r="C3604" s="1" t="s">
        <v>322</v>
      </c>
      <c r="D3604" s="1">
        <v>4</v>
      </c>
      <c r="E3604" s="1">
        <v>43963</v>
      </c>
      <c r="F3604" s="1" t="s">
        <v>20332</v>
      </c>
      <c r="G3604" s="1" t="s">
        <v>72</v>
      </c>
      <c r="H3604" s="1" t="s">
        <v>65</v>
      </c>
      <c r="I3604" s="1">
        <v>0.8</v>
      </c>
      <c r="J3604" s="1" t="s">
        <v>75</v>
      </c>
      <c r="K3604" s="1">
        <v>0</v>
      </c>
      <c r="M3604" s="1">
        <v>0</v>
      </c>
      <c r="O3604" s="1">
        <v>0</v>
      </c>
      <c r="Q3604" s="1">
        <v>0</v>
      </c>
      <c r="S3604" s="1">
        <v>0</v>
      </c>
      <c r="U3604" s="1">
        <v>0</v>
      </c>
      <c r="W3604" s="1">
        <v>0</v>
      </c>
      <c r="Y3604" s="1">
        <v>0</v>
      </c>
      <c r="AA3604" s="1">
        <v>0</v>
      </c>
      <c r="AC3604" s="1">
        <v>0</v>
      </c>
      <c r="AE3604" s="1">
        <v>0</v>
      </c>
      <c r="AG3604" s="1">
        <v>1</v>
      </c>
      <c r="AH3604" s="1">
        <v>0</v>
      </c>
    </row>
    <row r="3605" spans="1:34">
      <c r="A3605" s="1" t="s">
        <v>9323</v>
      </c>
      <c r="B3605" s="1" t="s">
        <v>9324</v>
      </c>
      <c r="C3605" s="1" t="s">
        <v>245</v>
      </c>
      <c r="D3605" s="1">
        <v>4</v>
      </c>
      <c r="E3605" s="4">
        <v>44711</v>
      </c>
      <c r="F3605" s="1" t="s">
        <v>20577</v>
      </c>
      <c r="G3605" s="1" t="s">
        <v>80</v>
      </c>
      <c r="H3605" s="1" t="s">
        <v>73</v>
      </c>
      <c r="I3605" s="1">
        <v>0</v>
      </c>
      <c r="J3605" s="1" t="s">
        <v>74</v>
      </c>
      <c r="K3605" s="1">
        <v>0.8</v>
      </c>
      <c r="L3605" s="1" t="s">
        <v>75</v>
      </c>
      <c r="M3605" s="1">
        <v>0</v>
      </c>
      <c r="O3605" s="1">
        <v>0</v>
      </c>
      <c r="Q3605" s="1">
        <v>0</v>
      </c>
      <c r="S3605" s="1">
        <v>0</v>
      </c>
      <c r="U3605" s="1">
        <v>0</v>
      </c>
      <c r="W3605" s="1">
        <v>0</v>
      </c>
      <c r="Y3605" s="1">
        <v>0</v>
      </c>
      <c r="AA3605" s="1">
        <v>0</v>
      </c>
      <c r="AC3605" s="1">
        <v>0</v>
      </c>
      <c r="AE3605" s="1">
        <v>0</v>
      </c>
      <c r="AG3605" s="1">
        <v>2</v>
      </c>
      <c r="AH3605" s="1">
        <v>10000</v>
      </c>
    </row>
    <row r="3606" spans="1:34">
      <c r="A3606" s="1" t="s">
        <v>9325</v>
      </c>
      <c r="B3606" s="1" t="s">
        <v>9326</v>
      </c>
      <c r="C3606" s="1" t="s">
        <v>193</v>
      </c>
      <c r="D3606" s="1">
        <v>15</v>
      </c>
      <c r="E3606" s="1">
        <v>42455</v>
      </c>
      <c r="F3606" s="1" t="s">
        <v>20332</v>
      </c>
      <c r="G3606" s="1" t="s">
        <v>72</v>
      </c>
      <c r="H3606" s="1" t="s">
        <v>65</v>
      </c>
      <c r="I3606" s="1">
        <v>0.2</v>
      </c>
      <c r="J3606" s="1" t="s">
        <v>75</v>
      </c>
      <c r="K3606" s="1">
        <v>0</v>
      </c>
      <c r="M3606" s="1">
        <v>0</v>
      </c>
      <c r="O3606" s="1">
        <v>0</v>
      </c>
      <c r="Q3606" s="1">
        <v>0</v>
      </c>
      <c r="S3606" s="1">
        <v>0</v>
      </c>
      <c r="U3606" s="1">
        <v>0</v>
      </c>
      <c r="W3606" s="1">
        <v>0</v>
      </c>
      <c r="Y3606" s="1">
        <v>0</v>
      </c>
      <c r="AA3606" s="1">
        <v>0</v>
      </c>
      <c r="AC3606" s="1">
        <v>0</v>
      </c>
      <c r="AE3606" s="1">
        <v>0</v>
      </c>
      <c r="AG3606" s="1">
        <v>1</v>
      </c>
      <c r="AH3606" s="1">
        <v>0</v>
      </c>
    </row>
    <row r="3607" spans="1:34">
      <c r="A3607" s="1" t="s">
        <v>9327</v>
      </c>
      <c r="B3607" s="1" t="s">
        <v>9328</v>
      </c>
      <c r="C3607" s="1" t="s">
        <v>423</v>
      </c>
      <c r="D3607" s="1">
        <v>7</v>
      </c>
      <c r="E3607" s="4">
        <v>44648</v>
      </c>
      <c r="F3607" s="1" t="s">
        <v>9329</v>
      </c>
      <c r="G3607" s="1" t="s">
        <v>72</v>
      </c>
      <c r="H3607" s="1" t="s">
        <v>73</v>
      </c>
      <c r="I3607" s="1">
        <v>0</v>
      </c>
      <c r="J3607" s="1" t="s">
        <v>74</v>
      </c>
      <c r="K3607" s="1">
        <v>0.8</v>
      </c>
      <c r="L3607" s="1" t="s">
        <v>75</v>
      </c>
      <c r="M3607" s="1">
        <v>0</v>
      </c>
      <c r="O3607" s="1">
        <v>0</v>
      </c>
      <c r="Q3607" s="1">
        <v>0</v>
      </c>
      <c r="S3607" s="1">
        <v>0</v>
      </c>
      <c r="U3607" s="1">
        <v>0</v>
      </c>
      <c r="W3607" s="1">
        <v>0</v>
      </c>
      <c r="Y3607" s="1">
        <v>0</v>
      </c>
      <c r="AA3607" s="1">
        <v>0</v>
      </c>
      <c r="AC3607" s="1">
        <v>0</v>
      </c>
      <c r="AE3607" s="1">
        <v>0</v>
      </c>
      <c r="AG3607" s="1">
        <v>2</v>
      </c>
      <c r="AH3607" s="1">
        <v>10000</v>
      </c>
    </row>
    <row r="3608" spans="1:34">
      <c r="A3608" s="1" t="s">
        <v>9330</v>
      </c>
      <c r="B3608" s="1" t="s">
        <v>9331</v>
      </c>
      <c r="C3608" s="1" t="s">
        <v>423</v>
      </c>
      <c r="D3608" s="1">
        <v>31</v>
      </c>
      <c r="E3608" s="4">
        <v>44543</v>
      </c>
      <c r="F3608" s="1" t="s">
        <v>9332</v>
      </c>
      <c r="G3608" s="1" t="s">
        <v>72</v>
      </c>
      <c r="H3608" s="1" t="s">
        <v>65</v>
      </c>
      <c r="I3608" s="1">
        <v>0.48</v>
      </c>
      <c r="J3608" s="1" t="s">
        <v>75</v>
      </c>
      <c r="K3608" s="1">
        <v>0</v>
      </c>
      <c r="M3608" s="1">
        <v>0</v>
      </c>
      <c r="O3608" s="1">
        <v>0</v>
      </c>
      <c r="Q3608" s="1">
        <v>0</v>
      </c>
      <c r="S3608" s="1">
        <v>0</v>
      </c>
      <c r="U3608" s="1">
        <v>0</v>
      </c>
      <c r="W3608" s="1">
        <v>0</v>
      </c>
      <c r="Y3608" s="1">
        <v>0</v>
      </c>
      <c r="AA3608" s="1">
        <v>0</v>
      </c>
      <c r="AC3608" s="1">
        <v>0</v>
      </c>
      <c r="AE3608" s="1">
        <v>0</v>
      </c>
      <c r="AG3608" s="1">
        <v>1</v>
      </c>
      <c r="AH3608" s="1">
        <v>0</v>
      </c>
    </row>
    <row r="3609" spans="1:34">
      <c r="A3609" s="1" t="s">
        <v>9333</v>
      </c>
      <c r="B3609" s="1" t="s">
        <v>9334</v>
      </c>
      <c r="C3609" s="1" t="s">
        <v>212</v>
      </c>
      <c r="D3609" s="1">
        <v>7</v>
      </c>
      <c r="E3609" s="4">
        <v>44671</v>
      </c>
      <c r="F3609" s="1" t="s">
        <v>9335</v>
      </c>
      <c r="G3609" s="1" t="s">
        <v>80</v>
      </c>
      <c r="H3609" s="1" t="s">
        <v>73</v>
      </c>
      <c r="I3609" s="1">
        <v>0.6</v>
      </c>
      <c r="J3609" s="1" t="s">
        <v>82</v>
      </c>
      <c r="K3609" s="1">
        <v>0.65</v>
      </c>
      <c r="L3609" s="1" t="s">
        <v>83</v>
      </c>
      <c r="M3609" s="1">
        <v>0.7</v>
      </c>
      <c r="N3609" s="1" t="s">
        <v>84</v>
      </c>
      <c r="O3609" s="1">
        <v>0.75</v>
      </c>
      <c r="P3609" s="1" t="s">
        <v>85</v>
      </c>
      <c r="Q3609" s="1">
        <v>0</v>
      </c>
      <c r="S3609" s="1">
        <v>0</v>
      </c>
      <c r="U3609" s="1">
        <v>0</v>
      </c>
      <c r="W3609" s="1">
        <v>0</v>
      </c>
      <c r="Y3609" s="1">
        <v>0</v>
      </c>
      <c r="AA3609" s="1">
        <v>0</v>
      </c>
      <c r="AC3609" s="1">
        <v>0</v>
      </c>
      <c r="AE3609" s="1">
        <v>0</v>
      </c>
      <c r="AG3609" s="1">
        <v>3</v>
      </c>
      <c r="AH3609" s="1">
        <v>0</v>
      </c>
    </row>
    <row r="3610" spans="1:34">
      <c r="A3610" s="1" t="s">
        <v>9336</v>
      </c>
      <c r="B3610" s="1" t="s">
        <v>9337</v>
      </c>
      <c r="C3610" s="1" t="s">
        <v>245</v>
      </c>
      <c r="D3610" s="1">
        <v>7</v>
      </c>
      <c r="E3610" s="4">
        <v>44651</v>
      </c>
      <c r="F3610" s="1" t="s">
        <v>9338</v>
      </c>
      <c r="G3610" s="1" t="s">
        <v>72</v>
      </c>
      <c r="H3610" s="1" t="s">
        <v>65</v>
      </c>
      <c r="I3610" s="1">
        <v>0.4</v>
      </c>
      <c r="J3610" s="1" t="s">
        <v>75</v>
      </c>
      <c r="K3610" s="1">
        <v>0</v>
      </c>
      <c r="M3610" s="1">
        <v>0</v>
      </c>
      <c r="O3610" s="1">
        <v>0</v>
      </c>
      <c r="Q3610" s="1">
        <v>0</v>
      </c>
      <c r="S3610" s="1">
        <v>0</v>
      </c>
      <c r="U3610" s="1">
        <v>0</v>
      </c>
      <c r="W3610" s="1">
        <v>0</v>
      </c>
      <c r="Y3610" s="1">
        <v>0</v>
      </c>
      <c r="AA3610" s="1">
        <v>0</v>
      </c>
      <c r="AC3610" s="1">
        <v>0</v>
      </c>
      <c r="AE3610" s="1">
        <v>0</v>
      </c>
      <c r="AG3610" s="1">
        <v>1</v>
      </c>
      <c r="AH3610" s="1">
        <v>0</v>
      </c>
    </row>
    <row r="3611" spans="1:34">
      <c r="A3611" s="1" t="s">
        <v>9339</v>
      </c>
      <c r="B3611" s="1" t="s">
        <v>9340</v>
      </c>
      <c r="C3611" s="1" t="s">
        <v>423</v>
      </c>
      <c r="D3611" s="1">
        <v>5</v>
      </c>
      <c r="E3611" s="4">
        <v>44628</v>
      </c>
      <c r="F3611" s="1" t="s">
        <v>9341</v>
      </c>
      <c r="G3611" s="1" t="s">
        <v>80</v>
      </c>
      <c r="H3611" s="1" t="s">
        <v>73</v>
      </c>
      <c r="I3611" s="1">
        <v>0</v>
      </c>
      <c r="J3611" s="1" t="s">
        <v>81</v>
      </c>
      <c r="K3611" s="1">
        <v>0.35</v>
      </c>
      <c r="L3611" s="1" t="s">
        <v>82</v>
      </c>
      <c r="M3611" s="1">
        <v>0.36</v>
      </c>
      <c r="N3611" s="1" t="s">
        <v>83</v>
      </c>
      <c r="O3611" s="1">
        <v>0.7</v>
      </c>
      <c r="P3611" s="1" t="s">
        <v>84</v>
      </c>
      <c r="Q3611" s="1">
        <v>0.8</v>
      </c>
      <c r="R3611" s="1" t="s">
        <v>85</v>
      </c>
      <c r="S3611" s="1">
        <v>0</v>
      </c>
      <c r="U3611" s="1">
        <v>0</v>
      </c>
      <c r="W3611" s="1">
        <v>0</v>
      </c>
      <c r="Y3611" s="1">
        <v>0</v>
      </c>
      <c r="AA3611" s="1">
        <v>0</v>
      </c>
      <c r="AC3611" s="1">
        <v>0</v>
      </c>
      <c r="AE3611" s="1">
        <v>0</v>
      </c>
      <c r="AG3611" s="1">
        <v>4</v>
      </c>
      <c r="AH3611" s="1">
        <v>15000</v>
      </c>
    </row>
    <row r="3612" spans="1:34">
      <c r="A3612" s="1" t="s">
        <v>9342</v>
      </c>
      <c r="B3612" s="1" t="s">
        <v>9343</v>
      </c>
      <c r="C3612" s="1" t="s">
        <v>334</v>
      </c>
      <c r="D3612" s="1">
        <v>15</v>
      </c>
      <c r="E3612" s="1">
        <v>39436</v>
      </c>
      <c r="F3612" s="1" t="s">
        <v>20332</v>
      </c>
      <c r="G3612" s="1" t="s">
        <v>72</v>
      </c>
      <c r="H3612" s="1" t="s">
        <v>65</v>
      </c>
      <c r="I3612" s="1">
        <v>0.5</v>
      </c>
      <c r="J3612" s="1" t="s">
        <v>75</v>
      </c>
      <c r="K3612" s="1">
        <v>0</v>
      </c>
      <c r="M3612" s="1">
        <v>0</v>
      </c>
      <c r="O3612" s="1">
        <v>0</v>
      </c>
      <c r="Q3612" s="1">
        <v>0</v>
      </c>
      <c r="S3612" s="1">
        <v>0</v>
      </c>
      <c r="U3612" s="1">
        <v>0</v>
      </c>
      <c r="W3612" s="1">
        <v>0</v>
      </c>
      <c r="Y3612" s="1">
        <v>0</v>
      </c>
      <c r="AA3612" s="1">
        <v>0</v>
      </c>
      <c r="AC3612" s="1">
        <v>0</v>
      </c>
      <c r="AE3612" s="1">
        <v>0</v>
      </c>
      <c r="AG3612" s="1">
        <v>1</v>
      </c>
      <c r="AH3612" s="1">
        <v>0</v>
      </c>
    </row>
    <row r="3613" spans="1:34">
      <c r="A3613" s="1" t="s">
        <v>9344</v>
      </c>
      <c r="B3613" s="1" t="s">
        <v>9345</v>
      </c>
      <c r="C3613" s="1" t="s">
        <v>360</v>
      </c>
      <c r="H3613" s="1" t="s">
        <v>65</v>
      </c>
      <c r="I3613" s="1" t="s">
        <v>66</v>
      </c>
      <c r="V3613" s="1" t="s">
        <v>67</v>
      </c>
    </row>
    <row r="3614" spans="1:34">
      <c r="A3614" s="1" t="s">
        <v>9346</v>
      </c>
      <c r="B3614" s="1" t="s">
        <v>9347</v>
      </c>
      <c r="C3614" s="1" t="s">
        <v>259</v>
      </c>
      <c r="D3614" s="1">
        <v>54</v>
      </c>
      <c r="E3614" s="4">
        <v>44559</v>
      </c>
      <c r="F3614" s="1" t="s">
        <v>9348</v>
      </c>
      <c r="G3614" s="1" t="s">
        <v>72</v>
      </c>
      <c r="H3614" s="1" t="s">
        <v>65</v>
      </c>
      <c r="I3614" s="1">
        <v>0.75</v>
      </c>
      <c r="J3614" s="1" t="s">
        <v>75</v>
      </c>
      <c r="K3614" s="1">
        <v>0</v>
      </c>
      <c r="M3614" s="1">
        <v>0</v>
      </c>
      <c r="O3614" s="1">
        <v>0</v>
      </c>
      <c r="Q3614" s="1">
        <v>0</v>
      </c>
      <c r="S3614" s="1">
        <v>0</v>
      </c>
      <c r="U3614" s="1">
        <v>0</v>
      </c>
      <c r="W3614" s="1">
        <v>0</v>
      </c>
      <c r="Y3614" s="1">
        <v>0</v>
      </c>
      <c r="AA3614" s="1">
        <v>0</v>
      </c>
      <c r="AC3614" s="1">
        <v>0</v>
      </c>
      <c r="AE3614" s="1">
        <v>0</v>
      </c>
      <c r="AG3614" s="1">
        <v>1</v>
      </c>
      <c r="AH3614" s="1">
        <v>0</v>
      </c>
    </row>
    <row r="3615" spans="1:34">
      <c r="A3615" s="1" t="s">
        <v>9349</v>
      </c>
      <c r="B3615" s="1" t="s">
        <v>9350</v>
      </c>
      <c r="C3615" s="1" t="s">
        <v>259</v>
      </c>
      <c r="D3615" s="1">
        <v>5</v>
      </c>
      <c r="E3615" s="4">
        <v>44627</v>
      </c>
      <c r="F3615" s="1" t="s">
        <v>9351</v>
      </c>
      <c r="G3615" s="1" t="s">
        <v>72</v>
      </c>
      <c r="H3615" s="1" t="s">
        <v>65</v>
      </c>
      <c r="I3615" s="1">
        <v>0.7</v>
      </c>
      <c r="J3615" s="1" t="s">
        <v>75</v>
      </c>
      <c r="K3615" s="1">
        <v>0</v>
      </c>
      <c r="M3615" s="1">
        <v>0</v>
      </c>
      <c r="O3615" s="1">
        <v>0</v>
      </c>
      <c r="Q3615" s="1">
        <v>0</v>
      </c>
      <c r="S3615" s="1">
        <v>0</v>
      </c>
      <c r="U3615" s="1">
        <v>0</v>
      </c>
      <c r="W3615" s="1">
        <v>0</v>
      </c>
      <c r="Y3615" s="1">
        <v>0</v>
      </c>
      <c r="AA3615" s="1">
        <v>0</v>
      </c>
      <c r="AC3615" s="1">
        <v>0</v>
      </c>
      <c r="AE3615" s="1">
        <v>0</v>
      </c>
      <c r="AG3615" s="1">
        <v>1</v>
      </c>
      <c r="AH3615" s="1">
        <v>0</v>
      </c>
    </row>
    <row r="3616" spans="1:34">
      <c r="A3616" s="1" t="s">
        <v>9352</v>
      </c>
      <c r="B3616" s="1" t="s">
        <v>9353</v>
      </c>
      <c r="C3616" s="1" t="s">
        <v>327</v>
      </c>
      <c r="D3616" s="1">
        <v>16</v>
      </c>
      <c r="E3616" s="1">
        <v>42219</v>
      </c>
      <c r="F3616" s="1" t="s">
        <v>20332</v>
      </c>
      <c r="G3616" s="1" t="s">
        <v>72</v>
      </c>
      <c r="H3616" s="1" t="s">
        <v>65</v>
      </c>
      <c r="I3616" s="1">
        <v>0.2</v>
      </c>
      <c r="J3616" s="1" t="s">
        <v>75</v>
      </c>
      <c r="K3616" s="1">
        <v>0</v>
      </c>
      <c r="M3616" s="1">
        <v>0</v>
      </c>
      <c r="O3616" s="1">
        <v>0</v>
      </c>
      <c r="Q3616" s="1">
        <v>0</v>
      </c>
      <c r="S3616" s="1">
        <v>0</v>
      </c>
      <c r="U3616" s="1">
        <v>0</v>
      </c>
      <c r="W3616" s="1">
        <v>0</v>
      </c>
      <c r="Y3616" s="1">
        <v>0</v>
      </c>
      <c r="AA3616" s="1">
        <v>0</v>
      </c>
      <c r="AC3616" s="1">
        <v>0</v>
      </c>
      <c r="AE3616" s="1">
        <v>0</v>
      </c>
      <c r="AG3616" s="1">
        <v>1</v>
      </c>
      <c r="AH3616" s="1">
        <v>0</v>
      </c>
    </row>
    <row r="3617" spans="1:34">
      <c r="A3617" s="1" t="s">
        <v>9354</v>
      </c>
      <c r="B3617" s="1" t="s">
        <v>9355</v>
      </c>
      <c r="C3617" s="1" t="s">
        <v>218</v>
      </c>
      <c r="D3617" s="1">
        <v>25</v>
      </c>
      <c r="E3617" s="4">
        <v>44558</v>
      </c>
      <c r="F3617" s="1" t="s">
        <v>9356</v>
      </c>
      <c r="G3617" s="1" t="s">
        <v>72</v>
      </c>
      <c r="H3617" s="1" t="s">
        <v>65</v>
      </c>
      <c r="I3617" s="1">
        <v>0.8</v>
      </c>
      <c r="J3617" s="1" t="s">
        <v>75</v>
      </c>
      <c r="K3617" s="1">
        <v>0</v>
      </c>
      <c r="M3617" s="1">
        <v>0</v>
      </c>
      <c r="O3617" s="1">
        <v>0</v>
      </c>
      <c r="Q3617" s="1">
        <v>0</v>
      </c>
      <c r="S3617" s="1">
        <v>0</v>
      </c>
      <c r="U3617" s="1">
        <v>0</v>
      </c>
      <c r="W3617" s="1">
        <v>0</v>
      </c>
      <c r="Y3617" s="1">
        <v>0</v>
      </c>
      <c r="AA3617" s="1">
        <v>0</v>
      </c>
      <c r="AC3617" s="1">
        <v>0</v>
      </c>
      <c r="AE3617" s="1">
        <v>0</v>
      </c>
      <c r="AG3617" s="1">
        <v>1</v>
      </c>
      <c r="AH3617" s="1">
        <v>0</v>
      </c>
    </row>
    <row r="3618" spans="1:34">
      <c r="A3618" s="1" t="s">
        <v>9357</v>
      </c>
      <c r="B3618" s="1" t="s">
        <v>9358</v>
      </c>
      <c r="C3618" s="1" t="s">
        <v>259</v>
      </c>
      <c r="D3618" s="1">
        <v>37</v>
      </c>
      <c r="E3618" s="4">
        <v>44559</v>
      </c>
      <c r="F3618" s="1" t="s">
        <v>9359</v>
      </c>
      <c r="G3618" s="1" t="s">
        <v>72</v>
      </c>
      <c r="H3618" s="1" t="s">
        <v>65</v>
      </c>
      <c r="I3618" s="1">
        <v>0.6</v>
      </c>
      <c r="J3618" s="1" t="s">
        <v>75</v>
      </c>
      <c r="K3618" s="1">
        <v>0</v>
      </c>
      <c r="M3618" s="1">
        <v>0</v>
      </c>
      <c r="O3618" s="1">
        <v>0</v>
      </c>
      <c r="Q3618" s="1">
        <v>0</v>
      </c>
      <c r="S3618" s="1">
        <v>0</v>
      </c>
      <c r="U3618" s="1">
        <v>0</v>
      </c>
      <c r="W3618" s="1">
        <v>0</v>
      </c>
      <c r="Y3618" s="1">
        <v>0</v>
      </c>
      <c r="AA3618" s="1">
        <v>0</v>
      </c>
      <c r="AC3618" s="1">
        <v>0</v>
      </c>
      <c r="AE3618" s="1">
        <v>0</v>
      </c>
      <c r="AG3618" s="1">
        <v>1</v>
      </c>
      <c r="AH3618" s="1">
        <v>0</v>
      </c>
    </row>
    <row r="3619" spans="1:34">
      <c r="A3619" s="1" t="s">
        <v>9360</v>
      </c>
      <c r="B3619" s="1" t="s">
        <v>9361</v>
      </c>
      <c r="C3619" s="1" t="s">
        <v>126</v>
      </c>
      <c r="H3619" s="1" t="s">
        <v>65</v>
      </c>
      <c r="I3619" s="1" t="s">
        <v>66</v>
      </c>
      <c r="V3619" s="1" t="s">
        <v>67</v>
      </c>
    </row>
    <row r="3620" spans="1:34">
      <c r="A3620" s="1" t="s">
        <v>9362</v>
      </c>
      <c r="B3620" s="1" t="s">
        <v>9363</v>
      </c>
      <c r="C3620" s="1" t="s">
        <v>129</v>
      </c>
      <c r="D3620" s="1">
        <v>11</v>
      </c>
      <c r="E3620" s="1">
        <v>44718</v>
      </c>
      <c r="F3620" s="1" t="s">
        <v>20578</v>
      </c>
      <c r="G3620" s="1" t="s">
        <v>72</v>
      </c>
      <c r="H3620" s="1" t="s">
        <v>65</v>
      </c>
      <c r="I3620" s="1">
        <v>0.7</v>
      </c>
      <c r="J3620" s="1" t="s">
        <v>75</v>
      </c>
      <c r="K3620" s="1">
        <v>0</v>
      </c>
      <c r="M3620" s="1">
        <v>0</v>
      </c>
      <c r="O3620" s="1">
        <v>0</v>
      </c>
      <c r="Q3620" s="1">
        <v>0</v>
      </c>
      <c r="S3620" s="1">
        <v>0</v>
      </c>
      <c r="U3620" s="1">
        <v>0</v>
      </c>
      <c r="W3620" s="1">
        <v>0</v>
      </c>
      <c r="Y3620" s="1">
        <v>0</v>
      </c>
      <c r="AA3620" s="1">
        <v>0</v>
      </c>
      <c r="AC3620" s="1">
        <v>0</v>
      </c>
      <c r="AE3620" s="1">
        <v>0</v>
      </c>
      <c r="AG3620" s="1">
        <v>1</v>
      </c>
      <c r="AH3620" s="1">
        <v>0</v>
      </c>
    </row>
    <row r="3621" spans="1:34">
      <c r="A3621" s="1" t="s">
        <v>9364</v>
      </c>
      <c r="B3621" s="1" t="s">
        <v>9365</v>
      </c>
      <c r="C3621" s="1" t="s">
        <v>287</v>
      </c>
      <c r="D3621" s="1">
        <v>2</v>
      </c>
      <c r="E3621" s="4">
        <v>44642</v>
      </c>
      <c r="F3621" s="1" t="s">
        <v>9366</v>
      </c>
      <c r="G3621" s="1" t="s">
        <v>80</v>
      </c>
      <c r="H3621" s="1" t="s">
        <v>65</v>
      </c>
      <c r="I3621" s="1">
        <v>0.7</v>
      </c>
      <c r="J3621" s="1" t="s">
        <v>75</v>
      </c>
      <c r="K3621" s="1">
        <v>0</v>
      </c>
      <c r="M3621" s="1">
        <v>0</v>
      </c>
      <c r="O3621" s="1">
        <v>0</v>
      </c>
      <c r="Q3621" s="1">
        <v>0</v>
      </c>
      <c r="S3621" s="1">
        <v>0</v>
      </c>
      <c r="U3621" s="1">
        <v>0</v>
      </c>
      <c r="W3621" s="1">
        <v>0</v>
      </c>
      <c r="Y3621" s="1">
        <v>0</v>
      </c>
      <c r="AA3621" s="1">
        <v>0</v>
      </c>
      <c r="AC3621" s="1">
        <v>0</v>
      </c>
      <c r="AE3621" s="1">
        <v>0</v>
      </c>
      <c r="AG3621" s="1">
        <v>1</v>
      </c>
      <c r="AH3621" s="1">
        <v>0</v>
      </c>
    </row>
    <row r="3622" spans="1:34">
      <c r="A3622" s="1" t="s">
        <v>9367</v>
      </c>
      <c r="B3622" s="1" t="s">
        <v>9368</v>
      </c>
      <c r="C3622" s="1" t="s">
        <v>212</v>
      </c>
      <c r="D3622" s="1">
        <v>5</v>
      </c>
      <c r="E3622" s="1">
        <v>44292</v>
      </c>
      <c r="F3622" s="1" t="s">
        <v>20332</v>
      </c>
      <c r="G3622" s="1" t="s">
        <v>72</v>
      </c>
      <c r="H3622" s="1" t="s">
        <v>65</v>
      </c>
      <c r="I3622" s="1">
        <v>0.7</v>
      </c>
      <c r="J3622" s="1" t="s">
        <v>75</v>
      </c>
      <c r="K3622" s="1">
        <v>0</v>
      </c>
      <c r="M3622" s="1">
        <v>0</v>
      </c>
      <c r="O3622" s="1">
        <v>0</v>
      </c>
      <c r="Q3622" s="1">
        <v>0</v>
      </c>
      <c r="S3622" s="1">
        <v>0</v>
      </c>
      <c r="U3622" s="1">
        <v>0</v>
      </c>
      <c r="W3622" s="1">
        <v>0</v>
      </c>
      <c r="Y3622" s="1">
        <v>0</v>
      </c>
      <c r="AA3622" s="1">
        <v>0</v>
      </c>
      <c r="AC3622" s="1">
        <v>0</v>
      </c>
      <c r="AE3622" s="1">
        <v>0</v>
      </c>
      <c r="AG3622" s="1">
        <v>1</v>
      </c>
      <c r="AH3622" s="1">
        <v>0</v>
      </c>
    </row>
    <row r="3623" spans="1:34">
      <c r="A3623" s="1" t="s">
        <v>9369</v>
      </c>
      <c r="B3623" s="1" t="s">
        <v>9370</v>
      </c>
      <c r="C3623" s="1" t="s">
        <v>460</v>
      </c>
      <c r="D3623" s="1">
        <v>7</v>
      </c>
      <c r="E3623" s="4">
        <v>44627</v>
      </c>
      <c r="F3623" s="1" t="s">
        <v>9371</v>
      </c>
      <c r="G3623" s="1" t="s">
        <v>80</v>
      </c>
      <c r="H3623" s="1" t="s">
        <v>73</v>
      </c>
      <c r="I3623" s="1">
        <v>0</v>
      </c>
      <c r="J3623" s="1" t="s">
        <v>397</v>
      </c>
      <c r="K3623" s="1">
        <v>0.8</v>
      </c>
      <c r="L3623" s="1" t="s">
        <v>75</v>
      </c>
      <c r="M3623" s="1">
        <v>0</v>
      </c>
      <c r="O3623" s="1">
        <v>0</v>
      </c>
      <c r="Q3623" s="1">
        <v>0</v>
      </c>
      <c r="S3623" s="1">
        <v>0</v>
      </c>
      <c r="U3623" s="1">
        <v>0</v>
      </c>
      <c r="W3623" s="1">
        <v>0</v>
      </c>
      <c r="Y3623" s="1">
        <v>0</v>
      </c>
      <c r="AA3623" s="1">
        <v>0</v>
      </c>
      <c r="AC3623" s="1">
        <v>0</v>
      </c>
      <c r="AE3623" s="1">
        <v>0</v>
      </c>
      <c r="AG3623" s="1">
        <v>2</v>
      </c>
      <c r="AH3623" s="1">
        <v>8000</v>
      </c>
    </row>
    <row r="3624" spans="1:34">
      <c r="A3624" s="1" t="s">
        <v>9372</v>
      </c>
      <c r="B3624" s="1" t="s">
        <v>9373</v>
      </c>
      <c r="C3624" s="1" t="s">
        <v>149</v>
      </c>
      <c r="D3624" s="1">
        <v>2</v>
      </c>
      <c r="E3624" s="1">
        <v>44408</v>
      </c>
      <c r="F3624" s="1" t="s">
        <v>20340</v>
      </c>
      <c r="G3624" s="1" t="s">
        <v>20341</v>
      </c>
      <c r="H3624" s="1" t="s">
        <v>73</v>
      </c>
      <c r="I3624" s="1">
        <v>0.6</v>
      </c>
      <c r="J3624" s="1" t="s">
        <v>82</v>
      </c>
      <c r="K3624" s="1">
        <v>0.8</v>
      </c>
      <c r="L3624" s="1" t="s">
        <v>83</v>
      </c>
      <c r="M3624" s="1">
        <v>0.8</v>
      </c>
      <c r="N3624" s="1" t="s">
        <v>84</v>
      </c>
      <c r="O3624" s="1">
        <v>0.8</v>
      </c>
      <c r="P3624" s="1" t="s">
        <v>85</v>
      </c>
      <c r="Q3624" s="1">
        <v>0</v>
      </c>
      <c r="S3624" s="1">
        <v>0</v>
      </c>
      <c r="U3624" s="1">
        <v>0</v>
      </c>
      <c r="W3624" s="1">
        <v>0</v>
      </c>
      <c r="Y3624" s="1">
        <v>0</v>
      </c>
      <c r="AA3624" s="1">
        <v>0</v>
      </c>
      <c r="AC3624" s="1">
        <v>0</v>
      </c>
      <c r="AE3624" s="1">
        <v>0</v>
      </c>
      <c r="AG3624" s="1">
        <v>3</v>
      </c>
      <c r="AH3624" s="1">
        <v>0</v>
      </c>
    </row>
    <row r="3625" spans="1:34">
      <c r="A3625" s="1" t="s">
        <v>9374</v>
      </c>
      <c r="B3625" s="1" t="s">
        <v>9375</v>
      </c>
      <c r="C3625" s="1" t="s">
        <v>70</v>
      </c>
      <c r="D3625" s="1">
        <v>3</v>
      </c>
      <c r="E3625" s="4">
        <v>44643</v>
      </c>
      <c r="F3625" s="1" t="s">
        <v>9376</v>
      </c>
      <c r="G3625" s="1" t="s">
        <v>72</v>
      </c>
      <c r="H3625" s="1" t="s">
        <v>65</v>
      </c>
      <c r="I3625" s="1">
        <v>0.4</v>
      </c>
      <c r="J3625" s="1" t="s">
        <v>75</v>
      </c>
      <c r="K3625" s="1">
        <v>0</v>
      </c>
      <c r="M3625" s="1">
        <v>0</v>
      </c>
      <c r="O3625" s="1">
        <v>0</v>
      </c>
      <c r="Q3625" s="1">
        <v>0</v>
      </c>
      <c r="S3625" s="1">
        <v>0</v>
      </c>
      <c r="U3625" s="1">
        <v>0</v>
      </c>
      <c r="W3625" s="1">
        <v>0</v>
      </c>
      <c r="Y3625" s="1">
        <v>0</v>
      </c>
      <c r="AA3625" s="1">
        <v>0</v>
      </c>
      <c r="AC3625" s="1">
        <v>0</v>
      </c>
      <c r="AE3625" s="1">
        <v>0</v>
      </c>
      <c r="AG3625" s="1">
        <v>1</v>
      </c>
      <c r="AH3625" s="1">
        <v>0</v>
      </c>
    </row>
    <row r="3626" spans="1:34">
      <c r="A3626" s="1" t="s">
        <v>9377</v>
      </c>
      <c r="B3626" s="1" t="s">
        <v>9378</v>
      </c>
      <c r="C3626" s="1" t="s">
        <v>196</v>
      </c>
      <c r="D3626" s="1">
        <v>11</v>
      </c>
      <c r="E3626" s="1">
        <v>44704</v>
      </c>
      <c r="F3626" s="1" t="s">
        <v>20579</v>
      </c>
      <c r="G3626" s="1" t="s">
        <v>72</v>
      </c>
      <c r="H3626" s="1" t="s">
        <v>65</v>
      </c>
      <c r="I3626" s="1">
        <v>0.8</v>
      </c>
      <c r="J3626" s="1" t="s">
        <v>75</v>
      </c>
      <c r="K3626" s="1">
        <v>0</v>
      </c>
      <c r="M3626" s="1">
        <v>0</v>
      </c>
      <c r="O3626" s="1">
        <v>0</v>
      </c>
      <c r="Q3626" s="1">
        <v>0</v>
      </c>
      <c r="S3626" s="1">
        <v>0</v>
      </c>
      <c r="U3626" s="1">
        <v>0</v>
      </c>
      <c r="W3626" s="1">
        <v>0</v>
      </c>
      <c r="Y3626" s="1">
        <v>0</v>
      </c>
      <c r="AA3626" s="1">
        <v>0</v>
      </c>
      <c r="AC3626" s="1">
        <v>0</v>
      </c>
      <c r="AE3626" s="1">
        <v>0</v>
      </c>
      <c r="AG3626" s="1">
        <v>1</v>
      </c>
      <c r="AH3626" s="1">
        <v>0</v>
      </c>
    </row>
    <row r="3627" spans="1:34">
      <c r="A3627" s="1" t="s">
        <v>9379</v>
      </c>
      <c r="B3627" s="1" t="s">
        <v>9380</v>
      </c>
      <c r="C3627" s="1" t="s">
        <v>196</v>
      </c>
      <c r="D3627" s="1">
        <v>9</v>
      </c>
      <c r="E3627" s="4">
        <v>44637</v>
      </c>
      <c r="F3627" s="1" t="s">
        <v>9381</v>
      </c>
      <c r="G3627" s="1" t="s">
        <v>80</v>
      </c>
      <c r="H3627" s="1" t="s">
        <v>73</v>
      </c>
      <c r="I3627" s="1">
        <v>0.3</v>
      </c>
      <c r="J3627" s="1" t="s">
        <v>82</v>
      </c>
      <c r="K3627" s="1">
        <v>0.5</v>
      </c>
      <c r="L3627" s="1" t="s">
        <v>83</v>
      </c>
      <c r="M3627" s="1">
        <v>0.6</v>
      </c>
      <c r="N3627" s="1" t="s">
        <v>84</v>
      </c>
      <c r="O3627" s="1">
        <v>0.8</v>
      </c>
      <c r="P3627" s="1" t="s">
        <v>85</v>
      </c>
      <c r="Q3627" s="1">
        <v>0</v>
      </c>
      <c r="S3627" s="1">
        <v>0</v>
      </c>
      <c r="U3627" s="1">
        <v>0</v>
      </c>
      <c r="W3627" s="1">
        <v>0</v>
      </c>
      <c r="Y3627" s="1">
        <v>0</v>
      </c>
      <c r="AA3627" s="1">
        <v>0</v>
      </c>
      <c r="AC3627" s="1">
        <v>0</v>
      </c>
      <c r="AE3627" s="1">
        <v>0</v>
      </c>
      <c r="AG3627" s="1">
        <v>3</v>
      </c>
      <c r="AH3627" s="1">
        <v>0</v>
      </c>
    </row>
    <row r="3628" spans="1:34">
      <c r="A3628" s="1" t="s">
        <v>9382</v>
      </c>
      <c r="B3628" s="1" t="s">
        <v>9383</v>
      </c>
      <c r="C3628" s="1" t="s">
        <v>193</v>
      </c>
      <c r="D3628" s="1">
        <v>13</v>
      </c>
      <c r="E3628" s="1">
        <v>44711</v>
      </c>
      <c r="F3628" s="1" t="s">
        <v>20580</v>
      </c>
      <c r="G3628" s="1" t="s">
        <v>72</v>
      </c>
      <c r="H3628" s="1" t="s">
        <v>65</v>
      </c>
      <c r="I3628" s="1">
        <v>0.6</v>
      </c>
      <c r="J3628" s="1" t="s">
        <v>75</v>
      </c>
      <c r="K3628" s="1">
        <v>0</v>
      </c>
      <c r="M3628" s="1">
        <v>0</v>
      </c>
      <c r="O3628" s="1">
        <v>0</v>
      </c>
      <c r="Q3628" s="1">
        <v>0</v>
      </c>
      <c r="S3628" s="1">
        <v>0</v>
      </c>
      <c r="U3628" s="1">
        <v>0</v>
      </c>
      <c r="W3628" s="1">
        <v>0</v>
      </c>
      <c r="Y3628" s="1">
        <v>0</v>
      </c>
      <c r="AA3628" s="1">
        <v>0</v>
      </c>
      <c r="AC3628" s="1">
        <v>0</v>
      </c>
      <c r="AE3628" s="1">
        <v>0</v>
      </c>
      <c r="AG3628" s="1">
        <v>1</v>
      </c>
      <c r="AH3628" s="1">
        <v>0</v>
      </c>
    </row>
    <row r="3629" spans="1:34">
      <c r="A3629" s="1" t="s">
        <v>9384</v>
      </c>
      <c r="B3629" s="1" t="s">
        <v>9385</v>
      </c>
      <c r="C3629" s="1" t="s">
        <v>259</v>
      </c>
      <c r="H3629" s="1" t="s">
        <v>65</v>
      </c>
      <c r="I3629" s="1" t="s">
        <v>66</v>
      </c>
      <c r="V3629" s="1" t="s">
        <v>67</v>
      </c>
    </row>
    <row r="3630" spans="1:34">
      <c r="A3630" s="1" t="s">
        <v>9386</v>
      </c>
      <c r="B3630" s="1" t="s">
        <v>9387</v>
      </c>
      <c r="C3630" s="1" t="s">
        <v>840</v>
      </c>
      <c r="D3630" s="1">
        <v>187</v>
      </c>
      <c r="E3630" s="4">
        <v>44550</v>
      </c>
      <c r="F3630" s="1" t="s">
        <v>9388</v>
      </c>
      <c r="G3630" s="1" t="s">
        <v>72</v>
      </c>
      <c r="H3630" s="1" t="s">
        <v>73</v>
      </c>
      <c r="I3630" s="1">
        <v>0</v>
      </c>
      <c r="J3630" s="1" t="s">
        <v>6340</v>
      </c>
      <c r="K3630" s="1">
        <v>0.8</v>
      </c>
      <c r="L3630" s="1" t="s">
        <v>75</v>
      </c>
      <c r="M3630" s="1">
        <v>0</v>
      </c>
      <c r="O3630" s="1">
        <v>0</v>
      </c>
      <c r="Q3630" s="1">
        <v>0</v>
      </c>
      <c r="S3630" s="1">
        <v>0</v>
      </c>
      <c r="U3630" s="1">
        <v>0</v>
      </c>
      <c r="W3630" s="1">
        <v>0</v>
      </c>
      <c r="Y3630" s="1">
        <v>0</v>
      </c>
      <c r="AA3630" s="1">
        <v>0</v>
      </c>
      <c r="AC3630" s="1">
        <v>0</v>
      </c>
      <c r="AE3630" s="1">
        <v>0</v>
      </c>
      <c r="AG3630" s="1">
        <v>2</v>
      </c>
      <c r="AH3630" s="1">
        <v>8499.99</v>
      </c>
    </row>
    <row r="3631" spans="1:34">
      <c r="A3631" s="1" t="s">
        <v>9389</v>
      </c>
      <c r="B3631" s="1" t="s">
        <v>9390</v>
      </c>
      <c r="C3631" s="1" t="s">
        <v>334</v>
      </c>
      <c r="D3631" s="1">
        <v>6</v>
      </c>
      <c r="E3631" s="1">
        <v>44322</v>
      </c>
      <c r="F3631" s="1" t="s">
        <v>20332</v>
      </c>
      <c r="G3631" s="1" t="s">
        <v>72</v>
      </c>
      <c r="H3631" s="1" t="s">
        <v>65</v>
      </c>
      <c r="I3631" s="1">
        <v>0.8</v>
      </c>
      <c r="J3631" s="1" t="s">
        <v>75</v>
      </c>
      <c r="K3631" s="1">
        <v>0</v>
      </c>
      <c r="M3631" s="1">
        <v>0</v>
      </c>
      <c r="O3631" s="1">
        <v>0</v>
      </c>
      <c r="Q3631" s="1">
        <v>0</v>
      </c>
      <c r="S3631" s="1">
        <v>0</v>
      </c>
      <c r="U3631" s="1">
        <v>0</v>
      </c>
      <c r="W3631" s="1">
        <v>0</v>
      </c>
      <c r="Y3631" s="1">
        <v>0</v>
      </c>
      <c r="AA3631" s="1">
        <v>0</v>
      </c>
      <c r="AC3631" s="1">
        <v>0</v>
      </c>
      <c r="AE3631" s="1">
        <v>0</v>
      </c>
      <c r="AG3631" s="1">
        <v>1</v>
      </c>
      <c r="AH3631" s="1">
        <v>0</v>
      </c>
    </row>
    <row r="3632" spans="1:34">
      <c r="A3632" s="1" t="s">
        <v>9391</v>
      </c>
      <c r="B3632" s="1" t="s">
        <v>9392</v>
      </c>
      <c r="C3632" s="1" t="s">
        <v>156</v>
      </c>
      <c r="D3632" s="1">
        <v>6</v>
      </c>
      <c r="E3632" s="4">
        <v>44664</v>
      </c>
      <c r="F3632" s="1" t="s">
        <v>9393</v>
      </c>
      <c r="G3632" s="1" t="s">
        <v>80</v>
      </c>
      <c r="H3632" s="1" t="s">
        <v>65</v>
      </c>
      <c r="I3632" s="1">
        <v>0.8</v>
      </c>
      <c r="J3632" s="1" t="s">
        <v>75</v>
      </c>
      <c r="K3632" s="1">
        <v>0</v>
      </c>
      <c r="M3632" s="1">
        <v>0</v>
      </c>
      <c r="O3632" s="1">
        <v>0</v>
      </c>
      <c r="Q3632" s="1">
        <v>0</v>
      </c>
      <c r="S3632" s="1">
        <v>0</v>
      </c>
      <c r="U3632" s="1">
        <v>0</v>
      </c>
      <c r="W3632" s="1">
        <v>0</v>
      </c>
      <c r="Y3632" s="1">
        <v>0</v>
      </c>
      <c r="AA3632" s="1">
        <v>0</v>
      </c>
      <c r="AC3632" s="1">
        <v>0</v>
      </c>
      <c r="AE3632" s="1">
        <v>0</v>
      </c>
      <c r="AG3632" s="1">
        <v>1</v>
      </c>
      <c r="AH3632" s="1">
        <v>0</v>
      </c>
    </row>
    <row r="3633" spans="1:34">
      <c r="A3633" s="1" t="s">
        <v>9394</v>
      </c>
      <c r="B3633" s="1" t="s">
        <v>9395</v>
      </c>
      <c r="C3633" s="1" t="s">
        <v>291</v>
      </c>
      <c r="D3633" s="1">
        <v>50</v>
      </c>
      <c r="E3633" s="4">
        <v>44529</v>
      </c>
      <c r="F3633" s="1" t="s">
        <v>9396</v>
      </c>
      <c r="G3633" s="1" t="s">
        <v>80</v>
      </c>
      <c r="H3633" s="1" t="s">
        <v>65</v>
      </c>
      <c r="I3633" s="1">
        <v>0.65</v>
      </c>
      <c r="J3633" s="1" t="s">
        <v>75</v>
      </c>
      <c r="K3633" s="1">
        <v>0</v>
      </c>
      <c r="M3633" s="1">
        <v>0</v>
      </c>
      <c r="O3633" s="1">
        <v>0</v>
      </c>
      <c r="Q3633" s="1">
        <v>0</v>
      </c>
      <c r="S3633" s="1">
        <v>0</v>
      </c>
      <c r="U3633" s="1">
        <v>0</v>
      </c>
      <c r="W3633" s="1">
        <v>0</v>
      </c>
      <c r="Y3633" s="1">
        <v>0</v>
      </c>
      <c r="AA3633" s="1">
        <v>0</v>
      </c>
      <c r="AC3633" s="1">
        <v>0</v>
      </c>
      <c r="AE3633" s="1">
        <v>0</v>
      </c>
      <c r="AG3633" s="1">
        <v>1</v>
      </c>
      <c r="AH3633" s="1">
        <v>0</v>
      </c>
    </row>
    <row r="3634" spans="1:34">
      <c r="A3634" s="1" t="s">
        <v>9397</v>
      </c>
      <c r="B3634" s="1" t="s">
        <v>9398</v>
      </c>
      <c r="C3634" s="1" t="s">
        <v>152</v>
      </c>
      <c r="D3634" s="1">
        <v>16</v>
      </c>
      <c r="E3634" s="4">
        <v>44770</v>
      </c>
      <c r="F3634" s="1" t="s">
        <v>9399</v>
      </c>
      <c r="G3634" s="1" t="s">
        <v>745</v>
      </c>
      <c r="H3634" s="1" t="s">
        <v>65</v>
      </c>
      <c r="I3634" s="1">
        <v>0.8</v>
      </c>
      <c r="J3634" s="1" t="s">
        <v>75</v>
      </c>
      <c r="K3634" s="1">
        <v>0</v>
      </c>
      <c r="M3634" s="1">
        <v>0</v>
      </c>
      <c r="O3634" s="1">
        <v>0</v>
      </c>
      <c r="Q3634" s="1">
        <v>0</v>
      </c>
      <c r="S3634" s="1">
        <v>0</v>
      </c>
      <c r="U3634" s="1">
        <v>0</v>
      </c>
      <c r="W3634" s="1">
        <v>0</v>
      </c>
      <c r="Y3634" s="1">
        <v>0</v>
      </c>
      <c r="AA3634" s="1">
        <v>0</v>
      </c>
      <c r="AC3634" s="1">
        <v>0</v>
      </c>
      <c r="AE3634" s="1">
        <v>0</v>
      </c>
      <c r="AG3634" s="1">
        <v>1</v>
      </c>
      <c r="AH3634" s="1">
        <v>0</v>
      </c>
    </row>
    <row r="3635" spans="1:34">
      <c r="A3635" s="1" t="s">
        <v>9400</v>
      </c>
      <c r="B3635" s="1" t="s">
        <v>9401</v>
      </c>
      <c r="C3635" s="1" t="s">
        <v>896</v>
      </c>
      <c r="D3635" s="1">
        <v>7</v>
      </c>
      <c r="E3635" s="4">
        <v>44638</v>
      </c>
      <c r="F3635" s="1" t="s">
        <v>9402</v>
      </c>
      <c r="G3635" s="1" t="s">
        <v>80</v>
      </c>
      <c r="H3635" s="1" t="s">
        <v>73</v>
      </c>
      <c r="I3635" s="1">
        <v>0.53</v>
      </c>
      <c r="J3635" s="1" t="s">
        <v>82</v>
      </c>
      <c r="K3635" s="1">
        <v>0.61</v>
      </c>
      <c r="L3635" s="1" t="s">
        <v>83</v>
      </c>
      <c r="M3635" s="1">
        <v>0.67</v>
      </c>
      <c r="N3635" s="1" t="s">
        <v>84</v>
      </c>
      <c r="O3635" s="1">
        <v>0.79</v>
      </c>
      <c r="P3635" s="1" t="s">
        <v>85</v>
      </c>
      <c r="Q3635" s="1">
        <v>0</v>
      </c>
      <c r="S3635" s="1">
        <v>0</v>
      </c>
      <c r="U3635" s="1">
        <v>0</v>
      </c>
      <c r="W3635" s="1">
        <v>0</v>
      </c>
      <c r="Y3635" s="1">
        <v>0</v>
      </c>
      <c r="AA3635" s="1">
        <v>0</v>
      </c>
      <c r="AC3635" s="1">
        <v>0</v>
      </c>
      <c r="AE3635" s="1">
        <v>0</v>
      </c>
      <c r="AG3635" s="1">
        <v>3</v>
      </c>
      <c r="AH3635" s="1">
        <v>0</v>
      </c>
    </row>
    <row r="3636" spans="1:34">
      <c r="A3636" s="1" t="s">
        <v>9403</v>
      </c>
      <c r="B3636" s="1" t="s">
        <v>9404</v>
      </c>
      <c r="C3636" s="1" t="s">
        <v>112</v>
      </c>
      <c r="D3636" s="1">
        <v>4</v>
      </c>
      <c r="E3636" s="1">
        <v>44629</v>
      </c>
      <c r="F3636" s="1" t="s">
        <v>20581</v>
      </c>
      <c r="G3636" s="1" t="s">
        <v>72</v>
      </c>
      <c r="H3636" s="1" t="s">
        <v>65</v>
      </c>
      <c r="I3636" s="1">
        <v>0.5</v>
      </c>
      <c r="J3636" s="1" t="s">
        <v>75</v>
      </c>
      <c r="K3636" s="1">
        <v>0</v>
      </c>
      <c r="M3636" s="1">
        <v>0</v>
      </c>
      <c r="O3636" s="1">
        <v>0</v>
      </c>
      <c r="Q3636" s="1">
        <v>0</v>
      </c>
      <c r="S3636" s="1">
        <v>0</v>
      </c>
      <c r="U3636" s="1">
        <v>0</v>
      </c>
      <c r="W3636" s="1">
        <v>0</v>
      </c>
      <c r="Y3636" s="1">
        <v>0</v>
      </c>
      <c r="AA3636" s="1">
        <v>0</v>
      </c>
      <c r="AC3636" s="1">
        <v>0</v>
      </c>
      <c r="AE3636" s="1">
        <v>0</v>
      </c>
      <c r="AG3636" s="1">
        <v>1</v>
      </c>
      <c r="AH3636" s="1">
        <v>0</v>
      </c>
    </row>
    <row r="3637" spans="1:34">
      <c r="A3637" s="1" t="s">
        <v>9405</v>
      </c>
      <c r="B3637" s="1" t="s">
        <v>9406</v>
      </c>
      <c r="C3637" s="1" t="s">
        <v>810</v>
      </c>
      <c r="D3637" s="1">
        <v>20</v>
      </c>
      <c r="E3637" s="4">
        <v>44650</v>
      </c>
      <c r="F3637" s="1" t="s">
        <v>9407</v>
      </c>
      <c r="G3637" s="1" t="s">
        <v>72</v>
      </c>
      <c r="H3637" s="1" t="s">
        <v>73</v>
      </c>
      <c r="I3637" s="1">
        <v>0</v>
      </c>
      <c r="J3637" s="1" t="s">
        <v>615</v>
      </c>
      <c r="K3637" s="1">
        <v>0.8</v>
      </c>
      <c r="L3637" s="1" t="s">
        <v>75</v>
      </c>
      <c r="M3637" s="1">
        <v>0</v>
      </c>
      <c r="O3637" s="1">
        <v>0</v>
      </c>
      <c r="Q3637" s="1">
        <v>0</v>
      </c>
      <c r="S3637" s="1">
        <v>0</v>
      </c>
      <c r="U3637" s="1">
        <v>0</v>
      </c>
      <c r="W3637" s="1">
        <v>0</v>
      </c>
      <c r="Y3637" s="1">
        <v>0</v>
      </c>
      <c r="AA3637" s="1">
        <v>0</v>
      </c>
      <c r="AC3637" s="1">
        <v>0</v>
      </c>
      <c r="AE3637" s="1">
        <v>0</v>
      </c>
      <c r="AG3637" s="1">
        <v>2</v>
      </c>
      <c r="AH3637" s="1">
        <v>7999.99</v>
      </c>
    </row>
    <row r="3638" spans="1:34">
      <c r="A3638" s="1" t="s">
        <v>9408</v>
      </c>
      <c r="B3638" s="1" t="s">
        <v>9409</v>
      </c>
      <c r="C3638" s="1" t="s">
        <v>334</v>
      </c>
      <c r="D3638" s="1">
        <v>50</v>
      </c>
      <c r="E3638" s="4">
        <v>44518</v>
      </c>
      <c r="F3638" s="1" t="s">
        <v>9410</v>
      </c>
      <c r="G3638" s="1" t="s">
        <v>80</v>
      </c>
      <c r="H3638" s="1" t="s">
        <v>65</v>
      </c>
      <c r="I3638" s="1">
        <v>0.7</v>
      </c>
      <c r="J3638" s="1" t="s">
        <v>75</v>
      </c>
      <c r="K3638" s="1">
        <v>0</v>
      </c>
      <c r="M3638" s="1">
        <v>0</v>
      </c>
      <c r="O3638" s="1">
        <v>0</v>
      </c>
      <c r="Q3638" s="1">
        <v>0</v>
      </c>
      <c r="S3638" s="1">
        <v>0</v>
      </c>
      <c r="U3638" s="1">
        <v>0</v>
      </c>
      <c r="W3638" s="1">
        <v>0</v>
      </c>
      <c r="Y3638" s="1">
        <v>0</v>
      </c>
      <c r="AA3638" s="1">
        <v>0</v>
      </c>
      <c r="AC3638" s="1">
        <v>0</v>
      </c>
      <c r="AE3638" s="1">
        <v>0</v>
      </c>
      <c r="AG3638" s="1">
        <v>1</v>
      </c>
      <c r="AH3638" s="1">
        <v>0</v>
      </c>
    </row>
    <row r="3639" spans="1:34">
      <c r="A3639" s="1" t="s">
        <v>9411</v>
      </c>
      <c r="B3639" s="1" t="s">
        <v>9412</v>
      </c>
      <c r="C3639" s="1" t="s">
        <v>163</v>
      </c>
      <c r="D3639" s="1">
        <v>15</v>
      </c>
      <c r="E3639" s="4">
        <v>44597</v>
      </c>
      <c r="F3639" s="1" t="s">
        <v>9413</v>
      </c>
      <c r="G3639" s="1" t="s">
        <v>72</v>
      </c>
      <c r="H3639" s="1" t="s">
        <v>73</v>
      </c>
      <c r="I3639" s="1">
        <v>0</v>
      </c>
      <c r="J3639" s="1" t="s">
        <v>1640</v>
      </c>
      <c r="K3639" s="1">
        <v>0.5</v>
      </c>
      <c r="L3639" s="1" t="s">
        <v>75</v>
      </c>
      <c r="M3639" s="1">
        <v>0</v>
      </c>
      <c r="O3639" s="1">
        <v>0</v>
      </c>
      <c r="Q3639" s="1">
        <v>0</v>
      </c>
      <c r="S3639" s="1">
        <v>0</v>
      </c>
      <c r="U3639" s="1">
        <v>0</v>
      </c>
      <c r="W3639" s="1">
        <v>0</v>
      </c>
      <c r="Y3639" s="1">
        <v>0</v>
      </c>
      <c r="AA3639" s="1">
        <v>0</v>
      </c>
      <c r="AC3639" s="1">
        <v>0</v>
      </c>
      <c r="AE3639" s="1">
        <v>0</v>
      </c>
      <c r="AG3639" s="1">
        <v>2</v>
      </c>
      <c r="AH3639" s="1">
        <v>7499.99</v>
      </c>
    </row>
    <row r="3640" spans="1:34">
      <c r="A3640" s="1" t="s">
        <v>9414</v>
      </c>
      <c r="B3640" s="1" t="s">
        <v>9415</v>
      </c>
      <c r="C3640" s="1" t="s">
        <v>212</v>
      </c>
      <c r="D3640" s="1">
        <v>3</v>
      </c>
      <c r="E3640" s="4">
        <v>44634</v>
      </c>
      <c r="F3640" s="1" t="s">
        <v>9416</v>
      </c>
      <c r="G3640" s="1" t="s">
        <v>80</v>
      </c>
      <c r="H3640" s="1" t="s">
        <v>65</v>
      </c>
      <c r="I3640" s="1">
        <v>0.8</v>
      </c>
      <c r="J3640" s="1" t="s">
        <v>75</v>
      </c>
      <c r="K3640" s="1">
        <v>0</v>
      </c>
      <c r="M3640" s="1">
        <v>0</v>
      </c>
      <c r="O3640" s="1">
        <v>0</v>
      </c>
      <c r="Q3640" s="1">
        <v>0</v>
      </c>
      <c r="S3640" s="1">
        <v>0</v>
      </c>
      <c r="U3640" s="1">
        <v>0</v>
      </c>
      <c r="W3640" s="1">
        <v>0</v>
      </c>
      <c r="Y3640" s="1">
        <v>0</v>
      </c>
      <c r="AA3640" s="1">
        <v>0</v>
      </c>
      <c r="AC3640" s="1">
        <v>0</v>
      </c>
      <c r="AE3640" s="1">
        <v>0</v>
      </c>
      <c r="AG3640" s="1">
        <v>1</v>
      </c>
      <c r="AH3640" s="1">
        <v>0</v>
      </c>
    </row>
    <row r="3641" spans="1:34">
      <c r="A3641" s="1" t="s">
        <v>9417</v>
      </c>
      <c r="B3641" s="1" t="s">
        <v>9418</v>
      </c>
      <c r="C3641" s="1" t="s">
        <v>810</v>
      </c>
      <c r="D3641" s="1">
        <v>4</v>
      </c>
      <c r="E3641" s="4">
        <v>44641</v>
      </c>
      <c r="F3641" s="1" t="s">
        <v>9419</v>
      </c>
      <c r="G3641" s="1" t="s">
        <v>80</v>
      </c>
      <c r="H3641" s="1" t="s">
        <v>73</v>
      </c>
      <c r="I3641" s="1">
        <v>0</v>
      </c>
      <c r="J3641" s="1" t="s">
        <v>3880</v>
      </c>
      <c r="K3641" s="1">
        <v>0.25</v>
      </c>
      <c r="L3641" s="1" t="s">
        <v>82</v>
      </c>
      <c r="M3641" s="1">
        <v>0.3</v>
      </c>
      <c r="N3641" s="1" t="s">
        <v>83</v>
      </c>
      <c r="O3641" s="1">
        <v>0.6</v>
      </c>
      <c r="P3641" s="1" t="s">
        <v>84</v>
      </c>
      <c r="Q3641" s="1">
        <v>0.8</v>
      </c>
      <c r="R3641" s="1" t="s">
        <v>85</v>
      </c>
      <c r="S3641" s="1">
        <v>0</v>
      </c>
      <c r="U3641" s="1">
        <v>0</v>
      </c>
      <c r="W3641" s="1">
        <v>0</v>
      </c>
      <c r="Y3641" s="1">
        <v>0</v>
      </c>
      <c r="AA3641" s="1">
        <v>0</v>
      </c>
      <c r="AC3641" s="1">
        <v>0</v>
      </c>
      <c r="AE3641" s="1">
        <v>0</v>
      </c>
      <c r="AG3641" s="1">
        <v>4</v>
      </c>
      <c r="AH3641" s="1">
        <v>14999</v>
      </c>
    </row>
    <row r="3642" spans="1:34">
      <c r="A3642" s="1" t="s">
        <v>9420</v>
      </c>
      <c r="B3642" s="1" t="s">
        <v>9421</v>
      </c>
      <c r="C3642" s="1" t="s">
        <v>867</v>
      </c>
      <c r="D3642" s="1">
        <v>11</v>
      </c>
      <c r="E3642" s="4">
        <v>44685</v>
      </c>
      <c r="F3642" s="1" t="s">
        <v>9422</v>
      </c>
      <c r="G3642" s="1" t="s">
        <v>72</v>
      </c>
      <c r="H3642" s="1" t="s">
        <v>65</v>
      </c>
      <c r="I3642" s="1">
        <v>0.8</v>
      </c>
      <c r="J3642" s="1" t="s">
        <v>75</v>
      </c>
      <c r="K3642" s="1">
        <v>0</v>
      </c>
      <c r="M3642" s="1">
        <v>0</v>
      </c>
      <c r="O3642" s="1">
        <v>0</v>
      </c>
      <c r="Q3642" s="1">
        <v>0</v>
      </c>
      <c r="S3642" s="1">
        <v>0</v>
      </c>
      <c r="U3642" s="1">
        <v>0</v>
      </c>
      <c r="W3642" s="1">
        <v>0</v>
      </c>
      <c r="Y3642" s="1">
        <v>0</v>
      </c>
      <c r="AA3642" s="1">
        <v>0</v>
      </c>
      <c r="AC3642" s="1">
        <v>0</v>
      </c>
      <c r="AE3642" s="1">
        <v>0</v>
      </c>
      <c r="AG3642" s="1">
        <v>1</v>
      </c>
      <c r="AH3642" s="1">
        <v>0</v>
      </c>
    </row>
    <row r="3643" spans="1:34">
      <c r="A3643" s="1" t="s">
        <v>9423</v>
      </c>
      <c r="B3643" s="1" t="s">
        <v>9424</v>
      </c>
      <c r="C3643" s="1" t="s">
        <v>193</v>
      </c>
      <c r="H3643" s="1" t="s">
        <v>65</v>
      </c>
      <c r="I3643" s="1" t="s">
        <v>66</v>
      </c>
      <c r="V3643" s="1" t="s">
        <v>67</v>
      </c>
    </row>
    <row r="3644" spans="1:34">
      <c r="A3644" s="1" t="s">
        <v>9425</v>
      </c>
      <c r="B3644" s="1" t="s">
        <v>9426</v>
      </c>
      <c r="C3644" s="1" t="s">
        <v>152</v>
      </c>
      <c r="D3644" s="1">
        <v>34</v>
      </c>
      <c r="E3644" s="1">
        <v>40880</v>
      </c>
      <c r="F3644" s="1" t="s">
        <v>20332</v>
      </c>
      <c r="G3644" s="1" t="s">
        <v>72</v>
      </c>
      <c r="H3644" s="1" t="s">
        <v>65</v>
      </c>
      <c r="I3644" s="1">
        <v>0.2</v>
      </c>
      <c r="J3644" s="1" t="s">
        <v>75</v>
      </c>
      <c r="K3644" s="1">
        <v>0</v>
      </c>
      <c r="M3644" s="1">
        <v>0</v>
      </c>
      <c r="O3644" s="1">
        <v>0</v>
      </c>
      <c r="Q3644" s="1">
        <v>0</v>
      </c>
      <c r="S3644" s="1">
        <v>0</v>
      </c>
      <c r="U3644" s="1">
        <v>0</v>
      </c>
      <c r="W3644" s="1">
        <v>0</v>
      </c>
      <c r="Y3644" s="1">
        <v>0</v>
      </c>
      <c r="AA3644" s="1">
        <v>0</v>
      </c>
      <c r="AC3644" s="1">
        <v>0</v>
      </c>
      <c r="AE3644" s="1">
        <v>0</v>
      </c>
      <c r="AG3644" s="1">
        <v>1</v>
      </c>
      <c r="AH3644" s="1">
        <v>0</v>
      </c>
    </row>
    <row r="3645" spans="1:34">
      <c r="A3645" s="1" t="s">
        <v>9427</v>
      </c>
      <c r="B3645" s="1" t="s">
        <v>9428</v>
      </c>
      <c r="C3645" s="1" t="s">
        <v>98</v>
      </c>
      <c r="D3645" s="1">
        <v>13</v>
      </c>
      <c r="E3645" s="4">
        <v>44651</v>
      </c>
      <c r="F3645" s="1" t="s">
        <v>9429</v>
      </c>
      <c r="G3645" s="1" t="s">
        <v>72</v>
      </c>
      <c r="H3645" s="1" t="s">
        <v>73</v>
      </c>
      <c r="I3645" s="1">
        <v>0</v>
      </c>
      <c r="J3645" s="1" t="s">
        <v>74</v>
      </c>
      <c r="K3645" s="1">
        <v>0.8</v>
      </c>
      <c r="L3645" s="1" t="s">
        <v>75</v>
      </c>
      <c r="M3645" s="1">
        <v>0</v>
      </c>
      <c r="O3645" s="1">
        <v>0</v>
      </c>
      <c r="Q3645" s="1">
        <v>0</v>
      </c>
      <c r="S3645" s="1">
        <v>0</v>
      </c>
      <c r="U3645" s="1">
        <v>0</v>
      </c>
      <c r="W3645" s="1">
        <v>0</v>
      </c>
      <c r="Y3645" s="1">
        <v>0</v>
      </c>
      <c r="AA3645" s="1">
        <v>0</v>
      </c>
      <c r="AC3645" s="1">
        <v>0</v>
      </c>
      <c r="AE3645" s="1">
        <v>0</v>
      </c>
      <c r="AG3645" s="1">
        <v>2</v>
      </c>
      <c r="AH3645" s="1">
        <v>10000</v>
      </c>
    </row>
    <row r="3646" spans="1:34">
      <c r="A3646" s="1" t="s">
        <v>9430</v>
      </c>
      <c r="B3646" s="1" t="s">
        <v>9431</v>
      </c>
      <c r="C3646" s="1" t="s">
        <v>65</v>
      </c>
      <c r="D3646" s="1">
        <v>4</v>
      </c>
      <c r="E3646" s="4">
        <v>44623</v>
      </c>
      <c r="F3646" s="1" t="s">
        <v>9432</v>
      </c>
      <c r="G3646" s="1" t="s">
        <v>80</v>
      </c>
      <c r="H3646" s="1" t="s">
        <v>73</v>
      </c>
      <c r="I3646" s="1">
        <v>0.3</v>
      </c>
      <c r="J3646" s="1" t="s">
        <v>82</v>
      </c>
      <c r="K3646" s="1">
        <v>0.45</v>
      </c>
      <c r="L3646" s="1" t="s">
        <v>83</v>
      </c>
      <c r="M3646" s="1">
        <v>0.5</v>
      </c>
      <c r="N3646" s="1" t="s">
        <v>84</v>
      </c>
      <c r="O3646" s="1">
        <v>0.55000000000000004</v>
      </c>
      <c r="P3646" s="1" t="s">
        <v>85</v>
      </c>
      <c r="Q3646" s="1">
        <v>0</v>
      </c>
      <c r="S3646" s="1">
        <v>0</v>
      </c>
      <c r="U3646" s="1">
        <v>0</v>
      </c>
      <c r="W3646" s="1">
        <v>0</v>
      </c>
      <c r="Y3646" s="1">
        <v>0</v>
      </c>
      <c r="AA3646" s="1">
        <v>0</v>
      </c>
      <c r="AC3646" s="1">
        <v>0</v>
      </c>
      <c r="AE3646" s="1">
        <v>0</v>
      </c>
      <c r="AG3646" s="1">
        <v>3</v>
      </c>
      <c r="AH3646" s="1">
        <v>0</v>
      </c>
    </row>
    <row r="3647" spans="1:34">
      <c r="A3647" s="1" t="s">
        <v>9433</v>
      </c>
      <c r="B3647" s="1" t="s">
        <v>9434</v>
      </c>
      <c r="C3647" s="1" t="s">
        <v>365</v>
      </c>
      <c r="D3647" s="1">
        <v>5</v>
      </c>
      <c r="E3647" s="1">
        <v>43955</v>
      </c>
      <c r="F3647" s="1" t="s">
        <v>20332</v>
      </c>
      <c r="G3647" s="1" t="s">
        <v>72</v>
      </c>
      <c r="H3647" s="1" t="s">
        <v>73</v>
      </c>
      <c r="I3647" s="1">
        <v>0</v>
      </c>
      <c r="J3647" s="1" t="s">
        <v>425</v>
      </c>
      <c r="K3647" s="1">
        <v>0.8</v>
      </c>
      <c r="L3647" s="1" t="s">
        <v>75</v>
      </c>
      <c r="M3647" s="1">
        <v>0</v>
      </c>
      <c r="O3647" s="1">
        <v>0</v>
      </c>
      <c r="Q3647" s="1">
        <v>0</v>
      </c>
      <c r="S3647" s="1">
        <v>0</v>
      </c>
      <c r="U3647" s="1">
        <v>0</v>
      </c>
      <c r="W3647" s="1">
        <v>0</v>
      </c>
      <c r="Y3647" s="1">
        <v>0</v>
      </c>
      <c r="AA3647" s="1">
        <v>0</v>
      </c>
      <c r="AC3647" s="1">
        <v>0</v>
      </c>
      <c r="AE3647" s="1">
        <v>0</v>
      </c>
      <c r="AG3647" s="1">
        <v>2</v>
      </c>
      <c r="AH3647" s="1">
        <v>13000</v>
      </c>
    </row>
    <row r="3648" spans="1:34">
      <c r="A3648" s="1" t="s">
        <v>9435</v>
      </c>
      <c r="B3648" s="1" t="s">
        <v>9436</v>
      </c>
      <c r="C3648" s="1" t="s">
        <v>1153</v>
      </c>
      <c r="D3648" s="1">
        <v>94</v>
      </c>
      <c r="E3648" s="4">
        <v>44532</v>
      </c>
      <c r="F3648" s="1" t="s">
        <v>9437</v>
      </c>
      <c r="G3648" s="1" t="s">
        <v>72</v>
      </c>
      <c r="H3648" s="1" t="s">
        <v>73</v>
      </c>
      <c r="I3648" s="1">
        <v>0</v>
      </c>
      <c r="J3648" s="1" t="s">
        <v>684</v>
      </c>
      <c r="K3648" s="1">
        <v>0.8</v>
      </c>
      <c r="L3648" s="1" t="s">
        <v>75</v>
      </c>
      <c r="M3648" s="1">
        <v>0</v>
      </c>
      <c r="O3648" s="1">
        <v>0</v>
      </c>
      <c r="Q3648" s="1">
        <v>0</v>
      </c>
      <c r="S3648" s="1">
        <v>0</v>
      </c>
      <c r="U3648" s="1">
        <v>0</v>
      </c>
      <c r="W3648" s="1">
        <v>0</v>
      </c>
      <c r="Y3648" s="1">
        <v>0</v>
      </c>
      <c r="AA3648" s="1">
        <v>0</v>
      </c>
      <c r="AC3648" s="1">
        <v>0</v>
      </c>
      <c r="AE3648" s="1">
        <v>0</v>
      </c>
      <c r="AG3648" s="1">
        <v>2</v>
      </c>
      <c r="AH3648" s="1">
        <v>11000</v>
      </c>
    </row>
    <row r="3649" spans="1:34">
      <c r="A3649" s="1" t="s">
        <v>9438</v>
      </c>
      <c r="B3649" s="1" t="s">
        <v>9439</v>
      </c>
      <c r="C3649" s="1" t="s">
        <v>443</v>
      </c>
      <c r="D3649" s="1">
        <v>7</v>
      </c>
      <c r="E3649" s="1">
        <v>44316</v>
      </c>
      <c r="F3649" s="1" t="s">
        <v>20332</v>
      </c>
      <c r="G3649" s="1" t="s">
        <v>72</v>
      </c>
      <c r="H3649" s="1" t="s">
        <v>73</v>
      </c>
      <c r="I3649" s="1">
        <v>0</v>
      </c>
      <c r="J3649" s="1" t="s">
        <v>434</v>
      </c>
      <c r="K3649" s="1">
        <v>0.8</v>
      </c>
      <c r="L3649" s="1" t="s">
        <v>75</v>
      </c>
      <c r="M3649" s="1">
        <v>0</v>
      </c>
      <c r="O3649" s="1">
        <v>0</v>
      </c>
      <c r="Q3649" s="1">
        <v>0</v>
      </c>
      <c r="S3649" s="1">
        <v>0</v>
      </c>
      <c r="U3649" s="1">
        <v>0</v>
      </c>
      <c r="W3649" s="1">
        <v>0</v>
      </c>
      <c r="Y3649" s="1">
        <v>0</v>
      </c>
      <c r="AA3649" s="1">
        <v>0</v>
      </c>
      <c r="AC3649" s="1">
        <v>0</v>
      </c>
      <c r="AE3649" s="1">
        <v>0</v>
      </c>
      <c r="AG3649" s="1">
        <v>2</v>
      </c>
      <c r="AH3649" s="1">
        <v>7500</v>
      </c>
    </row>
    <row r="3650" spans="1:34">
      <c r="A3650" s="1" t="s">
        <v>9440</v>
      </c>
      <c r="B3650" s="1" t="s">
        <v>9441</v>
      </c>
      <c r="C3650" s="1" t="s">
        <v>613</v>
      </c>
      <c r="D3650" s="1">
        <v>7</v>
      </c>
      <c r="E3650" s="4">
        <v>44708</v>
      </c>
      <c r="F3650" s="1" t="s">
        <v>9442</v>
      </c>
      <c r="G3650" s="1" t="s">
        <v>72</v>
      </c>
      <c r="H3650" s="1" t="s">
        <v>73</v>
      </c>
      <c r="I3650" s="1">
        <v>0</v>
      </c>
      <c r="J3650" s="1" t="s">
        <v>74</v>
      </c>
      <c r="K3650" s="1">
        <v>0.8</v>
      </c>
      <c r="L3650" s="1" t="s">
        <v>75</v>
      </c>
      <c r="M3650" s="1">
        <v>0</v>
      </c>
      <c r="O3650" s="1">
        <v>0</v>
      </c>
      <c r="Q3650" s="1">
        <v>0</v>
      </c>
      <c r="S3650" s="1">
        <v>0</v>
      </c>
      <c r="U3650" s="1">
        <v>0</v>
      </c>
      <c r="W3650" s="1">
        <v>0</v>
      </c>
      <c r="Y3650" s="1">
        <v>0</v>
      </c>
      <c r="AA3650" s="1">
        <v>0</v>
      </c>
      <c r="AC3650" s="1">
        <v>0</v>
      </c>
      <c r="AE3650" s="1">
        <v>0</v>
      </c>
      <c r="AG3650" s="1">
        <v>2</v>
      </c>
      <c r="AH3650" s="1">
        <v>10000</v>
      </c>
    </row>
    <row r="3651" spans="1:34">
      <c r="A3651" s="1" t="s">
        <v>9443</v>
      </c>
      <c r="B3651" s="1" t="s">
        <v>9444</v>
      </c>
      <c r="C3651" s="1" t="s">
        <v>112</v>
      </c>
      <c r="D3651" s="1">
        <v>47</v>
      </c>
      <c r="E3651" s="4">
        <v>44558</v>
      </c>
      <c r="F3651" s="1" t="s">
        <v>9445</v>
      </c>
      <c r="G3651" s="1" t="s">
        <v>72</v>
      </c>
      <c r="H3651" s="1" t="s">
        <v>65</v>
      </c>
      <c r="I3651" s="1">
        <v>0.6</v>
      </c>
      <c r="J3651" s="1" t="s">
        <v>75</v>
      </c>
      <c r="K3651" s="1">
        <v>0</v>
      </c>
      <c r="M3651" s="1">
        <v>0</v>
      </c>
      <c r="O3651" s="1">
        <v>0</v>
      </c>
      <c r="Q3651" s="1">
        <v>0</v>
      </c>
      <c r="S3651" s="1">
        <v>0</v>
      </c>
      <c r="U3651" s="1">
        <v>0</v>
      </c>
      <c r="W3651" s="1">
        <v>0</v>
      </c>
      <c r="Y3651" s="1">
        <v>0</v>
      </c>
      <c r="AA3651" s="1">
        <v>0</v>
      </c>
      <c r="AC3651" s="1">
        <v>0</v>
      </c>
      <c r="AE3651" s="1">
        <v>0</v>
      </c>
      <c r="AG3651" s="1">
        <v>1</v>
      </c>
      <c r="AH3651" s="1">
        <v>0</v>
      </c>
    </row>
    <row r="3652" spans="1:34">
      <c r="A3652" s="1" t="s">
        <v>9446</v>
      </c>
      <c r="B3652" s="1" t="s">
        <v>9447</v>
      </c>
      <c r="C3652" s="1" t="s">
        <v>112</v>
      </c>
      <c r="D3652" s="1">
        <v>35</v>
      </c>
      <c r="E3652" s="4">
        <v>44552</v>
      </c>
      <c r="F3652" s="1" t="s">
        <v>9448</v>
      </c>
      <c r="G3652" s="1" t="s">
        <v>72</v>
      </c>
      <c r="H3652" s="1" t="s">
        <v>65</v>
      </c>
      <c r="I3652" s="1">
        <v>0.6</v>
      </c>
      <c r="J3652" s="1" t="s">
        <v>75</v>
      </c>
      <c r="K3652" s="1">
        <v>0</v>
      </c>
      <c r="M3652" s="1">
        <v>0</v>
      </c>
      <c r="O3652" s="1">
        <v>0</v>
      </c>
      <c r="Q3652" s="1">
        <v>0</v>
      </c>
      <c r="S3652" s="1">
        <v>0</v>
      </c>
      <c r="U3652" s="1">
        <v>0</v>
      </c>
      <c r="W3652" s="1">
        <v>0</v>
      </c>
      <c r="Y3652" s="1">
        <v>0</v>
      </c>
      <c r="AA3652" s="1">
        <v>0</v>
      </c>
      <c r="AC3652" s="1">
        <v>0</v>
      </c>
      <c r="AE3652" s="1">
        <v>0</v>
      </c>
      <c r="AG3652" s="1">
        <v>1</v>
      </c>
      <c r="AH3652" s="1">
        <v>0</v>
      </c>
    </row>
    <row r="3653" spans="1:34">
      <c r="A3653" s="1" t="s">
        <v>9449</v>
      </c>
      <c r="B3653" s="1" t="s">
        <v>9450</v>
      </c>
      <c r="C3653" s="1" t="s">
        <v>923</v>
      </c>
      <c r="D3653" s="1">
        <v>9</v>
      </c>
      <c r="E3653" s="1">
        <v>44315</v>
      </c>
      <c r="F3653" s="1" t="s">
        <v>20332</v>
      </c>
      <c r="G3653" s="1" t="s">
        <v>72</v>
      </c>
      <c r="H3653" s="1" t="s">
        <v>73</v>
      </c>
      <c r="I3653" s="1">
        <v>0</v>
      </c>
      <c r="J3653" s="1" t="s">
        <v>20582</v>
      </c>
      <c r="K3653" s="1">
        <v>0.8</v>
      </c>
      <c r="L3653" s="1" t="s">
        <v>75</v>
      </c>
      <c r="M3653" s="1">
        <v>0</v>
      </c>
      <c r="O3653" s="1">
        <v>0</v>
      </c>
      <c r="Q3653" s="1">
        <v>0</v>
      </c>
      <c r="S3653" s="1">
        <v>0</v>
      </c>
      <c r="U3653" s="1">
        <v>0</v>
      </c>
      <c r="W3653" s="1">
        <v>0</v>
      </c>
      <c r="Y3653" s="1">
        <v>0</v>
      </c>
      <c r="AA3653" s="1">
        <v>0</v>
      </c>
      <c r="AC3653" s="1">
        <v>0</v>
      </c>
      <c r="AE3653" s="1">
        <v>0</v>
      </c>
      <c r="AG3653" s="1">
        <v>5</v>
      </c>
      <c r="AH3653" s="1">
        <v>0</v>
      </c>
    </row>
    <row r="3654" spans="1:34">
      <c r="A3654" s="1" t="s">
        <v>9451</v>
      </c>
      <c r="B3654" s="1" t="s">
        <v>9452</v>
      </c>
      <c r="C3654" s="1" t="s">
        <v>118</v>
      </c>
      <c r="D3654" s="1">
        <v>6</v>
      </c>
      <c r="E3654" s="4">
        <v>44677</v>
      </c>
      <c r="F3654" s="1" t="s">
        <v>9453</v>
      </c>
      <c r="G3654" s="1" t="s">
        <v>72</v>
      </c>
      <c r="H3654" s="1" t="s">
        <v>65</v>
      </c>
      <c r="I3654" s="1">
        <v>0.8</v>
      </c>
      <c r="J3654" s="1" t="s">
        <v>75</v>
      </c>
      <c r="K3654" s="1">
        <v>0</v>
      </c>
      <c r="M3654" s="1">
        <v>0</v>
      </c>
      <c r="O3654" s="1">
        <v>0</v>
      </c>
      <c r="Q3654" s="1">
        <v>0</v>
      </c>
      <c r="S3654" s="1">
        <v>0</v>
      </c>
      <c r="U3654" s="1">
        <v>0</v>
      </c>
      <c r="W3654" s="1">
        <v>0</v>
      </c>
      <c r="Y3654" s="1">
        <v>0</v>
      </c>
      <c r="AA3654" s="1">
        <v>0</v>
      </c>
      <c r="AC3654" s="1">
        <v>0</v>
      </c>
      <c r="AE3654" s="1">
        <v>0</v>
      </c>
      <c r="AG3654" s="1">
        <v>1</v>
      </c>
      <c r="AH3654" s="1">
        <v>0</v>
      </c>
    </row>
    <row r="3655" spans="1:34">
      <c r="A3655" s="1" t="s">
        <v>9454</v>
      </c>
      <c r="B3655" s="1" t="s">
        <v>9455</v>
      </c>
      <c r="C3655" s="1" t="s">
        <v>121</v>
      </c>
      <c r="D3655" s="1">
        <v>9</v>
      </c>
      <c r="E3655" s="4">
        <v>44711</v>
      </c>
      <c r="F3655" s="1" t="s">
        <v>9456</v>
      </c>
      <c r="G3655" s="1" t="s">
        <v>72</v>
      </c>
      <c r="H3655" s="1" t="s">
        <v>65</v>
      </c>
      <c r="I3655" s="1">
        <v>0.8</v>
      </c>
      <c r="J3655" s="1" t="s">
        <v>75</v>
      </c>
      <c r="K3655" s="1">
        <v>0</v>
      </c>
      <c r="M3655" s="1">
        <v>0</v>
      </c>
      <c r="O3655" s="1">
        <v>0</v>
      </c>
      <c r="Q3655" s="1">
        <v>0</v>
      </c>
      <c r="S3655" s="1">
        <v>0</v>
      </c>
      <c r="U3655" s="1">
        <v>0</v>
      </c>
      <c r="W3655" s="1">
        <v>0</v>
      </c>
      <c r="Y3655" s="1">
        <v>0</v>
      </c>
      <c r="AA3655" s="1">
        <v>0</v>
      </c>
      <c r="AC3655" s="1">
        <v>0</v>
      </c>
      <c r="AE3655" s="1">
        <v>0</v>
      </c>
      <c r="AG3655" s="1">
        <v>1</v>
      </c>
      <c r="AH3655" s="1">
        <v>0</v>
      </c>
    </row>
    <row r="3656" spans="1:34">
      <c r="A3656" s="1" t="s">
        <v>9457</v>
      </c>
      <c r="B3656" s="1" t="s">
        <v>9458</v>
      </c>
      <c r="C3656" s="1" t="s">
        <v>228</v>
      </c>
      <c r="D3656" s="1">
        <v>3</v>
      </c>
      <c r="E3656" s="4">
        <v>44615</v>
      </c>
      <c r="F3656" s="1" t="s">
        <v>9459</v>
      </c>
      <c r="G3656" s="1" t="s">
        <v>72</v>
      </c>
      <c r="H3656" s="1" t="s">
        <v>65</v>
      </c>
      <c r="I3656" s="1">
        <v>0.8</v>
      </c>
      <c r="J3656" s="1" t="s">
        <v>75</v>
      </c>
      <c r="K3656" s="1">
        <v>0</v>
      </c>
      <c r="M3656" s="1">
        <v>0</v>
      </c>
      <c r="O3656" s="1">
        <v>0</v>
      </c>
      <c r="Q3656" s="1">
        <v>0</v>
      </c>
      <c r="S3656" s="1">
        <v>0</v>
      </c>
      <c r="U3656" s="1">
        <v>0</v>
      </c>
      <c r="W3656" s="1">
        <v>0</v>
      </c>
      <c r="Y3656" s="1">
        <v>0</v>
      </c>
      <c r="AA3656" s="1">
        <v>0</v>
      </c>
      <c r="AC3656" s="1">
        <v>0</v>
      </c>
      <c r="AE3656" s="1">
        <v>0</v>
      </c>
      <c r="AG3656" s="1">
        <v>1</v>
      </c>
      <c r="AH3656" s="1">
        <v>0</v>
      </c>
    </row>
    <row r="3657" spans="1:34">
      <c r="A3657" s="1" t="s">
        <v>9460</v>
      </c>
      <c r="B3657" s="1" t="s">
        <v>9461</v>
      </c>
      <c r="C3657" s="1" t="s">
        <v>129</v>
      </c>
      <c r="D3657" s="1">
        <v>23</v>
      </c>
      <c r="E3657" s="1">
        <v>44308</v>
      </c>
      <c r="F3657" s="1" t="s">
        <v>20332</v>
      </c>
      <c r="G3657" s="1" t="s">
        <v>72</v>
      </c>
      <c r="H3657" s="1" t="s">
        <v>65</v>
      </c>
      <c r="I3657" s="1">
        <v>0.8</v>
      </c>
      <c r="J3657" s="1" t="s">
        <v>75</v>
      </c>
      <c r="K3657" s="1">
        <v>0</v>
      </c>
      <c r="M3657" s="1">
        <v>0</v>
      </c>
      <c r="O3657" s="1">
        <v>0</v>
      </c>
      <c r="Q3657" s="1">
        <v>0</v>
      </c>
      <c r="S3657" s="1">
        <v>0</v>
      </c>
      <c r="U3657" s="1">
        <v>0</v>
      </c>
      <c r="W3657" s="1">
        <v>0</v>
      </c>
      <c r="Y3657" s="1">
        <v>0</v>
      </c>
      <c r="AA3657" s="1">
        <v>0</v>
      </c>
      <c r="AC3657" s="1">
        <v>0</v>
      </c>
      <c r="AE3657" s="1">
        <v>0</v>
      </c>
      <c r="AG3657" s="1">
        <v>1</v>
      </c>
      <c r="AH3657" s="1">
        <v>0</v>
      </c>
    </row>
    <row r="3658" spans="1:34">
      <c r="A3658" s="1" t="s">
        <v>9462</v>
      </c>
      <c r="B3658" s="1" t="s">
        <v>9463</v>
      </c>
      <c r="C3658" s="1" t="s">
        <v>506</v>
      </c>
      <c r="D3658" s="1">
        <v>11</v>
      </c>
      <c r="E3658" s="4">
        <v>44711</v>
      </c>
      <c r="F3658" s="1" t="s">
        <v>9464</v>
      </c>
      <c r="G3658" s="1" t="s">
        <v>72</v>
      </c>
      <c r="H3658" s="1" t="s">
        <v>65</v>
      </c>
      <c r="I3658" s="1">
        <v>0.5</v>
      </c>
      <c r="J3658" s="1" t="s">
        <v>75</v>
      </c>
      <c r="K3658" s="1">
        <v>0</v>
      </c>
      <c r="M3658" s="1">
        <v>0</v>
      </c>
      <c r="O3658" s="1">
        <v>0</v>
      </c>
      <c r="Q3658" s="1">
        <v>0</v>
      </c>
      <c r="S3658" s="1">
        <v>0</v>
      </c>
      <c r="U3658" s="1">
        <v>0</v>
      </c>
      <c r="W3658" s="1">
        <v>0</v>
      </c>
      <c r="Y3658" s="1">
        <v>0</v>
      </c>
      <c r="AA3658" s="1">
        <v>0</v>
      </c>
      <c r="AC3658" s="1">
        <v>0</v>
      </c>
      <c r="AE3658" s="1">
        <v>0</v>
      </c>
      <c r="AG3658" s="1">
        <v>1</v>
      </c>
      <c r="AH3658" s="1">
        <v>0</v>
      </c>
    </row>
    <row r="3659" spans="1:34">
      <c r="A3659" s="1" t="s">
        <v>9465</v>
      </c>
      <c r="B3659" s="1" t="s">
        <v>9466</v>
      </c>
      <c r="C3659" s="1" t="s">
        <v>378</v>
      </c>
      <c r="D3659" s="1">
        <v>2</v>
      </c>
      <c r="E3659" s="4">
        <v>44586</v>
      </c>
      <c r="F3659" s="1" t="s">
        <v>9467</v>
      </c>
      <c r="G3659" s="1" t="s">
        <v>72</v>
      </c>
      <c r="H3659" s="1" t="s">
        <v>65</v>
      </c>
      <c r="I3659" s="1">
        <v>0.4</v>
      </c>
      <c r="J3659" s="1" t="s">
        <v>75</v>
      </c>
      <c r="K3659" s="1">
        <v>0</v>
      </c>
      <c r="M3659" s="1">
        <v>0</v>
      </c>
      <c r="O3659" s="1">
        <v>0</v>
      </c>
      <c r="Q3659" s="1">
        <v>0</v>
      </c>
      <c r="S3659" s="1">
        <v>0</v>
      </c>
      <c r="U3659" s="1">
        <v>0</v>
      </c>
      <c r="W3659" s="1">
        <v>0</v>
      </c>
      <c r="Y3659" s="1">
        <v>0</v>
      </c>
      <c r="AA3659" s="1">
        <v>0</v>
      </c>
      <c r="AC3659" s="1">
        <v>0</v>
      </c>
      <c r="AE3659" s="1">
        <v>0</v>
      </c>
      <c r="AG3659" s="1">
        <v>1</v>
      </c>
      <c r="AH3659" s="1">
        <v>0</v>
      </c>
    </row>
    <row r="3660" spans="1:34">
      <c r="A3660" s="1" t="s">
        <v>9468</v>
      </c>
      <c r="B3660" s="1" t="s">
        <v>9469</v>
      </c>
      <c r="C3660" s="1" t="s">
        <v>259</v>
      </c>
      <c r="D3660" s="1">
        <v>7</v>
      </c>
      <c r="E3660" s="1">
        <v>43951</v>
      </c>
      <c r="F3660" s="1" t="s">
        <v>20332</v>
      </c>
      <c r="G3660" s="1" t="s">
        <v>72</v>
      </c>
      <c r="H3660" s="1" t="s">
        <v>65</v>
      </c>
      <c r="I3660" s="1">
        <v>0.6</v>
      </c>
      <c r="J3660" s="1" t="s">
        <v>75</v>
      </c>
      <c r="K3660" s="1">
        <v>0</v>
      </c>
      <c r="M3660" s="1">
        <v>0</v>
      </c>
      <c r="O3660" s="1">
        <v>0</v>
      </c>
      <c r="Q3660" s="1">
        <v>0</v>
      </c>
      <c r="S3660" s="1">
        <v>0</v>
      </c>
      <c r="U3660" s="1">
        <v>0</v>
      </c>
      <c r="W3660" s="1">
        <v>0</v>
      </c>
      <c r="Y3660" s="1">
        <v>0</v>
      </c>
      <c r="AA3660" s="1">
        <v>0</v>
      </c>
      <c r="AC3660" s="1">
        <v>0</v>
      </c>
      <c r="AE3660" s="1">
        <v>0</v>
      </c>
      <c r="AG3660" s="1">
        <v>1</v>
      </c>
      <c r="AH3660" s="1">
        <v>0</v>
      </c>
    </row>
    <row r="3661" spans="1:34">
      <c r="A3661" s="1" t="s">
        <v>9470</v>
      </c>
      <c r="B3661" s="1" t="s">
        <v>9471</v>
      </c>
      <c r="C3661" s="1" t="s">
        <v>159</v>
      </c>
      <c r="D3661" s="1">
        <v>10</v>
      </c>
      <c r="E3661" s="4">
        <v>44711</v>
      </c>
      <c r="F3661" s="1" t="s">
        <v>9472</v>
      </c>
      <c r="G3661" s="1" t="s">
        <v>72</v>
      </c>
      <c r="H3661" s="1" t="s">
        <v>65</v>
      </c>
      <c r="I3661" s="1">
        <v>0.8</v>
      </c>
      <c r="J3661" s="1" t="s">
        <v>75</v>
      </c>
      <c r="K3661" s="1">
        <v>0</v>
      </c>
      <c r="M3661" s="1">
        <v>0</v>
      </c>
      <c r="O3661" s="1">
        <v>0</v>
      </c>
      <c r="Q3661" s="1">
        <v>0</v>
      </c>
      <c r="S3661" s="1">
        <v>0</v>
      </c>
      <c r="U3661" s="1">
        <v>0</v>
      </c>
      <c r="W3661" s="1">
        <v>0</v>
      </c>
      <c r="Y3661" s="1">
        <v>0</v>
      </c>
      <c r="AA3661" s="1">
        <v>0</v>
      </c>
      <c r="AC3661" s="1">
        <v>0</v>
      </c>
      <c r="AE3661" s="1">
        <v>0</v>
      </c>
      <c r="AG3661" s="1">
        <v>1</v>
      </c>
      <c r="AH3661" s="1">
        <v>0</v>
      </c>
    </row>
    <row r="3662" spans="1:34">
      <c r="A3662" s="1" t="s">
        <v>9473</v>
      </c>
      <c r="B3662" s="1" t="s">
        <v>9474</v>
      </c>
      <c r="C3662" s="1" t="s">
        <v>98</v>
      </c>
      <c r="D3662" s="1">
        <v>3</v>
      </c>
      <c r="E3662" s="4">
        <v>44624</v>
      </c>
      <c r="F3662" s="1" t="s">
        <v>9475</v>
      </c>
      <c r="G3662" s="1" t="s">
        <v>80</v>
      </c>
      <c r="H3662" s="1" t="s">
        <v>73</v>
      </c>
      <c r="I3662" s="1">
        <v>0</v>
      </c>
      <c r="J3662" s="1" t="s">
        <v>434</v>
      </c>
      <c r="K3662" s="1">
        <v>0.65</v>
      </c>
      <c r="L3662" s="1" t="s">
        <v>82</v>
      </c>
      <c r="M3662" s="1">
        <v>0.7</v>
      </c>
      <c r="N3662" s="1" t="s">
        <v>83</v>
      </c>
      <c r="O3662" s="1">
        <v>0.75</v>
      </c>
      <c r="P3662" s="1" t="s">
        <v>84</v>
      </c>
      <c r="Q3662" s="1">
        <v>0.8</v>
      </c>
      <c r="R3662" s="1" t="s">
        <v>85</v>
      </c>
      <c r="S3662" s="1">
        <v>0</v>
      </c>
      <c r="U3662" s="1">
        <v>0</v>
      </c>
      <c r="W3662" s="1">
        <v>0</v>
      </c>
      <c r="Y3662" s="1">
        <v>0</v>
      </c>
      <c r="AA3662" s="1">
        <v>0</v>
      </c>
      <c r="AC3662" s="1">
        <v>0</v>
      </c>
      <c r="AE3662" s="1">
        <v>0</v>
      </c>
      <c r="AG3662" s="1">
        <v>4</v>
      </c>
      <c r="AH3662" s="1">
        <v>7500</v>
      </c>
    </row>
    <row r="3663" spans="1:34">
      <c r="A3663" s="1" t="s">
        <v>9476</v>
      </c>
      <c r="B3663" s="1" t="s">
        <v>9477</v>
      </c>
      <c r="C3663" s="1" t="s">
        <v>327</v>
      </c>
      <c r="H3663" s="1" t="s">
        <v>65</v>
      </c>
      <c r="I3663" s="1" t="s">
        <v>66</v>
      </c>
      <c r="V3663" s="1" t="s">
        <v>67</v>
      </c>
    </row>
    <row r="3664" spans="1:34">
      <c r="A3664" s="1" t="s">
        <v>9478</v>
      </c>
      <c r="B3664" s="1" t="s">
        <v>9479</v>
      </c>
      <c r="C3664" s="1" t="s">
        <v>337</v>
      </c>
      <c r="D3664" s="1">
        <v>34</v>
      </c>
      <c r="E3664" s="1">
        <v>44558</v>
      </c>
      <c r="F3664" s="1" t="s">
        <v>20583</v>
      </c>
      <c r="G3664" s="1" t="s">
        <v>72</v>
      </c>
      <c r="H3664" s="1" t="s">
        <v>65</v>
      </c>
      <c r="I3664" s="1">
        <v>0.7</v>
      </c>
      <c r="J3664" s="1" t="s">
        <v>75</v>
      </c>
      <c r="K3664" s="1">
        <v>0</v>
      </c>
      <c r="M3664" s="1">
        <v>0</v>
      </c>
      <c r="O3664" s="1">
        <v>0</v>
      </c>
      <c r="Q3664" s="1">
        <v>0</v>
      </c>
      <c r="S3664" s="1">
        <v>0</v>
      </c>
      <c r="U3664" s="1">
        <v>0</v>
      </c>
      <c r="W3664" s="1">
        <v>0</v>
      </c>
      <c r="Y3664" s="1">
        <v>0</v>
      </c>
      <c r="AA3664" s="1">
        <v>0</v>
      </c>
      <c r="AC3664" s="1">
        <v>0</v>
      </c>
      <c r="AE3664" s="1">
        <v>0</v>
      </c>
      <c r="AG3664" s="1">
        <v>1</v>
      </c>
      <c r="AH3664" s="1">
        <v>0</v>
      </c>
    </row>
    <row r="3665" spans="1:34">
      <c r="A3665" s="1" t="s">
        <v>9480</v>
      </c>
      <c r="B3665" s="1" t="s">
        <v>9481</v>
      </c>
      <c r="C3665" s="1" t="s">
        <v>92</v>
      </c>
      <c r="D3665" s="1">
        <v>43</v>
      </c>
      <c r="E3665" s="1">
        <v>40154</v>
      </c>
      <c r="F3665" s="1" t="s">
        <v>20332</v>
      </c>
      <c r="G3665" s="1" t="s">
        <v>1003</v>
      </c>
      <c r="H3665" s="1" t="s">
        <v>65</v>
      </c>
      <c r="I3665" s="1">
        <v>0</v>
      </c>
      <c r="J3665" s="1" t="s">
        <v>75</v>
      </c>
      <c r="K3665" s="1">
        <v>0</v>
      </c>
      <c r="M3665" s="1">
        <v>0</v>
      </c>
      <c r="O3665" s="1">
        <v>0</v>
      </c>
      <c r="Q3665" s="1">
        <v>0</v>
      </c>
      <c r="S3665" s="1">
        <v>0</v>
      </c>
      <c r="U3665" s="1">
        <v>0</v>
      </c>
      <c r="W3665" s="1">
        <v>0</v>
      </c>
      <c r="Y3665" s="1">
        <v>0</v>
      </c>
      <c r="AA3665" s="1">
        <v>0</v>
      </c>
      <c r="AC3665" s="1">
        <v>0</v>
      </c>
      <c r="AE3665" s="1">
        <v>0</v>
      </c>
      <c r="AG3665" s="1">
        <v>1</v>
      </c>
      <c r="AH3665" s="1">
        <v>0</v>
      </c>
    </row>
    <row r="3666" spans="1:34">
      <c r="A3666" s="1" t="s">
        <v>9482</v>
      </c>
      <c r="B3666" s="1" t="s">
        <v>9483</v>
      </c>
      <c r="C3666" s="1" t="s">
        <v>126</v>
      </c>
      <c r="H3666" s="1" t="s">
        <v>65</v>
      </c>
      <c r="I3666" s="1" t="s">
        <v>66</v>
      </c>
      <c r="V3666" s="1" t="s">
        <v>67</v>
      </c>
    </row>
    <row r="3667" spans="1:34">
      <c r="A3667" s="1" t="s">
        <v>9484</v>
      </c>
      <c r="B3667" s="1" t="s">
        <v>9485</v>
      </c>
      <c r="C3667" s="1" t="s">
        <v>423</v>
      </c>
      <c r="D3667" s="1">
        <v>7</v>
      </c>
      <c r="E3667" s="1">
        <v>44280</v>
      </c>
      <c r="F3667" s="1" t="s">
        <v>20332</v>
      </c>
      <c r="G3667" s="1" t="s">
        <v>72</v>
      </c>
      <c r="H3667" s="1" t="s">
        <v>73</v>
      </c>
      <c r="I3667" s="1">
        <v>0</v>
      </c>
      <c r="J3667" s="1" t="s">
        <v>81</v>
      </c>
      <c r="K3667" s="1">
        <v>0.3</v>
      </c>
      <c r="L3667" s="1" t="s">
        <v>75</v>
      </c>
      <c r="M3667" s="1">
        <v>0</v>
      </c>
      <c r="O3667" s="1">
        <v>0</v>
      </c>
      <c r="Q3667" s="1">
        <v>0</v>
      </c>
      <c r="S3667" s="1">
        <v>0</v>
      </c>
      <c r="U3667" s="1">
        <v>0</v>
      </c>
      <c r="W3667" s="1">
        <v>0</v>
      </c>
      <c r="Y3667" s="1">
        <v>0</v>
      </c>
      <c r="AA3667" s="1">
        <v>0</v>
      </c>
      <c r="AC3667" s="1">
        <v>0</v>
      </c>
      <c r="AE3667" s="1">
        <v>0</v>
      </c>
      <c r="AG3667" s="1">
        <v>2</v>
      </c>
      <c r="AH3667" s="1">
        <v>15000</v>
      </c>
    </row>
    <row r="3668" spans="1:34">
      <c r="A3668" s="1" t="s">
        <v>9486</v>
      </c>
      <c r="B3668" s="1" t="s">
        <v>9487</v>
      </c>
      <c r="C3668" s="1" t="s">
        <v>327</v>
      </c>
      <c r="D3668" s="1">
        <v>5</v>
      </c>
      <c r="E3668" s="4">
        <v>44644</v>
      </c>
      <c r="F3668" s="1" t="s">
        <v>9488</v>
      </c>
      <c r="G3668" s="1" t="s">
        <v>72</v>
      </c>
      <c r="H3668" s="1" t="s">
        <v>73</v>
      </c>
      <c r="I3668" s="1">
        <v>0</v>
      </c>
      <c r="J3668" s="1" t="s">
        <v>434</v>
      </c>
      <c r="K3668" s="1">
        <v>0.45</v>
      </c>
      <c r="L3668" s="1" t="s">
        <v>75</v>
      </c>
      <c r="M3668" s="1">
        <v>0</v>
      </c>
      <c r="O3668" s="1">
        <v>0</v>
      </c>
      <c r="Q3668" s="1">
        <v>0</v>
      </c>
      <c r="S3668" s="1">
        <v>0</v>
      </c>
      <c r="U3668" s="1">
        <v>0</v>
      </c>
      <c r="W3668" s="1">
        <v>0</v>
      </c>
      <c r="Y3668" s="1">
        <v>0</v>
      </c>
      <c r="AA3668" s="1">
        <v>0</v>
      </c>
      <c r="AC3668" s="1">
        <v>0</v>
      </c>
      <c r="AE3668" s="1">
        <v>0</v>
      </c>
      <c r="AG3668" s="1">
        <v>2</v>
      </c>
      <c r="AH3668" s="1">
        <v>7500</v>
      </c>
    </row>
    <row r="3669" spans="1:34">
      <c r="A3669" s="1" t="s">
        <v>9489</v>
      </c>
      <c r="B3669" s="1" t="s">
        <v>9490</v>
      </c>
      <c r="C3669" s="1" t="s">
        <v>443</v>
      </c>
      <c r="D3669" s="1">
        <v>4</v>
      </c>
      <c r="E3669" s="4">
        <v>44613</v>
      </c>
      <c r="F3669" s="1" t="s">
        <v>9491</v>
      </c>
      <c r="G3669" s="1" t="s">
        <v>72</v>
      </c>
      <c r="H3669" s="1" t="s">
        <v>65</v>
      </c>
      <c r="I3669" s="1">
        <v>0.2</v>
      </c>
      <c r="J3669" s="1" t="s">
        <v>75</v>
      </c>
      <c r="K3669" s="1">
        <v>0</v>
      </c>
      <c r="M3669" s="1">
        <v>0</v>
      </c>
      <c r="O3669" s="1">
        <v>0</v>
      </c>
      <c r="Q3669" s="1">
        <v>0</v>
      </c>
      <c r="S3669" s="1">
        <v>0</v>
      </c>
      <c r="U3669" s="1">
        <v>0</v>
      </c>
      <c r="W3669" s="1">
        <v>0</v>
      </c>
      <c r="Y3669" s="1">
        <v>0</v>
      </c>
      <c r="AA3669" s="1">
        <v>0</v>
      </c>
      <c r="AC3669" s="1">
        <v>0</v>
      </c>
      <c r="AE3669" s="1">
        <v>0</v>
      </c>
      <c r="AG3669" s="1">
        <v>1</v>
      </c>
      <c r="AH3669" s="1">
        <v>0</v>
      </c>
    </row>
    <row r="3670" spans="1:34">
      <c r="A3670" s="1" t="s">
        <v>9492</v>
      </c>
      <c r="B3670" s="1" t="s">
        <v>9493</v>
      </c>
      <c r="C3670" s="1" t="s">
        <v>149</v>
      </c>
      <c r="D3670" s="1">
        <v>9</v>
      </c>
      <c r="E3670" s="4">
        <v>44712</v>
      </c>
      <c r="F3670" s="1" t="s">
        <v>9494</v>
      </c>
      <c r="G3670" s="1" t="s">
        <v>72</v>
      </c>
      <c r="H3670" s="1" t="s">
        <v>65</v>
      </c>
      <c r="I3670" s="1">
        <v>0.8</v>
      </c>
      <c r="J3670" s="1" t="s">
        <v>75</v>
      </c>
      <c r="K3670" s="1">
        <v>0</v>
      </c>
      <c r="M3670" s="1">
        <v>0</v>
      </c>
      <c r="O3670" s="1">
        <v>0</v>
      </c>
      <c r="Q3670" s="1">
        <v>0</v>
      </c>
      <c r="S3670" s="1">
        <v>0</v>
      </c>
      <c r="U3670" s="1">
        <v>0</v>
      </c>
      <c r="W3670" s="1">
        <v>0</v>
      </c>
      <c r="Y3670" s="1">
        <v>0</v>
      </c>
      <c r="AA3670" s="1">
        <v>0</v>
      </c>
      <c r="AC3670" s="1">
        <v>0</v>
      </c>
      <c r="AE3670" s="1">
        <v>0</v>
      </c>
      <c r="AG3670" s="1">
        <v>1</v>
      </c>
      <c r="AH3670" s="1">
        <v>0</v>
      </c>
    </row>
    <row r="3671" spans="1:34">
      <c r="A3671" s="1" t="s">
        <v>9495</v>
      </c>
      <c r="B3671" s="1" t="s">
        <v>9496</v>
      </c>
      <c r="C3671" s="1" t="s">
        <v>172</v>
      </c>
      <c r="D3671" s="1">
        <v>6</v>
      </c>
      <c r="E3671" s="1">
        <v>43553</v>
      </c>
      <c r="F3671" s="1" t="s">
        <v>20332</v>
      </c>
      <c r="G3671" s="1" t="s">
        <v>72</v>
      </c>
      <c r="H3671" s="1" t="s">
        <v>65</v>
      </c>
      <c r="I3671" s="1">
        <v>0.5</v>
      </c>
      <c r="J3671" s="1" t="s">
        <v>75</v>
      </c>
      <c r="K3671" s="1">
        <v>0</v>
      </c>
      <c r="M3671" s="1">
        <v>0</v>
      </c>
      <c r="O3671" s="1">
        <v>0</v>
      </c>
      <c r="Q3671" s="1">
        <v>0</v>
      </c>
      <c r="S3671" s="1">
        <v>0</v>
      </c>
      <c r="U3671" s="1">
        <v>0</v>
      </c>
      <c r="W3671" s="1">
        <v>0</v>
      </c>
      <c r="Y3671" s="1">
        <v>0</v>
      </c>
      <c r="AA3671" s="1">
        <v>0</v>
      </c>
      <c r="AC3671" s="1">
        <v>0</v>
      </c>
      <c r="AE3671" s="1">
        <v>0</v>
      </c>
      <c r="AG3671" s="1">
        <v>1</v>
      </c>
      <c r="AH3671" s="1">
        <v>0</v>
      </c>
    </row>
    <row r="3672" spans="1:34">
      <c r="A3672" s="1" t="s">
        <v>9497</v>
      </c>
      <c r="B3672" s="1" t="s">
        <v>9498</v>
      </c>
      <c r="C3672" s="1" t="s">
        <v>302</v>
      </c>
      <c r="D3672" s="1">
        <v>5</v>
      </c>
      <c r="E3672" s="4">
        <v>44631</v>
      </c>
      <c r="F3672" s="1" t="s">
        <v>9499</v>
      </c>
      <c r="G3672" s="1" t="s">
        <v>72</v>
      </c>
      <c r="H3672" s="1" t="s">
        <v>73</v>
      </c>
      <c r="I3672" s="1">
        <v>0</v>
      </c>
      <c r="J3672" s="1" t="s">
        <v>89</v>
      </c>
      <c r="K3672" s="1">
        <v>0.8</v>
      </c>
      <c r="L3672" s="1" t="s">
        <v>75</v>
      </c>
      <c r="M3672" s="1">
        <v>0</v>
      </c>
      <c r="O3672" s="1">
        <v>0</v>
      </c>
      <c r="Q3672" s="1">
        <v>0</v>
      </c>
      <c r="S3672" s="1">
        <v>0</v>
      </c>
      <c r="U3672" s="1">
        <v>0</v>
      </c>
      <c r="W3672" s="1">
        <v>0</v>
      </c>
      <c r="Y3672" s="1">
        <v>0</v>
      </c>
      <c r="AA3672" s="1">
        <v>0</v>
      </c>
      <c r="AC3672" s="1">
        <v>0</v>
      </c>
      <c r="AE3672" s="1">
        <v>0</v>
      </c>
      <c r="AG3672" s="1">
        <v>2</v>
      </c>
      <c r="AH3672" s="1">
        <v>12000</v>
      </c>
    </row>
    <row r="3673" spans="1:34">
      <c r="A3673" s="1" t="s">
        <v>9500</v>
      </c>
      <c r="B3673" s="1" t="s">
        <v>9501</v>
      </c>
      <c r="C3673" s="1" t="s">
        <v>1707</v>
      </c>
      <c r="D3673" s="1">
        <v>12</v>
      </c>
      <c r="E3673" s="1">
        <v>44347</v>
      </c>
      <c r="F3673" s="1" t="s">
        <v>20332</v>
      </c>
      <c r="G3673" s="1" t="s">
        <v>72</v>
      </c>
      <c r="H3673" s="1" t="s">
        <v>65</v>
      </c>
      <c r="I3673" s="1">
        <v>0.8</v>
      </c>
      <c r="J3673" s="1" t="s">
        <v>75</v>
      </c>
      <c r="K3673" s="1">
        <v>0</v>
      </c>
      <c r="M3673" s="1">
        <v>0</v>
      </c>
      <c r="O3673" s="1">
        <v>0</v>
      </c>
      <c r="Q3673" s="1">
        <v>0</v>
      </c>
      <c r="S3673" s="1">
        <v>0</v>
      </c>
      <c r="U3673" s="1">
        <v>0</v>
      </c>
      <c r="W3673" s="1">
        <v>0</v>
      </c>
      <c r="Y3673" s="1">
        <v>0</v>
      </c>
      <c r="AA3673" s="1">
        <v>0</v>
      </c>
      <c r="AC3673" s="1">
        <v>0</v>
      </c>
      <c r="AE3673" s="1">
        <v>0</v>
      </c>
      <c r="AG3673" s="1">
        <v>1</v>
      </c>
      <c r="AH3673" s="1">
        <v>0</v>
      </c>
    </row>
    <row r="3674" spans="1:34">
      <c r="A3674" s="1" t="s">
        <v>9502</v>
      </c>
      <c r="B3674" s="1" t="s">
        <v>9503</v>
      </c>
      <c r="C3674" s="1" t="s">
        <v>129</v>
      </c>
      <c r="D3674" s="1">
        <v>28</v>
      </c>
      <c r="E3674" s="1">
        <v>44249</v>
      </c>
      <c r="F3674" s="1" t="s">
        <v>20332</v>
      </c>
      <c r="G3674" s="1" t="s">
        <v>72</v>
      </c>
      <c r="H3674" s="1" t="s">
        <v>65</v>
      </c>
      <c r="I3674" s="1">
        <v>0.7</v>
      </c>
      <c r="J3674" s="1" t="s">
        <v>75</v>
      </c>
      <c r="K3674" s="1">
        <v>0</v>
      </c>
      <c r="M3674" s="1">
        <v>0</v>
      </c>
      <c r="O3674" s="1">
        <v>0</v>
      </c>
      <c r="Q3674" s="1">
        <v>0</v>
      </c>
      <c r="S3674" s="1">
        <v>0</v>
      </c>
      <c r="U3674" s="1">
        <v>0</v>
      </c>
      <c r="W3674" s="1">
        <v>0</v>
      </c>
      <c r="Y3674" s="1">
        <v>0</v>
      </c>
      <c r="AA3674" s="1">
        <v>0</v>
      </c>
      <c r="AC3674" s="1">
        <v>0</v>
      </c>
      <c r="AE3674" s="1">
        <v>0</v>
      </c>
      <c r="AG3674" s="1">
        <v>1</v>
      </c>
      <c r="AH3674" s="1">
        <v>0</v>
      </c>
    </row>
    <row r="3675" spans="1:34">
      <c r="A3675" s="1" t="s">
        <v>9504</v>
      </c>
      <c r="B3675" s="1" t="s">
        <v>9505</v>
      </c>
      <c r="C3675" s="1" t="s">
        <v>70</v>
      </c>
      <c r="D3675" s="1">
        <v>11</v>
      </c>
      <c r="E3675" s="4">
        <v>44662</v>
      </c>
      <c r="F3675" s="1" t="s">
        <v>9506</v>
      </c>
      <c r="G3675" s="1" t="s">
        <v>72</v>
      </c>
      <c r="H3675" s="1" t="s">
        <v>73</v>
      </c>
      <c r="I3675" s="1">
        <v>0</v>
      </c>
      <c r="J3675" s="1" t="s">
        <v>74</v>
      </c>
      <c r="K3675" s="1">
        <v>0.7</v>
      </c>
      <c r="L3675" s="1" t="s">
        <v>75</v>
      </c>
      <c r="M3675" s="1">
        <v>0</v>
      </c>
      <c r="O3675" s="1">
        <v>0</v>
      </c>
      <c r="Q3675" s="1">
        <v>0</v>
      </c>
      <c r="S3675" s="1">
        <v>0</v>
      </c>
      <c r="U3675" s="1">
        <v>0</v>
      </c>
      <c r="W3675" s="1">
        <v>0</v>
      </c>
      <c r="Y3675" s="1">
        <v>0</v>
      </c>
      <c r="AA3675" s="1">
        <v>0</v>
      </c>
      <c r="AC3675" s="1">
        <v>0</v>
      </c>
      <c r="AE3675" s="1">
        <v>0</v>
      </c>
      <c r="AG3675" s="1">
        <v>2</v>
      </c>
      <c r="AH3675" s="1">
        <v>10000</v>
      </c>
    </row>
    <row r="3676" spans="1:34">
      <c r="A3676" s="1" t="s">
        <v>9507</v>
      </c>
      <c r="B3676" s="1" t="s">
        <v>9508</v>
      </c>
      <c r="C3676" s="1" t="s">
        <v>152</v>
      </c>
      <c r="D3676" s="1">
        <v>12</v>
      </c>
      <c r="E3676" s="4">
        <v>44711</v>
      </c>
      <c r="F3676" s="1" t="s">
        <v>9509</v>
      </c>
      <c r="G3676" s="1" t="s">
        <v>72</v>
      </c>
      <c r="H3676" s="1" t="s">
        <v>73</v>
      </c>
      <c r="I3676" s="1">
        <v>0</v>
      </c>
      <c r="J3676" s="1" t="s">
        <v>397</v>
      </c>
      <c r="K3676" s="1">
        <v>0.75</v>
      </c>
      <c r="L3676" s="1" t="s">
        <v>75</v>
      </c>
      <c r="M3676" s="1">
        <v>0</v>
      </c>
      <c r="O3676" s="1">
        <v>0</v>
      </c>
      <c r="Q3676" s="1">
        <v>0</v>
      </c>
      <c r="S3676" s="1">
        <v>0</v>
      </c>
      <c r="U3676" s="1">
        <v>0</v>
      </c>
      <c r="W3676" s="1">
        <v>0</v>
      </c>
      <c r="Y3676" s="1">
        <v>0</v>
      </c>
      <c r="AA3676" s="1">
        <v>0</v>
      </c>
      <c r="AC3676" s="1">
        <v>0</v>
      </c>
      <c r="AE3676" s="1">
        <v>0</v>
      </c>
      <c r="AG3676" s="1">
        <v>2</v>
      </c>
      <c r="AH3676" s="1">
        <v>8000</v>
      </c>
    </row>
    <row r="3677" spans="1:34">
      <c r="A3677" s="1" t="s">
        <v>9510</v>
      </c>
      <c r="B3677" s="1" t="s">
        <v>9511</v>
      </c>
      <c r="C3677" s="1" t="s">
        <v>680</v>
      </c>
      <c r="D3677" s="1">
        <v>7</v>
      </c>
      <c r="E3677" s="4">
        <v>44708</v>
      </c>
      <c r="F3677" s="1" t="s">
        <v>9512</v>
      </c>
      <c r="G3677" s="1" t="s">
        <v>72</v>
      </c>
      <c r="H3677" s="1" t="s">
        <v>65</v>
      </c>
      <c r="I3677" s="1">
        <v>0.8</v>
      </c>
      <c r="J3677" s="1" t="s">
        <v>75</v>
      </c>
      <c r="K3677" s="1">
        <v>0</v>
      </c>
      <c r="M3677" s="1">
        <v>0</v>
      </c>
      <c r="O3677" s="1">
        <v>0</v>
      </c>
      <c r="Q3677" s="1">
        <v>0</v>
      </c>
      <c r="S3677" s="1">
        <v>0</v>
      </c>
      <c r="U3677" s="1">
        <v>0</v>
      </c>
      <c r="W3677" s="1">
        <v>0</v>
      </c>
      <c r="Y3677" s="1">
        <v>0</v>
      </c>
      <c r="AA3677" s="1">
        <v>0</v>
      </c>
      <c r="AC3677" s="1">
        <v>0</v>
      </c>
      <c r="AE3677" s="1">
        <v>0</v>
      </c>
      <c r="AG3677" s="1">
        <v>1</v>
      </c>
      <c r="AH3677" s="1">
        <v>0</v>
      </c>
    </row>
    <row r="3678" spans="1:34">
      <c r="A3678" s="1" t="s">
        <v>9513</v>
      </c>
      <c r="B3678" s="1" t="s">
        <v>9514</v>
      </c>
      <c r="C3678" s="1" t="s">
        <v>163</v>
      </c>
      <c r="D3678" s="1">
        <v>2</v>
      </c>
      <c r="E3678" s="4">
        <v>44637</v>
      </c>
      <c r="F3678" s="1" t="s">
        <v>9515</v>
      </c>
      <c r="G3678" s="1" t="s">
        <v>72</v>
      </c>
      <c r="H3678" s="1" t="s">
        <v>65</v>
      </c>
      <c r="I3678" s="1">
        <v>0.8</v>
      </c>
      <c r="J3678" s="1" t="s">
        <v>75</v>
      </c>
      <c r="K3678" s="1">
        <v>0</v>
      </c>
      <c r="M3678" s="1">
        <v>0</v>
      </c>
      <c r="O3678" s="1">
        <v>0</v>
      </c>
      <c r="Q3678" s="1">
        <v>0</v>
      </c>
      <c r="S3678" s="1">
        <v>0</v>
      </c>
      <c r="U3678" s="1">
        <v>0</v>
      </c>
      <c r="W3678" s="1">
        <v>0</v>
      </c>
      <c r="Y3678" s="1">
        <v>0</v>
      </c>
      <c r="AA3678" s="1">
        <v>0</v>
      </c>
      <c r="AC3678" s="1">
        <v>0</v>
      </c>
      <c r="AE3678" s="1">
        <v>0</v>
      </c>
      <c r="AG3678" s="1">
        <v>1</v>
      </c>
      <c r="AH3678" s="1">
        <v>0</v>
      </c>
    </row>
    <row r="3679" spans="1:34">
      <c r="A3679" s="1" t="s">
        <v>9516</v>
      </c>
      <c r="B3679" s="1" t="s">
        <v>9517</v>
      </c>
      <c r="C3679" s="1" t="s">
        <v>826</v>
      </c>
      <c r="D3679" s="1">
        <v>11</v>
      </c>
      <c r="E3679" s="4">
        <v>44678</v>
      </c>
      <c r="F3679" s="1" t="s">
        <v>9518</v>
      </c>
      <c r="G3679" s="1" t="s">
        <v>80</v>
      </c>
      <c r="H3679" s="1" t="s">
        <v>73</v>
      </c>
      <c r="I3679" s="1">
        <v>0</v>
      </c>
      <c r="J3679" s="1" t="s">
        <v>74</v>
      </c>
      <c r="K3679" s="1">
        <v>0.75</v>
      </c>
      <c r="L3679" s="1" t="s">
        <v>82</v>
      </c>
      <c r="M3679" s="1">
        <v>0.77</v>
      </c>
      <c r="N3679" s="1" t="s">
        <v>83</v>
      </c>
      <c r="O3679" s="1">
        <v>0.78</v>
      </c>
      <c r="P3679" s="1" t="s">
        <v>84</v>
      </c>
      <c r="Q3679" s="1">
        <v>0.8</v>
      </c>
      <c r="R3679" s="1" t="s">
        <v>85</v>
      </c>
      <c r="S3679" s="1">
        <v>0</v>
      </c>
      <c r="U3679" s="1">
        <v>0</v>
      </c>
      <c r="W3679" s="1">
        <v>0</v>
      </c>
      <c r="Y3679" s="1">
        <v>0</v>
      </c>
      <c r="AA3679" s="1">
        <v>0</v>
      </c>
      <c r="AC3679" s="1">
        <v>0</v>
      </c>
      <c r="AE3679" s="1">
        <v>0</v>
      </c>
      <c r="AG3679" s="1">
        <v>4</v>
      </c>
      <c r="AH3679" s="1">
        <v>10000</v>
      </c>
    </row>
    <row r="3680" spans="1:34">
      <c r="A3680" s="1" t="s">
        <v>9519</v>
      </c>
      <c r="B3680" s="1" t="s">
        <v>9520</v>
      </c>
      <c r="C3680" s="1" t="s">
        <v>327</v>
      </c>
      <c r="H3680" s="1" t="s">
        <v>65</v>
      </c>
      <c r="I3680" s="1" t="s">
        <v>66</v>
      </c>
      <c r="V3680" s="1" t="s">
        <v>67</v>
      </c>
    </row>
    <row r="3681" spans="1:34">
      <c r="A3681" s="1" t="s">
        <v>9521</v>
      </c>
      <c r="B3681" s="1" t="s">
        <v>9522</v>
      </c>
      <c r="C3681" s="1" t="s">
        <v>225</v>
      </c>
      <c r="H3681" s="1" t="s">
        <v>65</v>
      </c>
      <c r="I3681" s="1" t="s">
        <v>66</v>
      </c>
      <c r="V3681" s="1" t="s">
        <v>67</v>
      </c>
    </row>
    <row r="3682" spans="1:34">
      <c r="A3682" s="1" t="s">
        <v>9523</v>
      </c>
      <c r="B3682" s="1" t="s">
        <v>9524</v>
      </c>
      <c r="C3682" s="1" t="s">
        <v>360</v>
      </c>
      <c r="H3682" s="1" t="s">
        <v>65</v>
      </c>
      <c r="I3682" s="1" t="s">
        <v>66</v>
      </c>
      <c r="V3682" s="1" t="s">
        <v>67</v>
      </c>
    </row>
    <row r="3683" spans="1:34">
      <c r="A3683" s="1" t="s">
        <v>9525</v>
      </c>
      <c r="B3683" s="1" t="s">
        <v>9526</v>
      </c>
      <c r="C3683" s="1" t="s">
        <v>152</v>
      </c>
      <c r="D3683" s="1">
        <v>42</v>
      </c>
      <c r="E3683" s="4">
        <v>44560</v>
      </c>
      <c r="F3683" s="1" t="s">
        <v>9527</v>
      </c>
      <c r="G3683" s="1" t="s">
        <v>72</v>
      </c>
      <c r="H3683" s="1" t="s">
        <v>73</v>
      </c>
      <c r="I3683" s="1">
        <v>0</v>
      </c>
      <c r="J3683" s="1" t="s">
        <v>89</v>
      </c>
      <c r="K3683" s="1">
        <v>0.45</v>
      </c>
      <c r="L3683" s="1" t="s">
        <v>75</v>
      </c>
      <c r="M3683" s="1">
        <v>0</v>
      </c>
      <c r="O3683" s="1">
        <v>0</v>
      </c>
      <c r="Q3683" s="1">
        <v>0</v>
      </c>
      <c r="S3683" s="1">
        <v>0</v>
      </c>
      <c r="U3683" s="1">
        <v>0</v>
      </c>
      <c r="W3683" s="1">
        <v>0</v>
      </c>
      <c r="Y3683" s="1">
        <v>0</v>
      </c>
      <c r="AA3683" s="1">
        <v>0</v>
      </c>
      <c r="AC3683" s="1">
        <v>0</v>
      </c>
      <c r="AE3683" s="1">
        <v>0</v>
      </c>
      <c r="AG3683" s="1">
        <v>2</v>
      </c>
      <c r="AH3683" s="1">
        <v>12000</v>
      </c>
    </row>
    <row r="3684" spans="1:34">
      <c r="A3684" s="1" t="s">
        <v>9528</v>
      </c>
      <c r="B3684" s="1" t="s">
        <v>9529</v>
      </c>
      <c r="C3684" s="1" t="s">
        <v>70</v>
      </c>
      <c r="D3684" s="1">
        <v>8</v>
      </c>
      <c r="E3684" s="4">
        <v>44631</v>
      </c>
      <c r="F3684" s="1" t="s">
        <v>9530</v>
      </c>
      <c r="G3684" s="1" t="s">
        <v>80</v>
      </c>
      <c r="H3684" s="1" t="s">
        <v>73</v>
      </c>
      <c r="I3684" s="1">
        <v>0</v>
      </c>
      <c r="J3684" s="1" t="s">
        <v>74</v>
      </c>
      <c r="K3684" s="1">
        <v>0.56999999999999995</v>
      </c>
      <c r="L3684" s="1" t="s">
        <v>82</v>
      </c>
      <c r="M3684" s="1">
        <v>0.68</v>
      </c>
      <c r="N3684" s="1" t="s">
        <v>83</v>
      </c>
      <c r="O3684" s="1">
        <v>0.78</v>
      </c>
      <c r="P3684" s="1" t="s">
        <v>84</v>
      </c>
      <c r="Q3684" s="1">
        <v>0.8</v>
      </c>
      <c r="R3684" s="1" t="s">
        <v>85</v>
      </c>
      <c r="S3684" s="1">
        <v>0</v>
      </c>
      <c r="U3684" s="1">
        <v>0</v>
      </c>
      <c r="W3684" s="1">
        <v>0</v>
      </c>
      <c r="Y3684" s="1">
        <v>0</v>
      </c>
      <c r="AA3684" s="1">
        <v>0</v>
      </c>
      <c r="AC3684" s="1">
        <v>0</v>
      </c>
      <c r="AE3684" s="1">
        <v>0</v>
      </c>
      <c r="AG3684" s="1">
        <v>4</v>
      </c>
      <c r="AH3684" s="1">
        <v>10000</v>
      </c>
    </row>
    <row r="3685" spans="1:34">
      <c r="A3685" s="1" t="s">
        <v>9531</v>
      </c>
      <c r="B3685" s="1" t="s">
        <v>9532</v>
      </c>
      <c r="C3685" s="1" t="s">
        <v>810</v>
      </c>
      <c r="H3685" s="1" t="s">
        <v>65</v>
      </c>
      <c r="I3685" s="1" t="s">
        <v>66</v>
      </c>
      <c r="V3685" s="1" t="s">
        <v>67</v>
      </c>
    </row>
    <row r="3686" spans="1:34">
      <c r="A3686" s="1" t="s">
        <v>9533</v>
      </c>
      <c r="B3686" s="1" t="s">
        <v>9534</v>
      </c>
      <c r="C3686" s="1" t="s">
        <v>135</v>
      </c>
      <c r="D3686" s="1">
        <v>29</v>
      </c>
      <c r="E3686" s="1">
        <v>41584</v>
      </c>
      <c r="F3686" s="1" t="s">
        <v>20332</v>
      </c>
      <c r="G3686" s="1" t="s">
        <v>72</v>
      </c>
      <c r="H3686" s="1" t="s">
        <v>73</v>
      </c>
      <c r="I3686" s="1">
        <v>0</v>
      </c>
      <c r="J3686" s="1" t="s">
        <v>74</v>
      </c>
      <c r="K3686" s="1">
        <v>0.5</v>
      </c>
      <c r="L3686" s="1" t="s">
        <v>75</v>
      </c>
      <c r="M3686" s="1">
        <v>0</v>
      </c>
      <c r="O3686" s="1">
        <v>0</v>
      </c>
      <c r="Q3686" s="1">
        <v>0</v>
      </c>
      <c r="S3686" s="1">
        <v>0</v>
      </c>
      <c r="U3686" s="1">
        <v>0</v>
      </c>
      <c r="W3686" s="1">
        <v>0</v>
      </c>
      <c r="Y3686" s="1">
        <v>0</v>
      </c>
      <c r="AA3686" s="1">
        <v>0</v>
      </c>
      <c r="AC3686" s="1">
        <v>0</v>
      </c>
      <c r="AE3686" s="1">
        <v>0</v>
      </c>
      <c r="AG3686" s="1">
        <v>2</v>
      </c>
      <c r="AH3686" s="1">
        <v>10000</v>
      </c>
    </row>
    <row r="3687" spans="1:34">
      <c r="A3687" s="1" t="s">
        <v>9535</v>
      </c>
      <c r="B3687" s="1" t="s">
        <v>9536</v>
      </c>
      <c r="C3687" s="1" t="s">
        <v>491</v>
      </c>
      <c r="D3687" s="1">
        <v>11</v>
      </c>
      <c r="E3687" s="1">
        <v>42123</v>
      </c>
      <c r="F3687" s="1" t="s">
        <v>20332</v>
      </c>
      <c r="G3687" s="1" t="s">
        <v>72</v>
      </c>
      <c r="H3687" s="1" t="s">
        <v>65</v>
      </c>
      <c r="I3687" s="1">
        <v>0.3</v>
      </c>
      <c r="J3687" s="1" t="s">
        <v>75</v>
      </c>
      <c r="K3687" s="1">
        <v>0</v>
      </c>
      <c r="M3687" s="1">
        <v>0</v>
      </c>
      <c r="O3687" s="1">
        <v>0</v>
      </c>
      <c r="Q3687" s="1">
        <v>0</v>
      </c>
      <c r="S3687" s="1">
        <v>0</v>
      </c>
      <c r="U3687" s="1">
        <v>0</v>
      </c>
      <c r="W3687" s="1">
        <v>0</v>
      </c>
      <c r="Y3687" s="1">
        <v>0</v>
      </c>
      <c r="AA3687" s="1">
        <v>0</v>
      </c>
      <c r="AC3687" s="1">
        <v>0</v>
      </c>
      <c r="AE3687" s="1">
        <v>0</v>
      </c>
      <c r="AG3687" s="1">
        <v>1</v>
      </c>
      <c r="AH3687" s="1">
        <v>0</v>
      </c>
    </row>
    <row r="3688" spans="1:34">
      <c r="A3688" s="1" t="s">
        <v>9537</v>
      </c>
      <c r="B3688" s="1" t="s">
        <v>9538</v>
      </c>
      <c r="C3688" s="1" t="s">
        <v>287</v>
      </c>
      <c r="D3688" s="1">
        <v>9</v>
      </c>
      <c r="E3688" s="4">
        <v>44655</v>
      </c>
      <c r="F3688" s="1" t="s">
        <v>9539</v>
      </c>
      <c r="G3688" s="1" t="s">
        <v>80</v>
      </c>
      <c r="H3688" s="1" t="s">
        <v>73</v>
      </c>
      <c r="I3688" s="1">
        <v>0</v>
      </c>
      <c r="J3688" s="1" t="s">
        <v>1490</v>
      </c>
      <c r="K3688" s="1">
        <v>0.56999999999999995</v>
      </c>
      <c r="L3688" s="1" t="s">
        <v>82</v>
      </c>
      <c r="M3688" s="1">
        <v>0.6</v>
      </c>
      <c r="N3688" s="1" t="s">
        <v>83</v>
      </c>
      <c r="O3688" s="1">
        <v>0.75</v>
      </c>
      <c r="P3688" s="1" t="s">
        <v>84</v>
      </c>
      <c r="Q3688" s="1">
        <v>0.8</v>
      </c>
      <c r="R3688" s="1" t="s">
        <v>85</v>
      </c>
      <c r="S3688" s="1">
        <v>0</v>
      </c>
      <c r="U3688" s="1">
        <v>0</v>
      </c>
      <c r="W3688" s="1">
        <v>0</v>
      </c>
      <c r="Y3688" s="1">
        <v>0</v>
      </c>
      <c r="AA3688" s="1">
        <v>0</v>
      </c>
      <c r="AC3688" s="1">
        <v>0</v>
      </c>
      <c r="AE3688" s="1">
        <v>0</v>
      </c>
      <c r="AG3688" s="1">
        <v>4</v>
      </c>
      <c r="AH3688" s="1">
        <v>5000</v>
      </c>
    </row>
    <row r="3689" spans="1:34">
      <c r="A3689" s="1" t="s">
        <v>9540</v>
      </c>
      <c r="B3689" s="1" t="s">
        <v>9541</v>
      </c>
      <c r="C3689" s="1" t="s">
        <v>78</v>
      </c>
      <c r="D3689" s="1">
        <v>11</v>
      </c>
      <c r="E3689" s="4">
        <v>44672</v>
      </c>
      <c r="F3689" s="1" t="s">
        <v>9542</v>
      </c>
      <c r="G3689" s="1" t="s">
        <v>80</v>
      </c>
      <c r="H3689" s="1" t="s">
        <v>73</v>
      </c>
      <c r="I3689" s="1">
        <v>0</v>
      </c>
      <c r="J3689" s="1" t="s">
        <v>81</v>
      </c>
      <c r="K3689" s="1">
        <v>0.4</v>
      </c>
      <c r="L3689" s="1" t="s">
        <v>82</v>
      </c>
      <c r="M3689" s="1">
        <v>0.45</v>
      </c>
      <c r="N3689" s="1" t="s">
        <v>83</v>
      </c>
      <c r="O3689" s="1">
        <v>0.65</v>
      </c>
      <c r="P3689" s="1" t="s">
        <v>84</v>
      </c>
      <c r="Q3689" s="1">
        <v>0.8</v>
      </c>
      <c r="R3689" s="1" t="s">
        <v>85</v>
      </c>
      <c r="S3689" s="1">
        <v>0</v>
      </c>
      <c r="U3689" s="1">
        <v>0</v>
      </c>
      <c r="W3689" s="1">
        <v>0</v>
      </c>
      <c r="Y3689" s="1">
        <v>0</v>
      </c>
      <c r="AA3689" s="1">
        <v>0</v>
      </c>
      <c r="AC3689" s="1">
        <v>0</v>
      </c>
      <c r="AE3689" s="1">
        <v>0</v>
      </c>
      <c r="AG3689" s="1">
        <v>4</v>
      </c>
      <c r="AH3689" s="1">
        <v>15000</v>
      </c>
    </row>
    <row r="3690" spans="1:34">
      <c r="A3690" s="1" t="s">
        <v>9543</v>
      </c>
      <c r="B3690" s="1" t="s">
        <v>9544</v>
      </c>
      <c r="C3690" s="1" t="s">
        <v>149</v>
      </c>
      <c r="D3690" s="1">
        <v>2</v>
      </c>
      <c r="E3690" s="1">
        <v>43529</v>
      </c>
      <c r="F3690" s="1" t="s">
        <v>20332</v>
      </c>
      <c r="G3690" s="1" t="s">
        <v>72</v>
      </c>
      <c r="H3690" s="1" t="s">
        <v>65</v>
      </c>
      <c r="I3690" s="1">
        <v>0.5</v>
      </c>
      <c r="J3690" s="1" t="s">
        <v>75</v>
      </c>
      <c r="K3690" s="1">
        <v>0</v>
      </c>
      <c r="M3690" s="1">
        <v>0</v>
      </c>
      <c r="O3690" s="1">
        <v>0</v>
      </c>
      <c r="Q3690" s="1">
        <v>0</v>
      </c>
      <c r="S3690" s="1">
        <v>0</v>
      </c>
      <c r="U3690" s="1">
        <v>0</v>
      </c>
      <c r="W3690" s="1">
        <v>0</v>
      </c>
      <c r="Y3690" s="1">
        <v>0</v>
      </c>
      <c r="AA3690" s="1">
        <v>0</v>
      </c>
      <c r="AC3690" s="1">
        <v>0</v>
      </c>
      <c r="AE3690" s="1">
        <v>0</v>
      </c>
      <c r="AG3690" s="1">
        <v>1</v>
      </c>
      <c r="AH3690" s="1">
        <v>0</v>
      </c>
    </row>
    <row r="3691" spans="1:34">
      <c r="A3691" s="1" t="s">
        <v>9545</v>
      </c>
      <c r="B3691" s="1" t="s">
        <v>9546</v>
      </c>
      <c r="C3691" s="1" t="s">
        <v>378</v>
      </c>
      <c r="D3691" s="1">
        <v>3</v>
      </c>
      <c r="E3691" s="4">
        <v>44659</v>
      </c>
      <c r="F3691" s="1" t="s">
        <v>9547</v>
      </c>
      <c r="G3691" s="1" t="s">
        <v>72</v>
      </c>
      <c r="H3691" s="1" t="s">
        <v>65</v>
      </c>
      <c r="I3691" s="1">
        <v>0.8</v>
      </c>
      <c r="J3691" s="1" t="s">
        <v>75</v>
      </c>
      <c r="K3691" s="1">
        <v>0</v>
      </c>
      <c r="M3691" s="1">
        <v>0</v>
      </c>
      <c r="O3691" s="1">
        <v>0</v>
      </c>
      <c r="Q3691" s="1">
        <v>0</v>
      </c>
      <c r="S3691" s="1">
        <v>0</v>
      </c>
      <c r="U3691" s="1">
        <v>0</v>
      </c>
      <c r="W3691" s="1">
        <v>0</v>
      </c>
      <c r="Y3691" s="1">
        <v>0</v>
      </c>
      <c r="AA3691" s="1">
        <v>0</v>
      </c>
      <c r="AC3691" s="1">
        <v>0</v>
      </c>
      <c r="AE3691" s="1">
        <v>0</v>
      </c>
      <c r="AG3691" s="1">
        <v>1</v>
      </c>
      <c r="AH3691" s="1">
        <v>0</v>
      </c>
    </row>
    <row r="3692" spans="1:34">
      <c r="A3692" s="1" t="s">
        <v>9548</v>
      </c>
      <c r="B3692" s="1" t="s">
        <v>9549</v>
      </c>
      <c r="C3692" s="1" t="s">
        <v>126</v>
      </c>
      <c r="H3692" s="1" t="s">
        <v>65</v>
      </c>
      <c r="I3692" s="1" t="s">
        <v>66</v>
      </c>
      <c r="V3692" s="1" t="s">
        <v>67</v>
      </c>
    </row>
    <row r="3693" spans="1:34">
      <c r="A3693" s="1" t="s">
        <v>9550</v>
      </c>
      <c r="B3693" s="1" t="s">
        <v>9551</v>
      </c>
      <c r="C3693" s="1" t="s">
        <v>287</v>
      </c>
      <c r="D3693" s="1">
        <v>15</v>
      </c>
      <c r="E3693" s="4">
        <v>44650</v>
      </c>
      <c r="F3693" s="1" t="s">
        <v>9552</v>
      </c>
      <c r="G3693" s="1" t="s">
        <v>72</v>
      </c>
      <c r="H3693" s="1" t="s">
        <v>73</v>
      </c>
      <c r="I3693" s="1">
        <v>0</v>
      </c>
      <c r="J3693" s="1" t="s">
        <v>81</v>
      </c>
      <c r="K3693" s="1">
        <v>0.3</v>
      </c>
      <c r="L3693" s="1" t="s">
        <v>75</v>
      </c>
      <c r="M3693" s="1">
        <v>0</v>
      </c>
      <c r="O3693" s="1">
        <v>0</v>
      </c>
      <c r="Q3693" s="1">
        <v>0</v>
      </c>
      <c r="S3693" s="1">
        <v>0</v>
      </c>
      <c r="U3693" s="1">
        <v>0</v>
      </c>
      <c r="W3693" s="1">
        <v>0</v>
      </c>
      <c r="Y3693" s="1">
        <v>0</v>
      </c>
      <c r="AA3693" s="1">
        <v>0</v>
      </c>
      <c r="AC3693" s="1">
        <v>0</v>
      </c>
      <c r="AE3693" s="1">
        <v>0</v>
      </c>
      <c r="AG3693" s="1">
        <v>2</v>
      </c>
      <c r="AH3693" s="1">
        <v>15000</v>
      </c>
    </row>
    <row r="3694" spans="1:34">
      <c r="A3694" s="1" t="s">
        <v>9553</v>
      </c>
      <c r="B3694" s="1" t="s">
        <v>9554</v>
      </c>
      <c r="C3694" s="1" t="s">
        <v>306</v>
      </c>
      <c r="D3694" s="1">
        <v>68</v>
      </c>
      <c r="E3694" s="4">
        <v>44558</v>
      </c>
      <c r="F3694" s="1" t="s">
        <v>9555</v>
      </c>
      <c r="G3694" s="1" t="s">
        <v>72</v>
      </c>
      <c r="H3694" s="1" t="s">
        <v>65</v>
      </c>
      <c r="I3694" s="1">
        <v>0.8</v>
      </c>
      <c r="J3694" s="1" t="s">
        <v>75</v>
      </c>
      <c r="K3694" s="1">
        <v>0</v>
      </c>
      <c r="M3694" s="1">
        <v>0</v>
      </c>
      <c r="O3694" s="1">
        <v>0</v>
      </c>
      <c r="Q3694" s="1">
        <v>0</v>
      </c>
      <c r="S3694" s="1">
        <v>0</v>
      </c>
      <c r="U3694" s="1">
        <v>0</v>
      </c>
      <c r="W3694" s="1">
        <v>0</v>
      </c>
      <c r="Y3694" s="1">
        <v>0</v>
      </c>
      <c r="AA3694" s="1">
        <v>0</v>
      </c>
      <c r="AC3694" s="1">
        <v>0</v>
      </c>
      <c r="AE3694" s="1">
        <v>0</v>
      </c>
      <c r="AG3694" s="1">
        <v>1</v>
      </c>
      <c r="AH3694" s="1">
        <v>0</v>
      </c>
    </row>
    <row r="3695" spans="1:34">
      <c r="A3695" s="1" t="s">
        <v>9556</v>
      </c>
      <c r="B3695" s="1" t="s">
        <v>9557</v>
      </c>
      <c r="C3695" s="1" t="s">
        <v>152</v>
      </c>
      <c r="D3695" s="1">
        <v>6</v>
      </c>
      <c r="E3695" s="4">
        <v>44677</v>
      </c>
      <c r="F3695" s="1" t="s">
        <v>9558</v>
      </c>
      <c r="G3695" s="1" t="s">
        <v>72</v>
      </c>
      <c r="H3695" s="1" t="s">
        <v>73</v>
      </c>
      <c r="I3695" s="1">
        <v>0</v>
      </c>
      <c r="J3695" s="1" t="s">
        <v>81</v>
      </c>
      <c r="K3695" s="1">
        <v>0.75</v>
      </c>
      <c r="L3695" s="1" t="s">
        <v>75</v>
      </c>
      <c r="M3695" s="1">
        <v>0</v>
      </c>
      <c r="O3695" s="1">
        <v>0</v>
      </c>
      <c r="Q3695" s="1">
        <v>0</v>
      </c>
      <c r="S3695" s="1">
        <v>0</v>
      </c>
      <c r="U3695" s="1">
        <v>0</v>
      </c>
      <c r="W3695" s="1">
        <v>0</v>
      </c>
      <c r="Y3695" s="1">
        <v>0</v>
      </c>
      <c r="AA3695" s="1">
        <v>0</v>
      </c>
      <c r="AC3695" s="1">
        <v>0</v>
      </c>
      <c r="AE3695" s="1">
        <v>0</v>
      </c>
      <c r="AG3695" s="1">
        <v>2</v>
      </c>
      <c r="AH3695" s="1">
        <v>15000</v>
      </c>
    </row>
    <row r="3696" spans="1:34">
      <c r="A3696" s="1" t="s">
        <v>9559</v>
      </c>
      <c r="B3696" s="1" t="s">
        <v>9560</v>
      </c>
      <c r="C3696" s="1" t="s">
        <v>175</v>
      </c>
      <c r="D3696" s="1">
        <v>8</v>
      </c>
      <c r="E3696" s="1">
        <v>44313</v>
      </c>
      <c r="F3696" s="1" t="s">
        <v>20332</v>
      </c>
      <c r="G3696" s="1" t="s">
        <v>72</v>
      </c>
      <c r="H3696" s="1" t="s">
        <v>65</v>
      </c>
      <c r="I3696" s="1">
        <v>0.8</v>
      </c>
      <c r="J3696" s="1" t="s">
        <v>75</v>
      </c>
      <c r="K3696" s="1">
        <v>0</v>
      </c>
      <c r="M3696" s="1">
        <v>0</v>
      </c>
      <c r="O3696" s="1">
        <v>0</v>
      </c>
      <c r="Q3696" s="1">
        <v>0</v>
      </c>
      <c r="S3696" s="1">
        <v>0</v>
      </c>
      <c r="U3696" s="1">
        <v>0</v>
      </c>
      <c r="W3696" s="1">
        <v>0</v>
      </c>
      <c r="Y3696" s="1">
        <v>0</v>
      </c>
      <c r="AA3696" s="1">
        <v>0</v>
      </c>
      <c r="AC3696" s="1">
        <v>0</v>
      </c>
      <c r="AE3696" s="1">
        <v>0</v>
      </c>
      <c r="AG3696" s="1">
        <v>1</v>
      </c>
      <c r="AH3696" s="1">
        <v>0</v>
      </c>
    </row>
    <row r="3697" spans="1:34">
      <c r="A3697" s="1" t="s">
        <v>9561</v>
      </c>
      <c r="B3697" s="1" t="s">
        <v>9562</v>
      </c>
      <c r="C3697" s="1" t="s">
        <v>491</v>
      </c>
      <c r="D3697" s="1">
        <v>32</v>
      </c>
      <c r="E3697" s="1">
        <v>44832</v>
      </c>
      <c r="F3697" s="1" t="s">
        <v>20584</v>
      </c>
      <c r="G3697" s="1" t="s">
        <v>694</v>
      </c>
      <c r="H3697" s="1" t="s">
        <v>65</v>
      </c>
      <c r="I3697" s="1">
        <v>0.8</v>
      </c>
      <c r="J3697" s="1" t="s">
        <v>75</v>
      </c>
      <c r="K3697" s="1">
        <v>0</v>
      </c>
      <c r="M3697" s="1">
        <v>0</v>
      </c>
      <c r="O3697" s="1">
        <v>0</v>
      </c>
      <c r="Q3697" s="1">
        <v>0</v>
      </c>
      <c r="S3697" s="1">
        <v>0</v>
      </c>
      <c r="U3697" s="1">
        <v>0</v>
      </c>
      <c r="W3697" s="1">
        <v>0</v>
      </c>
      <c r="Y3697" s="1">
        <v>0</v>
      </c>
      <c r="AA3697" s="1">
        <v>0</v>
      </c>
      <c r="AC3697" s="1">
        <v>0</v>
      </c>
      <c r="AE3697" s="1">
        <v>0</v>
      </c>
      <c r="AG3697" s="1">
        <v>1</v>
      </c>
      <c r="AH3697" s="1">
        <v>0</v>
      </c>
    </row>
    <row r="3698" spans="1:34">
      <c r="A3698" s="1" t="s">
        <v>9563</v>
      </c>
      <c r="B3698" s="1" t="s">
        <v>9564</v>
      </c>
      <c r="C3698" s="1" t="s">
        <v>199</v>
      </c>
      <c r="D3698" s="1">
        <v>5</v>
      </c>
      <c r="E3698" s="1">
        <v>44672</v>
      </c>
      <c r="F3698" s="1" t="s">
        <v>20585</v>
      </c>
      <c r="G3698" s="1" t="s">
        <v>72</v>
      </c>
      <c r="H3698" s="1" t="s">
        <v>65</v>
      </c>
      <c r="I3698" s="1">
        <v>0.4</v>
      </c>
      <c r="J3698" s="1" t="s">
        <v>75</v>
      </c>
      <c r="K3698" s="1">
        <v>0</v>
      </c>
      <c r="M3698" s="1">
        <v>0</v>
      </c>
      <c r="O3698" s="1">
        <v>0</v>
      </c>
      <c r="Q3698" s="1">
        <v>0</v>
      </c>
      <c r="S3698" s="1">
        <v>0</v>
      </c>
      <c r="U3698" s="1">
        <v>0</v>
      </c>
      <c r="W3698" s="1">
        <v>0</v>
      </c>
      <c r="Y3698" s="1">
        <v>0</v>
      </c>
      <c r="AA3698" s="1">
        <v>0</v>
      </c>
      <c r="AC3698" s="1">
        <v>0</v>
      </c>
      <c r="AE3698" s="1">
        <v>0</v>
      </c>
      <c r="AG3698" s="1">
        <v>1</v>
      </c>
      <c r="AH3698" s="1">
        <v>0</v>
      </c>
    </row>
    <row r="3699" spans="1:34">
      <c r="A3699" s="1" t="s">
        <v>9565</v>
      </c>
      <c r="B3699" s="1" t="s">
        <v>9566</v>
      </c>
      <c r="C3699" s="1" t="s">
        <v>149</v>
      </c>
      <c r="D3699" s="1">
        <v>16</v>
      </c>
      <c r="E3699" s="4">
        <v>44711</v>
      </c>
      <c r="F3699" s="1" t="s">
        <v>9567</v>
      </c>
      <c r="G3699" s="1" t="s">
        <v>72</v>
      </c>
      <c r="H3699" s="1" t="s">
        <v>65</v>
      </c>
      <c r="I3699" s="1">
        <v>0.8</v>
      </c>
      <c r="J3699" s="1" t="s">
        <v>75</v>
      </c>
      <c r="K3699" s="1">
        <v>0</v>
      </c>
      <c r="M3699" s="1">
        <v>0</v>
      </c>
      <c r="O3699" s="1">
        <v>0</v>
      </c>
      <c r="Q3699" s="1">
        <v>0</v>
      </c>
      <c r="S3699" s="1">
        <v>0</v>
      </c>
      <c r="U3699" s="1">
        <v>0</v>
      </c>
      <c r="W3699" s="1">
        <v>0</v>
      </c>
      <c r="Y3699" s="1">
        <v>0</v>
      </c>
      <c r="AA3699" s="1">
        <v>0</v>
      </c>
      <c r="AC3699" s="1">
        <v>0</v>
      </c>
      <c r="AE3699" s="1">
        <v>0</v>
      </c>
      <c r="AG3699" s="1">
        <v>1</v>
      </c>
      <c r="AH3699" s="1">
        <v>0</v>
      </c>
    </row>
    <row r="3700" spans="1:34">
      <c r="A3700" s="1" t="s">
        <v>9568</v>
      </c>
      <c r="B3700" s="1" t="s">
        <v>9569</v>
      </c>
      <c r="C3700" s="1" t="s">
        <v>235</v>
      </c>
      <c r="D3700" s="1">
        <v>14</v>
      </c>
      <c r="E3700" s="4">
        <v>44711</v>
      </c>
      <c r="F3700" s="1" t="s">
        <v>9570</v>
      </c>
      <c r="G3700" s="1" t="s">
        <v>72</v>
      </c>
      <c r="H3700" s="1" t="s">
        <v>65</v>
      </c>
      <c r="I3700" s="1">
        <v>0.8</v>
      </c>
      <c r="J3700" s="1" t="s">
        <v>75</v>
      </c>
      <c r="K3700" s="1">
        <v>0</v>
      </c>
      <c r="M3700" s="1">
        <v>0</v>
      </c>
      <c r="O3700" s="1">
        <v>0</v>
      </c>
      <c r="Q3700" s="1">
        <v>0</v>
      </c>
      <c r="S3700" s="1">
        <v>0</v>
      </c>
      <c r="U3700" s="1">
        <v>0</v>
      </c>
      <c r="W3700" s="1">
        <v>0</v>
      </c>
      <c r="Y3700" s="1">
        <v>0</v>
      </c>
      <c r="AA3700" s="1">
        <v>0</v>
      </c>
      <c r="AC3700" s="1">
        <v>0</v>
      </c>
      <c r="AE3700" s="1">
        <v>0</v>
      </c>
      <c r="AG3700" s="1">
        <v>1</v>
      </c>
      <c r="AH3700" s="1">
        <v>0</v>
      </c>
    </row>
    <row r="3701" spans="1:34">
      <c r="A3701" s="1" t="s">
        <v>9571</v>
      </c>
      <c r="B3701" s="1" t="s">
        <v>9572</v>
      </c>
      <c r="C3701" s="1" t="s">
        <v>896</v>
      </c>
      <c r="H3701" s="1" t="s">
        <v>65</v>
      </c>
      <c r="I3701" s="1" t="s">
        <v>66</v>
      </c>
      <c r="V3701" s="1" t="s">
        <v>67</v>
      </c>
    </row>
    <row r="3702" spans="1:34">
      <c r="A3702" s="1" t="s">
        <v>9573</v>
      </c>
      <c r="B3702" s="1" t="s">
        <v>9574</v>
      </c>
      <c r="C3702" s="1" t="s">
        <v>923</v>
      </c>
      <c r="D3702" s="1">
        <v>8</v>
      </c>
      <c r="E3702" s="1">
        <v>44273</v>
      </c>
      <c r="F3702" s="1" t="s">
        <v>20332</v>
      </c>
      <c r="G3702" s="1" t="s">
        <v>72</v>
      </c>
      <c r="H3702" s="1" t="s">
        <v>73</v>
      </c>
      <c r="I3702" s="1">
        <v>0</v>
      </c>
      <c r="J3702" s="1" t="s">
        <v>81</v>
      </c>
      <c r="K3702" s="1">
        <v>0.6</v>
      </c>
      <c r="L3702" s="1" t="s">
        <v>75</v>
      </c>
      <c r="M3702" s="1">
        <v>0</v>
      </c>
      <c r="O3702" s="1">
        <v>0</v>
      </c>
      <c r="Q3702" s="1">
        <v>0</v>
      </c>
      <c r="S3702" s="1">
        <v>0</v>
      </c>
      <c r="U3702" s="1">
        <v>0</v>
      </c>
      <c r="W3702" s="1">
        <v>0</v>
      </c>
      <c r="Y3702" s="1">
        <v>0</v>
      </c>
      <c r="AA3702" s="1">
        <v>0</v>
      </c>
      <c r="AC3702" s="1">
        <v>0</v>
      </c>
      <c r="AE3702" s="1">
        <v>0</v>
      </c>
      <c r="AG3702" s="1">
        <v>2</v>
      </c>
      <c r="AH3702" s="1">
        <v>15000</v>
      </c>
    </row>
    <row r="3703" spans="1:34">
      <c r="A3703" s="1" t="s">
        <v>9575</v>
      </c>
      <c r="B3703" s="1" t="s">
        <v>9576</v>
      </c>
      <c r="C3703" s="1" t="s">
        <v>491</v>
      </c>
      <c r="D3703" s="1">
        <v>11</v>
      </c>
      <c r="E3703" s="1">
        <v>39483</v>
      </c>
      <c r="F3703" s="1" t="s">
        <v>20332</v>
      </c>
      <c r="G3703" s="1" t="s">
        <v>72</v>
      </c>
      <c r="H3703" s="1" t="s">
        <v>65</v>
      </c>
      <c r="I3703" s="1">
        <v>0.3</v>
      </c>
      <c r="J3703" s="1" t="s">
        <v>75</v>
      </c>
      <c r="K3703" s="1">
        <v>0</v>
      </c>
      <c r="M3703" s="1">
        <v>0</v>
      </c>
      <c r="O3703" s="1">
        <v>0</v>
      </c>
      <c r="Q3703" s="1">
        <v>0</v>
      </c>
      <c r="S3703" s="1">
        <v>0</v>
      </c>
      <c r="U3703" s="1">
        <v>0</v>
      </c>
      <c r="W3703" s="1">
        <v>0</v>
      </c>
      <c r="Y3703" s="1">
        <v>0</v>
      </c>
      <c r="AA3703" s="1">
        <v>0</v>
      </c>
      <c r="AC3703" s="1">
        <v>0</v>
      </c>
      <c r="AE3703" s="1">
        <v>0</v>
      </c>
      <c r="AG3703" s="1">
        <v>1</v>
      </c>
      <c r="AH3703" s="1">
        <v>0</v>
      </c>
    </row>
    <row r="3704" spans="1:34">
      <c r="A3704" s="1" t="s">
        <v>9577</v>
      </c>
      <c r="B3704" s="1" t="s">
        <v>9578</v>
      </c>
      <c r="C3704" s="1" t="s">
        <v>903</v>
      </c>
      <c r="D3704" s="1">
        <v>12</v>
      </c>
      <c r="E3704" s="4">
        <v>44634</v>
      </c>
      <c r="F3704" s="1" t="s">
        <v>9579</v>
      </c>
      <c r="G3704" s="1" t="s">
        <v>72</v>
      </c>
      <c r="H3704" s="1" t="s">
        <v>65</v>
      </c>
      <c r="I3704" s="1">
        <v>0.3</v>
      </c>
      <c r="J3704" s="1" t="s">
        <v>75</v>
      </c>
      <c r="K3704" s="1">
        <v>0</v>
      </c>
      <c r="M3704" s="1">
        <v>0</v>
      </c>
      <c r="O3704" s="1">
        <v>0</v>
      </c>
      <c r="Q3704" s="1">
        <v>0</v>
      </c>
      <c r="S3704" s="1">
        <v>0</v>
      </c>
      <c r="U3704" s="1">
        <v>0</v>
      </c>
      <c r="W3704" s="1">
        <v>0</v>
      </c>
      <c r="Y3704" s="1">
        <v>0</v>
      </c>
      <c r="AA3704" s="1">
        <v>0</v>
      </c>
      <c r="AC3704" s="1">
        <v>0</v>
      </c>
      <c r="AE3704" s="1">
        <v>0</v>
      </c>
      <c r="AG3704" s="1">
        <v>1</v>
      </c>
      <c r="AH3704" s="1">
        <v>0</v>
      </c>
    </row>
    <row r="3705" spans="1:34">
      <c r="A3705" s="1" t="s">
        <v>9580</v>
      </c>
      <c r="B3705" s="1" t="s">
        <v>9581</v>
      </c>
      <c r="C3705" s="1" t="s">
        <v>149</v>
      </c>
      <c r="D3705" s="1">
        <v>13</v>
      </c>
      <c r="E3705" s="4">
        <v>44769</v>
      </c>
      <c r="F3705" s="1" t="s">
        <v>9582</v>
      </c>
      <c r="G3705" s="1" t="s">
        <v>72</v>
      </c>
      <c r="H3705" s="1" t="s">
        <v>65</v>
      </c>
      <c r="I3705" s="1">
        <v>0.8</v>
      </c>
      <c r="J3705" s="1" t="s">
        <v>75</v>
      </c>
      <c r="K3705" s="1">
        <v>0</v>
      </c>
      <c r="M3705" s="1">
        <v>0</v>
      </c>
      <c r="O3705" s="1">
        <v>0</v>
      </c>
      <c r="Q3705" s="1">
        <v>0</v>
      </c>
      <c r="S3705" s="1">
        <v>0</v>
      </c>
      <c r="U3705" s="1">
        <v>0</v>
      </c>
      <c r="W3705" s="1">
        <v>0</v>
      </c>
      <c r="Y3705" s="1">
        <v>0</v>
      </c>
      <c r="AA3705" s="1">
        <v>0</v>
      </c>
      <c r="AC3705" s="1">
        <v>0</v>
      </c>
      <c r="AE3705" s="1">
        <v>0</v>
      </c>
      <c r="AG3705" s="1">
        <v>1</v>
      </c>
      <c r="AH3705" s="1">
        <v>0</v>
      </c>
    </row>
    <row r="3706" spans="1:34">
      <c r="A3706" s="1" t="s">
        <v>9583</v>
      </c>
      <c r="B3706" s="1" t="s">
        <v>9584</v>
      </c>
      <c r="C3706" s="1" t="s">
        <v>78</v>
      </c>
      <c r="D3706" s="1">
        <v>9</v>
      </c>
      <c r="E3706" s="4">
        <v>44650</v>
      </c>
      <c r="F3706" s="1" t="s">
        <v>9585</v>
      </c>
      <c r="G3706" s="1" t="s">
        <v>80</v>
      </c>
      <c r="H3706" s="1" t="s">
        <v>73</v>
      </c>
      <c r="I3706" s="1">
        <v>0</v>
      </c>
      <c r="J3706" s="1" t="s">
        <v>74</v>
      </c>
      <c r="K3706" s="1">
        <v>0.65</v>
      </c>
      <c r="L3706" s="1" t="s">
        <v>82</v>
      </c>
      <c r="M3706" s="1">
        <v>0.7</v>
      </c>
      <c r="N3706" s="1" t="s">
        <v>83</v>
      </c>
      <c r="O3706" s="1">
        <v>0.75</v>
      </c>
      <c r="P3706" s="1" t="s">
        <v>84</v>
      </c>
      <c r="Q3706" s="1">
        <v>0.8</v>
      </c>
      <c r="R3706" s="1" t="s">
        <v>85</v>
      </c>
      <c r="S3706" s="1">
        <v>0</v>
      </c>
      <c r="U3706" s="1">
        <v>0</v>
      </c>
      <c r="W3706" s="1">
        <v>0</v>
      </c>
      <c r="Y3706" s="1">
        <v>0</v>
      </c>
      <c r="AA3706" s="1">
        <v>0</v>
      </c>
      <c r="AC3706" s="1">
        <v>0</v>
      </c>
      <c r="AE3706" s="1">
        <v>0</v>
      </c>
      <c r="AG3706" s="1">
        <v>4</v>
      </c>
      <c r="AH3706" s="1">
        <v>10000</v>
      </c>
    </row>
    <row r="3707" spans="1:34">
      <c r="A3707" s="1" t="s">
        <v>9586</v>
      </c>
      <c r="B3707" s="1" t="s">
        <v>9587</v>
      </c>
      <c r="C3707" s="1" t="s">
        <v>65</v>
      </c>
      <c r="H3707" s="1" t="s">
        <v>65</v>
      </c>
      <c r="I3707" s="1" t="s">
        <v>66</v>
      </c>
      <c r="V3707" s="1" t="s">
        <v>67</v>
      </c>
    </row>
    <row r="3708" spans="1:34">
      <c r="A3708" s="1" t="s">
        <v>9588</v>
      </c>
      <c r="B3708" s="1" t="s">
        <v>9589</v>
      </c>
      <c r="C3708" s="1" t="s">
        <v>1232</v>
      </c>
      <c r="D3708" s="1">
        <v>36</v>
      </c>
      <c r="E3708" s="4">
        <v>44709</v>
      </c>
      <c r="F3708" s="1" t="s">
        <v>9590</v>
      </c>
      <c r="G3708" s="1" t="s">
        <v>72</v>
      </c>
      <c r="H3708" s="1" t="s">
        <v>73</v>
      </c>
      <c r="I3708" s="1">
        <v>0</v>
      </c>
      <c r="J3708" s="1" t="s">
        <v>6216</v>
      </c>
      <c r="K3708" s="1">
        <v>0.8</v>
      </c>
      <c r="L3708" s="1" t="s">
        <v>75</v>
      </c>
      <c r="M3708" s="1">
        <v>0</v>
      </c>
      <c r="O3708" s="1">
        <v>0</v>
      </c>
      <c r="Q3708" s="1">
        <v>0</v>
      </c>
      <c r="S3708" s="1">
        <v>0</v>
      </c>
      <c r="U3708" s="1">
        <v>0</v>
      </c>
      <c r="W3708" s="1">
        <v>0</v>
      </c>
      <c r="Y3708" s="1">
        <v>0</v>
      </c>
      <c r="AA3708" s="1">
        <v>0</v>
      </c>
      <c r="AC3708" s="1">
        <v>0</v>
      </c>
      <c r="AE3708" s="1">
        <v>0</v>
      </c>
      <c r="AG3708" s="1">
        <v>2</v>
      </c>
      <c r="AH3708" s="1">
        <v>7000</v>
      </c>
    </row>
    <row r="3709" spans="1:34">
      <c r="A3709" s="1" t="s">
        <v>9591</v>
      </c>
      <c r="B3709" s="1" t="s">
        <v>9592</v>
      </c>
      <c r="C3709" s="1" t="s">
        <v>152</v>
      </c>
      <c r="D3709" s="1">
        <v>9</v>
      </c>
      <c r="E3709" s="4">
        <v>44638</v>
      </c>
      <c r="F3709" s="1" t="s">
        <v>9593</v>
      </c>
      <c r="G3709" s="1" t="s">
        <v>80</v>
      </c>
      <c r="H3709" s="1" t="s">
        <v>73</v>
      </c>
      <c r="I3709" s="1">
        <v>0</v>
      </c>
      <c r="J3709" s="1" t="s">
        <v>81</v>
      </c>
      <c r="K3709" s="1">
        <v>0.2</v>
      </c>
      <c r="L3709" s="1" t="s">
        <v>82</v>
      </c>
      <c r="M3709" s="1">
        <v>0.2</v>
      </c>
      <c r="N3709" s="1" t="s">
        <v>83</v>
      </c>
      <c r="O3709" s="1">
        <v>0.2</v>
      </c>
      <c r="P3709" s="1" t="s">
        <v>84</v>
      </c>
      <c r="Q3709" s="1">
        <v>0.3</v>
      </c>
      <c r="R3709" s="1" t="s">
        <v>85</v>
      </c>
      <c r="S3709" s="1">
        <v>0</v>
      </c>
      <c r="U3709" s="1">
        <v>0</v>
      </c>
      <c r="W3709" s="1">
        <v>0</v>
      </c>
      <c r="Y3709" s="1">
        <v>0</v>
      </c>
      <c r="AA3709" s="1">
        <v>0</v>
      </c>
      <c r="AC3709" s="1">
        <v>0</v>
      </c>
      <c r="AE3709" s="1">
        <v>0</v>
      </c>
      <c r="AG3709" s="1">
        <v>4</v>
      </c>
      <c r="AH3709" s="1">
        <v>15000</v>
      </c>
    </row>
    <row r="3710" spans="1:34">
      <c r="A3710" s="1" t="s">
        <v>9594</v>
      </c>
      <c r="B3710" s="1" t="s">
        <v>9595</v>
      </c>
      <c r="C3710" s="1" t="s">
        <v>152</v>
      </c>
      <c r="D3710" s="1">
        <v>50</v>
      </c>
      <c r="E3710" s="4">
        <v>44552</v>
      </c>
      <c r="F3710" s="1" t="s">
        <v>9596</v>
      </c>
      <c r="G3710" s="1" t="s">
        <v>72</v>
      </c>
      <c r="H3710" s="1" t="s">
        <v>73</v>
      </c>
      <c r="I3710" s="1">
        <v>0</v>
      </c>
      <c r="J3710" s="1" t="s">
        <v>684</v>
      </c>
      <c r="K3710" s="1">
        <v>0.8</v>
      </c>
      <c r="L3710" s="1" t="s">
        <v>75</v>
      </c>
      <c r="M3710" s="1">
        <v>0</v>
      </c>
      <c r="O3710" s="1">
        <v>0</v>
      </c>
      <c r="Q3710" s="1">
        <v>0</v>
      </c>
      <c r="S3710" s="1">
        <v>0</v>
      </c>
      <c r="U3710" s="1">
        <v>0</v>
      </c>
      <c r="W3710" s="1">
        <v>0</v>
      </c>
      <c r="Y3710" s="1">
        <v>0</v>
      </c>
      <c r="AA3710" s="1">
        <v>0</v>
      </c>
      <c r="AC3710" s="1">
        <v>0</v>
      </c>
      <c r="AE3710" s="1">
        <v>0</v>
      </c>
      <c r="AG3710" s="1">
        <v>2</v>
      </c>
      <c r="AH3710" s="1">
        <v>11000</v>
      </c>
    </row>
    <row r="3711" spans="1:34">
      <c r="A3711" s="1" t="s">
        <v>9597</v>
      </c>
      <c r="B3711" s="1" t="s">
        <v>9598</v>
      </c>
      <c r="C3711" s="1" t="s">
        <v>108</v>
      </c>
      <c r="D3711" s="1">
        <v>5</v>
      </c>
      <c r="E3711" s="1">
        <v>39126</v>
      </c>
      <c r="F3711" s="1" t="s">
        <v>20332</v>
      </c>
      <c r="G3711" s="1" t="s">
        <v>72</v>
      </c>
      <c r="H3711" s="1" t="s">
        <v>65</v>
      </c>
      <c r="I3711" s="1">
        <v>0.8</v>
      </c>
      <c r="J3711" s="1" t="s">
        <v>75</v>
      </c>
      <c r="K3711" s="1">
        <v>0</v>
      </c>
      <c r="M3711" s="1">
        <v>0</v>
      </c>
      <c r="O3711" s="1">
        <v>0</v>
      </c>
      <c r="Q3711" s="1">
        <v>0</v>
      </c>
      <c r="S3711" s="1">
        <v>0</v>
      </c>
      <c r="U3711" s="1">
        <v>0</v>
      </c>
      <c r="W3711" s="1">
        <v>0</v>
      </c>
      <c r="Y3711" s="1">
        <v>0</v>
      </c>
      <c r="AA3711" s="1">
        <v>0</v>
      </c>
      <c r="AC3711" s="1">
        <v>0</v>
      </c>
      <c r="AE3711" s="1">
        <v>0</v>
      </c>
      <c r="AG3711" s="1">
        <v>1</v>
      </c>
      <c r="AH3711" s="1">
        <v>0</v>
      </c>
    </row>
    <row r="3712" spans="1:34">
      <c r="A3712" s="1" t="s">
        <v>9599</v>
      </c>
      <c r="B3712" s="1" t="s">
        <v>9600</v>
      </c>
      <c r="C3712" s="1" t="s">
        <v>112</v>
      </c>
      <c r="D3712" s="1">
        <v>22</v>
      </c>
      <c r="E3712" s="1">
        <v>44133</v>
      </c>
      <c r="F3712" s="1" t="s">
        <v>20332</v>
      </c>
      <c r="G3712" s="1" t="s">
        <v>72</v>
      </c>
      <c r="H3712" s="1" t="s">
        <v>65</v>
      </c>
      <c r="I3712" s="1">
        <v>0.75</v>
      </c>
      <c r="J3712" s="1" t="s">
        <v>75</v>
      </c>
      <c r="K3712" s="1">
        <v>0</v>
      </c>
      <c r="M3712" s="1">
        <v>0</v>
      </c>
      <c r="O3712" s="1">
        <v>0</v>
      </c>
      <c r="Q3712" s="1">
        <v>0</v>
      </c>
      <c r="S3712" s="1">
        <v>0</v>
      </c>
      <c r="U3712" s="1">
        <v>0</v>
      </c>
      <c r="W3712" s="1">
        <v>0</v>
      </c>
      <c r="Y3712" s="1">
        <v>0</v>
      </c>
      <c r="AA3712" s="1">
        <v>0</v>
      </c>
      <c r="AC3712" s="1">
        <v>0</v>
      </c>
      <c r="AE3712" s="1">
        <v>0</v>
      </c>
      <c r="AG3712" s="1">
        <v>1</v>
      </c>
      <c r="AH3712" s="1">
        <v>0</v>
      </c>
    </row>
    <row r="3713" spans="1:34">
      <c r="A3713" s="1" t="s">
        <v>9601</v>
      </c>
      <c r="B3713" s="1" t="s">
        <v>9602</v>
      </c>
      <c r="C3713" s="1" t="s">
        <v>149</v>
      </c>
      <c r="D3713" s="1">
        <v>6</v>
      </c>
      <c r="E3713" s="4">
        <v>44712</v>
      </c>
      <c r="F3713" s="1" t="s">
        <v>9603</v>
      </c>
      <c r="G3713" s="1" t="s">
        <v>72</v>
      </c>
      <c r="H3713" s="1" t="s">
        <v>65</v>
      </c>
      <c r="I3713" s="1">
        <v>0.4</v>
      </c>
      <c r="J3713" s="1" t="s">
        <v>75</v>
      </c>
      <c r="K3713" s="1">
        <v>0</v>
      </c>
      <c r="M3713" s="1">
        <v>0</v>
      </c>
      <c r="O3713" s="1">
        <v>0</v>
      </c>
      <c r="Q3713" s="1">
        <v>0</v>
      </c>
      <c r="S3713" s="1">
        <v>0</v>
      </c>
      <c r="U3713" s="1">
        <v>0</v>
      </c>
      <c r="W3713" s="1">
        <v>0</v>
      </c>
      <c r="Y3713" s="1">
        <v>0</v>
      </c>
      <c r="AA3713" s="1">
        <v>0</v>
      </c>
      <c r="AC3713" s="1">
        <v>0</v>
      </c>
      <c r="AE3713" s="1">
        <v>0</v>
      </c>
      <c r="AG3713" s="1">
        <v>1</v>
      </c>
      <c r="AH3713" s="1">
        <v>0</v>
      </c>
    </row>
    <row r="3714" spans="1:34">
      <c r="A3714" s="1" t="s">
        <v>9604</v>
      </c>
      <c r="B3714" s="1" t="s">
        <v>9605</v>
      </c>
      <c r="C3714" s="1" t="s">
        <v>731</v>
      </c>
      <c r="D3714" s="1">
        <v>9</v>
      </c>
      <c r="E3714" s="4">
        <v>44648</v>
      </c>
      <c r="F3714" s="1" t="s">
        <v>9606</v>
      </c>
      <c r="G3714" s="1" t="s">
        <v>80</v>
      </c>
      <c r="H3714" s="1" t="s">
        <v>73</v>
      </c>
      <c r="I3714" s="1">
        <v>0</v>
      </c>
      <c r="J3714" s="1" t="s">
        <v>81</v>
      </c>
      <c r="K3714" s="1">
        <v>0.5</v>
      </c>
      <c r="L3714" s="1" t="s">
        <v>82</v>
      </c>
      <c r="M3714" s="1">
        <v>0.6</v>
      </c>
      <c r="N3714" s="1" t="s">
        <v>83</v>
      </c>
      <c r="O3714" s="1">
        <v>0.7</v>
      </c>
      <c r="P3714" s="1" t="s">
        <v>84</v>
      </c>
      <c r="Q3714" s="1">
        <v>0.8</v>
      </c>
      <c r="R3714" s="1" t="s">
        <v>85</v>
      </c>
      <c r="S3714" s="1">
        <v>0</v>
      </c>
      <c r="U3714" s="1">
        <v>0</v>
      </c>
      <c r="W3714" s="1">
        <v>0</v>
      </c>
      <c r="Y3714" s="1">
        <v>0</v>
      </c>
      <c r="AA3714" s="1">
        <v>0</v>
      </c>
      <c r="AC3714" s="1">
        <v>0</v>
      </c>
      <c r="AE3714" s="1">
        <v>0</v>
      </c>
      <c r="AG3714" s="1">
        <v>4</v>
      </c>
      <c r="AH3714" s="1">
        <v>15000</v>
      </c>
    </row>
    <row r="3715" spans="1:34">
      <c r="A3715" s="1" t="s">
        <v>9607</v>
      </c>
      <c r="B3715" s="1" t="s">
        <v>9608</v>
      </c>
      <c r="C3715" s="1" t="s">
        <v>322</v>
      </c>
      <c r="D3715" s="1">
        <v>16</v>
      </c>
      <c r="E3715" s="1">
        <v>41933</v>
      </c>
      <c r="F3715" s="1" t="s">
        <v>20332</v>
      </c>
      <c r="G3715" s="1" t="s">
        <v>72</v>
      </c>
      <c r="H3715" s="1" t="s">
        <v>65</v>
      </c>
      <c r="I3715" s="1">
        <v>0.8</v>
      </c>
      <c r="J3715" s="1" t="s">
        <v>75</v>
      </c>
      <c r="K3715" s="1">
        <v>0</v>
      </c>
      <c r="M3715" s="1">
        <v>0</v>
      </c>
      <c r="O3715" s="1">
        <v>0</v>
      </c>
      <c r="Q3715" s="1">
        <v>0</v>
      </c>
      <c r="S3715" s="1">
        <v>0</v>
      </c>
      <c r="U3715" s="1">
        <v>0</v>
      </c>
      <c r="W3715" s="1">
        <v>0</v>
      </c>
      <c r="Y3715" s="1">
        <v>0</v>
      </c>
      <c r="AA3715" s="1">
        <v>0</v>
      </c>
      <c r="AC3715" s="1">
        <v>0</v>
      </c>
      <c r="AE3715" s="1">
        <v>0</v>
      </c>
      <c r="AG3715" s="1">
        <v>1</v>
      </c>
      <c r="AH3715" s="1">
        <v>0</v>
      </c>
    </row>
    <row r="3716" spans="1:34">
      <c r="A3716" s="1" t="s">
        <v>9609</v>
      </c>
      <c r="B3716" s="1" t="s">
        <v>9610</v>
      </c>
      <c r="C3716" s="1" t="s">
        <v>95</v>
      </c>
      <c r="D3716" s="1">
        <v>28</v>
      </c>
      <c r="E3716" s="1">
        <v>44707</v>
      </c>
      <c r="F3716" s="1" t="s">
        <v>20586</v>
      </c>
      <c r="G3716" s="1" t="s">
        <v>72</v>
      </c>
      <c r="H3716" s="1" t="s">
        <v>65</v>
      </c>
      <c r="I3716" s="1">
        <v>0.7</v>
      </c>
      <c r="J3716" s="1" t="s">
        <v>75</v>
      </c>
      <c r="K3716" s="1">
        <v>0</v>
      </c>
      <c r="M3716" s="1">
        <v>0</v>
      </c>
      <c r="O3716" s="1">
        <v>0</v>
      </c>
      <c r="Q3716" s="1">
        <v>0</v>
      </c>
      <c r="S3716" s="1">
        <v>0</v>
      </c>
      <c r="U3716" s="1">
        <v>0</v>
      </c>
      <c r="W3716" s="1">
        <v>0</v>
      </c>
      <c r="Y3716" s="1">
        <v>0</v>
      </c>
      <c r="AA3716" s="1">
        <v>0</v>
      </c>
      <c r="AC3716" s="1">
        <v>0</v>
      </c>
      <c r="AE3716" s="1">
        <v>0</v>
      </c>
      <c r="AG3716" s="1">
        <v>1</v>
      </c>
      <c r="AH3716" s="1">
        <v>0</v>
      </c>
    </row>
    <row r="3717" spans="1:34">
      <c r="A3717" s="1" t="s">
        <v>9611</v>
      </c>
      <c r="B3717" s="1" t="s">
        <v>9612</v>
      </c>
      <c r="C3717" s="1" t="s">
        <v>626</v>
      </c>
      <c r="D3717" s="1" t="s">
        <v>9613</v>
      </c>
      <c r="E3717" s="4">
        <v>44559</v>
      </c>
      <c r="F3717" s="1" t="s">
        <v>9614</v>
      </c>
      <c r="G3717" s="1" t="s">
        <v>72</v>
      </c>
      <c r="H3717" s="1" t="s">
        <v>73</v>
      </c>
      <c r="I3717" s="1">
        <v>0</v>
      </c>
      <c r="J3717" s="1" t="s">
        <v>74</v>
      </c>
      <c r="K3717" s="1">
        <v>0.5</v>
      </c>
      <c r="L3717" s="1" t="s">
        <v>75</v>
      </c>
      <c r="M3717" s="1">
        <v>0</v>
      </c>
      <c r="O3717" s="1">
        <v>0</v>
      </c>
      <c r="Q3717" s="1">
        <v>0</v>
      </c>
      <c r="S3717" s="1">
        <v>0</v>
      </c>
      <c r="U3717" s="1">
        <v>0</v>
      </c>
      <c r="W3717" s="1">
        <v>0</v>
      </c>
      <c r="Y3717" s="1">
        <v>0</v>
      </c>
      <c r="AA3717" s="1">
        <v>0</v>
      </c>
      <c r="AC3717" s="1">
        <v>0</v>
      </c>
      <c r="AE3717" s="1">
        <v>0</v>
      </c>
      <c r="AG3717" s="1">
        <v>2</v>
      </c>
      <c r="AH3717" s="1">
        <v>10000</v>
      </c>
    </row>
    <row r="3718" spans="1:34">
      <c r="A3718" s="1" t="s">
        <v>9615</v>
      </c>
      <c r="B3718" s="1" t="s">
        <v>9616</v>
      </c>
      <c r="C3718" s="1" t="s">
        <v>112</v>
      </c>
      <c r="D3718" s="1">
        <v>10</v>
      </c>
      <c r="E3718" s="4">
        <v>44665</v>
      </c>
      <c r="F3718" s="1" t="s">
        <v>9617</v>
      </c>
      <c r="G3718" s="1" t="s">
        <v>72</v>
      </c>
      <c r="H3718" s="1" t="s">
        <v>65</v>
      </c>
      <c r="I3718" s="1">
        <v>0.5</v>
      </c>
      <c r="J3718" s="1" t="s">
        <v>75</v>
      </c>
      <c r="K3718" s="1">
        <v>0</v>
      </c>
      <c r="M3718" s="1">
        <v>0</v>
      </c>
      <c r="O3718" s="1">
        <v>0</v>
      </c>
      <c r="Q3718" s="1">
        <v>0</v>
      </c>
      <c r="S3718" s="1">
        <v>0</v>
      </c>
      <c r="U3718" s="1">
        <v>0</v>
      </c>
      <c r="W3718" s="1">
        <v>0</v>
      </c>
      <c r="Y3718" s="1">
        <v>0</v>
      </c>
      <c r="AA3718" s="1">
        <v>0</v>
      </c>
      <c r="AC3718" s="1">
        <v>0</v>
      </c>
      <c r="AE3718" s="1">
        <v>0</v>
      </c>
      <c r="AG3718" s="1">
        <v>1</v>
      </c>
      <c r="AH3718" s="1">
        <v>0</v>
      </c>
    </row>
    <row r="3719" spans="1:34">
      <c r="A3719" s="1" t="s">
        <v>9618</v>
      </c>
      <c r="B3719" s="1" t="s">
        <v>9619</v>
      </c>
      <c r="C3719" s="1" t="s">
        <v>411</v>
      </c>
      <c r="D3719" s="1">
        <v>12</v>
      </c>
      <c r="E3719" s="1">
        <v>41842</v>
      </c>
      <c r="F3719" s="1" t="s">
        <v>20332</v>
      </c>
      <c r="G3719" s="1" t="s">
        <v>72</v>
      </c>
      <c r="H3719" s="1" t="s">
        <v>65</v>
      </c>
      <c r="I3719" s="1">
        <v>0.3</v>
      </c>
      <c r="J3719" s="1" t="s">
        <v>75</v>
      </c>
      <c r="K3719" s="1">
        <v>0</v>
      </c>
      <c r="M3719" s="1">
        <v>0</v>
      </c>
      <c r="O3719" s="1">
        <v>0</v>
      </c>
      <c r="Q3719" s="1">
        <v>0</v>
      </c>
      <c r="S3719" s="1">
        <v>0</v>
      </c>
      <c r="U3719" s="1">
        <v>0</v>
      </c>
      <c r="W3719" s="1">
        <v>0</v>
      </c>
      <c r="Y3719" s="1">
        <v>0</v>
      </c>
      <c r="AA3719" s="1">
        <v>0</v>
      </c>
      <c r="AC3719" s="1">
        <v>0</v>
      </c>
      <c r="AE3719" s="1">
        <v>0</v>
      </c>
      <c r="AG3719" s="1">
        <v>1</v>
      </c>
      <c r="AH3719" s="1">
        <v>0</v>
      </c>
    </row>
    <row r="3720" spans="1:34">
      <c r="A3720" s="1" t="s">
        <v>9620</v>
      </c>
      <c r="B3720" s="1" t="s">
        <v>9621</v>
      </c>
      <c r="C3720" s="1" t="s">
        <v>159</v>
      </c>
      <c r="D3720" s="1">
        <v>35</v>
      </c>
      <c r="E3720" s="4">
        <v>44704</v>
      </c>
      <c r="F3720" s="1" t="s">
        <v>9622</v>
      </c>
      <c r="G3720" s="1" t="s">
        <v>80</v>
      </c>
      <c r="H3720" s="1" t="s">
        <v>73</v>
      </c>
      <c r="I3720" s="1">
        <v>0</v>
      </c>
      <c r="J3720" s="1" t="s">
        <v>9623</v>
      </c>
      <c r="K3720" s="1">
        <v>0.38</v>
      </c>
      <c r="L3720" s="1" t="s">
        <v>82</v>
      </c>
      <c r="M3720" s="1">
        <v>0.39</v>
      </c>
      <c r="N3720" s="1" t="s">
        <v>83</v>
      </c>
      <c r="O3720" s="1">
        <v>0.62</v>
      </c>
      <c r="P3720" s="1" t="s">
        <v>84</v>
      </c>
      <c r="Q3720" s="1">
        <v>0.8</v>
      </c>
      <c r="R3720" s="1" t="s">
        <v>85</v>
      </c>
      <c r="S3720" s="1">
        <v>0</v>
      </c>
      <c r="U3720" s="1">
        <v>0</v>
      </c>
      <c r="W3720" s="1">
        <v>0</v>
      </c>
      <c r="Y3720" s="1">
        <v>0</v>
      </c>
      <c r="AA3720" s="1">
        <v>0</v>
      </c>
      <c r="AC3720" s="1">
        <v>0</v>
      </c>
      <c r="AE3720" s="1">
        <v>0</v>
      </c>
      <c r="AG3720" s="1">
        <v>4</v>
      </c>
      <c r="AH3720" s="1">
        <v>22000</v>
      </c>
    </row>
    <row r="3721" spans="1:34">
      <c r="A3721" s="1" t="s">
        <v>9624</v>
      </c>
      <c r="B3721" s="1" t="s">
        <v>9625</v>
      </c>
      <c r="C3721" s="1" t="s">
        <v>327</v>
      </c>
      <c r="H3721" s="1" t="s">
        <v>65</v>
      </c>
      <c r="I3721" s="1" t="s">
        <v>66</v>
      </c>
      <c r="V3721" s="1" t="s">
        <v>67</v>
      </c>
    </row>
    <row r="3722" spans="1:34">
      <c r="A3722" s="1" t="s">
        <v>9626</v>
      </c>
      <c r="B3722" s="1" t="s">
        <v>9627</v>
      </c>
      <c r="C3722" s="1" t="s">
        <v>228</v>
      </c>
      <c r="D3722" s="1">
        <v>5</v>
      </c>
      <c r="E3722" s="4">
        <v>44630</v>
      </c>
      <c r="F3722" s="1" t="s">
        <v>9628</v>
      </c>
      <c r="G3722" s="1" t="s">
        <v>72</v>
      </c>
      <c r="H3722" s="1" t="s">
        <v>65</v>
      </c>
      <c r="I3722" s="1">
        <v>0.8</v>
      </c>
      <c r="J3722" s="1" t="s">
        <v>75</v>
      </c>
      <c r="K3722" s="1">
        <v>0</v>
      </c>
      <c r="M3722" s="1">
        <v>0</v>
      </c>
      <c r="O3722" s="1">
        <v>0</v>
      </c>
      <c r="Q3722" s="1">
        <v>0</v>
      </c>
      <c r="S3722" s="1">
        <v>0</v>
      </c>
      <c r="U3722" s="1">
        <v>0</v>
      </c>
      <c r="W3722" s="1">
        <v>0</v>
      </c>
      <c r="Y3722" s="1">
        <v>0</v>
      </c>
      <c r="AA3722" s="1">
        <v>0</v>
      </c>
      <c r="AC3722" s="1">
        <v>0</v>
      </c>
      <c r="AE3722" s="1">
        <v>0</v>
      </c>
      <c r="AG3722" s="1">
        <v>1</v>
      </c>
      <c r="AH3722" s="1">
        <v>0</v>
      </c>
    </row>
    <row r="3723" spans="1:34">
      <c r="A3723" s="1" t="s">
        <v>9629</v>
      </c>
      <c r="B3723" s="1" t="s">
        <v>9630</v>
      </c>
      <c r="C3723" s="1" t="s">
        <v>212</v>
      </c>
      <c r="D3723" s="1">
        <v>53</v>
      </c>
      <c r="E3723" s="4">
        <v>44559</v>
      </c>
      <c r="F3723" s="1" t="s">
        <v>9631</v>
      </c>
      <c r="G3723" s="1" t="s">
        <v>72</v>
      </c>
      <c r="H3723" s="1" t="s">
        <v>65</v>
      </c>
      <c r="I3723" s="1">
        <v>0.5</v>
      </c>
      <c r="J3723" s="1" t="s">
        <v>75</v>
      </c>
      <c r="K3723" s="1">
        <v>0</v>
      </c>
      <c r="M3723" s="1">
        <v>0</v>
      </c>
      <c r="O3723" s="1">
        <v>0</v>
      </c>
      <c r="Q3723" s="1">
        <v>0</v>
      </c>
      <c r="S3723" s="1">
        <v>0</v>
      </c>
      <c r="U3723" s="1">
        <v>0</v>
      </c>
      <c r="W3723" s="1">
        <v>0</v>
      </c>
      <c r="Y3723" s="1">
        <v>0</v>
      </c>
      <c r="AA3723" s="1">
        <v>0</v>
      </c>
      <c r="AC3723" s="1">
        <v>0</v>
      </c>
      <c r="AE3723" s="1">
        <v>0</v>
      </c>
      <c r="AG3723" s="1">
        <v>1</v>
      </c>
      <c r="AH3723" s="1">
        <v>0</v>
      </c>
    </row>
    <row r="3724" spans="1:34">
      <c r="A3724" s="1" t="s">
        <v>9632</v>
      </c>
      <c r="B3724" s="1" t="s">
        <v>9633</v>
      </c>
      <c r="C3724" s="1" t="s">
        <v>245</v>
      </c>
      <c r="H3724" s="1" t="s">
        <v>65</v>
      </c>
      <c r="I3724" s="1" t="s">
        <v>66</v>
      </c>
      <c r="V3724" s="1" t="s">
        <v>67</v>
      </c>
    </row>
    <row r="3725" spans="1:34">
      <c r="A3725" s="1" t="s">
        <v>9634</v>
      </c>
      <c r="B3725" s="1" t="s">
        <v>9635</v>
      </c>
      <c r="C3725" s="1" t="s">
        <v>1149</v>
      </c>
      <c r="D3725" s="1">
        <v>41</v>
      </c>
      <c r="E3725" s="1">
        <v>39198</v>
      </c>
      <c r="F3725" s="1" t="s">
        <v>20332</v>
      </c>
      <c r="G3725" s="1" t="s">
        <v>1003</v>
      </c>
      <c r="H3725" s="1" t="s">
        <v>65</v>
      </c>
      <c r="I3725" s="1">
        <v>0</v>
      </c>
      <c r="J3725" s="1" t="s">
        <v>75</v>
      </c>
      <c r="K3725" s="1">
        <v>0</v>
      </c>
      <c r="M3725" s="1">
        <v>0</v>
      </c>
      <c r="O3725" s="1">
        <v>0</v>
      </c>
      <c r="Q3725" s="1">
        <v>0</v>
      </c>
      <c r="S3725" s="1">
        <v>0</v>
      </c>
      <c r="U3725" s="1">
        <v>0</v>
      </c>
      <c r="W3725" s="1">
        <v>0</v>
      </c>
      <c r="Y3725" s="1">
        <v>0</v>
      </c>
      <c r="AA3725" s="1">
        <v>0</v>
      </c>
      <c r="AC3725" s="1">
        <v>0</v>
      </c>
      <c r="AE3725" s="1">
        <v>0</v>
      </c>
      <c r="AG3725" s="1">
        <v>1</v>
      </c>
      <c r="AH3725" s="1">
        <v>0</v>
      </c>
    </row>
    <row r="3726" spans="1:34">
      <c r="A3726" s="1" t="s">
        <v>9636</v>
      </c>
      <c r="B3726" s="1" t="s">
        <v>9637</v>
      </c>
      <c r="C3726" s="1" t="s">
        <v>1631</v>
      </c>
      <c r="D3726" s="1">
        <v>19</v>
      </c>
      <c r="E3726" s="1">
        <v>42087</v>
      </c>
      <c r="F3726" s="1" t="s">
        <v>20332</v>
      </c>
      <c r="G3726" s="1" t="s">
        <v>72</v>
      </c>
      <c r="H3726" s="1" t="s">
        <v>73</v>
      </c>
      <c r="I3726" s="1">
        <v>0</v>
      </c>
      <c r="J3726" s="1" t="s">
        <v>74</v>
      </c>
      <c r="K3726" s="1">
        <v>0.7</v>
      </c>
      <c r="L3726" s="1" t="s">
        <v>75</v>
      </c>
      <c r="M3726" s="1">
        <v>0</v>
      </c>
      <c r="O3726" s="1">
        <v>0</v>
      </c>
      <c r="Q3726" s="1">
        <v>0</v>
      </c>
      <c r="S3726" s="1">
        <v>0</v>
      </c>
      <c r="U3726" s="1">
        <v>0</v>
      </c>
      <c r="W3726" s="1">
        <v>0</v>
      </c>
      <c r="Y3726" s="1">
        <v>0</v>
      </c>
      <c r="AA3726" s="1">
        <v>0</v>
      </c>
      <c r="AC3726" s="1">
        <v>0</v>
      </c>
      <c r="AE3726" s="1">
        <v>0</v>
      </c>
      <c r="AG3726" s="1">
        <v>2</v>
      </c>
      <c r="AH3726" s="1">
        <v>10000</v>
      </c>
    </row>
    <row r="3727" spans="1:34">
      <c r="A3727" s="1" t="s">
        <v>9638</v>
      </c>
      <c r="B3727" s="1" t="s">
        <v>9639</v>
      </c>
      <c r="C3727" s="1" t="s">
        <v>1631</v>
      </c>
      <c r="D3727" s="1">
        <v>57</v>
      </c>
      <c r="E3727" s="4">
        <v>44558</v>
      </c>
      <c r="F3727" s="1" t="s">
        <v>9640</v>
      </c>
      <c r="G3727" s="1" t="s">
        <v>72</v>
      </c>
      <c r="H3727" s="1" t="s">
        <v>73</v>
      </c>
      <c r="I3727" s="1">
        <v>0</v>
      </c>
      <c r="J3727" s="1" t="s">
        <v>1291</v>
      </c>
      <c r="K3727" s="1">
        <v>0.8</v>
      </c>
      <c r="L3727" s="1" t="s">
        <v>75</v>
      </c>
      <c r="M3727" s="1">
        <v>0</v>
      </c>
      <c r="O3727" s="1">
        <v>0</v>
      </c>
      <c r="Q3727" s="1">
        <v>0</v>
      </c>
      <c r="S3727" s="1">
        <v>0</v>
      </c>
      <c r="U3727" s="1">
        <v>0</v>
      </c>
      <c r="W3727" s="1">
        <v>0</v>
      </c>
      <c r="Y3727" s="1">
        <v>0</v>
      </c>
      <c r="AA3727" s="1">
        <v>0</v>
      </c>
      <c r="AC3727" s="1">
        <v>0</v>
      </c>
      <c r="AE3727" s="1">
        <v>0</v>
      </c>
      <c r="AG3727" s="1">
        <v>2</v>
      </c>
      <c r="AH3727" s="1">
        <v>12999.99</v>
      </c>
    </row>
    <row r="3728" spans="1:34">
      <c r="A3728" s="1" t="s">
        <v>9641</v>
      </c>
      <c r="B3728" s="1" t="s">
        <v>9642</v>
      </c>
      <c r="C3728" s="1" t="s">
        <v>132</v>
      </c>
      <c r="D3728" s="1">
        <v>31</v>
      </c>
      <c r="E3728" s="4">
        <v>44729</v>
      </c>
      <c r="F3728" s="1" t="s">
        <v>9643</v>
      </c>
      <c r="G3728" s="1" t="s">
        <v>72</v>
      </c>
      <c r="H3728" s="1" t="s">
        <v>65</v>
      </c>
      <c r="I3728" s="1">
        <v>0.8</v>
      </c>
      <c r="J3728" s="1" t="s">
        <v>75</v>
      </c>
      <c r="K3728" s="1">
        <v>0</v>
      </c>
      <c r="M3728" s="1">
        <v>0</v>
      </c>
      <c r="O3728" s="1">
        <v>0</v>
      </c>
      <c r="Q3728" s="1">
        <v>0</v>
      </c>
      <c r="S3728" s="1">
        <v>0</v>
      </c>
      <c r="U3728" s="1">
        <v>0</v>
      </c>
      <c r="W3728" s="1">
        <v>0</v>
      </c>
      <c r="Y3728" s="1">
        <v>0</v>
      </c>
      <c r="AA3728" s="1">
        <v>0</v>
      </c>
      <c r="AC3728" s="1">
        <v>0</v>
      </c>
      <c r="AE3728" s="1">
        <v>0</v>
      </c>
      <c r="AG3728" s="1">
        <v>1</v>
      </c>
      <c r="AH3728" s="1">
        <v>0</v>
      </c>
    </row>
    <row r="3729" spans="1:34">
      <c r="A3729" s="1" t="s">
        <v>9644</v>
      </c>
      <c r="B3729" s="1" t="s">
        <v>9645</v>
      </c>
      <c r="C3729" s="1" t="s">
        <v>65</v>
      </c>
      <c r="D3729" s="1">
        <v>3</v>
      </c>
      <c r="E3729" s="4">
        <v>44592</v>
      </c>
      <c r="F3729" s="1" t="s">
        <v>9646</v>
      </c>
      <c r="G3729" s="1" t="s">
        <v>80</v>
      </c>
      <c r="H3729" s="1" t="s">
        <v>73</v>
      </c>
      <c r="I3729" s="1">
        <v>0</v>
      </c>
      <c r="J3729" s="1" t="s">
        <v>89</v>
      </c>
      <c r="K3729" s="1">
        <v>0.6</v>
      </c>
      <c r="L3729" s="1" t="s">
        <v>82</v>
      </c>
      <c r="M3729" s="1">
        <v>0.63</v>
      </c>
      <c r="N3729" s="1" t="s">
        <v>83</v>
      </c>
      <c r="O3729" s="1">
        <v>0.7</v>
      </c>
      <c r="P3729" s="1" t="s">
        <v>84</v>
      </c>
      <c r="Q3729" s="1">
        <v>0.8</v>
      </c>
      <c r="R3729" s="1" t="s">
        <v>85</v>
      </c>
      <c r="S3729" s="1">
        <v>0</v>
      </c>
      <c r="U3729" s="1">
        <v>0</v>
      </c>
      <c r="W3729" s="1">
        <v>0</v>
      </c>
      <c r="Y3729" s="1">
        <v>0</v>
      </c>
      <c r="AA3729" s="1">
        <v>0</v>
      </c>
      <c r="AC3729" s="1">
        <v>0</v>
      </c>
      <c r="AE3729" s="1">
        <v>0</v>
      </c>
      <c r="AG3729" s="1">
        <v>4</v>
      </c>
      <c r="AH3729" s="1">
        <v>12000</v>
      </c>
    </row>
    <row r="3730" spans="1:34">
      <c r="A3730" s="1" t="s">
        <v>9647</v>
      </c>
      <c r="B3730" s="1" t="s">
        <v>9648</v>
      </c>
      <c r="C3730" s="1" t="s">
        <v>228</v>
      </c>
      <c r="D3730" s="1">
        <v>21</v>
      </c>
      <c r="E3730" s="4">
        <v>44693</v>
      </c>
      <c r="F3730" s="1" t="s">
        <v>9649</v>
      </c>
      <c r="G3730" s="1" t="s">
        <v>80</v>
      </c>
      <c r="H3730" s="1" t="s">
        <v>73</v>
      </c>
      <c r="I3730" s="1">
        <v>0.6</v>
      </c>
      <c r="J3730" s="1" t="s">
        <v>82</v>
      </c>
      <c r="K3730" s="1">
        <v>0.6</v>
      </c>
      <c r="L3730" s="1" t="s">
        <v>83</v>
      </c>
      <c r="M3730" s="1">
        <v>0.8</v>
      </c>
      <c r="N3730" s="1" t="s">
        <v>84</v>
      </c>
      <c r="O3730" s="1">
        <v>0.8</v>
      </c>
      <c r="P3730" s="1" t="s">
        <v>85</v>
      </c>
      <c r="Q3730" s="1">
        <v>0</v>
      </c>
      <c r="S3730" s="1">
        <v>0</v>
      </c>
      <c r="U3730" s="1">
        <v>0</v>
      </c>
      <c r="W3730" s="1">
        <v>0</v>
      </c>
      <c r="Y3730" s="1">
        <v>0</v>
      </c>
      <c r="AA3730" s="1">
        <v>0</v>
      </c>
      <c r="AC3730" s="1">
        <v>0</v>
      </c>
      <c r="AE3730" s="1">
        <v>0</v>
      </c>
      <c r="AG3730" s="1">
        <v>3</v>
      </c>
      <c r="AH3730" s="1">
        <v>0</v>
      </c>
    </row>
    <row r="3731" spans="1:34">
      <c r="A3731" s="1" t="s">
        <v>9650</v>
      </c>
      <c r="B3731" s="1" t="s">
        <v>9651</v>
      </c>
      <c r="C3731" s="1" t="s">
        <v>327</v>
      </c>
      <c r="H3731" s="1" t="s">
        <v>65</v>
      </c>
      <c r="I3731" s="1" t="s">
        <v>66</v>
      </c>
      <c r="V3731" s="1" t="s">
        <v>67</v>
      </c>
    </row>
    <row r="3732" spans="1:34">
      <c r="A3732" s="1" t="s">
        <v>9652</v>
      </c>
      <c r="B3732" s="1" t="s">
        <v>9653</v>
      </c>
      <c r="C3732" s="1" t="s">
        <v>225</v>
      </c>
      <c r="D3732" s="1">
        <v>43</v>
      </c>
      <c r="E3732" s="1">
        <v>43787</v>
      </c>
      <c r="F3732" s="1" t="s">
        <v>20332</v>
      </c>
      <c r="G3732" s="1" t="s">
        <v>72</v>
      </c>
      <c r="H3732" s="1" t="s">
        <v>65</v>
      </c>
      <c r="I3732" s="1">
        <v>0.8</v>
      </c>
      <c r="J3732" s="1" t="s">
        <v>75</v>
      </c>
      <c r="K3732" s="1">
        <v>0</v>
      </c>
      <c r="M3732" s="1">
        <v>0</v>
      </c>
      <c r="O3732" s="1">
        <v>0</v>
      </c>
      <c r="Q3732" s="1">
        <v>0</v>
      </c>
      <c r="S3732" s="1">
        <v>0</v>
      </c>
      <c r="U3732" s="1">
        <v>0</v>
      </c>
      <c r="W3732" s="1">
        <v>0</v>
      </c>
      <c r="Y3732" s="1">
        <v>0</v>
      </c>
      <c r="AA3732" s="1">
        <v>0</v>
      </c>
      <c r="AC3732" s="1">
        <v>0</v>
      </c>
      <c r="AE3732" s="1">
        <v>0</v>
      </c>
      <c r="AG3732" s="1">
        <v>1</v>
      </c>
      <c r="AH3732" s="1">
        <v>0</v>
      </c>
    </row>
    <row r="3733" spans="1:34">
      <c r="A3733" s="1" t="s">
        <v>9654</v>
      </c>
      <c r="B3733" s="1" t="s">
        <v>9655</v>
      </c>
      <c r="C3733" s="1" t="s">
        <v>306</v>
      </c>
      <c r="D3733" s="1">
        <v>41</v>
      </c>
      <c r="E3733" s="1">
        <v>42188</v>
      </c>
      <c r="F3733" s="1" t="s">
        <v>20332</v>
      </c>
      <c r="G3733" s="1" t="s">
        <v>72</v>
      </c>
      <c r="H3733" s="1" t="s">
        <v>73</v>
      </c>
      <c r="I3733" s="1">
        <v>0</v>
      </c>
      <c r="J3733" s="1" t="s">
        <v>20587</v>
      </c>
      <c r="K3733" s="1">
        <v>0.8</v>
      </c>
      <c r="L3733" s="1" t="s">
        <v>75</v>
      </c>
      <c r="M3733" s="1">
        <v>0</v>
      </c>
      <c r="O3733" s="1">
        <v>0</v>
      </c>
      <c r="Q3733" s="1">
        <v>0</v>
      </c>
      <c r="S3733" s="1">
        <v>0</v>
      </c>
      <c r="U3733" s="1">
        <v>0</v>
      </c>
      <c r="W3733" s="1">
        <v>0</v>
      </c>
      <c r="Y3733" s="1">
        <v>0</v>
      </c>
      <c r="AA3733" s="1">
        <v>0</v>
      </c>
      <c r="AC3733" s="1">
        <v>0</v>
      </c>
      <c r="AE3733" s="1">
        <v>0</v>
      </c>
      <c r="AG3733" s="1">
        <v>2</v>
      </c>
      <c r="AH3733" s="1">
        <v>13300</v>
      </c>
    </row>
    <row r="3734" spans="1:34">
      <c r="A3734" s="1" t="s">
        <v>9656</v>
      </c>
      <c r="B3734" s="1" t="s">
        <v>9657</v>
      </c>
      <c r="C3734" s="1" t="s">
        <v>149</v>
      </c>
      <c r="D3734" s="1">
        <v>10</v>
      </c>
      <c r="E3734" s="4">
        <v>44770</v>
      </c>
      <c r="F3734" s="1" t="s">
        <v>9658</v>
      </c>
      <c r="G3734" s="1" t="s">
        <v>72</v>
      </c>
      <c r="H3734" s="1" t="s">
        <v>65</v>
      </c>
      <c r="I3734" s="1">
        <v>0.75</v>
      </c>
      <c r="J3734" s="1" t="s">
        <v>75</v>
      </c>
      <c r="K3734" s="1">
        <v>0</v>
      </c>
      <c r="M3734" s="1">
        <v>0</v>
      </c>
      <c r="O3734" s="1">
        <v>0</v>
      </c>
      <c r="Q3734" s="1">
        <v>0</v>
      </c>
      <c r="S3734" s="1">
        <v>0</v>
      </c>
      <c r="U3734" s="1">
        <v>0</v>
      </c>
      <c r="W3734" s="1">
        <v>0</v>
      </c>
      <c r="Y3734" s="1">
        <v>0</v>
      </c>
      <c r="AA3734" s="1">
        <v>0</v>
      </c>
      <c r="AC3734" s="1">
        <v>0</v>
      </c>
      <c r="AE3734" s="1">
        <v>0</v>
      </c>
      <c r="AG3734" s="1">
        <v>1</v>
      </c>
      <c r="AH3734" s="1">
        <v>0</v>
      </c>
    </row>
    <row r="3735" spans="1:34">
      <c r="A3735" s="1" t="s">
        <v>9659</v>
      </c>
      <c r="B3735" s="1" t="s">
        <v>9660</v>
      </c>
      <c r="C3735" s="1" t="s">
        <v>149</v>
      </c>
      <c r="D3735" s="1">
        <v>10</v>
      </c>
      <c r="E3735" s="4">
        <v>44712</v>
      </c>
      <c r="F3735" s="1" t="s">
        <v>9661</v>
      </c>
      <c r="G3735" s="1" t="s">
        <v>72</v>
      </c>
      <c r="H3735" s="1" t="s">
        <v>65</v>
      </c>
      <c r="I3735" s="1">
        <v>0.8</v>
      </c>
      <c r="J3735" s="1" t="s">
        <v>75</v>
      </c>
      <c r="K3735" s="1">
        <v>0</v>
      </c>
      <c r="M3735" s="1">
        <v>0</v>
      </c>
      <c r="O3735" s="1">
        <v>0</v>
      </c>
      <c r="Q3735" s="1">
        <v>0</v>
      </c>
      <c r="S3735" s="1">
        <v>0</v>
      </c>
      <c r="U3735" s="1">
        <v>0</v>
      </c>
      <c r="W3735" s="1">
        <v>0</v>
      </c>
      <c r="Y3735" s="1">
        <v>0</v>
      </c>
      <c r="AA3735" s="1">
        <v>0</v>
      </c>
      <c r="AC3735" s="1">
        <v>0</v>
      </c>
      <c r="AE3735" s="1">
        <v>0</v>
      </c>
      <c r="AG3735" s="1">
        <v>1</v>
      </c>
      <c r="AH3735" s="1">
        <v>0</v>
      </c>
    </row>
    <row r="3736" spans="1:34">
      <c r="A3736" s="1" t="s">
        <v>9662</v>
      </c>
      <c r="B3736" s="1" t="s">
        <v>9663</v>
      </c>
      <c r="C3736" s="1" t="s">
        <v>255</v>
      </c>
      <c r="D3736" s="1">
        <v>4</v>
      </c>
      <c r="E3736" s="1">
        <v>44310</v>
      </c>
      <c r="F3736" s="1" t="s">
        <v>20332</v>
      </c>
      <c r="G3736" s="1" t="s">
        <v>72</v>
      </c>
      <c r="H3736" s="1" t="s">
        <v>65</v>
      </c>
      <c r="I3736" s="1">
        <v>0.08</v>
      </c>
      <c r="J3736" s="1" t="s">
        <v>75</v>
      </c>
      <c r="K3736" s="1">
        <v>0</v>
      </c>
      <c r="M3736" s="1">
        <v>0</v>
      </c>
      <c r="O3736" s="1">
        <v>0</v>
      </c>
      <c r="Q3736" s="1">
        <v>0</v>
      </c>
      <c r="S3736" s="1">
        <v>0</v>
      </c>
      <c r="U3736" s="1">
        <v>0</v>
      </c>
      <c r="W3736" s="1">
        <v>0</v>
      </c>
      <c r="Y3736" s="1">
        <v>0</v>
      </c>
      <c r="AA3736" s="1">
        <v>0</v>
      </c>
      <c r="AC3736" s="1">
        <v>0</v>
      </c>
      <c r="AE3736" s="1">
        <v>0</v>
      </c>
      <c r="AG3736" s="1">
        <v>1</v>
      </c>
      <c r="AH3736" s="1">
        <v>0</v>
      </c>
    </row>
    <row r="3737" spans="1:34">
      <c r="A3737" s="1" t="s">
        <v>9664</v>
      </c>
      <c r="B3737" s="1" t="s">
        <v>9665</v>
      </c>
      <c r="C3737" s="1" t="s">
        <v>101</v>
      </c>
      <c r="D3737" s="1">
        <v>4</v>
      </c>
      <c r="E3737" s="1">
        <v>43500</v>
      </c>
      <c r="F3737" s="1" t="s">
        <v>20332</v>
      </c>
      <c r="G3737" s="1" t="s">
        <v>72</v>
      </c>
      <c r="H3737" s="1" t="s">
        <v>73</v>
      </c>
      <c r="I3737" s="1">
        <v>0</v>
      </c>
      <c r="J3737" s="1" t="s">
        <v>74</v>
      </c>
      <c r="K3737" s="1">
        <v>0.8</v>
      </c>
      <c r="L3737" s="1" t="s">
        <v>75</v>
      </c>
      <c r="M3737" s="1">
        <v>0</v>
      </c>
      <c r="O3737" s="1">
        <v>0</v>
      </c>
      <c r="Q3737" s="1">
        <v>0</v>
      </c>
      <c r="S3737" s="1">
        <v>0</v>
      </c>
      <c r="U3737" s="1">
        <v>0</v>
      </c>
      <c r="W3737" s="1">
        <v>0</v>
      </c>
      <c r="Y3737" s="1">
        <v>0</v>
      </c>
      <c r="AA3737" s="1">
        <v>0</v>
      </c>
      <c r="AC3737" s="1">
        <v>0</v>
      </c>
      <c r="AE3737" s="1">
        <v>0</v>
      </c>
      <c r="AG3737" s="1">
        <v>2</v>
      </c>
      <c r="AH3737" s="1">
        <v>10000</v>
      </c>
    </row>
    <row r="3738" spans="1:34">
      <c r="A3738" s="1" t="s">
        <v>9666</v>
      </c>
      <c r="B3738" s="1" t="s">
        <v>9667</v>
      </c>
      <c r="C3738" s="1" t="s">
        <v>98</v>
      </c>
      <c r="D3738" s="1">
        <v>8</v>
      </c>
      <c r="E3738" s="4">
        <v>44649</v>
      </c>
      <c r="F3738" s="1" t="s">
        <v>9668</v>
      </c>
      <c r="G3738" s="1" t="s">
        <v>80</v>
      </c>
      <c r="H3738" s="1" t="s">
        <v>73</v>
      </c>
      <c r="I3738" s="1">
        <v>0.6</v>
      </c>
      <c r="J3738" s="1" t="s">
        <v>82</v>
      </c>
      <c r="K3738" s="1">
        <v>0.77</v>
      </c>
      <c r="L3738" s="1" t="s">
        <v>83</v>
      </c>
      <c r="M3738" s="1">
        <v>0.78</v>
      </c>
      <c r="N3738" s="1" t="s">
        <v>84</v>
      </c>
      <c r="O3738" s="1">
        <v>0.8</v>
      </c>
      <c r="P3738" s="1" t="s">
        <v>85</v>
      </c>
      <c r="Q3738" s="1">
        <v>0</v>
      </c>
      <c r="S3738" s="1">
        <v>0</v>
      </c>
      <c r="U3738" s="1">
        <v>0</v>
      </c>
      <c r="W3738" s="1">
        <v>0</v>
      </c>
      <c r="Y3738" s="1">
        <v>0</v>
      </c>
      <c r="AA3738" s="1">
        <v>0</v>
      </c>
      <c r="AC3738" s="1">
        <v>0</v>
      </c>
      <c r="AE3738" s="1">
        <v>0</v>
      </c>
      <c r="AG3738" s="1">
        <v>3</v>
      </c>
      <c r="AH3738" s="1">
        <v>0</v>
      </c>
    </row>
    <row r="3739" spans="1:34">
      <c r="A3739" s="1" t="s">
        <v>9669</v>
      </c>
      <c r="B3739" s="1" t="s">
        <v>9670</v>
      </c>
      <c r="C3739" s="1" t="s">
        <v>159</v>
      </c>
      <c r="D3739" s="1">
        <v>65</v>
      </c>
      <c r="E3739" s="4">
        <v>44551</v>
      </c>
      <c r="F3739" s="1" t="s">
        <v>9671</v>
      </c>
      <c r="G3739" s="1" t="s">
        <v>72</v>
      </c>
      <c r="H3739" s="1" t="s">
        <v>73</v>
      </c>
      <c r="I3739" s="1">
        <v>0</v>
      </c>
      <c r="J3739" s="1" t="s">
        <v>187</v>
      </c>
      <c r="K3739" s="1">
        <v>0.8</v>
      </c>
      <c r="L3739" s="1" t="s">
        <v>75</v>
      </c>
      <c r="M3739" s="1">
        <v>0</v>
      </c>
      <c r="O3739" s="1">
        <v>0</v>
      </c>
      <c r="Q3739" s="1">
        <v>0</v>
      </c>
      <c r="S3739" s="1">
        <v>0</v>
      </c>
      <c r="U3739" s="1">
        <v>0</v>
      </c>
      <c r="W3739" s="1">
        <v>0</v>
      </c>
      <c r="Y3739" s="1">
        <v>0</v>
      </c>
      <c r="AA3739" s="1">
        <v>0</v>
      </c>
      <c r="AC3739" s="1">
        <v>0</v>
      </c>
      <c r="AE3739" s="1">
        <v>0</v>
      </c>
      <c r="AG3739" s="1">
        <v>2</v>
      </c>
      <c r="AH3739" s="1">
        <v>9000</v>
      </c>
    </row>
    <row r="3740" spans="1:34">
      <c r="A3740" s="1" t="s">
        <v>9672</v>
      </c>
      <c r="B3740" s="1" t="s">
        <v>9673</v>
      </c>
      <c r="C3740" s="1" t="s">
        <v>443</v>
      </c>
      <c r="D3740" s="1">
        <v>9</v>
      </c>
      <c r="E3740" s="4">
        <v>44726</v>
      </c>
      <c r="F3740" s="1" t="s">
        <v>9674</v>
      </c>
      <c r="G3740" s="1" t="s">
        <v>72</v>
      </c>
      <c r="H3740" s="1" t="s">
        <v>65</v>
      </c>
      <c r="I3740" s="1">
        <v>0.8</v>
      </c>
      <c r="J3740" s="1" t="s">
        <v>75</v>
      </c>
      <c r="K3740" s="1">
        <v>0</v>
      </c>
      <c r="M3740" s="1">
        <v>0</v>
      </c>
      <c r="O3740" s="1">
        <v>0</v>
      </c>
      <c r="Q3740" s="1">
        <v>0</v>
      </c>
      <c r="S3740" s="1">
        <v>0</v>
      </c>
      <c r="U3740" s="1">
        <v>0</v>
      </c>
      <c r="W3740" s="1">
        <v>0</v>
      </c>
      <c r="Y3740" s="1">
        <v>0</v>
      </c>
      <c r="AA3740" s="1">
        <v>0</v>
      </c>
      <c r="AC3740" s="1">
        <v>0</v>
      </c>
      <c r="AE3740" s="1">
        <v>0</v>
      </c>
      <c r="AG3740" s="1">
        <v>1</v>
      </c>
      <c r="AH3740" s="1">
        <v>0</v>
      </c>
    </row>
    <row r="3741" spans="1:34">
      <c r="A3741" s="1" t="s">
        <v>9675</v>
      </c>
      <c r="B3741" s="1" t="s">
        <v>9676</v>
      </c>
      <c r="C3741" s="1" t="s">
        <v>228</v>
      </c>
      <c r="D3741" s="1">
        <v>4</v>
      </c>
      <c r="E3741" s="1">
        <v>44308</v>
      </c>
      <c r="F3741" s="1" t="s">
        <v>20332</v>
      </c>
      <c r="G3741" s="1" t="s">
        <v>72</v>
      </c>
      <c r="H3741" s="1" t="s">
        <v>65</v>
      </c>
      <c r="I3741" s="1">
        <v>0.8</v>
      </c>
      <c r="J3741" s="1" t="s">
        <v>75</v>
      </c>
      <c r="K3741" s="1">
        <v>0</v>
      </c>
      <c r="M3741" s="1">
        <v>0</v>
      </c>
      <c r="O3741" s="1">
        <v>0</v>
      </c>
      <c r="Q3741" s="1">
        <v>0</v>
      </c>
      <c r="S3741" s="1">
        <v>0</v>
      </c>
      <c r="U3741" s="1">
        <v>0</v>
      </c>
      <c r="W3741" s="1">
        <v>0</v>
      </c>
      <c r="Y3741" s="1">
        <v>0</v>
      </c>
      <c r="AA3741" s="1">
        <v>0</v>
      </c>
      <c r="AC3741" s="1">
        <v>0</v>
      </c>
      <c r="AE3741" s="1">
        <v>0</v>
      </c>
      <c r="AG3741" s="1">
        <v>1</v>
      </c>
      <c r="AH3741" s="1">
        <v>0</v>
      </c>
    </row>
    <row r="3742" spans="1:34">
      <c r="A3742" s="1" t="s">
        <v>9677</v>
      </c>
      <c r="B3742" s="1" t="s">
        <v>9678</v>
      </c>
      <c r="C3742" s="1" t="s">
        <v>443</v>
      </c>
      <c r="D3742" s="1">
        <v>12</v>
      </c>
      <c r="E3742" s="4">
        <v>44711</v>
      </c>
      <c r="F3742" s="1" t="s">
        <v>9679</v>
      </c>
      <c r="G3742" s="1" t="s">
        <v>72</v>
      </c>
      <c r="H3742" s="1" t="s">
        <v>65</v>
      </c>
      <c r="I3742" s="1">
        <v>0.6</v>
      </c>
      <c r="J3742" s="1" t="s">
        <v>75</v>
      </c>
      <c r="K3742" s="1">
        <v>0</v>
      </c>
      <c r="M3742" s="1">
        <v>0</v>
      </c>
      <c r="O3742" s="1">
        <v>0</v>
      </c>
      <c r="Q3742" s="1">
        <v>0</v>
      </c>
      <c r="S3742" s="1">
        <v>0</v>
      </c>
      <c r="U3742" s="1">
        <v>0</v>
      </c>
      <c r="W3742" s="1">
        <v>0</v>
      </c>
      <c r="Y3742" s="1">
        <v>0</v>
      </c>
      <c r="AA3742" s="1">
        <v>0</v>
      </c>
      <c r="AC3742" s="1">
        <v>0</v>
      </c>
      <c r="AE3742" s="1">
        <v>0</v>
      </c>
      <c r="AG3742" s="1">
        <v>1</v>
      </c>
      <c r="AH3742" s="1">
        <v>0</v>
      </c>
    </row>
    <row r="3743" spans="1:34">
      <c r="A3743" s="1" t="s">
        <v>9680</v>
      </c>
      <c r="B3743" s="1" t="s">
        <v>9681</v>
      </c>
      <c r="C3743" s="1" t="s">
        <v>121</v>
      </c>
      <c r="D3743" s="1">
        <v>34</v>
      </c>
      <c r="E3743" s="1">
        <v>41586</v>
      </c>
      <c r="F3743" s="1" t="s">
        <v>20332</v>
      </c>
      <c r="G3743" s="1" t="s">
        <v>72</v>
      </c>
      <c r="H3743" s="1" t="s">
        <v>65</v>
      </c>
      <c r="I3743" s="1">
        <v>0.5</v>
      </c>
      <c r="J3743" s="1" t="s">
        <v>75</v>
      </c>
      <c r="K3743" s="1">
        <v>0</v>
      </c>
      <c r="M3743" s="1">
        <v>0</v>
      </c>
      <c r="O3743" s="1">
        <v>0</v>
      </c>
      <c r="Q3743" s="1">
        <v>0</v>
      </c>
      <c r="S3743" s="1">
        <v>0</v>
      </c>
      <c r="U3743" s="1">
        <v>0</v>
      </c>
      <c r="W3743" s="1">
        <v>0</v>
      </c>
      <c r="Y3743" s="1">
        <v>0</v>
      </c>
      <c r="AA3743" s="1">
        <v>0</v>
      </c>
      <c r="AC3743" s="1">
        <v>0</v>
      </c>
      <c r="AE3743" s="1">
        <v>0</v>
      </c>
      <c r="AG3743" s="1">
        <v>1</v>
      </c>
      <c r="AH3743" s="1">
        <v>0</v>
      </c>
    </row>
    <row r="3744" spans="1:34">
      <c r="A3744" s="1" t="s">
        <v>9682</v>
      </c>
      <c r="B3744" s="1" t="s">
        <v>9683</v>
      </c>
      <c r="C3744" s="1" t="s">
        <v>152</v>
      </c>
      <c r="D3744" s="1">
        <v>51</v>
      </c>
      <c r="E3744" s="4">
        <v>44560</v>
      </c>
      <c r="F3744" s="1" t="s">
        <v>9684</v>
      </c>
      <c r="G3744" s="1" t="s">
        <v>72</v>
      </c>
      <c r="H3744" s="1" t="s">
        <v>73</v>
      </c>
      <c r="I3744" s="1">
        <v>0</v>
      </c>
      <c r="J3744" s="1" t="s">
        <v>425</v>
      </c>
      <c r="K3744" s="1">
        <v>0.8</v>
      </c>
      <c r="L3744" s="1" t="s">
        <v>75</v>
      </c>
      <c r="M3744" s="1">
        <v>0</v>
      </c>
      <c r="O3744" s="1">
        <v>0</v>
      </c>
      <c r="Q3744" s="1">
        <v>0</v>
      </c>
      <c r="S3744" s="1">
        <v>0</v>
      </c>
      <c r="U3744" s="1">
        <v>0</v>
      </c>
      <c r="W3744" s="1">
        <v>0</v>
      </c>
      <c r="Y3744" s="1">
        <v>0</v>
      </c>
      <c r="AA3744" s="1">
        <v>0</v>
      </c>
      <c r="AC3744" s="1">
        <v>0</v>
      </c>
      <c r="AE3744" s="1">
        <v>0</v>
      </c>
      <c r="AG3744" s="1">
        <v>2</v>
      </c>
      <c r="AH3744" s="1">
        <v>13000</v>
      </c>
    </row>
    <row r="3745" spans="1:34">
      <c r="A3745" s="1" t="s">
        <v>9685</v>
      </c>
      <c r="B3745" s="1" t="s">
        <v>9686</v>
      </c>
      <c r="C3745" s="1" t="s">
        <v>287</v>
      </c>
      <c r="D3745" s="1">
        <v>3</v>
      </c>
      <c r="E3745" s="4">
        <v>44620</v>
      </c>
      <c r="F3745" s="1" t="s">
        <v>9687</v>
      </c>
      <c r="G3745" s="1" t="s">
        <v>80</v>
      </c>
      <c r="H3745" s="1" t="s">
        <v>73</v>
      </c>
      <c r="I3745" s="1">
        <v>0</v>
      </c>
      <c r="J3745" s="1" t="s">
        <v>81</v>
      </c>
      <c r="K3745" s="1">
        <v>0.3</v>
      </c>
      <c r="L3745" s="1" t="s">
        <v>82</v>
      </c>
      <c r="M3745" s="1">
        <v>0.55000000000000004</v>
      </c>
      <c r="N3745" s="1" t="s">
        <v>83</v>
      </c>
      <c r="O3745" s="1">
        <v>0.78</v>
      </c>
      <c r="P3745" s="1" t="s">
        <v>84</v>
      </c>
      <c r="Q3745" s="1">
        <v>0.8</v>
      </c>
      <c r="R3745" s="1" t="s">
        <v>85</v>
      </c>
      <c r="S3745" s="1">
        <v>0</v>
      </c>
      <c r="U3745" s="1">
        <v>0</v>
      </c>
      <c r="W3745" s="1">
        <v>0</v>
      </c>
      <c r="Y3745" s="1">
        <v>0</v>
      </c>
      <c r="AA3745" s="1">
        <v>0</v>
      </c>
      <c r="AC3745" s="1">
        <v>0</v>
      </c>
      <c r="AE3745" s="1">
        <v>0</v>
      </c>
      <c r="AG3745" s="1">
        <v>4</v>
      </c>
      <c r="AH3745" s="1">
        <v>15000</v>
      </c>
    </row>
    <row r="3746" spans="1:34">
      <c r="A3746" s="1" t="s">
        <v>9688</v>
      </c>
      <c r="B3746" s="1" t="s">
        <v>9689</v>
      </c>
      <c r="C3746" s="1" t="s">
        <v>1916</v>
      </c>
      <c r="D3746" s="1">
        <v>31</v>
      </c>
      <c r="E3746" s="4">
        <v>44685</v>
      </c>
      <c r="F3746" s="1" t="s">
        <v>9690</v>
      </c>
      <c r="G3746" s="1" t="s">
        <v>80</v>
      </c>
      <c r="H3746" s="1" t="s">
        <v>73</v>
      </c>
      <c r="I3746" s="1">
        <v>0</v>
      </c>
      <c r="J3746" s="1" t="s">
        <v>81</v>
      </c>
      <c r="K3746" s="1">
        <v>0.5</v>
      </c>
      <c r="L3746" s="1" t="s">
        <v>82</v>
      </c>
      <c r="M3746" s="1">
        <v>0.55000000000000004</v>
      </c>
      <c r="N3746" s="1" t="s">
        <v>83</v>
      </c>
      <c r="O3746" s="1">
        <v>0.6</v>
      </c>
      <c r="P3746" s="1" t="s">
        <v>84</v>
      </c>
      <c r="Q3746" s="1">
        <v>0.7</v>
      </c>
      <c r="R3746" s="1" t="s">
        <v>85</v>
      </c>
      <c r="S3746" s="1">
        <v>0</v>
      </c>
      <c r="U3746" s="1">
        <v>0</v>
      </c>
      <c r="W3746" s="1">
        <v>0</v>
      </c>
      <c r="Y3746" s="1">
        <v>0</v>
      </c>
      <c r="AA3746" s="1">
        <v>0</v>
      </c>
      <c r="AC3746" s="1">
        <v>0</v>
      </c>
      <c r="AE3746" s="1">
        <v>0</v>
      </c>
      <c r="AG3746" s="1">
        <v>4</v>
      </c>
      <c r="AH3746" s="1">
        <v>15000</v>
      </c>
    </row>
    <row r="3747" spans="1:34">
      <c r="A3747" s="1" t="s">
        <v>9691</v>
      </c>
      <c r="B3747" s="1" t="s">
        <v>9692</v>
      </c>
      <c r="C3747" s="1" t="s">
        <v>1916</v>
      </c>
      <c r="D3747" s="1">
        <v>3</v>
      </c>
      <c r="E3747" s="1">
        <v>39534</v>
      </c>
      <c r="F3747" s="1" t="s">
        <v>20332</v>
      </c>
      <c r="G3747" s="1" t="s">
        <v>72</v>
      </c>
      <c r="H3747" s="1" t="s">
        <v>65</v>
      </c>
      <c r="I3747" s="1">
        <v>0.4</v>
      </c>
      <c r="J3747" s="1" t="s">
        <v>75</v>
      </c>
      <c r="K3747" s="1">
        <v>0</v>
      </c>
      <c r="M3747" s="1">
        <v>0</v>
      </c>
      <c r="O3747" s="1">
        <v>0</v>
      </c>
      <c r="Q3747" s="1">
        <v>0</v>
      </c>
      <c r="S3747" s="1">
        <v>0</v>
      </c>
      <c r="U3747" s="1">
        <v>0</v>
      </c>
      <c r="W3747" s="1">
        <v>0</v>
      </c>
      <c r="Y3747" s="1">
        <v>0</v>
      </c>
      <c r="AA3747" s="1">
        <v>0</v>
      </c>
      <c r="AC3747" s="1">
        <v>0</v>
      </c>
      <c r="AE3747" s="1">
        <v>0</v>
      </c>
      <c r="AG3747" s="1">
        <v>1</v>
      </c>
      <c r="AH3747" s="1">
        <v>0</v>
      </c>
    </row>
    <row r="3748" spans="1:34">
      <c r="A3748" s="1" t="s">
        <v>9693</v>
      </c>
      <c r="B3748" s="1" t="s">
        <v>9694</v>
      </c>
      <c r="C3748" s="1" t="s">
        <v>334</v>
      </c>
      <c r="D3748" s="1">
        <v>37</v>
      </c>
      <c r="E3748" s="1">
        <v>39202</v>
      </c>
      <c r="F3748" s="1" t="s">
        <v>20332</v>
      </c>
      <c r="G3748" s="1" t="s">
        <v>72</v>
      </c>
      <c r="H3748" s="1" t="s">
        <v>65</v>
      </c>
      <c r="I3748" s="1">
        <v>0.6</v>
      </c>
      <c r="J3748" s="1" t="s">
        <v>75</v>
      </c>
      <c r="K3748" s="1">
        <v>0</v>
      </c>
      <c r="M3748" s="1">
        <v>0</v>
      </c>
      <c r="O3748" s="1">
        <v>0</v>
      </c>
      <c r="Q3748" s="1">
        <v>0</v>
      </c>
      <c r="S3748" s="1">
        <v>0</v>
      </c>
      <c r="U3748" s="1">
        <v>0</v>
      </c>
      <c r="W3748" s="1">
        <v>0</v>
      </c>
      <c r="Y3748" s="1">
        <v>0</v>
      </c>
      <c r="AA3748" s="1">
        <v>0</v>
      </c>
      <c r="AC3748" s="1">
        <v>0</v>
      </c>
      <c r="AE3748" s="1">
        <v>0</v>
      </c>
      <c r="AG3748" s="1">
        <v>1</v>
      </c>
      <c r="AH3748" s="1">
        <v>0</v>
      </c>
    </row>
    <row r="3749" spans="1:34">
      <c r="A3749" s="1" t="s">
        <v>9695</v>
      </c>
      <c r="B3749" s="1" t="s">
        <v>9696</v>
      </c>
      <c r="C3749" s="1" t="s">
        <v>752</v>
      </c>
      <c r="D3749" s="1">
        <v>9</v>
      </c>
      <c r="E3749" s="4">
        <v>44653</v>
      </c>
      <c r="F3749" s="1" t="s">
        <v>9697</v>
      </c>
      <c r="G3749" s="1" t="s">
        <v>72</v>
      </c>
      <c r="H3749" s="1" t="s">
        <v>73</v>
      </c>
      <c r="I3749" s="1">
        <v>0</v>
      </c>
      <c r="J3749" s="1" t="s">
        <v>397</v>
      </c>
      <c r="K3749" s="1">
        <v>0.8</v>
      </c>
      <c r="L3749" s="1" t="s">
        <v>75</v>
      </c>
      <c r="M3749" s="1">
        <v>0</v>
      </c>
      <c r="O3749" s="1">
        <v>0</v>
      </c>
      <c r="Q3749" s="1">
        <v>0</v>
      </c>
      <c r="S3749" s="1">
        <v>0</v>
      </c>
      <c r="U3749" s="1">
        <v>0</v>
      </c>
      <c r="W3749" s="1">
        <v>0</v>
      </c>
      <c r="Y3749" s="1">
        <v>0</v>
      </c>
      <c r="AA3749" s="1">
        <v>0</v>
      </c>
      <c r="AC3749" s="1">
        <v>0</v>
      </c>
      <c r="AE3749" s="1">
        <v>0</v>
      </c>
      <c r="AG3749" s="1">
        <v>2</v>
      </c>
      <c r="AH3749" s="1">
        <v>8000</v>
      </c>
    </row>
    <row r="3750" spans="1:34">
      <c r="A3750" s="1" t="s">
        <v>9698</v>
      </c>
      <c r="B3750" s="1" t="s">
        <v>9699</v>
      </c>
      <c r="C3750" s="1" t="s">
        <v>365</v>
      </c>
      <c r="D3750" s="1">
        <v>8</v>
      </c>
      <c r="E3750" s="4">
        <v>44648</v>
      </c>
      <c r="F3750" s="1" t="s">
        <v>9700</v>
      </c>
      <c r="G3750" s="1" t="s">
        <v>80</v>
      </c>
      <c r="H3750" s="1" t="s">
        <v>73</v>
      </c>
      <c r="I3750" s="1">
        <v>0</v>
      </c>
      <c r="J3750" s="1" t="s">
        <v>1267</v>
      </c>
      <c r="K3750" s="1">
        <v>0.4</v>
      </c>
      <c r="L3750" s="1" t="s">
        <v>82</v>
      </c>
      <c r="M3750" s="1">
        <v>0.55000000000000004</v>
      </c>
      <c r="N3750" s="1" t="s">
        <v>83</v>
      </c>
      <c r="O3750" s="1">
        <v>0.7</v>
      </c>
      <c r="P3750" s="1" t="s">
        <v>84</v>
      </c>
      <c r="Q3750" s="1">
        <v>0.8</v>
      </c>
      <c r="R3750" s="1" t="s">
        <v>85</v>
      </c>
      <c r="S3750" s="1">
        <v>0</v>
      </c>
      <c r="U3750" s="1">
        <v>0</v>
      </c>
      <c r="W3750" s="1">
        <v>0</v>
      </c>
      <c r="Y3750" s="1">
        <v>0</v>
      </c>
      <c r="AA3750" s="1">
        <v>0</v>
      </c>
      <c r="AC3750" s="1">
        <v>0</v>
      </c>
      <c r="AE3750" s="1">
        <v>0</v>
      </c>
      <c r="AG3750" s="1">
        <v>4</v>
      </c>
      <c r="AH3750" s="1">
        <v>6000</v>
      </c>
    </row>
    <row r="3751" spans="1:34">
      <c r="A3751" s="1" t="s">
        <v>9701</v>
      </c>
      <c r="B3751" s="1" t="s">
        <v>9702</v>
      </c>
      <c r="C3751" s="1" t="s">
        <v>779</v>
      </c>
      <c r="D3751" s="1">
        <v>65</v>
      </c>
      <c r="E3751" s="1">
        <v>41473</v>
      </c>
      <c r="F3751" s="1" t="s">
        <v>20332</v>
      </c>
      <c r="G3751" s="1" t="s">
        <v>72</v>
      </c>
      <c r="H3751" s="1" t="s">
        <v>73</v>
      </c>
      <c r="I3751" s="1">
        <v>0</v>
      </c>
      <c r="J3751" s="1" t="s">
        <v>74</v>
      </c>
      <c r="K3751" s="1">
        <v>0.75</v>
      </c>
      <c r="L3751" s="1" t="s">
        <v>75</v>
      </c>
      <c r="M3751" s="1">
        <v>0</v>
      </c>
      <c r="O3751" s="1">
        <v>0</v>
      </c>
      <c r="Q3751" s="1">
        <v>0</v>
      </c>
      <c r="S3751" s="1">
        <v>0</v>
      </c>
      <c r="U3751" s="1">
        <v>0</v>
      </c>
      <c r="W3751" s="1">
        <v>0</v>
      </c>
      <c r="Y3751" s="1">
        <v>0</v>
      </c>
      <c r="AA3751" s="1">
        <v>0</v>
      </c>
      <c r="AC3751" s="1">
        <v>0</v>
      </c>
      <c r="AE3751" s="1">
        <v>0</v>
      </c>
      <c r="AG3751" s="1">
        <v>2</v>
      </c>
      <c r="AH3751" s="1">
        <v>10000</v>
      </c>
    </row>
    <row r="3752" spans="1:34">
      <c r="A3752" s="1" t="s">
        <v>9703</v>
      </c>
      <c r="B3752" s="1" t="s">
        <v>9704</v>
      </c>
      <c r="C3752" s="1" t="s">
        <v>126</v>
      </c>
      <c r="H3752" s="1" t="s">
        <v>65</v>
      </c>
      <c r="I3752" s="1" t="s">
        <v>66</v>
      </c>
      <c r="V3752" s="1" t="s">
        <v>67</v>
      </c>
    </row>
    <row r="3753" spans="1:34">
      <c r="A3753" s="1" t="s">
        <v>9705</v>
      </c>
      <c r="B3753" s="1" t="s">
        <v>9706</v>
      </c>
      <c r="C3753" s="1" t="s">
        <v>112</v>
      </c>
      <c r="D3753" s="1">
        <v>38</v>
      </c>
      <c r="E3753" s="4">
        <v>44557</v>
      </c>
      <c r="F3753" s="1" t="s">
        <v>9707</v>
      </c>
      <c r="G3753" s="1" t="s">
        <v>72</v>
      </c>
      <c r="H3753" s="1" t="s">
        <v>65</v>
      </c>
      <c r="I3753" s="1">
        <v>0.8</v>
      </c>
      <c r="J3753" s="1" t="s">
        <v>75</v>
      </c>
      <c r="K3753" s="1">
        <v>0</v>
      </c>
      <c r="M3753" s="1">
        <v>0</v>
      </c>
      <c r="O3753" s="1">
        <v>0</v>
      </c>
      <c r="Q3753" s="1">
        <v>0</v>
      </c>
      <c r="S3753" s="1">
        <v>0</v>
      </c>
      <c r="U3753" s="1">
        <v>0</v>
      </c>
      <c r="W3753" s="1">
        <v>0</v>
      </c>
      <c r="Y3753" s="1">
        <v>0</v>
      </c>
      <c r="AA3753" s="1">
        <v>0</v>
      </c>
      <c r="AC3753" s="1">
        <v>0</v>
      </c>
      <c r="AE3753" s="1">
        <v>0</v>
      </c>
      <c r="AG3753" s="1">
        <v>1</v>
      </c>
      <c r="AH3753" s="1">
        <v>0</v>
      </c>
    </row>
    <row r="3754" spans="1:34">
      <c r="A3754" s="1" t="s">
        <v>9708</v>
      </c>
      <c r="B3754" s="1" t="s">
        <v>9709</v>
      </c>
      <c r="C3754" s="1" t="s">
        <v>626</v>
      </c>
      <c r="D3754" s="1">
        <v>46</v>
      </c>
      <c r="E3754" s="4">
        <v>44560</v>
      </c>
      <c r="F3754" s="1" t="s">
        <v>9710</v>
      </c>
      <c r="G3754" s="1" t="s">
        <v>72</v>
      </c>
      <c r="H3754" s="1" t="s">
        <v>73</v>
      </c>
      <c r="I3754" s="1">
        <v>0</v>
      </c>
      <c r="J3754" s="1" t="s">
        <v>74</v>
      </c>
      <c r="K3754" s="1">
        <v>0.8</v>
      </c>
      <c r="L3754" s="1" t="s">
        <v>75</v>
      </c>
      <c r="M3754" s="1">
        <v>0</v>
      </c>
      <c r="O3754" s="1">
        <v>0</v>
      </c>
      <c r="Q3754" s="1">
        <v>0</v>
      </c>
      <c r="S3754" s="1">
        <v>0</v>
      </c>
      <c r="U3754" s="1">
        <v>0</v>
      </c>
      <c r="W3754" s="1">
        <v>0</v>
      </c>
      <c r="Y3754" s="1">
        <v>0</v>
      </c>
      <c r="AA3754" s="1">
        <v>0</v>
      </c>
      <c r="AC3754" s="1">
        <v>0</v>
      </c>
      <c r="AE3754" s="1">
        <v>0</v>
      </c>
      <c r="AG3754" s="1">
        <v>2</v>
      </c>
      <c r="AH3754" s="1">
        <v>10000</v>
      </c>
    </row>
    <row r="3755" spans="1:34">
      <c r="A3755" s="1" t="s">
        <v>9711</v>
      </c>
      <c r="B3755" s="1" t="s">
        <v>9712</v>
      </c>
      <c r="C3755" s="1" t="s">
        <v>259</v>
      </c>
      <c r="D3755" s="1">
        <v>29</v>
      </c>
      <c r="E3755" s="4">
        <v>44560</v>
      </c>
      <c r="F3755" s="1" t="s">
        <v>9713</v>
      </c>
      <c r="G3755" s="1" t="s">
        <v>72</v>
      </c>
      <c r="H3755" s="1" t="s">
        <v>73</v>
      </c>
      <c r="I3755" s="1">
        <v>0</v>
      </c>
      <c r="J3755" s="1" t="s">
        <v>434</v>
      </c>
      <c r="K3755" s="1">
        <v>0.8</v>
      </c>
      <c r="L3755" s="1" t="s">
        <v>75</v>
      </c>
      <c r="M3755" s="1">
        <v>0</v>
      </c>
      <c r="O3755" s="1">
        <v>0</v>
      </c>
      <c r="Q3755" s="1">
        <v>0</v>
      </c>
      <c r="S3755" s="1">
        <v>0</v>
      </c>
      <c r="U3755" s="1">
        <v>0</v>
      </c>
      <c r="W3755" s="1">
        <v>0</v>
      </c>
      <c r="Y3755" s="1">
        <v>0</v>
      </c>
      <c r="AA3755" s="1">
        <v>0</v>
      </c>
      <c r="AC3755" s="1">
        <v>0</v>
      </c>
      <c r="AE3755" s="1">
        <v>0</v>
      </c>
      <c r="AG3755" s="1">
        <v>2</v>
      </c>
      <c r="AH3755" s="1">
        <v>7500</v>
      </c>
    </row>
    <row r="3756" spans="1:34">
      <c r="A3756" s="1" t="s">
        <v>9714</v>
      </c>
      <c r="B3756" s="1" t="s">
        <v>9715</v>
      </c>
      <c r="C3756" s="1" t="s">
        <v>255</v>
      </c>
      <c r="D3756" s="1">
        <v>2</v>
      </c>
      <c r="E3756" s="4">
        <v>44618</v>
      </c>
      <c r="F3756" s="1" t="s">
        <v>9716</v>
      </c>
      <c r="G3756" s="1" t="s">
        <v>72</v>
      </c>
      <c r="H3756" s="1" t="s">
        <v>65</v>
      </c>
      <c r="I3756" s="1">
        <v>0.55000000000000004</v>
      </c>
      <c r="J3756" s="1" t="s">
        <v>75</v>
      </c>
      <c r="K3756" s="1">
        <v>0</v>
      </c>
      <c r="M3756" s="1">
        <v>0</v>
      </c>
      <c r="O3756" s="1">
        <v>0</v>
      </c>
      <c r="Q3756" s="1">
        <v>0</v>
      </c>
      <c r="S3756" s="1">
        <v>0</v>
      </c>
      <c r="U3756" s="1">
        <v>0</v>
      </c>
      <c r="W3756" s="1">
        <v>0</v>
      </c>
      <c r="Y3756" s="1">
        <v>0</v>
      </c>
      <c r="AA3756" s="1">
        <v>0</v>
      </c>
      <c r="AC3756" s="1">
        <v>0</v>
      </c>
      <c r="AE3756" s="1">
        <v>0</v>
      </c>
      <c r="AG3756" s="1">
        <v>1</v>
      </c>
      <c r="AH3756" s="1">
        <v>0</v>
      </c>
    </row>
    <row r="3757" spans="1:34">
      <c r="A3757" s="1" t="s">
        <v>9717</v>
      </c>
      <c r="B3757" s="1" t="s">
        <v>9718</v>
      </c>
      <c r="C3757" s="1" t="s">
        <v>112</v>
      </c>
      <c r="D3757" s="1">
        <v>6</v>
      </c>
      <c r="E3757" s="4">
        <v>44637</v>
      </c>
      <c r="F3757" s="1" t="s">
        <v>9719</v>
      </c>
      <c r="G3757" s="1" t="s">
        <v>80</v>
      </c>
      <c r="H3757" s="1" t="s">
        <v>73</v>
      </c>
      <c r="I3757" s="1">
        <v>0.55000000000000004</v>
      </c>
      <c r="J3757" s="1" t="s">
        <v>82</v>
      </c>
      <c r="K3757" s="1">
        <v>0.56999999999999995</v>
      </c>
      <c r="L3757" s="1" t="s">
        <v>83</v>
      </c>
      <c r="M3757" s="1">
        <v>0.7</v>
      </c>
      <c r="N3757" s="1" t="s">
        <v>84</v>
      </c>
      <c r="O3757" s="1">
        <v>0.78</v>
      </c>
      <c r="P3757" s="1" t="s">
        <v>85</v>
      </c>
      <c r="Q3757" s="1">
        <v>0</v>
      </c>
      <c r="S3757" s="1">
        <v>0</v>
      </c>
      <c r="U3757" s="1">
        <v>0</v>
      </c>
      <c r="W3757" s="1">
        <v>0</v>
      </c>
      <c r="Y3757" s="1">
        <v>0</v>
      </c>
      <c r="AA3757" s="1">
        <v>0</v>
      </c>
      <c r="AC3757" s="1">
        <v>0</v>
      </c>
      <c r="AE3757" s="1">
        <v>0</v>
      </c>
      <c r="AG3757" s="1">
        <v>3</v>
      </c>
      <c r="AH3757" s="1">
        <v>0</v>
      </c>
    </row>
    <row r="3758" spans="1:34">
      <c r="A3758" s="1" t="s">
        <v>9720</v>
      </c>
      <c r="B3758" s="1" t="s">
        <v>9721</v>
      </c>
      <c r="C3758" s="1" t="s">
        <v>736</v>
      </c>
      <c r="D3758" s="1">
        <v>5</v>
      </c>
      <c r="E3758" s="4">
        <v>44589</v>
      </c>
      <c r="F3758" s="1" t="s">
        <v>9722</v>
      </c>
      <c r="G3758" s="1" t="s">
        <v>72</v>
      </c>
      <c r="H3758" s="1" t="s">
        <v>65</v>
      </c>
      <c r="I3758" s="1">
        <v>0.8</v>
      </c>
      <c r="J3758" s="1" t="s">
        <v>75</v>
      </c>
      <c r="K3758" s="1">
        <v>0</v>
      </c>
      <c r="M3758" s="1">
        <v>0</v>
      </c>
      <c r="O3758" s="1">
        <v>0</v>
      </c>
      <c r="Q3758" s="1">
        <v>0</v>
      </c>
      <c r="S3758" s="1">
        <v>0</v>
      </c>
      <c r="U3758" s="1">
        <v>0</v>
      </c>
      <c r="W3758" s="1">
        <v>0</v>
      </c>
      <c r="Y3758" s="1">
        <v>0</v>
      </c>
      <c r="AA3758" s="1">
        <v>0</v>
      </c>
      <c r="AC3758" s="1">
        <v>0</v>
      </c>
      <c r="AE3758" s="1">
        <v>0</v>
      </c>
      <c r="AG3758" s="1">
        <v>1</v>
      </c>
      <c r="AH3758" s="1">
        <v>0</v>
      </c>
    </row>
    <row r="3759" spans="1:34">
      <c r="A3759" s="1" t="s">
        <v>9723</v>
      </c>
      <c r="B3759" s="1" t="s">
        <v>9724</v>
      </c>
      <c r="C3759" s="1" t="s">
        <v>78</v>
      </c>
      <c r="H3759" s="1" t="s">
        <v>65</v>
      </c>
      <c r="I3759" s="1" t="s">
        <v>66</v>
      </c>
      <c r="V3759" s="1" t="s">
        <v>67</v>
      </c>
    </row>
    <row r="3760" spans="1:34">
      <c r="A3760" s="1" t="s">
        <v>9725</v>
      </c>
      <c r="B3760" s="1" t="s">
        <v>9726</v>
      </c>
      <c r="C3760" s="1" t="s">
        <v>159</v>
      </c>
      <c r="H3760" s="1" t="s">
        <v>65</v>
      </c>
      <c r="I3760" s="1" t="s">
        <v>66</v>
      </c>
      <c r="V3760" s="1" t="s">
        <v>67</v>
      </c>
    </row>
    <row r="3761" spans="1:34">
      <c r="A3761" s="1" t="s">
        <v>9727</v>
      </c>
      <c r="B3761" s="1" t="s">
        <v>9728</v>
      </c>
      <c r="C3761" s="1" t="s">
        <v>423</v>
      </c>
      <c r="D3761" s="1">
        <v>20</v>
      </c>
      <c r="E3761" s="4">
        <v>44648</v>
      </c>
      <c r="F3761" s="1" t="s">
        <v>9729</v>
      </c>
      <c r="G3761" s="1" t="s">
        <v>72</v>
      </c>
      <c r="H3761" s="1" t="s">
        <v>73</v>
      </c>
      <c r="I3761" s="1">
        <v>0</v>
      </c>
      <c r="J3761" s="1" t="s">
        <v>89</v>
      </c>
      <c r="K3761" s="1">
        <v>0.8</v>
      </c>
      <c r="L3761" s="1" t="s">
        <v>75</v>
      </c>
      <c r="M3761" s="1">
        <v>0</v>
      </c>
      <c r="O3761" s="1">
        <v>0</v>
      </c>
      <c r="Q3761" s="1">
        <v>0</v>
      </c>
      <c r="S3761" s="1">
        <v>0</v>
      </c>
      <c r="U3761" s="1">
        <v>0</v>
      </c>
      <c r="W3761" s="1">
        <v>0</v>
      </c>
      <c r="Y3761" s="1">
        <v>0</v>
      </c>
      <c r="AA3761" s="1">
        <v>0</v>
      </c>
      <c r="AC3761" s="1">
        <v>0</v>
      </c>
      <c r="AE3761" s="1">
        <v>0</v>
      </c>
      <c r="AG3761" s="1">
        <v>2</v>
      </c>
      <c r="AH3761" s="1">
        <v>12000</v>
      </c>
    </row>
    <row r="3762" spans="1:34">
      <c r="A3762" s="1" t="s">
        <v>9730</v>
      </c>
      <c r="B3762" s="1" t="s">
        <v>9731</v>
      </c>
      <c r="C3762" s="1" t="s">
        <v>3535</v>
      </c>
      <c r="D3762" s="1">
        <v>4</v>
      </c>
      <c r="E3762" s="4">
        <v>44623</v>
      </c>
      <c r="F3762" s="1" t="s">
        <v>9732</v>
      </c>
      <c r="G3762" s="1" t="s">
        <v>80</v>
      </c>
      <c r="H3762" s="1" t="s">
        <v>73</v>
      </c>
      <c r="I3762" s="1">
        <v>0</v>
      </c>
      <c r="J3762" s="1" t="s">
        <v>81</v>
      </c>
      <c r="K3762" s="1">
        <v>0.5</v>
      </c>
      <c r="L3762" s="1" t="s">
        <v>82</v>
      </c>
      <c r="M3762" s="1">
        <v>0.55000000000000004</v>
      </c>
      <c r="N3762" s="1" t="s">
        <v>83</v>
      </c>
      <c r="O3762" s="1">
        <v>0.65</v>
      </c>
      <c r="P3762" s="1" t="s">
        <v>84</v>
      </c>
      <c r="Q3762" s="1">
        <v>0.75</v>
      </c>
      <c r="R3762" s="1" t="s">
        <v>85</v>
      </c>
      <c r="S3762" s="1">
        <v>0</v>
      </c>
      <c r="U3762" s="1">
        <v>0</v>
      </c>
      <c r="W3762" s="1">
        <v>0</v>
      </c>
      <c r="Y3762" s="1">
        <v>0</v>
      </c>
      <c r="AA3762" s="1">
        <v>0</v>
      </c>
      <c r="AC3762" s="1">
        <v>0</v>
      </c>
      <c r="AE3762" s="1">
        <v>0</v>
      </c>
      <c r="AG3762" s="1">
        <v>4</v>
      </c>
      <c r="AH3762" s="1">
        <v>15000</v>
      </c>
    </row>
    <row r="3763" spans="1:34">
      <c r="A3763" s="1" t="s">
        <v>9733</v>
      </c>
      <c r="B3763" s="1" t="s">
        <v>9734</v>
      </c>
      <c r="C3763" s="1" t="s">
        <v>190</v>
      </c>
      <c r="D3763" s="1">
        <v>3</v>
      </c>
      <c r="E3763" s="1">
        <v>39582</v>
      </c>
      <c r="F3763" s="1" t="s">
        <v>20332</v>
      </c>
      <c r="G3763" s="1" t="s">
        <v>72</v>
      </c>
      <c r="H3763" s="1" t="s">
        <v>65</v>
      </c>
      <c r="I3763" s="1">
        <v>0.2</v>
      </c>
      <c r="J3763" s="1" t="s">
        <v>75</v>
      </c>
      <c r="K3763" s="1">
        <v>0</v>
      </c>
      <c r="M3763" s="1">
        <v>0</v>
      </c>
      <c r="O3763" s="1">
        <v>0</v>
      </c>
      <c r="Q3763" s="1">
        <v>0</v>
      </c>
      <c r="S3763" s="1">
        <v>0</v>
      </c>
      <c r="U3763" s="1">
        <v>0</v>
      </c>
      <c r="W3763" s="1">
        <v>0</v>
      </c>
      <c r="Y3763" s="1">
        <v>0</v>
      </c>
      <c r="AA3763" s="1">
        <v>0</v>
      </c>
      <c r="AC3763" s="1">
        <v>0</v>
      </c>
      <c r="AE3763" s="1">
        <v>0</v>
      </c>
      <c r="AG3763" s="1">
        <v>1</v>
      </c>
      <c r="AH3763" s="1">
        <v>0</v>
      </c>
    </row>
    <row r="3764" spans="1:34">
      <c r="A3764" s="1" t="s">
        <v>9735</v>
      </c>
      <c r="B3764" s="1" t="s">
        <v>9736</v>
      </c>
      <c r="C3764" s="1" t="s">
        <v>132</v>
      </c>
      <c r="D3764" s="1">
        <v>9</v>
      </c>
      <c r="E3764" s="1">
        <v>42487</v>
      </c>
      <c r="F3764" s="1" t="s">
        <v>20332</v>
      </c>
      <c r="G3764" s="1" t="s">
        <v>72</v>
      </c>
      <c r="H3764" s="1" t="s">
        <v>73</v>
      </c>
      <c r="I3764" s="1">
        <v>0</v>
      </c>
      <c r="J3764" s="1" t="s">
        <v>74</v>
      </c>
      <c r="K3764" s="1">
        <v>0.8</v>
      </c>
      <c r="L3764" s="1" t="s">
        <v>75</v>
      </c>
      <c r="M3764" s="1">
        <v>0</v>
      </c>
      <c r="O3764" s="1">
        <v>0</v>
      </c>
      <c r="Q3764" s="1">
        <v>0</v>
      </c>
      <c r="S3764" s="1">
        <v>0</v>
      </c>
      <c r="U3764" s="1">
        <v>0</v>
      </c>
      <c r="W3764" s="1">
        <v>0</v>
      </c>
      <c r="Y3764" s="1">
        <v>0</v>
      </c>
      <c r="AA3764" s="1">
        <v>0</v>
      </c>
      <c r="AC3764" s="1">
        <v>0</v>
      </c>
      <c r="AE3764" s="1">
        <v>0</v>
      </c>
      <c r="AG3764" s="1">
        <v>2</v>
      </c>
      <c r="AH3764" s="1">
        <v>10000</v>
      </c>
    </row>
    <row r="3765" spans="1:34">
      <c r="A3765" s="1" t="s">
        <v>9737</v>
      </c>
      <c r="B3765" s="1" t="s">
        <v>9738</v>
      </c>
      <c r="C3765" s="1" t="s">
        <v>132</v>
      </c>
      <c r="D3765" s="1">
        <v>15</v>
      </c>
      <c r="E3765" s="4">
        <v>44708</v>
      </c>
      <c r="F3765" s="1" t="s">
        <v>9739</v>
      </c>
      <c r="G3765" s="1" t="s">
        <v>72</v>
      </c>
      <c r="H3765" s="1" t="s">
        <v>73</v>
      </c>
      <c r="I3765" s="1">
        <v>0</v>
      </c>
      <c r="J3765" s="1" t="s">
        <v>74</v>
      </c>
      <c r="K3765" s="1">
        <v>0.8</v>
      </c>
      <c r="L3765" s="1" t="s">
        <v>75</v>
      </c>
      <c r="M3765" s="1">
        <v>0</v>
      </c>
      <c r="O3765" s="1">
        <v>0</v>
      </c>
      <c r="Q3765" s="1">
        <v>0</v>
      </c>
      <c r="S3765" s="1">
        <v>0</v>
      </c>
      <c r="U3765" s="1">
        <v>0</v>
      </c>
      <c r="W3765" s="1">
        <v>0</v>
      </c>
      <c r="Y3765" s="1">
        <v>0</v>
      </c>
      <c r="AA3765" s="1">
        <v>0</v>
      </c>
      <c r="AC3765" s="1">
        <v>0</v>
      </c>
      <c r="AE3765" s="1">
        <v>0</v>
      </c>
      <c r="AG3765" s="1">
        <v>2</v>
      </c>
      <c r="AH3765" s="1">
        <v>10000</v>
      </c>
    </row>
    <row r="3766" spans="1:34">
      <c r="A3766" s="1" t="s">
        <v>9740</v>
      </c>
      <c r="B3766" s="1" t="s">
        <v>9741</v>
      </c>
      <c r="C3766" s="1" t="s">
        <v>235</v>
      </c>
      <c r="D3766" s="1">
        <v>6</v>
      </c>
      <c r="E3766" s="1">
        <v>44273</v>
      </c>
      <c r="F3766" s="1" t="s">
        <v>20332</v>
      </c>
      <c r="G3766" s="1" t="s">
        <v>72</v>
      </c>
      <c r="H3766" s="1" t="s">
        <v>65</v>
      </c>
      <c r="I3766" s="1">
        <v>0.8</v>
      </c>
      <c r="J3766" s="1" t="s">
        <v>75</v>
      </c>
      <c r="K3766" s="1">
        <v>0</v>
      </c>
      <c r="M3766" s="1">
        <v>0</v>
      </c>
      <c r="O3766" s="1">
        <v>0</v>
      </c>
      <c r="Q3766" s="1">
        <v>0</v>
      </c>
      <c r="S3766" s="1">
        <v>0</v>
      </c>
      <c r="U3766" s="1">
        <v>0</v>
      </c>
      <c r="W3766" s="1">
        <v>0</v>
      </c>
      <c r="Y3766" s="1">
        <v>0</v>
      </c>
      <c r="AA3766" s="1">
        <v>0</v>
      </c>
      <c r="AC3766" s="1">
        <v>0</v>
      </c>
      <c r="AE3766" s="1">
        <v>0</v>
      </c>
      <c r="AG3766" s="1">
        <v>1</v>
      </c>
      <c r="AH3766" s="1">
        <v>0</v>
      </c>
    </row>
    <row r="3767" spans="1:34">
      <c r="A3767" s="1" t="s">
        <v>9742</v>
      </c>
      <c r="B3767" s="1" t="s">
        <v>9743</v>
      </c>
      <c r="C3767" s="1" t="s">
        <v>533</v>
      </c>
      <c r="D3767" s="1">
        <v>40</v>
      </c>
      <c r="E3767" s="1">
        <v>43673</v>
      </c>
      <c r="F3767" s="1" t="s">
        <v>20332</v>
      </c>
      <c r="G3767" s="1" t="s">
        <v>72</v>
      </c>
      <c r="H3767" s="1" t="s">
        <v>73</v>
      </c>
      <c r="I3767" s="1">
        <v>0</v>
      </c>
      <c r="J3767" s="1" t="s">
        <v>20588</v>
      </c>
      <c r="K3767" s="1">
        <v>0</v>
      </c>
      <c r="L3767" s="1" t="s">
        <v>20589</v>
      </c>
      <c r="M3767" s="1">
        <v>0</v>
      </c>
      <c r="N3767" s="1" t="s">
        <v>20590</v>
      </c>
      <c r="O3767" s="1">
        <v>0</v>
      </c>
      <c r="P3767" s="1" t="s">
        <v>20591</v>
      </c>
      <c r="Q3767" s="1">
        <v>0</v>
      </c>
      <c r="R3767" s="1" t="s">
        <v>20592</v>
      </c>
      <c r="S3767" s="1">
        <v>0.8</v>
      </c>
      <c r="T3767" s="1" t="s">
        <v>75</v>
      </c>
      <c r="U3767" s="1">
        <v>0</v>
      </c>
      <c r="W3767" s="1">
        <v>0</v>
      </c>
      <c r="Y3767" s="1">
        <v>0</v>
      </c>
      <c r="AA3767" s="1">
        <v>0</v>
      </c>
      <c r="AC3767" s="1">
        <v>0</v>
      </c>
      <c r="AE3767" s="1">
        <v>0</v>
      </c>
      <c r="AG3767" s="1">
        <v>0</v>
      </c>
      <c r="AH3767" s="1">
        <v>0</v>
      </c>
    </row>
    <row r="3768" spans="1:34">
      <c r="A3768" s="1" t="s">
        <v>9744</v>
      </c>
      <c r="B3768" s="1" t="s">
        <v>9745</v>
      </c>
      <c r="C3768" s="1" t="s">
        <v>228</v>
      </c>
      <c r="D3768" s="1">
        <v>41</v>
      </c>
      <c r="E3768" s="1">
        <v>43462</v>
      </c>
      <c r="F3768" s="1" t="s">
        <v>20332</v>
      </c>
      <c r="G3768" s="1" t="s">
        <v>72</v>
      </c>
      <c r="H3768" s="1" t="s">
        <v>65</v>
      </c>
      <c r="I3768" s="1">
        <v>0.8</v>
      </c>
      <c r="J3768" s="1" t="s">
        <v>75</v>
      </c>
      <c r="K3768" s="1">
        <v>0</v>
      </c>
      <c r="M3768" s="1">
        <v>0</v>
      </c>
      <c r="O3768" s="1">
        <v>0</v>
      </c>
      <c r="Q3768" s="1">
        <v>0</v>
      </c>
      <c r="S3768" s="1">
        <v>0</v>
      </c>
      <c r="U3768" s="1">
        <v>0</v>
      </c>
      <c r="W3768" s="1">
        <v>0</v>
      </c>
      <c r="Y3768" s="1">
        <v>0</v>
      </c>
      <c r="AA3768" s="1">
        <v>0</v>
      </c>
      <c r="AC3768" s="1">
        <v>0</v>
      </c>
      <c r="AE3768" s="1">
        <v>0</v>
      </c>
      <c r="AG3768" s="1">
        <v>1</v>
      </c>
      <c r="AH3768" s="1">
        <v>0</v>
      </c>
    </row>
    <row r="3769" spans="1:34">
      <c r="A3769" s="1" t="s">
        <v>9746</v>
      </c>
      <c r="B3769" s="1" t="s">
        <v>9747</v>
      </c>
      <c r="C3769" s="1" t="s">
        <v>126</v>
      </c>
      <c r="H3769" s="1" t="s">
        <v>65</v>
      </c>
      <c r="I3769" s="1" t="s">
        <v>66</v>
      </c>
      <c r="V3769" s="1" t="s">
        <v>67</v>
      </c>
    </row>
    <row r="3770" spans="1:34">
      <c r="A3770" s="1" t="s">
        <v>9748</v>
      </c>
      <c r="B3770" s="1" t="s">
        <v>9749</v>
      </c>
      <c r="C3770" s="1" t="s">
        <v>252</v>
      </c>
      <c r="D3770" s="1">
        <v>5</v>
      </c>
      <c r="E3770" s="4">
        <v>44651</v>
      </c>
      <c r="F3770" s="1" t="s">
        <v>9750</v>
      </c>
      <c r="G3770" s="1" t="s">
        <v>72</v>
      </c>
      <c r="H3770" s="1" t="s">
        <v>65</v>
      </c>
      <c r="I3770" s="1">
        <v>0.8</v>
      </c>
      <c r="J3770" s="1" t="s">
        <v>75</v>
      </c>
      <c r="K3770" s="1">
        <v>0</v>
      </c>
      <c r="M3770" s="1">
        <v>0</v>
      </c>
      <c r="O3770" s="1">
        <v>0</v>
      </c>
      <c r="Q3770" s="1">
        <v>0</v>
      </c>
      <c r="S3770" s="1">
        <v>0</v>
      </c>
      <c r="U3770" s="1">
        <v>0</v>
      </c>
      <c r="W3770" s="1">
        <v>0</v>
      </c>
      <c r="Y3770" s="1">
        <v>0</v>
      </c>
      <c r="AA3770" s="1">
        <v>0</v>
      </c>
      <c r="AC3770" s="1">
        <v>0</v>
      </c>
      <c r="AE3770" s="1">
        <v>0</v>
      </c>
      <c r="AG3770" s="1">
        <v>1</v>
      </c>
      <c r="AH3770" s="1">
        <v>0</v>
      </c>
    </row>
    <row r="3771" spans="1:34">
      <c r="A3771" s="1" t="s">
        <v>9751</v>
      </c>
      <c r="B3771" s="1" t="s">
        <v>9752</v>
      </c>
      <c r="C3771" s="1" t="s">
        <v>152</v>
      </c>
      <c r="D3771" s="1">
        <v>38</v>
      </c>
      <c r="E3771" s="4">
        <v>44561</v>
      </c>
      <c r="F3771" s="1" t="s">
        <v>9753</v>
      </c>
      <c r="G3771" s="1" t="s">
        <v>72</v>
      </c>
      <c r="H3771" s="1" t="s">
        <v>65</v>
      </c>
      <c r="I3771" s="1">
        <v>0.4</v>
      </c>
      <c r="J3771" s="1" t="s">
        <v>75</v>
      </c>
      <c r="K3771" s="1">
        <v>0</v>
      </c>
      <c r="M3771" s="1">
        <v>0</v>
      </c>
      <c r="O3771" s="1">
        <v>0</v>
      </c>
      <c r="Q3771" s="1">
        <v>0</v>
      </c>
      <c r="S3771" s="1">
        <v>0</v>
      </c>
      <c r="U3771" s="1">
        <v>0</v>
      </c>
      <c r="W3771" s="1">
        <v>0</v>
      </c>
      <c r="Y3771" s="1">
        <v>0</v>
      </c>
      <c r="AA3771" s="1">
        <v>0</v>
      </c>
      <c r="AC3771" s="1">
        <v>0</v>
      </c>
      <c r="AE3771" s="1">
        <v>0</v>
      </c>
      <c r="AG3771" s="1">
        <v>1</v>
      </c>
      <c r="AH3771" s="1">
        <v>0</v>
      </c>
    </row>
    <row r="3772" spans="1:34">
      <c r="A3772" s="1" t="s">
        <v>9754</v>
      </c>
      <c r="B3772" s="1" t="s">
        <v>9755</v>
      </c>
      <c r="C3772" s="1" t="s">
        <v>159</v>
      </c>
      <c r="D3772" s="1">
        <v>5</v>
      </c>
      <c r="E3772" s="4">
        <v>44642</v>
      </c>
      <c r="F3772" s="1" t="s">
        <v>9756</v>
      </c>
      <c r="G3772" s="1" t="s">
        <v>80</v>
      </c>
      <c r="H3772" s="1" t="s">
        <v>73</v>
      </c>
      <c r="I3772" s="1">
        <v>0</v>
      </c>
      <c r="J3772" s="1" t="s">
        <v>74</v>
      </c>
      <c r="K3772" s="1">
        <v>0.68</v>
      </c>
      <c r="L3772" s="1" t="s">
        <v>82</v>
      </c>
      <c r="M3772" s="1">
        <v>0.7</v>
      </c>
      <c r="N3772" s="1" t="s">
        <v>83</v>
      </c>
      <c r="O3772" s="1">
        <v>0.72</v>
      </c>
      <c r="P3772" s="1" t="s">
        <v>84</v>
      </c>
      <c r="Q3772" s="1">
        <v>0.76</v>
      </c>
      <c r="R3772" s="1" t="s">
        <v>85</v>
      </c>
      <c r="S3772" s="1">
        <v>0</v>
      </c>
      <c r="U3772" s="1">
        <v>0</v>
      </c>
      <c r="W3772" s="1">
        <v>0</v>
      </c>
      <c r="Y3772" s="1">
        <v>0</v>
      </c>
      <c r="AA3772" s="1">
        <v>0</v>
      </c>
      <c r="AC3772" s="1">
        <v>0</v>
      </c>
      <c r="AE3772" s="1">
        <v>0</v>
      </c>
      <c r="AG3772" s="1">
        <v>4</v>
      </c>
      <c r="AH3772" s="1">
        <v>10000</v>
      </c>
    </row>
    <row r="3773" spans="1:34">
      <c r="A3773" s="1" t="s">
        <v>9757</v>
      </c>
      <c r="B3773" s="1" t="s">
        <v>9758</v>
      </c>
      <c r="C3773" s="1" t="s">
        <v>112</v>
      </c>
      <c r="D3773" s="1">
        <v>6</v>
      </c>
      <c r="E3773" s="4">
        <v>44617</v>
      </c>
      <c r="F3773" s="1" t="s">
        <v>9759</v>
      </c>
      <c r="G3773" s="1" t="s">
        <v>72</v>
      </c>
      <c r="H3773" s="1" t="s">
        <v>65</v>
      </c>
      <c r="I3773" s="1">
        <v>0.3</v>
      </c>
      <c r="J3773" s="1" t="s">
        <v>75</v>
      </c>
      <c r="K3773" s="1">
        <v>0</v>
      </c>
      <c r="M3773" s="1">
        <v>0</v>
      </c>
      <c r="O3773" s="1">
        <v>0</v>
      </c>
      <c r="Q3773" s="1">
        <v>0</v>
      </c>
      <c r="S3773" s="1">
        <v>0</v>
      </c>
      <c r="U3773" s="1">
        <v>0</v>
      </c>
      <c r="W3773" s="1">
        <v>0</v>
      </c>
      <c r="Y3773" s="1">
        <v>0</v>
      </c>
      <c r="AA3773" s="1">
        <v>0</v>
      </c>
      <c r="AC3773" s="1">
        <v>0</v>
      </c>
      <c r="AE3773" s="1">
        <v>0</v>
      </c>
      <c r="AG3773" s="1">
        <v>1</v>
      </c>
      <c r="AH3773" s="1">
        <v>0</v>
      </c>
    </row>
    <row r="3774" spans="1:34">
      <c r="A3774" s="1" t="s">
        <v>9760</v>
      </c>
      <c r="B3774" s="1" t="s">
        <v>9761</v>
      </c>
      <c r="C3774" s="1" t="s">
        <v>287</v>
      </c>
      <c r="D3774" s="1">
        <v>1</v>
      </c>
      <c r="E3774" s="4">
        <v>44639</v>
      </c>
      <c r="F3774" s="1" t="s">
        <v>9762</v>
      </c>
      <c r="G3774" s="1" t="s">
        <v>80</v>
      </c>
      <c r="H3774" s="1" t="s">
        <v>73</v>
      </c>
      <c r="I3774" s="1">
        <v>0</v>
      </c>
      <c r="J3774" s="1" t="s">
        <v>89</v>
      </c>
      <c r="K3774" s="1">
        <v>0.78</v>
      </c>
      <c r="L3774" s="1" t="s">
        <v>75</v>
      </c>
      <c r="M3774" s="1">
        <v>0</v>
      </c>
      <c r="O3774" s="1">
        <v>0</v>
      </c>
      <c r="Q3774" s="1">
        <v>0</v>
      </c>
      <c r="S3774" s="1">
        <v>0</v>
      </c>
      <c r="U3774" s="1">
        <v>0</v>
      </c>
      <c r="W3774" s="1">
        <v>0</v>
      </c>
      <c r="Y3774" s="1">
        <v>0</v>
      </c>
      <c r="AA3774" s="1">
        <v>0</v>
      </c>
      <c r="AC3774" s="1">
        <v>0</v>
      </c>
      <c r="AE3774" s="1">
        <v>0</v>
      </c>
      <c r="AG3774" s="1">
        <v>2</v>
      </c>
      <c r="AH3774" s="1">
        <v>12000</v>
      </c>
    </row>
    <row r="3775" spans="1:34">
      <c r="A3775" s="1" t="s">
        <v>9763</v>
      </c>
      <c r="B3775" s="1" t="s">
        <v>9764</v>
      </c>
      <c r="C3775" s="1" t="s">
        <v>152</v>
      </c>
      <c r="D3775" s="1">
        <v>8</v>
      </c>
      <c r="E3775" s="4">
        <v>44680</v>
      </c>
      <c r="F3775" s="1" t="s">
        <v>9765</v>
      </c>
      <c r="G3775" s="1" t="s">
        <v>72</v>
      </c>
      <c r="H3775" s="1" t="s">
        <v>73</v>
      </c>
      <c r="I3775" s="1">
        <v>0</v>
      </c>
      <c r="J3775" s="1" t="s">
        <v>397</v>
      </c>
      <c r="K3775" s="1">
        <v>0.8</v>
      </c>
      <c r="L3775" s="1" t="s">
        <v>75</v>
      </c>
      <c r="M3775" s="1">
        <v>0</v>
      </c>
      <c r="O3775" s="1">
        <v>0</v>
      </c>
      <c r="Q3775" s="1">
        <v>0</v>
      </c>
      <c r="S3775" s="1">
        <v>0</v>
      </c>
      <c r="U3775" s="1">
        <v>0</v>
      </c>
      <c r="W3775" s="1">
        <v>0</v>
      </c>
      <c r="Y3775" s="1">
        <v>0</v>
      </c>
      <c r="AA3775" s="1">
        <v>0</v>
      </c>
      <c r="AC3775" s="1">
        <v>0</v>
      </c>
      <c r="AE3775" s="1">
        <v>0</v>
      </c>
      <c r="AG3775" s="1">
        <v>2</v>
      </c>
      <c r="AH3775" s="1">
        <v>8000</v>
      </c>
    </row>
    <row r="3776" spans="1:34">
      <c r="A3776" s="1" t="s">
        <v>9766</v>
      </c>
      <c r="B3776" s="1" t="s">
        <v>9767</v>
      </c>
      <c r="C3776" s="1" t="s">
        <v>235</v>
      </c>
      <c r="D3776" s="1">
        <v>7</v>
      </c>
      <c r="E3776" s="4">
        <v>44712</v>
      </c>
      <c r="F3776" s="1" t="s">
        <v>9768</v>
      </c>
      <c r="G3776" s="1" t="s">
        <v>72</v>
      </c>
      <c r="H3776" s="1" t="s">
        <v>65</v>
      </c>
      <c r="I3776" s="1">
        <v>0.4</v>
      </c>
      <c r="J3776" s="1" t="s">
        <v>75</v>
      </c>
      <c r="K3776" s="1">
        <v>0</v>
      </c>
      <c r="M3776" s="1">
        <v>0</v>
      </c>
      <c r="O3776" s="1">
        <v>0</v>
      </c>
      <c r="Q3776" s="1">
        <v>0</v>
      </c>
      <c r="S3776" s="1">
        <v>0</v>
      </c>
      <c r="U3776" s="1">
        <v>0</v>
      </c>
      <c r="W3776" s="1">
        <v>0</v>
      </c>
      <c r="Y3776" s="1">
        <v>0</v>
      </c>
      <c r="AA3776" s="1">
        <v>0</v>
      </c>
      <c r="AC3776" s="1">
        <v>0</v>
      </c>
      <c r="AE3776" s="1">
        <v>0</v>
      </c>
      <c r="AG3776" s="1">
        <v>1</v>
      </c>
      <c r="AH3776" s="1">
        <v>0</v>
      </c>
    </row>
    <row r="3777" spans="1:34">
      <c r="A3777" s="1" t="s">
        <v>9769</v>
      </c>
      <c r="B3777" s="1" t="s">
        <v>9770</v>
      </c>
      <c r="C3777" s="1" t="s">
        <v>306</v>
      </c>
      <c r="D3777" s="1">
        <v>13</v>
      </c>
      <c r="E3777" s="4">
        <v>44641</v>
      </c>
      <c r="F3777" s="1" t="s">
        <v>9771</v>
      </c>
      <c r="G3777" s="1" t="s">
        <v>80</v>
      </c>
      <c r="H3777" s="1" t="s">
        <v>73</v>
      </c>
      <c r="I3777" s="1">
        <v>0</v>
      </c>
      <c r="J3777" s="1" t="s">
        <v>89</v>
      </c>
      <c r="K3777" s="1">
        <v>0.7</v>
      </c>
      <c r="L3777" s="1" t="s">
        <v>82</v>
      </c>
      <c r="M3777" s="1">
        <v>0.72</v>
      </c>
      <c r="N3777" s="1" t="s">
        <v>83</v>
      </c>
      <c r="O3777" s="1">
        <v>0.78</v>
      </c>
      <c r="P3777" s="1" t="s">
        <v>84</v>
      </c>
      <c r="Q3777" s="1">
        <v>0.8</v>
      </c>
      <c r="R3777" s="1" t="s">
        <v>85</v>
      </c>
      <c r="S3777" s="1">
        <v>0</v>
      </c>
      <c r="U3777" s="1">
        <v>0</v>
      </c>
      <c r="W3777" s="1">
        <v>0</v>
      </c>
      <c r="Y3777" s="1">
        <v>0</v>
      </c>
      <c r="AA3777" s="1">
        <v>0</v>
      </c>
      <c r="AC3777" s="1">
        <v>0</v>
      </c>
      <c r="AE3777" s="1">
        <v>0</v>
      </c>
      <c r="AG3777" s="1">
        <v>4</v>
      </c>
      <c r="AH3777" s="1">
        <v>12000</v>
      </c>
    </row>
    <row r="3778" spans="1:34">
      <c r="A3778" s="1" t="s">
        <v>9772</v>
      </c>
      <c r="B3778" s="1" t="s">
        <v>9773</v>
      </c>
      <c r="C3778" s="1" t="s">
        <v>1334</v>
      </c>
      <c r="D3778" s="1">
        <v>27</v>
      </c>
      <c r="E3778" s="4">
        <v>44683</v>
      </c>
      <c r="F3778" s="1" t="s">
        <v>9774</v>
      </c>
      <c r="G3778" s="1" t="s">
        <v>72</v>
      </c>
      <c r="H3778" s="1" t="s">
        <v>65</v>
      </c>
      <c r="I3778" s="1">
        <v>0.8</v>
      </c>
      <c r="J3778" s="1" t="s">
        <v>75</v>
      </c>
      <c r="K3778" s="1">
        <v>0</v>
      </c>
      <c r="M3778" s="1">
        <v>0</v>
      </c>
      <c r="O3778" s="1">
        <v>0</v>
      </c>
      <c r="Q3778" s="1">
        <v>0</v>
      </c>
      <c r="S3778" s="1">
        <v>0</v>
      </c>
      <c r="U3778" s="1">
        <v>0</v>
      </c>
      <c r="W3778" s="1">
        <v>0</v>
      </c>
      <c r="Y3778" s="1">
        <v>0</v>
      </c>
      <c r="AA3778" s="1">
        <v>0</v>
      </c>
      <c r="AC3778" s="1">
        <v>0</v>
      </c>
      <c r="AE3778" s="1">
        <v>0</v>
      </c>
      <c r="AG3778" s="1">
        <v>1</v>
      </c>
      <c r="AH3778" s="1">
        <v>0</v>
      </c>
    </row>
    <row r="3779" spans="1:34">
      <c r="A3779" s="1" t="s">
        <v>9775</v>
      </c>
      <c r="B3779" s="1" t="s">
        <v>9776</v>
      </c>
      <c r="C3779" s="1" t="s">
        <v>92</v>
      </c>
      <c r="D3779" s="1">
        <v>1</v>
      </c>
      <c r="E3779" s="4">
        <v>44615</v>
      </c>
      <c r="F3779" s="1" t="s">
        <v>9777</v>
      </c>
      <c r="G3779" s="1" t="s">
        <v>72</v>
      </c>
      <c r="H3779" s="1" t="s">
        <v>65</v>
      </c>
      <c r="I3779" s="1">
        <v>0.2</v>
      </c>
      <c r="J3779" s="1" t="s">
        <v>75</v>
      </c>
      <c r="K3779" s="1">
        <v>0</v>
      </c>
      <c r="M3779" s="1">
        <v>0</v>
      </c>
      <c r="O3779" s="1">
        <v>0</v>
      </c>
      <c r="Q3779" s="1">
        <v>0</v>
      </c>
      <c r="S3779" s="1">
        <v>0</v>
      </c>
      <c r="U3779" s="1">
        <v>0</v>
      </c>
      <c r="W3779" s="1">
        <v>0</v>
      </c>
      <c r="Y3779" s="1">
        <v>0</v>
      </c>
      <c r="AA3779" s="1">
        <v>0</v>
      </c>
      <c r="AC3779" s="1">
        <v>0</v>
      </c>
      <c r="AE3779" s="1">
        <v>0</v>
      </c>
      <c r="AG3779" s="1">
        <v>1</v>
      </c>
      <c r="AH3779" s="1">
        <v>0</v>
      </c>
    </row>
    <row r="3780" spans="1:34">
      <c r="A3780" s="1" t="s">
        <v>9778</v>
      </c>
      <c r="B3780" s="1" t="s">
        <v>9779</v>
      </c>
      <c r="C3780" s="1" t="s">
        <v>112</v>
      </c>
      <c r="H3780" s="1" t="s">
        <v>65</v>
      </c>
      <c r="I3780" s="1" t="s">
        <v>66</v>
      </c>
      <c r="V3780" s="1" t="s">
        <v>67</v>
      </c>
    </row>
    <row r="3781" spans="1:34">
      <c r="A3781" s="1" t="s">
        <v>9780</v>
      </c>
      <c r="B3781" s="1" t="s">
        <v>9781</v>
      </c>
      <c r="C3781" s="1" t="s">
        <v>488</v>
      </c>
      <c r="D3781" s="1">
        <v>174</v>
      </c>
      <c r="E3781" s="1">
        <v>41912</v>
      </c>
      <c r="F3781" s="1" t="s">
        <v>20332</v>
      </c>
      <c r="G3781" s="1" t="s">
        <v>72</v>
      </c>
      <c r="H3781" s="1" t="s">
        <v>73</v>
      </c>
      <c r="I3781" s="1">
        <v>0</v>
      </c>
      <c r="J3781" s="1" t="s">
        <v>397</v>
      </c>
      <c r="K3781" s="1">
        <v>0.8</v>
      </c>
      <c r="L3781" s="1" t="s">
        <v>75</v>
      </c>
      <c r="M3781" s="1">
        <v>0</v>
      </c>
      <c r="O3781" s="1">
        <v>0</v>
      </c>
      <c r="Q3781" s="1">
        <v>0</v>
      </c>
      <c r="S3781" s="1">
        <v>0</v>
      </c>
      <c r="U3781" s="1">
        <v>0</v>
      </c>
      <c r="W3781" s="1">
        <v>0</v>
      </c>
      <c r="Y3781" s="1">
        <v>0</v>
      </c>
      <c r="AA3781" s="1">
        <v>0</v>
      </c>
      <c r="AC3781" s="1">
        <v>0</v>
      </c>
      <c r="AE3781" s="1">
        <v>0</v>
      </c>
      <c r="AG3781" s="1">
        <v>2</v>
      </c>
      <c r="AH3781" s="1">
        <v>8000</v>
      </c>
    </row>
    <row r="3782" spans="1:34">
      <c r="A3782" s="1" t="s">
        <v>9782</v>
      </c>
      <c r="B3782" s="1" t="s">
        <v>9783</v>
      </c>
      <c r="C3782" s="1" t="s">
        <v>1153</v>
      </c>
      <c r="D3782" s="1">
        <v>7</v>
      </c>
      <c r="E3782" s="1">
        <v>43554</v>
      </c>
      <c r="F3782" s="1" t="s">
        <v>20332</v>
      </c>
      <c r="G3782" s="1" t="s">
        <v>72</v>
      </c>
      <c r="H3782" s="1" t="s">
        <v>73</v>
      </c>
      <c r="I3782" s="1">
        <v>0</v>
      </c>
      <c r="J3782" s="1" t="s">
        <v>89</v>
      </c>
      <c r="K3782" s="1">
        <v>0.8</v>
      </c>
      <c r="L3782" s="1" t="s">
        <v>75</v>
      </c>
      <c r="M3782" s="1">
        <v>0</v>
      </c>
      <c r="O3782" s="1">
        <v>0</v>
      </c>
      <c r="Q3782" s="1">
        <v>0</v>
      </c>
      <c r="S3782" s="1">
        <v>0</v>
      </c>
      <c r="U3782" s="1">
        <v>0</v>
      </c>
      <c r="W3782" s="1">
        <v>0</v>
      </c>
      <c r="Y3782" s="1">
        <v>0</v>
      </c>
      <c r="AA3782" s="1">
        <v>0</v>
      </c>
      <c r="AC3782" s="1">
        <v>0</v>
      </c>
      <c r="AE3782" s="1">
        <v>0</v>
      </c>
      <c r="AG3782" s="1">
        <v>2</v>
      </c>
      <c r="AH3782" s="1">
        <v>12000</v>
      </c>
    </row>
    <row r="3783" spans="1:34">
      <c r="A3783" s="1" t="s">
        <v>9784</v>
      </c>
      <c r="B3783" s="1" t="s">
        <v>9785</v>
      </c>
      <c r="C3783" s="1" t="s">
        <v>101</v>
      </c>
      <c r="D3783" s="1">
        <v>31</v>
      </c>
      <c r="E3783" s="4">
        <v>44558</v>
      </c>
      <c r="F3783" s="1" t="s">
        <v>9786</v>
      </c>
      <c r="G3783" s="1" t="s">
        <v>72</v>
      </c>
      <c r="H3783" s="1" t="s">
        <v>73</v>
      </c>
      <c r="I3783" s="1">
        <v>0</v>
      </c>
      <c r="J3783" s="1" t="s">
        <v>74</v>
      </c>
      <c r="K3783" s="1">
        <v>0.2</v>
      </c>
      <c r="L3783" s="1" t="s">
        <v>75</v>
      </c>
      <c r="M3783" s="1">
        <v>0</v>
      </c>
      <c r="O3783" s="1">
        <v>0</v>
      </c>
      <c r="Q3783" s="1">
        <v>0</v>
      </c>
      <c r="S3783" s="1">
        <v>0</v>
      </c>
      <c r="U3783" s="1">
        <v>0</v>
      </c>
      <c r="W3783" s="1">
        <v>0</v>
      </c>
      <c r="Y3783" s="1">
        <v>0</v>
      </c>
      <c r="AA3783" s="1">
        <v>0</v>
      </c>
      <c r="AC3783" s="1">
        <v>0</v>
      </c>
      <c r="AE3783" s="1">
        <v>0</v>
      </c>
      <c r="AG3783" s="1">
        <v>2</v>
      </c>
      <c r="AH3783" s="1">
        <v>10000</v>
      </c>
    </row>
    <row r="3784" spans="1:34">
      <c r="A3784" s="1" t="s">
        <v>9787</v>
      </c>
      <c r="B3784" s="1" t="s">
        <v>9788</v>
      </c>
      <c r="C3784" s="1" t="s">
        <v>101</v>
      </c>
      <c r="D3784" s="1">
        <v>17</v>
      </c>
      <c r="E3784" s="4">
        <v>44712</v>
      </c>
      <c r="F3784" s="1" t="s">
        <v>9789</v>
      </c>
      <c r="G3784" s="1" t="s">
        <v>80</v>
      </c>
      <c r="H3784" s="1" t="s">
        <v>73</v>
      </c>
      <c r="I3784" s="1">
        <v>0</v>
      </c>
      <c r="J3784" s="1" t="s">
        <v>74</v>
      </c>
      <c r="K3784" s="1">
        <v>0.55000000000000004</v>
      </c>
      <c r="L3784" s="1" t="s">
        <v>82</v>
      </c>
      <c r="M3784" s="1">
        <v>0.65</v>
      </c>
      <c r="N3784" s="1" t="s">
        <v>83</v>
      </c>
      <c r="O3784" s="1">
        <v>0.75</v>
      </c>
      <c r="P3784" s="1" t="s">
        <v>84</v>
      </c>
      <c r="Q3784" s="1">
        <v>0.8</v>
      </c>
      <c r="R3784" s="1" t="s">
        <v>85</v>
      </c>
      <c r="S3784" s="1">
        <v>0</v>
      </c>
      <c r="U3784" s="1">
        <v>0</v>
      </c>
      <c r="W3784" s="1">
        <v>0</v>
      </c>
      <c r="Y3784" s="1">
        <v>0</v>
      </c>
      <c r="AA3784" s="1">
        <v>0</v>
      </c>
      <c r="AC3784" s="1">
        <v>0</v>
      </c>
      <c r="AE3784" s="1">
        <v>0</v>
      </c>
      <c r="AG3784" s="1">
        <v>4</v>
      </c>
      <c r="AH3784" s="1">
        <v>10000</v>
      </c>
    </row>
    <row r="3785" spans="1:34">
      <c r="A3785" s="1" t="s">
        <v>9790</v>
      </c>
      <c r="B3785" s="1" t="s">
        <v>9791</v>
      </c>
      <c r="C3785" s="1" t="s">
        <v>167</v>
      </c>
      <c r="D3785" s="1">
        <v>6</v>
      </c>
      <c r="E3785" s="4">
        <v>44648</v>
      </c>
      <c r="F3785" s="1" t="s">
        <v>9792</v>
      </c>
      <c r="G3785" s="1" t="s">
        <v>72</v>
      </c>
      <c r="H3785" s="1" t="s">
        <v>65</v>
      </c>
      <c r="I3785" s="1">
        <v>0.5</v>
      </c>
      <c r="J3785" s="1" t="s">
        <v>75</v>
      </c>
      <c r="K3785" s="1">
        <v>0</v>
      </c>
      <c r="M3785" s="1">
        <v>0</v>
      </c>
      <c r="O3785" s="1">
        <v>0</v>
      </c>
      <c r="Q3785" s="1">
        <v>0</v>
      </c>
      <c r="S3785" s="1">
        <v>0</v>
      </c>
      <c r="U3785" s="1">
        <v>0</v>
      </c>
      <c r="W3785" s="1">
        <v>0</v>
      </c>
      <c r="Y3785" s="1">
        <v>0</v>
      </c>
      <c r="AA3785" s="1">
        <v>0</v>
      </c>
      <c r="AC3785" s="1">
        <v>0</v>
      </c>
      <c r="AE3785" s="1">
        <v>0</v>
      </c>
      <c r="AG3785" s="1">
        <v>1</v>
      </c>
      <c r="AH3785" s="1">
        <v>0</v>
      </c>
    </row>
    <row r="3786" spans="1:34">
      <c r="A3786" s="1" t="s">
        <v>9793</v>
      </c>
      <c r="B3786" s="1" t="s">
        <v>9794</v>
      </c>
      <c r="C3786" s="1" t="s">
        <v>506</v>
      </c>
      <c r="D3786" s="1">
        <v>18</v>
      </c>
      <c r="E3786" s="1">
        <v>41206</v>
      </c>
      <c r="F3786" s="1" t="s">
        <v>20332</v>
      </c>
      <c r="G3786" s="1" t="s">
        <v>72</v>
      </c>
      <c r="H3786" s="1" t="s">
        <v>65</v>
      </c>
      <c r="I3786" s="1">
        <v>0.8</v>
      </c>
      <c r="J3786" s="1" t="s">
        <v>75</v>
      </c>
      <c r="K3786" s="1">
        <v>0</v>
      </c>
      <c r="M3786" s="1">
        <v>0</v>
      </c>
      <c r="O3786" s="1">
        <v>0</v>
      </c>
      <c r="Q3786" s="1">
        <v>0</v>
      </c>
      <c r="S3786" s="1">
        <v>0</v>
      </c>
      <c r="U3786" s="1">
        <v>0</v>
      </c>
      <c r="W3786" s="1">
        <v>0</v>
      </c>
      <c r="Y3786" s="1">
        <v>0</v>
      </c>
      <c r="AA3786" s="1">
        <v>0</v>
      </c>
      <c r="AC3786" s="1">
        <v>0</v>
      </c>
      <c r="AE3786" s="1">
        <v>0</v>
      </c>
      <c r="AG3786" s="1">
        <v>1</v>
      </c>
      <c r="AH3786" s="1">
        <v>0</v>
      </c>
    </row>
    <row r="3787" spans="1:34">
      <c r="A3787" s="1" t="s">
        <v>9795</v>
      </c>
      <c r="B3787" s="1" t="s">
        <v>9796</v>
      </c>
      <c r="C3787" s="1" t="s">
        <v>779</v>
      </c>
      <c r="D3787" s="1">
        <v>3</v>
      </c>
      <c r="E3787" s="4">
        <v>44573</v>
      </c>
      <c r="F3787" s="1" t="s">
        <v>9797</v>
      </c>
      <c r="G3787" s="1" t="s">
        <v>80</v>
      </c>
      <c r="H3787" s="1" t="s">
        <v>73</v>
      </c>
      <c r="I3787" s="1">
        <v>0</v>
      </c>
      <c r="J3787" s="1" t="s">
        <v>74</v>
      </c>
      <c r="K3787" s="1">
        <v>0.75</v>
      </c>
      <c r="L3787" s="1" t="s">
        <v>75</v>
      </c>
      <c r="M3787" s="1">
        <v>0</v>
      </c>
      <c r="O3787" s="1">
        <v>0</v>
      </c>
      <c r="Q3787" s="1">
        <v>0</v>
      </c>
      <c r="S3787" s="1">
        <v>0</v>
      </c>
      <c r="U3787" s="1">
        <v>0</v>
      </c>
      <c r="W3787" s="1">
        <v>0</v>
      </c>
      <c r="Y3787" s="1">
        <v>0</v>
      </c>
      <c r="AA3787" s="1">
        <v>0</v>
      </c>
      <c r="AC3787" s="1">
        <v>0</v>
      </c>
      <c r="AE3787" s="1">
        <v>0</v>
      </c>
      <c r="AG3787" s="1">
        <v>2</v>
      </c>
      <c r="AH3787" s="1">
        <v>10000</v>
      </c>
    </row>
    <row r="3788" spans="1:34">
      <c r="A3788" s="1" t="s">
        <v>9798</v>
      </c>
      <c r="B3788" s="1" t="s">
        <v>9799</v>
      </c>
      <c r="C3788" s="1" t="s">
        <v>126</v>
      </c>
      <c r="H3788" s="1" t="s">
        <v>65</v>
      </c>
      <c r="I3788" s="1" t="s">
        <v>66</v>
      </c>
      <c r="V3788" s="1" t="s">
        <v>67</v>
      </c>
    </row>
    <row r="3789" spans="1:34">
      <c r="A3789" s="1" t="s">
        <v>9800</v>
      </c>
      <c r="B3789" s="1" t="s">
        <v>9801</v>
      </c>
      <c r="C3789" s="1" t="s">
        <v>327</v>
      </c>
      <c r="D3789" s="1">
        <v>17</v>
      </c>
      <c r="E3789" s="4">
        <v>44712</v>
      </c>
      <c r="F3789" s="1" t="s">
        <v>9802</v>
      </c>
      <c r="G3789" s="1" t="s">
        <v>80</v>
      </c>
      <c r="H3789" s="1" t="s">
        <v>73</v>
      </c>
      <c r="I3789" s="1">
        <v>0</v>
      </c>
      <c r="J3789" s="1" t="s">
        <v>81</v>
      </c>
      <c r="K3789" s="1">
        <v>0.4</v>
      </c>
      <c r="L3789" s="1" t="s">
        <v>82</v>
      </c>
      <c r="M3789" s="1">
        <v>0.4</v>
      </c>
      <c r="N3789" s="1" t="s">
        <v>83</v>
      </c>
      <c r="O3789" s="1">
        <v>0.6</v>
      </c>
      <c r="P3789" s="1" t="s">
        <v>84</v>
      </c>
      <c r="Q3789" s="1">
        <v>0.7</v>
      </c>
      <c r="R3789" s="1" t="s">
        <v>85</v>
      </c>
      <c r="S3789" s="1">
        <v>0</v>
      </c>
      <c r="U3789" s="1">
        <v>0</v>
      </c>
      <c r="W3789" s="1">
        <v>0</v>
      </c>
      <c r="Y3789" s="1">
        <v>0</v>
      </c>
      <c r="AA3789" s="1">
        <v>0</v>
      </c>
      <c r="AC3789" s="1">
        <v>0</v>
      </c>
      <c r="AE3789" s="1">
        <v>0</v>
      </c>
      <c r="AG3789" s="1">
        <v>4</v>
      </c>
      <c r="AH3789" s="1">
        <v>15000</v>
      </c>
    </row>
    <row r="3790" spans="1:34">
      <c r="A3790" s="1" t="s">
        <v>9803</v>
      </c>
      <c r="B3790" s="1" t="s">
        <v>9804</v>
      </c>
      <c r="C3790" s="1" t="s">
        <v>163</v>
      </c>
      <c r="D3790" s="1">
        <v>3</v>
      </c>
      <c r="E3790" s="1">
        <v>44274</v>
      </c>
      <c r="F3790" s="1" t="s">
        <v>20332</v>
      </c>
      <c r="G3790" s="1" t="s">
        <v>72</v>
      </c>
      <c r="H3790" s="1" t="s">
        <v>65</v>
      </c>
      <c r="I3790" s="1">
        <v>0.8</v>
      </c>
      <c r="J3790" s="1" t="s">
        <v>75</v>
      </c>
      <c r="K3790" s="1">
        <v>0</v>
      </c>
      <c r="M3790" s="1">
        <v>0</v>
      </c>
      <c r="O3790" s="1">
        <v>0</v>
      </c>
      <c r="Q3790" s="1">
        <v>0</v>
      </c>
      <c r="S3790" s="1">
        <v>0</v>
      </c>
      <c r="U3790" s="1">
        <v>0</v>
      </c>
      <c r="W3790" s="1">
        <v>0</v>
      </c>
      <c r="Y3790" s="1">
        <v>0</v>
      </c>
      <c r="AA3790" s="1">
        <v>0</v>
      </c>
      <c r="AC3790" s="1">
        <v>0</v>
      </c>
      <c r="AE3790" s="1">
        <v>0</v>
      </c>
      <c r="AG3790" s="1">
        <v>1</v>
      </c>
      <c r="AH3790" s="1">
        <v>0</v>
      </c>
    </row>
    <row r="3791" spans="1:34">
      <c r="A3791" s="1" t="s">
        <v>9805</v>
      </c>
      <c r="B3791" s="1" t="s">
        <v>9806</v>
      </c>
      <c r="C3791" s="1" t="s">
        <v>506</v>
      </c>
      <c r="D3791" s="1">
        <v>17</v>
      </c>
      <c r="E3791" s="1">
        <v>41597</v>
      </c>
      <c r="F3791" s="1" t="s">
        <v>20332</v>
      </c>
      <c r="G3791" s="1" t="s">
        <v>72</v>
      </c>
      <c r="H3791" s="1" t="s">
        <v>65</v>
      </c>
      <c r="I3791" s="1">
        <v>0.8</v>
      </c>
      <c r="J3791" s="1" t="s">
        <v>75</v>
      </c>
      <c r="K3791" s="1">
        <v>0</v>
      </c>
      <c r="M3791" s="1">
        <v>0</v>
      </c>
      <c r="O3791" s="1">
        <v>0</v>
      </c>
      <c r="Q3791" s="1">
        <v>0</v>
      </c>
      <c r="S3791" s="1">
        <v>0</v>
      </c>
      <c r="U3791" s="1">
        <v>0</v>
      </c>
      <c r="W3791" s="1">
        <v>0</v>
      </c>
      <c r="Y3791" s="1">
        <v>0</v>
      </c>
      <c r="AA3791" s="1">
        <v>0</v>
      </c>
      <c r="AC3791" s="1">
        <v>0</v>
      </c>
      <c r="AE3791" s="1">
        <v>0</v>
      </c>
      <c r="AG3791" s="1">
        <v>1</v>
      </c>
      <c r="AH3791" s="1">
        <v>0</v>
      </c>
    </row>
    <row r="3792" spans="1:34">
      <c r="A3792" s="1" t="s">
        <v>9807</v>
      </c>
      <c r="B3792" s="1" t="s">
        <v>9808</v>
      </c>
      <c r="C3792" s="1" t="s">
        <v>1232</v>
      </c>
      <c r="D3792" s="1">
        <v>3</v>
      </c>
      <c r="E3792" s="1">
        <v>44256</v>
      </c>
      <c r="F3792" s="1" t="s">
        <v>20332</v>
      </c>
      <c r="G3792" s="1" t="s">
        <v>72</v>
      </c>
      <c r="H3792" s="1" t="s">
        <v>65</v>
      </c>
      <c r="I3792" s="1">
        <v>0.75</v>
      </c>
      <c r="J3792" s="1" t="s">
        <v>75</v>
      </c>
      <c r="K3792" s="1">
        <v>0</v>
      </c>
      <c r="M3792" s="1">
        <v>0</v>
      </c>
      <c r="O3792" s="1">
        <v>0</v>
      </c>
      <c r="Q3792" s="1">
        <v>0</v>
      </c>
      <c r="S3792" s="1">
        <v>0</v>
      </c>
      <c r="U3792" s="1">
        <v>0</v>
      </c>
      <c r="W3792" s="1">
        <v>0</v>
      </c>
      <c r="Y3792" s="1">
        <v>0</v>
      </c>
      <c r="AA3792" s="1">
        <v>0</v>
      </c>
      <c r="AC3792" s="1">
        <v>0</v>
      </c>
      <c r="AE3792" s="1">
        <v>0</v>
      </c>
      <c r="AG3792" s="1">
        <v>1</v>
      </c>
      <c r="AH3792" s="1">
        <v>0</v>
      </c>
    </row>
    <row r="3793" spans="1:34">
      <c r="A3793" s="1" t="s">
        <v>9809</v>
      </c>
      <c r="B3793" s="1" t="s">
        <v>9810</v>
      </c>
      <c r="C3793" s="1" t="s">
        <v>212</v>
      </c>
      <c r="D3793" s="1">
        <v>22</v>
      </c>
      <c r="E3793" s="1">
        <v>42095</v>
      </c>
      <c r="F3793" s="1" t="s">
        <v>20332</v>
      </c>
      <c r="G3793" s="1" t="s">
        <v>72</v>
      </c>
      <c r="H3793" s="1" t="s">
        <v>65</v>
      </c>
      <c r="I3793" s="1">
        <v>0.8</v>
      </c>
      <c r="J3793" s="1" t="s">
        <v>75</v>
      </c>
      <c r="K3793" s="1">
        <v>0</v>
      </c>
      <c r="M3793" s="1">
        <v>0</v>
      </c>
      <c r="O3793" s="1">
        <v>0</v>
      </c>
      <c r="Q3793" s="1">
        <v>0</v>
      </c>
      <c r="S3793" s="1">
        <v>0</v>
      </c>
      <c r="U3793" s="1">
        <v>0</v>
      </c>
      <c r="W3793" s="1">
        <v>0</v>
      </c>
      <c r="Y3793" s="1">
        <v>0</v>
      </c>
      <c r="AA3793" s="1">
        <v>0</v>
      </c>
      <c r="AC3793" s="1">
        <v>0</v>
      </c>
      <c r="AE3793" s="1">
        <v>0</v>
      </c>
      <c r="AG3793" s="1">
        <v>1</v>
      </c>
      <c r="AH3793" s="1">
        <v>0</v>
      </c>
    </row>
    <row r="3794" spans="1:34">
      <c r="A3794" s="1" t="s">
        <v>9811</v>
      </c>
      <c r="B3794" s="1" t="s">
        <v>9812</v>
      </c>
      <c r="C3794" s="1" t="s">
        <v>112</v>
      </c>
      <c r="H3794" s="1" t="s">
        <v>65</v>
      </c>
      <c r="I3794" s="1" t="s">
        <v>66</v>
      </c>
      <c r="V3794" s="1" t="s">
        <v>67</v>
      </c>
    </row>
    <row r="3795" spans="1:34">
      <c r="A3795" s="1" t="s">
        <v>9813</v>
      </c>
      <c r="B3795" s="1" t="s">
        <v>9814</v>
      </c>
      <c r="C3795" s="1" t="s">
        <v>387</v>
      </c>
      <c r="D3795" s="1">
        <v>10</v>
      </c>
      <c r="E3795" s="1">
        <v>43551</v>
      </c>
      <c r="F3795" s="1" t="s">
        <v>20332</v>
      </c>
      <c r="G3795" s="1" t="s">
        <v>72</v>
      </c>
      <c r="H3795" s="1" t="s">
        <v>65</v>
      </c>
      <c r="I3795" s="1">
        <v>0.8</v>
      </c>
      <c r="J3795" s="1" t="s">
        <v>75</v>
      </c>
      <c r="K3795" s="1">
        <v>0</v>
      </c>
      <c r="M3795" s="1">
        <v>0</v>
      </c>
      <c r="O3795" s="1">
        <v>0</v>
      </c>
      <c r="Q3795" s="1">
        <v>0</v>
      </c>
      <c r="S3795" s="1">
        <v>0</v>
      </c>
      <c r="U3795" s="1">
        <v>0</v>
      </c>
      <c r="W3795" s="1">
        <v>0</v>
      </c>
      <c r="Y3795" s="1">
        <v>0</v>
      </c>
      <c r="AA3795" s="1">
        <v>0</v>
      </c>
      <c r="AC3795" s="1">
        <v>0</v>
      </c>
      <c r="AE3795" s="1">
        <v>0</v>
      </c>
      <c r="AG3795" s="1">
        <v>1</v>
      </c>
      <c r="AH3795" s="1">
        <v>0</v>
      </c>
    </row>
    <row r="3796" spans="1:34">
      <c r="A3796" s="1" t="s">
        <v>9815</v>
      </c>
      <c r="B3796" s="1" t="s">
        <v>9816</v>
      </c>
      <c r="C3796" s="1" t="s">
        <v>443</v>
      </c>
      <c r="D3796" s="1">
        <v>11</v>
      </c>
      <c r="E3796" s="1">
        <v>44400</v>
      </c>
      <c r="F3796" s="1" t="s">
        <v>20332</v>
      </c>
      <c r="G3796" s="1" t="s">
        <v>72</v>
      </c>
      <c r="H3796" s="1" t="s">
        <v>73</v>
      </c>
      <c r="I3796" s="1">
        <v>0</v>
      </c>
      <c r="J3796" s="1" t="s">
        <v>74</v>
      </c>
      <c r="K3796" s="1">
        <v>0.6</v>
      </c>
      <c r="L3796" s="1" t="s">
        <v>75</v>
      </c>
      <c r="M3796" s="1">
        <v>0</v>
      </c>
      <c r="O3796" s="1">
        <v>0</v>
      </c>
      <c r="Q3796" s="1">
        <v>0</v>
      </c>
      <c r="S3796" s="1">
        <v>0</v>
      </c>
      <c r="U3796" s="1">
        <v>0</v>
      </c>
      <c r="W3796" s="1">
        <v>0</v>
      </c>
      <c r="Y3796" s="1">
        <v>0</v>
      </c>
      <c r="AA3796" s="1">
        <v>0</v>
      </c>
      <c r="AC3796" s="1">
        <v>0</v>
      </c>
      <c r="AE3796" s="1">
        <v>0</v>
      </c>
      <c r="AG3796" s="1">
        <v>2</v>
      </c>
      <c r="AH3796" s="1">
        <v>10000</v>
      </c>
    </row>
    <row r="3797" spans="1:34">
      <c r="A3797" s="1" t="s">
        <v>9817</v>
      </c>
      <c r="B3797" s="1" t="s">
        <v>9818</v>
      </c>
      <c r="C3797" s="1" t="s">
        <v>443</v>
      </c>
      <c r="D3797" s="1">
        <v>9</v>
      </c>
      <c r="E3797" s="4">
        <v>44757</v>
      </c>
      <c r="F3797" s="1" t="s">
        <v>9819</v>
      </c>
      <c r="G3797" s="1" t="s">
        <v>72</v>
      </c>
      <c r="H3797" s="1" t="s">
        <v>65</v>
      </c>
      <c r="I3797" s="1">
        <v>0.4</v>
      </c>
      <c r="J3797" s="1" t="s">
        <v>75</v>
      </c>
      <c r="K3797" s="1">
        <v>0</v>
      </c>
      <c r="M3797" s="1">
        <v>0</v>
      </c>
      <c r="O3797" s="1">
        <v>0</v>
      </c>
      <c r="Q3797" s="1">
        <v>0</v>
      </c>
      <c r="S3797" s="1">
        <v>0</v>
      </c>
      <c r="U3797" s="1">
        <v>0</v>
      </c>
      <c r="W3797" s="1">
        <v>0</v>
      </c>
      <c r="Y3797" s="1">
        <v>0</v>
      </c>
      <c r="AA3797" s="1">
        <v>0</v>
      </c>
      <c r="AC3797" s="1">
        <v>0</v>
      </c>
      <c r="AE3797" s="1">
        <v>0</v>
      </c>
      <c r="AG3797" s="1">
        <v>1</v>
      </c>
      <c r="AH3797" s="1">
        <v>0</v>
      </c>
    </row>
    <row r="3798" spans="1:34">
      <c r="A3798" s="1" t="s">
        <v>9820</v>
      </c>
      <c r="B3798" s="1" t="s">
        <v>9821</v>
      </c>
      <c r="C3798" s="1" t="s">
        <v>245</v>
      </c>
      <c r="H3798" s="1" t="s">
        <v>65</v>
      </c>
      <c r="I3798" s="1" t="s">
        <v>66</v>
      </c>
      <c r="V3798" s="1" t="s">
        <v>67</v>
      </c>
    </row>
    <row r="3799" spans="1:34">
      <c r="A3799" s="1" t="s">
        <v>9822</v>
      </c>
      <c r="B3799" s="1" t="s">
        <v>9823</v>
      </c>
      <c r="C3799" s="1" t="s">
        <v>235</v>
      </c>
      <c r="D3799" s="1">
        <v>5</v>
      </c>
      <c r="E3799" s="4">
        <v>44707</v>
      </c>
      <c r="F3799" s="1" t="s">
        <v>9824</v>
      </c>
      <c r="G3799" s="1" t="s">
        <v>72</v>
      </c>
      <c r="H3799" s="1" t="s">
        <v>65</v>
      </c>
      <c r="I3799" s="1">
        <v>0.8</v>
      </c>
      <c r="J3799" s="1" t="s">
        <v>75</v>
      </c>
      <c r="K3799" s="1">
        <v>0</v>
      </c>
      <c r="M3799" s="1">
        <v>0</v>
      </c>
      <c r="O3799" s="1">
        <v>0</v>
      </c>
      <c r="Q3799" s="1">
        <v>0</v>
      </c>
      <c r="S3799" s="1">
        <v>0</v>
      </c>
      <c r="U3799" s="1">
        <v>0</v>
      </c>
      <c r="W3799" s="1">
        <v>0</v>
      </c>
      <c r="Y3799" s="1">
        <v>0</v>
      </c>
      <c r="AA3799" s="1">
        <v>0</v>
      </c>
      <c r="AC3799" s="1">
        <v>0</v>
      </c>
      <c r="AE3799" s="1">
        <v>0</v>
      </c>
      <c r="AG3799" s="1">
        <v>1</v>
      </c>
      <c r="AH3799" s="1">
        <v>0</v>
      </c>
    </row>
    <row r="3800" spans="1:34">
      <c r="A3800" s="1" t="s">
        <v>9825</v>
      </c>
      <c r="B3800" s="1" t="s">
        <v>9826</v>
      </c>
      <c r="C3800" s="1" t="s">
        <v>70</v>
      </c>
      <c r="D3800" s="1">
        <v>5</v>
      </c>
      <c r="E3800" s="4">
        <v>44616</v>
      </c>
      <c r="F3800" s="1" t="s">
        <v>9827</v>
      </c>
      <c r="G3800" s="1" t="s">
        <v>72</v>
      </c>
      <c r="H3800" s="1" t="s">
        <v>65</v>
      </c>
      <c r="I3800" s="1">
        <v>0.5</v>
      </c>
      <c r="J3800" s="1" t="s">
        <v>75</v>
      </c>
      <c r="K3800" s="1">
        <v>0</v>
      </c>
      <c r="M3800" s="1">
        <v>0</v>
      </c>
      <c r="O3800" s="1">
        <v>0</v>
      </c>
      <c r="Q3800" s="1">
        <v>0</v>
      </c>
      <c r="S3800" s="1">
        <v>0</v>
      </c>
      <c r="U3800" s="1">
        <v>0</v>
      </c>
      <c r="W3800" s="1">
        <v>0</v>
      </c>
      <c r="Y3800" s="1">
        <v>0</v>
      </c>
      <c r="AA3800" s="1">
        <v>0</v>
      </c>
      <c r="AC3800" s="1">
        <v>0</v>
      </c>
      <c r="AE3800" s="1">
        <v>0</v>
      </c>
      <c r="AG3800" s="1">
        <v>1</v>
      </c>
      <c r="AH3800" s="1">
        <v>0</v>
      </c>
    </row>
    <row r="3801" spans="1:34">
      <c r="A3801" s="1" t="s">
        <v>9828</v>
      </c>
      <c r="B3801" s="1" t="s">
        <v>9829</v>
      </c>
      <c r="C3801" s="1" t="s">
        <v>1232</v>
      </c>
      <c r="D3801" s="1">
        <v>18</v>
      </c>
      <c r="E3801" s="4">
        <v>44709</v>
      </c>
      <c r="F3801" s="1" t="s">
        <v>9830</v>
      </c>
      <c r="G3801" s="1" t="s">
        <v>80</v>
      </c>
      <c r="H3801" s="1" t="s">
        <v>73</v>
      </c>
      <c r="I3801" s="1">
        <v>0.7</v>
      </c>
      <c r="J3801" s="1" t="s">
        <v>82</v>
      </c>
      <c r="K3801" s="1">
        <v>0.8</v>
      </c>
      <c r="L3801" s="1" t="s">
        <v>83</v>
      </c>
      <c r="M3801" s="1">
        <v>0.8</v>
      </c>
      <c r="N3801" s="1" t="s">
        <v>84</v>
      </c>
      <c r="O3801" s="1">
        <v>0.8</v>
      </c>
      <c r="P3801" s="1" t="s">
        <v>85</v>
      </c>
      <c r="Q3801" s="1">
        <v>0</v>
      </c>
      <c r="S3801" s="1">
        <v>0</v>
      </c>
      <c r="U3801" s="1">
        <v>0</v>
      </c>
      <c r="W3801" s="1">
        <v>0</v>
      </c>
      <c r="Y3801" s="1">
        <v>0</v>
      </c>
      <c r="AA3801" s="1">
        <v>0</v>
      </c>
      <c r="AC3801" s="1">
        <v>0</v>
      </c>
      <c r="AE3801" s="1">
        <v>0</v>
      </c>
      <c r="AG3801" s="1">
        <v>3</v>
      </c>
      <c r="AH3801" s="1">
        <v>0</v>
      </c>
    </row>
    <row r="3802" spans="1:34">
      <c r="A3802" s="1" t="s">
        <v>9831</v>
      </c>
      <c r="B3802" s="1" t="s">
        <v>9832</v>
      </c>
      <c r="C3802" s="1" t="s">
        <v>322</v>
      </c>
      <c r="D3802" s="1">
        <v>7</v>
      </c>
      <c r="E3802" s="1">
        <v>44328</v>
      </c>
      <c r="F3802" s="1" t="s">
        <v>20332</v>
      </c>
      <c r="G3802" s="1" t="s">
        <v>72</v>
      </c>
      <c r="H3802" s="1" t="s">
        <v>65</v>
      </c>
      <c r="I3802" s="1">
        <v>0.8</v>
      </c>
      <c r="J3802" s="1" t="s">
        <v>75</v>
      </c>
      <c r="K3802" s="1">
        <v>0</v>
      </c>
      <c r="M3802" s="1">
        <v>0</v>
      </c>
      <c r="O3802" s="1">
        <v>0</v>
      </c>
      <c r="Q3802" s="1">
        <v>0</v>
      </c>
      <c r="S3802" s="1">
        <v>0</v>
      </c>
      <c r="U3802" s="1">
        <v>0</v>
      </c>
      <c r="W3802" s="1">
        <v>0</v>
      </c>
      <c r="Y3802" s="1">
        <v>0</v>
      </c>
      <c r="AA3802" s="1">
        <v>0</v>
      </c>
      <c r="AC3802" s="1">
        <v>0</v>
      </c>
      <c r="AE3802" s="1">
        <v>0</v>
      </c>
      <c r="AG3802" s="1">
        <v>1</v>
      </c>
      <c r="AH3802" s="1">
        <v>0</v>
      </c>
    </row>
    <row r="3803" spans="1:34">
      <c r="A3803" s="1" t="s">
        <v>9833</v>
      </c>
      <c r="B3803" s="1" t="s">
        <v>9834</v>
      </c>
      <c r="C3803" s="1" t="s">
        <v>334</v>
      </c>
      <c r="D3803" s="1">
        <v>20</v>
      </c>
      <c r="E3803" s="1">
        <v>41605</v>
      </c>
      <c r="F3803" s="1" t="s">
        <v>20332</v>
      </c>
      <c r="G3803" s="1" t="s">
        <v>72</v>
      </c>
      <c r="H3803" s="1" t="s">
        <v>65</v>
      </c>
      <c r="I3803" s="1">
        <v>0.8</v>
      </c>
      <c r="J3803" s="1" t="s">
        <v>75</v>
      </c>
      <c r="K3803" s="1">
        <v>0</v>
      </c>
      <c r="M3803" s="1">
        <v>0</v>
      </c>
      <c r="O3803" s="1">
        <v>0</v>
      </c>
      <c r="Q3803" s="1">
        <v>0</v>
      </c>
      <c r="S3803" s="1">
        <v>0</v>
      </c>
      <c r="U3803" s="1">
        <v>0</v>
      </c>
      <c r="W3803" s="1">
        <v>0</v>
      </c>
      <c r="Y3803" s="1">
        <v>0</v>
      </c>
      <c r="AA3803" s="1">
        <v>0</v>
      </c>
      <c r="AC3803" s="1">
        <v>0</v>
      </c>
      <c r="AE3803" s="1">
        <v>0</v>
      </c>
      <c r="AG3803" s="1">
        <v>1</v>
      </c>
      <c r="AH3803" s="1">
        <v>0</v>
      </c>
    </row>
    <row r="3804" spans="1:34">
      <c r="A3804" s="1" t="s">
        <v>9835</v>
      </c>
      <c r="B3804" s="1" t="s">
        <v>9836</v>
      </c>
      <c r="C3804" s="1" t="s">
        <v>365</v>
      </c>
      <c r="D3804" s="1">
        <v>5</v>
      </c>
      <c r="E3804" s="4">
        <v>44697</v>
      </c>
      <c r="F3804" s="1" t="s">
        <v>9837</v>
      </c>
      <c r="G3804" s="1" t="s">
        <v>72</v>
      </c>
      <c r="H3804" s="1" t="s">
        <v>65</v>
      </c>
      <c r="I3804" s="1">
        <v>0.8</v>
      </c>
      <c r="J3804" s="1" t="s">
        <v>75</v>
      </c>
      <c r="K3804" s="1">
        <v>0</v>
      </c>
      <c r="M3804" s="1">
        <v>0</v>
      </c>
      <c r="O3804" s="1">
        <v>0</v>
      </c>
      <c r="Q3804" s="1">
        <v>0</v>
      </c>
      <c r="S3804" s="1">
        <v>0</v>
      </c>
      <c r="U3804" s="1">
        <v>0</v>
      </c>
      <c r="W3804" s="1">
        <v>0</v>
      </c>
      <c r="Y3804" s="1">
        <v>0</v>
      </c>
      <c r="AA3804" s="1">
        <v>0</v>
      </c>
      <c r="AC3804" s="1">
        <v>0</v>
      </c>
      <c r="AE3804" s="1">
        <v>0</v>
      </c>
      <c r="AG3804" s="1">
        <v>1</v>
      </c>
      <c r="AH3804" s="1">
        <v>0</v>
      </c>
    </row>
    <row r="3805" spans="1:34">
      <c r="A3805" s="1" t="s">
        <v>9838</v>
      </c>
      <c r="B3805" s="1" t="s">
        <v>9839</v>
      </c>
      <c r="C3805" s="1" t="s">
        <v>149</v>
      </c>
      <c r="D3805" s="1">
        <v>6</v>
      </c>
      <c r="E3805" s="4">
        <v>44711</v>
      </c>
      <c r="F3805" s="1" t="s">
        <v>9840</v>
      </c>
      <c r="G3805" s="1" t="s">
        <v>72</v>
      </c>
      <c r="H3805" s="1" t="s">
        <v>65</v>
      </c>
      <c r="I3805" s="1">
        <v>0.6</v>
      </c>
      <c r="J3805" s="1" t="s">
        <v>75</v>
      </c>
      <c r="K3805" s="1">
        <v>0</v>
      </c>
      <c r="M3805" s="1">
        <v>0</v>
      </c>
      <c r="O3805" s="1">
        <v>0</v>
      </c>
      <c r="Q3805" s="1">
        <v>0</v>
      </c>
      <c r="S3805" s="1">
        <v>0</v>
      </c>
      <c r="U3805" s="1">
        <v>0</v>
      </c>
      <c r="W3805" s="1">
        <v>0</v>
      </c>
      <c r="Y3805" s="1">
        <v>0</v>
      </c>
      <c r="AA3805" s="1">
        <v>0</v>
      </c>
      <c r="AC3805" s="1">
        <v>0</v>
      </c>
      <c r="AE3805" s="1">
        <v>0</v>
      </c>
      <c r="AG3805" s="1">
        <v>1</v>
      </c>
      <c r="AH3805" s="1">
        <v>0</v>
      </c>
    </row>
    <row r="3806" spans="1:34">
      <c r="A3806" s="1" t="s">
        <v>9841</v>
      </c>
      <c r="B3806" s="1" t="s">
        <v>9842</v>
      </c>
      <c r="C3806" s="1" t="s">
        <v>287</v>
      </c>
      <c r="D3806" s="1">
        <v>4</v>
      </c>
      <c r="E3806" s="4">
        <v>44659</v>
      </c>
      <c r="F3806" s="1" t="s">
        <v>9843</v>
      </c>
      <c r="G3806" s="1" t="s">
        <v>72</v>
      </c>
      <c r="H3806" s="1" t="s">
        <v>65</v>
      </c>
      <c r="I3806" s="1">
        <v>0.7</v>
      </c>
      <c r="J3806" s="1" t="s">
        <v>75</v>
      </c>
      <c r="K3806" s="1">
        <v>0</v>
      </c>
      <c r="M3806" s="1">
        <v>0</v>
      </c>
      <c r="O3806" s="1">
        <v>0</v>
      </c>
      <c r="Q3806" s="1">
        <v>0</v>
      </c>
      <c r="S3806" s="1">
        <v>0</v>
      </c>
      <c r="U3806" s="1">
        <v>0</v>
      </c>
      <c r="W3806" s="1">
        <v>0</v>
      </c>
      <c r="Y3806" s="1">
        <v>0</v>
      </c>
      <c r="AA3806" s="1">
        <v>0</v>
      </c>
      <c r="AC3806" s="1">
        <v>0</v>
      </c>
      <c r="AE3806" s="1">
        <v>0</v>
      </c>
      <c r="AG3806" s="1">
        <v>1</v>
      </c>
      <c r="AH3806" s="1">
        <v>0</v>
      </c>
    </row>
    <row r="3807" spans="1:34">
      <c r="A3807" s="1" t="s">
        <v>9844</v>
      </c>
      <c r="B3807" s="1" t="s">
        <v>9845</v>
      </c>
      <c r="C3807" s="1" t="s">
        <v>98</v>
      </c>
      <c r="D3807" s="1">
        <v>3</v>
      </c>
      <c r="E3807" s="4">
        <v>44634</v>
      </c>
      <c r="F3807" s="1" t="s">
        <v>9846</v>
      </c>
      <c r="G3807" s="1" t="s">
        <v>80</v>
      </c>
      <c r="H3807" s="1" t="s">
        <v>73</v>
      </c>
      <c r="I3807" s="1">
        <v>0</v>
      </c>
      <c r="J3807" s="1" t="s">
        <v>1593</v>
      </c>
      <c r="K3807" s="1">
        <v>0.6</v>
      </c>
      <c r="L3807" s="1" t="s">
        <v>82</v>
      </c>
      <c r="M3807" s="1">
        <v>0.7</v>
      </c>
      <c r="N3807" s="1" t="s">
        <v>83</v>
      </c>
      <c r="O3807" s="1">
        <v>0.78</v>
      </c>
      <c r="P3807" s="1" t="s">
        <v>84</v>
      </c>
      <c r="Q3807" s="1">
        <v>0.8</v>
      </c>
      <c r="R3807" s="1" t="s">
        <v>85</v>
      </c>
      <c r="S3807" s="1">
        <v>0</v>
      </c>
      <c r="U3807" s="1">
        <v>0</v>
      </c>
      <c r="W3807" s="1">
        <v>0</v>
      </c>
      <c r="Y3807" s="1">
        <v>0</v>
      </c>
      <c r="AA3807" s="1">
        <v>0</v>
      </c>
      <c r="AC3807" s="1">
        <v>0</v>
      </c>
      <c r="AE3807" s="1">
        <v>0</v>
      </c>
      <c r="AG3807" s="1">
        <v>4</v>
      </c>
      <c r="AH3807" s="1">
        <v>17000</v>
      </c>
    </row>
    <row r="3808" spans="1:34">
      <c r="A3808" s="1" t="s">
        <v>9847</v>
      </c>
      <c r="B3808" s="1" t="s">
        <v>9848</v>
      </c>
      <c r="C3808" s="1" t="s">
        <v>135</v>
      </c>
      <c r="D3808" s="1">
        <v>33</v>
      </c>
      <c r="E3808" s="1">
        <v>41470</v>
      </c>
      <c r="F3808" s="1" t="s">
        <v>20340</v>
      </c>
      <c r="G3808" s="1" t="s">
        <v>20341</v>
      </c>
      <c r="H3808" s="1" t="s">
        <v>73</v>
      </c>
      <c r="I3808" s="1">
        <v>0.6</v>
      </c>
      <c r="J3808" s="1" t="s">
        <v>82</v>
      </c>
      <c r="K3808" s="1">
        <v>0.7</v>
      </c>
      <c r="L3808" s="1" t="s">
        <v>83</v>
      </c>
      <c r="M3808" s="1">
        <v>0.75</v>
      </c>
      <c r="N3808" s="1" t="s">
        <v>84</v>
      </c>
      <c r="O3808" s="1">
        <v>0.79</v>
      </c>
      <c r="P3808" s="1" t="s">
        <v>85</v>
      </c>
      <c r="Q3808" s="1">
        <v>0</v>
      </c>
      <c r="S3808" s="1">
        <v>0</v>
      </c>
      <c r="U3808" s="1">
        <v>0</v>
      </c>
      <c r="W3808" s="1">
        <v>0</v>
      </c>
      <c r="Y3808" s="1">
        <v>0</v>
      </c>
      <c r="AA3808" s="1">
        <v>0</v>
      </c>
      <c r="AC3808" s="1">
        <v>0</v>
      </c>
      <c r="AE3808" s="1">
        <v>0</v>
      </c>
      <c r="AG3808" s="1">
        <v>3</v>
      </c>
      <c r="AH3808" s="1">
        <v>0</v>
      </c>
    </row>
    <row r="3809" spans="1:34">
      <c r="A3809" s="1" t="s">
        <v>9849</v>
      </c>
      <c r="B3809" s="1" t="s">
        <v>9850</v>
      </c>
      <c r="C3809" s="1" t="s">
        <v>135</v>
      </c>
      <c r="D3809" s="1">
        <v>31</v>
      </c>
      <c r="E3809" s="1">
        <v>43553</v>
      </c>
      <c r="F3809" s="1" t="s">
        <v>20332</v>
      </c>
      <c r="G3809" s="1" t="s">
        <v>72</v>
      </c>
      <c r="H3809" s="1" t="s">
        <v>73</v>
      </c>
      <c r="I3809" s="1">
        <v>0</v>
      </c>
      <c r="J3809" s="1" t="s">
        <v>562</v>
      </c>
      <c r="K3809" s="1">
        <v>0.8</v>
      </c>
      <c r="L3809" s="1" t="s">
        <v>75</v>
      </c>
      <c r="M3809" s="1">
        <v>0</v>
      </c>
      <c r="O3809" s="1">
        <v>0</v>
      </c>
      <c r="Q3809" s="1">
        <v>0</v>
      </c>
      <c r="S3809" s="1">
        <v>0</v>
      </c>
      <c r="U3809" s="1">
        <v>0</v>
      </c>
      <c r="W3809" s="1">
        <v>0</v>
      </c>
      <c r="Y3809" s="1">
        <v>0</v>
      </c>
      <c r="AA3809" s="1">
        <v>0</v>
      </c>
      <c r="AC3809" s="1">
        <v>0</v>
      </c>
      <c r="AE3809" s="1">
        <v>0</v>
      </c>
      <c r="AG3809" s="1">
        <v>2</v>
      </c>
      <c r="AH3809" s="1">
        <v>8500</v>
      </c>
    </row>
    <row r="3810" spans="1:34">
      <c r="A3810" s="1" t="s">
        <v>9851</v>
      </c>
      <c r="B3810" s="1" t="s">
        <v>9852</v>
      </c>
      <c r="C3810" s="1" t="s">
        <v>101</v>
      </c>
      <c r="D3810" s="1">
        <v>18</v>
      </c>
      <c r="E3810" s="1">
        <v>44103</v>
      </c>
      <c r="F3810" s="1" t="s">
        <v>20332</v>
      </c>
      <c r="G3810" s="1" t="s">
        <v>72</v>
      </c>
      <c r="H3810" s="1" t="s">
        <v>65</v>
      </c>
      <c r="I3810" s="1">
        <v>0.4</v>
      </c>
      <c r="J3810" s="1" t="s">
        <v>75</v>
      </c>
      <c r="K3810" s="1">
        <v>0</v>
      </c>
      <c r="M3810" s="1">
        <v>0</v>
      </c>
      <c r="O3810" s="1">
        <v>0</v>
      </c>
      <c r="Q3810" s="1">
        <v>0</v>
      </c>
      <c r="S3810" s="1">
        <v>0</v>
      </c>
      <c r="U3810" s="1">
        <v>0</v>
      </c>
      <c r="W3810" s="1">
        <v>0</v>
      </c>
      <c r="Y3810" s="1">
        <v>0</v>
      </c>
      <c r="AA3810" s="1">
        <v>0</v>
      </c>
      <c r="AC3810" s="1">
        <v>0</v>
      </c>
      <c r="AE3810" s="1">
        <v>0</v>
      </c>
      <c r="AG3810" s="1">
        <v>1</v>
      </c>
      <c r="AH3810" s="1">
        <v>0</v>
      </c>
    </row>
    <row r="3811" spans="1:34">
      <c r="A3811" s="1" t="s">
        <v>9853</v>
      </c>
      <c r="B3811" s="1" t="s">
        <v>9854</v>
      </c>
      <c r="C3811" s="1" t="s">
        <v>287</v>
      </c>
      <c r="D3811" s="1">
        <v>10</v>
      </c>
      <c r="E3811" s="4">
        <v>44664</v>
      </c>
      <c r="F3811" s="1" t="s">
        <v>9855</v>
      </c>
      <c r="G3811" s="1" t="s">
        <v>80</v>
      </c>
      <c r="H3811" s="1" t="s">
        <v>73</v>
      </c>
      <c r="I3811" s="1">
        <v>0</v>
      </c>
      <c r="J3811" s="1" t="s">
        <v>397</v>
      </c>
      <c r="K3811" s="1">
        <v>0.7</v>
      </c>
      <c r="L3811" s="1" t="s">
        <v>75</v>
      </c>
      <c r="M3811" s="1">
        <v>0</v>
      </c>
      <c r="O3811" s="1">
        <v>0</v>
      </c>
      <c r="Q3811" s="1">
        <v>0</v>
      </c>
      <c r="S3811" s="1">
        <v>0</v>
      </c>
      <c r="U3811" s="1">
        <v>0</v>
      </c>
      <c r="W3811" s="1">
        <v>0</v>
      </c>
      <c r="Y3811" s="1">
        <v>0</v>
      </c>
      <c r="AA3811" s="1">
        <v>0</v>
      </c>
      <c r="AC3811" s="1">
        <v>0</v>
      </c>
      <c r="AE3811" s="1">
        <v>0</v>
      </c>
      <c r="AG3811" s="1">
        <v>2</v>
      </c>
      <c r="AH3811" s="1">
        <v>8000</v>
      </c>
    </row>
    <row r="3812" spans="1:34">
      <c r="A3812" s="1" t="s">
        <v>9856</v>
      </c>
      <c r="B3812" s="1" t="s">
        <v>9857</v>
      </c>
      <c r="C3812" s="1" t="s">
        <v>626</v>
      </c>
      <c r="D3812" s="1">
        <v>7</v>
      </c>
      <c r="E3812" s="4">
        <v>44603</v>
      </c>
      <c r="F3812" s="1" t="s">
        <v>9858</v>
      </c>
      <c r="G3812" s="1" t="s">
        <v>80</v>
      </c>
      <c r="H3812" s="1" t="s">
        <v>65</v>
      </c>
      <c r="I3812" s="1">
        <v>0.8</v>
      </c>
      <c r="J3812" s="1" t="s">
        <v>75</v>
      </c>
      <c r="K3812" s="1">
        <v>0</v>
      </c>
      <c r="M3812" s="1">
        <v>0</v>
      </c>
      <c r="O3812" s="1">
        <v>0</v>
      </c>
      <c r="Q3812" s="1">
        <v>0</v>
      </c>
      <c r="S3812" s="1">
        <v>0</v>
      </c>
      <c r="U3812" s="1">
        <v>0</v>
      </c>
      <c r="W3812" s="1">
        <v>0</v>
      </c>
      <c r="Y3812" s="1">
        <v>0</v>
      </c>
      <c r="AA3812" s="1">
        <v>0</v>
      </c>
      <c r="AC3812" s="1">
        <v>0</v>
      </c>
      <c r="AE3812" s="1">
        <v>0</v>
      </c>
      <c r="AG3812" s="1">
        <v>1</v>
      </c>
      <c r="AH3812" s="1">
        <v>0</v>
      </c>
    </row>
    <row r="3813" spans="1:34">
      <c r="A3813" s="1" t="s">
        <v>9859</v>
      </c>
      <c r="B3813" s="1" t="s">
        <v>9860</v>
      </c>
      <c r="C3813" s="1" t="s">
        <v>810</v>
      </c>
      <c r="H3813" s="1" t="s">
        <v>65</v>
      </c>
      <c r="I3813" s="1" t="s">
        <v>66</v>
      </c>
      <c r="V3813" s="1" t="s">
        <v>67</v>
      </c>
    </row>
    <row r="3814" spans="1:34">
      <c r="A3814" s="1" t="s">
        <v>9861</v>
      </c>
      <c r="B3814" s="1" t="s">
        <v>9862</v>
      </c>
      <c r="C3814" s="1" t="s">
        <v>64</v>
      </c>
      <c r="D3814" s="1">
        <v>28</v>
      </c>
      <c r="E3814" s="4">
        <v>44550</v>
      </c>
      <c r="F3814" s="1" t="s">
        <v>9863</v>
      </c>
      <c r="G3814" s="1" t="s">
        <v>72</v>
      </c>
      <c r="H3814" s="1" t="s">
        <v>73</v>
      </c>
      <c r="I3814" s="1">
        <v>0</v>
      </c>
      <c r="J3814" s="1" t="s">
        <v>74</v>
      </c>
      <c r="K3814" s="1">
        <v>0.7</v>
      </c>
      <c r="L3814" s="1" t="s">
        <v>75</v>
      </c>
      <c r="M3814" s="1">
        <v>0</v>
      </c>
      <c r="O3814" s="1">
        <v>0</v>
      </c>
      <c r="Q3814" s="1">
        <v>0</v>
      </c>
      <c r="S3814" s="1">
        <v>0</v>
      </c>
      <c r="U3814" s="1">
        <v>0</v>
      </c>
      <c r="W3814" s="1">
        <v>0</v>
      </c>
      <c r="Y3814" s="1">
        <v>0</v>
      </c>
      <c r="AA3814" s="1">
        <v>0</v>
      </c>
      <c r="AC3814" s="1">
        <v>0</v>
      </c>
      <c r="AE3814" s="1">
        <v>0</v>
      </c>
      <c r="AG3814" s="1">
        <v>2</v>
      </c>
      <c r="AH3814" s="1">
        <v>10000</v>
      </c>
    </row>
    <row r="3815" spans="1:34">
      <c r="A3815" s="1" t="s">
        <v>9864</v>
      </c>
      <c r="B3815" s="1" t="s">
        <v>9865</v>
      </c>
      <c r="C3815" s="1" t="s">
        <v>626</v>
      </c>
      <c r="D3815" s="1">
        <v>3</v>
      </c>
      <c r="E3815" s="4">
        <v>44572</v>
      </c>
      <c r="F3815" s="1" t="s">
        <v>9866</v>
      </c>
      <c r="G3815" s="1" t="s">
        <v>72</v>
      </c>
      <c r="H3815" s="1" t="s">
        <v>73</v>
      </c>
      <c r="I3815" s="1">
        <v>0</v>
      </c>
      <c r="J3815" s="1" t="s">
        <v>434</v>
      </c>
      <c r="K3815" s="1">
        <v>0.8</v>
      </c>
      <c r="L3815" s="1" t="s">
        <v>75</v>
      </c>
      <c r="M3815" s="1">
        <v>0</v>
      </c>
      <c r="O3815" s="1">
        <v>0</v>
      </c>
      <c r="Q3815" s="1">
        <v>0</v>
      </c>
      <c r="S3815" s="1">
        <v>0</v>
      </c>
      <c r="U3815" s="1">
        <v>0</v>
      </c>
      <c r="W3815" s="1">
        <v>0</v>
      </c>
      <c r="Y3815" s="1">
        <v>0</v>
      </c>
      <c r="AA3815" s="1">
        <v>0</v>
      </c>
      <c r="AC3815" s="1">
        <v>0</v>
      </c>
      <c r="AE3815" s="1">
        <v>0</v>
      </c>
      <c r="AG3815" s="1">
        <v>2</v>
      </c>
      <c r="AH3815" s="1">
        <v>7500</v>
      </c>
    </row>
    <row r="3816" spans="1:34">
      <c r="A3816" s="1" t="s">
        <v>9867</v>
      </c>
      <c r="B3816" s="1" t="s">
        <v>9868</v>
      </c>
      <c r="C3816" s="1" t="s">
        <v>64</v>
      </c>
      <c r="D3816" s="1">
        <v>6</v>
      </c>
      <c r="E3816" s="4">
        <v>44655</v>
      </c>
      <c r="F3816" s="1" t="s">
        <v>9869</v>
      </c>
      <c r="G3816" s="1" t="s">
        <v>72</v>
      </c>
      <c r="H3816" s="1" t="s">
        <v>65</v>
      </c>
      <c r="I3816" s="1">
        <v>0.8</v>
      </c>
      <c r="J3816" s="1" t="s">
        <v>75</v>
      </c>
      <c r="K3816" s="1">
        <v>0</v>
      </c>
      <c r="M3816" s="1">
        <v>0</v>
      </c>
      <c r="O3816" s="1">
        <v>0</v>
      </c>
      <c r="Q3816" s="1">
        <v>0</v>
      </c>
      <c r="S3816" s="1">
        <v>0</v>
      </c>
      <c r="U3816" s="1">
        <v>0</v>
      </c>
      <c r="W3816" s="1">
        <v>0</v>
      </c>
      <c r="Y3816" s="1">
        <v>0</v>
      </c>
      <c r="AA3816" s="1">
        <v>0</v>
      </c>
      <c r="AC3816" s="1">
        <v>0</v>
      </c>
      <c r="AE3816" s="1">
        <v>0</v>
      </c>
      <c r="AG3816" s="1">
        <v>1</v>
      </c>
      <c r="AH3816" s="1">
        <v>0</v>
      </c>
    </row>
    <row r="3817" spans="1:34">
      <c r="A3817" s="1" t="s">
        <v>9870</v>
      </c>
      <c r="B3817" s="1" t="s">
        <v>9871</v>
      </c>
      <c r="C3817" s="1" t="s">
        <v>199</v>
      </c>
      <c r="D3817" s="1">
        <v>5</v>
      </c>
      <c r="E3817" s="4">
        <v>44642</v>
      </c>
      <c r="F3817" s="1" t="s">
        <v>9872</v>
      </c>
      <c r="G3817" s="1" t="s">
        <v>80</v>
      </c>
      <c r="H3817" s="1" t="s">
        <v>73</v>
      </c>
      <c r="I3817" s="1">
        <v>0.47</v>
      </c>
      <c r="J3817" s="1" t="s">
        <v>82</v>
      </c>
      <c r="K3817" s="1">
        <v>0.56999999999999995</v>
      </c>
      <c r="L3817" s="1" t="s">
        <v>83</v>
      </c>
      <c r="M3817" s="1">
        <v>0.72</v>
      </c>
      <c r="N3817" s="1" t="s">
        <v>84</v>
      </c>
      <c r="O3817" s="1">
        <v>0.8</v>
      </c>
      <c r="P3817" s="1" t="s">
        <v>85</v>
      </c>
      <c r="Q3817" s="1">
        <v>0</v>
      </c>
      <c r="S3817" s="1">
        <v>0</v>
      </c>
      <c r="U3817" s="1">
        <v>0</v>
      </c>
      <c r="W3817" s="1">
        <v>0</v>
      </c>
      <c r="Y3817" s="1">
        <v>0</v>
      </c>
      <c r="AA3817" s="1">
        <v>0</v>
      </c>
      <c r="AC3817" s="1">
        <v>0</v>
      </c>
      <c r="AE3817" s="1">
        <v>0</v>
      </c>
      <c r="AG3817" s="1">
        <v>3</v>
      </c>
      <c r="AH3817" s="1">
        <v>0</v>
      </c>
    </row>
    <row r="3818" spans="1:34">
      <c r="A3818" s="1" t="s">
        <v>9873</v>
      </c>
      <c r="B3818" s="1" t="s">
        <v>9874</v>
      </c>
      <c r="C3818" s="1" t="s">
        <v>981</v>
      </c>
      <c r="D3818" s="1">
        <v>46</v>
      </c>
      <c r="E3818" s="4">
        <v>44559</v>
      </c>
      <c r="F3818" s="1" t="s">
        <v>9875</v>
      </c>
      <c r="G3818" s="1" t="s">
        <v>72</v>
      </c>
      <c r="H3818" s="1" t="s">
        <v>65</v>
      </c>
      <c r="I3818" s="1">
        <v>0.8</v>
      </c>
      <c r="J3818" s="1" t="s">
        <v>75</v>
      </c>
      <c r="K3818" s="1">
        <v>0</v>
      </c>
      <c r="M3818" s="1">
        <v>0</v>
      </c>
      <c r="O3818" s="1">
        <v>0</v>
      </c>
      <c r="Q3818" s="1">
        <v>0</v>
      </c>
      <c r="S3818" s="1">
        <v>0</v>
      </c>
      <c r="U3818" s="1">
        <v>0</v>
      </c>
      <c r="W3818" s="1">
        <v>0</v>
      </c>
      <c r="Y3818" s="1">
        <v>0</v>
      </c>
      <c r="AA3818" s="1">
        <v>0</v>
      </c>
      <c r="AC3818" s="1">
        <v>0</v>
      </c>
      <c r="AE3818" s="1">
        <v>0</v>
      </c>
      <c r="AG3818" s="1">
        <v>1</v>
      </c>
      <c r="AH3818" s="1">
        <v>0</v>
      </c>
    </row>
    <row r="3819" spans="1:34">
      <c r="A3819" s="1" t="s">
        <v>9876</v>
      </c>
      <c r="B3819" s="1" t="s">
        <v>9877</v>
      </c>
      <c r="C3819" s="1" t="s">
        <v>423</v>
      </c>
      <c r="D3819" s="1">
        <v>3</v>
      </c>
      <c r="E3819" s="4">
        <v>44615</v>
      </c>
      <c r="F3819" s="1" t="s">
        <v>9878</v>
      </c>
      <c r="G3819" s="1" t="s">
        <v>80</v>
      </c>
      <c r="H3819" s="1" t="s">
        <v>73</v>
      </c>
      <c r="I3819" s="1">
        <v>0</v>
      </c>
      <c r="J3819" s="1" t="s">
        <v>434</v>
      </c>
      <c r="K3819" s="1">
        <v>0.52</v>
      </c>
      <c r="L3819" s="1" t="s">
        <v>82</v>
      </c>
      <c r="M3819" s="1">
        <v>0.7</v>
      </c>
      <c r="N3819" s="1" t="s">
        <v>83</v>
      </c>
      <c r="O3819" s="1">
        <v>0.78</v>
      </c>
      <c r="P3819" s="1" t="s">
        <v>84</v>
      </c>
      <c r="Q3819" s="1">
        <v>0.8</v>
      </c>
      <c r="R3819" s="1" t="s">
        <v>85</v>
      </c>
      <c r="S3819" s="1">
        <v>0</v>
      </c>
      <c r="U3819" s="1">
        <v>0</v>
      </c>
      <c r="W3819" s="1">
        <v>0</v>
      </c>
      <c r="Y3819" s="1">
        <v>0</v>
      </c>
      <c r="AA3819" s="1">
        <v>0</v>
      </c>
      <c r="AC3819" s="1">
        <v>0</v>
      </c>
      <c r="AE3819" s="1">
        <v>0</v>
      </c>
      <c r="AG3819" s="1">
        <v>4</v>
      </c>
      <c r="AH3819" s="1">
        <v>7500</v>
      </c>
    </row>
    <row r="3820" spans="1:34">
      <c r="A3820" s="1" t="s">
        <v>9879</v>
      </c>
      <c r="B3820" s="1" t="s">
        <v>9880</v>
      </c>
      <c r="C3820" s="1" t="s">
        <v>964</v>
      </c>
      <c r="D3820" s="1">
        <v>10</v>
      </c>
      <c r="E3820" s="4">
        <v>44690</v>
      </c>
      <c r="F3820" s="1" t="s">
        <v>9881</v>
      </c>
      <c r="G3820" s="1" t="s">
        <v>72</v>
      </c>
      <c r="H3820" s="1" t="s">
        <v>65</v>
      </c>
      <c r="I3820" s="1">
        <v>0.8</v>
      </c>
      <c r="J3820" s="1" t="s">
        <v>75</v>
      </c>
      <c r="K3820" s="1">
        <v>0</v>
      </c>
      <c r="M3820" s="1">
        <v>0</v>
      </c>
      <c r="O3820" s="1">
        <v>0</v>
      </c>
      <c r="Q3820" s="1">
        <v>0</v>
      </c>
      <c r="S3820" s="1">
        <v>0</v>
      </c>
      <c r="U3820" s="1">
        <v>0</v>
      </c>
      <c r="W3820" s="1">
        <v>0</v>
      </c>
      <c r="Y3820" s="1">
        <v>0</v>
      </c>
      <c r="AA3820" s="1">
        <v>0</v>
      </c>
      <c r="AC3820" s="1">
        <v>0</v>
      </c>
      <c r="AE3820" s="1">
        <v>0</v>
      </c>
      <c r="AG3820" s="1">
        <v>1</v>
      </c>
      <c r="AH3820" s="1">
        <v>0</v>
      </c>
    </row>
    <row r="3821" spans="1:34">
      <c r="A3821" s="1" t="s">
        <v>9882</v>
      </c>
      <c r="B3821" s="1" t="s">
        <v>9883</v>
      </c>
      <c r="C3821" s="1" t="s">
        <v>613</v>
      </c>
      <c r="D3821" s="1">
        <v>6</v>
      </c>
      <c r="E3821" s="4">
        <v>44698</v>
      </c>
      <c r="F3821" s="1" t="s">
        <v>9884</v>
      </c>
      <c r="G3821" s="1" t="s">
        <v>72</v>
      </c>
      <c r="H3821" s="1" t="s">
        <v>65</v>
      </c>
      <c r="I3821" s="1">
        <v>0.8</v>
      </c>
      <c r="J3821" s="1" t="s">
        <v>75</v>
      </c>
      <c r="K3821" s="1">
        <v>0</v>
      </c>
      <c r="M3821" s="1">
        <v>0</v>
      </c>
      <c r="O3821" s="1">
        <v>0</v>
      </c>
      <c r="Q3821" s="1">
        <v>0</v>
      </c>
      <c r="S3821" s="1">
        <v>0</v>
      </c>
      <c r="U3821" s="1">
        <v>0</v>
      </c>
      <c r="W3821" s="1">
        <v>0</v>
      </c>
      <c r="Y3821" s="1">
        <v>0</v>
      </c>
      <c r="AA3821" s="1">
        <v>0</v>
      </c>
      <c r="AC3821" s="1">
        <v>0</v>
      </c>
      <c r="AE3821" s="1">
        <v>0</v>
      </c>
      <c r="AG3821" s="1">
        <v>1</v>
      </c>
      <c r="AH3821" s="1">
        <v>0</v>
      </c>
    </row>
    <row r="3822" spans="1:34">
      <c r="A3822" s="1" t="s">
        <v>9885</v>
      </c>
      <c r="B3822" s="1" t="s">
        <v>9886</v>
      </c>
      <c r="C3822" s="1" t="s">
        <v>118</v>
      </c>
      <c r="D3822" s="1">
        <v>20</v>
      </c>
      <c r="E3822" s="4">
        <v>44706</v>
      </c>
      <c r="F3822" s="1" t="s">
        <v>9887</v>
      </c>
      <c r="G3822" s="1" t="s">
        <v>72</v>
      </c>
      <c r="H3822" s="1" t="s">
        <v>65</v>
      </c>
      <c r="I3822" s="1">
        <v>0.5</v>
      </c>
      <c r="J3822" s="1" t="s">
        <v>75</v>
      </c>
      <c r="K3822" s="1">
        <v>0</v>
      </c>
      <c r="M3822" s="1">
        <v>0</v>
      </c>
      <c r="O3822" s="1">
        <v>0</v>
      </c>
      <c r="Q3822" s="1">
        <v>0</v>
      </c>
      <c r="S3822" s="1">
        <v>0</v>
      </c>
      <c r="U3822" s="1">
        <v>0</v>
      </c>
      <c r="W3822" s="1">
        <v>0</v>
      </c>
      <c r="Y3822" s="1">
        <v>0</v>
      </c>
      <c r="AA3822" s="1">
        <v>0</v>
      </c>
      <c r="AC3822" s="1">
        <v>0</v>
      </c>
      <c r="AE3822" s="1">
        <v>0</v>
      </c>
      <c r="AG3822" s="1">
        <v>1</v>
      </c>
      <c r="AH3822" s="1">
        <v>0</v>
      </c>
    </row>
    <row r="3823" spans="1:34">
      <c r="A3823" s="1" t="s">
        <v>9888</v>
      </c>
      <c r="B3823" s="1" t="s">
        <v>9889</v>
      </c>
      <c r="C3823" s="1" t="s">
        <v>1204</v>
      </c>
      <c r="D3823" s="1">
        <v>33</v>
      </c>
      <c r="E3823" s="4">
        <v>44651</v>
      </c>
      <c r="F3823" s="1" t="s">
        <v>9890</v>
      </c>
      <c r="G3823" s="1" t="s">
        <v>80</v>
      </c>
      <c r="H3823" s="1" t="s">
        <v>73</v>
      </c>
      <c r="I3823" s="1">
        <v>0</v>
      </c>
      <c r="J3823" s="1" t="s">
        <v>690</v>
      </c>
      <c r="K3823" s="1">
        <v>0.63</v>
      </c>
      <c r="L3823" s="1" t="s">
        <v>82</v>
      </c>
      <c r="M3823" s="1">
        <v>0.68</v>
      </c>
      <c r="N3823" s="1" t="s">
        <v>83</v>
      </c>
      <c r="O3823" s="1">
        <v>0.71</v>
      </c>
      <c r="P3823" s="1" t="s">
        <v>84</v>
      </c>
      <c r="Q3823" s="1">
        <v>0.8</v>
      </c>
      <c r="R3823" s="1" t="s">
        <v>85</v>
      </c>
      <c r="S3823" s="1">
        <v>0</v>
      </c>
      <c r="U3823" s="1">
        <v>0</v>
      </c>
      <c r="W3823" s="1">
        <v>0</v>
      </c>
      <c r="Y3823" s="1">
        <v>0</v>
      </c>
      <c r="AA3823" s="1">
        <v>0</v>
      </c>
      <c r="AC3823" s="1">
        <v>0</v>
      </c>
      <c r="AE3823" s="1">
        <v>0</v>
      </c>
      <c r="AG3823" s="1">
        <v>4</v>
      </c>
      <c r="AH3823" s="1">
        <v>11999.99</v>
      </c>
    </row>
    <row r="3824" spans="1:34">
      <c r="A3824" s="1" t="s">
        <v>9891</v>
      </c>
      <c r="B3824" s="1" t="s">
        <v>9892</v>
      </c>
      <c r="C3824" s="1" t="s">
        <v>1153</v>
      </c>
      <c r="D3824" s="1">
        <v>12</v>
      </c>
      <c r="E3824" s="4">
        <v>44712</v>
      </c>
      <c r="F3824" s="1" t="s">
        <v>9893</v>
      </c>
      <c r="G3824" s="1" t="s">
        <v>72</v>
      </c>
      <c r="H3824" s="1" t="s">
        <v>73</v>
      </c>
      <c r="I3824" s="1">
        <v>0</v>
      </c>
      <c r="J3824" s="1" t="s">
        <v>74</v>
      </c>
      <c r="K3824" s="1">
        <v>0.8</v>
      </c>
      <c r="L3824" s="1" t="s">
        <v>75</v>
      </c>
      <c r="M3824" s="1">
        <v>0</v>
      </c>
      <c r="O3824" s="1">
        <v>0</v>
      </c>
      <c r="Q3824" s="1">
        <v>0</v>
      </c>
      <c r="S3824" s="1">
        <v>0</v>
      </c>
      <c r="U3824" s="1">
        <v>0</v>
      </c>
      <c r="W3824" s="1">
        <v>0</v>
      </c>
      <c r="Y3824" s="1">
        <v>0</v>
      </c>
      <c r="AA3824" s="1">
        <v>0</v>
      </c>
      <c r="AC3824" s="1">
        <v>0</v>
      </c>
      <c r="AE3824" s="1">
        <v>0</v>
      </c>
      <c r="AG3824" s="1">
        <v>2</v>
      </c>
      <c r="AH3824" s="1">
        <v>10000</v>
      </c>
    </row>
    <row r="3825" spans="1:34">
      <c r="A3825" s="1" t="s">
        <v>9894</v>
      </c>
      <c r="B3825" s="1" t="s">
        <v>9895</v>
      </c>
      <c r="C3825" s="1" t="s">
        <v>252</v>
      </c>
      <c r="D3825" s="1">
        <v>4</v>
      </c>
      <c r="E3825" s="4">
        <v>44617</v>
      </c>
      <c r="F3825" s="1" t="s">
        <v>9896</v>
      </c>
      <c r="G3825" s="1" t="s">
        <v>72</v>
      </c>
      <c r="H3825" s="1" t="s">
        <v>65</v>
      </c>
      <c r="I3825" s="1">
        <v>0.8</v>
      </c>
      <c r="J3825" s="1" t="s">
        <v>75</v>
      </c>
      <c r="K3825" s="1">
        <v>0</v>
      </c>
      <c r="M3825" s="1">
        <v>0</v>
      </c>
      <c r="O3825" s="1">
        <v>0</v>
      </c>
      <c r="Q3825" s="1">
        <v>0</v>
      </c>
      <c r="S3825" s="1">
        <v>0</v>
      </c>
      <c r="U3825" s="1">
        <v>0</v>
      </c>
      <c r="W3825" s="1">
        <v>0</v>
      </c>
      <c r="Y3825" s="1">
        <v>0</v>
      </c>
      <c r="AA3825" s="1">
        <v>0</v>
      </c>
      <c r="AC3825" s="1">
        <v>0</v>
      </c>
      <c r="AE3825" s="1">
        <v>0</v>
      </c>
      <c r="AG3825" s="1">
        <v>1</v>
      </c>
      <c r="AH3825" s="1">
        <v>0</v>
      </c>
    </row>
    <row r="3826" spans="1:34">
      <c r="A3826" s="1" t="s">
        <v>9897</v>
      </c>
      <c r="B3826" s="1" t="s">
        <v>9898</v>
      </c>
      <c r="C3826" s="1" t="s">
        <v>1232</v>
      </c>
      <c r="D3826" s="1">
        <v>5</v>
      </c>
      <c r="E3826" s="1">
        <v>43880</v>
      </c>
      <c r="F3826" s="1" t="s">
        <v>20332</v>
      </c>
      <c r="G3826" s="1" t="s">
        <v>72</v>
      </c>
      <c r="H3826" s="1" t="s">
        <v>73</v>
      </c>
      <c r="I3826" s="1">
        <v>0</v>
      </c>
      <c r="J3826" s="1" t="s">
        <v>397</v>
      </c>
      <c r="K3826" s="1">
        <v>0.8</v>
      </c>
      <c r="L3826" s="1" t="s">
        <v>75</v>
      </c>
      <c r="M3826" s="1">
        <v>0</v>
      </c>
      <c r="O3826" s="1">
        <v>0</v>
      </c>
      <c r="Q3826" s="1">
        <v>0</v>
      </c>
      <c r="S3826" s="1">
        <v>0</v>
      </c>
      <c r="U3826" s="1">
        <v>0</v>
      </c>
      <c r="W3826" s="1">
        <v>0</v>
      </c>
      <c r="Y3826" s="1">
        <v>0</v>
      </c>
      <c r="AA3826" s="1">
        <v>0</v>
      </c>
      <c r="AC3826" s="1">
        <v>0</v>
      </c>
      <c r="AE3826" s="1">
        <v>0</v>
      </c>
      <c r="AG3826" s="1">
        <v>2</v>
      </c>
      <c r="AH3826" s="1">
        <v>8000</v>
      </c>
    </row>
    <row r="3827" spans="1:34">
      <c r="A3827" s="1" t="s">
        <v>9899</v>
      </c>
      <c r="B3827" s="1" t="s">
        <v>9900</v>
      </c>
      <c r="C3827" s="1" t="s">
        <v>70</v>
      </c>
      <c r="D3827" s="1">
        <v>4</v>
      </c>
      <c r="E3827" s="4">
        <v>44620</v>
      </c>
      <c r="F3827" s="1" t="s">
        <v>9901</v>
      </c>
      <c r="G3827" s="1" t="s">
        <v>80</v>
      </c>
      <c r="H3827" s="1" t="s">
        <v>73</v>
      </c>
      <c r="I3827" s="1">
        <v>0</v>
      </c>
      <c r="J3827" s="1" t="s">
        <v>89</v>
      </c>
      <c r="K3827" s="1">
        <v>0.6</v>
      </c>
      <c r="L3827" s="1" t="s">
        <v>82</v>
      </c>
      <c r="M3827" s="1">
        <v>0.65</v>
      </c>
      <c r="N3827" s="1" t="s">
        <v>83</v>
      </c>
      <c r="O3827" s="1">
        <v>0.7</v>
      </c>
      <c r="P3827" s="1" t="s">
        <v>84</v>
      </c>
      <c r="Q3827" s="1">
        <v>0.75</v>
      </c>
      <c r="R3827" s="1" t="s">
        <v>85</v>
      </c>
      <c r="S3827" s="1">
        <v>0</v>
      </c>
      <c r="U3827" s="1">
        <v>0</v>
      </c>
      <c r="W3827" s="1">
        <v>0</v>
      </c>
      <c r="Y3827" s="1">
        <v>0</v>
      </c>
      <c r="AA3827" s="1">
        <v>0</v>
      </c>
      <c r="AC3827" s="1">
        <v>0</v>
      </c>
      <c r="AE3827" s="1">
        <v>0</v>
      </c>
      <c r="AG3827" s="1">
        <v>4</v>
      </c>
      <c r="AH3827" s="1">
        <v>12000</v>
      </c>
    </row>
    <row r="3828" spans="1:34">
      <c r="A3828" s="1" t="s">
        <v>9902</v>
      </c>
      <c r="B3828" s="1" t="s">
        <v>9903</v>
      </c>
      <c r="C3828" s="1" t="s">
        <v>522</v>
      </c>
      <c r="D3828" s="1">
        <v>26</v>
      </c>
      <c r="E3828" s="1">
        <v>42143</v>
      </c>
      <c r="F3828" s="1" t="s">
        <v>20332</v>
      </c>
      <c r="G3828" s="1" t="s">
        <v>72</v>
      </c>
      <c r="H3828" s="1" t="s">
        <v>73</v>
      </c>
      <c r="I3828" s="1">
        <v>0</v>
      </c>
      <c r="J3828" s="1" t="s">
        <v>74</v>
      </c>
      <c r="K3828" s="1">
        <v>0.8</v>
      </c>
      <c r="L3828" s="1" t="s">
        <v>75</v>
      </c>
      <c r="M3828" s="1">
        <v>0</v>
      </c>
      <c r="O3828" s="1">
        <v>0</v>
      </c>
      <c r="Q3828" s="1">
        <v>0</v>
      </c>
      <c r="S3828" s="1">
        <v>0</v>
      </c>
      <c r="U3828" s="1">
        <v>0</v>
      </c>
      <c r="W3828" s="1">
        <v>0</v>
      </c>
      <c r="Y3828" s="1">
        <v>0</v>
      </c>
      <c r="AA3828" s="1">
        <v>0</v>
      </c>
      <c r="AC3828" s="1">
        <v>0</v>
      </c>
      <c r="AE3828" s="1">
        <v>0</v>
      </c>
      <c r="AG3828" s="1">
        <v>2</v>
      </c>
      <c r="AH3828" s="1">
        <v>10000</v>
      </c>
    </row>
    <row r="3829" spans="1:34">
      <c r="A3829" s="1" t="s">
        <v>9904</v>
      </c>
      <c r="B3829" s="1" t="s">
        <v>9905</v>
      </c>
      <c r="C3829" s="1" t="s">
        <v>132</v>
      </c>
      <c r="D3829" s="1">
        <v>23</v>
      </c>
      <c r="E3829" s="1">
        <v>39199</v>
      </c>
      <c r="F3829" s="1" t="s">
        <v>20332</v>
      </c>
      <c r="G3829" s="1" t="s">
        <v>72</v>
      </c>
      <c r="H3829" s="1" t="s">
        <v>65</v>
      </c>
      <c r="I3829" s="1">
        <v>0.8</v>
      </c>
      <c r="J3829" s="1" t="s">
        <v>75</v>
      </c>
      <c r="K3829" s="1">
        <v>0</v>
      </c>
      <c r="M3829" s="1">
        <v>0</v>
      </c>
      <c r="O3829" s="1">
        <v>0</v>
      </c>
      <c r="Q3829" s="1">
        <v>0</v>
      </c>
      <c r="S3829" s="1">
        <v>0</v>
      </c>
      <c r="U3829" s="1">
        <v>0</v>
      </c>
      <c r="W3829" s="1">
        <v>0</v>
      </c>
      <c r="Y3829" s="1">
        <v>0</v>
      </c>
      <c r="AA3829" s="1">
        <v>0</v>
      </c>
      <c r="AC3829" s="1">
        <v>0</v>
      </c>
      <c r="AE3829" s="1">
        <v>0</v>
      </c>
      <c r="AG3829" s="1">
        <v>1</v>
      </c>
      <c r="AH3829" s="1">
        <v>0</v>
      </c>
    </row>
    <row r="3830" spans="1:34">
      <c r="A3830" s="1" t="s">
        <v>9906</v>
      </c>
      <c r="B3830" s="1" t="s">
        <v>9907</v>
      </c>
      <c r="C3830" s="1" t="s">
        <v>923</v>
      </c>
      <c r="D3830" s="1">
        <v>71</v>
      </c>
      <c r="E3830" s="1">
        <v>42215</v>
      </c>
      <c r="F3830" s="1" t="s">
        <v>20332</v>
      </c>
      <c r="G3830" s="1" t="s">
        <v>72</v>
      </c>
      <c r="H3830" s="1" t="s">
        <v>73</v>
      </c>
      <c r="I3830" s="1">
        <v>0</v>
      </c>
      <c r="J3830" s="1" t="s">
        <v>910</v>
      </c>
      <c r="K3830" s="1">
        <v>0.8</v>
      </c>
      <c r="L3830" s="1" t="s">
        <v>75</v>
      </c>
      <c r="M3830" s="1">
        <v>0</v>
      </c>
      <c r="O3830" s="1">
        <v>0</v>
      </c>
      <c r="Q3830" s="1">
        <v>0</v>
      </c>
      <c r="S3830" s="1">
        <v>0</v>
      </c>
      <c r="U3830" s="1">
        <v>0</v>
      </c>
      <c r="W3830" s="1">
        <v>0</v>
      </c>
      <c r="Y3830" s="1">
        <v>0</v>
      </c>
      <c r="AA3830" s="1">
        <v>0</v>
      </c>
      <c r="AC3830" s="1">
        <v>0</v>
      </c>
      <c r="AE3830" s="1">
        <v>0</v>
      </c>
      <c r="AG3830" s="1">
        <v>2</v>
      </c>
      <c r="AH3830" s="1">
        <v>6500</v>
      </c>
    </row>
    <row r="3831" spans="1:34">
      <c r="A3831" s="1" t="s">
        <v>9908</v>
      </c>
      <c r="B3831" s="1" t="s">
        <v>9909</v>
      </c>
      <c r="C3831" s="1" t="s">
        <v>64</v>
      </c>
      <c r="D3831" s="1">
        <v>55</v>
      </c>
      <c r="E3831" s="1">
        <v>44560</v>
      </c>
      <c r="F3831" s="1" t="s">
        <v>20593</v>
      </c>
      <c r="G3831" s="1" t="s">
        <v>72</v>
      </c>
      <c r="H3831" s="1" t="s">
        <v>65</v>
      </c>
      <c r="I3831" s="1">
        <v>0.8</v>
      </c>
      <c r="J3831" s="1" t="s">
        <v>75</v>
      </c>
      <c r="K3831" s="1">
        <v>0</v>
      </c>
      <c r="M3831" s="1">
        <v>0</v>
      </c>
      <c r="O3831" s="1">
        <v>0</v>
      </c>
      <c r="Q3831" s="1">
        <v>0</v>
      </c>
      <c r="S3831" s="1">
        <v>0</v>
      </c>
      <c r="U3831" s="1">
        <v>0</v>
      </c>
      <c r="W3831" s="1">
        <v>0</v>
      </c>
      <c r="Y3831" s="1">
        <v>0</v>
      </c>
      <c r="AA3831" s="1">
        <v>0</v>
      </c>
      <c r="AC3831" s="1">
        <v>0</v>
      </c>
      <c r="AE3831" s="1">
        <v>0</v>
      </c>
      <c r="AG3831" s="1">
        <v>1</v>
      </c>
      <c r="AH3831" s="1">
        <v>0</v>
      </c>
    </row>
    <row r="3832" spans="1:34">
      <c r="A3832" s="1" t="s">
        <v>9910</v>
      </c>
      <c r="B3832" s="1" t="s">
        <v>9911</v>
      </c>
      <c r="C3832" s="1" t="s">
        <v>636</v>
      </c>
      <c r="D3832" s="1">
        <v>51</v>
      </c>
      <c r="E3832" s="4">
        <v>44712</v>
      </c>
      <c r="F3832" s="1" t="s">
        <v>9912</v>
      </c>
      <c r="G3832" s="1" t="s">
        <v>80</v>
      </c>
      <c r="H3832" s="1" t="s">
        <v>65</v>
      </c>
      <c r="I3832" s="1">
        <v>0.8</v>
      </c>
      <c r="J3832" s="1" t="s">
        <v>75</v>
      </c>
      <c r="K3832" s="1">
        <v>0</v>
      </c>
      <c r="M3832" s="1">
        <v>0</v>
      </c>
      <c r="O3832" s="1">
        <v>0</v>
      </c>
      <c r="Q3832" s="1">
        <v>0</v>
      </c>
      <c r="S3832" s="1">
        <v>0</v>
      </c>
      <c r="U3832" s="1">
        <v>0</v>
      </c>
      <c r="W3832" s="1">
        <v>0</v>
      </c>
      <c r="Y3832" s="1">
        <v>0</v>
      </c>
      <c r="AA3832" s="1">
        <v>0</v>
      </c>
      <c r="AC3832" s="1">
        <v>0</v>
      </c>
      <c r="AE3832" s="1">
        <v>0</v>
      </c>
      <c r="AG3832" s="1">
        <v>1</v>
      </c>
      <c r="AH3832" s="1">
        <v>0</v>
      </c>
    </row>
    <row r="3833" spans="1:34">
      <c r="A3833" s="1" t="s">
        <v>9913</v>
      </c>
      <c r="B3833" s="1" t="s">
        <v>9914</v>
      </c>
      <c r="C3833" s="1" t="s">
        <v>337</v>
      </c>
      <c r="D3833" s="1">
        <v>30</v>
      </c>
      <c r="E3833" s="4">
        <v>44547</v>
      </c>
      <c r="F3833" s="1" t="s">
        <v>9915</v>
      </c>
      <c r="G3833" s="1" t="s">
        <v>72</v>
      </c>
      <c r="H3833" s="1" t="s">
        <v>65</v>
      </c>
      <c r="I3833" s="1">
        <v>0.4</v>
      </c>
      <c r="J3833" s="1" t="s">
        <v>75</v>
      </c>
      <c r="K3833" s="1">
        <v>0</v>
      </c>
      <c r="M3833" s="1">
        <v>0</v>
      </c>
      <c r="O3833" s="1">
        <v>0</v>
      </c>
      <c r="Q3833" s="1">
        <v>0</v>
      </c>
      <c r="S3833" s="1">
        <v>0</v>
      </c>
      <c r="U3833" s="1">
        <v>0</v>
      </c>
      <c r="W3833" s="1">
        <v>0</v>
      </c>
      <c r="Y3833" s="1">
        <v>0</v>
      </c>
      <c r="AA3833" s="1">
        <v>0</v>
      </c>
      <c r="AC3833" s="1">
        <v>0</v>
      </c>
      <c r="AE3833" s="1">
        <v>0</v>
      </c>
      <c r="AG3833" s="1">
        <v>1</v>
      </c>
      <c r="AH3833" s="1">
        <v>0</v>
      </c>
    </row>
    <row r="3834" spans="1:34">
      <c r="A3834" s="1" t="s">
        <v>9916</v>
      </c>
      <c r="B3834" s="1" t="s">
        <v>9917</v>
      </c>
      <c r="C3834" s="1" t="s">
        <v>259</v>
      </c>
      <c r="D3834" s="1">
        <v>5</v>
      </c>
      <c r="E3834" s="4">
        <v>44636</v>
      </c>
      <c r="F3834" s="1" t="s">
        <v>9918</v>
      </c>
      <c r="G3834" s="1" t="s">
        <v>72</v>
      </c>
      <c r="H3834" s="1" t="s">
        <v>65</v>
      </c>
      <c r="I3834" s="1">
        <v>0.8</v>
      </c>
      <c r="J3834" s="1" t="s">
        <v>75</v>
      </c>
      <c r="K3834" s="1">
        <v>0</v>
      </c>
      <c r="M3834" s="1">
        <v>0</v>
      </c>
      <c r="O3834" s="1">
        <v>0</v>
      </c>
      <c r="Q3834" s="1">
        <v>0</v>
      </c>
      <c r="S3834" s="1">
        <v>0</v>
      </c>
      <c r="U3834" s="1">
        <v>0</v>
      </c>
      <c r="W3834" s="1">
        <v>0</v>
      </c>
      <c r="Y3834" s="1">
        <v>0</v>
      </c>
      <c r="AA3834" s="1">
        <v>0</v>
      </c>
      <c r="AC3834" s="1">
        <v>0</v>
      </c>
      <c r="AE3834" s="1">
        <v>0</v>
      </c>
      <c r="AG3834" s="1">
        <v>1</v>
      </c>
      <c r="AH3834" s="1">
        <v>0</v>
      </c>
    </row>
    <row r="3835" spans="1:34">
      <c r="A3835" s="1" t="s">
        <v>9919</v>
      </c>
      <c r="B3835" s="1" t="s">
        <v>9920</v>
      </c>
      <c r="C3835" s="1" t="s">
        <v>337</v>
      </c>
      <c r="D3835" s="1">
        <v>23</v>
      </c>
      <c r="E3835" s="1">
        <v>41605</v>
      </c>
      <c r="F3835" s="1" t="s">
        <v>20332</v>
      </c>
      <c r="G3835" s="1" t="s">
        <v>72</v>
      </c>
      <c r="H3835" s="1" t="s">
        <v>65</v>
      </c>
      <c r="I3835" s="1">
        <v>0.8</v>
      </c>
      <c r="J3835" s="1" t="s">
        <v>75</v>
      </c>
      <c r="K3835" s="1">
        <v>0</v>
      </c>
      <c r="M3835" s="1">
        <v>0</v>
      </c>
      <c r="O3835" s="1">
        <v>0</v>
      </c>
      <c r="Q3835" s="1">
        <v>0</v>
      </c>
      <c r="S3835" s="1">
        <v>0</v>
      </c>
      <c r="U3835" s="1">
        <v>0</v>
      </c>
      <c r="W3835" s="1">
        <v>0</v>
      </c>
      <c r="Y3835" s="1">
        <v>0</v>
      </c>
      <c r="AA3835" s="1">
        <v>0</v>
      </c>
      <c r="AC3835" s="1">
        <v>0</v>
      </c>
      <c r="AE3835" s="1">
        <v>0</v>
      </c>
      <c r="AG3835" s="1">
        <v>1</v>
      </c>
      <c r="AH3835" s="1">
        <v>0</v>
      </c>
    </row>
    <row r="3836" spans="1:34">
      <c r="A3836" s="1" t="s">
        <v>9921</v>
      </c>
      <c r="B3836" s="1" t="s">
        <v>9922</v>
      </c>
      <c r="C3836" s="1" t="s">
        <v>334</v>
      </c>
      <c r="D3836" s="1">
        <v>7</v>
      </c>
      <c r="E3836" s="1">
        <v>44298</v>
      </c>
      <c r="F3836" s="1" t="s">
        <v>20332</v>
      </c>
      <c r="G3836" s="1" t="s">
        <v>72</v>
      </c>
      <c r="H3836" s="1" t="s">
        <v>73</v>
      </c>
      <c r="I3836" s="1">
        <v>0</v>
      </c>
      <c r="J3836" s="1" t="s">
        <v>690</v>
      </c>
      <c r="K3836" s="1">
        <v>0.8</v>
      </c>
      <c r="L3836" s="1" t="s">
        <v>75</v>
      </c>
      <c r="M3836" s="1">
        <v>0</v>
      </c>
      <c r="O3836" s="1">
        <v>0</v>
      </c>
      <c r="Q3836" s="1">
        <v>0</v>
      </c>
      <c r="S3836" s="1">
        <v>0</v>
      </c>
      <c r="U3836" s="1">
        <v>0</v>
      </c>
      <c r="W3836" s="1">
        <v>0</v>
      </c>
      <c r="Y3836" s="1">
        <v>0</v>
      </c>
      <c r="AA3836" s="1">
        <v>0</v>
      </c>
      <c r="AC3836" s="1">
        <v>0</v>
      </c>
      <c r="AE3836" s="1">
        <v>0</v>
      </c>
      <c r="AG3836" s="1">
        <v>2</v>
      </c>
      <c r="AH3836" s="1">
        <v>11999.99</v>
      </c>
    </row>
    <row r="3837" spans="1:34">
      <c r="A3837" s="1" t="s">
        <v>9923</v>
      </c>
      <c r="B3837" s="1" t="s">
        <v>9924</v>
      </c>
      <c r="C3837" s="1" t="s">
        <v>175</v>
      </c>
      <c r="D3837" s="1">
        <v>23</v>
      </c>
      <c r="E3837" s="4">
        <v>44742</v>
      </c>
      <c r="F3837" s="1" t="s">
        <v>9925</v>
      </c>
      <c r="G3837" s="1" t="s">
        <v>72</v>
      </c>
      <c r="H3837" s="1" t="s">
        <v>65</v>
      </c>
      <c r="I3837" s="1">
        <v>0.6</v>
      </c>
      <c r="J3837" s="1" t="s">
        <v>75</v>
      </c>
      <c r="K3837" s="1">
        <v>0</v>
      </c>
      <c r="M3837" s="1">
        <v>0</v>
      </c>
      <c r="O3837" s="1">
        <v>0</v>
      </c>
      <c r="Q3837" s="1">
        <v>0</v>
      </c>
      <c r="S3837" s="1">
        <v>0</v>
      </c>
      <c r="U3837" s="1">
        <v>0</v>
      </c>
      <c r="W3837" s="1">
        <v>0</v>
      </c>
      <c r="Y3837" s="1">
        <v>0</v>
      </c>
      <c r="AA3837" s="1">
        <v>0</v>
      </c>
      <c r="AC3837" s="1">
        <v>0</v>
      </c>
      <c r="AE3837" s="1">
        <v>0</v>
      </c>
      <c r="AG3837" s="1">
        <v>1</v>
      </c>
      <c r="AH3837" s="1">
        <v>0</v>
      </c>
    </row>
    <row r="3838" spans="1:34">
      <c r="A3838" s="1" t="s">
        <v>9926</v>
      </c>
      <c r="B3838" s="1" t="s">
        <v>9927</v>
      </c>
      <c r="C3838" s="1" t="s">
        <v>360</v>
      </c>
      <c r="H3838" s="1" t="s">
        <v>65</v>
      </c>
      <c r="I3838" s="1" t="s">
        <v>66</v>
      </c>
      <c r="V3838" s="1" t="s">
        <v>67</v>
      </c>
    </row>
    <row r="3839" spans="1:34">
      <c r="A3839" s="1" t="s">
        <v>9928</v>
      </c>
      <c r="B3839" s="1" t="s">
        <v>9929</v>
      </c>
      <c r="C3839" s="1" t="s">
        <v>378</v>
      </c>
      <c r="D3839" s="1">
        <v>6</v>
      </c>
      <c r="E3839" s="1">
        <v>43553</v>
      </c>
      <c r="F3839" s="1" t="s">
        <v>20332</v>
      </c>
      <c r="G3839" s="1" t="s">
        <v>72</v>
      </c>
      <c r="H3839" s="1" t="s">
        <v>65</v>
      </c>
      <c r="I3839" s="1">
        <v>0.8</v>
      </c>
      <c r="J3839" s="1" t="s">
        <v>75</v>
      </c>
      <c r="K3839" s="1">
        <v>0</v>
      </c>
      <c r="M3839" s="1">
        <v>0</v>
      </c>
      <c r="O3839" s="1">
        <v>0</v>
      </c>
      <c r="Q3839" s="1">
        <v>0</v>
      </c>
      <c r="S3839" s="1">
        <v>0</v>
      </c>
      <c r="U3839" s="1">
        <v>0</v>
      </c>
      <c r="W3839" s="1">
        <v>0</v>
      </c>
      <c r="Y3839" s="1">
        <v>0</v>
      </c>
      <c r="AA3839" s="1">
        <v>0</v>
      </c>
      <c r="AC3839" s="1">
        <v>0</v>
      </c>
      <c r="AE3839" s="1">
        <v>0</v>
      </c>
      <c r="AG3839" s="1">
        <v>1</v>
      </c>
      <c r="AH3839" s="1">
        <v>0</v>
      </c>
    </row>
    <row r="3840" spans="1:34">
      <c r="A3840" s="1" t="s">
        <v>9930</v>
      </c>
      <c r="B3840" s="1" t="s">
        <v>9931</v>
      </c>
      <c r="C3840" s="1" t="s">
        <v>65</v>
      </c>
      <c r="H3840" s="1" t="s">
        <v>65</v>
      </c>
      <c r="I3840" s="1" t="s">
        <v>66</v>
      </c>
      <c r="V3840" s="1" t="s">
        <v>67</v>
      </c>
    </row>
    <row r="3841" spans="1:34">
      <c r="A3841" s="1" t="s">
        <v>9932</v>
      </c>
      <c r="B3841" s="1" t="s">
        <v>9933</v>
      </c>
      <c r="C3841" s="1" t="s">
        <v>810</v>
      </c>
      <c r="H3841" s="1" t="s">
        <v>65</v>
      </c>
      <c r="I3841" s="1" t="s">
        <v>66</v>
      </c>
      <c r="V3841" s="1" t="s">
        <v>67</v>
      </c>
    </row>
    <row r="3842" spans="1:34">
      <c r="A3842" s="1" t="s">
        <v>9934</v>
      </c>
      <c r="B3842" s="1" t="s">
        <v>9935</v>
      </c>
      <c r="C3842" s="1" t="s">
        <v>92</v>
      </c>
      <c r="D3842" s="1">
        <v>95</v>
      </c>
      <c r="E3842" s="1">
        <v>39067</v>
      </c>
      <c r="F3842" s="1" t="s">
        <v>20332</v>
      </c>
      <c r="G3842" s="1" t="s">
        <v>72</v>
      </c>
      <c r="H3842" s="1" t="s">
        <v>65</v>
      </c>
      <c r="I3842" s="1">
        <v>0.5</v>
      </c>
      <c r="J3842" s="1" t="s">
        <v>75</v>
      </c>
      <c r="K3842" s="1">
        <v>0</v>
      </c>
      <c r="M3842" s="1">
        <v>0</v>
      </c>
      <c r="O3842" s="1">
        <v>0</v>
      </c>
      <c r="Q3842" s="1">
        <v>0</v>
      </c>
      <c r="S3842" s="1">
        <v>0</v>
      </c>
      <c r="U3842" s="1">
        <v>0</v>
      </c>
      <c r="W3842" s="1">
        <v>0</v>
      </c>
      <c r="Y3842" s="1">
        <v>0</v>
      </c>
      <c r="AA3842" s="1">
        <v>0</v>
      </c>
      <c r="AC3842" s="1">
        <v>0</v>
      </c>
      <c r="AE3842" s="1">
        <v>0</v>
      </c>
      <c r="AG3842" s="1">
        <v>1</v>
      </c>
      <c r="AH3842" s="1">
        <v>0</v>
      </c>
    </row>
    <row r="3843" spans="1:34">
      <c r="A3843" s="1" t="s">
        <v>9936</v>
      </c>
      <c r="B3843" s="1" t="s">
        <v>9937</v>
      </c>
      <c r="C3843" s="1" t="s">
        <v>840</v>
      </c>
      <c r="D3843" s="1">
        <v>20</v>
      </c>
      <c r="E3843" s="4">
        <v>44712</v>
      </c>
      <c r="F3843" s="1" t="s">
        <v>9938</v>
      </c>
      <c r="G3843" s="1" t="s">
        <v>72</v>
      </c>
      <c r="H3843" s="1" t="s">
        <v>73</v>
      </c>
      <c r="I3843" s="1">
        <v>0</v>
      </c>
      <c r="J3843" s="1" t="s">
        <v>1640</v>
      </c>
      <c r="K3843" s="1">
        <v>0.8</v>
      </c>
      <c r="L3843" s="1" t="s">
        <v>75</v>
      </c>
      <c r="M3843" s="1">
        <v>0</v>
      </c>
      <c r="O3843" s="1">
        <v>0</v>
      </c>
      <c r="Q3843" s="1">
        <v>0</v>
      </c>
      <c r="S3843" s="1">
        <v>0</v>
      </c>
      <c r="U3843" s="1">
        <v>0</v>
      </c>
      <c r="W3843" s="1">
        <v>0</v>
      </c>
      <c r="Y3843" s="1">
        <v>0</v>
      </c>
      <c r="AA3843" s="1">
        <v>0</v>
      </c>
      <c r="AC3843" s="1">
        <v>0</v>
      </c>
      <c r="AE3843" s="1">
        <v>0</v>
      </c>
      <c r="AG3843" s="1">
        <v>2</v>
      </c>
      <c r="AH3843" s="1">
        <v>7499.99</v>
      </c>
    </row>
    <row r="3844" spans="1:34">
      <c r="A3844" s="1" t="s">
        <v>9939</v>
      </c>
      <c r="B3844" s="1" t="s">
        <v>9940</v>
      </c>
      <c r="C3844" s="1" t="s">
        <v>115</v>
      </c>
      <c r="D3844" s="1">
        <v>15</v>
      </c>
      <c r="E3844" s="4">
        <v>44644</v>
      </c>
      <c r="F3844" s="1" t="s">
        <v>9941</v>
      </c>
      <c r="G3844" s="1" t="s">
        <v>72</v>
      </c>
      <c r="H3844" s="1" t="s">
        <v>73</v>
      </c>
      <c r="I3844" s="1">
        <v>0</v>
      </c>
      <c r="J3844" s="1" t="s">
        <v>74</v>
      </c>
      <c r="K3844" s="1">
        <v>0.8</v>
      </c>
      <c r="L3844" s="1" t="s">
        <v>75</v>
      </c>
      <c r="M3844" s="1">
        <v>0</v>
      </c>
      <c r="O3844" s="1">
        <v>0</v>
      </c>
      <c r="Q3844" s="1">
        <v>0</v>
      </c>
      <c r="S3844" s="1">
        <v>0</v>
      </c>
      <c r="U3844" s="1">
        <v>0</v>
      </c>
      <c r="W3844" s="1">
        <v>0</v>
      </c>
      <c r="Y3844" s="1">
        <v>0</v>
      </c>
      <c r="AA3844" s="1">
        <v>0</v>
      </c>
      <c r="AC3844" s="1">
        <v>0</v>
      </c>
      <c r="AE3844" s="1">
        <v>0</v>
      </c>
      <c r="AG3844" s="1">
        <v>2</v>
      </c>
      <c r="AH3844" s="1">
        <v>10000</v>
      </c>
    </row>
    <row r="3845" spans="1:34">
      <c r="A3845" s="1" t="s">
        <v>9942</v>
      </c>
      <c r="B3845" s="1" t="s">
        <v>9943</v>
      </c>
      <c r="C3845" s="1" t="s">
        <v>259</v>
      </c>
      <c r="D3845" s="1">
        <v>5</v>
      </c>
      <c r="E3845" s="4">
        <v>44602</v>
      </c>
      <c r="F3845" s="1" t="s">
        <v>9944</v>
      </c>
      <c r="G3845" s="1" t="s">
        <v>72</v>
      </c>
      <c r="H3845" s="1" t="s">
        <v>65</v>
      </c>
      <c r="I3845" s="1">
        <v>0.6</v>
      </c>
      <c r="J3845" s="1" t="s">
        <v>75</v>
      </c>
      <c r="K3845" s="1">
        <v>0</v>
      </c>
      <c r="M3845" s="1">
        <v>0</v>
      </c>
      <c r="O3845" s="1">
        <v>0</v>
      </c>
      <c r="Q3845" s="1">
        <v>0</v>
      </c>
      <c r="S3845" s="1">
        <v>0</v>
      </c>
      <c r="U3845" s="1">
        <v>0</v>
      </c>
      <c r="W3845" s="1">
        <v>0</v>
      </c>
      <c r="Y3845" s="1">
        <v>0</v>
      </c>
      <c r="AA3845" s="1">
        <v>0</v>
      </c>
      <c r="AC3845" s="1">
        <v>0</v>
      </c>
      <c r="AE3845" s="1">
        <v>0</v>
      </c>
      <c r="AG3845" s="1">
        <v>1</v>
      </c>
      <c r="AH3845" s="1">
        <v>0</v>
      </c>
    </row>
    <row r="3846" spans="1:34">
      <c r="A3846" s="1" t="s">
        <v>9945</v>
      </c>
      <c r="B3846" s="1" t="s">
        <v>9946</v>
      </c>
      <c r="C3846" s="1" t="s">
        <v>506</v>
      </c>
      <c r="D3846" s="1">
        <v>69</v>
      </c>
      <c r="E3846" s="4">
        <v>44560</v>
      </c>
      <c r="F3846" s="1" t="s">
        <v>9947</v>
      </c>
      <c r="G3846" s="1" t="s">
        <v>72</v>
      </c>
      <c r="H3846" s="1" t="s">
        <v>73</v>
      </c>
      <c r="I3846" s="1">
        <v>0</v>
      </c>
      <c r="J3846" s="1" t="s">
        <v>74</v>
      </c>
      <c r="K3846" s="1">
        <v>0.8</v>
      </c>
      <c r="L3846" s="1" t="s">
        <v>75</v>
      </c>
      <c r="M3846" s="1">
        <v>0</v>
      </c>
      <c r="O3846" s="1">
        <v>0</v>
      </c>
      <c r="Q3846" s="1">
        <v>0</v>
      </c>
      <c r="S3846" s="1">
        <v>0</v>
      </c>
      <c r="U3846" s="1">
        <v>0</v>
      </c>
      <c r="W3846" s="1">
        <v>0</v>
      </c>
      <c r="Y3846" s="1">
        <v>0</v>
      </c>
      <c r="AA3846" s="1">
        <v>0</v>
      </c>
      <c r="AC3846" s="1">
        <v>0</v>
      </c>
      <c r="AE3846" s="1">
        <v>0</v>
      </c>
      <c r="AG3846" s="1">
        <v>2</v>
      </c>
      <c r="AH3846" s="1">
        <v>10000</v>
      </c>
    </row>
    <row r="3847" spans="1:34">
      <c r="A3847" s="1" t="s">
        <v>9948</v>
      </c>
      <c r="B3847" s="1" t="s">
        <v>9949</v>
      </c>
      <c r="C3847" s="1" t="s">
        <v>193</v>
      </c>
      <c r="D3847" s="1">
        <v>17</v>
      </c>
      <c r="E3847" s="1">
        <v>44704</v>
      </c>
      <c r="F3847" s="1" t="s">
        <v>20594</v>
      </c>
      <c r="G3847" s="1" t="s">
        <v>72</v>
      </c>
      <c r="H3847" s="1" t="s">
        <v>73</v>
      </c>
      <c r="I3847" s="1">
        <v>0</v>
      </c>
      <c r="J3847" s="1" t="s">
        <v>1640</v>
      </c>
      <c r="K3847" s="1">
        <v>0.8</v>
      </c>
      <c r="L3847" s="1" t="s">
        <v>75</v>
      </c>
      <c r="M3847" s="1">
        <v>0</v>
      </c>
      <c r="O3847" s="1">
        <v>0</v>
      </c>
      <c r="Q3847" s="1">
        <v>0</v>
      </c>
      <c r="S3847" s="1">
        <v>0</v>
      </c>
      <c r="U3847" s="1">
        <v>0</v>
      </c>
      <c r="W3847" s="1">
        <v>0</v>
      </c>
      <c r="Y3847" s="1">
        <v>0</v>
      </c>
      <c r="AA3847" s="1">
        <v>0</v>
      </c>
      <c r="AC3847" s="1">
        <v>0</v>
      </c>
      <c r="AE3847" s="1">
        <v>0</v>
      </c>
      <c r="AG3847" s="1">
        <v>2</v>
      </c>
      <c r="AH3847" s="1">
        <v>7499.99</v>
      </c>
    </row>
    <row r="3848" spans="1:34">
      <c r="A3848" s="1" t="s">
        <v>9950</v>
      </c>
      <c r="B3848" s="1" t="s">
        <v>9951</v>
      </c>
      <c r="C3848" s="1" t="s">
        <v>259</v>
      </c>
      <c r="D3848" s="1">
        <v>7</v>
      </c>
      <c r="E3848" s="1">
        <v>43550</v>
      </c>
      <c r="F3848" s="1" t="s">
        <v>20332</v>
      </c>
      <c r="G3848" s="1" t="s">
        <v>72</v>
      </c>
      <c r="H3848" s="1" t="s">
        <v>65</v>
      </c>
      <c r="I3848" s="1">
        <v>0.75</v>
      </c>
      <c r="J3848" s="1" t="s">
        <v>75</v>
      </c>
      <c r="K3848" s="1">
        <v>0</v>
      </c>
      <c r="M3848" s="1">
        <v>0</v>
      </c>
      <c r="O3848" s="1">
        <v>0</v>
      </c>
      <c r="Q3848" s="1">
        <v>0</v>
      </c>
      <c r="S3848" s="1">
        <v>0</v>
      </c>
      <c r="U3848" s="1">
        <v>0</v>
      </c>
      <c r="W3848" s="1">
        <v>0</v>
      </c>
      <c r="Y3848" s="1">
        <v>0</v>
      </c>
      <c r="AA3848" s="1">
        <v>0</v>
      </c>
      <c r="AC3848" s="1">
        <v>0</v>
      </c>
      <c r="AE3848" s="1">
        <v>0</v>
      </c>
      <c r="AG3848" s="1">
        <v>1</v>
      </c>
      <c r="AH3848" s="1">
        <v>0</v>
      </c>
    </row>
    <row r="3849" spans="1:34">
      <c r="A3849" s="1" t="s">
        <v>9952</v>
      </c>
      <c r="B3849" s="1" t="s">
        <v>9953</v>
      </c>
      <c r="C3849" s="1" t="s">
        <v>108</v>
      </c>
      <c r="D3849" s="1">
        <v>17</v>
      </c>
      <c r="E3849" s="4">
        <v>44721</v>
      </c>
      <c r="F3849" s="1" t="s">
        <v>9954</v>
      </c>
      <c r="G3849" s="1" t="s">
        <v>72</v>
      </c>
      <c r="H3849" s="1" t="s">
        <v>65</v>
      </c>
      <c r="I3849" s="1">
        <v>0.8</v>
      </c>
      <c r="J3849" s="1" t="s">
        <v>75</v>
      </c>
      <c r="K3849" s="1">
        <v>0</v>
      </c>
      <c r="M3849" s="1">
        <v>0</v>
      </c>
      <c r="O3849" s="1">
        <v>0</v>
      </c>
      <c r="Q3849" s="1">
        <v>0</v>
      </c>
      <c r="S3849" s="1">
        <v>0</v>
      </c>
      <c r="U3849" s="1">
        <v>0</v>
      </c>
      <c r="W3849" s="1">
        <v>0</v>
      </c>
      <c r="Y3849" s="1">
        <v>0</v>
      </c>
      <c r="AA3849" s="1">
        <v>0</v>
      </c>
      <c r="AC3849" s="1">
        <v>0</v>
      </c>
      <c r="AE3849" s="1">
        <v>0</v>
      </c>
      <c r="AG3849" s="1">
        <v>1</v>
      </c>
      <c r="AH3849" s="1">
        <v>0</v>
      </c>
    </row>
    <row r="3850" spans="1:34">
      <c r="A3850" s="1" t="s">
        <v>9955</v>
      </c>
      <c r="B3850" s="1" t="s">
        <v>9956</v>
      </c>
      <c r="C3850" s="1" t="s">
        <v>488</v>
      </c>
      <c r="D3850" s="1">
        <v>29</v>
      </c>
      <c r="E3850" s="1">
        <v>44286</v>
      </c>
      <c r="F3850" s="1" t="s">
        <v>20332</v>
      </c>
      <c r="G3850" s="1" t="s">
        <v>72</v>
      </c>
      <c r="H3850" s="1" t="s">
        <v>65</v>
      </c>
      <c r="I3850" s="1">
        <v>0.8</v>
      </c>
      <c r="J3850" s="1" t="s">
        <v>75</v>
      </c>
      <c r="K3850" s="1">
        <v>0</v>
      </c>
      <c r="M3850" s="1">
        <v>0</v>
      </c>
      <c r="O3850" s="1">
        <v>0</v>
      </c>
      <c r="Q3850" s="1">
        <v>0</v>
      </c>
      <c r="S3850" s="1">
        <v>0</v>
      </c>
      <c r="U3850" s="1">
        <v>0</v>
      </c>
      <c r="W3850" s="1">
        <v>0</v>
      </c>
      <c r="Y3850" s="1">
        <v>0</v>
      </c>
      <c r="AA3850" s="1">
        <v>0</v>
      </c>
      <c r="AC3850" s="1">
        <v>0</v>
      </c>
      <c r="AE3850" s="1">
        <v>0</v>
      </c>
      <c r="AG3850" s="1">
        <v>1</v>
      </c>
      <c r="AH3850" s="1">
        <v>0</v>
      </c>
    </row>
    <row r="3851" spans="1:34">
      <c r="A3851" s="1" t="s">
        <v>9957</v>
      </c>
      <c r="B3851" s="1" t="s">
        <v>9958</v>
      </c>
      <c r="C3851" s="1" t="s">
        <v>152</v>
      </c>
      <c r="D3851" s="1">
        <v>13</v>
      </c>
      <c r="E3851" s="4">
        <v>44655</v>
      </c>
      <c r="F3851" s="1" t="s">
        <v>9959</v>
      </c>
      <c r="G3851" s="1" t="s">
        <v>72</v>
      </c>
      <c r="H3851" s="1" t="s">
        <v>73</v>
      </c>
      <c r="I3851" s="1">
        <v>0</v>
      </c>
      <c r="J3851" s="1" t="s">
        <v>74</v>
      </c>
      <c r="K3851" s="1">
        <v>0.4</v>
      </c>
      <c r="L3851" s="1" t="s">
        <v>75</v>
      </c>
      <c r="M3851" s="1">
        <v>0</v>
      </c>
      <c r="O3851" s="1">
        <v>0</v>
      </c>
      <c r="Q3851" s="1">
        <v>0</v>
      </c>
      <c r="S3851" s="1">
        <v>0</v>
      </c>
      <c r="U3851" s="1">
        <v>0</v>
      </c>
      <c r="W3851" s="1">
        <v>0</v>
      </c>
      <c r="Y3851" s="1">
        <v>0</v>
      </c>
      <c r="AA3851" s="1">
        <v>0</v>
      </c>
      <c r="AC3851" s="1">
        <v>0</v>
      </c>
      <c r="AE3851" s="1">
        <v>0</v>
      </c>
      <c r="AG3851" s="1">
        <v>2</v>
      </c>
      <c r="AH3851" s="1">
        <v>10000</v>
      </c>
    </row>
    <row r="3852" spans="1:34">
      <c r="A3852" s="1" t="s">
        <v>9960</v>
      </c>
      <c r="B3852" s="1" t="s">
        <v>9961</v>
      </c>
      <c r="C3852" s="1" t="s">
        <v>228</v>
      </c>
      <c r="D3852" s="1">
        <v>42</v>
      </c>
      <c r="E3852" s="4">
        <v>44701</v>
      </c>
      <c r="F3852" s="1" t="s">
        <v>9962</v>
      </c>
      <c r="G3852" s="1" t="s">
        <v>72</v>
      </c>
      <c r="H3852" s="1" t="s">
        <v>65</v>
      </c>
      <c r="I3852" s="1">
        <v>0.8</v>
      </c>
      <c r="J3852" s="1" t="s">
        <v>75</v>
      </c>
      <c r="K3852" s="1">
        <v>0</v>
      </c>
      <c r="M3852" s="1">
        <v>0</v>
      </c>
      <c r="O3852" s="1">
        <v>0</v>
      </c>
      <c r="Q3852" s="1">
        <v>0</v>
      </c>
      <c r="S3852" s="1">
        <v>0</v>
      </c>
      <c r="U3852" s="1">
        <v>0</v>
      </c>
      <c r="W3852" s="1">
        <v>0</v>
      </c>
      <c r="Y3852" s="1">
        <v>0</v>
      </c>
      <c r="AA3852" s="1">
        <v>0</v>
      </c>
      <c r="AC3852" s="1">
        <v>0</v>
      </c>
      <c r="AE3852" s="1">
        <v>0</v>
      </c>
      <c r="AG3852" s="1">
        <v>1</v>
      </c>
      <c r="AH3852" s="1">
        <v>0</v>
      </c>
    </row>
    <row r="3853" spans="1:34">
      <c r="A3853" s="1" t="s">
        <v>9963</v>
      </c>
      <c r="B3853" s="1" t="s">
        <v>9964</v>
      </c>
      <c r="C3853" s="1" t="s">
        <v>190</v>
      </c>
      <c r="D3853" s="1">
        <v>50</v>
      </c>
      <c r="E3853" s="1">
        <v>41912</v>
      </c>
      <c r="F3853" s="1" t="s">
        <v>20332</v>
      </c>
      <c r="G3853" s="1" t="s">
        <v>72</v>
      </c>
      <c r="H3853" s="1" t="s">
        <v>65</v>
      </c>
      <c r="I3853" s="1">
        <v>0.8</v>
      </c>
      <c r="J3853" s="1" t="s">
        <v>75</v>
      </c>
      <c r="K3853" s="1">
        <v>0</v>
      </c>
      <c r="M3853" s="1">
        <v>0</v>
      </c>
      <c r="O3853" s="1">
        <v>0</v>
      </c>
      <c r="Q3853" s="1">
        <v>0</v>
      </c>
      <c r="S3853" s="1">
        <v>0</v>
      </c>
      <c r="U3853" s="1">
        <v>0</v>
      </c>
      <c r="W3853" s="1">
        <v>0</v>
      </c>
      <c r="Y3853" s="1">
        <v>0</v>
      </c>
      <c r="AA3853" s="1">
        <v>0</v>
      </c>
      <c r="AC3853" s="1">
        <v>0</v>
      </c>
      <c r="AE3853" s="1">
        <v>0</v>
      </c>
      <c r="AG3853" s="1">
        <v>1</v>
      </c>
      <c r="AH3853" s="1">
        <v>0</v>
      </c>
    </row>
    <row r="3854" spans="1:34">
      <c r="A3854" s="1" t="s">
        <v>9965</v>
      </c>
      <c r="B3854" s="1" t="s">
        <v>9966</v>
      </c>
      <c r="C3854" s="1" t="s">
        <v>491</v>
      </c>
      <c r="D3854" s="1">
        <v>6</v>
      </c>
      <c r="E3854" s="1">
        <v>42870</v>
      </c>
      <c r="F3854" s="1" t="s">
        <v>20332</v>
      </c>
      <c r="G3854" s="1" t="s">
        <v>72</v>
      </c>
      <c r="H3854" s="1" t="s">
        <v>65</v>
      </c>
      <c r="I3854" s="1">
        <v>0.8</v>
      </c>
      <c r="J3854" s="1" t="s">
        <v>75</v>
      </c>
      <c r="K3854" s="1">
        <v>0</v>
      </c>
      <c r="M3854" s="1">
        <v>0</v>
      </c>
      <c r="O3854" s="1">
        <v>0</v>
      </c>
      <c r="Q3854" s="1">
        <v>0</v>
      </c>
      <c r="S3854" s="1">
        <v>0</v>
      </c>
      <c r="U3854" s="1">
        <v>0</v>
      </c>
      <c r="W3854" s="1">
        <v>0</v>
      </c>
      <c r="Y3854" s="1">
        <v>0</v>
      </c>
      <c r="AA3854" s="1">
        <v>0</v>
      </c>
      <c r="AC3854" s="1">
        <v>0</v>
      </c>
      <c r="AE3854" s="1">
        <v>0</v>
      </c>
      <c r="AG3854" s="1">
        <v>1</v>
      </c>
      <c r="AH3854" s="1">
        <v>0</v>
      </c>
    </row>
    <row r="3855" spans="1:34">
      <c r="A3855" s="1" t="s">
        <v>9967</v>
      </c>
      <c r="B3855" s="1" t="s">
        <v>9968</v>
      </c>
      <c r="C3855" s="1" t="s">
        <v>259</v>
      </c>
      <c r="D3855" s="1">
        <v>3</v>
      </c>
      <c r="E3855" s="4">
        <v>44588</v>
      </c>
      <c r="F3855" s="1" t="s">
        <v>9969</v>
      </c>
      <c r="G3855" s="1" t="s">
        <v>72</v>
      </c>
      <c r="H3855" s="1" t="s">
        <v>73</v>
      </c>
      <c r="I3855" s="1">
        <v>0</v>
      </c>
      <c r="J3855" s="1" t="s">
        <v>615</v>
      </c>
      <c r="K3855" s="1">
        <v>0.8</v>
      </c>
      <c r="L3855" s="1" t="s">
        <v>75</v>
      </c>
      <c r="M3855" s="1">
        <v>0</v>
      </c>
      <c r="O3855" s="1">
        <v>0</v>
      </c>
      <c r="Q3855" s="1">
        <v>0</v>
      </c>
      <c r="S3855" s="1">
        <v>0</v>
      </c>
      <c r="U3855" s="1">
        <v>0</v>
      </c>
      <c r="W3855" s="1">
        <v>0</v>
      </c>
      <c r="Y3855" s="1">
        <v>0</v>
      </c>
      <c r="AA3855" s="1">
        <v>0</v>
      </c>
      <c r="AC3855" s="1">
        <v>0</v>
      </c>
      <c r="AE3855" s="1">
        <v>0</v>
      </c>
      <c r="AG3855" s="1">
        <v>2</v>
      </c>
      <c r="AH3855" s="1">
        <v>7999.99</v>
      </c>
    </row>
    <row r="3856" spans="1:34">
      <c r="A3856" s="1" t="s">
        <v>9970</v>
      </c>
      <c r="B3856" s="1" t="s">
        <v>9971</v>
      </c>
      <c r="C3856" s="1" t="s">
        <v>360</v>
      </c>
      <c r="H3856" s="1" t="s">
        <v>65</v>
      </c>
      <c r="I3856" s="1" t="s">
        <v>66</v>
      </c>
      <c r="V3856" s="1" t="s">
        <v>67</v>
      </c>
    </row>
    <row r="3857" spans="1:34">
      <c r="A3857" s="1" t="s">
        <v>9972</v>
      </c>
      <c r="B3857" s="1" t="s">
        <v>9973</v>
      </c>
      <c r="C3857" s="1" t="s">
        <v>411</v>
      </c>
      <c r="D3857" s="1">
        <v>6</v>
      </c>
      <c r="E3857" s="4">
        <v>44613</v>
      </c>
      <c r="F3857" s="1" t="s">
        <v>9974</v>
      </c>
      <c r="G3857" s="1" t="s">
        <v>72</v>
      </c>
      <c r="H3857" s="1" t="s">
        <v>65</v>
      </c>
      <c r="I3857" s="1">
        <v>0.1</v>
      </c>
      <c r="J3857" s="1" t="s">
        <v>75</v>
      </c>
      <c r="K3857" s="1">
        <v>0</v>
      </c>
      <c r="M3857" s="1">
        <v>0</v>
      </c>
      <c r="O3857" s="1">
        <v>0</v>
      </c>
      <c r="Q3857" s="1">
        <v>0</v>
      </c>
      <c r="S3857" s="1">
        <v>0</v>
      </c>
      <c r="U3857" s="1">
        <v>0</v>
      </c>
      <c r="W3857" s="1">
        <v>0</v>
      </c>
      <c r="Y3857" s="1">
        <v>0</v>
      </c>
      <c r="AA3857" s="1">
        <v>0</v>
      </c>
      <c r="AC3857" s="1">
        <v>0</v>
      </c>
      <c r="AE3857" s="1">
        <v>0</v>
      </c>
      <c r="AG3857" s="1">
        <v>1</v>
      </c>
      <c r="AH3857" s="1">
        <v>0</v>
      </c>
    </row>
    <row r="3858" spans="1:34">
      <c r="A3858" s="1" t="s">
        <v>9975</v>
      </c>
      <c r="B3858" s="1" t="s">
        <v>9976</v>
      </c>
      <c r="C3858" s="1" t="s">
        <v>896</v>
      </c>
      <c r="H3858" s="1" t="s">
        <v>65</v>
      </c>
      <c r="I3858" s="1" t="s">
        <v>66</v>
      </c>
      <c r="V3858" s="1" t="s">
        <v>67</v>
      </c>
    </row>
    <row r="3859" spans="1:34">
      <c r="A3859" s="1" t="s">
        <v>9977</v>
      </c>
      <c r="B3859" s="1" t="s">
        <v>9978</v>
      </c>
      <c r="C3859" s="1" t="s">
        <v>259</v>
      </c>
      <c r="D3859" s="1">
        <v>15</v>
      </c>
      <c r="E3859" s="1">
        <v>41081</v>
      </c>
      <c r="F3859" s="1" t="s">
        <v>20332</v>
      </c>
      <c r="G3859" s="1" t="s">
        <v>72</v>
      </c>
      <c r="H3859" s="1" t="s">
        <v>65</v>
      </c>
      <c r="I3859" s="1">
        <v>0.7</v>
      </c>
      <c r="J3859" s="1" t="s">
        <v>75</v>
      </c>
      <c r="K3859" s="1">
        <v>0</v>
      </c>
      <c r="M3859" s="1">
        <v>0</v>
      </c>
      <c r="O3859" s="1">
        <v>0</v>
      </c>
      <c r="Q3859" s="1">
        <v>0</v>
      </c>
      <c r="S3859" s="1">
        <v>0</v>
      </c>
      <c r="U3859" s="1">
        <v>0</v>
      </c>
      <c r="W3859" s="1">
        <v>0</v>
      </c>
      <c r="Y3859" s="1">
        <v>0</v>
      </c>
      <c r="AA3859" s="1">
        <v>0</v>
      </c>
      <c r="AC3859" s="1">
        <v>0</v>
      </c>
      <c r="AE3859" s="1">
        <v>0</v>
      </c>
      <c r="AG3859" s="1">
        <v>1</v>
      </c>
      <c r="AH3859" s="1">
        <v>0</v>
      </c>
    </row>
    <row r="3860" spans="1:34">
      <c r="A3860" s="1" t="s">
        <v>9979</v>
      </c>
      <c r="B3860" s="1" t="s">
        <v>9980</v>
      </c>
      <c r="C3860" s="1" t="s">
        <v>291</v>
      </c>
      <c r="D3860" s="1">
        <v>15</v>
      </c>
      <c r="E3860" s="4">
        <v>44658</v>
      </c>
      <c r="F3860" s="1" t="s">
        <v>9981</v>
      </c>
      <c r="G3860" s="1" t="s">
        <v>80</v>
      </c>
      <c r="H3860" s="1" t="s">
        <v>73</v>
      </c>
      <c r="I3860" s="1">
        <v>0</v>
      </c>
      <c r="J3860" s="1" t="s">
        <v>284</v>
      </c>
      <c r="K3860" s="1">
        <v>0.45</v>
      </c>
      <c r="L3860" s="1" t="s">
        <v>82</v>
      </c>
      <c r="M3860" s="1">
        <v>0.5</v>
      </c>
      <c r="N3860" s="1" t="s">
        <v>83</v>
      </c>
      <c r="O3860" s="1">
        <v>0.6</v>
      </c>
      <c r="P3860" s="1" t="s">
        <v>84</v>
      </c>
      <c r="Q3860" s="1">
        <v>0.75</v>
      </c>
      <c r="R3860" s="1" t="s">
        <v>85</v>
      </c>
      <c r="S3860" s="1">
        <v>0</v>
      </c>
      <c r="U3860" s="1">
        <v>0</v>
      </c>
      <c r="W3860" s="1">
        <v>0</v>
      </c>
      <c r="Y3860" s="1">
        <v>0</v>
      </c>
      <c r="AA3860" s="1">
        <v>0</v>
      </c>
      <c r="AC3860" s="1">
        <v>0</v>
      </c>
      <c r="AE3860" s="1">
        <v>0</v>
      </c>
      <c r="AG3860" s="1">
        <v>4</v>
      </c>
      <c r="AH3860" s="1">
        <v>16000</v>
      </c>
    </row>
    <row r="3861" spans="1:34">
      <c r="A3861" s="1" t="s">
        <v>9982</v>
      </c>
      <c r="B3861" s="1" t="s">
        <v>9983</v>
      </c>
      <c r="C3861" s="1" t="s">
        <v>365</v>
      </c>
      <c r="D3861" s="1">
        <v>22</v>
      </c>
      <c r="E3861" s="4">
        <v>44651</v>
      </c>
      <c r="F3861" s="1" t="s">
        <v>9984</v>
      </c>
      <c r="G3861" s="1" t="s">
        <v>80</v>
      </c>
      <c r="H3861" s="1" t="s">
        <v>73</v>
      </c>
      <c r="I3861" s="1">
        <v>0</v>
      </c>
      <c r="J3861" s="1" t="s">
        <v>74</v>
      </c>
      <c r="K3861" s="1">
        <v>0.8</v>
      </c>
      <c r="L3861" s="1" t="s">
        <v>75</v>
      </c>
      <c r="M3861" s="1">
        <v>0</v>
      </c>
      <c r="O3861" s="1">
        <v>0</v>
      </c>
      <c r="Q3861" s="1">
        <v>0</v>
      </c>
      <c r="S3861" s="1">
        <v>0</v>
      </c>
      <c r="U3861" s="1">
        <v>0</v>
      </c>
      <c r="W3861" s="1">
        <v>0</v>
      </c>
      <c r="Y3861" s="1">
        <v>0</v>
      </c>
      <c r="AA3861" s="1">
        <v>0</v>
      </c>
      <c r="AC3861" s="1">
        <v>0</v>
      </c>
      <c r="AE3861" s="1">
        <v>0</v>
      </c>
      <c r="AG3861" s="1">
        <v>2</v>
      </c>
      <c r="AH3861" s="1">
        <v>10000</v>
      </c>
    </row>
    <row r="3862" spans="1:34">
      <c r="A3862" s="1" t="s">
        <v>9985</v>
      </c>
      <c r="B3862" s="1" t="s">
        <v>9986</v>
      </c>
      <c r="C3862" s="1" t="s">
        <v>3535</v>
      </c>
      <c r="D3862" s="1">
        <v>4</v>
      </c>
      <c r="E3862" s="4">
        <v>44645</v>
      </c>
      <c r="F3862" s="1" t="s">
        <v>9987</v>
      </c>
      <c r="G3862" s="1" t="s">
        <v>72</v>
      </c>
      <c r="H3862" s="1" t="s">
        <v>65</v>
      </c>
      <c r="I3862" s="1">
        <v>0.3</v>
      </c>
      <c r="J3862" s="1" t="s">
        <v>75</v>
      </c>
      <c r="K3862" s="1">
        <v>0</v>
      </c>
      <c r="M3862" s="1">
        <v>0</v>
      </c>
      <c r="O3862" s="1">
        <v>0</v>
      </c>
      <c r="Q3862" s="1">
        <v>0</v>
      </c>
      <c r="S3862" s="1">
        <v>0</v>
      </c>
      <c r="U3862" s="1">
        <v>0</v>
      </c>
      <c r="W3862" s="1">
        <v>0</v>
      </c>
      <c r="Y3862" s="1">
        <v>0</v>
      </c>
      <c r="AA3862" s="1">
        <v>0</v>
      </c>
      <c r="AC3862" s="1">
        <v>0</v>
      </c>
      <c r="AE3862" s="1">
        <v>0</v>
      </c>
      <c r="AG3862" s="1">
        <v>1</v>
      </c>
      <c r="AH3862" s="1">
        <v>0</v>
      </c>
    </row>
    <row r="3863" spans="1:34">
      <c r="A3863" s="1" t="s">
        <v>9988</v>
      </c>
      <c r="B3863" s="1" t="s">
        <v>9989</v>
      </c>
      <c r="C3863" s="1" t="s">
        <v>30</v>
      </c>
      <c r="D3863" s="1">
        <v>72</v>
      </c>
      <c r="E3863" s="4">
        <v>44558</v>
      </c>
      <c r="F3863" s="1" t="s">
        <v>9990</v>
      </c>
      <c r="G3863" s="1" t="s">
        <v>72</v>
      </c>
      <c r="H3863" s="1" t="s">
        <v>73</v>
      </c>
      <c r="I3863" s="1">
        <v>0</v>
      </c>
      <c r="J3863" s="1" t="s">
        <v>74</v>
      </c>
      <c r="K3863" s="1">
        <v>0.8</v>
      </c>
      <c r="L3863" s="1" t="s">
        <v>75</v>
      </c>
      <c r="M3863" s="1">
        <v>0</v>
      </c>
      <c r="O3863" s="1">
        <v>0</v>
      </c>
      <c r="Q3863" s="1">
        <v>0</v>
      </c>
      <c r="S3863" s="1">
        <v>0</v>
      </c>
      <c r="U3863" s="1">
        <v>0</v>
      </c>
      <c r="W3863" s="1">
        <v>0</v>
      </c>
      <c r="Y3863" s="1">
        <v>0</v>
      </c>
      <c r="AA3863" s="1">
        <v>0</v>
      </c>
      <c r="AC3863" s="1">
        <v>0</v>
      </c>
      <c r="AE3863" s="1">
        <v>0</v>
      </c>
      <c r="AG3863" s="1">
        <v>2</v>
      </c>
      <c r="AH3863" s="1">
        <v>10000</v>
      </c>
    </row>
    <row r="3864" spans="1:34">
      <c r="A3864" s="1" t="s">
        <v>9991</v>
      </c>
      <c r="B3864" s="1" t="s">
        <v>9992</v>
      </c>
      <c r="C3864" s="1" t="s">
        <v>826</v>
      </c>
      <c r="D3864" s="1">
        <v>78</v>
      </c>
      <c r="E3864" s="1">
        <v>42153</v>
      </c>
      <c r="F3864" s="1" t="s">
        <v>20332</v>
      </c>
      <c r="G3864" s="1" t="s">
        <v>72</v>
      </c>
      <c r="H3864" s="1" t="s">
        <v>73</v>
      </c>
      <c r="I3864" s="1">
        <v>0</v>
      </c>
      <c r="J3864" s="1" t="s">
        <v>74</v>
      </c>
      <c r="K3864" s="1">
        <v>0.8</v>
      </c>
      <c r="L3864" s="1" t="s">
        <v>75</v>
      </c>
      <c r="M3864" s="1">
        <v>0</v>
      </c>
      <c r="O3864" s="1">
        <v>0</v>
      </c>
      <c r="Q3864" s="1">
        <v>0</v>
      </c>
      <c r="S3864" s="1">
        <v>0</v>
      </c>
      <c r="U3864" s="1">
        <v>0</v>
      </c>
      <c r="W3864" s="1">
        <v>0</v>
      </c>
      <c r="Y3864" s="1">
        <v>0</v>
      </c>
      <c r="AA3864" s="1">
        <v>0</v>
      </c>
      <c r="AC3864" s="1">
        <v>0</v>
      </c>
      <c r="AE3864" s="1">
        <v>0</v>
      </c>
      <c r="AG3864" s="1">
        <v>2</v>
      </c>
      <c r="AH3864" s="1">
        <v>10000</v>
      </c>
    </row>
    <row r="3865" spans="1:34">
      <c r="A3865" s="1" t="s">
        <v>9993</v>
      </c>
      <c r="B3865" s="1" t="s">
        <v>9994</v>
      </c>
      <c r="C3865" s="1" t="s">
        <v>98</v>
      </c>
      <c r="D3865" s="1">
        <v>63</v>
      </c>
      <c r="E3865" s="4">
        <v>44529</v>
      </c>
      <c r="F3865" s="1" t="s">
        <v>9995</v>
      </c>
      <c r="G3865" s="1" t="s">
        <v>72</v>
      </c>
      <c r="H3865" s="1" t="s">
        <v>65</v>
      </c>
      <c r="I3865" s="1">
        <v>0.8</v>
      </c>
      <c r="J3865" s="1" t="s">
        <v>75</v>
      </c>
      <c r="K3865" s="1">
        <v>0</v>
      </c>
      <c r="M3865" s="1">
        <v>0</v>
      </c>
      <c r="O3865" s="1">
        <v>0</v>
      </c>
      <c r="Q3865" s="1">
        <v>0</v>
      </c>
      <c r="S3865" s="1">
        <v>0</v>
      </c>
      <c r="U3865" s="1">
        <v>0</v>
      </c>
      <c r="W3865" s="1">
        <v>0</v>
      </c>
      <c r="Y3865" s="1">
        <v>0</v>
      </c>
      <c r="AA3865" s="1">
        <v>0</v>
      </c>
      <c r="AC3865" s="1">
        <v>0</v>
      </c>
      <c r="AE3865" s="1">
        <v>0</v>
      </c>
      <c r="AG3865" s="1">
        <v>1</v>
      </c>
      <c r="AH3865" s="1">
        <v>0</v>
      </c>
    </row>
    <row r="3866" spans="1:34">
      <c r="A3866" s="1" t="s">
        <v>9996</v>
      </c>
      <c r="B3866" s="1" t="s">
        <v>9997</v>
      </c>
      <c r="C3866" s="1" t="s">
        <v>212</v>
      </c>
      <c r="D3866" s="1">
        <v>10</v>
      </c>
      <c r="E3866" s="4">
        <v>44630</v>
      </c>
      <c r="F3866" s="1" t="s">
        <v>9998</v>
      </c>
      <c r="G3866" s="1" t="s">
        <v>80</v>
      </c>
      <c r="H3866" s="1" t="s">
        <v>65</v>
      </c>
      <c r="I3866" s="1">
        <v>0.45</v>
      </c>
      <c r="J3866" s="1" t="s">
        <v>75</v>
      </c>
      <c r="K3866" s="1">
        <v>0</v>
      </c>
      <c r="M3866" s="1">
        <v>0</v>
      </c>
      <c r="O3866" s="1">
        <v>0</v>
      </c>
      <c r="Q3866" s="1">
        <v>0</v>
      </c>
      <c r="S3866" s="1">
        <v>0</v>
      </c>
      <c r="U3866" s="1">
        <v>0</v>
      </c>
      <c r="W3866" s="1">
        <v>0</v>
      </c>
      <c r="Y3866" s="1">
        <v>0</v>
      </c>
      <c r="AA3866" s="1">
        <v>0</v>
      </c>
      <c r="AC3866" s="1">
        <v>0</v>
      </c>
      <c r="AE3866" s="1">
        <v>0</v>
      </c>
      <c r="AG3866" s="1">
        <v>1</v>
      </c>
      <c r="AH3866" s="1">
        <v>0</v>
      </c>
    </row>
    <row r="3867" spans="1:34">
      <c r="A3867" s="1" t="s">
        <v>9999</v>
      </c>
      <c r="B3867" s="1" t="s">
        <v>10000</v>
      </c>
      <c r="C3867" s="1" t="s">
        <v>159</v>
      </c>
      <c r="H3867" s="1" t="s">
        <v>65</v>
      </c>
      <c r="I3867" s="1" t="s">
        <v>66</v>
      </c>
      <c r="V3867" s="1" t="s">
        <v>67</v>
      </c>
    </row>
    <row r="3868" spans="1:34">
      <c r="A3868" s="1" t="s">
        <v>10001</v>
      </c>
      <c r="B3868" s="1" t="s">
        <v>10002</v>
      </c>
      <c r="C3868" s="1" t="s">
        <v>1631</v>
      </c>
      <c r="D3868" s="1">
        <v>21</v>
      </c>
      <c r="E3868" s="1">
        <v>44286</v>
      </c>
      <c r="F3868" s="1" t="s">
        <v>20332</v>
      </c>
      <c r="G3868" s="1" t="s">
        <v>72</v>
      </c>
      <c r="H3868" s="1" t="s">
        <v>73</v>
      </c>
      <c r="I3868" s="1">
        <v>0</v>
      </c>
      <c r="J3868" s="1" t="s">
        <v>74</v>
      </c>
      <c r="K3868" s="1">
        <v>0.8</v>
      </c>
      <c r="L3868" s="1" t="s">
        <v>75</v>
      </c>
      <c r="M3868" s="1">
        <v>0</v>
      </c>
      <c r="O3868" s="1">
        <v>0</v>
      </c>
      <c r="Q3868" s="1">
        <v>0</v>
      </c>
      <c r="S3868" s="1">
        <v>0</v>
      </c>
      <c r="U3868" s="1">
        <v>0</v>
      </c>
      <c r="W3868" s="1">
        <v>0</v>
      </c>
      <c r="Y3868" s="1">
        <v>0</v>
      </c>
      <c r="AA3868" s="1">
        <v>0</v>
      </c>
      <c r="AC3868" s="1">
        <v>0</v>
      </c>
      <c r="AE3868" s="1">
        <v>0</v>
      </c>
      <c r="AG3868" s="1">
        <v>2</v>
      </c>
      <c r="AH3868" s="1">
        <v>10000</v>
      </c>
    </row>
    <row r="3869" spans="1:34">
      <c r="A3869" s="1" t="s">
        <v>10003</v>
      </c>
      <c r="B3869" s="1" t="s">
        <v>10004</v>
      </c>
      <c r="C3869" s="1" t="s">
        <v>626</v>
      </c>
      <c r="D3869" s="1">
        <v>6</v>
      </c>
      <c r="E3869" s="4">
        <v>44645</v>
      </c>
      <c r="F3869" s="1" t="s">
        <v>10005</v>
      </c>
      <c r="G3869" s="1" t="s">
        <v>80</v>
      </c>
      <c r="H3869" s="1" t="s">
        <v>73</v>
      </c>
      <c r="I3869" s="1">
        <v>0</v>
      </c>
      <c r="J3869" s="1" t="s">
        <v>74</v>
      </c>
      <c r="K3869" s="1">
        <v>0.5</v>
      </c>
      <c r="L3869" s="1" t="s">
        <v>82</v>
      </c>
      <c r="M3869" s="1">
        <v>0.55000000000000004</v>
      </c>
      <c r="N3869" s="1" t="s">
        <v>83</v>
      </c>
      <c r="O3869" s="1">
        <v>0.6</v>
      </c>
      <c r="P3869" s="1" t="s">
        <v>84</v>
      </c>
      <c r="Q3869" s="1">
        <v>0.8</v>
      </c>
      <c r="R3869" s="1" t="s">
        <v>85</v>
      </c>
      <c r="S3869" s="1">
        <v>0</v>
      </c>
      <c r="U3869" s="1">
        <v>0</v>
      </c>
      <c r="W3869" s="1">
        <v>0</v>
      </c>
      <c r="Y3869" s="1">
        <v>0</v>
      </c>
      <c r="AA3869" s="1">
        <v>0</v>
      </c>
      <c r="AC3869" s="1">
        <v>0</v>
      </c>
      <c r="AE3869" s="1">
        <v>0</v>
      </c>
      <c r="AG3869" s="1">
        <v>4</v>
      </c>
      <c r="AH3869" s="1">
        <v>10000</v>
      </c>
    </row>
    <row r="3870" spans="1:34">
      <c r="A3870" s="1" t="s">
        <v>10006</v>
      </c>
      <c r="B3870" s="1" t="s">
        <v>10007</v>
      </c>
      <c r="C3870" s="1" t="s">
        <v>731</v>
      </c>
      <c r="H3870" s="1" t="s">
        <v>65</v>
      </c>
      <c r="I3870" s="1" t="s">
        <v>66</v>
      </c>
      <c r="V3870" s="1" t="s">
        <v>67</v>
      </c>
    </row>
    <row r="3871" spans="1:34">
      <c r="A3871" s="1" t="s">
        <v>10008</v>
      </c>
      <c r="B3871" s="1" t="s">
        <v>10009</v>
      </c>
      <c r="C3871" s="1" t="s">
        <v>64</v>
      </c>
      <c r="D3871" s="1">
        <v>10</v>
      </c>
      <c r="E3871" s="4">
        <v>44712</v>
      </c>
      <c r="F3871" s="1" t="s">
        <v>10010</v>
      </c>
      <c r="G3871" s="1" t="s">
        <v>80</v>
      </c>
      <c r="H3871" s="1" t="s">
        <v>73</v>
      </c>
      <c r="I3871" s="1">
        <v>0</v>
      </c>
      <c r="J3871" s="1" t="s">
        <v>846</v>
      </c>
      <c r="K3871" s="1">
        <v>0.3</v>
      </c>
      <c r="L3871" s="1" t="s">
        <v>82</v>
      </c>
      <c r="M3871" s="1">
        <v>0.4</v>
      </c>
      <c r="N3871" s="1" t="s">
        <v>83</v>
      </c>
      <c r="O3871" s="1">
        <v>0.5</v>
      </c>
      <c r="P3871" s="1" t="s">
        <v>84</v>
      </c>
      <c r="Q3871" s="1">
        <v>0.7</v>
      </c>
      <c r="R3871" s="1" t="s">
        <v>85</v>
      </c>
      <c r="S3871" s="1">
        <v>0</v>
      </c>
      <c r="U3871" s="1">
        <v>0</v>
      </c>
      <c r="W3871" s="1">
        <v>0</v>
      </c>
      <c r="Y3871" s="1">
        <v>0</v>
      </c>
      <c r="AA3871" s="1">
        <v>0</v>
      </c>
      <c r="AC3871" s="1">
        <v>0</v>
      </c>
      <c r="AE3871" s="1">
        <v>0</v>
      </c>
      <c r="AG3871" s="1">
        <v>4</v>
      </c>
      <c r="AH3871" s="1">
        <v>28000</v>
      </c>
    </row>
    <row r="3872" spans="1:34">
      <c r="A3872" s="1" t="s">
        <v>10011</v>
      </c>
      <c r="B3872" s="1" t="s">
        <v>10012</v>
      </c>
      <c r="C3872" s="1" t="s">
        <v>65</v>
      </c>
      <c r="D3872" s="1">
        <v>3</v>
      </c>
      <c r="E3872" s="4">
        <v>44628</v>
      </c>
      <c r="F3872" s="1" t="s">
        <v>10013</v>
      </c>
      <c r="G3872" s="1" t="s">
        <v>72</v>
      </c>
      <c r="H3872" s="1" t="s">
        <v>73</v>
      </c>
      <c r="I3872" s="1">
        <v>0</v>
      </c>
      <c r="J3872" s="1" t="s">
        <v>6900</v>
      </c>
      <c r="K3872" s="1">
        <v>0.4</v>
      </c>
      <c r="L3872" s="1" t="s">
        <v>75</v>
      </c>
      <c r="M3872" s="1">
        <v>0</v>
      </c>
      <c r="O3872" s="1">
        <v>0</v>
      </c>
      <c r="Q3872" s="1">
        <v>0</v>
      </c>
      <c r="S3872" s="1">
        <v>0</v>
      </c>
      <c r="U3872" s="1">
        <v>0</v>
      </c>
      <c r="W3872" s="1">
        <v>0</v>
      </c>
      <c r="Y3872" s="1">
        <v>0</v>
      </c>
      <c r="AA3872" s="1">
        <v>0</v>
      </c>
      <c r="AC3872" s="1">
        <v>0</v>
      </c>
      <c r="AE3872" s="1">
        <v>0</v>
      </c>
      <c r="AG3872" s="1">
        <v>2</v>
      </c>
      <c r="AH3872" s="1">
        <v>50000</v>
      </c>
    </row>
    <row r="3873" spans="1:34">
      <c r="A3873" s="1" t="s">
        <v>10014</v>
      </c>
      <c r="B3873" s="1" t="s">
        <v>10015</v>
      </c>
      <c r="C3873" s="1" t="s">
        <v>218</v>
      </c>
      <c r="D3873" s="1">
        <v>3</v>
      </c>
      <c r="E3873" s="1">
        <v>43514</v>
      </c>
      <c r="F3873" s="1" t="s">
        <v>20332</v>
      </c>
      <c r="G3873" s="1" t="s">
        <v>72</v>
      </c>
      <c r="H3873" s="1" t="s">
        <v>65</v>
      </c>
      <c r="I3873" s="1">
        <v>0.7</v>
      </c>
      <c r="J3873" s="1" t="s">
        <v>75</v>
      </c>
      <c r="K3873" s="1">
        <v>0</v>
      </c>
      <c r="M3873" s="1">
        <v>0</v>
      </c>
      <c r="O3873" s="1">
        <v>0</v>
      </c>
      <c r="Q3873" s="1">
        <v>0</v>
      </c>
      <c r="S3873" s="1">
        <v>0</v>
      </c>
      <c r="U3873" s="1">
        <v>0</v>
      </c>
      <c r="W3873" s="1">
        <v>0</v>
      </c>
      <c r="Y3873" s="1">
        <v>0</v>
      </c>
      <c r="AA3873" s="1">
        <v>0</v>
      </c>
      <c r="AC3873" s="1">
        <v>0</v>
      </c>
      <c r="AE3873" s="1">
        <v>0</v>
      </c>
      <c r="AG3873" s="1">
        <v>1</v>
      </c>
      <c r="AH3873" s="1">
        <v>0</v>
      </c>
    </row>
    <row r="3874" spans="1:34">
      <c r="A3874" s="1" t="s">
        <v>10016</v>
      </c>
      <c r="B3874" s="1" t="s">
        <v>10017</v>
      </c>
      <c r="C3874" s="1" t="s">
        <v>199</v>
      </c>
      <c r="D3874" s="1">
        <v>3</v>
      </c>
      <c r="E3874" s="1">
        <v>40627</v>
      </c>
      <c r="F3874" s="1" t="s">
        <v>20332</v>
      </c>
      <c r="G3874" s="1" t="s">
        <v>72</v>
      </c>
      <c r="H3874" s="1" t="s">
        <v>65</v>
      </c>
      <c r="I3874" s="1">
        <v>0.3</v>
      </c>
      <c r="J3874" s="1" t="s">
        <v>75</v>
      </c>
      <c r="K3874" s="1">
        <v>0</v>
      </c>
      <c r="M3874" s="1">
        <v>0</v>
      </c>
      <c r="O3874" s="1">
        <v>0</v>
      </c>
      <c r="Q3874" s="1">
        <v>0</v>
      </c>
      <c r="S3874" s="1">
        <v>0</v>
      </c>
      <c r="U3874" s="1">
        <v>0</v>
      </c>
      <c r="W3874" s="1">
        <v>0</v>
      </c>
      <c r="Y3874" s="1">
        <v>0</v>
      </c>
      <c r="AA3874" s="1">
        <v>0</v>
      </c>
      <c r="AC3874" s="1">
        <v>0</v>
      </c>
      <c r="AE3874" s="1">
        <v>0</v>
      </c>
      <c r="AG3874" s="1">
        <v>1</v>
      </c>
      <c r="AH3874" s="1">
        <v>0</v>
      </c>
    </row>
    <row r="3875" spans="1:34">
      <c r="A3875" s="1" t="s">
        <v>10018</v>
      </c>
      <c r="B3875" s="1" t="s">
        <v>10019</v>
      </c>
      <c r="C3875" s="1" t="s">
        <v>1337</v>
      </c>
      <c r="D3875" s="1">
        <v>36</v>
      </c>
      <c r="E3875" s="4">
        <v>44705</v>
      </c>
      <c r="F3875" s="1" t="s">
        <v>10020</v>
      </c>
      <c r="G3875" s="1" t="s">
        <v>80</v>
      </c>
      <c r="H3875" s="1" t="s">
        <v>73</v>
      </c>
      <c r="I3875" s="1">
        <v>0</v>
      </c>
      <c r="J3875" s="1" t="s">
        <v>89</v>
      </c>
      <c r="K3875" s="1">
        <v>0.36</v>
      </c>
      <c r="L3875" s="1" t="s">
        <v>82</v>
      </c>
      <c r="M3875" s="1">
        <v>0.37</v>
      </c>
      <c r="N3875" s="1" t="s">
        <v>83</v>
      </c>
      <c r="O3875" s="1">
        <v>0.41</v>
      </c>
      <c r="P3875" s="1" t="s">
        <v>84</v>
      </c>
      <c r="Q3875" s="1">
        <v>0.8</v>
      </c>
      <c r="R3875" s="1" t="s">
        <v>85</v>
      </c>
      <c r="S3875" s="1">
        <v>0</v>
      </c>
      <c r="U3875" s="1">
        <v>0</v>
      </c>
      <c r="W3875" s="1">
        <v>0</v>
      </c>
      <c r="Y3875" s="1">
        <v>0</v>
      </c>
      <c r="AA3875" s="1">
        <v>0</v>
      </c>
      <c r="AC3875" s="1">
        <v>0</v>
      </c>
      <c r="AE3875" s="1">
        <v>0</v>
      </c>
      <c r="AG3875" s="1">
        <v>4</v>
      </c>
      <c r="AH3875" s="1">
        <v>12000</v>
      </c>
    </row>
    <row r="3876" spans="1:34">
      <c r="A3876" s="1" t="s">
        <v>10021</v>
      </c>
      <c r="B3876" s="1" t="s">
        <v>10022</v>
      </c>
      <c r="C3876" s="1" t="s">
        <v>964</v>
      </c>
      <c r="D3876" s="1">
        <v>6</v>
      </c>
      <c r="E3876" s="4">
        <v>44671</v>
      </c>
      <c r="F3876" s="1" t="s">
        <v>10023</v>
      </c>
      <c r="G3876" s="1" t="s">
        <v>72</v>
      </c>
      <c r="H3876" s="1" t="s">
        <v>65</v>
      </c>
      <c r="I3876" s="1">
        <v>0.8</v>
      </c>
      <c r="J3876" s="1" t="s">
        <v>75</v>
      </c>
      <c r="K3876" s="1">
        <v>0</v>
      </c>
      <c r="M3876" s="1">
        <v>0</v>
      </c>
      <c r="O3876" s="1">
        <v>0</v>
      </c>
      <c r="Q3876" s="1">
        <v>0</v>
      </c>
      <c r="S3876" s="1">
        <v>0</v>
      </c>
      <c r="U3876" s="1">
        <v>0</v>
      </c>
      <c r="W3876" s="1">
        <v>0</v>
      </c>
      <c r="Y3876" s="1">
        <v>0</v>
      </c>
      <c r="AA3876" s="1">
        <v>0</v>
      </c>
      <c r="AC3876" s="1">
        <v>0</v>
      </c>
      <c r="AE3876" s="1">
        <v>0</v>
      </c>
      <c r="AG3876" s="1">
        <v>1</v>
      </c>
      <c r="AH3876" s="1">
        <v>0</v>
      </c>
    </row>
    <row r="3877" spans="1:34">
      <c r="A3877" s="1" t="s">
        <v>10024</v>
      </c>
      <c r="B3877" s="1" t="s">
        <v>10025</v>
      </c>
      <c r="C3877" s="1" t="s">
        <v>98</v>
      </c>
      <c r="D3877" s="1">
        <v>25</v>
      </c>
      <c r="E3877" s="4">
        <v>44712</v>
      </c>
      <c r="F3877" s="1" t="s">
        <v>10026</v>
      </c>
      <c r="G3877" s="1" t="s">
        <v>72</v>
      </c>
      <c r="H3877" s="1" t="s">
        <v>73</v>
      </c>
      <c r="I3877" s="1">
        <v>0</v>
      </c>
      <c r="J3877" s="1" t="s">
        <v>89</v>
      </c>
      <c r="K3877" s="1">
        <v>0.8</v>
      </c>
      <c r="L3877" s="1" t="s">
        <v>75</v>
      </c>
      <c r="M3877" s="1">
        <v>0</v>
      </c>
      <c r="O3877" s="1">
        <v>0</v>
      </c>
      <c r="Q3877" s="1">
        <v>0</v>
      </c>
      <c r="S3877" s="1">
        <v>0</v>
      </c>
      <c r="U3877" s="1">
        <v>0</v>
      </c>
      <c r="W3877" s="1">
        <v>0</v>
      </c>
      <c r="Y3877" s="1">
        <v>0</v>
      </c>
      <c r="AA3877" s="1">
        <v>0</v>
      </c>
      <c r="AC3877" s="1">
        <v>0</v>
      </c>
      <c r="AE3877" s="1">
        <v>0</v>
      </c>
      <c r="AG3877" s="1">
        <v>2</v>
      </c>
      <c r="AH3877" s="1">
        <v>12000</v>
      </c>
    </row>
    <row r="3878" spans="1:34">
      <c r="A3878" s="1" t="s">
        <v>10027</v>
      </c>
      <c r="B3878" s="1" t="s">
        <v>10028</v>
      </c>
      <c r="C3878" s="1" t="s">
        <v>506</v>
      </c>
      <c r="D3878" s="1">
        <v>15</v>
      </c>
      <c r="E3878" s="1">
        <v>41768</v>
      </c>
      <c r="F3878" s="1" t="s">
        <v>20332</v>
      </c>
      <c r="G3878" s="1" t="s">
        <v>72</v>
      </c>
      <c r="H3878" s="1" t="s">
        <v>73</v>
      </c>
      <c r="I3878" s="1">
        <v>0</v>
      </c>
      <c r="J3878" s="1" t="s">
        <v>20595</v>
      </c>
      <c r="K3878" s="1">
        <v>0.2</v>
      </c>
      <c r="L3878" s="1" t="s">
        <v>75</v>
      </c>
      <c r="M3878" s="1">
        <v>0</v>
      </c>
      <c r="O3878" s="1">
        <v>0</v>
      </c>
      <c r="Q3878" s="1">
        <v>0</v>
      </c>
      <c r="S3878" s="1">
        <v>0</v>
      </c>
      <c r="U3878" s="1">
        <v>0</v>
      </c>
      <c r="W3878" s="1">
        <v>0</v>
      </c>
      <c r="Y3878" s="1">
        <v>0</v>
      </c>
      <c r="AA3878" s="1">
        <v>0</v>
      </c>
      <c r="AC3878" s="1">
        <v>0</v>
      </c>
      <c r="AE3878" s="1">
        <v>0</v>
      </c>
      <c r="AG3878" s="1">
        <v>2</v>
      </c>
      <c r="AH3878" s="1">
        <v>34999.99</v>
      </c>
    </row>
    <row r="3879" spans="1:34">
      <c r="A3879" s="1" t="s">
        <v>10029</v>
      </c>
      <c r="B3879" s="1" t="s">
        <v>10030</v>
      </c>
      <c r="C3879" s="1" t="s">
        <v>70</v>
      </c>
      <c r="D3879" s="1">
        <v>8</v>
      </c>
      <c r="E3879" s="4">
        <v>44651</v>
      </c>
      <c r="F3879" s="1" t="s">
        <v>10031</v>
      </c>
      <c r="G3879" s="1" t="s">
        <v>80</v>
      </c>
      <c r="H3879" s="1" t="s">
        <v>65</v>
      </c>
      <c r="I3879" s="1">
        <v>0.5</v>
      </c>
      <c r="J3879" s="1" t="s">
        <v>75</v>
      </c>
      <c r="K3879" s="1">
        <v>0</v>
      </c>
      <c r="M3879" s="1">
        <v>0</v>
      </c>
      <c r="O3879" s="1">
        <v>0</v>
      </c>
      <c r="Q3879" s="1">
        <v>0</v>
      </c>
      <c r="S3879" s="1">
        <v>0</v>
      </c>
      <c r="U3879" s="1">
        <v>0</v>
      </c>
      <c r="W3879" s="1">
        <v>0</v>
      </c>
      <c r="Y3879" s="1">
        <v>0</v>
      </c>
      <c r="AA3879" s="1">
        <v>0</v>
      </c>
      <c r="AC3879" s="1">
        <v>0</v>
      </c>
      <c r="AE3879" s="1">
        <v>0</v>
      </c>
      <c r="AG3879" s="1">
        <v>1</v>
      </c>
      <c r="AH3879" s="1">
        <v>0</v>
      </c>
    </row>
    <row r="3880" spans="1:34">
      <c r="A3880" s="1" t="s">
        <v>10032</v>
      </c>
      <c r="B3880" s="1" t="s">
        <v>10033</v>
      </c>
      <c r="C3880" s="1" t="s">
        <v>101</v>
      </c>
      <c r="D3880" s="1">
        <v>19</v>
      </c>
      <c r="E3880" s="1">
        <v>40995</v>
      </c>
      <c r="F3880" s="1" t="s">
        <v>20332</v>
      </c>
      <c r="G3880" s="1" t="s">
        <v>72</v>
      </c>
      <c r="H3880" s="1" t="s">
        <v>73</v>
      </c>
      <c r="I3880" s="1">
        <v>0</v>
      </c>
      <c r="J3880" s="1" t="s">
        <v>81</v>
      </c>
      <c r="K3880" s="1">
        <v>0.8</v>
      </c>
      <c r="L3880" s="1" t="s">
        <v>75</v>
      </c>
      <c r="M3880" s="1">
        <v>0</v>
      </c>
      <c r="O3880" s="1">
        <v>0</v>
      </c>
      <c r="Q3880" s="1">
        <v>0</v>
      </c>
      <c r="S3880" s="1">
        <v>0</v>
      </c>
      <c r="U3880" s="1">
        <v>0</v>
      </c>
      <c r="W3880" s="1">
        <v>0</v>
      </c>
      <c r="Y3880" s="1">
        <v>0</v>
      </c>
      <c r="AA3880" s="1">
        <v>0</v>
      </c>
      <c r="AC3880" s="1">
        <v>0</v>
      </c>
      <c r="AE3880" s="1">
        <v>0</v>
      </c>
      <c r="AG3880" s="1">
        <v>2</v>
      </c>
      <c r="AH3880" s="1">
        <v>15000</v>
      </c>
    </row>
    <row r="3881" spans="1:34">
      <c r="A3881" s="1" t="s">
        <v>10034</v>
      </c>
      <c r="B3881" s="1" t="s">
        <v>10035</v>
      </c>
      <c r="C3881" s="1" t="s">
        <v>235</v>
      </c>
      <c r="D3881" s="1">
        <v>10</v>
      </c>
      <c r="E3881" s="1">
        <v>44028</v>
      </c>
      <c r="F3881" s="1" t="s">
        <v>20332</v>
      </c>
      <c r="G3881" s="1" t="s">
        <v>72</v>
      </c>
      <c r="H3881" s="1" t="s">
        <v>65</v>
      </c>
      <c r="I3881" s="1">
        <v>0.8</v>
      </c>
      <c r="J3881" s="1" t="s">
        <v>75</v>
      </c>
      <c r="K3881" s="1">
        <v>0</v>
      </c>
      <c r="M3881" s="1">
        <v>0</v>
      </c>
      <c r="O3881" s="1">
        <v>0</v>
      </c>
      <c r="Q3881" s="1">
        <v>0</v>
      </c>
      <c r="S3881" s="1">
        <v>0</v>
      </c>
      <c r="U3881" s="1">
        <v>0</v>
      </c>
      <c r="W3881" s="1">
        <v>0</v>
      </c>
      <c r="Y3881" s="1">
        <v>0</v>
      </c>
      <c r="AA3881" s="1">
        <v>0</v>
      </c>
      <c r="AC3881" s="1">
        <v>0</v>
      </c>
      <c r="AE3881" s="1">
        <v>0</v>
      </c>
      <c r="AG3881" s="1">
        <v>1</v>
      </c>
      <c r="AH3881" s="1">
        <v>0</v>
      </c>
    </row>
    <row r="3882" spans="1:34">
      <c r="A3882" s="1" t="s">
        <v>10036</v>
      </c>
      <c r="B3882" s="1" t="s">
        <v>10037</v>
      </c>
      <c r="C3882" s="1" t="s">
        <v>235</v>
      </c>
      <c r="D3882" s="1">
        <v>11</v>
      </c>
      <c r="E3882" s="1">
        <v>44103</v>
      </c>
      <c r="F3882" s="1" t="s">
        <v>20332</v>
      </c>
      <c r="G3882" s="1" t="s">
        <v>72</v>
      </c>
      <c r="H3882" s="1" t="s">
        <v>65</v>
      </c>
      <c r="I3882" s="1">
        <v>0.6</v>
      </c>
      <c r="J3882" s="1" t="s">
        <v>75</v>
      </c>
      <c r="K3882" s="1">
        <v>0</v>
      </c>
      <c r="M3882" s="1">
        <v>0</v>
      </c>
      <c r="O3882" s="1">
        <v>0</v>
      </c>
      <c r="Q3882" s="1">
        <v>0</v>
      </c>
      <c r="S3882" s="1">
        <v>0</v>
      </c>
      <c r="U3882" s="1">
        <v>0</v>
      </c>
      <c r="W3882" s="1">
        <v>0</v>
      </c>
      <c r="Y3882" s="1">
        <v>0</v>
      </c>
      <c r="AA3882" s="1">
        <v>0</v>
      </c>
      <c r="AC3882" s="1">
        <v>0</v>
      </c>
      <c r="AE3882" s="1">
        <v>0</v>
      </c>
      <c r="AG3882" s="1">
        <v>1</v>
      </c>
      <c r="AH3882" s="1">
        <v>0</v>
      </c>
    </row>
    <row r="3883" spans="1:34">
      <c r="A3883" s="1" t="s">
        <v>10038</v>
      </c>
      <c r="B3883" s="1" t="s">
        <v>10039</v>
      </c>
      <c r="C3883" s="1" t="s">
        <v>1199</v>
      </c>
      <c r="H3883" s="1" t="s">
        <v>65</v>
      </c>
      <c r="I3883" s="1" t="s">
        <v>66</v>
      </c>
      <c r="V3883" s="1" t="s">
        <v>67</v>
      </c>
    </row>
    <row r="3884" spans="1:34">
      <c r="A3884" s="1" t="s">
        <v>10040</v>
      </c>
      <c r="B3884" s="1" t="s">
        <v>10041</v>
      </c>
      <c r="C3884" s="1" t="s">
        <v>1756</v>
      </c>
      <c r="D3884" s="1">
        <v>10</v>
      </c>
      <c r="E3884" s="4">
        <v>44679</v>
      </c>
      <c r="F3884" s="1" t="s">
        <v>10042</v>
      </c>
      <c r="G3884" s="1" t="s">
        <v>72</v>
      </c>
      <c r="H3884" s="1" t="s">
        <v>65</v>
      </c>
      <c r="I3884" s="1">
        <v>0.6</v>
      </c>
      <c r="J3884" s="1" t="s">
        <v>75</v>
      </c>
      <c r="K3884" s="1">
        <v>0</v>
      </c>
      <c r="M3884" s="1">
        <v>0</v>
      </c>
      <c r="O3884" s="1">
        <v>0</v>
      </c>
      <c r="Q3884" s="1">
        <v>0</v>
      </c>
      <c r="S3884" s="1">
        <v>0</v>
      </c>
      <c r="U3884" s="1">
        <v>0</v>
      </c>
      <c r="W3884" s="1">
        <v>0</v>
      </c>
      <c r="Y3884" s="1">
        <v>0</v>
      </c>
      <c r="AA3884" s="1">
        <v>0</v>
      </c>
      <c r="AC3884" s="1">
        <v>0</v>
      </c>
      <c r="AE3884" s="1">
        <v>0</v>
      </c>
      <c r="AG3884" s="1">
        <v>1</v>
      </c>
      <c r="AH3884" s="1">
        <v>0</v>
      </c>
    </row>
    <row r="3885" spans="1:34">
      <c r="A3885" s="1" t="s">
        <v>10043</v>
      </c>
      <c r="B3885" s="1" t="s">
        <v>10044</v>
      </c>
      <c r="C3885" s="1" t="s">
        <v>506</v>
      </c>
      <c r="D3885" s="1">
        <v>2</v>
      </c>
      <c r="E3885" s="1">
        <v>42765</v>
      </c>
      <c r="F3885" s="1" t="s">
        <v>20332</v>
      </c>
      <c r="G3885" s="1" t="s">
        <v>72</v>
      </c>
      <c r="H3885" s="1" t="s">
        <v>65</v>
      </c>
      <c r="I3885" s="1">
        <v>0.8</v>
      </c>
      <c r="J3885" s="1" t="s">
        <v>75</v>
      </c>
      <c r="K3885" s="1">
        <v>0</v>
      </c>
      <c r="M3885" s="1">
        <v>0</v>
      </c>
      <c r="O3885" s="1">
        <v>0</v>
      </c>
      <c r="Q3885" s="1">
        <v>0</v>
      </c>
      <c r="S3885" s="1">
        <v>0</v>
      </c>
      <c r="U3885" s="1">
        <v>0</v>
      </c>
      <c r="W3885" s="1">
        <v>0</v>
      </c>
      <c r="Y3885" s="1">
        <v>0</v>
      </c>
      <c r="AA3885" s="1">
        <v>0</v>
      </c>
      <c r="AC3885" s="1">
        <v>0</v>
      </c>
      <c r="AE3885" s="1">
        <v>0</v>
      </c>
      <c r="AG3885" s="1">
        <v>1</v>
      </c>
      <c r="AH3885" s="1">
        <v>0</v>
      </c>
    </row>
    <row r="3886" spans="1:34">
      <c r="A3886" s="1" t="s">
        <v>10045</v>
      </c>
      <c r="B3886" s="1" t="s">
        <v>10046</v>
      </c>
      <c r="C3886" s="1" t="s">
        <v>322</v>
      </c>
      <c r="D3886" s="1">
        <v>9</v>
      </c>
      <c r="E3886" s="4">
        <v>44784</v>
      </c>
      <c r="F3886" s="1" t="s">
        <v>10047</v>
      </c>
      <c r="G3886" s="1" t="s">
        <v>72</v>
      </c>
      <c r="H3886" s="1" t="s">
        <v>65</v>
      </c>
      <c r="I3886" s="1">
        <v>0.8</v>
      </c>
      <c r="J3886" s="1" t="s">
        <v>75</v>
      </c>
      <c r="K3886" s="1">
        <v>0</v>
      </c>
      <c r="M3886" s="1">
        <v>0</v>
      </c>
      <c r="O3886" s="1">
        <v>0</v>
      </c>
      <c r="Q3886" s="1">
        <v>0</v>
      </c>
      <c r="S3886" s="1">
        <v>0</v>
      </c>
      <c r="U3886" s="1">
        <v>0</v>
      </c>
      <c r="W3886" s="1">
        <v>0</v>
      </c>
      <c r="Y3886" s="1">
        <v>0</v>
      </c>
      <c r="AA3886" s="1">
        <v>0</v>
      </c>
      <c r="AC3886" s="1">
        <v>0</v>
      </c>
      <c r="AE3886" s="1">
        <v>0</v>
      </c>
      <c r="AG3886" s="1">
        <v>1</v>
      </c>
      <c r="AH3886" s="1">
        <v>0</v>
      </c>
    </row>
    <row r="3887" spans="1:34">
      <c r="A3887" s="1" t="s">
        <v>10048</v>
      </c>
      <c r="B3887" s="1" t="s">
        <v>10049</v>
      </c>
      <c r="C3887" s="1" t="s">
        <v>132</v>
      </c>
      <c r="D3887" s="1">
        <v>25</v>
      </c>
      <c r="E3887" s="4">
        <v>44760</v>
      </c>
      <c r="F3887" s="1" t="s">
        <v>10050</v>
      </c>
      <c r="G3887" s="1" t="s">
        <v>72</v>
      </c>
      <c r="H3887" s="1" t="s">
        <v>65</v>
      </c>
      <c r="I3887" s="1">
        <v>0.8</v>
      </c>
      <c r="J3887" s="1" t="s">
        <v>75</v>
      </c>
      <c r="K3887" s="1">
        <v>0</v>
      </c>
      <c r="M3887" s="1">
        <v>0</v>
      </c>
      <c r="O3887" s="1">
        <v>0</v>
      </c>
      <c r="Q3887" s="1">
        <v>0</v>
      </c>
      <c r="S3887" s="1">
        <v>0</v>
      </c>
      <c r="U3887" s="1">
        <v>0</v>
      </c>
      <c r="W3887" s="1">
        <v>0</v>
      </c>
      <c r="Y3887" s="1">
        <v>0</v>
      </c>
      <c r="AA3887" s="1">
        <v>0</v>
      </c>
      <c r="AC3887" s="1">
        <v>0</v>
      </c>
      <c r="AE3887" s="1">
        <v>0</v>
      </c>
      <c r="AG3887" s="1">
        <v>1</v>
      </c>
      <c r="AH3887" s="1">
        <v>0</v>
      </c>
    </row>
    <row r="3888" spans="1:34">
      <c r="A3888" s="1" t="s">
        <v>10051</v>
      </c>
      <c r="B3888" s="1" t="s">
        <v>10052</v>
      </c>
      <c r="C3888" s="1" t="s">
        <v>235</v>
      </c>
      <c r="D3888" s="1">
        <v>9</v>
      </c>
      <c r="E3888" s="1">
        <v>43216</v>
      </c>
      <c r="F3888" s="1" t="s">
        <v>20332</v>
      </c>
      <c r="G3888" s="1" t="s">
        <v>72</v>
      </c>
      <c r="H3888" s="1" t="s">
        <v>65</v>
      </c>
      <c r="I3888" s="1">
        <v>0.8</v>
      </c>
      <c r="J3888" s="1" t="s">
        <v>75</v>
      </c>
      <c r="K3888" s="1">
        <v>0</v>
      </c>
      <c r="M3888" s="1">
        <v>0</v>
      </c>
      <c r="O3888" s="1">
        <v>0</v>
      </c>
      <c r="Q3888" s="1">
        <v>0</v>
      </c>
      <c r="S3888" s="1">
        <v>0</v>
      </c>
      <c r="U3888" s="1">
        <v>0</v>
      </c>
      <c r="W3888" s="1">
        <v>0</v>
      </c>
      <c r="Y3888" s="1">
        <v>0</v>
      </c>
      <c r="AA3888" s="1">
        <v>0</v>
      </c>
      <c r="AC3888" s="1">
        <v>0</v>
      </c>
      <c r="AE3888" s="1">
        <v>0</v>
      </c>
      <c r="AG3888" s="1">
        <v>1</v>
      </c>
      <c r="AH3888" s="1">
        <v>0</v>
      </c>
    </row>
    <row r="3889" spans="1:34">
      <c r="A3889" s="1" t="s">
        <v>10053</v>
      </c>
      <c r="B3889" s="1" t="s">
        <v>10054</v>
      </c>
      <c r="C3889" s="1" t="s">
        <v>346</v>
      </c>
      <c r="D3889" s="1">
        <v>18</v>
      </c>
      <c r="E3889" s="4">
        <v>44818</v>
      </c>
      <c r="F3889" s="1" t="s">
        <v>10055</v>
      </c>
      <c r="G3889" s="1" t="s">
        <v>1079</v>
      </c>
      <c r="H3889" s="1" t="s">
        <v>73</v>
      </c>
      <c r="I3889" s="1">
        <v>0</v>
      </c>
      <c r="J3889" s="1" t="s">
        <v>74</v>
      </c>
      <c r="K3889" s="1">
        <v>0.3</v>
      </c>
      <c r="L3889" s="1" t="s">
        <v>82</v>
      </c>
      <c r="M3889" s="1">
        <v>0.39</v>
      </c>
      <c r="N3889" s="1" t="s">
        <v>83</v>
      </c>
      <c r="O3889" s="1">
        <v>0.4</v>
      </c>
      <c r="P3889" s="1" t="s">
        <v>84</v>
      </c>
      <c r="Q3889" s="1">
        <v>0.5</v>
      </c>
      <c r="R3889" s="1" t="s">
        <v>85</v>
      </c>
      <c r="S3889" s="1">
        <v>0</v>
      </c>
      <c r="U3889" s="1">
        <v>0</v>
      </c>
      <c r="W3889" s="1">
        <v>0</v>
      </c>
      <c r="Y3889" s="1">
        <v>0</v>
      </c>
      <c r="AA3889" s="1">
        <v>0</v>
      </c>
      <c r="AC3889" s="1">
        <v>0</v>
      </c>
      <c r="AE3889" s="1">
        <v>0</v>
      </c>
      <c r="AG3889" s="1">
        <v>4</v>
      </c>
      <c r="AH3889" s="1">
        <v>10000</v>
      </c>
    </row>
    <row r="3890" spans="1:34">
      <c r="A3890" s="1" t="s">
        <v>10056</v>
      </c>
      <c r="B3890" s="1" t="s">
        <v>10057</v>
      </c>
      <c r="C3890" s="1" t="s">
        <v>112</v>
      </c>
      <c r="D3890" s="1">
        <v>46</v>
      </c>
      <c r="E3890" s="4">
        <v>44560</v>
      </c>
      <c r="F3890" s="1" t="s">
        <v>10058</v>
      </c>
      <c r="G3890" s="1" t="s">
        <v>72</v>
      </c>
      <c r="H3890" s="1" t="s">
        <v>65</v>
      </c>
      <c r="I3890" s="1">
        <v>0.6</v>
      </c>
      <c r="J3890" s="1" t="s">
        <v>75</v>
      </c>
      <c r="K3890" s="1">
        <v>0</v>
      </c>
      <c r="M3890" s="1">
        <v>0</v>
      </c>
      <c r="O3890" s="1">
        <v>0</v>
      </c>
      <c r="Q3890" s="1">
        <v>0</v>
      </c>
      <c r="S3890" s="1">
        <v>0</v>
      </c>
      <c r="U3890" s="1">
        <v>0</v>
      </c>
      <c r="W3890" s="1">
        <v>0</v>
      </c>
      <c r="Y3890" s="1">
        <v>0</v>
      </c>
      <c r="AA3890" s="1">
        <v>0</v>
      </c>
      <c r="AC3890" s="1">
        <v>0</v>
      </c>
      <c r="AE3890" s="1">
        <v>0</v>
      </c>
      <c r="AG3890" s="1">
        <v>1</v>
      </c>
      <c r="AH3890" s="1">
        <v>0</v>
      </c>
    </row>
    <row r="3891" spans="1:34">
      <c r="A3891" s="1" t="s">
        <v>10059</v>
      </c>
      <c r="B3891" s="1" t="s">
        <v>10060</v>
      </c>
      <c r="C3891" s="1" t="s">
        <v>411</v>
      </c>
      <c r="H3891" s="1" t="s">
        <v>65</v>
      </c>
      <c r="I3891" s="1" t="s">
        <v>66</v>
      </c>
      <c r="V3891" s="1" t="s">
        <v>67</v>
      </c>
    </row>
    <row r="3892" spans="1:34">
      <c r="A3892" s="1" t="s">
        <v>10061</v>
      </c>
      <c r="B3892" s="1" t="s">
        <v>10062</v>
      </c>
      <c r="C3892" s="1" t="s">
        <v>626</v>
      </c>
      <c r="D3892" s="1">
        <v>12</v>
      </c>
      <c r="E3892" s="4">
        <v>44648</v>
      </c>
      <c r="F3892" s="1" t="s">
        <v>10063</v>
      </c>
      <c r="G3892" s="1" t="s">
        <v>80</v>
      </c>
      <c r="H3892" s="1" t="s">
        <v>73</v>
      </c>
      <c r="I3892" s="1">
        <v>0</v>
      </c>
      <c r="J3892" s="1" t="s">
        <v>89</v>
      </c>
      <c r="K3892" s="1">
        <v>0.6</v>
      </c>
      <c r="L3892" s="1" t="s">
        <v>82</v>
      </c>
      <c r="M3892" s="1">
        <v>0.65</v>
      </c>
      <c r="N3892" s="1" t="s">
        <v>83</v>
      </c>
      <c r="O3892" s="1">
        <v>0.7</v>
      </c>
      <c r="P3892" s="1" t="s">
        <v>84</v>
      </c>
      <c r="Q3892" s="1">
        <v>0.8</v>
      </c>
      <c r="R3892" s="1" t="s">
        <v>85</v>
      </c>
      <c r="S3892" s="1">
        <v>0</v>
      </c>
      <c r="U3892" s="1">
        <v>0</v>
      </c>
      <c r="W3892" s="1">
        <v>0</v>
      </c>
      <c r="Y3892" s="1">
        <v>0</v>
      </c>
      <c r="AA3892" s="1">
        <v>0</v>
      </c>
      <c r="AC3892" s="1">
        <v>0</v>
      </c>
      <c r="AE3892" s="1">
        <v>0</v>
      </c>
      <c r="AG3892" s="1">
        <v>4</v>
      </c>
      <c r="AH3892" s="1">
        <v>12000</v>
      </c>
    </row>
    <row r="3893" spans="1:34">
      <c r="A3893" s="1" t="s">
        <v>10064</v>
      </c>
      <c r="B3893" s="1" t="s">
        <v>10065</v>
      </c>
      <c r="C3893" s="1" t="s">
        <v>506</v>
      </c>
      <c r="H3893" s="1" t="s">
        <v>65</v>
      </c>
      <c r="I3893" s="1" t="s">
        <v>66</v>
      </c>
      <c r="V3893" s="1" t="s">
        <v>67</v>
      </c>
    </row>
    <row r="3894" spans="1:34">
      <c r="A3894" s="1" t="s">
        <v>10066</v>
      </c>
      <c r="B3894" s="1" t="s">
        <v>10067</v>
      </c>
      <c r="C3894" s="1" t="s">
        <v>126</v>
      </c>
      <c r="H3894" s="1" t="s">
        <v>65</v>
      </c>
      <c r="I3894" s="1" t="s">
        <v>66</v>
      </c>
      <c r="V3894" s="1" t="s">
        <v>67</v>
      </c>
    </row>
    <row r="3895" spans="1:34">
      <c r="A3895" s="1" t="s">
        <v>10068</v>
      </c>
      <c r="B3895" s="1" t="s">
        <v>10069</v>
      </c>
      <c r="C3895" s="1" t="s">
        <v>98</v>
      </c>
      <c r="D3895" s="1">
        <v>81</v>
      </c>
      <c r="E3895" s="1">
        <v>40896</v>
      </c>
      <c r="F3895" s="1" t="s">
        <v>20332</v>
      </c>
      <c r="G3895" s="1" t="s">
        <v>72</v>
      </c>
      <c r="H3895" s="1" t="s">
        <v>73</v>
      </c>
      <c r="I3895" s="1">
        <v>0</v>
      </c>
      <c r="J3895" s="1" t="s">
        <v>485</v>
      </c>
      <c r="K3895" s="1">
        <v>0.8</v>
      </c>
      <c r="L3895" s="1" t="s">
        <v>75</v>
      </c>
      <c r="M3895" s="1">
        <v>0</v>
      </c>
      <c r="O3895" s="1">
        <v>0</v>
      </c>
      <c r="Q3895" s="1">
        <v>0</v>
      </c>
      <c r="S3895" s="1">
        <v>0</v>
      </c>
      <c r="U3895" s="1">
        <v>0</v>
      </c>
      <c r="W3895" s="1">
        <v>0</v>
      </c>
      <c r="Y3895" s="1">
        <v>0</v>
      </c>
      <c r="AA3895" s="1">
        <v>0</v>
      </c>
      <c r="AC3895" s="1">
        <v>0</v>
      </c>
      <c r="AE3895" s="1">
        <v>0</v>
      </c>
      <c r="AG3895" s="1">
        <v>2</v>
      </c>
      <c r="AH3895" s="1">
        <v>10999.99</v>
      </c>
    </row>
    <row r="3896" spans="1:34">
      <c r="A3896" s="1" t="s">
        <v>10070</v>
      </c>
      <c r="B3896" s="1" t="s">
        <v>10071</v>
      </c>
      <c r="C3896" s="1" t="s">
        <v>423</v>
      </c>
      <c r="D3896" s="1">
        <v>51</v>
      </c>
      <c r="E3896" s="1">
        <v>41037</v>
      </c>
      <c r="F3896" s="1" t="s">
        <v>20332</v>
      </c>
      <c r="G3896" s="1" t="s">
        <v>72</v>
      </c>
      <c r="H3896" s="1" t="s">
        <v>73</v>
      </c>
      <c r="I3896" s="1">
        <v>0</v>
      </c>
      <c r="J3896" s="1" t="s">
        <v>81</v>
      </c>
      <c r="K3896" s="1">
        <v>0.7</v>
      </c>
      <c r="L3896" s="1" t="s">
        <v>75</v>
      </c>
      <c r="M3896" s="1">
        <v>0</v>
      </c>
      <c r="O3896" s="1">
        <v>0</v>
      </c>
      <c r="Q3896" s="1">
        <v>0</v>
      </c>
      <c r="S3896" s="1">
        <v>0</v>
      </c>
      <c r="U3896" s="1">
        <v>0</v>
      </c>
      <c r="W3896" s="1">
        <v>0</v>
      </c>
      <c r="Y3896" s="1">
        <v>0</v>
      </c>
      <c r="AA3896" s="1">
        <v>0</v>
      </c>
      <c r="AC3896" s="1">
        <v>0</v>
      </c>
      <c r="AE3896" s="1">
        <v>0</v>
      </c>
      <c r="AG3896" s="1">
        <v>2</v>
      </c>
      <c r="AH3896" s="1">
        <v>15000</v>
      </c>
    </row>
    <row r="3897" spans="1:34">
      <c r="A3897" s="1" t="s">
        <v>10072</v>
      </c>
      <c r="B3897" s="1" t="s">
        <v>10073</v>
      </c>
      <c r="C3897" s="1" t="s">
        <v>365</v>
      </c>
      <c r="D3897" s="1">
        <v>6</v>
      </c>
      <c r="E3897" s="4">
        <v>44666</v>
      </c>
      <c r="F3897" s="1" t="s">
        <v>10074</v>
      </c>
      <c r="G3897" s="1" t="s">
        <v>80</v>
      </c>
      <c r="H3897" s="1" t="s">
        <v>65</v>
      </c>
      <c r="I3897" s="1">
        <v>0.7</v>
      </c>
      <c r="J3897" s="1" t="s">
        <v>75</v>
      </c>
      <c r="K3897" s="1">
        <v>0</v>
      </c>
      <c r="M3897" s="1">
        <v>0</v>
      </c>
      <c r="O3897" s="1">
        <v>0</v>
      </c>
      <c r="Q3897" s="1">
        <v>0</v>
      </c>
      <c r="S3897" s="1">
        <v>0</v>
      </c>
      <c r="U3897" s="1">
        <v>0</v>
      </c>
      <c r="W3897" s="1">
        <v>0</v>
      </c>
      <c r="Y3897" s="1">
        <v>0</v>
      </c>
      <c r="AA3897" s="1">
        <v>0</v>
      </c>
      <c r="AC3897" s="1">
        <v>0</v>
      </c>
      <c r="AE3897" s="1">
        <v>0</v>
      </c>
      <c r="AG3897" s="1">
        <v>1</v>
      </c>
      <c r="AH3897" s="1">
        <v>0</v>
      </c>
    </row>
    <row r="3898" spans="1:34">
      <c r="A3898" s="1" t="s">
        <v>10075</v>
      </c>
      <c r="B3898" s="1" t="s">
        <v>10076</v>
      </c>
      <c r="C3898" s="1" t="s">
        <v>350</v>
      </c>
      <c r="H3898" s="1" t="s">
        <v>65</v>
      </c>
      <c r="I3898" s="1" t="s">
        <v>66</v>
      </c>
      <c r="V3898" s="1" t="s">
        <v>67</v>
      </c>
    </row>
    <row r="3899" spans="1:34">
      <c r="A3899" s="1" t="s">
        <v>10077</v>
      </c>
      <c r="B3899" s="1" t="s">
        <v>10078</v>
      </c>
      <c r="C3899" s="1" t="s">
        <v>149</v>
      </c>
      <c r="D3899" s="1">
        <v>40</v>
      </c>
      <c r="E3899" s="4">
        <v>44700</v>
      </c>
      <c r="F3899" s="1" t="s">
        <v>10079</v>
      </c>
      <c r="G3899" s="1" t="s">
        <v>72</v>
      </c>
      <c r="H3899" s="1" t="s">
        <v>65</v>
      </c>
      <c r="I3899" s="1">
        <v>0.8</v>
      </c>
      <c r="J3899" s="1" t="s">
        <v>75</v>
      </c>
      <c r="K3899" s="1">
        <v>0</v>
      </c>
      <c r="M3899" s="1">
        <v>0</v>
      </c>
      <c r="O3899" s="1">
        <v>0</v>
      </c>
      <c r="Q3899" s="1">
        <v>0</v>
      </c>
      <c r="S3899" s="1">
        <v>0</v>
      </c>
      <c r="U3899" s="1">
        <v>0</v>
      </c>
      <c r="W3899" s="1">
        <v>0</v>
      </c>
      <c r="Y3899" s="1">
        <v>0</v>
      </c>
      <c r="AA3899" s="1">
        <v>0</v>
      </c>
      <c r="AC3899" s="1">
        <v>0</v>
      </c>
      <c r="AE3899" s="1">
        <v>0</v>
      </c>
      <c r="AG3899" s="1">
        <v>1</v>
      </c>
      <c r="AH3899" s="1">
        <v>0</v>
      </c>
    </row>
    <row r="3900" spans="1:34">
      <c r="A3900" s="1" t="s">
        <v>10080</v>
      </c>
      <c r="B3900" s="1" t="s">
        <v>10081</v>
      </c>
      <c r="C3900" s="1" t="s">
        <v>297</v>
      </c>
      <c r="D3900" s="1">
        <v>56</v>
      </c>
      <c r="E3900" s="1">
        <v>41212</v>
      </c>
      <c r="F3900" s="1" t="s">
        <v>20332</v>
      </c>
      <c r="G3900" s="1" t="s">
        <v>72</v>
      </c>
      <c r="H3900" s="1" t="s">
        <v>73</v>
      </c>
      <c r="I3900" s="1">
        <v>0</v>
      </c>
      <c r="J3900" s="1" t="s">
        <v>1640</v>
      </c>
      <c r="K3900" s="1">
        <v>0.8</v>
      </c>
      <c r="L3900" s="1" t="s">
        <v>75</v>
      </c>
      <c r="M3900" s="1">
        <v>0</v>
      </c>
      <c r="O3900" s="1">
        <v>0</v>
      </c>
      <c r="Q3900" s="1">
        <v>0</v>
      </c>
      <c r="S3900" s="1">
        <v>0</v>
      </c>
      <c r="U3900" s="1">
        <v>0</v>
      </c>
      <c r="W3900" s="1">
        <v>0</v>
      </c>
      <c r="Y3900" s="1">
        <v>0</v>
      </c>
      <c r="AA3900" s="1">
        <v>0</v>
      </c>
      <c r="AC3900" s="1">
        <v>0</v>
      </c>
      <c r="AE3900" s="1">
        <v>0</v>
      </c>
      <c r="AG3900" s="1">
        <v>2</v>
      </c>
      <c r="AH3900" s="1">
        <v>7499.99</v>
      </c>
    </row>
    <row r="3901" spans="1:34">
      <c r="A3901" s="1" t="s">
        <v>10082</v>
      </c>
      <c r="B3901" s="1" t="s">
        <v>10083</v>
      </c>
      <c r="C3901" s="1" t="s">
        <v>228</v>
      </c>
      <c r="D3901" s="1">
        <v>19</v>
      </c>
      <c r="E3901" s="4">
        <v>44711</v>
      </c>
      <c r="F3901" s="1" t="s">
        <v>10084</v>
      </c>
      <c r="G3901" s="1" t="s">
        <v>72</v>
      </c>
      <c r="H3901" s="1" t="s">
        <v>65</v>
      </c>
      <c r="I3901" s="1">
        <v>0.75</v>
      </c>
      <c r="J3901" s="1" t="s">
        <v>75</v>
      </c>
      <c r="K3901" s="1">
        <v>0</v>
      </c>
      <c r="M3901" s="1">
        <v>0</v>
      </c>
      <c r="O3901" s="1">
        <v>0</v>
      </c>
      <c r="Q3901" s="1">
        <v>0</v>
      </c>
      <c r="S3901" s="1">
        <v>0</v>
      </c>
      <c r="U3901" s="1">
        <v>0</v>
      </c>
      <c r="W3901" s="1">
        <v>0</v>
      </c>
      <c r="Y3901" s="1">
        <v>0</v>
      </c>
      <c r="AA3901" s="1">
        <v>0</v>
      </c>
      <c r="AC3901" s="1">
        <v>0</v>
      </c>
      <c r="AE3901" s="1">
        <v>0</v>
      </c>
      <c r="AG3901" s="1">
        <v>1</v>
      </c>
      <c r="AH3901" s="1">
        <v>0</v>
      </c>
    </row>
    <row r="3902" spans="1:34">
      <c r="A3902" s="1" t="s">
        <v>10085</v>
      </c>
      <c r="B3902" s="1" t="s">
        <v>10086</v>
      </c>
      <c r="C3902" s="1" t="s">
        <v>779</v>
      </c>
      <c r="D3902" s="1">
        <v>68</v>
      </c>
      <c r="E3902" s="4">
        <v>44558</v>
      </c>
      <c r="F3902" s="1" t="s">
        <v>10087</v>
      </c>
      <c r="G3902" s="1" t="s">
        <v>72</v>
      </c>
      <c r="H3902" s="1" t="s">
        <v>65</v>
      </c>
      <c r="I3902" s="1">
        <v>0.8</v>
      </c>
      <c r="J3902" s="1" t="s">
        <v>75</v>
      </c>
      <c r="K3902" s="1">
        <v>0</v>
      </c>
      <c r="M3902" s="1">
        <v>0</v>
      </c>
      <c r="O3902" s="1">
        <v>0</v>
      </c>
      <c r="Q3902" s="1">
        <v>0</v>
      </c>
      <c r="S3902" s="1">
        <v>0</v>
      </c>
      <c r="U3902" s="1">
        <v>0</v>
      </c>
      <c r="W3902" s="1">
        <v>0</v>
      </c>
      <c r="Y3902" s="1">
        <v>0</v>
      </c>
      <c r="AA3902" s="1">
        <v>0</v>
      </c>
      <c r="AC3902" s="1">
        <v>0</v>
      </c>
      <c r="AE3902" s="1">
        <v>0</v>
      </c>
      <c r="AG3902" s="1">
        <v>1</v>
      </c>
      <c r="AH3902" s="1">
        <v>0</v>
      </c>
    </row>
    <row r="3903" spans="1:34">
      <c r="A3903" s="1" t="s">
        <v>10088</v>
      </c>
      <c r="B3903" s="1" t="s">
        <v>10089</v>
      </c>
      <c r="C3903" s="1" t="s">
        <v>199</v>
      </c>
      <c r="D3903" s="1">
        <v>4</v>
      </c>
      <c r="E3903" s="4">
        <v>44677</v>
      </c>
      <c r="F3903" s="1" t="s">
        <v>10090</v>
      </c>
      <c r="G3903" s="1" t="s">
        <v>72</v>
      </c>
      <c r="H3903" s="1" t="s">
        <v>65</v>
      </c>
      <c r="I3903" s="1">
        <v>0.4</v>
      </c>
      <c r="J3903" s="1" t="s">
        <v>75</v>
      </c>
      <c r="K3903" s="1">
        <v>0</v>
      </c>
      <c r="M3903" s="1">
        <v>0</v>
      </c>
      <c r="O3903" s="1">
        <v>0</v>
      </c>
      <c r="Q3903" s="1">
        <v>0</v>
      </c>
      <c r="S3903" s="1">
        <v>0</v>
      </c>
      <c r="U3903" s="1">
        <v>0</v>
      </c>
      <c r="W3903" s="1">
        <v>0</v>
      </c>
      <c r="Y3903" s="1">
        <v>0</v>
      </c>
      <c r="AA3903" s="1">
        <v>0</v>
      </c>
      <c r="AC3903" s="1">
        <v>0</v>
      </c>
      <c r="AE3903" s="1">
        <v>0</v>
      </c>
      <c r="AG3903" s="1">
        <v>1</v>
      </c>
      <c r="AH3903" s="1">
        <v>0</v>
      </c>
    </row>
    <row r="3904" spans="1:34">
      <c r="A3904" s="1" t="s">
        <v>10091</v>
      </c>
      <c r="B3904" s="1" t="s">
        <v>10092</v>
      </c>
      <c r="C3904" s="1" t="s">
        <v>126</v>
      </c>
      <c r="D3904" s="1">
        <v>86</v>
      </c>
      <c r="E3904" s="1">
        <v>43439</v>
      </c>
      <c r="F3904" s="1" t="s">
        <v>20332</v>
      </c>
      <c r="G3904" s="1" t="s">
        <v>72</v>
      </c>
      <c r="H3904" s="1" t="s">
        <v>73</v>
      </c>
      <c r="I3904" s="1">
        <v>0</v>
      </c>
      <c r="J3904" s="1" t="s">
        <v>20596</v>
      </c>
      <c r="K3904" s="1">
        <v>0.1</v>
      </c>
      <c r="L3904" s="1" t="s">
        <v>75</v>
      </c>
      <c r="M3904" s="1">
        <v>0</v>
      </c>
      <c r="O3904" s="1">
        <v>0</v>
      </c>
      <c r="Q3904" s="1">
        <v>0</v>
      </c>
      <c r="S3904" s="1">
        <v>0</v>
      </c>
      <c r="U3904" s="1">
        <v>0</v>
      </c>
      <c r="W3904" s="1">
        <v>0</v>
      </c>
      <c r="Y3904" s="1">
        <v>0</v>
      </c>
      <c r="AA3904" s="1">
        <v>0</v>
      </c>
      <c r="AC3904" s="1">
        <v>0</v>
      </c>
      <c r="AE3904" s="1">
        <v>0</v>
      </c>
      <c r="AG3904" s="1">
        <v>2</v>
      </c>
      <c r="AH3904" s="1">
        <v>55000</v>
      </c>
    </row>
    <row r="3905" spans="1:34">
      <c r="A3905" s="1" t="s">
        <v>10093</v>
      </c>
      <c r="B3905" s="1" t="s">
        <v>10094</v>
      </c>
      <c r="C3905" s="1" t="s">
        <v>78</v>
      </c>
      <c r="D3905" s="1">
        <v>11</v>
      </c>
      <c r="E3905" s="4">
        <v>44630</v>
      </c>
      <c r="F3905" s="1" t="s">
        <v>10095</v>
      </c>
      <c r="G3905" s="1" t="s">
        <v>80</v>
      </c>
      <c r="H3905" s="1" t="s">
        <v>73</v>
      </c>
      <c r="I3905" s="1">
        <v>0</v>
      </c>
      <c r="J3905" s="1" t="s">
        <v>81</v>
      </c>
      <c r="K3905" s="1">
        <v>0.64</v>
      </c>
      <c r="L3905" s="1" t="s">
        <v>82</v>
      </c>
      <c r="M3905" s="1">
        <v>0.69</v>
      </c>
      <c r="N3905" s="1" t="s">
        <v>83</v>
      </c>
      <c r="O3905" s="1">
        <v>0.77</v>
      </c>
      <c r="P3905" s="1" t="s">
        <v>84</v>
      </c>
      <c r="Q3905" s="1">
        <v>0.78</v>
      </c>
      <c r="R3905" s="1" t="s">
        <v>85</v>
      </c>
      <c r="S3905" s="1">
        <v>0</v>
      </c>
      <c r="U3905" s="1">
        <v>0</v>
      </c>
      <c r="W3905" s="1">
        <v>0</v>
      </c>
      <c r="Y3905" s="1">
        <v>0</v>
      </c>
      <c r="AA3905" s="1">
        <v>0</v>
      </c>
      <c r="AC3905" s="1">
        <v>0</v>
      </c>
      <c r="AE3905" s="1">
        <v>0</v>
      </c>
      <c r="AG3905" s="1">
        <v>4</v>
      </c>
      <c r="AH3905" s="1">
        <v>15000</v>
      </c>
    </row>
    <row r="3906" spans="1:34">
      <c r="A3906" s="1" t="s">
        <v>10096</v>
      </c>
      <c r="B3906" s="1" t="s">
        <v>10097</v>
      </c>
      <c r="C3906" s="1" t="s">
        <v>287</v>
      </c>
      <c r="D3906" s="1">
        <v>9</v>
      </c>
      <c r="E3906" s="4">
        <v>44658</v>
      </c>
      <c r="F3906" s="1" t="s">
        <v>10098</v>
      </c>
      <c r="G3906" s="1" t="s">
        <v>72</v>
      </c>
      <c r="H3906" s="1" t="s">
        <v>73</v>
      </c>
      <c r="I3906" s="1">
        <v>0</v>
      </c>
      <c r="J3906" s="1" t="s">
        <v>81</v>
      </c>
      <c r="K3906" s="1">
        <v>0.6</v>
      </c>
      <c r="L3906" s="1" t="s">
        <v>75</v>
      </c>
      <c r="M3906" s="1">
        <v>0</v>
      </c>
      <c r="O3906" s="1">
        <v>0</v>
      </c>
      <c r="Q3906" s="1">
        <v>0</v>
      </c>
      <c r="S3906" s="1">
        <v>0</v>
      </c>
      <c r="U3906" s="1">
        <v>0</v>
      </c>
      <c r="W3906" s="1">
        <v>0</v>
      </c>
      <c r="Y3906" s="1">
        <v>0</v>
      </c>
      <c r="AA3906" s="1">
        <v>0</v>
      </c>
      <c r="AC3906" s="1">
        <v>0</v>
      </c>
      <c r="AE3906" s="1">
        <v>0</v>
      </c>
      <c r="AG3906" s="1">
        <v>2</v>
      </c>
      <c r="AH3906" s="1">
        <v>15000</v>
      </c>
    </row>
    <row r="3907" spans="1:34">
      <c r="A3907" s="1" t="s">
        <v>10099</v>
      </c>
      <c r="B3907" s="1" t="s">
        <v>10100</v>
      </c>
      <c r="C3907" s="1" t="s">
        <v>156</v>
      </c>
      <c r="D3907" s="1">
        <v>7</v>
      </c>
      <c r="E3907" s="4">
        <v>44620</v>
      </c>
      <c r="F3907" s="1" t="s">
        <v>10101</v>
      </c>
      <c r="G3907" s="1" t="s">
        <v>72</v>
      </c>
      <c r="H3907" s="1" t="s">
        <v>65</v>
      </c>
      <c r="I3907" s="1">
        <v>0.8</v>
      </c>
      <c r="J3907" s="1" t="s">
        <v>75</v>
      </c>
      <c r="K3907" s="1">
        <v>0</v>
      </c>
      <c r="M3907" s="1">
        <v>0</v>
      </c>
      <c r="O3907" s="1">
        <v>0</v>
      </c>
      <c r="Q3907" s="1">
        <v>0</v>
      </c>
      <c r="S3907" s="1">
        <v>0</v>
      </c>
      <c r="U3907" s="1">
        <v>0</v>
      </c>
      <c r="W3907" s="1">
        <v>0</v>
      </c>
      <c r="Y3907" s="1">
        <v>0</v>
      </c>
      <c r="AA3907" s="1">
        <v>0</v>
      </c>
      <c r="AC3907" s="1">
        <v>0</v>
      </c>
      <c r="AE3907" s="1">
        <v>0</v>
      </c>
      <c r="AG3907" s="1">
        <v>1</v>
      </c>
      <c r="AH3907" s="1">
        <v>0</v>
      </c>
    </row>
    <row r="3908" spans="1:34">
      <c r="A3908" s="1" t="s">
        <v>10102</v>
      </c>
      <c r="B3908" s="1" t="s">
        <v>10103</v>
      </c>
      <c r="C3908" s="1" t="s">
        <v>156</v>
      </c>
      <c r="D3908" s="1">
        <v>5</v>
      </c>
      <c r="E3908" s="1">
        <v>42823</v>
      </c>
      <c r="F3908" s="1" t="s">
        <v>20332</v>
      </c>
      <c r="G3908" s="1" t="s">
        <v>72</v>
      </c>
      <c r="H3908" s="1" t="s">
        <v>65</v>
      </c>
      <c r="I3908" s="1">
        <v>0.8</v>
      </c>
      <c r="J3908" s="1" t="s">
        <v>75</v>
      </c>
      <c r="K3908" s="1">
        <v>0</v>
      </c>
      <c r="M3908" s="1">
        <v>0</v>
      </c>
      <c r="O3908" s="1">
        <v>0</v>
      </c>
      <c r="Q3908" s="1">
        <v>0</v>
      </c>
      <c r="S3908" s="1">
        <v>0</v>
      </c>
      <c r="U3908" s="1">
        <v>0</v>
      </c>
      <c r="W3908" s="1">
        <v>0</v>
      </c>
      <c r="Y3908" s="1">
        <v>0</v>
      </c>
      <c r="AA3908" s="1">
        <v>0</v>
      </c>
      <c r="AC3908" s="1">
        <v>0</v>
      </c>
      <c r="AE3908" s="1">
        <v>0</v>
      </c>
      <c r="AG3908" s="1">
        <v>1</v>
      </c>
      <c r="AH3908" s="1">
        <v>0</v>
      </c>
    </row>
    <row r="3909" spans="1:34">
      <c r="A3909" s="1" t="s">
        <v>10104</v>
      </c>
      <c r="B3909" s="1" t="s">
        <v>10105</v>
      </c>
      <c r="C3909" s="1" t="s">
        <v>1707</v>
      </c>
      <c r="D3909" s="1">
        <v>17</v>
      </c>
      <c r="E3909" s="1">
        <v>44303</v>
      </c>
      <c r="F3909" s="1" t="s">
        <v>20332</v>
      </c>
      <c r="G3909" s="1" t="s">
        <v>72</v>
      </c>
      <c r="H3909" s="1" t="s">
        <v>65</v>
      </c>
      <c r="I3909" s="1">
        <v>0.7</v>
      </c>
      <c r="J3909" s="1" t="s">
        <v>75</v>
      </c>
      <c r="K3909" s="1">
        <v>0</v>
      </c>
      <c r="M3909" s="1">
        <v>0</v>
      </c>
      <c r="O3909" s="1">
        <v>0</v>
      </c>
      <c r="Q3909" s="1">
        <v>0</v>
      </c>
      <c r="S3909" s="1">
        <v>0</v>
      </c>
      <c r="U3909" s="1">
        <v>0</v>
      </c>
      <c r="W3909" s="1">
        <v>0</v>
      </c>
      <c r="Y3909" s="1">
        <v>0</v>
      </c>
      <c r="AA3909" s="1">
        <v>0</v>
      </c>
      <c r="AC3909" s="1">
        <v>0</v>
      </c>
      <c r="AE3909" s="1">
        <v>0</v>
      </c>
      <c r="AG3909" s="1">
        <v>1</v>
      </c>
      <c r="AH3909" s="1">
        <v>0</v>
      </c>
    </row>
    <row r="3910" spans="1:34">
      <c r="A3910" s="1" t="s">
        <v>10106</v>
      </c>
      <c r="B3910" s="1" t="s">
        <v>10107</v>
      </c>
      <c r="C3910" s="1" t="s">
        <v>129</v>
      </c>
      <c r="D3910" s="1">
        <v>63</v>
      </c>
      <c r="E3910" s="1">
        <v>43546</v>
      </c>
      <c r="F3910" s="1" t="s">
        <v>20332</v>
      </c>
      <c r="G3910" s="1" t="s">
        <v>72</v>
      </c>
      <c r="H3910" s="1" t="s">
        <v>73</v>
      </c>
      <c r="I3910" s="1">
        <v>0</v>
      </c>
      <c r="J3910" s="1" t="s">
        <v>222</v>
      </c>
      <c r="K3910" s="1">
        <v>0.8</v>
      </c>
      <c r="L3910" s="1" t="s">
        <v>75</v>
      </c>
      <c r="M3910" s="1">
        <v>0</v>
      </c>
      <c r="O3910" s="1">
        <v>0</v>
      </c>
      <c r="Q3910" s="1">
        <v>0</v>
      </c>
      <c r="S3910" s="1">
        <v>0</v>
      </c>
      <c r="U3910" s="1">
        <v>0</v>
      </c>
      <c r="W3910" s="1">
        <v>0</v>
      </c>
      <c r="Y3910" s="1">
        <v>0</v>
      </c>
      <c r="AA3910" s="1">
        <v>0</v>
      </c>
      <c r="AC3910" s="1">
        <v>0</v>
      </c>
      <c r="AE3910" s="1">
        <v>0</v>
      </c>
      <c r="AG3910" s="1">
        <v>2</v>
      </c>
      <c r="AH3910" s="1">
        <v>9999.99</v>
      </c>
    </row>
    <row r="3911" spans="1:34">
      <c r="A3911" s="1" t="s">
        <v>10108</v>
      </c>
      <c r="B3911" s="1" t="s">
        <v>10109</v>
      </c>
      <c r="C3911" s="1" t="s">
        <v>1337</v>
      </c>
      <c r="D3911" s="1">
        <v>63</v>
      </c>
      <c r="E3911" s="1">
        <v>43817</v>
      </c>
      <c r="F3911" s="1" t="s">
        <v>20332</v>
      </c>
      <c r="G3911" s="1" t="s">
        <v>72</v>
      </c>
      <c r="H3911" s="1" t="s">
        <v>73</v>
      </c>
      <c r="I3911" s="1">
        <v>0</v>
      </c>
      <c r="J3911" s="1" t="s">
        <v>74</v>
      </c>
      <c r="K3911" s="1">
        <v>0.8</v>
      </c>
      <c r="L3911" s="1" t="s">
        <v>75</v>
      </c>
      <c r="M3911" s="1">
        <v>0</v>
      </c>
      <c r="O3911" s="1">
        <v>0</v>
      </c>
      <c r="Q3911" s="1">
        <v>0</v>
      </c>
      <c r="S3911" s="1">
        <v>0</v>
      </c>
      <c r="U3911" s="1">
        <v>0</v>
      </c>
      <c r="W3911" s="1">
        <v>0</v>
      </c>
      <c r="Y3911" s="1">
        <v>0</v>
      </c>
      <c r="AA3911" s="1">
        <v>0</v>
      </c>
      <c r="AC3911" s="1">
        <v>0</v>
      </c>
      <c r="AE3911" s="1">
        <v>0</v>
      </c>
      <c r="AG3911" s="1">
        <v>2</v>
      </c>
      <c r="AH3911" s="1">
        <v>10000</v>
      </c>
    </row>
    <row r="3912" spans="1:34">
      <c r="A3912" s="1" t="s">
        <v>10110</v>
      </c>
      <c r="B3912" s="1" t="s">
        <v>10111</v>
      </c>
      <c r="C3912" s="1" t="s">
        <v>259</v>
      </c>
      <c r="D3912" s="1">
        <v>41244</v>
      </c>
      <c r="E3912" s="1">
        <v>41178</v>
      </c>
      <c r="F3912" s="1" t="s">
        <v>20332</v>
      </c>
      <c r="G3912" s="1" t="s">
        <v>72</v>
      </c>
      <c r="H3912" s="1" t="s">
        <v>65</v>
      </c>
      <c r="I3912" s="1">
        <v>0.8</v>
      </c>
      <c r="J3912" s="1" t="s">
        <v>75</v>
      </c>
      <c r="K3912" s="1">
        <v>0</v>
      </c>
      <c r="M3912" s="1">
        <v>0</v>
      </c>
      <c r="O3912" s="1">
        <v>0</v>
      </c>
      <c r="Q3912" s="1">
        <v>0</v>
      </c>
      <c r="S3912" s="1">
        <v>0</v>
      </c>
      <c r="U3912" s="1">
        <v>0</v>
      </c>
      <c r="W3912" s="1">
        <v>0</v>
      </c>
      <c r="Y3912" s="1">
        <v>0</v>
      </c>
      <c r="AA3912" s="1">
        <v>0</v>
      </c>
      <c r="AC3912" s="1">
        <v>0</v>
      </c>
      <c r="AE3912" s="1">
        <v>0</v>
      </c>
      <c r="AG3912" s="1">
        <v>1</v>
      </c>
      <c r="AH3912" s="1">
        <v>0</v>
      </c>
    </row>
    <row r="3913" spans="1:34">
      <c r="A3913" s="1" t="s">
        <v>10112</v>
      </c>
      <c r="B3913" s="1" t="s">
        <v>10113</v>
      </c>
      <c r="C3913" s="1" t="s">
        <v>322</v>
      </c>
      <c r="D3913" s="1">
        <v>8</v>
      </c>
      <c r="E3913" s="4">
        <v>44705</v>
      </c>
      <c r="F3913" s="1" t="s">
        <v>10114</v>
      </c>
      <c r="G3913" s="1" t="s">
        <v>80</v>
      </c>
      <c r="H3913" s="1" t="s">
        <v>73</v>
      </c>
      <c r="I3913" s="1">
        <v>0.5</v>
      </c>
      <c r="J3913" s="1" t="s">
        <v>82</v>
      </c>
      <c r="K3913" s="1">
        <v>0.6</v>
      </c>
      <c r="L3913" s="1" t="s">
        <v>83</v>
      </c>
      <c r="M3913" s="1">
        <v>0.7</v>
      </c>
      <c r="N3913" s="1" t="s">
        <v>84</v>
      </c>
      <c r="O3913" s="1">
        <v>0.8</v>
      </c>
      <c r="P3913" s="1" t="s">
        <v>85</v>
      </c>
      <c r="Q3913" s="1">
        <v>0</v>
      </c>
      <c r="S3913" s="1">
        <v>0</v>
      </c>
      <c r="U3913" s="1">
        <v>0</v>
      </c>
      <c r="W3913" s="1">
        <v>0</v>
      </c>
      <c r="Y3913" s="1">
        <v>0</v>
      </c>
      <c r="AA3913" s="1">
        <v>0</v>
      </c>
      <c r="AC3913" s="1">
        <v>0</v>
      </c>
      <c r="AE3913" s="1">
        <v>0</v>
      </c>
      <c r="AG3913" s="1">
        <v>3</v>
      </c>
      <c r="AH3913" s="1">
        <v>0</v>
      </c>
    </row>
    <row r="3914" spans="1:34">
      <c r="A3914" s="1" t="s">
        <v>10115</v>
      </c>
      <c r="B3914" s="1" t="s">
        <v>10116</v>
      </c>
      <c r="C3914" s="1" t="s">
        <v>327</v>
      </c>
      <c r="D3914" s="1">
        <v>12</v>
      </c>
      <c r="E3914" s="4">
        <v>44705</v>
      </c>
      <c r="F3914" s="1" t="s">
        <v>10117</v>
      </c>
      <c r="G3914" s="1" t="s">
        <v>80</v>
      </c>
      <c r="H3914" s="1" t="s">
        <v>73</v>
      </c>
      <c r="I3914" s="1">
        <v>0.4</v>
      </c>
      <c r="J3914" s="1" t="s">
        <v>82</v>
      </c>
      <c r="K3914" s="1">
        <v>0.6</v>
      </c>
      <c r="L3914" s="1" t="s">
        <v>83</v>
      </c>
      <c r="M3914" s="1">
        <v>0.7</v>
      </c>
      <c r="N3914" s="1" t="s">
        <v>84</v>
      </c>
      <c r="O3914" s="1">
        <v>0.8</v>
      </c>
      <c r="P3914" s="1" t="s">
        <v>85</v>
      </c>
      <c r="Q3914" s="1">
        <v>0</v>
      </c>
      <c r="S3914" s="1">
        <v>0</v>
      </c>
      <c r="U3914" s="1">
        <v>0</v>
      </c>
      <c r="W3914" s="1">
        <v>0</v>
      </c>
      <c r="Y3914" s="1">
        <v>0</v>
      </c>
      <c r="AA3914" s="1">
        <v>0</v>
      </c>
      <c r="AC3914" s="1">
        <v>0</v>
      </c>
      <c r="AE3914" s="1">
        <v>0</v>
      </c>
      <c r="AG3914" s="1">
        <v>3</v>
      </c>
      <c r="AH3914" s="1">
        <v>0</v>
      </c>
    </row>
    <row r="3915" spans="1:34">
      <c r="A3915" s="1" t="s">
        <v>10118</v>
      </c>
      <c r="B3915" s="1" t="s">
        <v>10119</v>
      </c>
      <c r="C3915" s="1" t="s">
        <v>302</v>
      </c>
      <c r="D3915" s="1">
        <v>12</v>
      </c>
      <c r="E3915" s="4">
        <v>44651</v>
      </c>
      <c r="F3915" s="1" t="s">
        <v>10120</v>
      </c>
      <c r="G3915" s="1" t="s">
        <v>80</v>
      </c>
      <c r="H3915" s="1" t="s">
        <v>73</v>
      </c>
      <c r="I3915" s="1">
        <v>0</v>
      </c>
      <c r="J3915" s="1" t="s">
        <v>74</v>
      </c>
      <c r="K3915" s="1">
        <v>0.65</v>
      </c>
      <c r="L3915" s="1" t="s">
        <v>82</v>
      </c>
      <c r="M3915" s="1">
        <v>0.7</v>
      </c>
      <c r="N3915" s="1" t="s">
        <v>83</v>
      </c>
      <c r="O3915" s="1">
        <v>0.75</v>
      </c>
      <c r="P3915" s="1" t="s">
        <v>84</v>
      </c>
      <c r="Q3915" s="1">
        <v>0.8</v>
      </c>
      <c r="R3915" s="1" t="s">
        <v>85</v>
      </c>
      <c r="S3915" s="1">
        <v>0</v>
      </c>
      <c r="U3915" s="1">
        <v>0</v>
      </c>
      <c r="W3915" s="1">
        <v>0</v>
      </c>
      <c r="Y3915" s="1">
        <v>0</v>
      </c>
      <c r="AA3915" s="1">
        <v>0</v>
      </c>
      <c r="AC3915" s="1">
        <v>0</v>
      </c>
      <c r="AE3915" s="1">
        <v>0</v>
      </c>
      <c r="AG3915" s="1">
        <v>4</v>
      </c>
      <c r="AH3915" s="1">
        <v>10000</v>
      </c>
    </row>
    <row r="3916" spans="1:34">
      <c r="A3916" s="1" t="s">
        <v>10121</v>
      </c>
      <c r="B3916" s="1" t="s">
        <v>10122</v>
      </c>
      <c r="C3916" s="1" t="s">
        <v>810</v>
      </c>
      <c r="D3916" s="1">
        <v>17</v>
      </c>
      <c r="E3916" s="1">
        <v>44712</v>
      </c>
      <c r="F3916" s="1" t="s">
        <v>20597</v>
      </c>
      <c r="G3916" s="1" t="s">
        <v>72</v>
      </c>
      <c r="H3916" s="1" t="s">
        <v>65</v>
      </c>
      <c r="I3916" s="1">
        <v>0.7</v>
      </c>
      <c r="J3916" s="1" t="s">
        <v>75</v>
      </c>
      <c r="K3916" s="1">
        <v>0</v>
      </c>
      <c r="M3916" s="1">
        <v>0</v>
      </c>
      <c r="O3916" s="1">
        <v>0</v>
      </c>
      <c r="Q3916" s="1">
        <v>0</v>
      </c>
      <c r="S3916" s="1">
        <v>0</v>
      </c>
      <c r="U3916" s="1">
        <v>0</v>
      </c>
      <c r="W3916" s="1">
        <v>0</v>
      </c>
      <c r="Y3916" s="1">
        <v>0</v>
      </c>
      <c r="AA3916" s="1">
        <v>0</v>
      </c>
      <c r="AC3916" s="1">
        <v>0</v>
      </c>
      <c r="AE3916" s="1">
        <v>0</v>
      </c>
      <c r="AG3916" s="1">
        <v>1</v>
      </c>
      <c r="AH3916" s="1">
        <v>0</v>
      </c>
    </row>
    <row r="3917" spans="1:34">
      <c r="A3917" s="1" t="s">
        <v>10123</v>
      </c>
      <c r="B3917" s="1" t="s">
        <v>10124</v>
      </c>
      <c r="C3917" s="1" t="s">
        <v>491</v>
      </c>
      <c r="D3917" s="1">
        <v>16</v>
      </c>
      <c r="E3917" s="1">
        <v>41891</v>
      </c>
      <c r="F3917" s="1" t="s">
        <v>20332</v>
      </c>
      <c r="G3917" s="1" t="s">
        <v>72</v>
      </c>
      <c r="H3917" s="1" t="s">
        <v>65</v>
      </c>
      <c r="I3917" s="1">
        <v>0.7</v>
      </c>
      <c r="J3917" s="1" t="s">
        <v>75</v>
      </c>
      <c r="K3917" s="1">
        <v>0</v>
      </c>
      <c r="M3917" s="1">
        <v>0</v>
      </c>
      <c r="O3917" s="1">
        <v>0</v>
      </c>
      <c r="Q3917" s="1">
        <v>0</v>
      </c>
      <c r="S3917" s="1">
        <v>0</v>
      </c>
      <c r="U3917" s="1">
        <v>0</v>
      </c>
      <c r="W3917" s="1">
        <v>0</v>
      </c>
      <c r="Y3917" s="1">
        <v>0</v>
      </c>
      <c r="AA3917" s="1">
        <v>0</v>
      </c>
      <c r="AC3917" s="1">
        <v>0</v>
      </c>
      <c r="AE3917" s="1">
        <v>0</v>
      </c>
      <c r="AG3917" s="1">
        <v>1</v>
      </c>
      <c r="AH3917" s="1">
        <v>0</v>
      </c>
    </row>
    <row r="3918" spans="1:34">
      <c r="A3918" s="1" t="s">
        <v>10125</v>
      </c>
      <c r="B3918" s="1" t="s">
        <v>10126</v>
      </c>
      <c r="C3918" s="1" t="s">
        <v>64</v>
      </c>
      <c r="D3918" s="1">
        <v>5</v>
      </c>
      <c r="E3918" s="4">
        <v>44623</v>
      </c>
      <c r="F3918" s="1" t="s">
        <v>10127</v>
      </c>
      <c r="G3918" s="1" t="s">
        <v>72</v>
      </c>
      <c r="H3918" s="1" t="s">
        <v>65</v>
      </c>
      <c r="I3918" s="1">
        <v>0.5</v>
      </c>
      <c r="J3918" s="1" t="s">
        <v>75</v>
      </c>
      <c r="K3918" s="1">
        <v>0</v>
      </c>
      <c r="M3918" s="1">
        <v>0</v>
      </c>
      <c r="O3918" s="1">
        <v>0</v>
      </c>
      <c r="Q3918" s="1">
        <v>0</v>
      </c>
      <c r="S3918" s="1">
        <v>0</v>
      </c>
      <c r="U3918" s="1">
        <v>0</v>
      </c>
      <c r="W3918" s="1">
        <v>0</v>
      </c>
      <c r="Y3918" s="1">
        <v>0</v>
      </c>
      <c r="AA3918" s="1">
        <v>0</v>
      </c>
      <c r="AC3918" s="1">
        <v>0</v>
      </c>
      <c r="AE3918" s="1">
        <v>0</v>
      </c>
      <c r="AG3918" s="1">
        <v>1</v>
      </c>
      <c r="AH3918" s="1">
        <v>0</v>
      </c>
    </row>
    <row r="3919" spans="1:34">
      <c r="A3919" s="1" t="s">
        <v>10128</v>
      </c>
      <c r="B3919" s="1" t="s">
        <v>10129</v>
      </c>
      <c r="C3919" s="1" t="s">
        <v>70</v>
      </c>
      <c r="D3919" s="1">
        <v>6</v>
      </c>
      <c r="E3919" s="4">
        <v>44679</v>
      </c>
      <c r="F3919" s="1" t="s">
        <v>10130</v>
      </c>
      <c r="G3919" s="1" t="s">
        <v>72</v>
      </c>
      <c r="H3919" s="1" t="s">
        <v>73</v>
      </c>
      <c r="I3919" s="1">
        <v>0</v>
      </c>
      <c r="J3919" s="1" t="s">
        <v>222</v>
      </c>
      <c r="K3919" s="1">
        <v>0.5</v>
      </c>
      <c r="L3919" s="1" t="s">
        <v>75</v>
      </c>
      <c r="M3919" s="1">
        <v>0</v>
      </c>
      <c r="O3919" s="1">
        <v>0</v>
      </c>
      <c r="Q3919" s="1">
        <v>0</v>
      </c>
      <c r="S3919" s="1">
        <v>0</v>
      </c>
      <c r="U3919" s="1">
        <v>0</v>
      </c>
      <c r="W3919" s="1">
        <v>0</v>
      </c>
      <c r="Y3919" s="1">
        <v>0</v>
      </c>
      <c r="AA3919" s="1">
        <v>0</v>
      </c>
      <c r="AC3919" s="1">
        <v>0</v>
      </c>
      <c r="AE3919" s="1">
        <v>0</v>
      </c>
      <c r="AG3919" s="1">
        <v>2</v>
      </c>
      <c r="AH3919" s="1">
        <v>9999.99</v>
      </c>
    </row>
    <row r="3920" spans="1:34">
      <c r="A3920" s="1" t="s">
        <v>10131</v>
      </c>
      <c r="B3920" s="1" t="s">
        <v>10132</v>
      </c>
      <c r="C3920" s="1" t="s">
        <v>423</v>
      </c>
      <c r="D3920" s="1">
        <v>6</v>
      </c>
      <c r="E3920" s="4">
        <v>44671</v>
      </c>
      <c r="F3920" s="1" t="s">
        <v>10133</v>
      </c>
      <c r="G3920" s="1" t="s">
        <v>80</v>
      </c>
      <c r="H3920" s="1" t="s">
        <v>73</v>
      </c>
      <c r="I3920" s="1">
        <v>0</v>
      </c>
      <c r="J3920" s="1" t="s">
        <v>1490</v>
      </c>
      <c r="K3920" s="1">
        <v>0.7</v>
      </c>
      <c r="L3920" s="1" t="s">
        <v>82</v>
      </c>
      <c r="M3920" s="1">
        <v>0.75</v>
      </c>
      <c r="N3920" s="1" t="s">
        <v>83</v>
      </c>
      <c r="O3920" s="1">
        <v>0.78</v>
      </c>
      <c r="P3920" s="1" t="s">
        <v>84</v>
      </c>
      <c r="Q3920" s="1">
        <v>0.8</v>
      </c>
      <c r="R3920" s="1" t="s">
        <v>85</v>
      </c>
      <c r="S3920" s="1">
        <v>0</v>
      </c>
      <c r="U3920" s="1">
        <v>0</v>
      </c>
      <c r="W3920" s="1">
        <v>0</v>
      </c>
      <c r="Y3920" s="1">
        <v>0</v>
      </c>
      <c r="AA3920" s="1">
        <v>0</v>
      </c>
      <c r="AC3920" s="1">
        <v>0</v>
      </c>
      <c r="AE3920" s="1">
        <v>0</v>
      </c>
      <c r="AG3920" s="1">
        <v>4</v>
      </c>
      <c r="AH3920" s="1">
        <v>5000</v>
      </c>
    </row>
    <row r="3921" spans="1:34">
      <c r="A3921" s="1" t="s">
        <v>10134</v>
      </c>
      <c r="B3921" s="1" t="s">
        <v>10135</v>
      </c>
      <c r="C3921" s="1" t="s">
        <v>2500</v>
      </c>
      <c r="D3921" s="1">
        <v>61</v>
      </c>
      <c r="E3921" s="1">
        <v>44195</v>
      </c>
      <c r="F3921" s="1" t="s">
        <v>20332</v>
      </c>
      <c r="G3921" s="1" t="s">
        <v>72</v>
      </c>
      <c r="H3921" s="1" t="s">
        <v>73</v>
      </c>
      <c r="I3921" s="1">
        <v>0</v>
      </c>
      <c r="J3921" s="1" t="s">
        <v>74</v>
      </c>
      <c r="K3921" s="1">
        <v>0.8</v>
      </c>
      <c r="L3921" s="1" t="s">
        <v>75</v>
      </c>
      <c r="M3921" s="1">
        <v>0</v>
      </c>
      <c r="O3921" s="1">
        <v>0</v>
      </c>
      <c r="Q3921" s="1">
        <v>0</v>
      </c>
      <c r="S3921" s="1">
        <v>0</v>
      </c>
      <c r="U3921" s="1">
        <v>0</v>
      </c>
      <c r="W3921" s="1">
        <v>0</v>
      </c>
      <c r="Y3921" s="1">
        <v>0</v>
      </c>
      <c r="AA3921" s="1">
        <v>0</v>
      </c>
      <c r="AC3921" s="1">
        <v>0</v>
      </c>
      <c r="AE3921" s="1">
        <v>0</v>
      </c>
      <c r="AG3921" s="1">
        <v>2</v>
      </c>
      <c r="AH3921" s="1">
        <v>10000</v>
      </c>
    </row>
    <row r="3922" spans="1:34">
      <c r="A3922" s="1" t="s">
        <v>10136</v>
      </c>
      <c r="B3922" s="1" t="s">
        <v>10137</v>
      </c>
      <c r="C3922" s="1" t="s">
        <v>411</v>
      </c>
      <c r="D3922" s="1">
        <v>16</v>
      </c>
      <c r="E3922" s="4">
        <v>44589</v>
      </c>
      <c r="F3922" s="1" t="s">
        <v>10138</v>
      </c>
      <c r="G3922" s="1" t="s">
        <v>72</v>
      </c>
      <c r="H3922" s="1" t="s">
        <v>65</v>
      </c>
      <c r="I3922" s="1">
        <v>0.2</v>
      </c>
      <c r="J3922" s="1" t="s">
        <v>75</v>
      </c>
      <c r="K3922" s="1">
        <v>0</v>
      </c>
      <c r="M3922" s="1">
        <v>0</v>
      </c>
      <c r="O3922" s="1">
        <v>0</v>
      </c>
      <c r="Q3922" s="1">
        <v>0</v>
      </c>
      <c r="S3922" s="1">
        <v>0</v>
      </c>
      <c r="U3922" s="1">
        <v>0</v>
      </c>
      <c r="W3922" s="1">
        <v>0</v>
      </c>
      <c r="Y3922" s="1">
        <v>0</v>
      </c>
      <c r="AA3922" s="1">
        <v>0</v>
      </c>
      <c r="AC3922" s="1">
        <v>0</v>
      </c>
      <c r="AE3922" s="1">
        <v>0</v>
      </c>
      <c r="AG3922" s="1">
        <v>1</v>
      </c>
      <c r="AH3922" s="1">
        <v>0</v>
      </c>
    </row>
    <row r="3923" spans="1:34">
      <c r="A3923" s="1" t="s">
        <v>10139</v>
      </c>
      <c r="B3923" s="1" t="s">
        <v>10140</v>
      </c>
      <c r="C3923" s="1" t="s">
        <v>287</v>
      </c>
      <c r="D3923" s="1">
        <v>3</v>
      </c>
      <c r="E3923" s="4">
        <v>44620</v>
      </c>
      <c r="F3923" s="1" t="s">
        <v>10141</v>
      </c>
      <c r="G3923" s="1" t="s">
        <v>72</v>
      </c>
      <c r="H3923" s="1" t="s">
        <v>73</v>
      </c>
      <c r="I3923" s="1">
        <v>0</v>
      </c>
      <c r="J3923" s="1" t="s">
        <v>222</v>
      </c>
      <c r="K3923" s="1">
        <v>0.8</v>
      </c>
      <c r="L3923" s="1" t="s">
        <v>75</v>
      </c>
      <c r="M3923" s="1">
        <v>0</v>
      </c>
      <c r="O3923" s="1">
        <v>0</v>
      </c>
      <c r="Q3923" s="1">
        <v>0</v>
      </c>
      <c r="S3923" s="1">
        <v>0</v>
      </c>
      <c r="U3923" s="1">
        <v>0</v>
      </c>
      <c r="W3923" s="1">
        <v>0</v>
      </c>
      <c r="Y3923" s="1">
        <v>0</v>
      </c>
      <c r="AA3923" s="1">
        <v>0</v>
      </c>
      <c r="AC3923" s="1">
        <v>0</v>
      </c>
      <c r="AE3923" s="1">
        <v>0</v>
      </c>
      <c r="AG3923" s="1">
        <v>2</v>
      </c>
      <c r="AH3923" s="1">
        <v>9999.99</v>
      </c>
    </row>
    <row r="3924" spans="1:34">
      <c r="A3924" s="1" t="s">
        <v>10142</v>
      </c>
      <c r="B3924" s="1" t="s">
        <v>10143</v>
      </c>
      <c r="C3924" s="1" t="s">
        <v>98</v>
      </c>
      <c r="D3924" s="1">
        <v>3</v>
      </c>
      <c r="E3924" s="4">
        <v>44642</v>
      </c>
      <c r="F3924" s="1" t="s">
        <v>10144</v>
      </c>
      <c r="G3924" s="1" t="s">
        <v>72</v>
      </c>
      <c r="H3924" s="1" t="s">
        <v>73</v>
      </c>
      <c r="I3924" s="1">
        <v>0</v>
      </c>
      <c r="J3924" s="1" t="s">
        <v>89</v>
      </c>
      <c r="K3924" s="1">
        <v>0.8</v>
      </c>
      <c r="L3924" s="1" t="s">
        <v>75</v>
      </c>
      <c r="M3924" s="1">
        <v>0</v>
      </c>
      <c r="O3924" s="1">
        <v>0</v>
      </c>
      <c r="Q3924" s="1">
        <v>0</v>
      </c>
      <c r="S3924" s="1">
        <v>0</v>
      </c>
      <c r="U3924" s="1">
        <v>0</v>
      </c>
      <c r="W3924" s="1">
        <v>0</v>
      </c>
      <c r="Y3924" s="1">
        <v>0</v>
      </c>
      <c r="AA3924" s="1">
        <v>0</v>
      </c>
      <c r="AC3924" s="1">
        <v>0</v>
      </c>
      <c r="AE3924" s="1">
        <v>0</v>
      </c>
      <c r="AG3924" s="1">
        <v>2</v>
      </c>
      <c r="AH3924" s="1">
        <v>12000</v>
      </c>
    </row>
    <row r="3925" spans="1:34">
      <c r="A3925" s="1" t="s">
        <v>10145</v>
      </c>
      <c r="B3925" s="1" t="s">
        <v>10146</v>
      </c>
      <c r="C3925" s="1" t="s">
        <v>981</v>
      </c>
      <c r="D3925" s="1">
        <v>54</v>
      </c>
      <c r="E3925" s="4">
        <v>44558</v>
      </c>
      <c r="F3925" s="1" t="s">
        <v>10147</v>
      </c>
      <c r="G3925" s="1" t="s">
        <v>72</v>
      </c>
      <c r="H3925" s="1" t="s">
        <v>65</v>
      </c>
      <c r="I3925" s="1">
        <v>0.8</v>
      </c>
      <c r="J3925" s="1" t="s">
        <v>75</v>
      </c>
      <c r="K3925" s="1">
        <v>0</v>
      </c>
      <c r="M3925" s="1">
        <v>0</v>
      </c>
      <c r="O3925" s="1">
        <v>0</v>
      </c>
      <c r="Q3925" s="1">
        <v>0</v>
      </c>
      <c r="S3925" s="1">
        <v>0</v>
      </c>
      <c r="U3925" s="1">
        <v>0</v>
      </c>
      <c r="W3925" s="1">
        <v>0</v>
      </c>
      <c r="Y3925" s="1">
        <v>0</v>
      </c>
      <c r="AA3925" s="1">
        <v>0</v>
      </c>
      <c r="AC3925" s="1">
        <v>0</v>
      </c>
      <c r="AE3925" s="1">
        <v>0</v>
      </c>
      <c r="AG3925" s="1">
        <v>1</v>
      </c>
      <c r="AH3925" s="1">
        <v>0</v>
      </c>
    </row>
    <row r="3926" spans="1:34">
      <c r="A3926" s="1" t="s">
        <v>10148</v>
      </c>
      <c r="B3926" s="1" t="s">
        <v>10149</v>
      </c>
      <c r="C3926" s="1" t="s">
        <v>1756</v>
      </c>
      <c r="D3926" s="1">
        <v>3</v>
      </c>
      <c r="E3926" s="4">
        <v>44610</v>
      </c>
      <c r="F3926" s="1" t="s">
        <v>10150</v>
      </c>
      <c r="G3926" s="1" t="s">
        <v>72</v>
      </c>
      <c r="H3926" s="1" t="s">
        <v>73</v>
      </c>
      <c r="I3926" s="1">
        <v>0</v>
      </c>
      <c r="J3926" s="1" t="s">
        <v>615</v>
      </c>
      <c r="K3926" s="1">
        <v>0.8</v>
      </c>
      <c r="L3926" s="1" t="s">
        <v>75</v>
      </c>
      <c r="M3926" s="1">
        <v>0</v>
      </c>
      <c r="O3926" s="1">
        <v>0</v>
      </c>
      <c r="Q3926" s="1">
        <v>0</v>
      </c>
      <c r="S3926" s="1">
        <v>0</v>
      </c>
      <c r="U3926" s="1">
        <v>0</v>
      </c>
      <c r="W3926" s="1">
        <v>0</v>
      </c>
      <c r="Y3926" s="1">
        <v>0</v>
      </c>
      <c r="AA3926" s="1">
        <v>0</v>
      </c>
      <c r="AC3926" s="1">
        <v>0</v>
      </c>
      <c r="AE3926" s="1">
        <v>0</v>
      </c>
      <c r="AG3926" s="1">
        <v>2</v>
      </c>
      <c r="AH3926" s="1">
        <v>7999.99</v>
      </c>
    </row>
    <row r="3927" spans="1:34">
      <c r="A3927" s="1" t="s">
        <v>10151</v>
      </c>
      <c r="B3927" s="1" t="s">
        <v>10152</v>
      </c>
      <c r="C3927" s="1" t="s">
        <v>491</v>
      </c>
      <c r="D3927" s="1">
        <v>63</v>
      </c>
      <c r="E3927" s="1">
        <v>41297</v>
      </c>
      <c r="F3927" s="1" t="s">
        <v>20332</v>
      </c>
      <c r="G3927" s="1" t="s">
        <v>72</v>
      </c>
      <c r="H3927" s="1" t="s">
        <v>65</v>
      </c>
      <c r="I3927" s="1">
        <v>0.8</v>
      </c>
      <c r="J3927" s="1" t="s">
        <v>75</v>
      </c>
      <c r="K3927" s="1">
        <v>0</v>
      </c>
      <c r="M3927" s="1">
        <v>0</v>
      </c>
      <c r="O3927" s="1">
        <v>0</v>
      </c>
      <c r="Q3927" s="1">
        <v>0</v>
      </c>
      <c r="S3927" s="1">
        <v>0</v>
      </c>
      <c r="U3927" s="1">
        <v>0</v>
      </c>
      <c r="W3927" s="1">
        <v>0</v>
      </c>
      <c r="Y3927" s="1">
        <v>0</v>
      </c>
      <c r="AA3927" s="1">
        <v>0</v>
      </c>
      <c r="AC3927" s="1">
        <v>0</v>
      </c>
      <c r="AE3927" s="1">
        <v>0</v>
      </c>
      <c r="AG3927" s="1">
        <v>1</v>
      </c>
      <c r="AH3927" s="1">
        <v>0</v>
      </c>
    </row>
    <row r="3928" spans="1:34">
      <c r="A3928" s="1" t="s">
        <v>10153</v>
      </c>
      <c r="B3928" s="1" t="s">
        <v>10154</v>
      </c>
      <c r="C3928" s="1" t="s">
        <v>64</v>
      </c>
      <c r="D3928" s="1">
        <v>35</v>
      </c>
      <c r="E3928" s="1">
        <v>42220</v>
      </c>
      <c r="F3928" s="1" t="s">
        <v>20332</v>
      </c>
      <c r="G3928" s="1" t="s">
        <v>72</v>
      </c>
      <c r="H3928" s="1" t="s">
        <v>73</v>
      </c>
      <c r="I3928" s="1">
        <v>0</v>
      </c>
      <c r="J3928" s="1" t="s">
        <v>81</v>
      </c>
      <c r="K3928" s="1">
        <v>0.8</v>
      </c>
      <c r="L3928" s="1" t="s">
        <v>75</v>
      </c>
      <c r="M3928" s="1">
        <v>0</v>
      </c>
      <c r="O3928" s="1">
        <v>0</v>
      </c>
      <c r="Q3928" s="1">
        <v>0</v>
      </c>
      <c r="S3928" s="1">
        <v>0</v>
      </c>
      <c r="U3928" s="1">
        <v>0</v>
      </c>
      <c r="W3928" s="1">
        <v>0</v>
      </c>
      <c r="Y3928" s="1">
        <v>0</v>
      </c>
      <c r="AA3928" s="1">
        <v>0</v>
      </c>
      <c r="AC3928" s="1">
        <v>0</v>
      </c>
      <c r="AE3928" s="1">
        <v>0</v>
      </c>
      <c r="AG3928" s="1">
        <v>2</v>
      </c>
      <c r="AH3928" s="1">
        <v>15000</v>
      </c>
    </row>
    <row r="3929" spans="1:34">
      <c r="A3929" s="1" t="s">
        <v>10155</v>
      </c>
      <c r="B3929" s="1" t="s">
        <v>10156</v>
      </c>
      <c r="C3929" s="1" t="s">
        <v>132</v>
      </c>
      <c r="D3929" s="1">
        <v>5</v>
      </c>
      <c r="E3929" s="4">
        <v>44613</v>
      </c>
      <c r="F3929" s="1" t="s">
        <v>10157</v>
      </c>
      <c r="G3929" s="1" t="s">
        <v>72</v>
      </c>
      <c r="H3929" s="1" t="s">
        <v>65</v>
      </c>
      <c r="I3929" s="1">
        <v>0.8</v>
      </c>
      <c r="J3929" s="1" t="s">
        <v>75</v>
      </c>
      <c r="K3929" s="1">
        <v>0</v>
      </c>
      <c r="M3929" s="1">
        <v>0</v>
      </c>
      <c r="O3929" s="1">
        <v>0</v>
      </c>
      <c r="Q3929" s="1">
        <v>0</v>
      </c>
      <c r="S3929" s="1">
        <v>0</v>
      </c>
      <c r="U3929" s="1">
        <v>0</v>
      </c>
      <c r="W3929" s="1">
        <v>0</v>
      </c>
      <c r="Y3929" s="1">
        <v>0</v>
      </c>
      <c r="AA3929" s="1">
        <v>0</v>
      </c>
      <c r="AC3929" s="1">
        <v>0</v>
      </c>
      <c r="AE3929" s="1">
        <v>0</v>
      </c>
      <c r="AG3929" s="1">
        <v>1</v>
      </c>
      <c r="AH3929" s="1">
        <v>0</v>
      </c>
    </row>
    <row r="3930" spans="1:34">
      <c r="A3930" s="1" t="s">
        <v>10158</v>
      </c>
      <c r="B3930" s="1" t="s">
        <v>10159</v>
      </c>
      <c r="C3930" s="1" t="s">
        <v>291</v>
      </c>
      <c r="D3930" s="1">
        <v>5</v>
      </c>
      <c r="E3930" s="4">
        <v>44614</v>
      </c>
      <c r="F3930" s="1" t="s">
        <v>10160</v>
      </c>
      <c r="G3930" s="1" t="s">
        <v>80</v>
      </c>
      <c r="H3930" s="1" t="s">
        <v>73</v>
      </c>
      <c r="I3930" s="1">
        <v>0</v>
      </c>
      <c r="J3930" s="1" t="s">
        <v>89</v>
      </c>
      <c r="K3930" s="1">
        <v>0.6</v>
      </c>
      <c r="L3930" s="1" t="s">
        <v>82</v>
      </c>
      <c r="M3930" s="1">
        <v>0.65</v>
      </c>
      <c r="N3930" s="1" t="s">
        <v>83</v>
      </c>
      <c r="O3930" s="1">
        <v>0.7</v>
      </c>
      <c r="P3930" s="1" t="s">
        <v>84</v>
      </c>
      <c r="Q3930" s="1">
        <v>0.75</v>
      </c>
      <c r="R3930" s="1" t="s">
        <v>85</v>
      </c>
      <c r="S3930" s="1">
        <v>0</v>
      </c>
      <c r="U3930" s="1">
        <v>0</v>
      </c>
      <c r="W3930" s="1">
        <v>0</v>
      </c>
      <c r="Y3930" s="1">
        <v>0</v>
      </c>
      <c r="AA3930" s="1">
        <v>0</v>
      </c>
      <c r="AC3930" s="1">
        <v>0</v>
      </c>
      <c r="AE3930" s="1">
        <v>0</v>
      </c>
      <c r="AG3930" s="1">
        <v>4</v>
      </c>
      <c r="AH3930" s="1">
        <v>12000</v>
      </c>
    </row>
    <row r="3931" spans="1:34">
      <c r="A3931" s="1" t="s">
        <v>10161</v>
      </c>
      <c r="B3931" s="1" t="s">
        <v>10162</v>
      </c>
      <c r="C3931" s="1" t="s">
        <v>337</v>
      </c>
      <c r="D3931" s="1">
        <v>41</v>
      </c>
      <c r="E3931" s="4">
        <v>44558</v>
      </c>
      <c r="F3931" s="1" t="s">
        <v>10163</v>
      </c>
      <c r="G3931" s="1" t="s">
        <v>72</v>
      </c>
      <c r="H3931" s="1" t="s">
        <v>65</v>
      </c>
      <c r="I3931" s="1">
        <v>0.8</v>
      </c>
      <c r="J3931" s="1" t="s">
        <v>75</v>
      </c>
      <c r="K3931" s="1">
        <v>0</v>
      </c>
      <c r="M3931" s="1">
        <v>0</v>
      </c>
      <c r="O3931" s="1">
        <v>0</v>
      </c>
      <c r="Q3931" s="1">
        <v>0</v>
      </c>
      <c r="S3931" s="1">
        <v>0</v>
      </c>
      <c r="U3931" s="1">
        <v>0</v>
      </c>
      <c r="W3931" s="1">
        <v>0</v>
      </c>
      <c r="Y3931" s="1">
        <v>0</v>
      </c>
      <c r="AA3931" s="1">
        <v>0</v>
      </c>
      <c r="AC3931" s="1">
        <v>0</v>
      </c>
      <c r="AE3931" s="1">
        <v>0</v>
      </c>
      <c r="AG3931" s="1">
        <v>1</v>
      </c>
      <c r="AH3931" s="1">
        <v>0</v>
      </c>
    </row>
    <row r="3932" spans="1:34">
      <c r="A3932" s="1" t="s">
        <v>10164</v>
      </c>
      <c r="B3932" s="1" t="s">
        <v>10165</v>
      </c>
      <c r="C3932" s="1" t="s">
        <v>360</v>
      </c>
      <c r="H3932" s="1" t="s">
        <v>65</v>
      </c>
      <c r="I3932" s="1" t="s">
        <v>66</v>
      </c>
      <c r="V3932" s="1" t="s">
        <v>67</v>
      </c>
    </row>
    <row r="3933" spans="1:34">
      <c r="A3933" s="1" t="s">
        <v>10166</v>
      </c>
      <c r="B3933" s="1" t="s">
        <v>10167</v>
      </c>
      <c r="C3933" s="1" t="s">
        <v>365</v>
      </c>
      <c r="D3933" s="1">
        <v>5</v>
      </c>
      <c r="E3933" s="4">
        <v>44707</v>
      </c>
      <c r="F3933" s="1" t="s">
        <v>10168</v>
      </c>
      <c r="G3933" s="1" t="s">
        <v>72</v>
      </c>
      <c r="H3933" s="1" t="s">
        <v>73</v>
      </c>
      <c r="I3933" s="1">
        <v>0</v>
      </c>
      <c r="J3933" s="1" t="s">
        <v>74</v>
      </c>
      <c r="K3933" s="1">
        <v>0.75</v>
      </c>
      <c r="L3933" s="1" t="s">
        <v>75</v>
      </c>
      <c r="M3933" s="1">
        <v>0</v>
      </c>
      <c r="O3933" s="1">
        <v>0</v>
      </c>
      <c r="Q3933" s="1">
        <v>0</v>
      </c>
      <c r="S3933" s="1">
        <v>0</v>
      </c>
      <c r="U3933" s="1">
        <v>0</v>
      </c>
      <c r="W3933" s="1">
        <v>0</v>
      </c>
      <c r="Y3933" s="1">
        <v>0</v>
      </c>
      <c r="AA3933" s="1">
        <v>0</v>
      </c>
      <c r="AC3933" s="1">
        <v>0</v>
      </c>
      <c r="AE3933" s="1">
        <v>0</v>
      </c>
      <c r="AG3933" s="1">
        <v>2</v>
      </c>
      <c r="AH3933" s="1">
        <v>10000</v>
      </c>
    </row>
    <row r="3934" spans="1:34">
      <c r="A3934" s="1" t="s">
        <v>10169</v>
      </c>
      <c r="B3934" s="1" t="s">
        <v>10170</v>
      </c>
      <c r="C3934" s="1" t="s">
        <v>365</v>
      </c>
      <c r="D3934" s="1">
        <v>38</v>
      </c>
      <c r="E3934" s="4">
        <v>44551</v>
      </c>
      <c r="F3934" s="1" t="s">
        <v>10171</v>
      </c>
      <c r="G3934" s="1" t="s">
        <v>72</v>
      </c>
      <c r="H3934" s="1" t="s">
        <v>65</v>
      </c>
      <c r="I3934" s="1">
        <v>0.6</v>
      </c>
      <c r="J3934" s="1" t="s">
        <v>75</v>
      </c>
      <c r="K3934" s="1">
        <v>0</v>
      </c>
      <c r="M3934" s="1">
        <v>0</v>
      </c>
      <c r="O3934" s="1">
        <v>0</v>
      </c>
      <c r="Q3934" s="1">
        <v>0</v>
      </c>
      <c r="S3934" s="1">
        <v>0</v>
      </c>
      <c r="U3934" s="1">
        <v>0</v>
      </c>
      <c r="W3934" s="1">
        <v>0</v>
      </c>
      <c r="Y3934" s="1">
        <v>0</v>
      </c>
      <c r="AA3934" s="1">
        <v>0</v>
      </c>
      <c r="AC3934" s="1">
        <v>0</v>
      </c>
      <c r="AE3934" s="1">
        <v>0</v>
      </c>
      <c r="AG3934" s="1">
        <v>1</v>
      </c>
      <c r="AH3934" s="1">
        <v>0</v>
      </c>
    </row>
    <row r="3935" spans="1:34">
      <c r="A3935" s="1" t="s">
        <v>10172</v>
      </c>
      <c r="B3935" s="1" t="s">
        <v>10173</v>
      </c>
      <c r="C3935" s="1" t="s">
        <v>225</v>
      </c>
      <c r="D3935" s="1">
        <v>6</v>
      </c>
      <c r="E3935" s="4">
        <v>44681</v>
      </c>
      <c r="F3935" s="1" t="s">
        <v>10174</v>
      </c>
      <c r="G3935" s="1" t="s">
        <v>72</v>
      </c>
      <c r="H3935" s="1" t="s">
        <v>65</v>
      </c>
      <c r="I3935" s="1">
        <v>0.8</v>
      </c>
      <c r="J3935" s="1" t="s">
        <v>75</v>
      </c>
      <c r="K3935" s="1">
        <v>0</v>
      </c>
      <c r="M3935" s="1">
        <v>0</v>
      </c>
      <c r="O3935" s="1">
        <v>0</v>
      </c>
      <c r="Q3935" s="1">
        <v>0</v>
      </c>
      <c r="S3935" s="1">
        <v>0</v>
      </c>
      <c r="U3935" s="1">
        <v>0</v>
      </c>
      <c r="W3935" s="1">
        <v>0</v>
      </c>
      <c r="Y3935" s="1">
        <v>0</v>
      </c>
      <c r="AA3935" s="1">
        <v>0</v>
      </c>
      <c r="AC3935" s="1">
        <v>0</v>
      </c>
      <c r="AE3935" s="1">
        <v>0</v>
      </c>
      <c r="AG3935" s="1">
        <v>1</v>
      </c>
      <c r="AH3935" s="1">
        <v>0</v>
      </c>
    </row>
    <row r="3936" spans="1:34">
      <c r="A3936" s="1" t="s">
        <v>10175</v>
      </c>
      <c r="B3936" s="1" t="s">
        <v>10176</v>
      </c>
      <c r="C3936" s="1" t="s">
        <v>964</v>
      </c>
      <c r="D3936" s="1">
        <v>7</v>
      </c>
      <c r="E3936" s="4">
        <v>44707</v>
      </c>
      <c r="F3936" s="1" t="s">
        <v>10177</v>
      </c>
      <c r="G3936" s="1" t="s">
        <v>72</v>
      </c>
      <c r="H3936" s="1" t="s">
        <v>65</v>
      </c>
      <c r="I3936" s="1">
        <v>0.7</v>
      </c>
      <c r="J3936" s="1" t="s">
        <v>75</v>
      </c>
      <c r="K3936" s="1">
        <v>0</v>
      </c>
      <c r="M3936" s="1">
        <v>0</v>
      </c>
      <c r="O3936" s="1">
        <v>0</v>
      </c>
      <c r="Q3936" s="1">
        <v>0</v>
      </c>
      <c r="S3936" s="1">
        <v>0</v>
      </c>
      <c r="U3936" s="1">
        <v>0</v>
      </c>
      <c r="W3936" s="1">
        <v>0</v>
      </c>
      <c r="Y3936" s="1">
        <v>0</v>
      </c>
      <c r="AA3936" s="1">
        <v>0</v>
      </c>
      <c r="AC3936" s="1">
        <v>0</v>
      </c>
      <c r="AE3936" s="1">
        <v>0</v>
      </c>
      <c r="AG3936" s="1">
        <v>1</v>
      </c>
      <c r="AH3936" s="1">
        <v>0</v>
      </c>
    </row>
    <row r="3937" spans="1:34">
      <c r="A3937" s="1" t="s">
        <v>10178</v>
      </c>
      <c r="B3937" s="1" t="s">
        <v>10179</v>
      </c>
      <c r="C3937" s="1" t="s">
        <v>365</v>
      </c>
      <c r="D3937" s="1">
        <v>4</v>
      </c>
      <c r="E3937" s="4">
        <v>44641</v>
      </c>
      <c r="F3937" s="1" t="s">
        <v>10180</v>
      </c>
      <c r="G3937" s="1" t="s">
        <v>72</v>
      </c>
      <c r="H3937" s="1" t="s">
        <v>73</v>
      </c>
      <c r="I3937" s="1">
        <v>0</v>
      </c>
      <c r="J3937" s="1" t="s">
        <v>81</v>
      </c>
      <c r="K3937" s="1">
        <v>0.5</v>
      </c>
      <c r="L3937" s="1" t="s">
        <v>75</v>
      </c>
      <c r="M3937" s="1">
        <v>0</v>
      </c>
      <c r="O3937" s="1">
        <v>0</v>
      </c>
      <c r="Q3937" s="1">
        <v>0</v>
      </c>
      <c r="S3937" s="1">
        <v>0</v>
      </c>
      <c r="U3937" s="1">
        <v>0</v>
      </c>
      <c r="W3937" s="1">
        <v>0</v>
      </c>
      <c r="Y3937" s="1">
        <v>0</v>
      </c>
      <c r="AA3937" s="1">
        <v>0</v>
      </c>
      <c r="AC3937" s="1">
        <v>0</v>
      </c>
      <c r="AE3937" s="1">
        <v>0</v>
      </c>
      <c r="AG3937" s="1">
        <v>2</v>
      </c>
      <c r="AH3937" s="1">
        <v>15000</v>
      </c>
    </row>
    <row r="3938" spans="1:34">
      <c r="A3938" s="1" t="s">
        <v>10181</v>
      </c>
      <c r="B3938" s="1" t="s">
        <v>10182</v>
      </c>
      <c r="C3938" s="1" t="s">
        <v>360</v>
      </c>
      <c r="H3938" s="1" t="s">
        <v>65</v>
      </c>
      <c r="I3938" s="1" t="s">
        <v>66</v>
      </c>
      <c r="V3938" s="1" t="s">
        <v>67</v>
      </c>
    </row>
    <row r="3939" spans="1:34">
      <c r="A3939" s="1" t="s">
        <v>10183</v>
      </c>
      <c r="B3939" s="1" t="s">
        <v>10184</v>
      </c>
      <c r="C3939" s="1" t="s">
        <v>259</v>
      </c>
      <c r="D3939" s="1">
        <v>7</v>
      </c>
      <c r="E3939" s="1">
        <v>44225</v>
      </c>
      <c r="F3939" s="1" t="s">
        <v>20332</v>
      </c>
      <c r="G3939" s="1" t="s">
        <v>72</v>
      </c>
      <c r="H3939" s="1" t="s">
        <v>65</v>
      </c>
      <c r="I3939" s="1">
        <v>0.8</v>
      </c>
      <c r="J3939" s="1" t="s">
        <v>75</v>
      </c>
      <c r="K3939" s="1">
        <v>0</v>
      </c>
      <c r="M3939" s="1">
        <v>0</v>
      </c>
      <c r="O3939" s="1">
        <v>0</v>
      </c>
      <c r="Q3939" s="1">
        <v>0</v>
      </c>
      <c r="S3939" s="1">
        <v>0</v>
      </c>
      <c r="U3939" s="1">
        <v>0</v>
      </c>
      <c r="W3939" s="1">
        <v>0</v>
      </c>
      <c r="Y3939" s="1">
        <v>0</v>
      </c>
      <c r="AA3939" s="1">
        <v>0</v>
      </c>
      <c r="AC3939" s="1">
        <v>0</v>
      </c>
      <c r="AE3939" s="1">
        <v>0</v>
      </c>
      <c r="AG3939" s="1">
        <v>1</v>
      </c>
      <c r="AH3939" s="1">
        <v>0</v>
      </c>
    </row>
    <row r="3940" spans="1:34">
      <c r="A3940" s="1" t="s">
        <v>10185</v>
      </c>
      <c r="B3940" s="1" t="s">
        <v>10186</v>
      </c>
      <c r="C3940" s="1" t="s">
        <v>360</v>
      </c>
      <c r="H3940" s="1" t="s">
        <v>65</v>
      </c>
      <c r="I3940" s="1" t="s">
        <v>66</v>
      </c>
      <c r="V3940" s="1" t="s">
        <v>67</v>
      </c>
    </row>
    <row r="3941" spans="1:34">
      <c r="A3941" s="1" t="s">
        <v>10187</v>
      </c>
      <c r="B3941" s="1" t="s">
        <v>10188</v>
      </c>
      <c r="C3941" s="1" t="s">
        <v>533</v>
      </c>
      <c r="D3941" s="1">
        <v>9</v>
      </c>
      <c r="E3941" s="4">
        <v>44614</v>
      </c>
      <c r="F3941" s="1" t="s">
        <v>10189</v>
      </c>
      <c r="G3941" s="1" t="s">
        <v>72</v>
      </c>
      <c r="H3941" s="1" t="s">
        <v>65</v>
      </c>
      <c r="I3941" s="1">
        <v>0.7</v>
      </c>
      <c r="J3941" s="1" t="s">
        <v>75</v>
      </c>
      <c r="K3941" s="1">
        <v>0</v>
      </c>
      <c r="M3941" s="1">
        <v>0</v>
      </c>
      <c r="O3941" s="1">
        <v>0</v>
      </c>
      <c r="Q3941" s="1">
        <v>0</v>
      </c>
      <c r="S3941" s="1">
        <v>0</v>
      </c>
      <c r="U3941" s="1">
        <v>0</v>
      </c>
      <c r="W3941" s="1">
        <v>0</v>
      </c>
      <c r="Y3941" s="1">
        <v>0</v>
      </c>
      <c r="AA3941" s="1">
        <v>0</v>
      </c>
      <c r="AC3941" s="1">
        <v>0</v>
      </c>
      <c r="AE3941" s="1">
        <v>0</v>
      </c>
      <c r="AG3941" s="1">
        <v>1</v>
      </c>
      <c r="AH3941" s="1">
        <v>0</v>
      </c>
    </row>
    <row r="3942" spans="1:34">
      <c r="A3942" s="1" t="s">
        <v>10190</v>
      </c>
      <c r="B3942" s="1" t="s">
        <v>10191</v>
      </c>
      <c r="C3942" s="1" t="s">
        <v>212</v>
      </c>
      <c r="H3942" s="1" t="s">
        <v>65</v>
      </c>
      <c r="I3942" s="1" t="s">
        <v>66</v>
      </c>
      <c r="V3942" s="1" t="s">
        <v>67</v>
      </c>
    </row>
    <row r="3943" spans="1:34">
      <c r="A3943" s="1" t="s">
        <v>10192</v>
      </c>
      <c r="B3943" s="1" t="s">
        <v>10193</v>
      </c>
      <c r="C3943" s="1" t="s">
        <v>360</v>
      </c>
      <c r="H3943" s="1" t="s">
        <v>65</v>
      </c>
      <c r="I3943" s="1" t="s">
        <v>66</v>
      </c>
      <c r="V3943" s="1" t="s">
        <v>67</v>
      </c>
    </row>
    <row r="3944" spans="1:34">
      <c r="A3944" s="1" t="s">
        <v>10194</v>
      </c>
      <c r="B3944" s="1" t="s">
        <v>10195</v>
      </c>
      <c r="C3944" s="1" t="s">
        <v>65</v>
      </c>
      <c r="D3944" s="1">
        <v>7</v>
      </c>
      <c r="E3944" s="4">
        <v>44656</v>
      </c>
      <c r="F3944" s="1" t="s">
        <v>10196</v>
      </c>
      <c r="G3944" s="1" t="s">
        <v>72</v>
      </c>
      <c r="H3944" s="1" t="s">
        <v>65</v>
      </c>
      <c r="I3944" s="1">
        <v>0.7</v>
      </c>
      <c r="J3944" s="1" t="s">
        <v>75</v>
      </c>
      <c r="K3944" s="1">
        <v>0</v>
      </c>
      <c r="M3944" s="1">
        <v>0</v>
      </c>
      <c r="O3944" s="1">
        <v>0</v>
      </c>
      <c r="Q3944" s="1">
        <v>0</v>
      </c>
      <c r="S3944" s="1">
        <v>0</v>
      </c>
      <c r="U3944" s="1">
        <v>0</v>
      </c>
      <c r="W3944" s="1">
        <v>0</v>
      </c>
      <c r="Y3944" s="1">
        <v>0</v>
      </c>
      <c r="AA3944" s="1">
        <v>0</v>
      </c>
      <c r="AC3944" s="1">
        <v>0</v>
      </c>
      <c r="AE3944" s="1">
        <v>0</v>
      </c>
      <c r="AG3944" s="1">
        <v>1</v>
      </c>
      <c r="AH3944" s="1">
        <v>0</v>
      </c>
    </row>
    <row r="3945" spans="1:34">
      <c r="A3945" s="1" t="s">
        <v>10197</v>
      </c>
      <c r="B3945" s="1" t="s">
        <v>10198</v>
      </c>
      <c r="C3945" s="1" t="s">
        <v>337</v>
      </c>
      <c r="D3945" s="1">
        <v>25</v>
      </c>
      <c r="E3945" s="1">
        <v>43089</v>
      </c>
      <c r="F3945" s="1" t="s">
        <v>20332</v>
      </c>
      <c r="G3945" s="1" t="s">
        <v>72</v>
      </c>
      <c r="H3945" s="1" t="s">
        <v>65</v>
      </c>
      <c r="I3945" s="1">
        <v>0.7</v>
      </c>
      <c r="J3945" s="1" t="s">
        <v>75</v>
      </c>
      <c r="K3945" s="1">
        <v>0</v>
      </c>
      <c r="M3945" s="1">
        <v>0</v>
      </c>
      <c r="O3945" s="1">
        <v>0</v>
      </c>
      <c r="Q3945" s="1">
        <v>0</v>
      </c>
      <c r="S3945" s="1">
        <v>0</v>
      </c>
      <c r="U3945" s="1">
        <v>0</v>
      </c>
      <c r="W3945" s="1">
        <v>0</v>
      </c>
      <c r="Y3945" s="1">
        <v>0</v>
      </c>
      <c r="AA3945" s="1">
        <v>0</v>
      </c>
      <c r="AC3945" s="1">
        <v>0</v>
      </c>
      <c r="AE3945" s="1">
        <v>0</v>
      </c>
      <c r="AG3945" s="1">
        <v>1</v>
      </c>
      <c r="AH3945" s="1">
        <v>0</v>
      </c>
    </row>
    <row r="3946" spans="1:34">
      <c r="A3946" s="1" t="s">
        <v>10199</v>
      </c>
      <c r="B3946" s="1" t="s">
        <v>10200</v>
      </c>
      <c r="C3946" s="1" t="s">
        <v>626</v>
      </c>
      <c r="D3946" s="1">
        <v>35</v>
      </c>
      <c r="E3946" s="1">
        <v>43461</v>
      </c>
      <c r="F3946" s="1" t="s">
        <v>20332</v>
      </c>
      <c r="G3946" s="1" t="s">
        <v>72</v>
      </c>
      <c r="H3946" s="1" t="s">
        <v>65</v>
      </c>
      <c r="I3946" s="1">
        <v>0.6</v>
      </c>
      <c r="J3946" s="1" t="s">
        <v>75</v>
      </c>
      <c r="K3946" s="1">
        <v>0</v>
      </c>
      <c r="M3946" s="1">
        <v>0</v>
      </c>
      <c r="O3946" s="1">
        <v>0</v>
      </c>
      <c r="Q3946" s="1">
        <v>0</v>
      </c>
      <c r="S3946" s="1">
        <v>0</v>
      </c>
      <c r="U3946" s="1">
        <v>0</v>
      </c>
      <c r="W3946" s="1">
        <v>0</v>
      </c>
      <c r="Y3946" s="1">
        <v>0</v>
      </c>
      <c r="AA3946" s="1">
        <v>0</v>
      </c>
      <c r="AC3946" s="1">
        <v>0</v>
      </c>
      <c r="AE3946" s="1">
        <v>0</v>
      </c>
      <c r="AG3946" s="1">
        <v>1</v>
      </c>
      <c r="AH3946" s="1">
        <v>0</v>
      </c>
    </row>
    <row r="3947" spans="1:34">
      <c r="A3947" s="1" t="s">
        <v>10201</v>
      </c>
      <c r="B3947" s="1" t="s">
        <v>10202</v>
      </c>
      <c r="C3947" s="1" t="s">
        <v>65</v>
      </c>
      <c r="D3947" s="1">
        <v>20</v>
      </c>
      <c r="E3947" s="4">
        <v>44711</v>
      </c>
      <c r="F3947" s="1" t="s">
        <v>10203</v>
      </c>
      <c r="G3947" s="1" t="s">
        <v>80</v>
      </c>
      <c r="H3947" s="1" t="s">
        <v>73</v>
      </c>
      <c r="I3947" s="1">
        <v>0</v>
      </c>
      <c r="J3947" s="1" t="s">
        <v>690</v>
      </c>
      <c r="K3947" s="1">
        <v>0.2</v>
      </c>
      <c r="L3947" s="1" t="s">
        <v>82</v>
      </c>
      <c r="M3947" s="1">
        <v>0.4</v>
      </c>
      <c r="N3947" s="1" t="s">
        <v>83</v>
      </c>
      <c r="O3947" s="1">
        <v>0.6</v>
      </c>
      <c r="P3947" s="1" t="s">
        <v>84</v>
      </c>
      <c r="Q3947" s="1">
        <v>0.8</v>
      </c>
      <c r="R3947" s="1" t="s">
        <v>85</v>
      </c>
      <c r="S3947" s="1">
        <v>0</v>
      </c>
      <c r="U3947" s="1">
        <v>0</v>
      </c>
      <c r="W3947" s="1">
        <v>0</v>
      </c>
      <c r="Y3947" s="1">
        <v>0</v>
      </c>
      <c r="AA3947" s="1">
        <v>0</v>
      </c>
      <c r="AC3947" s="1">
        <v>0</v>
      </c>
      <c r="AE3947" s="1">
        <v>0</v>
      </c>
      <c r="AG3947" s="1">
        <v>4</v>
      </c>
      <c r="AH3947" s="1">
        <v>11999.99</v>
      </c>
    </row>
    <row r="3948" spans="1:34">
      <c r="A3948" s="1" t="s">
        <v>10204</v>
      </c>
      <c r="B3948" s="1" t="s">
        <v>10205</v>
      </c>
      <c r="C3948" s="1" t="s">
        <v>810</v>
      </c>
      <c r="D3948" s="1">
        <v>9</v>
      </c>
      <c r="E3948" s="1">
        <v>43987</v>
      </c>
      <c r="F3948" s="1" t="s">
        <v>20332</v>
      </c>
      <c r="G3948" s="1" t="s">
        <v>72</v>
      </c>
      <c r="H3948" s="1" t="s">
        <v>73</v>
      </c>
      <c r="I3948" s="1">
        <v>0</v>
      </c>
      <c r="J3948" s="1" t="s">
        <v>1194</v>
      </c>
      <c r="K3948" s="1">
        <v>0.4</v>
      </c>
      <c r="L3948" s="1" t="s">
        <v>75</v>
      </c>
      <c r="M3948" s="1">
        <v>0</v>
      </c>
      <c r="O3948" s="1">
        <v>0</v>
      </c>
      <c r="Q3948" s="1">
        <v>0</v>
      </c>
      <c r="S3948" s="1">
        <v>0</v>
      </c>
      <c r="U3948" s="1">
        <v>0</v>
      </c>
      <c r="W3948" s="1">
        <v>0</v>
      </c>
      <c r="Y3948" s="1">
        <v>0</v>
      </c>
      <c r="AA3948" s="1">
        <v>0</v>
      </c>
      <c r="AC3948" s="1">
        <v>0</v>
      </c>
      <c r="AE3948" s="1">
        <v>0</v>
      </c>
      <c r="AG3948" s="1">
        <v>2</v>
      </c>
      <c r="AH3948" s="1">
        <v>12500</v>
      </c>
    </row>
    <row r="3949" spans="1:34">
      <c r="A3949" s="1" t="s">
        <v>10206</v>
      </c>
      <c r="B3949" s="1" t="s">
        <v>10207</v>
      </c>
      <c r="C3949" s="1" t="s">
        <v>121</v>
      </c>
      <c r="D3949" s="1">
        <v>28</v>
      </c>
      <c r="E3949" s="1">
        <v>41909</v>
      </c>
      <c r="F3949" s="1" t="s">
        <v>20340</v>
      </c>
      <c r="G3949" s="1" t="s">
        <v>20341</v>
      </c>
      <c r="H3949" s="1" t="s">
        <v>73</v>
      </c>
      <c r="I3949" s="1">
        <v>0</v>
      </c>
      <c r="J3949" s="1" t="s">
        <v>74</v>
      </c>
      <c r="K3949" s="1">
        <v>0.65</v>
      </c>
      <c r="L3949" s="1" t="s">
        <v>82</v>
      </c>
      <c r="M3949" s="1">
        <v>0.67</v>
      </c>
      <c r="N3949" s="1" t="s">
        <v>83</v>
      </c>
      <c r="O3949" s="1">
        <v>0.68</v>
      </c>
      <c r="P3949" s="1" t="s">
        <v>84</v>
      </c>
      <c r="Q3949" s="1">
        <v>0.69</v>
      </c>
      <c r="R3949" s="1" t="s">
        <v>85</v>
      </c>
      <c r="S3949" s="1">
        <v>0</v>
      </c>
      <c r="U3949" s="1">
        <v>0</v>
      </c>
      <c r="W3949" s="1">
        <v>0</v>
      </c>
      <c r="Y3949" s="1">
        <v>0</v>
      </c>
      <c r="AA3949" s="1">
        <v>0</v>
      </c>
      <c r="AC3949" s="1">
        <v>0</v>
      </c>
      <c r="AE3949" s="1">
        <v>0</v>
      </c>
      <c r="AG3949" s="1">
        <v>4</v>
      </c>
      <c r="AH3949" s="1">
        <v>10000</v>
      </c>
    </row>
    <row r="3950" spans="1:34">
      <c r="A3950" s="1" t="s">
        <v>10208</v>
      </c>
      <c r="B3950" s="1" t="s">
        <v>10209</v>
      </c>
      <c r="C3950" s="1" t="s">
        <v>506</v>
      </c>
      <c r="D3950" s="1">
        <v>21</v>
      </c>
      <c r="E3950" s="1">
        <v>44306</v>
      </c>
      <c r="F3950" s="1" t="s">
        <v>20332</v>
      </c>
      <c r="G3950" s="1" t="s">
        <v>72</v>
      </c>
      <c r="H3950" s="1" t="s">
        <v>65</v>
      </c>
      <c r="I3950" s="1">
        <v>0.7</v>
      </c>
      <c r="J3950" s="1" t="s">
        <v>75</v>
      </c>
      <c r="K3950" s="1">
        <v>0</v>
      </c>
      <c r="M3950" s="1">
        <v>0</v>
      </c>
      <c r="O3950" s="1">
        <v>0</v>
      </c>
      <c r="Q3950" s="1">
        <v>0</v>
      </c>
      <c r="S3950" s="1">
        <v>0</v>
      </c>
      <c r="U3950" s="1">
        <v>0</v>
      </c>
      <c r="W3950" s="1">
        <v>0</v>
      </c>
      <c r="Y3950" s="1">
        <v>0</v>
      </c>
      <c r="AA3950" s="1">
        <v>0</v>
      </c>
      <c r="AC3950" s="1">
        <v>0</v>
      </c>
      <c r="AE3950" s="1">
        <v>0</v>
      </c>
      <c r="AG3950" s="1">
        <v>1</v>
      </c>
      <c r="AH3950" s="1">
        <v>0</v>
      </c>
    </row>
    <row r="3951" spans="1:34">
      <c r="A3951" s="1" t="s">
        <v>10210</v>
      </c>
      <c r="B3951" s="1" t="s">
        <v>10211</v>
      </c>
      <c r="C3951" s="1" t="s">
        <v>620</v>
      </c>
      <c r="D3951" s="1">
        <v>5</v>
      </c>
      <c r="E3951" s="1">
        <v>39156</v>
      </c>
      <c r="F3951" s="1" t="s">
        <v>20332</v>
      </c>
      <c r="G3951" s="1" t="s">
        <v>72</v>
      </c>
      <c r="H3951" s="1" t="s">
        <v>65</v>
      </c>
      <c r="I3951" s="1">
        <v>0.6</v>
      </c>
      <c r="J3951" s="1" t="s">
        <v>75</v>
      </c>
      <c r="K3951" s="1">
        <v>0</v>
      </c>
      <c r="M3951" s="1">
        <v>0</v>
      </c>
      <c r="O3951" s="1">
        <v>0</v>
      </c>
      <c r="Q3951" s="1">
        <v>0</v>
      </c>
      <c r="S3951" s="1">
        <v>0</v>
      </c>
      <c r="U3951" s="1">
        <v>0</v>
      </c>
      <c r="W3951" s="1">
        <v>0</v>
      </c>
      <c r="Y3951" s="1">
        <v>0</v>
      </c>
      <c r="AA3951" s="1">
        <v>0</v>
      </c>
      <c r="AC3951" s="1">
        <v>0</v>
      </c>
      <c r="AE3951" s="1">
        <v>0</v>
      </c>
      <c r="AG3951" s="1">
        <v>1</v>
      </c>
      <c r="AH3951" s="1">
        <v>0</v>
      </c>
    </row>
    <row r="3952" spans="1:34">
      <c r="A3952" s="1" t="s">
        <v>10212</v>
      </c>
      <c r="B3952" s="1" t="s">
        <v>10213</v>
      </c>
      <c r="C3952" s="1" t="s">
        <v>443</v>
      </c>
      <c r="D3952" s="1">
        <v>3</v>
      </c>
      <c r="E3952" s="4">
        <v>44693</v>
      </c>
      <c r="F3952" s="1" t="s">
        <v>10214</v>
      </c>
      <c r="G3952" s="1" t="s">
        <v>72</v>
      </c>
      <c r="H3952" s="1" t="s">
        <v>65</v>
      </c>
      <c r="I3952" s="1">
        <v>0.4</v>
      </c>
      <c r="J3952" s="1" t="s">
        <v>75</v>
      </c>
      <c r="K3952" s="1">
        <v>0</v>
      </c>
      <c r="M3952" s="1">
        <v>0</v>
      </c>
      <c r="O3952" s="1">
        <v>0</v>
      </c>
      <c r="Q3952" s="1">
        <v>0</v>
      </c>
      <c r="S3952" s="1">
        <v>0</v>
      </c>
      <c r="U3952" s="1">
        <v>0</v>
      </c>
      <c r="W3952" s="1">
        <v>0</v>
      </c>
      <c r="Y3952" s="1">
        <v>0</v>
      </c>
      <c r="AA3952" s="1">
        <v>0</v>
      </c>
      <c r="AC3952" s="1">
        <v>0</v>
      </c>
      <c r="AE3952" s="1">
        <v>0</v>
      </c>
      <c r="AG3952" s="1">
        <v>1</v>
      </c>
      <c r="AH3952" s="1">
        <v>0</v>
      </c>
    </row>
    <row r="3953" spans="1:34">
      <c r="A3953" s="1" t="s">
        <v>10215</v>
      </c>
      <c r="B3953" s="1" t="s">
        <v>10216</v>
      </c>
      <c r="C3953" s="1" t="s">
        <v>115</v>
      </c>
      <c r="D3953" s="1">
        <v>7</v>
      </c>
      <c r="E3953" s="1">
        <v>39559</v>
      </c>
      <c r="F3953" s="1" t="s">
        <v>20332</v>
      </c>
      <c r="G3953" s="1" t="s">
        <v>72</v>
      </c>
      <c r="H3953" s="1" t="s">
        <v>65</v>
      </c>
      <c r="I3953" s="1">
        <v>0.8</v>
      </c>
      <c r="J3953" s="1" t="s">
        <v>75</v>
      </c>
      <c r="K3953" s="1">
        <v>0</v>
      </c>
      <c r="M3953" s="1">
        <v>0</v>
      </c>
      <c r="O3953" s="1">
        <v>0</v>
      </c>
      <c r="Q3953" s="1">
        <v>0</v>
      </c>
      <c r="S3953" s="1">
        <v>0</v>
      </c>
      <c r="U3953" s="1">
        <v>0</v>
      </c>
      <c r="W3953" s="1">
        <v>0</v>
      </c>
      <c r="Y3953" s="1">
        <v>0</v>
      </c>
      <c r="AA3953" s="1">
        <v>0</v>
      </c>
      <c r="AC3953" s="1">
        <v>0</v>
      </c>
      <c r="AE3953" s="1">
        <v>0</v>
      </c>
      <c r="AG3953" s="1">
        <v>1</v>
      </c>
      <c r="AH3953" s="1">
        <v>0</v>
      </c>
    </row>
    <row r="3954" spans="1:34">
      <c r="A3954" s="1" t="s">
        <v>10217</v>
      </c>
      <c r="B3954" s="1" t="s">
        <v>10218</v>
      </c>
      <c r="C3954" s="1" t="s">
        <v>964</v>
      </c>
      <c r="D3954" s="1">
        <v>6</v>
      </c>
      <c r="E3954" s="4">
        <v>44711</v>
      </c>
      <c r="F3954" s="1" t="s">
        <v>10219</v>
      </c>
      <c r="G3954" s="1" t="s">
        <v>72</v>
      </c>
      <c r="H3954" s="1" t="s">
        <v>73</v>
      </c>
      <c r="I3954" s="1">
        <v>0</v>
      </c>
      <c r="J3954" s="1" t="s">
        <v>74</v>
      </c>
      <c r="K3954" s="1">
        <v>0.8</v>
      </c>
      <c r="L3954" s="1" t="s">
        <v>75</v>
      </c>
      <c r="M3954" s="1">
        <v>0</v>
      </c>
      <c r="O3954" s="1">
        <v>0</v>
      </c>
      <c r="Q3954" s="1">
        <v>0</v>
      </c>
      <c r="S3954" s="1">
        <v>0</v>
      </c>
      <c r="U3954" s="1">
        <v>0</v>
      </c>
      <c r="W3954" s="1">
        <v>0</v>
      </c>
      <c r="Y3954" s="1">
        <v>0</v>
      </c>
      <c r="AA3954" s="1">
        <v>0</v>
      </c>
      <c r="AC3954" s="1">
        <v>0</v>
      </c>
      <c r="AE3954" s="1">
        <v>0</v>
      </c>
      <c r="AG3954" s="1">
        <v>2</v>
      </c>
      <c r="AH3954" s="1">
        <v>10000</v>
      </c>
    </row>
    <row r="3955" spans="1:34">
      <c r="A3955" s="1" t="s">
        <v>10220</v>
      </c>
      <c r="B3955" s="1" t="s">
        <v>10221</v>
      </c>
      <c r="C3955" s="1" t="s">
        <v>334</v>
      </c>
      <c r="D3955" s="1">
        <v>2</v>
      </c>
      <c r="E3955" s="1">
        <v>43475</v>
      </c>
      <c r="F3955" s="1" t="s">
        <v>20332</v>
      </c>
      <c r="G3955" s="1" t="s">
        <v>72</v>
      </c>
      <c r="H3955" s="1" t="s">
        <v>65</v>
      </c>
      <c r="I3955" s="1">
        <v>0.6</v>
      </c>
      <c r="J3955" s="1" t="s">
        <v>75</v>
      </c>
      <c r="K3955" s="1">
        <v>0</v>
      </c>
      <c r="M3955" s="1">
        <v>0</v>
      </c>
      <c r="O3955" s="1">
        <v>0</v>
      </c>
      <c r="Q3955" s="1">
        <v>0</v>
      </c>
      <c r="S3955" s="1">
        <v>0</v>
      </c>
      <c r="U3955" s="1">
        <v>0</v>
      </c>
      <c r="W3955" s="1">
        <v>0</v>
      </c>
      <c r="Y3955" s="1">
        <v>0</v>
      </c>
      <c r="AA3955" s="1">
        <v>0</v>
      </c>
      <c r="AC3955" s="1">
        <v>0</v>
      </c>
      <c r="AE3955" s="1">
        <v>0</v>
      </c>
      <c r="AG3955" s="1">
        <v>1</v>
      </c>
      <c r="AH3955" s="1">
        <v>0</v>
      </c>
    </row>
    <row r="3956" spans="1:34">
      <c r="A3956" s="1" t="s">
        <v>10222</v>
      </c>
      <c r="B3956" s="1" t="s">
        <v>10223</v>
      </c>
      <c r="C3956" s="1" t="s">
        <v>98</v>
      </c>
      <c r="D3956" s="1">
        <v>46</v>
      </c>
      <c r="E3956" s="1">
        <v>44102</v>
      </c>
      <c r="F3956" s="1" t="s">
        <v>20332</v>
      </c>
      <c r="G3956" s="1" t="s">
        <v>72</v>
      </c>
      <c r="H3956" s="1" t="s">
        <v>73</v>
      </c>
      <c r="I3956" s="1">
        <v>0</v>
      </c>
      <c r="J3956" s="1" t="s">
        <v>5696</v>
      </c>
      <c r="K3956" s="1">
        <v>0.8</v>
      </c>
      <c r="L3956" s="1" t="s">
        <v>75</v>
      </c>
      <c r="M3956" s="1">
        <v>0</v>
      </c>
      <c r="O3956" s="1">
        <v>0</v>
      </c>
      <c r="Q3956" s="1">
        <v>0</v>
      </c>
      <c r="S3956" s="1">
        <v>0</v>
      </c>
      <c r="U3956" s="1">
        <v>0</v>
      </c>
      <c r="W3956" s="1">
        <v>0</v>
      </c>
      <c r="Y3956" s="1">
        <v>0</v>
      </c>
      <c r="AA3956" s="1">
        <v>0</v>
      </c>
      <c r="AC3956" s="1">
        <v>0</v>
      </c>
      <c r="AE3956" s="1">
        <v>0</v>
      </c>
      <c r="AG3956" s="1">
        <v>2</v>
      </c>
      <c r="AH3956" s="1">
        <v>23000</v>
      </c>
    </row>
    <row r="3957" spans="1:34">
      <c r="A3957" s="1" t="s">
        <v>10224</v>
      </c>
      <c r="B3957" s="1" t="s">
        <v>10225</v>
      </c>
      <c r="C3957" s="1" t="s">
        <v>491</v>
      </c>
      <c r="D3957" s="1">
        <v>10</v>
      </c>
      <c r="E3957" s="1">
        <v>42775</v>
      </c>
      <c r="F3957" s="1" t="s">
        <v>20332</v>
      </c>
      <c r="G3957" s="1" t="s">
        <v>72</v>
      </c>
      <c r="H3957" s="1" t="s">
        <v>65</v>
      </c>
      <c r="I3957" s="1">
        <v>0.8</v>
      </c>
      <c r="J3957" s="1" t="s">
        <v>75</v>
      </c>
      <c r="K3957" s="1">
        <v>0</v>
      </c>
      <c r="M3957" s="1">
        <v>0</v>
      </c>
      <c r="O3957" s="1">
        <v>0</v>
      </c>
      <c r="Q3957" s="1">
        <v>0</v>
      </c>
      <c r="S3957" s="1">
        <v>0</v>
      </c>
      <c r="U3957" s="1">
        <v>0</v>
      </c>
      <c r="W3957" s="1">
        <v>0</v>
      </c>
      <c r="Y3957" s="1">
        <v>0</v>
      </c>
      <c r="AA3957" s="1">
        <v>0</v>
      </c>
      <c r="AC3957" s="1">
        <v>0</v>
      </c>
      <c r="AE3957" s="1">
        <v>0</v>
      </c>
      <c r="AG3957" s="1">
        <v>1</v>
      </c>
      <c r="AH3957" s="1">
        <v>0</v>
      </c>
    </row>
    <row r="3958" spans="1:34">
      <c r="A3958" s="1" t="s">
        <v>10226</v>
      </c>
      <c r="B3958" s="1" t="s">
        <v>10227</v>
      </c>
      <c r="C3958" s="1" t="s">
        <v>172</v>
      </c>
      <c r="D3958" s="1">
        <v>9</v>
      </c>
      <c r="E3958" s="4">
        <v>44733</v>
      </c>
      <c r="F3958" s="1" t="s">
        <v>10228</v>
      </c>
      <c r="G3958" s="1" t="s">
        <v>72</v>
      </c>
      <c r="H3958" s="1" t="s">
        <v>65</v>
      </c>
      <c r="I3958" s="1">
        <v>0.8</v>
      </c>
      <c r="J3958" s="1" t="s">
        <v>75</v>
      </c>
      <c r="K3958" s="1">
        <v>0</v>
      </c>
      <c r="M3958" s="1">
        <v>0</v>
      </c>
      <c r="O3958" s="1">
        <v>0</v>
      </c>
      <c r="Q3958" s="1">
        <v>0</v>
      </c>
      <c r="S3958" s="1">
        <v>0</v>
      </c>
      <c r="U3958" s="1">
        <v>0</v>
      </c>
      <c r="W3958" s="1">
        <v>0</v>
      </c>
      <c r="Y3958" s="1">
        <v>0</v>
      </c>
      <c r="AA3958" s="1">
        <v>0</v>
      </c>
      <c r="AC3958" s="1">
        <v>0</v>
      </c>
      <c r="AE3958" s="1">
        <v>0</v>
      </c>
      <c r="AG3958" s="1">
        <v>1</v>
      </c>
      <c r="AH3958" s="1">
        <v>0</v>
      </c>
    </row>
    <row r="3959" spans="1:34">
      <c r="A3959" s="1" t="s">
        <v>10229</v>
      </c>
      <c r="B3959" s="1" t="s">
        <v>10230</v>
      </c>
      <c r="C3959" s="1" t="s">
        <v>92</v>
      </c>
      <c r="D3959" s="1">
        <v>3</v>
      </c>
      <c r="E3959" s="1">
        <v>43532</v>
      </c>
      <c r="F3959" s="1" t="s">
        <v>20332</v>
      </c>
      <c r="G3959" s="1" t="s">
        <v>72</v>
      </c>
      <c r="H3959" s="1" t="s">
        <v>65</v>
      </c>
      <c r="I3959" s="1">
        <v>0.5</v>
      </c>
      <c r="J3959" s="1" t="s">
        <v>75</v>
      </c>
      <c r="K3959" s="1">
        <v>0</v>
      </c>
      <c r="M3959" s="1">
        <v>0</v>
      </c>
      <c r="O3959" s="1">
        <v>0</v>
      </c>
      <c r="Q3959" s="1">
        <v>0</v>
      </c>
      <c r="S3959" s="1">
        <v>0</v>
      </c>
      <c r="U3959" s="1">
        <v>0</v>
      </c>
      <c r="W3959" s="1">
        <v>0</v>
      </c>
      <c r="Y3959" s="1">
        <v>0</v>
      </c>
      <c r="AA3959" s="1">
        <v>0</v>
      </c>
      <c r="AC3959" s="1">
        <v>0</v>
      </c>
      <c r="AE3959" s="1">
        <v>0</v>
      </c>
      <c r="AG3959" s="1">
        <v>1</v>
      </c>
      <c r="AH3959" s="1">
        <v>0</v>
      </c>
    </row>
    <row r="3960" spans="1:34">
      <c r="A3960" s="1" t="s">
        <v>10231</v>
      </c>
      <c r="B3960" s="1" t="s">
        <v>10232</v>
      </c>
      <c r="C3960" s="1" t="s">
        <v>135</v>
      </c>
      <c r="D3960" s="1">
        <v>42</v>
      </c>
      <c r="E3960" s="1">
        <v>41508</v>
      </c>
      <c r="F3960" s="1" t="s">
        <v>20332</v>
      </c>
      <c r="G3960" s="1" t="s">
        <v>72</v>
      </c>
      <c r="H3960" s="1" t="s">
        <v>73</v>
      </c>
      <c r="I3960" s="1">
        <v>0</v>
      </c>
      <c r="J3960" s="1" t="s">
        <v>434</v>
      </c>
      <c r="K3960" s="1">
        <v>0.8</v>
      </c>
      <c r="L3960" s="1" t="s">
        <v>75</v>
      </c>
      <c r="M3960" s="1">
        <v>0</v>
      </c>
      <c r="O3960" s="1">
        <v>0</v>
      </c>
      <c r="Q3960" s="1">
        <v>0</v>
      </c>
      <c r="S3960" s="1">
        <v>0</v>
      </c>
      <c r="U3960" s="1">
        <v>0</v>
      </c>
      <c r="W3960" s="1">
        <v>0</v>
      </c>
      <c r="Y3960" s="1">
        <v>0</v>
      </c>
      <c r="AA3960" s="1">
        <v>0</v>
      </c>
      <c r="AC3960" s="1">
        <v>0</v>
      </c>
      <c r="AE3960" s="1">
        <v>0</v>
      </c>
      <c r="AG3960" s="1">
        <v>2</v>
      </c>
      <c r="AH3960" s="1">
        <v>7500</v>
      </c>
    </row>
    <row r="3961" spans="1:34">
      <c r="A3961" s="1" t="s">
        <v>10233</v>
      </c>
      <c r="B3961" s="1" t="s">
        <v>10234</v>
      </c>
      <c r="C3961" s="1" t="s">
        <v>491</v>
      </c>
      <c r="D3961" s="1">
        <v>10</v>
      </c>
      <c r="E3961" s="1">
        <v>39133</v>
      </c>
      <c r="F3961" s="1" t="s">
        <v>20332</v>
      </c>
      <c r="G3961" s="1" t="s">
        <v>72</v>
      </c>
      <c r="H3961" s="1" t="s">
        <v>65</v>
      </c>
      <c r="I3961" s="1">
        <v>0.5</v>
      </c>
      <c r="J3961" s="1" t="s">
        <v>75</v>
      </c>
      <c r="K3961" s="1">
        <v>0</v>
      </c>
      <c r="M3961" s="1">
        <v>0</v>
      </c>
      <c r="O3961" s="1">
        <v>0</v>
      </c>
      <c r="Q3961" s="1">
        <v>0</v>
      </c>
      <c r="S3961" s="1">
        <v>0</v>
      </c>
      <c r="U3961" s="1">
        <v>0</v>
      </c>
      <c r="W3961" s="1">
        <v>0</v>
      </c>
      <c r="Y3961" s="1">
        <v>0</v>
      </c>
      <c r="AA3961" s="1">
        <v>0</v>
      </c>
      <c r="AC3961" s="1">
        <v>0</v>
      </c>
      <c r="AE3961" s="1">
        <v>0</v>
      </c>
      <c r="AG3961" s="1">
        <v>1</v>
      </c>
      <c r="AH3961" s="1">
        <v>0</v>
      </c>
    </row>
    <row r="3962" spans="1:34">
      <c r="A3962" s="1" t="s">
        <v>10235</v>
      </c>
      <c r="B3962" s="1" t="s">
        <v>10236</v>
      </c>
      <c r="C3962" s="1" t="s">
        <v>378</v>
      </c>
      <c r="D3962" s="1">
        <v>6</v>
      </c>
      <c r="E3962" s="4">
        <v>44675</v>
      </c>
      <c r="F3962" s="1" t="s">
        <v>10237</v>
      </c>
      <c r="G3962" s="1" t="s">
        <v>72</v>
      </c>
      <c r="H3962" s="1" t="s">
        <v>65</v>
      </c>
      <c r="I3962" s="1">
        <v>0.8</v>
      </c>
      <c r="J3962" s="1" t="s">
        <v>75</v>
      </c>
      <c r="K3962" s="1">
        <v>0</v>
      </c>
      <c r="M3962" s="1">
        <v>0</v>
      </c>
      <c r="O3962" s="1">
        <v>0</v>
      </c>
      <c r="Q3962" s="1">
        <v>0</v>
      </c>
      <c r="S3962" s="1">
        <v>0</v>
      </c>
      <c r="U3962" s="1">
        <v>0</v>
      </c>
      <c r="W3962" s="1">
        <v>0</v>
      </c>
      <c r="Y3962" s="1">
        <v>0</v>
      </c>
      <c r="AA3962" s="1">
        <v>0</v>
      </c>
      <c r="AC3962" s="1">
        <v>0</v>
      </c>
      <c r="AE3962" s="1">
        <v>0</v>
      </c>
      <c r="AG3962" s="1">
        <v>1</v>
      </c>
      <c r="AH3962" s="1">
        <v>0</v>
      </c>
    </row>
    <row r="3963" spans="1:34">
      <c r="A3963" s="1" t="s">
        <v>10238</v>
      </c>
      <c r="B3963" s="1" t="s">
        <v>10239</v>
      </c>
      <c r="C3963" s="1" t="s">
        <v>135</v>
      </c>
      <c r="D3963" s="1">
        <v>29</v>
      </c>
      <c r="E3963" s="4">
        <v>44708</v>
      </c>
      <c r="F3963" s="1" t="s">
        <v>10240</v>
      </c>
      <c r="G3963" s="1" t="s">
        <v>80</v>
      </c>
      <c r="H3963" s="1" t="s">
        <v>73</v>
      </c>
      <c r="I3963" s="1">
        <v>0</v>
      </c>
      <c r="J3963" s="1" t="s">
        <v>222</v>
      </c>
      <c r="K3963" s="1">
        <v>0.8</v>
      </c>
      <c r="L3963" s="1" t="s">
        <v>75</v>
      </c>
      <c r="M3963" s="1">
        <v>0</v>
      </c>
      <c r="O3963" s="1">
        <v>0</v>
      </c>
      <c r="Q3963" s="1">
        <v>0</v>
      </c>
      <c r="S3963" s="1">
        <v>0</v>
      </c>
      <c r="U3963" s="1">
        <v>0</v>
      </c>
      <c r="W3963" s="1">
        <v>0</v>
      </c>
      <c r="Y3963" s="1">
        <v>0</v>
      </c>
      <c r="AA3963" s="1">
        <v>0</v>
      </c>
      <c r="AC3963" s="1">
        <v>0</v>
      </c>
      <c r="AE3963" s="1">
        <v>0</v>
      </c>
      <c r="AG3963" s="1">
        <v>2</v>
      </c>
      <c r="AH3963" s="1">
        <v>9999.99</v>
      </c>
    </row>
    <row r="3964" spans="1:34">
      <c r="A3964" s="1" t="s">
        <v>10241</v>
      </c>
      <c r="B3964" s="1" t="s">
        <v>10242</v>
      </c>
      <c r="C3964" s="1" t="s">
        <v>152</v>
      </c>
      <c r="D3964" s="1">
        <v>45</v>
      </c>
      <c r="E3964" s="4">
        <v>44553</v>
      </c>
      <c r="F3964" s="1" t="s">
        <v>10243</v>
      </c>
      <c r="G3964" s="1" t="s">
        <v>72</v>
      </c>
      <c r="H3964" s="1" t="s">
        <v>65</v>
      </c>
      <c r="I3964" s="1">
        <v>0.8</v>
      </c>
      <c r="J3964" s="1" t="s">
        <v>75</v>
      </c>
      <c r="K3964" s="1">
        <v>0</v>
      </c>
      <c r="M3964" s="1">
        <v>0</v>
      </c>
      <c r="O3964" s="1">
        <v>0</v>
      </c>
      <c r="Q3964" s="1">
        <v>0</v>
      </c>
      <c r="S3964" s="1">
        <v>0</v>
      </c>
      <c r="U3964" s="1">
        <v>0</v>
      </c>
      <c r="W3964" s="1">
        <v>0</v>
      </c>
      <c r="Y3964" s="1">
        <v>0</v>
      </c>
      <c r="AA3964" s="1">
        <v>0</v>
      </c>
      <c r="AC3964" s="1">
        <v>0</v>
      </c>
      <c r="AE3964" s="1">
        <v>0</v>
      </c>
      <c r="AG3964" s="1">
        <v>1</v>
      </c>
      <c r="AH3964" s="1">
        <v>0</v>
      </c>
    </row>
    <row r="3965" spans="1:34">
      <c r="A3965" s="1" t="s">
        <v>10244</v>
      </c>
      <c r="B3965" s="1" t="s">
        <v>10245</v>
      </c>
      <c r="C3965" s="1" t="s">
        <v>135</v>
      </c>
      <c r="D3965" s="1">
        <v>30</v>
      </c>
      <c r="E3965" s="4">
        <v>44711</v>
      </c>
      <c r="F3965" s="1" t="s">
        <v>10246</v>
      </c>
      <c r="G3965" s="1" t="s">
        <v>80</v>
      </c>
      <c r="H3965" s="1" t="s">
        <v>73</v>
      </c>
      <c r="I3965" s="1">
        <v>0.3</v>
      </c>
      <c r="J3965" s="1" t="s">
        <v>82</v>
      </c>
      <c r="K3965" s="1">
        <v>0.5</v>
      </c>
      <c r="L3965" s="1" t="s">
        <v>83</v>
      </c>
      <c r="M3965" s="1">
        <v>0.7</v>
      </c>
      <c r="N3965" s="1" t="s">
        <v>84</v>
      </c>
      <c r="O3965" s="1">
        <v>0.75</v>
      </c>
      <c r="P3965" s="1" t="s">
        <v>85</v>
      </c>
      <c r="Q3965" s="1">
        <v>0</v>
      </c>
      <c r="S3965" s="1">
        <v>0</v>
      </c>
      <c r="U3965" s="1">
        <v>0</v>
      </c>
      <c r="W3965" s="1">
        <v>0</v>
      </c>
      <c r="Y3965" s="1">
        <v>0</v>
      </c>
      <c r="AA3965" s="1">
        <v>0</v>
      </c>
      <c r="AC3965" s="1">
        <v>0</v>
      </c>
      <c r="AE3965" s="1">
        <v>0</v>
      </c>
      <c r="AG3965" s="1">
        <v>3</v>
      </c>
      <c r="AH3965" s="1">
        <v>0</v>
      </c>
    </row>
    <row r="3966" spans="1:34">
      <c r="A3966" s="1" t="s">
        <v>10247</v>
      </c>
      <c r="B3966" s="1" t="s">
        <v>10248</v>
      </c>
      <c r="C3966" s="1" t="s">
        <v>225</v>
      </c>
      <c r="D3966" s="1">
        <v>65</v>
      </c>
      <c r="E3966" s="4">
        <v>44552</v>
      </c>
      <c r="F3966" s="1" t="s">
        <v>10249</v>
      </c>
      <c r="G3966" s="1" t="s">
        <v>72</v>
      </c>
      <c r="H3966" s="1" t="s">
        <v>73</v>
      </c>
      <c r="I3966" s="1">
        <v>0</v>
      </c>
      <c r="J3966" s="1" t="s">
        <v>89</v>
      </c>
      <c r="K3966" s="1">
        <v>0.8</v>
      </c>
      <c r="L3966" s="1" t="s">
        <v>75</v>
      </c>
      <c r="M3966" s="1">
        <v>0</v>
      </c>
      <c r="O3966" s="1">
        <v>0</v>
      </c>
      <c r="Q3966" s="1">
        <v>0</v>
      </c>
      <c r="S3966" s="1">
        <v>0</v>
      </c>
      <c r="U3966" s="1">
        <v>0</v>
      </c>
      <c r="W3966" s="1">
        <v>0</v>
      </c>
      <c r="Y3966" s="1">
        <v>0</v>
      </c>
      <c r="AA3966" s="1">
        <v>0</v>
      </c>
      <c r="AC3966" s="1">
        <v>0</v>
      </c>
      <c r="AE3966" s="1">
        <v>0</v>
      </c>
      <c r="AG3966" s="1">
        <v>2</v>
      </c>
      <c r="AH3966" s="1">
        <v>12000</v>
      </c>
    </row>
    <row r="3967" spans="1:34">
      <c r="A3967" s="1" t="s">
        <v>10250</v>
      </c>
      <c r="B3967" s="1" t="s">
        <v>10251</v>
      </c>
      <c r="C3967" s="1" t="s">
        <v>826</v>
      </c>
      <c r="D3967" s="1">
        <v>22</v>
      </c>
      <c r="E3967" s="4">
        <v>44712</v>
      </c>
      <c r="F3967" s="1" t="s">
        <v>10252</v>
      </c>
      <c r="G3967" s="1" t="s">
        <v>80</v>
      </c>
      <c r="H3967" s="1" t="s">
        <v>73</v>
      </c>
      <c r="I3967" s="1">
        <v>0</v>
      </c>
      <c r="J3967" s="1" t="s">
        <v>81</v>
      </c>
      <c r="K3967" s="1">
        <v>0.64</v>
      </c>
      <c r="L3967" s="1" t="s">
        <v>82</v>
      </c>
      <c r="M3967" s="1">
        <v>0.65</v>
      </c>
      <c r="N3967" s="1" t="s">
        <v>83</v>
      </c>
      <c r="O3967" s="1">
        <v>0.78</v>
      </c>
      <c r="P3967" s="1" t="s">
        <v>84</v>
      </c>
      <c r="Q3967" s="1">
        <v>0.8</v>
      </c>
      <c r="R3967" s="1" t="s">
        <v>85</v>
      </c>
      <c r="S3967" s="1">
        <v>0</v>
      </c>
      <c r="U3967" s="1">
        <v>0</v>
      </c>
      <c r="W3967" s="1">
        <v>0</v>
      </c>
      <c r="Y3967" s="1">
        <v>0</v>
      </c>
      <c r="AA3967" s="1">
        <v>0</v>
      </c>
      <c r="AC3967" s="1">
        <v>0</v>
      </c>
      <c r="AE3967" s="1">
        <v>0</v>
      </c>
      <c r="AG3967" s="1">
        <v>4</v>
      </c>
      <c r="AH3967" s="1">
        <v>15000</v>
      </c>
    </row>
    <row r="3968" spans="1:34">
      <c r="A3968" s="1" t="s">
        <v>10253</v>
      </c>
      <c r="B3968" s="1" t="s">
        <v>10254</v>
      </c>
      <c r="C3968" s="1" t="s">
        <v>736</v>
      </c>
      <c r="D3968" s="1">
        <v>31</v>
      </c>
      <c r="E3968" s="4">
        <v>44705</v>
      </c>
      <c r="F3968" s="1" t="s">
        <v>10255</v>
      </c>
      <c r="G3968" s="1" t="s">
        <v>72</v>
      </c>
      <c r="H3968" s="1" t="s">
        <v>65</v>
      </c>
      <c r="I3968" s="1">
        <v>0.7</v>
      </c>
      <c r="J3968" s="1" t="s">
        <v>75</v>
      </c>
      <c r="K3968" s="1">
        <v>0</v>
      </c>
      <c r="M3968" s="1">
        <v>0</v>
      </c>
      <c r="O3968" s="1">
        <v>0</v>
      </c>
      <c r="Q3968" s="1">
        <v>0</v>
      </c>
      <c r="S3968" s="1">
        <v>0</v>
      </c>
      <c r="U3968" s="1">
        <v>0</v>
      </c>
      <c r="W3968" s="1">
        <v>0</v>
      </c>
      <c r="Y3968" s="1">
        <v>0</v>
      </c>
      <c r="AA3968" s="1">
        <v>0</v>
      </c>
      <c r="AC3968" s="1">
        <v>0</v>
      </c>
      <c r="AE3968" s="1">
        <v>0</v>
      </c>
      <c r="AG3968" s="1">
        <v>1</v>
      </c>
      <c r="AH3968" s="1">
        <v>0</v>
      </c>
    </row>
    <row r="3969" spans="1:34">
      <c r="A3969" s="1" t="s">
        <v>10256</v>
      </c>
      <c r="B3969" s="1" t="s">
        <v>10257</v>
      </c>
      <c r="C3969" s="1" t="s">
        <v>506</v>
      </c>
      <c r="D3969" s="1">
        <v>5</v>
      </c>
      <c r="E3969" s="4">
        <v>44670</v>
      </c>
      <c r="F3969" s="1" t="s">
        <v>10258</v>
      </c>
      <c r="G3969" s="1" t="s">
        <v>72</v>
      </c>
      <c r="H3969" s="1" t="s">
        <v>65</v>
      </c>
      <c r="I3969" s="1">
        <v>0.8</v>
      </c>
      <c r="J3969" s="1" t="s">
        <v>75</v>
      </c>
      <c r="K3969" s="1">
        <v>0</v>
      </c>
      <c r="M3969" s="1">
        <v>0</v>
      </c>
      <c r="O3969" s="1">
        <v>0</v>
      </c>
      <c r="Q3969" s="1">
        <v>0</v>
      </c>
      <c r="S3969" s="1">
        <v>0</v>
      </c>
      <c r="U3969" s="1">
        <v>0</v>
      </c>
      <c r="W3969" s="1">
        <v>0</v>
      </c>
      <c r="Y3969" s="1">
        <v>0</v>
      </c>
      <c r="AA3969" s="1">
        <v>0</v>
      </c>
      <c r="AC3969" s="1">
        <v>0</v>
      </c>
      <c r="AE3969" s="1">
        <v>0</v>
      </c>
      <c r="AG3969" s="1">
        <v>1</v>
      </c>
      <c r="AH3969" s="1">
        <v>0</v>
      </c>
    </row>
    <row r="3970" spans="1:34">
      <c r="A3970" s="1" t="s">
        <v>10259</v>
      </c>
      <c r="B3970" s="1" t="s">
        <v>10260</v>
      </c>
      <c r="C3970" s="1" t="s">
        <v>129</v>
      </c>
      <c r="D3970" s="1">
        <v>11</v>
      </c>
      <c r="E3970" s="1">
        <v>43545</v>
      </c>
      <c r="F3970" s="1" t="s">
        <v>20332</v>
      </c>
      <c r="G3970" s="1" t="s">
        <v>72</v>
      </c>
      <c r="H3970" s="1" t="s">
        <v>65</v>
      </c>
      <c r="I3970" s="1">
        <v>0.6</v>
      </c>
      <c r="J3970" s="1" t="s">
        <v>75</v>
      </c>
      <c r="K3970" s="1">
        <v>0</v>
      </c>
      <c r="M3970" s="1">
        <v>0</v>
      </c>
      <c r="O3970" s="1">
        <v>0</v>
      </c>
      <c r="Q3970" s="1">
        <v>0</v>
      </c>
      <c r="S3970" s="1">
        <v>0</v>
      </c>
      <c r="U3970" s="1">
        <v>0</v>
      </c>
      <c r="W3970" s="1">
        <v>0</v>
      </c>
      <c r="Y3970" s="1">
        <v>0</v>
      </c>
      <c r="AA3970" s="1">
        <v>0</v>
      </c>
      <c r="AC3970" s="1">
        <v>0</v>
      </c>
      <c r="AE3970" s="1">
        <v>0</v>
      </c>
      <c r="AG3970" s="1">
        <v>1</v>
      </c>
      <c r="AH3970" s="1">
        <v>0</v>
      </c>
    </row>
    <row r="3971" spans="1:34">
      <c r="A3971" s="1" t="s">
        <v>10261</v>
      </c>
      <c r="B3971" s="1" t="s">
        <v>10262</v>
      </c>
      <c r="C3971" s="1" t="s">
        <v>867</v>
      </c>
      <c r="D3971" s="1">
        <v>344</v>
      </c>
      <c r="E3971" s="1">
        <v>43799</v>
      </c>
      <c r="F3971" s="1" t="s">
        <v>20332</v>
      </c>
      <c r="G3971" s="1" t="s">
        <v>72</v>
      </c>
      <c r="H3971" s="1" t="s">
        <v>65</v>
      </c>
      <c r="I3971" s="1">
        <v>0.8</v>
      </c>
      <c r="J3971" s="1" t="s">
        <v>75</v>
      </c>
      <c r="K3971" s="1">
        <v>0</v>
      </c>
      <c r="M3971" s="1">
        <v>0</v>
      </c>
      <c r="O3971" s="1">
        <v>0</v>
      </c>
      <c r="Q3971" s="1">
        <v>0</v>
      </c>
      <c r="S3971" s="1">
        <v>0</v>
      </c>
      <c r="U3971" s="1">
        <v>0</v>
      </c>
      <c r="W3971" s="1">
        <v>0</v>
      </c>
      <c r="Y3971" s="1">
        <v>0</v>
      </c>
      <c r="AA3971" s="1">
        <v>0</v>
      </c>
      <c r="AC3971" s="1">
        <v>0</v>
      </c>
      <c r="AE3971" s="1">
        <v>0</v>
      </c>
      <c r="AG3971" s="1">
        <v>1</v>
      </c>
      <c r="AH3971" s="1">
        <v>0</v>
      </c>
    </row>
    <row r="3972" spans="1:34">
      <c r="A3972" s="1" t="s">
        <v>10263</v>
      </c>
      <c r="B3972" s="1" t="s">
        <v>10264</v>
      </c>
      <c r="C3972" s="1" t="s">
        <v>636</v>
      </c>
      <c r="D3972" s="1">
        <v>17</v>
      </c>
      <c r="E3972" s="1">
        <v>44028</v>
      </c>
      <c r="F3972" s="1" t="s">
        <v>20332</v>
      </c>
      <c r="G3972" s="1" t="s">
        <v>72</v>
      </c>
      <c r="H3972" s="1" t="s">
        <v>65</v>
      </c>
      <c r="I3972" s="1">
        <v>0.3</v>
      </c>
      <c r="J3972" s="1" t="s">
        <v>75</v>
      </c>
      <c r="K3972" s="1">
        <v>0</v>
      </c>
      <c r="M3972" s="1">
        <v>0</v>
      </c>
      <c r="O3972" s="1">
        <v>0</v>
      </c>
      <c r="Q3972" s="1">
        <v>0</v>
      </c>
      <c r="S3972" s="1">
        <v>0</v>
      </c>
      <c r="U3972" s="1">
        <v>0</v>
      </c>
      <c r="W3972" s="1">
        <v>0</v>
      </c>
      <c r="Y3972" s="1">
        <v>0</v>
      </c>
      <c r="AA3972" s="1">
        <v>0</v>
      </c>
      <c r="AC3972" s="1">
        <v>0</v>
      </c>
      <c r="AE3972" s="1">
        <v>0</v>
      </c>
      <c r="AG3972" s="1">
        <v>1</v>
      </c>
      <c r="AH3972" s="1">
        <v>0</v>
      </c>
    </row>
    <row r="3973" spans="1:34">
      <c r="A3973" s="1" t="s">
        <v>10265</v>
      </c>
      <c r="B3973" s="1" t="s">
        <v>10266</v>
      </c>
      <c r="C3973" s="1" t="s">
        <v>378</v>
      </c>
      <c r="D3973" s="1">
        <v>2</v>
      </c>
      <c r="E3973" s="1">
        <v>44268</v>
      </c>
      <c r="F3973" s="1" t="s">
        <v>20332</v>
      </c>
      <c r="G3973" s="1" t="s">
        <v>72</v>
      </c>
      <c r="H3973" s="1" t="s">
        <v>65</v>
      </c>
      <c r="I3973" s="1">
        <v>0.4</v>
      </c>
      <c r="J3973" s="1" t="s">
        <v>75</v>
      </c>
      <c r="K3973" s="1">
        <v>0</v>
      </c>
      <c r="M3973" s="1">
        <v>0</v>
      </c>
      <c r="O3973" s="1">
        <v>0</v>
      </c>
      <c r="Q3973" s="1">
        <v>0</v>
      </c>
      <c r="S3973" s="1">
        <v>0</v>
      </c>
      <c r="U3973" s="1">
        <v>0</v>
      </c>
      <c r="W3973" s="1">
        <v>0</v>
      </c>
      <c r="Y3973" s="1">
        <v>0</v>
      </c>
      <c r="AA3973" s="1">
        <v>0</v>
      </c>
      <c r="AC3973" s="1">
        <v>0</v>
      </c>
      <c r="AE3973" s="1">
        <v>0</v>
      </c>
      <c r="AG3973" s="1">
        <v>1</v>
      </c>
      <c r="AH3973" s="1">
        <v>0</v>
      </c>
    </row>
    <row r="3974" spans="1:34">
      <c r="A3974" s="1" t="s">
        <v>10267</v>
      </c>
      <c r="B3974" s="1" t="s">
        <v>10268</v>
      </c>
      <c r="C3974" s="1" t="s">
        <v>779</v>
      </c>
      <c r="D3974" s="1">
        <v>58</v>
      </c>
      <c r="E3974" s="4">
        <v>44559</v>
      </c>
      <c r="F3974" s="1" t="s">
        <v>10269</v>
      </c>
      <c r="G3974" s="1" t="s">
        <v>72</v>
      </c>
      <c r="H3974" s="1" t="s">
        <v>73</v>
      </c>
      <c r="I3974" s="1">
        <v>0</v>
      </c>
      <c r="J3974" s="1" t="s">
        <v>74</v>
      </c>
      <c r="K3974" s="1">
        <v>0.8</v>
      </c>
      <c r="L3974" s="1" t="s">
        <v>75</v>
      </c>
      <c r="M3974" s="1">
        <v>0</v>
      </c>
      <c r="O3974" s="1">
        <v>0</v>
      </c>
      <c r="Q3974" s="1">
        <v>0</v>
      </c>
      <c r="S3974" s="1">
        <v>0</v>
      </c>
      <c r="U3974" s="1">
        <v>0</v>
      </c>
      <c r="W3974" s="1">
        <v>0</v>
      </c>
      <c r="Y3974" s="1">
        <v>0</v>
      </c>
      <c r="AA3974" s="1">
        <v>0</v>
      </c>
      <c r="AC3974" s="1">
        <v>0</v>
      </c>
      <c r="AE3974" s="1">
        <v>0</v>
      </c>
      <c r="AG3974" s="1">
        <v>2</v>
      </c>
      <c r="AH3974" s="1">
        <v>10000</v>
      </c>
    </row>
    <row r="3975" spans="1:34">
      <c r="A3975" s="1" t="s">
        <v>10270</v>
      </c>
      <c r="B3975" s="1" t="s">
        <v>10271</v>
      </c>
      <c r="C3975" s="1" t="s">
        <v>322</v>
      </c>
      <c r="D3975" s="1">
        <v>18</v>
      </c>
      <c r="E3975" s="1">
        <v>42213</v>
      </c>
      <c r="F3975" s="1" t="s">
        <v>20332</v>
      </c>
      <c r="G3975" s="1" t="s">
        <v>72</v>
      </c>
      <c r="H3975" s="1" t="s">
        <v>65</v>
      </c>
      <c r="I3975" s="1">
        <v>0.8</v>
      </c>
      <c r="J3975" s="1" t="s">
        <v>75</v>
      </c>
      <c r="K3975" s="1">
        <v>0</v>
      </c>
      <c r="M3975" s="1">
        <v>0</v>
      </c>
      <c r="O3975" s="1">
        <v>0</v>
      </c>
      <c r="Q3975" s="1">
        <v>0</v>
      </c>
      <c r="S3975" s="1">
        <v>0</v>
      </c>
      <c r="U3975" s="1">
        <v>0</v>
      </c>
      <c r="W3975" s="1">
        <v>0</v>
      </c>
      <c r="Y3975" s="1">
        <v>0</v>
      </c>
      <c r="AA3975" s="1">
        <v>0</v>
      </c>
      <c r="AC3975" s="1">
        <v>0</v>
      </c>
      <c r="AE3975" s="1">
        <v>0</v>
      </c>
      <c r="AG3975" s="1">
        <v>1</v>
      </c>
      <c r="AH3975" s="1">
        <v>0</v>
      </c>
    </row>
    <row r="3976" spans="1:34">
      <c r="A3976" s="1" t="s">
        <v>10272</v>
      </c>
      <c r="B3976" s="1" t="s">
        <v>10273</v>
      </c>
      <c r="C3976" s="1" t="s">
        <v>135</v>
      </c>
      <c r="D3976" s="1">
        <v>56</v>
      </c>
      <c r="E3976" s="4">
        <v>44768</v>
      </c>
      <c r="F3976" s="1" t="s">
        <v>10274</v>
      </c>
      <c r="G3976" s="1" t="s">
        <v>80</v>
      </c>
      <c r="H3976" s="1" t="s">
        <v>73</v>
      </c>
      <c r="I3976" s="1">
        <v>0</v>
      </c>
      <c r="J3976" s="1" t="s">
        <v>434</v>
      </c>
      <c r="K3976" s="1">
        <v>0.8</v>
      </c>
      <c r="L3976" s="1" t="s">
        <v>75</v>
      </c>
      <c r="M3976" s="1">
        <v>0</v>
      </c>
      <c r="O3976" s="1">
        <v>0</v>
      </c>
      <c r="Q3976" s="1">
        <v>0</v>
      </c>
      <c r="S3976" s="1">
        <v>0</v>
      </c>
      <c r="U3976" s="1">
        <v>0</v>
      </c>
      <c r="W3976" s="1">
        <v>0</v>
      </c>
      <c r="Y3976" s="1">
        <v>0</v>
      </c>
      <c r="AA3976" s="1">
        <v>0</v>
      </c>
      <c r="AC3976" s="1">
        <v>0</v>
      </c>
      <c r="AE3976" s="1">
        <v>0</v>
      </c>
      <c r="AG3976" s="1">
        <v>2</v>
      </c>
      <c r="AH3976" s="1">
        <v>7500</v>
      </c>
    </row>
    <row r="3977" spans="1:34">
      <c r="A3977" s="1" t="s">
        <v>10275</v>
      </c>
      <c r="B3977" s="1" t="s">
        <v>10276</v>
      </c>
      <c r="C3977" s="1" t="s">
        <v>199</v>
      </c>
      <c r="D3977" s="1">
        <v>3</v>
      </c>
      <c r="E3977" s="4">
        <v>44614</v>
      </c>
      <c r="F3977" s="1" t="s">
        <v>10277</v>
      </c>
      <c r="G3977" s="1" t="s">
        <v>72</v>
      </c>
      <c r="H3977" s="1" t="s">
        <v>65</v>
      </c>
      <c r="I3977" s="1">
        <v>0.74</v>
      </c>
      <c r="J3977" s="1" t="s">
        <v>75</v>
      </c>
      <c r="K3977" s="1">
        <v>0</v>
      </c>
      <c r="M3977" s="1">
        <v>0</v>
      </c>
      <c r="O3977" s="1">
        <v>0</v>
      </c>
      <c r="Q3977" s="1">
        <v>0</v>
      </c>
      <c r="S3977" s="1">
        <v>0</v>
      </c>
      <c r="U3977" s="1">
        <v>0</v>
      </c>
      <c r="W3977" s="1">
        <v>0</v>
      </c>
      <c r="Y3977" s="1">
        <v>0</v>
      </c>
      <c r="AA3977" s="1">
        <v>0</v>
      </c>
      <c r="AC3977" s="1">
        <v>0</v>
      </c>
      <c r="AE3977" s="1">
        <v>0</v>
      </c>
      <c r="AG3977" s="1">
        <v>1</v>
      </c>
      <c r="AH3977" s="1">
        <v>0</v>
      </c>
    </row>
    <row r="3978" spans="1:34">
      <c r="A3978" s="1" t="s">
        <v>10278</v>
      </c>
      <c r="B3978" s="1" t="s">
        <v>10279</v>
      </c>
      <c r="C3978" s="1" t="s">
        <v>193</v>
      </c>
      <c r="D3978" s="1">
        <v>10</v>
      </c>
      <c r="E3978" s="4">
        <v>44680</v>
      </c>
      <c r="F3978" s="1" t="s">
        <v>10280</v>
      </c>
      <c r="G3978" s="1" t="s">
        <v>72</v>
      </c>
      <c r="H3978" s="1" t="s">
        <v>65</v>
      </c>
      <c r="I3978" s="1">
        <v>0.6</v>
      </c>
      <c r="J3978" s="1" t="s">
        <v>75</v>
      </c>
      <c r="K3978" s="1">
        <v>0</v>
      </c>
      <c r="M3978" s="1">
        <v>0</v>
      </c>
      <c r="O3978" s="1">
        <v>0</v>
      </c>
      <c r="Q3978" s="1">
        <v>0</v>
      </c>
      <c r="S3978" s="1">
        <v>0</v>
      </c>
      <c r="U3978" s="1">
        <v>0</v>
      </c>
      <c r="W3978" s="1">
        <v>0</v>
      </c>
      <c r="Y3978" s="1">
        <v>0</v>
      </c>
      <c r="AA3978" s="1">
        <v>0</v>
      </c>
      <c r="AC3978" s="1">
        <v>0</v>
      </c>
      <c r="AE3978" s="1">
        <v>0</v>
      </c>
      <c r="AG3978" s="1">
        <v>1</v>
      </c>
      <c r="AH3978" s="1">
        <v>0</v>
      </c>
    </row>
    <row r="3979" spans="1:34">
      <c r="A3979" s="1" t="s">
        <v>10281</v>
      </c>
      <c r="B3979" s="1" t="s">
        <v>10282</v>
      </c>
      <c r="C3979" s="1" t="s">
        <v>365</v>
      </c>
      <c r="D3979" s="1">
        <v>11</v>
      </c>
      <c r="E3979" s="4">
        <v>44657</v>
      </c>
      <c r="F3979" s="1" t="s">
        <v>10283</v>
      </c>
      <c r="G3979" s="1" t="s">
        <v>80</v>
      </c>
      <c r="H3979" s="1" t="s">
        <v>73</v>
      </c>
      <c r="I3979" s="1">
        <v>0</v>
      </c>
      <c r="J3979" s="1" t="s">
        <v>10284</v>
      </c>
      <c r="K3979" s="1">
        <v>0.7</v>
      </c>
      <c r="L3979" s="1" t="s">
        <v>82</v>
      </c>
      <c r="M3979" s="1">
        <v>0.75</v>
      </c>
      <c r="N3979" s="1" t="s">
        <v>83</v>
      </c>
      <c r="O3979" s="1">
        <v>0.78</v>
      </c>
      <c r="P3979" s="1" t="s">
        <v>84</v>
      </c>
      <c r="Q3979" s="1">
        <v>0.8</v>
      </c>
      <c r="R3979" s="1" t="s">
        <v>85</v>
      </c>
      <c r="S3979" s="1">
        <v>0</v>
      </c>
      <c r="U3979" s="1">
        <v>0</v>
      </c>
      <c r="W3979" s="1">
        <v>0</v>
      </c>
      <c r="Y3979" s="1">
        <v>0</v>
      </c>
      <c r="AA3979" s="1">
        <v>0</v>
      </c>
      <c r="AC3979" s="1">
        <v>0</v>
      </c>
      <c r="AE3979" s="1">
        <v>0</v>
      </c>
      <c r="AG3979" s="1">
        <v>6</v>
      </c>
      <c r="AH3979" s="1">
        <v>0</v>
      </c>
    </row>
    <row r="3980" spans="1:34">
      <c r="A3980" s="1" t="s">
        <v>10285</v>
      </c>
      <c r="B3980" s="1" t="s">
        <v>10286</v>
      </c>
      <c r="C3980" s="1" t="s">
        <v>196</v>
      </c>
      <c r="D3980" s="1">
        <v>5</v>
      </c>
      <c r="E3980" s="1">
        <v>43182</v>
      </c>
      <c r="F3980" s="1" t="s">
        <v>20332</v>
      </c>
      <c r="G3980" s="1" t="s">
        <v>72</v>
      </c>
      <c r="H3980" s="1" t="s">
        <v>65</v>
      </c>
      <c r="I3980" s="1">
        <v>0.8</v>
      </c>
      <c r="J3980" s="1" t="s">
        <v>75</v>
      </c>
      <c r="K3980" s="1">
        <v>0</v>
      </c>
      <c r="M3980" s="1">
        <v>0</v>
      </c>
      <c r="O3980" s="1">
        <v>0</v>
      </c>
      <c r="Q3980" s="1">
        <v>0</v>
      </c>
      <c r="S3980" s="1">
        <v>0</v>
      </c>
      <c r="U3980" s="1">
        <v>0</v>
      </c>
      <c r="W3980" s="1">
        <v>0</v>
      </c>
      <c r="Y3980" s="1">
        <v>0</v>
      </c>
      <c r="AA3980" s="1">
        <v>0</v>
      </c>
      <c r="AC3980" s="1">
        <v>0</v>
      </c>
      <c r="AE3980" s="1">
        <v>0</v>
      </c>
      <c r="AG3980" s="1">
        <v>1</v>
      </c>
      <c r="AH3980" s="1">
        <v>0</v>
      </c>
    </row>
    <row r="3981" spans="1:34">
      <c r="A3981" s="1" t="s">
        <v>10287</v>
      </c>
      <c r="B3981" s="1" t="s">
        <v>10288</v>
      </c>
      <c r="C3981" s="1" t="s">
        <v>1631</v>
      </c>
      <c r="D3981" s="1">
        <v>24</v>
      </c>
      <c r="E3981" s="4">
        <v>44641</v>
      </c>
      <c r="F3981" s="1" t="s">
        <v>10289</v>
      </c>
      <c r="G3981" s="1" t="s">
        <v>80</v>
      </c>
      <c r="H3981" s="1" t="s">
        <v>73</v>
      </c>
      <c r="I3981" s="1">
        <v>0</v>
      </c>
      <c r="J3981" s="1" t="s">
        <v>89</v>
      </c>
      <c r="K3981" s="1">
        <v>0.7</v>
      </c>
      <c r="L3981" s="1" t="s">
        <v>82</v>
      </c>
      <c r="M3981" s="1">
        <v>0.71</v>
      </c>
      <c r="N3981" s="1" t="s">
        <v>83</v>
      </c>
      <c r="O3981" s="1">
        <v>0.75</v>
      </c>
      <c r="P3981" s="1" t="s">
        <v>84</v>
      </c>
      <c r="Q3981" s="1">
        <v>0.79</v>
      </c>
      <c r="R3981" s="1" t="s">
        <v>85</v>
      </c>
      <c r="S3981" s="1">
        <v>0</v>
      </c>
      <c r="U3981" s="1">
        <v>0</v>
      </c>
      <c r="W3981" s="1">
        <v>0</v>
      </c>
      <c r="Y3981" s="1">
        <v>0</v>
      </c>
      <c r="AA3981" s="1">
        <v>0</v>
      </c>
      <c r="AC3981" s="1">
        <v>0</v>
      </c>
      <c r="AE3981" s="1">
        <v>0</v>
      </c>
      <c r="AG3981" s="1">
        <v>4</v>
      </c>
      <c r="AH3981" s="1">
        <v>12000</v>
      </c>
    </row>
    <row r="3982" spans="1:34">
      <c r="A3982" s="1" t="s">
        <v>10290</v>
      </c>
      <c r="B3982" s="1" t="s">
        <v>10291</v>
      </c>
      <c r="C3982" s="1" t="s">
        <v>779</v>
      </c>
      <c r="D3982" s="1">
        <v>2</v>
      </c>
      <c r="E3982" s="4">
        <v>44588</v>
      </c>
      <c r="F3982" s="1" t="s">
        <v>10292</v>
      </c>
      <c r="G3982" s="1" t="s">
        <v>72</v>
      </c>
      <c r="H3982" s="1" t="s">
        <v>73</v>
      </c>
      <c r="I3982" s="1">
        <v>0</v>
      </c>
      <c r="J3982" s="1" t="s">
        <v>397</v>
      </c>
      <c r="K3982" s="1">
        <v>0.8</v>
      </c>
      <c r="L3982" s="1" t="s">
        <v>75</v>
      </c>
      <c r="M3982" s="1">
        <v>0</v>
      </c>
      <c r="O3982" s="1">
        <v>0</v>
      </c>
      <c r="Q3982" s="1">
        <v>0</v>
      </c>
      <c r="S3982" s="1">
        <v>0</v>
      </c>
      <c r="U3982" s="1">
        <v>0</v>
      </c>
      <c r="W3982" s="1">
        <v>0</v>
      </c>
      <c r="Y3982" s="1">
        <v>0</v>
      </c>
      <c r="AA3982" s="1">
        <v>0</v>
      </c>
      <c r="AC3982" s="1">
        <v>0</v>
      </c>
      <c r="AE3982" s="1">
        <v>0</v>
      </c>
      <c r="AG3982" s="1">
        <v>2</v>
      </c>
      <c r="AH3982" s="1">
        <v>8000</v>
      </c>
    </row>
    <row r="3983" spans="1:34">
      <c r="A3983" s="1" t="s">
        <v>10293</v>
      </c>
      <c r="B3983" s="1" t="s">
        <v>10294</v>
      </c>
      <c r="C3983" s="1" t="s">
        <v>491</v>
      </c>
      <c r="D3983" s="1">
        <v>40</v>
      </c>
      <c r="E3983" s="1">
        <v>41179</v>
      </c>
      <c r="F3983" s="1" t="s">
        <v>20332</v>
      </c>
      <c r="G3983" s="1" t="s">
        <v>72</v>
      </c>
      <c r="H3983" s="1" t="s">
        <v>73</v>
      </c>
      <c r="I3983" s="1">
        <v>0</v>
      </c>
      <c r="J3983" s="1" t="s">
        <v>20598</v>
      </c>
      <c r="K3983" s="1">
        <v>0.8</v>
      </c>
      <c r="L3983" s="1" t="s">
        <v>75</v>
      </c>
      <c r="M3983" s="1">
        <v>0</v>
      </c>
      <c r="O3983" s="1">
        <v>0</v>
      </c>
      <c r="Q3983" s="1">
        <v>0</v>
      </c>
      <c r="S3983" s="1">
        <v>0</v>
      </c>
      <c r="U3983" s="1">
        <v>0</v>
      </c>
      <c r="W3983" s="1">
        <v>0</v>
      </c>
      <c r="Y3983" s="1">
        <v>0</v>
      </c>
      <c r="AA3983" s="1">
        <v>0</v>
      </c>
      <c r="AC3983" s="1">
        <v>0</v>
      </c>
      <c r="AE3983" s="1">
        <v>0</v>
      </c>
      <c r="AG3983" s="1">
        <v>2</v>
      </c>
      <c r="AH3983" s="1">
        <v>10750</v>
      </c>
    </row>
    <row r="3984" spans="1:34">
      <c r="A3984" s="1" t="s">
        <v>10295</v>
      </c>
      <c r="B3984" s="1" t="s">
        <v>10296</v>
      </c>
      <c r="C3984" s="1" t="s">
        <v>212</v>
      </c>
      <c r="D3984" s="1">
        <v>5</v>
      </c>
      <c r="E3984" s="4">
        <v>44680</v>
      </c>
      <c r="F3984" s="1" t="s">
        <v>20599</v>
      </c>
      <c r="G3984" s="1" t="s">
        <v>1821</v>
      </c>
      <c r="H3984" s="1" t="s">
        <v>73</v>
      </c>
      <c r="I3984" s="1">
        <v>0</v>
      </c>
      <c r="J3984" s="1" t="s">
        <v>187</v>
      </c>
      <c r="K3984" s="1">
        <v>0.55000000000000004</v>
      </c>
      <c r="L3984" s="1" t="s">
        <v>82</v>
      </c>
      <c r="M3984" s="1">
        <v>0.6</v>
      </c>
      <c r="N3984" s="1" t="s">
        <v>83</v>
      </c>
      <c r="O3984" s="1">
        <v>0.65</v>
      </c>
      <c r="P3984" s="1" t="s">
        <v>84</v>
      </c>
      <c r="Q3984" s="1">
        <v>0.7</v>
      </c>
      <c r="R3984" s="1" t="s">
        <v>85</v>
      </c>
      <c r="S3984" s="1">
        <v>0</v>
      </c>
      <c r="U3984" s="1">
        <v>0</v>
      </c>
      <c r="W3984" s="1">
        <v>0</v>
      </c>
      <c r="Y3984" s="1">
        <v>0</v>
      </c>
      <c r="AA3984" s="1">
        <v>0</v>
      </c>
      <c r="AC3984" s="1">
        <v>0</v>
      </c>
      <c r="AE3984" s="1">
        <v>0</v>
      </c>
      <c r="AG3984" s="1">
        <v>4</v>
      </c>
      <c r="AH3984" s="1">
        <v>9000</v>
      </c>
    </row>
    <row r="3985" spans="1:34">
      <c r="A3985" s="1" t="s">
        <v>10297</v>
      </c>
      <c r="B3985" s="1" t="s">
        <v>10298</v>
      </c>
      <c r="C3985" s="1" t="s">
        <v>1707</v>
      </c>
      <c r="D3985" s="1">
        <v>7</v>
      </c>
      <c r="E3985" s="4">
        <v>44616</v>
      </c>
      <c r="F3985" s="1" t="s">
        <v>10299</v>
      </c>
      <c r="G3985" s="1" t="s">
        <v>80</v>
      </c>
      <c r="H3985" s="1" t="s">
        <v>73</v>
      </c>
      <c r="I3985" s="1">
        <v>0</v>
      </c>
      <c r="J3985" s="1" t="s">
        <v>89</v>
      </c>
      <c r="K3985" s="1">
        <v>0.25</v>
      </c>
      <c r="L3985" s="1" t="s">
        <v>82</v>
      </c>
      <c r="M3985" s="1">
        <v>0.35</v>
      </c>
      <c r="N3985" s="1" t="s">
        <v>83</v>
      </c>
      <c r="O3985" s="1">
        <v>0.7</v>
      </c>
      <c r="P3985" s="1" t="s">
        <v>84</v>
      </c>
      <c r="Q3985" s="1">
        <v>0.8</v>
      </c>
      <c r="R3985" s="1" t="s">
        <v>85</v>
      </c>
      <c r="S3985" s="1">
        <v>0</v>
      </c>
      <c r="U3985" s="1">
        <v>0</v>
      </c>
      <c r="W3985" s="1">
        <v>0</v>
      </c>
      <c r="Y3985" s="1">
        <v>0</v>
      </c>
      <c r="AA3985" s="1">
        <v>0</v>
      </c>
      <c r="AC3985" s="1">
        <v>0</v>
      </c>
      <c r="AE3985" s="1">
        <v>0</v>
      </c>
      <c r="AG3985" s="1">
        <v>4</v>
      </c>
      <c r="AH3985" s="1">
        <v>12000</v>
      </c>
    </row>
    <row r="3986" spans="1:34">
      <c r="A3986" s="1" t="s">
        <v>10300</v>
      </c>
      <c r="B3986" s="1" t="s">
        <v>10301</v>
      </c>
      <c r="C3986" s="1" t="s">
        <v>533</v>
      </c>
      <c r="D3986" s="1">
        <v>16</v>
      </c>
      <c r="E3986" s="1">
        <v>41591</v>
      </c>
      <c r="F3986" s="1" t="s">
        <v>20332</v>
      </c>
      <c r="G3986" s="1" t="s">
        <v>72</v>
      </c>
      <c r="H3986" s="1" t="s">
        <v>73</v>
      </c>
      <c r="I3986" s="1">
        <v>0</v>
      </c>
      <c r="J3986" s="1" t="s">
        <v>74</v>
      </c>
      <c r="K3986" s="1">
        <v>0.8</v>
      </c>
      <c r="L3986" s="1" t="s">
        <v>75</v>
      </c>
      <c r="M3986" s="1">
        <v>0</v>
      </c>
      <c r="O3986" s="1">
        <v>0</v>
      </c>
      <c r="Q3986" s="1">
        <v>0</v>
      </c>
      <c r="S3986" s="1">
        <v>0</v>
      </c>
      <c r="U3986" s="1">
        <v>0</v>
      </c>
      <c r="W3986" s="1">
        <v>0</v>
      </c>
      <c r="Y3986" s="1">
        <v>0</v>
      </c>
      <c r="AA3986" s="1">
        <v>0</v>
      </c>
      <c r="AC3986" s="1">
        <v>0</v>
      </c>
      <c r="AE3986" s="1">
        <v>0</v>
      </c>
      <c r="AG3986" s="1">
        <v>2</v>
      </c>
      <c r="AH3986" s="1">
        <v>10000</v>
      </c>
    </row>
    <row r="3987" spans="1:34">
      <c r="A3987" s="1" t="s">
        <v>10302</v>
      </c>
      <c r="B3987" s="1" t="s">
        <v>10303</v>
      </c>
      <c r="C3987" s="1" t="s">
        <v>291</v>
      </c>
      <c r="D3987" s="1">
        <v>15</v>
      </c>
      <c r="E3987" s="4">
        <v>44718</v>
      </c>
      <c r="F3987" s="1" t="s">
        <v>10304</v>
      </c>
      <c r="G3987" s="1" t="s">
        <v>72</v>
      </c>
      <c r="H3987" s="1" t="s">
        <v>73</v>
      </c>
      <c r="I3987" s="1">
        <v>0</v>
      </c>
      <c r="J3987" s="1" t="s">
        <v>425</v>
      </c>
      <c r="K3987" s="1">
        <v>0.5</v>
      </c>
      <c r="L3987" s="1" t="s">
        <v>75</v>
      </c>
      <c r="M3987" s="1">
        <v>0</v>
      </c>
      <c r="O3987" s="1">
        <v>0</v>
      </c>
      <c r="Q3987" s="1">
        <v>0</v>
      </c>
      <c r="S3987" s="1">
        <v>0</v>
      </c>
      <c r="U3987" s="1">
        <v>0</v>
      </c>
      <c r="W3987" s="1">
        <v>0</v>
      </c>
      <c r="Y3987" s="1">
        <v>0</v>
      </c>
      <c r="AA3987" s="1">
        <v>0</v>
      </c>
      <c r="AC3987" s="1">
        <v>0</v>
      </c>
      <c r="AE3987" s="1">
        <v>0</v>
      </c>
      <c r="AG3987" s="1">
        <v>2</v>
      </c>
      <c r="AH3987" s="1">
        <v>13000</v>
      </c>
    </row>
    <row r="3988" spans="1:34">
      <c r="A3988" s="1" t="s">
        <v>10305</v>
      </c>
      <c r="B3988" s="1" t="s">
        <v>10306</v>
      </c>
      <c r="C3988" s="1" t="s">
        <v>78</v>
      </c>
      <c r="D3988" s="1">
        <v>6</v>
      </c>
      <c r="E3988" s="4">
        <v>44652</v>
      </c>
      <c r="F3988" s="1" t="s">
        <v>10307</v>
      </c>
      <c r="G3988" s="1" t="s">
        <v>80</v>
      </c>
      <c r="H3988" s="1" t="s">
        <v>73</v>
      </c>
      <c r="I3988" s="1">
        <v>0</v>
      </c>
      <c r="J3988" s="1" t="s">
        <v>81</v>
      </c>
      <c r="K3988" s="1">
        <v>0.75</v>
      </c>
      <c r="L3988" s="1" t="s">
        <v>82</v>
      </c>
      <c r="M3988" s="1">
        <v>0.75</v>
      </c>
      <c r="N3988" s="1" t="s">
        <v>83</v>
      </c>
      <c r="O3988" s="1">
        <v>0.8</v>
      </c>
      <c r="P3988" s="1" t="s">
        <v>84</v>
      </c>
      <c r="Q3988" s="1">
        <v>0.8</v>
      </c>
      <c r="R3988" s="1" t="s">
        <v>85</v>
      </c>
      <c r="S3988" s="1">
        <v>0</v>
      </c>
      <c r="U3988" s="1">
        <v>0</v>
      </c>
      <c r="W3988" s="1">
        <v>0</v>
      </c>
      <c r="Y3988" s="1">
        <v>0</v>
      </c>
      <c r="AA3988" s="1">
        <v>0</v>
      </c>
      <c r="AC3988" s="1">
        <v>0</v>
      </c>
      <c r="AE3988" s="1">
        <v>0</v>
      </c>
      <c r="AG3988" s="1">
        <v>4</v>
      </c>
      <c r="AH3988" s="1">
        <v>15000</v>
      </c>
    </row>
    <row r="3989" spans="1:34">
      <c r="A3989" s="1" t="s">
        <v>10308</v>
      </c>
      <c r="B3989" s="1" t="s">
        <v>10309</v>
      </c>
      <c r="C3989" s="1" t="s">
        <v>101</v>
      </c>
      <c r="H3989" s="1" t="s">
        <v>65</v>
      </c>
      <c r="I3989" s="1" t="s">
        <v>66</v>
      </c>
      <c r="V3989" s="1" t="s">
        <v>67</v>
      </c>
    </row>
    <row r="3990" spans="1:34">
      <c r="A3990" s="1" t="s">
        <v>10310</v>
      </c>
      <c r="B3990" s="1" t="s">
        <v>10311</v>
      </c>
      <c r="C3990" s="1" t="s">
        <v>135</v>
      </c>
      <c r="D3990" s="1">
        <v>15</v>
      </c>
      <c r="E3990" s="1">
        <v>42824</v>
      </c>
      <c r="F3990" s="1" t="s">
        <v>20332</v>
      </c>
      <c r="G3990" s="1" t="s">
        <v>72</v>
      </c>
      <c r="H3990" s="1" t="s">
        <v>73</v>
      </c>
      <c r="I3990" s="1">
        <v>0</v>
      </c>
      <c r="J3990" s="1" t="s">
        <v>961</v>
      </c>
      <c r="K3990" s="1">
        <v>0.8</v>
      </c>
      <c r="L3990" s="1" t="s">
        <v>75</v>
      </c>
      <c r="M3990" s="1">
        <v>0</v>
      </c>
      <c r="O3990" s="1">
        <v>0</v>
      </c>
      <c r="Q3990" s="1">
        <v>0</v>
      </c>
      <c r="S3990" s="1">
        <v>0</v>
      </c>
      <c r="U3990" s="1">
        <v>0</v>
      </c>
      <c r="W3990" s="1">
        <v>0</v>
      </c>
      <c r="Y3990" s="1">
        <v>0</v>
      </c>
      <c r="AA3990" s="1">
        <v>0</v>
      </c>
      <c r="AC3990" s="1">
        <v>0</v>
      </c>
      <c r="AE3990" s="1">
        <v>0</v>
      </c>
      <c r="AG3990" s="1">
        <v>2</v>
      </c>
      <c r="AH3990" s="1">
        <v>10500</v>
      </c>
    </row>
    <row r="3991" spans="1:34">
      <c r="A3991" s="1" t="s">
        <v>10312</v>
      </c>
      <c r="B3991" s="1" t="s">
        <v>10313</v>
      </c>
      <c r="C3991" s="1" t="s">
        <v>491</v>
      </c>
      <c r="D3991" s="1">
        <v>68</v>
      </c>
      <c r="E3991" s="1">
        <v>41607</v>
      </c>
      <c r="F3991" s="1" t="s">
        <v>20332</v>
      </c>
      <c r="G3991" s="1" t="s">
        <v>72</v>
      </c>
      <c r="H3991" s="1" t="s">
        <v>65</v>
      </c>
      <c r="I3991" s="1">
        <v>0.8</v>
      </c>
      <c r="J3991" s="1" t="s">
        <v>75</v>
      </c>
      <c r="K3991" s="1">
        <v>0</v>
      </c>
      <c r="M3991" s="1">
        <v>0</v>
      </c>
      <c r="O3991" s="1">
        <v>0</v>
      </c>
      <c r="Q3991" s="1">
        <v>0</v>
      </c>
      <c r="S3991" s="1">
        <v>0</v>
      </c>
      <c r="U3991" s="1">
        <v>0</v>
      </c>
      <c r="W3991" s="1">
        <v>0</v>
      </c>
      <c r="Y3991" s="1">
        <v>0</v>
      </c>
      <c r="AA3991" s="1">
        <v>0</v>
      </c>
      <c r="AC3991" s="1">
        <v>0</v>
      </c>
      <c r="AE3991" s="1">
        <v>0</v>
      </c>
      <c r="AG3991" s="1">
        <v>1</v>
      </c>
      <c r="AH3991" s="1">
        <v>0</v>
      </c>
    </row>
    <row r="3992" spans="1:34">
      <c r="A3992" s="1" t="s">
        <v>10314</v>
      </c>
      <c r="B3992" s="1" t="s">
        <v>10315</v>
      </c>
      <c r="C3992" s="1" t="s">
        <v>255</v>
      </c>
      <c r="D3992" s="1">
        <v>2</v>
      </c>
      <c r="E3992" s="4">
        <v>44632</v>
      </c>
      <c r="F3992" s="1" t="s">
        <v>10316</v>
      </c>
      <c r="G3992" s="1" t="s">
        <v>72</v>
      </c>
      <c r="H3992" s="1" t="s">
        <v>73</v>
      </c>
      <c r="I3992" s="1">
        <v>0</v>
      </c>
      <c r="J3992" s="1" t="s">
        <v>10317</v>
      </c>
      <c r="K3992" s="1">
        <v>0.6</v>
      </c>
      <c r="L3992" s="1" t="s">
        <v>75</v>
      </c>
      <c r="M3992" s="1">
        <v>0</v>
      </c>
      <c r="O3992" s="1">
        <v>0</v>
      </c>
      <c r="Q3992" s="1">
        <v>0</v>
      </c>
      <c r="S3992" s="1">
        <v>0</v>
      </c>
      <c r="U3992" s="1">
        <v>0</v>
      </c>
      <c r="W3992" s="1">
        <v>0</v>
      </c>
      <c r="Y3992" s="1">
        <v>0</v>
      </c>
      <c r="AA3992" s="1">
        <v>0</v>
      </c>
      <c r="AC3992" s="1">
        <v>0</v>
      </c>
      <c r="AE3992" s="1">
        <v>0</v>
      </c>
      <c r="AG3992" s="1">
        <v>2</v>
      </c>
      <c r="AH3992" s="1">
        <v>6499.99</v>
      </c>
    </row>
    <row r="3993" spans="1:34">
      <c r="A3993" s="1" t="s">
        <v>10318</v>
      </c>
      <c r="B3993" s="1" t="s">
        <v>10319</v>
      </c>
      <c r="C3993" s="1" t="s">
        <v>964</v>
      </c>
      <c r="D3993" s="1">
        <v>10</v>
      </c>
      <c r="E3993" s="1">
        <v>44316</v>
      </c>
      <c r="F3993" s="1" t="s">
        <v>20332</v>
      </c>
      <c r="G3993" s="1" t="s">
        <v>72</v>
      </c>
      <c r="H3993" s="1" t="s">
        <v>65</v>
      </c>
      <c r="I3993" s="1">
        <v>0.8</v>
      </c>
      <c r="J3993" s="1" t="s">
        <v>75</v>
      </c>
      <c r="K3993" s="1">
        <v>0</v>
      </c>
      <c r="M3993" s="1">
        <v>0</v>
      </c>
      <c r="O3993" s="1">
        <v>0</v>
      </c>
      <c r="Q3993" s="1">
        <v>0</v>
      </c>
      <c r="S3993" s="1">
        <v>0</v>
      </c>
      <c r="U3993" s="1">
        <v>0</v>
      </c>
      <c r="W3993" s="1">
        <v>0</v>
      </c>
      <c r="Y3993" s="1">
        <v>0</v>
      </c>
      <c r="AA3993" s="1">
        <v>0</v>
      </c>
      <c r="AC3993" s="1">
        <v>0</v>
      </c>
      <c r="AE3993" s="1">
        <v>0</v>
      </c>
      <c r="AG3993" s="1">
        <v>1</v>
      </c>
      <c r="AH3993" s="1">
        <v>0</v>
      </c>
    </row>
    <row r="3994" spans="1:34">
      <c r="A3994" s="1" t="s">
        <v>10320</v>
      </c>
      <c r="B3994" s="1" t="s">
        <v>10321</v>
      </c>
      <c r="C3994" s="1" t="s">
        <v>1631</v>
      </c>
      <c r="D3994" s="1">
        <v>19</v>
      </c>
      <c r="E3994" s="4">
        <v>44651</v>
      </c>
      <c r="F3994" s="1" t="s">
        <v>10322</v>
      </c>
      <c r="G3994" s="1" t="s">
        <v>80</v>
      </c>
      <c r="H3994" s="1" t="s">
        <v>73</v>
      </c>
      <c r="I3994" s="1">
        <v>0.5</v>
      </c>
      <c r="J3994" s="1" t="s">
        <v>82</v>
      </c>
      <c r="K3994" s="1">
        <v>0.64</v>
      </c>
      <c r="L3994" s="1" t="s">
        <v>83</v>
      </c>
      <c r="M3994" s="1">
        <v>0.75</v>
      </c>
      <c r="N3994" s="1" t="s">
        <v>84</v>
      </c>
      <c r="O3994" s="1">
        <v>0.8</v>
      </c>
      <c r="P3994" s="1" t="s">
        <v>85</v>
      </c>
      <c r="Q3994" s="1">
        <v>0</v>
      </c>
      <c r="S3994" s="1">
        <v>0</v>
      </c>
      <c r="U3994" s="1">
        <v>0</v>
      </c>
      <c r="W3994" s="1">
        <v>0</v>
      </c>
      <c r="Y3994" s="1">
        <v>0</v>
      </c>
      <c r="AA3994" s="1">
        <v>0</v>
      </c>
      <c r="AC3994" s="1">
        <v>0</v>
      </c>
      <c r="AE3994" s="1">
        <v>0</v>
      </c>
      <c r="AG3994" s="1">
        <v>3</v>
      </c>
      <c r="AH3994" s="1">
        <v>0</v>
      </c>
    </row>
    <row r="3995" spans="1:34">
      <c r="A3995" s="1" t="s">
        <v>10323</v>
      </c>
      <c r="B3995" s="1" t="s">
        <v>10324</v>
      </c>
      <c r="C3995" s="1" t="s">
        <v>104</v>
      </c>
      <c r="D3995" s="1">
        <v>22</v>
      </c>
      <c r="E3995" s="1">
        <v>44286</v>
      </c>
      <c r="F3995" s="1" t="s">
        <v>20332</v>
      </c>
      <c r="G3995" s="1" t="s">
        <v>72</v>
      </c>
      <c r="H3995" s="1" t="s">
        <v>73</v>
      </c>
      <c r="I3995" s="1">
        <v>0</v>
      </c>
      <c r="J3995" s="1" t="s">
        <v>615</v>
      </c>
      <c r="K3995" s="1">
        <v>0.8</v>
      </c>
      <c r="L3995" s="1" t="s">
        <v>75</v>
      </c>
      <c r="M3995" s="1">
        <v>0</v>
      </c>
      <c r="O3995" s="1">
        <v>0</v>
      </c>
      <c r="Q3995" s="1">
        <v>0</v>
      </c>
      <c r="S3995" s="1">
        <v>0</v>
      </c>
      <c r="U3995" s="1">
        <v>0</v>
      </c>
      <c r="W3995" s="1">
        <v>0</v>
      </c>
      <c r="Y3995" s="1">
        <v>0</v>
      </c>
      <c r="AA3995" s="1">
        <v>0</v>
      </c>
      <c r="AC3995" s="1">
        <v>0</v>
      </c>
      <c r="AE3995" s="1">
        <v>0</v>
      </c>
      <c r="AG3995" s="1">
        <v>2</v>
      </c>
      <c r="AH3995" s="1">
        <v>7999.99</v>
      </c>
    </row>
    <row r="3996" spans="1:34">
      <c r="A3996" s="1" t="s">
        <v>10325</v>
      </c>
      <c r="B3996" s="1" t="s">
        <v>10326</v>
      </c>
      <c r="C3996" s="1" t="s">
        <v>1337</v>
      </c>
      <c r="D3996" s="1">
        <v>45</v>
      </c>
      <c r="E3996" s="1">
        <v>44558</v>
      </c>
      <c r="F3996" s="1" t="s">
        <v>20600</v>
      </c>
      <c r="G3996" s="1" t="s">
        <v>72</v>
      </c>
      <c r="H3996" s="1" t="s">
        <v>73</v>
      </c>
      <c r="I3996" s="1">
        <v>0</v>
      </c>
      <c r="J3996" s="1" t="s">
        <v>74</v>
      </c>
      <c r="K3996" s="1">
        <v>0.8</v>
      </c>
      <c r="L3996" s="1" t="s">
        <v>75</v>
      </c>
      <c r="M3996" s="1">
        <v>0</v>
      </c>
      <c r="O3996" s="1">
        <v>0</v>
      </c>
      <c r="Q3996" s="1">
        <v>0</v>
      </c>
      <c r="S3996" s="1">
        <v>0</v>
      </c>
      <c r="U3996" s="1">
        <v>0</v>
      </c>
      <c r="W3996" s="1">
        <v>0</v>
      </c>
      <c r="Y3996" s="1">
        <v>0</v>
      </c>
      <c r="AA3996" s="1">
        <v>0</v>
      </c>
      <c r="AC3996" s="1">
        <v>0</v>
      </c>
      <c r="AE3996" s="1">
        <v>0</v>
      </c>
      <c r="AG3996" s="1">
        <v>2</v>
      </c>
      <c r="AH3996" s="1">
        <v>10000</v>
      </c>
    </row>
    <row r="3997" spans="1:34">
      <c r="A3997" s="1" t="s">
        <v>10327</v>
      </c>
      <c r="B3997" s="1" t="s">
        <v>10328</v>
      </c>
      <c r="C3997" s="1" t="s">
        <v>70</v>
      </c>
      <c r="D3997" s="1">
        <v>17</v>
      </c>
      <c r="E3997" s="4">
        <v>44708</v>
      </c>
      <c r="F3997" s="1" t="s">
        <v>10329</v>
      </c>
      <c r="G3997" s="1" t="s">
        <v>72</v>
      </c>
      <c r="H3997" s="1" t="s">
        <v>73</v>
      </c>
      <c r="I3997" s="1">
        <v>0</v>
      </c>
      <c r="J3997" s="1" t="s">
        <v>81</v>
      </c>
      <c r="K3997" s="1">
        <v>0.70399999999999996</v>
      </c>
      <c r="L3997" s="1" t="s">
        <v>75</v>
      </c>
      <c r="M3997" s="1">
        <v>0</v>
      </c>
      <c r="O3997" s="1">
        <v>0</v>
      </c>
      <c r="Q3997" s="1">
        <v>0</v>
      </c>
      <c r="S3997" s="1">
        <v>0</v>
      </c>
      <c r="U3997" s="1">
        <v>0</v>
      </c>
      <c r="W3997" s="1">
        <v>0</v>
      </c>
      <c r="Y3997" s="1">
        <v>0</v>
      </c>
      <c r="AA3997" s="1">
        <v>0</v>
      </c>
      <c r="AC3997" s="1">
        <v>0</v>
      </c>
      <c r="AE3997" s="1">
        <v>0</v>
      </c>
      <c r="AG3997" s="1">
        <v>2</v>
      </c>
      <c r="AH3997" s="1">
        <v>15000</v>
      </c>
    </row>
    <row r="3998" spans="1:34">
      <c r="A3998" s="1" t="s">
        <v>10330</v>
      </c>
      <c r="B3998" s="1" t="s">
        <v>10331</v>
      </c>
      <c r="C3998" s="1" t="s">
        <v>92</v>
      </c>
      <c r="H3998" s="1" t="s">
        <v>65</v>
      </c>
      <c r="I3998" s="1" t="s">
        <v>66</v>
      </c>
      <c r="V3998" s="1" t="s">
        <v>67</v>
      </c>
    </row>
    <row r="3999" spans="1:34">
      <c r="A3999" s="1" t="s">
        <v>10332</v>
      </c>
      <c r="B3999" s="1" t="s">
        <v>10333</v>
      </c>
      <c r="C3999" s="1" t="s">
        <v>185</v>
      </c>
      <c r="D3999" s="1">
        <v>6</v>
      </c>
      <c r="E3999" s="1">
        <v>43546</v>
      </c>
      <c r="F3999" s="1" t="s">
        <v>20332</v>
      </c>
      <c r="G3999" s="1" t="s">
        <v>72</v>
      </c>
      <c r="H3999" s="1" t="s">
        <v>73</v>
      </c>
      <c r="I3999" s="1">
        <v>0</v>
      </c>
      <c r="J3999" s="1" t="s">
        <v>4960</v>
      </c>
      <c r="K3999" s="1">
        <v>0.8</v>
      </c>
      <c r="L3999" s="1" t="s">
        <v>75</v>
      </c>
      <c r="M3999" s="1">
        <v>0</v>
      </c>
      <c r="O3999" s="1">
        <v>0</v>
      </c>
      <c r="Q3999" s="1">
        <v>0</v>
      </c>
      <c r="S3999" s="1">
        <v>0</v>
      </c>
      <c r="U3999" s="1">
        <v>0</v>
      </c>
      <c r="W3999" s="1">
        <v>0</v>
      </c>
      <c r="Y3999" s="1">
        <v>0</v>
      </c>
      <c r="AA3999" s="1">
        <v>0</v>
      </c>
      <c r="AC3999" s="1">
        <v>0</v>
      </c>
      <c r="AE3999" s="1">
        <v>0</v>
      </c>
      <c r="AG3999" s="1">
        <v>2</v>
      </c>
      <c r="AH3999" s="1">
        <v>18000</v>
      </c>
    </row>
    <row r="4000" spans="1:34">
      <c r="A4000" s="1" t="s">
        <v>10334</v>
      </c>
      <c r="B4000" s="1" t="s">
        <v>10335</v>
      </c>
      <c r="C4000" s="1" t="s">
        <v>360</v>
      </c>
      <c r="H4000" s="1" t="s">
        <v>65</v>
      </c>
      <c r="I4000" s="1" t="s">
        <v>66</v>
      </c>
      <c r="V4000" s="1" t="s">
        <v>67</v>
      </c>
    </row>
    <row r="4001" spans="1:34">
      <c r="A4001" s="1" t="s">
        <v>10336</v>
      </c>
      <c r="B4001" s="1" t="s">
        <v>10337</v>
      </c>
      <c r="C4001" s="1" t="s">
        <v>78</v>
      </c>
      <c r="D4001" s="1">
        <v>28</v>
      </c>
      <c r="E4001" s="4">
        <v>44550</v>
      </c>
      <c r="F4001" s="1" t="s">
        <v>10338</v>
      </c>
      <c r="G4001" s="1" t="s">
        <v>72</v>
      </c>
      <c r="H4001" s="1" t="s">
        <v>65</v>
      </c>
      <c r="I4001" s="1">
        <v>0.3</v>
      </c>
      <c r="J4001" s="1" t="s">
        <v>75</v>
      </c>
      <c r="K4001" s="1">
        <v>0</v>
      </c>
      <c r="M4001" s="1">
        <v>0</v>
      </c>
      <c r="O4001" s="1">
        <v>0</v>
      </c>
      <c r="Q4001" s="1">
        <v>0</v>
      </c>
      <c r="S4001" s="1">
        <v>0</v>
      </c>
      <c r="U4001" s="1">
        <v>0</v>
      </c>
      <c r="W4001" s="1">
        <v>0</v>
      </c>
      <c r="Y4001" s="1">
        <v>0</v>
      </c>
      <c r="AA4001" s="1">
        <v>0</v>
      </c>
      <c r="AC4001" s="1">
        <v>0</v>
      </c>
      <c r="AE4001" s="1">
        <v>0</v>
      </c>
      <c r="AG4001" s="1">
        <v>1</v>
      </c>
      <c r="AH4001" s="1">
        <v>0</v>
      </c>
    </row>
    <row r="4002" spans="1:34">
      <c r="A4002" s="1" t="s">
        <v>10339</v>
      </c>
      <c r="B4002" s="1" t="s">
        <v>10340</v>
      </c>
      <c r="C4002" s="1" t="s">
        <v>327</v>
      </c>
      <c r="D4002" s="1">
        <v>56</v>
      </c>
      <c r="E4002" s="1">
        <v>42727</v>
      </c>
      <c r="F4002" s="1" t="s">
        <v>20340</v>
      </c>
      <c r="G4002" s="1" t="s">
        <v>20341</v>
      </c>
      <c r="H4002" s="1" t="s">
        <v>73</v>
      </c>
      <c r="I4002" s="1">
        <v>0</v>
      </c>
      <c r="J4002" s="1" t="s">
        <v>74</v>
      </c>
      <c r="K4002" s="1">
        <v>0.2</v>
      </c>
      <c r="L4002" s="1" t="s">
        <v>82</v>
      </c>
      <c r="M4002" s="1">
        <v>0.4</v>
      </c>
      <c r="N4002" s="1" t="s">
        <v>83</v>
      </c>
      <c r="O4002" s="1">
        <v>0.5</v>
      </c>
      <c r="P4002" s="1" t="s">
        <v>84</v>
      </c>
      <c r="Q4002" s="1">
        <v>0.6</v>
      </c>
      <c r="R4002" s="1" t="s">
        <v>85</v>
      </c>
      <c r="S4002" s="1">
        <v>0</v>
      </c>
      <c r="U4002" s="1">
        <v>0</v>
      </c>
      <c r="W4002" s="1">
        <v>0</v>
      </c>
      <c r="Y4002" s="1">
        <v>0</v>
      </c>
      <c r="AA4002" s="1">
        <v>0</v>
      </c>
      <c r="AC4002" s="1">
        <v>0</v>
      </c>
      <c r="AE4002" s="1">
        <v>0</v>
      </c>
      <c r="AG4002" s="1">
        <v>4</v>
      </c>
      <c r="AH4002" s="1">
        <v>10000</v>
      </c>
    </row>
    <row r="4003" spans="1:34">
      <c r="A4003" s="1" t="s">
        <v>10341</v>
      </c>
      <c r="B4003" s="1" t="s">
        <v>10342</v>
      </c>
      <c r="C4003" s="1" t="s">
        <v>159</v>
      </c>
      <c r="D4003" s="1">
        <v>13</v>
      </c>
      <c r="E4003" s="4">
        <v>44694</v>
      </c>
      <c r="F4003" s="1" t="s">
        <v>10343</v>
      </c>
      <c r="G4003" s="1" t="s">
        <v>80</v>
      </c>
      <c r="H4003" s="1" t="s">
        <v>73</v>
      </c>
      <c r="I4003" s="1">
        <v>0</v>
      </c>
      <c r="J4003" s="1" t="s">
        <v>10344</v>
      </c>
      <c r="K4003" s="1">
        <v>0.4</v>
      </c>
      <c r="L4003" s="1" t="s">
        <v>82</v>
      </c>
      <c r="M4003" s="1">
        <v>0.45</v>
      </c>
      <c r="N4003" s="1" t="s">
        <v>83</v>
      </c>
      <c r="O4003" s="1">
        <v>0.5</v>
      </c>
      <c r="P4003" s="1" t="s">
        <v>84</v>
      </c>
      <c r="Q4003" s="1">
        <v>0.75</v>
      </c>
      <c r="R4003" s="1" t="s">
        <v>85</v>
      </c>
      <c r="S4003" s="1">
        <v>0</v>
      </c>
      <c r="U4003" s="1">
        <v>0</v>
      </c>
      <c r="W4003" s="1">
        <v>0</v>
      </c>
      <c r="Y4003" s="1">
        <v>0</v>
      </c>
      <c r="AA4003" s="1">
        <v>0</v>
      </c>
      <c r="AC4003" s="1">
        <v>0</v>
      </c>
      <c r="AE4003" s="1">
        <v>0</v>
      </c>
      <c r="AG4003" s="1">
        <v>4</v>
      </c>
      <c r="AH4003" s="1">
        <v>25000</v>
      </c>
    </row>
    <row r="4004" spans="1:34">
      <c r="A4004" s="1" t="s">
        <v>10345</v>
      </c>
      <c r="B4004" s="1" t="s">
        <v>10346</v>
      </c>
      <c r="C4004" s="1" t="s">
        <v>840</v>
      </c>
      <c r="D4004" s="1">
        <v>12</v>
      </c>
      <c r="E4004" s="4">
        <v>44645</v>
      </c>
      <c r="F4004" s="1" t="s">
        <v>10347</v>
      </c>
      <c r="G4004" s="1" t="s">
        <v>80</v>
      </c>
      <c r="H4004" s="1" t="s">
        <v>73</v>
      </c>
      <c r="I4004" s="1">
        <v>0.5</v>
      </c>
      <c r="J4004" s="1" t="s">
        <v>82</v>
      </c>
      <c r="K4004" s="1">
        <v>0.6</v>
      </c>
      <c r="L4004" s="1" t="s">
        <v>83</v>
      </c>
      <c r="M4004" s="1">
        <v>0.7</v>
      </c>
      <c r="N4004" s="1" t="s">
        <v>84</v>
      </c>
      <c r="O4004" s="1">
        <v>0.8</v>
      </c>
      <c r="P4004" s="1" t="s">
        <v>85</v>
      </c>
      <c r="Q4004" s="1">
        <v>0</v>
      </c>
      <c r="S4004" s="1">
        <v>0</v>
      </c>
      <c r="U4004" s="1">
        <v>0</v>
      </c>
      <c r="W4004" s="1">
        <v>0</v>
      </c>
      <c r="Y4004" s="1">
        <v>0</v>
      </c>
      <c r="AA4004" s="1">
        <v>0</v>
      </c>
      <c r="AC4004" s="1">
        <v>0</v>
      </c>
      <c r="AE4004" s="1">
        <v>0</v>
      </c>
      <c r="AG4004" s="1">
        <v>3</v>
      </c>
      <c r="AH4004" s="1">
        <v>0</v>
      </c>
    </row>
    <row r="4005" spans="1:34">
      <c r="A4005" s="1" t="s">
        <v>10348</v>
      </c>
      <c r="B4005" s="1" t="s">
        <v>10349</v>
      </c>
      <c r="C4005" s="1" t="s">
        <v>626</v>
      </c>
      <c r="D4005" s="1">
        <v>3</v>
      </c>
      <c r="E4005" s="1">
        <v>44973</v>
      </c>
      <c r="F4005" s="1" t="s">
        <v>20601</v>
      </c>
      <c r="G4005" s="1" t="s">
        <v>1079</v>
      </c>
      <c r="H4005" s="1" t="s">
        <v>73</v>
      </c>
      <c r="I4005" s="1">
        <v>0</v>
      </c>
      <c r="J4005" s="1" t="s">
        <v>74</v>
      </c>
      <c r="K4005" s="1">
        <v>0.5</v>
      </c>
      <c r="L4005" s="1" t="s">
        <v>82</v>
      </c>
      <c r="M4005" s="1">
        <v>0.77</v>
      </c>
      <c r="N4005" s="1" t="s">
        <v>83</v>
      </c>
      <c r="O4005" s="1">
        <v>0.78</v>
      </c>
      <c r="P4005" s="1" t="s">
        <v>84</v>
      </c>
      <c r="Q4005" s="1">
        <v>0.79</v>
      </c>
      <c r="R4005" s="1" t="s">
        <v>85</v>
      </c>
      <c r="S4005" s="1">
        <v>0</v>
      </c>
      <c r="U4005" s="1">
        <v>0</v>
      </c>
      <c r="W4005" s="1">
        <v>0</v>
      </c>
      <c r="Y4005" s="1">
        <v>0</v>
      </c>
      <c r="AA4005" s="1">
        <v>0</v>
      </c>
      <c r="AC4005" s="1">
        <v>0</v>
      </c>
      <c r="AE4005" s="1">
        <v>0</v>
      </c>
      <c r="AG4005" s="1">
        <v>4</v>
      </c>
      <c r="AH4005" s="1">
        <v>10000</v>
      </c>
    </row>
    <row r="4006" spans="1:34">
      <c r="A4006" s="1" t="s">
        <v>10350</v>
      </c>
      <c r="B4006" s="1" t="s">
        <v>10351</v>
      </c>
      <c r="C4006" s="1" t="s">
        <v>92</v>
      </c>
      <c r="D4006" s="1">
        <v>5</v>
      </c>
      <c r="E4006" s="1">
        <v>40217</v>
      </c>
      <c r="F4006" s="1" t="s">
        <v>20332</v>
      </c>
      <c r="G4006" s="1" t="s">
        <v>1003</v>
      </c>
      <c r="H4006" s="1" t="s">
        <v>65</v>
      </c>
      <c r="I4006" s="1">
        <v>0</v>
      </c>
      <c r="J4006" s="1" t="s">
        <v>75</v>
      </c>
      <c r="K4006" s="1">
        <v>0</v>
      </c>
      <c r="M4006" s="1">
        <v>0</v>
      </c>
      <c r="O4006" s="1">
        <v>0</v>
      </c>
      <c r="Q4006" s="1">
        <v>0</v>
      </c>
      <c r="S4006" s="1">
        <v>0</v>
      </c>
      <c r="U4006" s="1">
        <v>0</v>
      </c>
      <c r="W4006" s="1">
        <v>0</v>
      </c>
      <c r="Y4006" s="1">
        <v>0</v>
      </c>
      <c r="AA4006" s="1">
        <v>0</v>
      </c>
      <c r="AC4006" s="1">
        <v>0</v>
      </c>
      <c r="AE4006" s="1">
        <v>0</v>
      </c>
      <c r="AG4006" s="1">
        <v>1</v>
      </c>
      <c r="AH4006" s="1">
        <v>0</v>
      </c>
    </row>
    <row r="4007" spans="1:34">
      <c r="A4007" s="1" t="s">
        <v>10352</v>
      </c>
      <c r="B4007" s="1" t="s">
        <v>10353</v>
      </c>
      <c r="C4007" s="1" t="s">
        <v>92</v>
      </c>
      <c r="H4007" s="1" t="s">
        <v>65</v>
      </c>
      <c r="I4007" s="1" t="s">
        <v>66</v>
      </c>
      <c r="V4007" s="1" t="s">
        <v>67</v>
      </c>
    </row>
    <row r="4008" spans="1:34">
      <c r="A4008" s="1" t="s">
        <v>10354</v>
      </c>
      <c r="B4008" s="1" t="s">
        <v>10355</v>
      </c>
      <c r="C4008" s="1" t="s">
        <v>92</v>
      </c>
      <c r="D4008" s="1">
        <v>5</v>
      </c>
      <c r="E4008" s="1">
        <v>42033</v>
      </c>
      <c r="F4008" s="1" t="s">
        <v>20332</v>
      </c>
      <c r="G4008" s="1" t="s">
        <v>72</v>
      </c>
      <c r="H4008" s="1" t="s">
        <v>65</v>
      </c>
      <c r="I4008" s="1">
        <v>0.2</v>
      </c>
      <c r="J4008" s="1" t="s">
        <v>75</v>
      </c>
      <c r="K4008" s="1">
        <v>0</v>
      </c>
      <c r="M4008" s="1">
        <v>0</v>
      </c>
      <c r="O4008" s="1">
        <v>0</v>
      </c>
      <c r="Q4008" s="1">
        <v>0</v>
      </c>
      <c r="S4008" s="1">
        <v>0</v>
      </c>
      <c r="U4008" s="1">
        <v>0</v>
      </c>
      <c r="W4008" s="1">
        <v>0</v>
      </c>
      <c r="Y4008" s="1">
        <v>0</v>
      </c>
      <c r="AA4008" s="1">
        <v>0</v>
      </c>
      <c r="AC4008" s="1">
        <v>0</v>
      </c>
      <c r="AE4008" s="1">
        <v>0</v>
      </c>
      <c r="AG4008" s="1">
        <v>1</v>
      </c>
      <c r="AH4008" s="1">
        <v>0</v>
      </c>
    </row>
    <row r="4009" spans="1:34">
      <c r="A4009" s="1" t="s">
        <v>10356</v>
      </c>
      <c r="B4009" s="1" t="s">
        <v>10357</v>
      </c>
      <c r="C4009" s="1" t="s">
        <v>346</v>
      </c>
      <c r="D4009" s="1">
        <v>12</v>
      </c>
      <c r="E4009" s="4">
        <v>44741</v>
      </c>
      <c r="F4009" s="1" t="s">
        <v>10358</v>
      </c>
      <c r="G4009" s="1" t="s">
        <v>72</v>
      </c>
      <c r="H4009" s="1" t="s">
        <v>65</v>
      </c>
      <c r="I4009" s="1">
        <v>0.8</v>
      </c>
      <c r="J4009" s="1" t="s">
        <v>75</v>
      </c>
      <c r="K4009" s="1">
        <v>0</v>
      </c>
      <c r="M4009" s="1">
        <v>0</v>
      </c>
      <c r="O4009" s="1">
        <v>0</v>
      </c>
      <c r="Q4009" s="1">
        <v>0</v>
      </c>
      <c r="S4009" s="1">
        <v>0</v>
      </c>
      <c r="U4009" s="1">
        <v>0</v>
      </c>
      <c r="W4009" s="1">
        <v>0</v>
      </c>
      <c r="Y4009" s="1">
        <v>0</v>
      </c>
      <c r="AA4009" s="1">
        <v>0</v>
      </c>
      <c r="AC4009" s="1">
        <v>0</v>
      </c>
      <c r="AE4009" s="1">
        <v>0</v>
      </c>
      <c r="AG4009" s="1">
        <v>1</v>
      </c>
      <c r="AH4009" s="1">
        <v>0</v>
      </c>
    </row>
    <row r="4010" spans="1:34">
      <c r="A4010" s="1" t="s">
        <v>10359</v>
      </c>
      <c r="B4010" s="1" t="s">
        <v>10360</v>
      </c>
      <c r="C4010" s="1" t="s">
        <v>327</v>
      </c>
      <c r="D4010" s="1">
        <v>3</v>
      </c>
      <c r="E4010" s="4">
        <v>44603</v>
      </c>
      <c r="F4010" s="1" t="s">
        <v>10361</v>
      </c>
      <c r="G4010" s="1" t="s">
        <v>80</v>
      </c>
      <c r="H4010" s="1" t="s">
        <v>73</v>
      </c>
      <c r="I4010" s="1">
        <v>0</v>
      </c>
      <c r="J4010" s="1" t="s">
        <v>89</v>
      </c>
      <c r="K4010" s="1">
        <v>0.55000000000000004</v>
      </c>
      <c r="L4010" s="1" t="s">
        <v>82</v>
      </c>
      <c r="M4010" s="1">
        <v>0.6</v>
      </c>
      <c r="N4010" s="1" t="s">
        <v>83</v>
      </c>
      <c r="O4010" s="1">
        <v>0.65</v>
      </c>
      <c r="P4010" s="1" t="s">
        <v>84</v>
      </c>
      <c r="Q4010" s="1">
        <v>0.8</v>
      </c>
      <c r="R4010" s="1" t="s">
        <v>85</v>
      </c>
      <c r="S4010" s="1">
        <v>0</v>
      </c>
      <c r="U4010" s="1">
        <v>0</v>
      </c>
      <c r="W4010" s="1">
        <v>0</v>
      </c>
      <c r="Y4010" s="1">
        <v>0</v>
      </c>
      <c r="AA4010" s="1">
        <v>0</v>
      </c>
      <c r="AC4010" s="1">
        <v>0</v>
      </c>
      <c r="AE4010" s="1">
        <v>0</v>
      </c>
      <c r="AG4010" s="1">
        <v>4</v>
      </c>
      <c r="AH4010" s="1">
        <v>12000</v>
      </c>
    </row>
    <row r="4011" spans="1:34">
      <c r="A4011" s="1" t="s">
        <v>10362</v>
      </c>
      <c r="B4011" s="1" t="s">
        <v>10363</v>
      </c>
      <c r="C4011" s="1" t="s">
        <v>212</v>
      </c>
      <c r="D4011" s="1">
        <v>6</v>
      </c>
      <c r="E4011" s="4">
        <v>44659</v>
      </c>
      <c r="F4011" s="1" t="s">
        <v>10364</v>
      </c>
      <c r="G4011" s="1" t="s">
        <v>72</v>
      </c>
      <c r="H4011" s="1" t="s">
        <v>65</v>
      </c>
      <c r="I4011" s="1">
        <v>0.5</v>
      </c>
      <c r="J4011" s="1" t="s">
        <v>75</v>
      </c>
      <c r="K4011" s="1">
        <v>0</v>
      </c>
      <c r="M4011" s="1">
        <v>0</v>
      </c>
      <c r="O4011" s="1">
        <v>0</v>
      </c>
      <c r="Q4011" s="1">
        <v>0</v>
      </c>
      <c r="S4011" s="1">
        <v>0</v>
      </c>
      <c r="U4011" s="1">
        <v>0</v>
      </c>
      <c r="W4011" s="1">
        <v>0</v>
      </c>
      <c r="Y4011" s="1">
        <v>0</v>
      </c>
      <c r="AA4011" s="1">
        <v>0</v>
      </c>
      <c r="AC4011" s="1">
        <v>0</v>
      </c>
      <c r="AE4011" s="1">
        <v>0</v>
      </c>
      <c r="AG4011" s="1">
        <v>1</v>
      </c>
      <c r="AH4011" s="1">
        <v>0</v>
      </c>
    </row>
    <row r="4012" spans="1:34">
      <c r="A4012" s="1" t="s">
        <v>10365</v>
      </c>
      <c r="B4012" s="1" t="s">
        <v>10366</v>
      </c>
      <c r="C4012" s="1" t="s">
        <v>491</v>
      </c>
      <c r="D4012" s="1">
        <v>15</v>
      </c>
      <c r="E4012" s="1">
        <v>43553</v>
      </c>
      <c r="F4012" s="1" t="s">
        <v>20332</v>
      </c>
      <c r="G4012" s="1" t="s">
        <v>72</v>
      </c>
      <c r="H4012" s="1" t="s">
        <v>65</v>
      </c>
      <c r="I4012" s="1">
        <v>0.8</v>
      </c>
      <c r="J4012" s="1" t="s">
        <v>75</v>
      </c>
      <c r="K4012" s="1">
        <v>0</v>
      </c>
      <c r="M4012" s="1">
        <v>0</v>
      </c>
      <c r="O4012" s="1">
        <v>0</v>
      </c>
      <c r="Q4012" s="1">
        <v>0</v>
      </c>
      <c r="S4012" s="1">
        <v>0</v>
      </c>
      <c r="U4012" s="1">
        <v>0</v>
      </c>
      <c r="W4012" s="1">
        <v>0</v>
      </c>
      <c r="Y4012" s="1">
        <v>0</v>
      </c>
      <c r="AA4012" s="1">
        <v>0</v>
      </c>
      <c r="AC4012" s="1">
        <v>0</v>
      </c>
      <c r="AE4012" s="1">
        <v>0</v>
      </c>
      <c r="AG4012" s="1">
        <v>1</v>
      </c>
      <c r="AH4012" s="1">
        <v>0</v>
      </c>
    </row>
    <row r="4013" spans="1:34">
      <c r="A4013" s="1" t="s">
        <v>10367</v>
      </c>
      <c r="B4013" s="1" t="s">
        <v>10368</v>
      </c>
      <c r="C4013" s="1" t="s">
        <v>129</v>
      </c>
      <c r="D4013" s="1">
        <v>14</v>
      </c>
      <c r="E4013" s="4">
        <v>44777</v>
      </c>
      <c r="F4013" s="1" t="s">
        <v>10369</v>
      </c>
      <c r="G4013" s="1" t="s">
        <v>72</v>
      </c>
      <c r="H4013" s="1" t="s">
        <v>65</v>
      </c>
      <c r="I4013" s="1">
        <v>0.6</v>
      </c>
      <c r="J4013" s="1" t="s">
        <v>75</v>
      </c>
      <c r="K4013" s="1">
        <v>0</v>
      </c>
      <c r="M4013" s="1">
        <v>0</v>
      </c>
      <c r="O4013" s="1">
        <v>0</v>
      </c>
      <c r="Q4013" s="1">
        <v>0</v>
      </c>
      <c r="S4013" s="1">
        <v>0</v>
      </c>
      <c r="U4013" s="1">
        <v>0</v>
      </c>
      <c r="W4013" s="1">
        <v>0</v>
      </c>
      <c r="Y4013" s="1">
        <v>0</v>
      </c>
      <c r="AA4013" s="1">
        <v>0</v>
      </c>
      <c r="AC4013" s="1">
        <v>0</v>
      </c>
      <c r="AE4013" s="1">
        <v>0</v>
      </c>
      <c r="AG4013" s="1">
        <v>1</v>
      </c>
      <c r="AH4013" s="1">
        <v>0</v>
      </c>
    </row>
    <row r="4014" spans="1:34">
      <c r="A4014" s="1" t="s">
        <v>10370</v>
      </c>
      <c r="B4014" s="1" t="s">
        <v>10371</v>
      </c>
      <c r="C4014" s="1" t="s">
        <v>112</v>
      </c>
      <c r="D4014" s="1">
        <v>35</v>
      </c>
      <c r="E4014" s="4">
        <v>44546</v>
      </c>
      <c r="F4014" s="1" t="s">
        <v>10372</v>
      </c>
      <c r="G4014" s="1" t="s">
        <v>72</v>
      </c>
      <c r="H4014" s="1" t="s">
        <v>65</v>
      </c>
      <c r="I4014" s="1">
        <v>0.8</v>
      </c>
      <c r="J4014" s="1" t="s">
        <v>75</v>
      </c>
      <c r="K4014" s="1">
        <v>0</v>
      </c>
      <c r="M4014" s="1">
        <v>0</v>
      </c>
      <c r="O4014" s="1">
        <v>0</v>
      </c>
      <c r="Q4014" s="1">
        <v>0</v>
      </c>
      <c r="S4014" s="1">
        <v>0</v>
      </c>
      <c r="U4014" s="1">
        <v>0</v>
      </c>
      <c r="W4014" s="1">
        <v>0</v>
      </c>
      <c r="Y4014" s="1">
        <v>0</v>
      </c>
      <c r="AA4014" s="1">
        <v>0</v>
      </c>
      <c r="AC4014" s="1">
        <v>0</v>
      </c>
      <c r="AE4014" s="1">
        <v>0</v>
      </c>
      <c r="AG4014" s="1">
        <v>1</v>
      </c>
      <c r="AH4014" s="1">
        <v>0</v>
      </c>
    </row>
    <row r="4015" spans="1:34">
      <c r="A4015" s="1" t="s">
        <v>10373</v>
      </c>
      <c r="B4015" s="1" t="s">
        <v>10374</v>
      </c>
      <c r="C4015" s="1" t="s">
        <v>185</v>
      </c>
      <c r="D4015" s="1">
        <v>36</v>
      </c>
      <c r="E4015" s="1">
        <v>41166</v>
      </c>
      <c r="F4015" s="1" t="s">
        <v>20332</v>
      </c>
      <c r="G4015" s="1" t="s">
        <v>72</v>
      </c>
      <c r="H4015" s="1" t="s">
        <v>73</v>
      </c>
      <c r="I4015" s="1">
        <v>0</v>
      </c>
      <c r="J4015" s="1" t="s">
        <v>89</v>
      </c>
      <c r="K4015" s="1">
        <v>0.8</v>
      </c>
      <c r="L4015" s="1" t="s">
        <v>75</v>
      </c>
      <c r="M4015" s="1">
        <v>0</v>
      </c>
      <c r="O4015" s="1">
        <v>0</v>
      </c>
      <c r="Q4015" s="1">
        <v>0</v>
      </c>
      <c r="S4015" s="1">
        <v>0</v>
      </c>
      <c r="U4015" s="1">
        <v>0</v>
      </c>
      <c r="W4015" s="1">
        <v>0</v>
      </c>
      <c r="Y4015" s="1">
        <v>0</v>
      </c>
      <c r="AA4015" s="1">
        <v>0</v>
      </c>
      <c r="AC4015" s="1">
        <v>0</v>
      </c>
      <c r="AE4015" s="1">
        <v>0</v>
      </c>
      <c r="AG4015" s="1">
        <v>2</v>
      </c>
      <c r="AH4015" s="1">
        <v>12000</v>
      </c>
    </row>
    <row r="4016" spans="1:34">
      <c r="A4016" s="1" t="s">
        <v>10375</v>
      </c>
      <c r="B4016" s="1" t="s">
        <v>10376</v>
      </c>
      <c r="C4016" s="1" t="s">
        <v>199</v>
      </c>
      <c r="D4016" s="1">
        <v>29</v>
      </c>
      <c r="E4016" s="1">
        <v>42490</v>
      </c>
      <c r="F4016" s="1" t="s">
        <v>20340</v>
      </c>
      <c r="G4016" s="1" t="s">
        <v>20341</v>
      </c>
      <c r="H4016" s="1" t="s">
        <v>73</v>
      </c>
      <c r="I4016" s="1">
        <v>0</v>
      </c>
      <c r="J4016" s="1" t="s">
        <v>434</v>
      </c>
      <c r="K4016" s="1">
        <v>0.6</v>
      </c>
      <c r="L4016" s="1" t="s">
        <v>82</v>
      </c>
      <c r="M4016" s="1">
        <v>0.7</v>
      </c>
      <c r="N4016" s="1" t="s">
        <v>83</v>
      </c>
      <c r="O4016" s="1">
        <v>0.71</v>
      </c>
      <c r="P4016" s="1" t="s">
        <v>84</v>
      </c>
      <c r="Q4016" s="1">
        <v>0.79</v>
      </c>
      <c r="R4016" s="1" t="s">
        <v>85</v>
      </c>
      <c r="S4016" s="1">
        <v>0</v>
      </c>
      <c r="U4016" s="1">
        <v>0</v>
      </c>
      <c r="W4016" s="1">
        <v>0</v>
      </c>
      <c r="Y4016" s="1">
        <v>0</v>
      </c>
      <c r="AA4016" s="1">
        <v>0</v>
      </c>
      <c r="AC4016" s="1">
        <v>0</v>
      </c>
      <c r="AE4016" s="1">
        <v>0</v>
      </c>
      <c r="AG4016" s="1">
        <v>4</v>
      </c>
      <c r="AH4016" s="1">
        <v>7500</v>
      </c>
    </row>
    <row r="4017" spans="1:34">
      <c r="A4017" s="1" t="s">
        <v>10377</v>
      </c>
      <c r="B4017" s="1" t="s">
        <v>10378</v>
      </c>
      <c r="C4017" s="1" t="s">
        <v>636</v>
      </c>
      <c r="D4017" s="1">
        <v>12</v>
      </c>
      <c r="E4017" s="1">
        <v>44271</v>
      </c>
      <c r="F4017" s="1" t="s">
        <v>20332</v>
      </c>
      <c r="G4017" s="1" t="s">
        <v>72</v>
      </c>
      <c r="H4017" s="1" t="s">
        <v>73</v>
      </c>
      <c r="I4017" s="1">
        <v>0</v>
      </c>
      <c r="J4017" s="1" t="s">
        <v>684</v>
      </c>
      <c r="K4017" s="1">
        <v>0.8</v>
      </c>
      <c r="L4017" s="1" t="s">
        <v>75</v>
      </c>
      <c r="M4017" s="1">
        <v>0</v>
      </c>
      <c r="O4017" s="1">
        <v>0</v>
      </c>
      <c r="Q4017" s="1">
        <v>0</v>
      </c>
      <c r="S4017" s="1">
        <v>0</v>
      </c>
      <c r="U4017" s="1">
        <v>0</v>
      </c>
      <c r="W4017" s="1">
        <v>0</v>
      </c>
      <c r="Y4017" s="1">
        <v>0</v>
      </c>
      <c r="AA4017" s="1">
        <v>0</v>
      </c>
      <c r="AC4017" s="1">
        <v>0</v>
      </c>
      <c r="AE4017" s="1">
        <v>0</v>
      </c>
      <c r="AG4017" s="1">
        <v>2</v>
      </c>
      <c r="AH4017" s="1">
        <v>11000</v>
      </c>
    </row>
    <row r="4018" spans="1:34">
      <c r="A4018" s="1" t="s">
        <v>10379</v>
      </c>
      <c r="B4018" s="1" t="s">
        <v>10380</v>
      </c>
      <c r="C4018" s="1" t="s">
        <v>185</v>
      </c>
      <c r="D4018" s="1">
        <v>8</v>
      </c>
      <c r="E4018" s="4">
        <v>44645</v>
      </c>
      <c r="F4018" s="1" t="s">
        <v>10381</v>
      </c>
      <c r="G4018" s="1" t="s">
        <v>80</v>
      </c>
      <c r="H4018" s="1" t="s">
        <v>73</v>
      </c>
      <c r="I4018" s="1">
        <v>0</v>
      </c>
      <c r="J4018" s="1" t="s">
        <v>74</v>
      </c>
      <c r="K4018" s="1">
        <v>0.6</v>
      </c>
      <c r="L4018" s="1" t="s">
        <v>82</v>
      </c>
      <c r="M4018" s="1">
        <v>0.65</v>
      </c>
      <c r="N4018" s="1" t="s">
        <v>83</v>
      </c>
      <c r="O4018" s="1">
        <v>0.73</v>
      </c>
      <c r="P4018" s="1" t="s">
        <v>84</v>
      </c>
      <c r="Q4018" s="1">
        <v>0.8</v>
      </c>
      <c r="R4018" s="1" t="s">
        <v>85</v>
      </c>
      <c r="S4018" s="1">
        <v>0</v>
      </c>
      <c r="U4018" s="1">
        <v>0</v>
      </c>
      <c r="W4018" s="1">
        <v>0</v>
      </c>
      <c r="Y4018" s="1">
        <v>0</v>
      </c>
      <c r="AA4018" s="1">
        <v>0</v>
      </c>
      <c r="AC4018" s="1">
        <v>0</v>
      </c>
      <c r="AE4018" s="1">
        <v>0</v>
      </c>
      <c r="AG4018" s="1">
        <v>4</v>
      </c>
      <c r="AH4018" s="1">
        <v>10000</v>
      </c>
    </row>
    <row r="4019" spans="1:34">
      <c r="A4019" s="1" t="s">
        <v>10382</v>
      </c>
      <c r="B4019" s="1" t="s">
        <v>10383</v>
      </c>
      <c r="C4019" s="1" t="s">
        <v>346</v>
      </c>
      <c r="D4019" s="1">
        <v>12</v>
      </c>
      <c r="E4019" s="4">
        <v>44673</v>
      </c>
      <c r="F4019" s="1" t="s">
        <v>10384</v>
      </c>
      <c r="G4019" s="1" t="s">
        <v>72</v>
      </c>
      <c r="H4019" s="1" t="s">
        <v>65</v>
      </c>
      <c r="I4019" s="1">
        <v>0.8</v>
      </c>
      <c r="J4019" s="1" t="s">
        <v>75</v>
      </c>
      <c r="K4019" s="1">
        <v>0</v>
      </c>
      <c r="M4019" s="1">
        <v>0</v>
      </c>
      <c r="O4019" s="1">
        <v>0</v>
      </c>
      <c r="Q4019" s="1">
        <v>0</v>
      </c>
      <c r="S4019" s="1">
        <v>0</v>
      </c>
      <c r="U4019" s="1">
        <v>0</v>
      </c>
      <c r="W4019" s="1">
        <v>0</v>
      </c>
      <c r="Y4019" s="1">
        <v>0</v>
      </c>
      <c r="AA4019" s="1">
        <v>0</v>
      </c>
      <c r="AC4019" s="1">
        <v>0</v>
      </c>
      <c r="AE4019" s="1">
        <v>0</v>
      </c>
      <c r="AG4019" s="1">
        <v>1</v>
      </c>
      <c r="AH4019" s="1">
        <v>0</v>
      </c>
    </row>
    <row r="4020" spans="1:34">
      <c r="A4020" s="1" t="s">
        <v>10385</v>
      </c>
      <c r="B4020" s="1" t="s">
        <v>10386</v>
      </c>
      <c r="C4020" s="1" t="s">
        <v>826</v>
      </c>
      <c r="D4020" s="1">
        <v>83</v>
      </c>
      <c r="E4020" s="4">
        <v>44560</v>
      </c>
      <c r="F4020" s="1" t="s">
        <v>10387</v>
      </c>
      <c r="G4020" s="1" t="s">
        <v>72</v>
      </c>
      <c r="H4020" s="1" t="s">
        <v>65</v>
      </c>
      <c r="I4020" s="1">
        <v>0.8</v>
      </c>
      <c r="J4020" s="1" t="s">
        <v>75</v>
      </c>
      <c r="K4020" s="1">
        <v>0</v>
      </c>
      <c r="M4020" s="1">
        <v>0</v>
      </c>
      <c r="O4020" s="1">
        <v>0</v>
      </c>
      <c r="Q4020" s="1">
        <v>0</v>
      </c>
      <c r="S4020" s="1">
        <v>0</v>
      </c>
      <c r="U4020" s="1">
        <v>0</v>
      </c>
      <c r="W4020" s="1">
        <v>0</v>
      </c>
      <c r="Y4020" s="1">
        <v>0</v>
      </c>
      <c r="AA4020" s="1">
        <v>0</v>
      </c>
      <c r="AC4020" s="1">
        <v>0</v>
      </c>
      <c r="AE4020" s="1">
        <v>0</v>
      </c>
      <c r="AG4020" s="1">
        <v>1</v>
      </c>
      <c r="AH4020" s="1">
        <v>0</v>
      </c>
    </row>
    <row r="4021" spans="1:34">
      <c r="A4021" s="1" t="s">
        <v>10388</v>
      </c>
      <c r="B4021" s="1" t="s">
        <v>10389</v>
      </c>
      <c r="C4021" s="1" t="s">
        <v>350</v>
      </c>
      <c r="D4021" s="1">
        <v>27</v>
      </c>
      <c r="E4021" s="1">
        <v>42206</v>
      </c>
      <c r="F4021" s="1" t="s">
        <v>20332</v>
      </c>
      <c r="G4021" s="1" t="s">
        <v>72</v>
      </c>
      <c r="H4021" s="1" t="s">
        <v>65</v>
      </c>
      <c r="I4021" s="1">
        <v>0.8</v>
      </c>
      <c r="J4021" s="1" t="s">
        <v>75</v>
      </c>
      <c r="K4021" s="1">
        <v>0</v>
      </c>
      <c r="M4021" s="1">
        <v>0</v>
      </c>
      <c r="O4021" s="1">
        <v>0</v>
      </c>
      <c r="Q4021" s="1">
        <v>0</v>
      </c>
      <c r="S4021" s="1">
        <v>0</v>
      </c>
      <c r="U4021" s="1">
        <v>0</v>
      </c>
      <c r="W4021" s="1">
        <v>0</v>
      </c>
      <c r="Y4021" s="1">
        <v>0</v>
      </c>
      <c r="AA4021" s="1">
        <v>0</v>
      </c>
      <c r="AC4021" s="1">
        <v>0</v>
      </c>
      <c r="AE4021" s="1">
        <v>0</v>
      </c>
      <c r="AG4021" s="1">
        <v>1</v>
      </c>
      <c r="AH4021" s="1">
        <v>0</v>
      </c>
    </row>
    <row r="4022" spans="1:34">
      <c r="A4022" s="1" t="s">
        <v>10390</v>
      </c>
      <c r="B4022" s="1" t="s">
        <v>10391</v>
      </c>
      <c r="C4022" s="1" t="s">
        <v>199</v>
      </c>
      <c r="D4022" s="1">
        <v>10</v>
      </c>
      <c r="E4022" s="1">
        <v>42184</v>
      </c>
      <c r="F4022" s="1" t="s">
        <v>20332</v>
      </c>
      <c r="G4022" s="1" t="s">
        <v>72</v>
      </c>
      <c r="H4022" s="1" t="s">
        <v>65</v>
      </c>
      <c r="I4022" s="1">
        <v>0.4</v>
      </c>
      <c r="J4022" s="1" t="s">
        <v>75</v>
      </c>
      <c r="K4022" s="1">
        <v>0</v>
      </c>
      <c r="M4022" s="1">
        <v>0</v>
      </c>
      <c r="O4022" s="1">
        <v>0</v>
      </c>
      <c r="Q4022" s="1">
        <v>0</v>
      </c>
      <c r="S4022" s="1">
        <v>0</v>
      </c>
      <c r="U4022" s="1">
        <v>0</v>
      </c>
      <c r="W4022" s="1">
        <v>0</v>
      </c>
      <c r="Y4022" s="1">
        <v>0</v>
      </c>
      <c r="AA4022" s="1">
        <v>0</v>
      </c>
      <c r="AC4022" s="1">
        <v>0</v>
      </c>
      <c r="AE4022" s="1">
        <v>0</v>
      </c>
      <c r="AG4022" s="1">
        <v>1</v>
      </c>
      <c r="AH4022" s="1">
        <v>0</v>
      </c>
    </row>
    <row r="4023" spans="1:34">
      <c r="A4023" s="1" t="s">
        <v>10392</v>
      </c>
      <c r="B4023" s="1" t="s">
        <v>10393</v>
      </c>
      <c r="C4023" s="1" t="s">
        <v>193</v>
      </c>
      <c r="D4023" s="1">
        <v>11</v>
      </c>
      <c r="E4023" s="1">
        <v>44286</v>
      </c>
      <c r="F4023" s="1" t="s">
        <v>20332</v>
      </c>
      <c r="G4023" s="1" t="s">
        <v>72</v>
      </c>
      <c r="H4023" s="1" t="s">
        <v>65</v>
      </c>
      <c r="I4023" s="1">
        <v>0.5</v>
      </c>
      <c r="J4023" s="1" t="s">
        <v>75</v>
      </c>
      <c r="K4023" s="1">
        <v>0</v>
      </c>
      <c r="M4023" s="1">
        <v>0</v>
      </c>
      <c r="O4023" s="1">
        <v>0</v>
      </c>
      <c r="Q4023" s="1">
        <v>0</v>
      </c>
      <c r="S4023" s="1">
        <v>0</v>
      </c>
      <c r="U4023" s="1">
        <v>0</v>
      </c>
      <c r="W4023" s="1">
        <v>0</v>
      </c>
      <c r="Y4023" s="1">
        <v>0</v>
      </c>
      <c r="AA4023" s="1">
        <v>0</v>
      </c>
      <c r="AC4023" s="1">
        <v>0</v>
      </c>
      <c r="AE4023" s="1">
        <v>0</v>
      </c>
      <c r="AG4023" s="1">
        <v>1</v>
      </c>
      <c r="AH4023" s="1">
        <v>0</v>
      </c>
    </row>
    <row r="4024" spans="1:34">
      <c r="A4024" s="1" t="s">
        <v>10394</v>
      </c>
      <c r="B4024" s="1" t="s">
        <v>10395</v>
      </c>
      <c r="C4024" s="1" t="s">
        <v>101</v>
      </c>
      <c r="D4024" s="1">
        <v>10</v>
      </c>
      <c r="E4024" s="4">
        <v>44704</v>
      </c>
      <c r="F4024" s="1" t="s">
        <v>10396</v>
      </c>
      <c r="G4024" s="1" t="s">
        <v>72</v>
      </c>
      <c r="H4024" s="1" t="s">
        <v>65</v>
      </c>
      <c r="I4024" s="1">
        <v>0.8</v>
      </c>
      <c r="J4024" s="1" t="s">
        <v>75</v>
      </c>
      <c r="K4024" s="1">
        <v>0</v>
      </c>
      <c r="M4024" s="1">
        <v>0</v>
      </c>
      <c r="O4024" s="1">
        <v>0</v>
      </c>
      <c r="Q4024" s="1">
        <v>0</v>
      </c>
      <c r="S4024" s="1">
        <v>0</v>
      </c>
      <c r="U4024" s="1">
        <v>0</v>
      </c>
      <c r="W4024" s="1">
        <v>0</v>
      </c>
      <c r="Y4024" s="1">
        <v>0</v>
      </c>
      <c r="AA4024" s="1">
        <v>0</v>
      </c>
      <c r="AC4024" s="1">
        <v>0</v>
      </c>
      <c r="AE4024" s="1">
        <v>0</v>
      </c>
      <c r="AG4024" s="1">
        <v>1</v>
      </c>
      <c r="AH4024" s="1">
        <v>0</v>
      </c>
    </row>
    <row r="4025" spans="1:34">
      <c r="A4025" s="1" t="s">
        <v>10397</v>
      </c>
      <c r="B4025" s="1" t="s">
        <v>10398</v>
      </c>
      <c r="C4025" s="1" t="s">
        <v>369</v>
      </c>
      <c r="D4025" s="1">
        <v>6</v>
      </c>
      <c r="E4025" s="1">
        <v>44022</v>
      </c>
      <c r="F4025" s="1" t="s">
        <v>20332</v>
      </c>
      <c r="G4025" s="1" t="s">
        <v>72</v>
      </c>
      <c r="H4025" s="1" t="s">
        <v>65</v>
      </c>
      <c r="I4025" s="1">
        <v>0.5</v>
      </c>
      <c r="J4025" s="1" t="s">
        <v>75</v>
      </c>
      <c r="K4025" s="1">
        <v>0</v>
      </c>
      <c r="M4025" s="1">
        <v>0</v>
      </c>
      <c r="O4025" s="1">
        <v>0</v>
      </c>
      <c r="Q4025" s="1">
        <v>0</v>
      </c>
      <c r="S4025" s="1">
        <v>0</v>
      </c>
      <c r="U4025" s="1">
        <v>0</v>
      </c>
      <c r="W4025" s="1">
        <v>0</v>
      </c>
      <c r="Y4025" s="1">
        <v>0</v>
      </c>
      <c r="AA4025" s="1">
        <v>0</v>
      </c>
      <c r="AC4025" s="1">
        <v>0</v>
      </c>
      <c r="AE4025" s="1">
        <v>0</v>
      </c>
      <c r="AG4025" s="1">
        <v>1</v>
      </c>
      <c r="AH4025" s="1">
        <v>0</v>
      </c>
    </row>
    <row r="4026" spans="1:34">
      <c r="A4026" s="1" t="s">
        <v>10399</v>
      </c>
      <c r="B4026" s="1" t="s">
        <v>10400</v>
      </c>
      <c r="C4026" s="1" t="s">
        <v>297</v>
      </c>
      <c r="D4026" s="1">
        <v>2</v>
      </c>
      <c r="E4026" s="1">
        <v>42746</v>
      </c>
      <c r="F4026" s="1" t="s">
        <v>20332</v>
      </c>
      <c r="G4026" s="1" t="s">
        <v>72</v>
      </c>
      <c r="H4026" s="1" t="s">
        <v>73</v>
      </c>
      <c r="I4026" s="1">
        <v>0</v>
      </c>
      <c r="J4026" s="1" t="s">
        <v>397</v>
      </c>
      <c r="K4026" s="1">
        <v>0.8</v>
      </c>
      <c r="L4026" s="1" t="s">
        <v>75</v>
      </c>
      <c r="M4026" s="1">
        <v>0</v>
      </c>
      <c r="O4026" s="1">
        <v>0</v>
      </c>
      <c r="Q4026" s="1">
        <v>0</v>
      </c>
      <c r="S4026" s="1">
        <v>0</v>
      </c>
      <c r="U4026" s="1">
        <v>0</v>
      </c>
      <c r="W4026" s="1">
        <v>0</v>
      </c>
      <c r="Y4026" s="1">
        <v>0</v>
      </c>
      <c r="AA4026" s="1">
        <v>0</v>
      </c>
      <c r="AC4026" s="1">
        <v>0</v>
      </c>
      <c r="AE4026" s="1">
        <v>0</v>
      </c>
      <c r="AG4026" s="1">
        <v>2</v>
      </c>
      <c r="AH4026" s="1">
        <v>8000</v>
      </c>
    </row>
    <row r="4027" spans="1:34">
      <c r="A4027" s="1" t="s">
        <v>10401</v>
      </c>
      <c r="B4027" s="1" t="s">
        <v>10402</v>
      </c>
      <c r="C4027" s="1" t="s">
        <v>235</v>
      </c>
      <c r="D4027" s="1">
        <v>4</v>
      </c>
      <c r="E4027" s="4">
        <v>44601</v>
      </c>
      <c r="F4027" s="1" t="s">
        <v>10403</v>
      </c>
      <c r="G4027" s="1" t="s">
        <v>72</v>
      </c>
      <c r="H4027" s="1" t="s">
        <v>65</v>
      </c>
      <c r="I4027" s="1">
        <v>0.5</v>
      </c>
      <c r="J4027" s="1" t="s">
        <v>75</v>
      </c>
      <c r="K4027" s="1">
        <v>0</v>
      </c>
      <c r="M4027" s="1">
        <v>0</v>
      </c>
      <c r="O4027" s="1">
        <v>0</v>
      </c>
      <c r="Q4027" s="1">
        <v>0</v>
      </c>
      <c r="S4027" s="1">
        <v>0</v>
      </c>
      <c r="U4027" s="1">
        <v>0</v>
      </c>
      <c r="W4027" s="1">
        <v>0</v>
      </c>
      <c r="Y4027" s="1">
        <v>0</v>
      </c>
      <c r="AA4027" s="1">
        <v>0</v>
      </c>
      <c r="AC4027" s="1">
        <v>0</v>
      </c>
      <c r="AE4027" s="1">
        <v>0</v>
      </c>
      <c r="AG4027" s="1">
        <v>1</v>
      </c>
      <c r="AH4027" s="1">
        <v>0</v>
      </c>
    </row>
    <row r="4028" spans="1:34">
      <c r="A4028" s="1" t="s">
        <v>10404</v>
      </c>
      <c r="B4028" s="1" t="s">
        <v>10405</v>
      </c>
      <c r="C4028" s="1" t="s">
        <v>78</v>
      </c>
      <c r="D4028" s="1">
        <v>4</v>
      </c>
      <c r="E4028" s="4">
        <v>44615</v>
      </c>
      <c r="F4028" s="1" t="s">
        <v>10406</v>
      </c>
      <c r="G4028" s="1" t="s">
        <v>80</v>
      </c>
      <c r="H4028" s="1" t="s">
        <v>73</v>
      </c>
      <c r="I4028" s="1">
        <v>0</v>
      </c>
      <c r="J4028" s="1" t="s">
        <v>89</v>
      </c>
      <c r="K4028" s="1">
        <v>0.2</v>
      </c>
      <c r="L4028" s="1" t="s">
        <v>82</v>
      </c>
      <c r="M4028" s="1">
        <v>0.35</v>
      </c>
      <c r="N4028" s="1" t="s">
        <v>83</v>
      </c>
      <c r="O4028" s="1">
        <v>0.5</v>
      </c>
      <c r="P4028" s="1" t="s">
        <v>84</v>
      </c>
      <c r="Q4028" s="1">
        <v>0.75</v>
      </c>
      <c r="R4028" s="1" t="s">
        <v>85</v>
      </c>
      <c r="S4028" s="1">
        <v>0</v>
      </c>
      <c r="U4028" s="1">
        <v>0</v>
      </c>
      <c r="W4028" s="1">
        <v>0</v>
      </c>
      <c r="Y4028" s="1">
        <v>0</v>
      </c>
      <c r="AA4028" s="1">
        <v>0</v>
      </c>
      <c r="AC4028" s="1">
        <v>0</v>
      </c>
      <c r="AE4028" s="1">
        <v>0</v>
      </c>
      <c r="AG4028" s="1">
        <v>4</v>
      </c>
      <c r="AH4028" s="1">
        <v>12000</v>
      </c>
    </row>
    <row r="4029" spans="1:34">
      <c r="A4029" s="1" t="s">
        <v>10407</v>
      </c>
      <c r="B4029" s="1" t="s">
        <v>10408</v>
      </c>
      <c r="C4029" s="1" t="s">
        <v>423</v>
      </c>
      <c r="D4029" s="1">
        <v>2</v>
      </c>
      <c r="E4029" s="4">
        <v>44650</v>
      </c>
      <c r="F4029" s="1" t="s">
        <v>10409</v>
      </c>
      <c r="G4029" s="1" t="s">
        <v>72</v>
      </c>
      <c r="H4029" s="1" t="s">
        <v>65</v>
      </c>
      <c r="I4029" s="1">
        <v>0.5</v>
      </c>
      <c r="J4029" s="1" t="s">
        <v>75</v>
      </c>
      <c r="K4029" s="1">
        <v>0</v>
      </c>
      <c r="M4029" s="1">
        <v>0</v>
      </c>
      <c r="O4029" s="1">
        <v>0</v>
      </c>
      <c r="Q4029" s="1">
        <v>0</v>
      </c>
      <c r="S4029" s="1">
        <v>0</v>
      </c>
      <c r="U4029" s="1">
        <v>0</v>
      </c>
      <c r="W4029" s="1">
        <v>0</v>
      </c>
      <c r="Y4029" s="1">
        <v>0</v>
      </c>
      <c r="AA4029" s="1">
        <v>0</v>
      </c>
      <c r="AC4029" s="1">
        <v>0</v>
      </c>
      <c r="AE4029" s="1">
        <v>0</v>
      </c>
      <c r="AG4029" s="1">
        <v>1</v>
      </c>
      <c r="AH4029" s="1">
        <v>0</v>
      </c>
    </row>
    <row r="4030" spans="1:34">
      <c r="A4030" s="1" t="s">
        <v>10410</v>
      </c>
      <c r="B4030" s="1" t="s">
        <v>10411</v>
      </c>
      <c r="C4030" s="1" t="s">
        <v>360</v>
      </c>
      <c r="H4030" s="1" t="s">
        <v>65</v>
      </c>
      <c r="I4030" s="1" t="s">
        <v>66</v>
      </c>
      <c r="V4030" s="1" t="s">
        <v>67</v>
      </c>
    </row>
    <row r="4031" spans="1:34">
      <c r="A4031" s="1" t="s">
        <v>10412</v>
      </c>
      <c r="B4031" s="1" t="s">
        <v>10413</v>
      </c>
      <c r="C4031" s="1" t="s">
        <v>255</v>
      </c>
      <c r="D4031" s="1">
        <v>5</v>
      </c>
      <c r="E4031" s="1">
        <v>41739</v>
      </c>
      <c r="F4031" s="1" t="s">
        <v>20332</v>
      </c>
      <c r="G4031" s="1" t="s">
        <v>72</v>
      </c>
      <c r="H4031" s="1" t="s">
        <v>65</v>
      </c>
      <c r="I4031" s="1">
        <v>0.7</v>
      </c>
      <c r="J4031" s="1" t="s">
        <v>75</v>
      </c>
      <c r="K4031" s="1">
        <v>0</v>
      </c>
      <c r="M4031" s="1">
        <v>0</v>
      </c>
      <c r="O4031" s="1">
        <v>0</v>
      </c>
      <c r="Q4031" s="1">
        <v>0</v>
      </c>
      <c r="S4031" s="1">
        <v>0</v>
      </c>
      <c r="U4031" s="1">
        <v>0</v>
      </c>
      <c r="W4031" s="1">
        <v>0</v>
      </c>
      <c r="Y4031" s="1">
        <v>0</v>
      </c>
      <c r="AA4031" s="1">
        <v>0</v>
      </c>
      <c r="AC4031" s="1">
        <v>0</v>
      </c>
      <c r="AE4031" s="1">
        <v>0</v>
      </c>
      <c r="AG4031" s="1">
        <v>1</v>
      </c>
      <c r="AH4031" s="1">
        <v>0</v>
      </c>
    </row>
    <row r="4032" spans="1:34">
      <c r="A4032" s="1" t="s">
        <v>10414</v>
      </c>
      <c r="B4032" s="1" t="s">
        <v>10415</v>
      </c>
      <c r="C4032" s="1" t="s">
        <v>112</v>
      </c>
      <c r="D4032" s="1">
        <v>4</v>
      </c>
      <c r="E4032" s="1">
        <v>44614</v>
      </c>
      <c r="F4032" s="1" t="s">
        <v>20602</v>
      </c>
      <c r="G4032" s="1" t="s">
        <v>72</v>
      </c>
      <c r="H4032" s="1" t="s">
        <v>65</v>
      </c>
      <c r="I4032" s="1">
        <v>0.5</v>
      </c>
      <c r="J4032" s="1" t="s">
        <v>75</v>
      </c>
      <c r="K4032" s="1">
        <v>0</v>
      </c>
      <c r="M4032" s="1">
        <v>0</v>
      </c>
      <c r="O4032" s="1">
        <v>0</v>
      </c>
      <c r="Q4032" s="1">
        <v>0</v>
      </c>
      <c r="S4032" s="1">
        <v>0</v>
      </c>
      <c r="U4032" s="1">
        <v>0</v>
      </c>
      <c r="W4032" s="1">
        <v>0</v>
      </c>
      <c r="Y4032" s="1">
        <v>0</v>
      </c>
      <c r="AA4032" s="1">
        <v>0</v>
      </c>
      <c r="AC4032" s="1">
        <v>0</v>
      </c>
      <c r="AE4032" s="1">
        <v>0</v>
      </c>
      <c r="AG4032" s="1">
        <v>1</v>
      </c>
      <c r="AH4032" s="1">
        <v>0</v>
      </c>
    </row>
    <row r="4033" spans="1:34">
      <c r="A4033" s="1" t="s">
        <v>10416</v>
      </c>
      <c r="B4033" s="1" t="s">
        <v>10417</v>
      </c>
      <c r="C4033" s="1" t="s">
        <v>156</v>
      </c>
      <c r="D4033" s="1">
        <v>59</v>
      </c>
      <c r="E4033" s="1">
        <v>43823</v>
      </c>
      <c r="F4033" s="1" t="s">
        <v>20332</v>
      </c>
      <c r="G4033" s="1" t="s">
        <v>72</v>
      </c>
      <c r="H4033" s="1" t="s">
        <v>73</v>
      </c>
      <c r="I4033" s="1">
        <v>0</v>
      </c>
      <c r="J4033" s="1" t="s">
        <v>74</v>
      </c>
      <c r="K4033" s="1">
        <v>0.8</v>
      </c>
      <c r="L4033" s="1" t="s">
        <v>75</v>
      </c>
      <c r="M4033" s="1">
        <v>0</v>
      </c>
      <c r="O4033" s="1">
        <v>0</v>
      </c>
      <c r="Q4033" s="1">
        <v>0</v>
      </c>
      <c r="S4033" s="1">
        <v>0</v>
      </c>
      <c r="U4033" s="1">
        <v>0</v>
      </c>
      <c r="W4033" s="1">
        <v>0</v>
      </c>
      <c r="Y4033" s="1">
        <v>0</v>
      </c>
      <c r="AA4033" s="1">
        <v>0</v>
      </c>
      <c r="AC4033" s="1">
        <v>0</v>
      </c>
      <c r="AE4033" s="1">
        <v>0</v>
      </c>
      <c r="AG4033" s="1">
        <v>2</v>
      </c>
      <c r="AH4033" s="1">
        <v>10000</v>
      </c>
    </row>
    <row r="4034" spans="1:34">
      <c r="A4034" s="1" t="s">
        <v>10418</v>
      </c>
      <c r="B4034" s="1" t="s">
        <v>10419</v>
      </c>
      <c r="C4034" s="1" t="s">
        <v>255</v>
      </c>
      <c r="D4034" s="1">
        <v>6</v>
      </c>
      <c r="E4034" s="1">
        <v>44623</v>
      </c>
      <c r="F4034" s="1" t="s">
        <v>20603</v>
      </c>
      <c r="G4034" s="1" t="s">
        <v>72</v>
      </c>
      <c r="H4034" s="1" t="s">
        <v>65</v>
      </c>
      <c r="I4034" s="1">
        <v>0.8</v>
      </c>
      <c r="J4034" s="1" t="s">
        <v>75</v>
      </c>
      <c r="K4034" s="1">
        <v>0</v>
      </c>
      <c r="M4034" s="1">
        <v>0</v>
      </c>
      <c r="O4034" s="1">
        <v>0</v>
      </c>
      <c r="Q4034" s="1">
        <v>0</v>
      </c>
      <c r="S4034" s="1">
        <v>0</v>
      </c>
      <c r="U4034" s="1">
        <v>0</v>
      </c>
      <c r="W4034" s="1">
        <v>0</v>
      </c>
      <c r="Y4034" s="1">
        <v>0</v>
      </c>
      <c r="AA4034" s="1">
        <v>0</v>
      </c>
      <c r="AC4034" s="1">
        <v>0</v>
      </c>
      <c r="AE4034" s="1">
        <v>0</v>
      </c>
      <c r="AG4034" s="1">
        <v>1</v>
      </c>
      <c r="AH4034" s="1">
        <v>0</v>
      </c>
    </row>
    <row r="4035" spans="1:34">
      <c r="A4035" s="1" t="s">
        <v>10420</v>
      </c>
      <c r="B4035" s="1" t="s">
        <v>10421</v>
      </c>
      <c r="C4035" s="1" t="s">
        <v>112</v>
      </c>
      <c r="D4035" s="1">
        <v>3</v>
      </c>
      <c r="E4035" s="4">
        <v>44651</v>
      </c>
      <c r="F4035" s="1" t="s">
        <v>10422</v>
      </c>
      <c r="G4035" s="1" t="s">
        <v>80</v>
      </c>
      <c r="H4035" s="1" t="s">
        <v>65</v>
      </c>
      <c r="I4035" s="1">
        <v>0.7</v>
      </c>
      <c r="J4035" s="1" t="s">
        <v>75</v>
      </c>
      <c r="K4035" s="1">
        <v>0</v>
      </c>
      <c r="M4035" s="1">
        <v>0</v>
      </c>
      <c r="O4035" s="1">
        <v>0</v>
      </c>
      <c r="Q4035" s="1">
        <v>0</v>
      </c>
      <c r="S4035" s="1">
        <v>0</v>
      </c>
      <c r="U4035" s="1">
        <v>0</v>
      </c>
      <c r="W4035" s="1">
        <v>0</v>
      </c>
      <c r="Y4035" s="1">
        <v>0</v>
      </c>
      <c r="AA4035" s="1">
        <v>0</v>
      </c>
      <c r="AC4035" s="1">
        <v>0</v>
      </c>
      <c r="AE4035" s="1">
        <v>0</v>
      </c>
      <c r="AG4035" s="1">
        <v>1</v>
      </c>
      <c r="AH4035" s="1">
        <v>0</v>
      </c>
    </row>
    <row r="4036" spans="1:34">
      <c r="A4036" s="1" t="s">
        <v>10423</v>
      </c>
      <c r="B4036" s="1" t="s">
        <v>10424</v>
      </c>
      <c r="C4036" s="1" t="s">
        <v>199</v>
      </c>
      <c r="D4036" s="1">
        <v>32</v>
      </c>
      <c r="E4036" s="4">
        <v>44550</v>
      </c>
      <c r="F4036" s="1" t="s">
        <v>10425</v>
      </c>
      <c r="G4036" s="1" t="s">
        <v>80</v>
      </c>
      <c r="H4036" s="1" t="s">
        <v>65</v>
      </c>
      <c r="I4036" s="1">
        <v>0.8</v>
      </c>
      <c r="J4036" s="1" t="s">
        <v>75</v>
      </c>
      <c r="K4036" s="1">
        <v>0</v>
      </c>
      <c r="M4036" s="1">
        <v>0</v>
      </c>
      <c r="O4036" s="1">
        <v>0</v>
      </c>
      <c r="Q4036" s="1">
        <v>0</v>
      </c>
      <c r="S4036" s="1">
        <v>0</v>
      </c>
      <c r="U4036" s="1">
        <v>0</v>
      </c>
      <c r="W4036" s="1">
        <v>0</v>
      </c>
      <c r="Y4036" s="1">
        <v>0</v>
      </c>
      <c r="AA4036" s="1">
        <v>0</v>
      </c>
      <c r="AC4036" s="1">
        <v>0</v>
      </c>
      <c r="AE4036" s="1">
        <v>0</v>
      </c>
      <c r="AG4036" s="1">
        <v>1</v>
      </c>
      <c r="AH4036" s="1">
        <v>0</v>
      </c>
    </row>
    <row r="4037" spans="1:34">
      <c r="A4037" s="1" t="s">
        <v>10426</v>
      </c>
      <c r="B4037" s="1" t="s">
        <v>10427</v>
      </c>
      <c r="C4037" s="1" t="s">
        <v>259</v>
      </c>
      <c r="H4037" s="1" t="s">
        <v>65</v>
      </c>
      <c r="I4037" s="1" t="s">
        <v>66</v>
      </c>
      <c r="V4037" s="1" t="s">
        <v>67</v>
      </c>
    </row>
    <row r="4038" spans="1:34">
      <c r="A4038" s="1" t="s">
        <v>10428</v>
      </c>
      <c r="B4038" s="1" t="s">
        <v>10429</v>
      </c>
      <c r="C4038" s="1" t="s">
        <v>255</v>
      </c>
      <c r="D4038" s="1">
        <v>6</v>
      </c>
      <c r="E4038" s="4">
        <v>44677</v>
      </c>
      <c r="F4038" s="1" t="s">
        <v>10430</v>
      </c>
      <c r="G4038" s="1" t="s">
        <v>72</v>
      </c>
      <c r="H4038" s="1" t="s">
        <v>65</v>
      </c>
      <c r="I4038" s="1">
        <v>0.75</v>
      </c>
      <c r="J4038" s="1" t="s">
        <v>75</v>
      </c>
      <c r="K4038" s="1">
        <v>0</v>
      </c>
      <c r="M4038" s="1">
        <v>0</v>
      </c>
      <c r="O4038" s="1">
        <v>0</v>
      </c>
      <c r="Q4038" s="1">
        <v>0</v>
      </c>
      <c r="S4038" s="1">
        <v>0</v>
      </c>
      <c r="U4038" s="1">
        <v>0</v>
      </c>
      <c r="W4038" s="1">
        <v>0</v>
      </c>
      <c r="Y4038" s="1">
        <v>0</v>
      </c>
      <c r="AA4038" s="1">
        <v>0</v>
      </c>
      <c r="AC4038" s="1">
        <v>0</v>
      </c>
      <c r="AE4038" s="1">
        <v>0</v>
      </c>
      <c r="AG4038" s="1">
        <v>1</v>
      </c>
      <c r="AH4038" s="1">
        <v>0</v>
      </c>
    </row>
    <row r="4039" spans="1:34">
      <c r="A4039" s="1" t="s">
        <v>10431</v>
      </c>
      <c r="B4039" s="1" t="s">
        <v>10432</v>
      </c>
      <c r="C4039" s="1" t="s">
        <v>65</v>
      </c>
      <c r="D4039" s="1">
        <v>3</v>
      </c>
      <c r="E4039" s="4">
        <v>44660</v>
      </c>
      <c r="F4039" s="1" t="s">
        <v>10433</v>
      </c>
      <c r="G4039" s="1" t="s">
        <v>80</v>
      </c>
      <c r="H4039" s="1" t="s">
        <v>73</v>
      </c>
      <c r="I4039" s="1">
        <v>0.35</v>
      </c>
      <c r="J4039" s="1" t="s">
        <v>82</v>
      </c>
      <c r="K4039" s="1">
        <v>0.45</v>
      </c>
      <c r="L4039" s="1" t="s">
        <v>83</v>
      </c>
      <c r="M4039" s="1">
        <v>0.55000000000000004</v>
      </c>
      <c r="N4039" s="1" t="s">
        <v>84</v>
      </c>
      <c r="O4039" s="1">
        <v>0.75</v>
      </c>
      <c r="P4039" s="1" t="s">
        <v>85</v>
      </c>
      <c r="Q4039" s="1">
        <v>0</v>
      </c>
      <c r="S4039" s="1">
        <v>0</v>
      </c>
      <c r="U4039" s="1">
        <v>0</v>
      </c>
      <c r="W4039" s="1">
        <v>0</v>
      </c>
      <c r="Y4039" s="1">
        <v>0</v>
      </c>
      <c r="AA4039" s="1">
        <v>0</v>
      </c>
      <c r="AC4039" s="1">
        <v>0</v>
      </c>
      <c r="AE4039" s="1">
        <v>0</v>
      </c>
      <c r="AG4039" s="1">
        <v>3</v>
      </c>
      <c r="AH4039" s="1">
        <v>0</v>
      </c>
    </row>
    <row r="4040" spans="1:34">
      <c r="A4040" s="1" t="s">
        <v>10434</v>
      </c>
      <c r="B4040" s="1" t="s">
        <v>10435</v>
      </c>
      <c r="C4040" s="1" t="s">
        <v>259</v>
      </c>
      <c r="D4040" s="1">
        <v>9</v>
      </c>
      <c r="E4040" s="1">
        <v>43542</v>
      </c>
      <c r="F4040" s="1" t="s">
        <v>20332</v>
      </c>
      <c r="G4040" s="1" t="s">
        <v>72</v>
      </c>
      <c r="H4040" s="1" t="s">
        <v>65</v>
      </c>
      <c r="I4040" s="1">
        <v>0.8</v>
      </c>
      <c r="J4040" s="1" t="s">
        <v>75</v>
      </c>
      <c r="K4040" s="1">
        <v>0</v>
      </c>
      <c r="M4040" s="1">
        <v>0</v>
      </c>
      <c r="O4040" s="1">
        <v>0</v>
      </c>
      <c r="Q4040" s="1">
        <v>0</v>
      </c>
      <c r="S4040" s="1">
        <v>0</v>
      </c>
      <c r="U4040" s="1">
        <v>0</v>
      </c>
      <c r="W4040" s="1">
        <v>0</v>
      </c>
      <c r="Y4040" s="1">
        <v>0</v>
      </c>
      <c r="AA4040" s="1">
        <v>0</v>
      </c>
      <c r="AC4040" s="1">
        <v>0</v>
      </c>
      <c r="AE4040" s="1">
        <v>0</v>
      </c>
      <c r="AG4040" s="1">
        <v>1</v>
      </c>
      <c r="AH4040" s="1">
        <v>0</v>
      </c>
    </row>
    <row r="4041" spans="1:34">
      <c r="A4041" s="1" t="s">
        <v>10436</v>
      </c>
      <c r="B4041" s="1" t="s">
        <v>10437</v>
      </c>
      <c r="C4041" s="1" t="s">
        <v>121</v>
      </c>
      <c r="D4041" s="1">
        <v>9</v>
      </c>
      <c r="E4041" s="1">
        <v>44316</v>
      </c>
      <c r="F4041" s="1" t="s">
        <v>20332</v>
      </c>
      <c r="G4041" s="1" t="s">
        <v>72</v>
      </c>
      <c r="H4041" s="1" t="s">
        <v>65</v>
      </c>
      <c r="I4041" s="1">
        <v>0.8</v>
      </c>
      <c r="J4041" s="1" t="s">
        <v>75</v>
      </c>
      <c r="K4041" s="1">
        <v>0</v>
      </c>
      <c r="M4041" s="1">
        <v>0</v>
      </c>
      <c r="O4041" s="1">
        <v>0</v>
      </c>
      <c r="Q4041" s="1">
        <v>0</v>
      </c>
      <c r="S4041" s="1">
        <v>0</v>
      </c>
      <c r="U4041" s="1">
        <v>0</v>
      </c>
      <c r="W4041" s="1">
        <v>0</v>
      </c>
      <c r="Y4041" s="1">
        <v>0</v>
      </c>
      <c r="AA4041" s="1">
        <v>0</v>
      </c>
      <c r="AC4041" s="1">
        <v>0</v>
      </c>
      <c r="AE4041" s="1">
        <v>0</v>
      </c>
      <c r="AG4041" s="1">
        <v>1</v>
      </c>
      <c r="AH4041" s="1">
        <v>0</v>
      </c>
    </row>
    <row r="4042" spans="1:34">
      <c r="A4042" s="1" t="s">
        <v>10438</v>
      </c>
      <c r="B4042" s="1" t="s">
        <v>10439</v>
      </c>
      <c r="C4042" s="1" t="s">
        <v>199</v>
      </c>
      <c r="H4042" s="1" t="s">
        <v>65</v>
      </c>
      <c r="I4042" s="1" t="s">
        <v>66</v>
      </c>
      <c r="V4042" s="1" t="s">
        <v>67</v>
      </c>
    </row>
    <row r="4043" spans="1:34">
      <c r="A4043" s="1" t="s">
        <v>10440</v>
      </c>
      <c r="B4043" s="1" t="s">
        <v>10441</v>
      </c>
      <c r="C4043" s="1" t="s">
        <v>193</v>
      </c>
      <c r="D4043" s="1">
        <v>17</v>
      </c>
      <c r="E4043" s="4">
        <v>44712</v>
      </c>
      <c r="F4043" s="1" t="s">
        <v>10442</v>
      </c>
      <c r="G4043" s="1" t="s">
        <v>72</v>
      </c>
      <c r="H4043" s="1" t="s">
        <v>65</v>
      </c>
      <c r="I4043" s="1">
        <v>0.6</v>
      </c>
      <c r="J4043" s="1" t="s">
        <v>75</v>
      </c>
      <c r="K4043" s="1">
        <v>0</v>
      </c>
      <c r="M4043" s="1">
        <v>0</v>
      </c>
      <c r="O4043" s="1">
        <v>0</v>
      </c>
      <c r="Q4043" s="1">
        <v>0</v>
      </c>
      <c r="S4043" s="1">
        <v>0</v>
      </c>
      <c r="U4043" s="1">
        <v>0</v>
      </c>
      <c r="W4043" s="1">
        <v>0</v>
      </c>
      <c r="Y4043" s="1">
        <v>0</v>
      </c>
      <c r="AA4043" s="1">
        <v>0</v>
      </c>
      <c r="AC4043" s="1">
        <v>0</v>
      </c>
      <c r="AE4043" s="1">
        <v>0</v>
      </c>
      <c r="AG4043" s="1">
        <v>1</v>
      </c>
      <c r="AH4043" s="1">
        <v>0</v>
      </c>
    </row>
    <row r="4044" spans="1:34">
      <c r="A4044" s="1" t="s">
        <v>10443</v>
      </c>
      <c r="B4044" s="1" t="s">
        <v>10444</v>
      </c>
      <c r="C4044" s="1" t="s">
        <v>255</v>
      </c>
      <c r="D4044" s="1">
        <v>3</v>
      </c>
      <c r="E4044" s="4">
        <v>44618</v>
      </c>
      <c r="F4044" s="1" t="s">
        <v>10445</v>
      </c>
      <c r="G4044" s="1" t="s">
        <v>72</v>
      </c>
      <c r="H4044" s="1" t="s">
        <v>65</v>
      </c>
      <c r="I4044" s="1">
        <v>0.55000000000000004</v>
      </c>
      <c r="J4044" s="1" t="s">
        <v>75</v>
      </c>
      <c r="K4044" s="1">
        <v>0</v>
      </c>
      <c r="M4044" s="1">
        <v>0</v>
      </c>
      <c r="O4044" s="1">
        <v>0</v>
      </c>
      <c r="Q4044" s="1">
        <v>0</v>
      </c>
      <c r="S4044" s="1">
        <v>0</v>
      </c>
      <c r="U4044" s="1">
        <v>0</v>
      </c>
      <c r="W4044" s="1">
        <v>0</v>
      </c>
      <c r="Y4044" s="1">
        <v>0</v>
      </c>
      <c r="AA4044" s="1">
        <v>0</v>
      </c>
      <c r="AC4044" s="1">
        <v>0</v>
      </c>
      <c r="AE4044" s="1">
        <v>0</v>
      </c>
      <c r="AG4044" s="1">
        <v>1</v>
      </c>
      <c r="AH4044" s="1">
        <v>0</v>
      </c>
    </row>
    <row r="4045" spans="1:34">
      <c r="A4045" s="1" t="s">
        <v>10446</v>
      </c>
      <c r="B4045" s="1" t="s">
        <v>10447</v>
      </c>
      <c r="C4045" s="1" t="s">
        <v>235</v>
      </c>
      <c r="D4045" s="1">
        <v>10</v>
      </c>
      <c r="E4045" s="1">
        <v>44305</v>
      </c>
      <c r="F4045" s="1" t="s">
        <v>20332</v>
      </c>
      <c r="G4045" s="1" t="s">
        <v>72</v>
      </c>
      <c r="H4045" s="1" t="s">
        <v>65</v>
      </c>
      <c r="I4045" s="1">
        <v>0.8</v>
      </c>
      <c r="J4045" s="1" t="s">
        <v>75</v>
      </c>
      <c r="K4045" s="1">
        <v>0</v>
      </c>
      <c r="M4045" s="1">
        <v>0</v>
      </c>
      <c r="O4045" s="1">
        <v>0</v>
      </c>
      <c r="Q4045" s="1">
        <v>0</v>
      </c>
      <c r="S4045" s="1">
        <v>0</v>
      </c>
      <c r="U4045" s="1">
        <v>0</v>
      </c>
      <c r="W4045" s="1">
        <v>0</v>
      </c>
      <c r="Y4045" s="1">
        <v>0</v>
      </c>
      <c r="AA4045" s="1">
        <v>0</v>
      </c>
      <c r="AC4045" s="1">
        <v>0</v>
      </c>
      <c r="AE4045" s="1">
        <v>0</v>
      </c>
      <c r="AG4045" s="1">
        <v>1</v>
      </c>
      <c r="AH4045" s="1">
        <v>0</v>
      </c>
    </row>
    <row r="4046" spans="1:34">
      <c r="A4046" s="1" t="s">
        <v>10448</v>
      </c>
      <c r="B4046" s="1" t="s">
        <v>10449</v>
      </c>
      <c r="C4046" s="1" t="s">
        <v>255</v>
      </c>
      <c r="D4046" s="1">
        <v>5</v>
      </c>
      <c r="E4046" s="4">
        <v>44606</v>
      </c>
      <c r="F4046" s="1" t="s">
        <v>10450</v>
      </c>
      <c r="G4046" s="1" t="s">
        <v>72</v>
      </c>
      <c r="H4046" s="1" t="s">
        <v>65</v>
      </c>
      <c r="I4046" s="1">
        <v>0.7</v>
      </c>
      <c r="J4046" s="1" t="s">
        <v>75</v>
      </c>
      <c r="K4046" s="1">
        <v>0</v>
      </c>
      <c r="M4046" s="1">
        <v>0</v>
      </c>
      <c r="O4046" s="1">
        <v>0</v>
      </c>
      <c r="Q4046" s="1">
        <v>0</v>
      </c>
      <c r="S4046" s="1">
        <v>0</v>
      </c>
      <c r="U4046" s="1">
        <v>0</v>
      </c>
      <c r="W4046" s="1">
        <v>0</v>
      </c>
      <c r="Y4046" s="1">
        <v>0</v>
      </c>
      <c r="AA4046" s="1">
        <v>0</v>
      </c>
      <c r="AC4046" s="1">
        <v>0</v>
      </c>
      <c r="AE4046" s="1">
        <v>0</v>
      </c>
      <c r="AG4046" s="1">
        <v>1</v>
      </c>
      <c r="AH4046" s="1">
        <v>0</v>
      </c>
    </row>
    <row r="4047" spans="1:34">
      <c r="A4047" s="1" t="s">
        <v>10451</v>
      </c>
      <c r="B4047" s="1" t="s">
        <v>10452</v>
      </c>
      <c r="C4047" s="1" t="s">
        <v>112</v>
      </c>
      <c r="D4047" s="1">
        <v>48</v>
      </c>
      <c r="E4047" s="4">
        <v>44559</v>
      </c>
      <c r="F4047" s="1" t="s">
        <v>10453</v>
      </c>
      <c r="G4047" s="1" t="s">
        <v>72</v>
      </c>
      <c r="H4047" s="1" t="s">
        <v>65</v>
      </c>
      <c r="I4047" s="1">
        <v>0.7</v>
      </c>
      <c r="J4047" s="1" t="s">
        <v>75</v>
      </c>
      <c r="K4047" s="1">
        <v>0</v>
      </c>
      <c r="M4047" s="1">
        <v>0</v>
      </c>
      <c r="O4047" s="1">
        <v>0</v>
      </c>
      <c r="Q4047" s="1">
        <v>0</v>
      </c>
      <c r="S4047" s="1">
        <v>0</v>
      </c>
      <c r="U4047" s="1">
        <v>0</v>
      </c>
      <c r="W4047" s="1">
        <v>0</v>
      </c>
      <c r="Y4047" s="1">
        <v>0</v>
      </c>
      <c r="AA4047" s="1">
        <v>0</v>
      </c>
      <c r="AC4047" s="1">
        <v>0</v>
      </c>
      <c r="AE4047" s="1">
        <v>0</v>
      </c>
      <c r="AG4047" s="1">
        <v>1</v>
      </c>
      <c r="AH4047" s="1">
        <v>0</v>
      </c>
    </row>
    <row r="4048" spans="1:34">
      <c r="A4048" s="1" t="s">
        <v>10454</v>
      </c>
      <c r="B4048" s="1" t="s">
        <v>10455</v>
      </c>
      <c r="C4048" s="1" t="s">
        <v>259</v>
      </c>
      <c r="D4048" s="1">
        <v>7</v>
      </c>
      <c r="E4048" s="4">
        <v>44621</v>
      </c>
      <c r="F4048" s="1" t="s">
        <v>10456</v>
      </c>
      <c r="G4048" s="1" t="s">
        <v>80</v>
      </c>
      <c r="H4048" s="1" t="s">
        <v>65</v>
      </c>
      <c r="I4048" s="1">
        <v>0.6</v>
      </c>
      <c r="J4048" s="1" t="s">
        <v>75</v>
      </c>
      <c r="K4048" s="1">
        <v>0</v>
      </c>
      <c r="M4048" s="1">
        <v>0</v>
      </c>
      <c r="O4048" s="1">
        <v>0</v>
      </c>
      <c r="Q4048" s="1">
        <v>0</v>
      </c>
      <c r="S4048" s="1">
        <v>0</v>
      </c>
      <c r="U4048" s="1">
        <v>0</v>
      </c>
      <c r="W4048" s="1">
        <v>0</v>
      </c>
      <c r="Y4048" s="1">
        <v>0</v>
      </c>
      <c r="AA4048" s="1">
        <v>0</v>
      </c>
      <c r="AC4048" s="1">
        <v>0</v>
      </c>
      <c r="AE4048" s="1">
        <v>0</v>
      </c>
      <c r="AG4048" s="1">
        <v>1</v>
      </c>
      <c r="AH4048" s="1">
        <v>0</v>
      </c>
    </row>
    <row r="4049" spans="1:34">
      <c r="A4049" s="1" t="s">
        <v>10457</v>
      </c>
      <c r="B4049" s="1" t="s">
        <v>10458</v>
      </c>
      <c r="C4049" s="1" t="s">
        <v>212</v>
      </c>
      <c r="D4049" s="1">
        <v>4</v>
      </c>
      <c r="E4049" s="4">
        <v>44659</v>
      </c>
      <c r="F4049" s="1" t="s">
        <v>10459</v>
      </c>
      <c r="G4049" s="1" t="s">
        <v>72</v>
      </c>
      <c r="H4049" s="1" t="s">
        <v>65</v>
      </c>
      <c r="I4049" s="1">
        <v>0.8</v>
      </c>
      <c r="J4049" s="1" t="s">
        <v>75</v>
      </c>
      <c r="K4049" s="1">
        <v>0</v>
      </c>
      <c r="M4049" s="1">
        <v>0</v>
      </c>
      <c r="O4049" s="1">
        <v>0</v>
      </c>
      <c r="Q4049" s="1">
        <v>0</v>
      </c>
      <c r="S4049" s="1">
        <v>0</v>
      </c>
      <c r="U4049" s="1">
        <v>0</v>
      </c>
      <c r="W4049" s="1">
        <v>0</v>
      </c>
      <c r="Y4049" s="1">
        <v>0</v>
      </c>
      <c r="AA4049" s="1">
        <v>0</v>
      </c>
      <c r="AC4049" s="1">
        <v>0</v>
      </c>
      <c r="AE4049" s="1">
        <v>0</v>
      </c>
      <c r="AG4049" s="1">
        <v>1</v>
      </c>
      <c r="AH4049" s="1">
        <v>0</v>
      </c>
    </row>
    <row r="4050" spans="1:34">
      <c r="A4050" s="1" t="s">
        <v>10460</v>
      </c>
      <c r="B4050" s="1" t="s">
        <v>10461</v>
      </c>
      <c r="C4050" s="1" t="s">
        <v>112</v>
      </c>
      <c r="D4050" s="1">
        <v>2</v>
      </c>
      <c r="E4050" s="1">
        <v>44637</v>
      </c>
      <c r="F4050" s="1" t="s">
        <v>20604</v>
      </c>
      <c r="G4050" s="1" t="s">
        <v>72</v>
      </c>
      <c r="H4050" s="1" t="s">
        <v>65</v>
      </c>
      <c r="I4050" s="1">
        <v>0.6</v>
      </c>
      <c r="J4050" s="1" t="s">
        <v>75</v>
      </c>
      <c r="K4050" s="1">
        <v>0</v>
      </c>
      <c r="M4050" s="1">
        <v>0</v>
      </c>
      <c r="O4050" s="1">
        <v>0</v>
      </c>
      <c r="Q4050" s="1">
        <v>0</v>
      </c>
      <c r="S4050" s="1">
        <v>0</v>
      </c>
      <c r="U4050" s="1">
        <v>0</v>
      </c>
      <c r="W4050" s="1">
        <v>0</v>
      </c>
      <c r="Y4050" s="1">
        <v>0</v>
      </c>
      <c r="AA4050" s="1">
        <v>0</v>
      </c>
      <c r="AC4050" s="1">
        <v>0</v>
      </c>
      <c r="AE4050" s="1">
        <v>0</v>
      </c>
      <c r="AG4050" s="1">
        <v>1</v>
      </c>
      <c r="AH4050" s="1">
        <v>0</v>
      </c>
    </row>
    <row r="4051" spans="1:34">
      <c r="A4051" s="1" t="s">
        <v>10462</v>
      </c>
      <c r="B4051" s="1" t="s">
        <v>10463</v>
      </c>
      <c r="C4051" s="1" t="s">
        <v>112</v>
      </c>
      <c r="D4051" s="1">
        <v>41</v>
      </c>
      <c r="E4051" s="4">
        <v>44559</v>
      </c>
      <c r="F4051" s="1" t="s">
        <v>10464</v>
      </c>
      <c r="G4051" s="1" t="s">
        <v>72</v>
      </c>
      <c r="H4051" s="1" t="s">
        <v>65</v>
      </c>
      <c r="I4051" s="1">
        <v>0.8</v>
      </c>
      <c r="J4051" s="1" t="s">
        <v>75</v>
      </c>
      <c r="K4051" s="1">
        <v>0</v>
      </c>
      <c r="M4051" s="1">
        <v>0</v>
      </c>
      <c r="O4051" s="1">
        <v>0</v>
      </c>
      <c r="Q4051" s="1">
        <v>0</v>
      </c>
      <c r="S4051" s="1">
        <v>0</v>
      </c>
      <c r="U4051" s="1">
        <v>0</v>
      </c>
      <c r="W4051" s="1">
        <v>0</v>
      </c>
      <c r="Y4051" s="1">
        <v>0</v>
      </c>
      <c r="AA4051" s="1">
        <v>0</v>
      </c>
      <c r="AC4051" s="1">
        <v>0</v>
      </c>
      <c r="AE4051" s="1">
        <v>0</v>
      </c>
      <c r="AG4051" s="1">
        <v>1</v>
      </c>
      <c r="AH4051" s="1">
        <v>0</v>
      </c>
    </row>
    <row r="4052" spans="1:34">
      <c r="A4052" s="1" t="s">
        <v>10465</v>
      </c>
      <c r="B4052" s="1" t="s">
        <v>10466</v>
      </c>
      <c r="C4052" s="1" t="s">
        <v>626</v>
      </c>
      <c r="D4052" s="1">
        <v>14</v>
      </c>
      <c r="E4052" s="4">
        <v>44704</v>
      </c>
      <c r="F4052" s="1" t="s">
        <v>10467</v>
      </c>
      <c r="G4052" s="1" t="s">
        <v>80</v>
      </c>
      <c r="H4052" s="1" t="s">
        <v>73</v>
      </c>
      <c r="I4052" s="1">
        <v>0</v>
      </c>
      <c r="J4052" s="1" t="s">
        <v>284</v>
      </c>
      <c r="K4052" s="1">
        <v>0.75</v>
      </c>
      <c r="L4052" s="1" t="s">
        <v>75</v>
      </c>
      <c r="M4052" s="1">
        <v>0</v>
      </c>
      <c r="O4052" s="1">
        <v>0</v>
      </c>
      <c r="Q4052" s="1">
        <v>0</v>
      </c>
      <c r="S4052" s="1">
        <v>0</v>
      </c>
      <c r="U4052" s="1">
        <v>0</v>
      </c>
      <c r="W4052" s="1">
        <v>0</v>
      </c>
      <c r="Y4052" s="1">
        <v>0</v>
      </c>
      <c r="AA4052" s="1">
        <v>0</v>
      </c>
      <c r="AC4052" s="1">
        <v>0</v>
      </c>
      <c r="AE4052" s="1">
        <v>0</v>
      </c>
      <c r="AG4052" s="1">
        <v>2</v>
      </c>
      <c r="AH4052" s="1">
        <v>16000</v>
      </c>
    </row>
    <row r="4053" spans="1:34">
      <c r="A4053" s="1" t="s">
        <v>10468</v>
      </c>
      <c r="B4053" s="1" t="s">
        <v>10469</v>
      </c>
      <c r="C4053" s="1" t="s">
        <v>903</v>
      </c>
      <c r="D4053" s="1">
        <v>3</v>
      </c>
      <c r="E4053" s="4">
        <v>44660</v>
      </c>
      <c r="F4053" s="1" t="s">
        <v>10470</v>
      </c>
      <c r="G4053" s="1" t="s">
        <v>72</v>
      </c>
      <c r="H4053" s="1" t="s">
        <v>65</v>
      </c>
      <c r="I4053" s="1">
        <v>0.4</v>
      </c>
      <c r="J4053" s="1" t="s">
        <v>75</v>
      </c>
      <c r="K4053" s="1">
        <v>0</v>
      </c>
      <c r="M4053" s="1">
        <v>0</v>
      </c>
      <c r="O4053" s="1">
        <v>0</v>
      </c>
      <c r="Q4053" s="1">
        <v>0</v>
      </c>
      <c r="S4053" s="1">
        <v>0</v>
      </c>
      <c r="U4053" s="1">
        <v>0</v>
      </c>
      <c r="W4053" s="1">
        <v>0</v>
      </c>
      <c r="Y4053" s="1">
        <v>0</v>
      </c>
      <c r="AA4053" s="1">
        <v>0</v>
      </c>
      <c r="AC4053" s="1">
        <v>0</v>
      </c>
      <c r="AE4053" s="1">
        <v>0</v>
      </c>
      <c r="AG4053" s="1">
        <v>1</v>
      </c>
      <c r="AH4053" s="1">
        <v>0</v>
      </c>
    </row>
    <row r="4054" spans="1:34">
      <c r="A4054" s="1" t="s">
        <v>10471</v>
      </c>
      <c r="B4054" s="1" t="s">
        <v>10472</v>
      </c>
      <c r="C4054" s="1" t="s">
        <v>259</v>
      </c>
      <c r="D4054" s="1">
        <v>30</v>
      </c>
      <c r="E4054" s="4">
        <v>44651</v>
      </c>
      <c r="F4054" s="1" t="s">
        <v>10473</v>
      </c>
      <c r="G4054" s="1" t="s">
        <v>80</v>
      </c>
      <c r="H4054" s="1" t="s">
        <v>73</v>
      </c>
      <c r="I4054" s="1">
        <v>0.46</v>
      </c>
      <c r="J4054" s="1" t="s">
        <v>82</v>
      </c>
      <c r="K4054" s="1">
        <v>0.56000000000000005</v>
      </c>
      <c r="L4054" s="1" t="s">
        <v>83</v>
      </c>
      <c r="M4054" s="1">
        <v>0.66</v>
      </c>
      <c r="N4054" s="1" t="s">
        <v>84</v>
      </c>
      <c r="O4054" s="1">
        <v>0.8</v>
      </c>
      <c r="P4054" s="1" t="s">
        <v>85</v>
      </c>
      <c r="Q4054" s="1">
        <v>0</v>
      </c>
      <c r="S4054" s="1">
        <v>0</v>
      </c>
      <c r="U4054" s="1">
        <v>0</v>
      </c>
      <c r="W4054" s="1">
        <v>0</v>
      </c>
      <c r="Y4054" s="1">
        <v>0</v>
      </c>
      <c r="AA4054" s="1">
        <v>0</v>
      </c>
      <c r="AC4054" s="1">
        <v>0</v>
      </c>
      <c r="AE4054" s="1">
        <v>0</v>
      </c>
      <c r="AG4054" s="1">
        <v>3</v>
      </c>
      <c r="AH4054" s="1">
        <v>0</v>
      </c>
    </row>
    <row r="4055" spans="1:34">
      <c r="A4055" s="1" t="s">
        <v>10474</v>
      </c>
      <c r="B4055" s="1" t="s">
        <v>10475</v>
      </c>
      <c r="C4055" s="1" t="s">
        <v>255</v>
      </c>
      <c r="D4055" s="1">
        <v>6</v>
      </c>
      <c r="E4055" s="1">
        <v>43517</v>
      </c>
      <c r="F4055" s="1" t="s">
        <v>20332</v>
      </c>
      <c r="G4055" s="1" t="s">
        <v>72</v>
      </c>
      <c r="H4055" s="1" t="s">
        <v>65</v>
      </c>
      <c r="I4055" s="1">
        <v>0.8</v>
      </c>
      <c r="J4055" s="1" t="s">
        <v>75</v>
      </c>
      <c r="K4055" s="1">
        <v>0</v>
      </c>
      <c r="M4055" s="1">
        <v>0</v>
      </c>
      <c r="O4055" s="1">
        <v>0</v>
      </c>
      <c r="Q4055" s="1">
        <v>0</v>
      </c>
      <c r="S4055" s="1">
        <v>0</v>
      </c>
      <c r="U4055" s="1">
        <v>0</v>
      </c>
      <c r="W4055" s="1">
        <v>0</v>
      </c>
      <c r="Y4055" s="1">
        <v>0</v>
      </c>
      <c r="AA4055" s="1">
        <v>0</v>
      </c>
      <c r="AC4055" s="1">
        <v>0</v>
      </c>
      <c r="AE4055" s="1">
        <v>0</v>
      </c>
      <c r="AG4055" s="1">
        <v>1</v>
      </c>
      <c r="AH4055" s="1">
        <v>0</v>
      </c>
    </row>
    <row r="4056" spans="1:34">
      <c r="A4056" s="1" t="s">
        <v>10476</v>
      </c>
      <c r="B4056" s="1" t="s">
        <v>10477</v>
      </c>
      <c r="C4056" s="1" t="s">
        <v>199</v>
      </c>
      <c r="D4056" s="1">
        <v>4</v>
      </c>
      <c r="E4056" s="1">
        <v>44649</v>
      </c>
      <c r="F4056" s="1" t="s">
        <v>20605</v>
      </c>
      <c r="G4056" s="1" t="s">
        <v>72</v>
      </c>
      <c r="H4056" s="1" t="s">
        <v>65</v>
      </c>
      <c r="I4056" s="1">
        <v>0.8</v>
      </c>
      <c r="J4056" s="1" t="s">
        <v>75</v>
      </c>
      <c r="K4056" s="1">
        <v>0</v>
      </c>
      <c r="M4056" s="1">
        <v>0</v>
      </c>
      <c r="O4056" s="1">
        <v>0</v>
      </c>
      <c r="Q4056" s="1">
        <v>0</v>
      </c>
      <c r="S4056" s="1">
        <v>0</v>
      </c>
      <c r="U4056" s="1">
        <v>0</v>
      </c>
      <c r="W4056" s="1">
        <v>0</v>
      </c>
      <c r="Y4056" s="1">
        <v>0</v>
      </c>
      <c r="AA4056" s="1">
        <v>0</v>
      </c>
      <c r="AC4056" s="1">
        <v>0</v>
      </c>
      <c r="AE4056" s="1">
        <v>0</v>
      </c>
      <c r="AG4056" s="1">
        <v>1</v>
      </c>
      <c r="AH4056" s="1">
        <v>0</v>
      </c>
    </row>
    <row r="4057" spans="1:34">
      <c r="A4057" s="1" t="s">
        <v>10478</v>
      </c>
      <c r="B4057" s="1" t="s">
        <v>10479</v>
      </c>
      <c r="C4057" s="1" t="s">
        <v>112</v>
      </c>
      <c r="D4057" s="1">
        <v>49</v>
      </c>
      <c r="E4057" s="1">
        <v>44133</v>
      </c>
      <c r="F4057" s="1" t="s">
        <v>20332</v>
      </c>
      <c r="G4057" s="1" t="s">
        <v>72</v>
      </c>
      <c r="H4057" s="1" t="s">
        <v>65</v>
      </c>
      <c r="I4057" s="1">
        <v>0.6</v>
      </c>
      <c r="J4057" s="1" t="s">
        <v>75</v>
      </c>
      <c r="K4057" s="1">
        <v>0</v>
      </c>
      <c r="M4057" s="1">
        <v>0</v>
      </c>
      <c r="O4057" s="1">
        <v>0</v>
      </c>
      <c r="Q4057" s="1">
        <v>0</v>
      </c>
      <c r="S4057" s="1">
        <v>0</v>
      </c>
      <c r="U4057" s="1">
        <v>0</v>
      </c>
      <c r="W4057" s="1">
        <v>0</v>
      </c>
      <c r="Y4057" s="1">
        <v>0</v>
      </c>
      <c r="AA4057" s="1">
        <v>0</v>
      </c>
      <c r="AC4057" s="1">
        <v>0</v>
      </c>
      <c r="AE4057" s="1">
        <v>0</v>
      </c>
      <c r="AG4057" s="1">
        <v>1</v>
      </c>
      <c r="AH4057" s="1">
        <v>0</v>
      </c>
    </row>
    <row r="4058" spans="1:34">
      <c r="A4058" s="1" t="s">
        <v>10480</v>
      </c>
      <c r="B4058" s="1" t="s">
        <v>10481</v>
      </c>
      <c r="C4058" s="1" t="s">
        <v>30</v>
      </c>
      <c r="D4058" s="1">
        <v>2</v>
      </c>
      <c r="E4058" s="4">
        <v>44583</v>
      </c>
      <c r="F4058" s="1" t="s">
        <v>10482</v>
      </c>
      <c r="G4058" s="1" t="s">
        <v>72</v>
      </c>
      <c r="H4058" s="1" t="s">
        <v>65</v>
      </c>
      <c r="I4058" s="1">
        <v>0.8</v>
      </c>
      <c r="J4058" s="1" t="s">
        <v>75</v>
      </c>
      <c r="K4058" s="1">
        <v>0</v>
      </c>
      <c r="M4058" s="1">
        <v>0</v>
      </c>
      <c r="O4058" s="1">
        <v>0</v>
      </c>
      <c r="Q4058" s="1">
        <v>0</v>
      </c>
      <c r="S4058" s="1">
        <v>0</v>
      </c>
      <c r="U4058" s="1">
        <v>0</v>
      </c>
      <c r="W4058" s="1">
        <v>0</v>
      </c>
      <c r="Y4058" s="1">
        <v>0</v>
      </c>
      <c r="AA4058" s="1">
        <v>0</v>
      </c>
      <c r="AC4058" s="1">
        <v>0</v>
      </c>
      <c r="AE4058" s="1">
        <v>0</v>
      </c>
      <c r="AG4058" s="1">
        <v>1</v>
      </c>
      <c r="AH4058" s="1">
        <v>0</v>
      </c>
    </row>
    <row r="4059" spans="1:34">
      <c r="A4059" s="1" t="s">
        <v>10483</v>
      </c>
      <c r="B4059" s="1" t="s">
        <v>10484</v>
      </c>
      <c r="C4059" s="1" t="s">
        <v>369</v>
      </c>
      <c r="D4059" s="1">
        <v>50</v>
      </c>
      <c r="E4059" s="4">
        <v>44544</v>
      </c>
      <c r="F4059" s="1" t="s">
        <v>10485</v>
      </c>
      <c r="G4059" s="1" t="s">
        <v>72</v>
      </c>
      <c r="H4059" s="1" t="s">
        <v>73</v>
      </c>
      <c r="I4059" s="1">
        <v>0</v>
      </c>
      <c r="J4059" s="1" t="s">
        <v>74</v>
      </c>
      <c r="K4059" s="1">
        <v>0.2</v>
      </c>
      <c r="L4059" s="1" t="s">
        <v>75</v>
      </c>
      <c r="M4059" s="1">
        <v>0</v>
      </c>
      <c r="O4059" s="1">
        <v>0</v>
      </c>
      <c r="Q4059" s="1">
        <v>0</v>
      </c>
      <c r="S4059" s="1">
        <v>0</v>
      </c>
      <c r="U4059" s="1">
        <v>0</v>
      </c>
      <c r="W4059" s="1">
        <v>0</v>
      </c>
      <c r="Y4059" s="1">
        <v>0</v>
      </c>
      <c r="AA4059" s="1">
        <v>0</v>
      </c>
      <c r="AC4059" s="1">
        <v>0</v>
      </c>
      <c r="AE4059" s="1">
        <v>0</v>
      </c>
      <c r="AG4059" s="1">
        <v>2</v>
      </c>
      <c r="AH4059" s="1">
        <v>10000</v>
      </c>
    </row>
    <row r="4060" spans="1:34">
      <c r="A4060" s="1" t="s">
        <v>10486</v>
      </c>
      <c r="B4060" s="1" t="s">
        <v>10487</v>
      </c>
      <c r="C4060" s="1" t="s">
        <v>255</v>
      </c>
      <c r="D4060" s="1">
        <v>8</v>
      </c>
      <c r="E4060" s="4">
        <v>44651</v>
      </c>
      <c r="F4060" s="1" t="s">
        <v>10488</v>
      </c>
      <c r="G4060" s="1" t="s">
        <v>72</v>
      </c>
      <c r="H4060" s="1" t="s">
        <v>73</v>
      </c>
      <c r="I4060" s="1">
        <v>0</v>
      </c>
      <c r="J4060" s="1" t="s">
        <v>434</v>
      </c>
      <c r="K4060" s="1">
        <v>0.6</v>
      </c>
      <c r="L4060" s="1" t="s">
        <v>75</v>
      </c>
      <c r="M4060" s="1">
        <v>0</v>
      </c>
      <c r="O4060" s="1">
        <v>0</v>
      </c>
      <c r="Q4060" s="1">
        <v>0</v>
      </c>
      <c r="S4060" s="1">
        <v>0</v>
      </c>
      <c r="U4060" s="1">
        <v>0</v>
      </c>
      <c r="W4060" s="1">
        <v>0</v>
      </c>
      <c r="Y4060" s="1">
        <v>0</v>
      </c>
      <c r="AA4060" s="1">
        <v>0</v>
      </c>
      <c r="AC4060" s="1">
        <v>0</v>
      </c>
      <c r="AE4060" s="1">
        <v>0</v>
      </c>
      <c r="AG4060" s="1">
        <v>2</v>
      </c>
      <c r="AH4060" s="1">
        <v>7500</v>
      </c>
    </row>
    <row r="4061" spans="1:34">
      <c r="A4061" s="1" t="s">
        <v>10489</v>
      </c>
      <c r="B4061" s="1" t="s">
        <v>10490</v>
      </c>
      <c r="C4061" s="1" t="s">
        <v>1707</v>
      </c>
      <c r="D4061" s="1">
        <v>51</v>
      </c>
      <c r="E4061" s="4">
        <v>44551</v>
      </c>
      <c r="F4061" s="1" t="s">
        <v>10491</v>
      </c>
      <c r="G4061" s="1" t="s">
        <v>72</v>
      </c>
      <c r="H4061" s="1" t="s">
        <v>65</v>
      </c>
      <c r="I4061" s="1">
        <v>0.8</v>
      </c>
      <c r="J4061" s="1" t="s">
        <v>75</v>
      </c>
      <c r="K4061" s="1">
        <v>0</v>
      </c>
      <c r="M4061" s="1">
        <v>0</v>
      </c>
      <c r="O4061" s="1">
        <v>0</v>
      </c>
      <c r="Q4061" s="1">
        <v>0</v>
      </c>
      <c r="S4061" s="1">
        <v>0</v>
      </c>
      <c r="U4061" s="1">
        <v>0</v>
      </c>
      <c r="W4061" s="1">
        <v>0</v>
      </c>
      <c r="Y4061" s="1">
        <v>0</v>
      </c>
      <c r="AA4061" s="1">
        <v>0</v>
      </c>
      <c r="AC4061" s="1">
        <v>0</v>
      </c>
      <c r="AE4061" s="1">
        <v>0</v>
      </c>
      <c r="AG4061" s="1">
        <v>1</v>
      </c>
      <c r="AH4061" s="1">
        <v>0</v>
      </c>
    </row>
    <row r="4062" spans="1:34">
      <c r="A4062" s="1" t="s">
        <v>10492</v>
      </c>
      <c r="B4062" s="1" t="s">
        <v>10493</v>
      </c>
      <c r="C4062" s="1" t="s">
        <v>156</v>
      </c>
      <c r="D4062" s="1">
        <v>10</v>
      </c>
      <c r="E4062" s="1">
        <v>44267</v>
      </c>
      <c r="F4062" s="1" t="s">
        <v>20332</v>
      </c>
      <c r="G4062" s="1" t="s">
        <v>72</v>
      </c>
      <c r="H4062" s="1" t="s">
        <v>65</v>
      </c>
      <c r="I4062" s="1">
        <v>0.8</v>
      </c>
      <c r="J4062" s="1" t="s">
        <v>75</v>
      </c>
      <c r="K4062" s="1">
        <v>0</v>
      </c>
      <c r="M4062" s="1">
        <v>0</v>
      </c>
      <c r="O4062" s="1">
        <v>0</v>
      </c>
      <c r="Q4062" s="1">
        <v>0</v>
      </c>
      <c r="S4062" s="1">
        <v>0</v>
      </c>
      <c r="U4062" s="1">
        <v>0</v>
      </c>
      <c r="W4062" s="1">
        <v>0</v>
      </c>
      <c r="Y4062" s="1">
        <v>0</v>
      </c>
      <c r="AA4062" s="1">
        <v>0</v>
      </c>
      <c r="AC4062" s="1">
        <v>0</v>
      </c>
      <c r="AE4062" s="1">
        <v>0</v>
      </c>
      <c r="AG4062" s="1">
        <v>1</v>
      </c>
      <c r="AH4062" s="1">
        <v>0</v>
      </c>
    </row>
    <row r="4063" spans="1:34">
      <c r="A4063" s="1" t="s">
        <v>10494</v>
      </c>
      <c r="B4063" s="1" t="s">
        <v>10495</v>
      </c>
      <c r="C4063" s="1" t="s">
        <v>156</v>
      </c>
      <c r="D4063" s="1">
        <v>11</v>
      </c>
      <c r="E4063" s="1">
        <v>43501</v>
      </c>
      <c r="F4063" s="1" t="s">
        <v>20332</v>
      </c>
      <c r="G4063" s="1" t="s">
        <v>72</v>
      </c>
      <c r="H4063" s="1" t="s">
        <v>65</v>
      </c>
      <c r="I4063" s="1">
        <v>0.8</v>
      </c>
      <c r="J4063" s="1" t="s">
        <v>75</v>
      </c>
      <c r="K4063" s="1">
        <v>0</v>
      </c>
      <c r="M4063" s="1">
        <v>0</v>
      </c>
      <c r="O4063" s="1">
        <v>0</v>
      </c>
      <c r="Q4063" s="1">
        <v>0</v>
      </c>
      <c r="S4063" s="1">
        <v>0</v>
      </c>
      <c r="U4063" s="1">
        <v>0</v>
      </c>
      <c r="W4063" s="1">
        <v>0</v>
      </c>
      <c r="Y4063" s="1">
        <v>0</v>
      </c>
      <c r="AA4063" s="1">
        <v>0</v>
      </c>
      <c r="AC4063" s="1">
        <v>0</v>
      </c>
      <c r="AE4063" s="1">
        <v>0</v>
      </c>
      <c r="AG4063" s="1">
        <v>1</v>
      </c>
      <c r="AH4063" s="1">
        <v>0</v>
      </c>
    </row>
    <row r="4064" spans="1:34">
      <c r="A4064" s="1" t="s">
        <v>10496</v>
      </c>
      <c r="B4064" s="1" t="s">
        <v>10497</v>
      </c>
      <c r="C4064" s="1" t="s">
        <v>112</v>
      </c>
      <c r="D4064" s="1">
        <v>5</v>
      </c>
      <c r="E4064" s="4">
        <v>44651</v>
      </c>
      <c r="F4064" s="1" t="s">
        <v>10498</v>
      </c>
      <c r="G4064" s="1" t="s">
        <v>80</v>
      </c>
      <c r="H4064" s="1" t="s">
        <v>73</v>
      </c>
      <c r="I4064" s="1">
        <v>0</v>
      </c>
      <c r="J4064" s="1" t="s">
        <v>74</v>
      </c>
      <c r="K4064" s="1">
        <v>0.55000000000000004</v>
      </c>
      <c r="L4064" s="1" t="s">
        <v>82</v>
      </c>
      <c r="M4064" s="1">
        <v>0.65</v>
      </c>
      <c r="N4064" s="1" t="s">
        <v>83</v>
      </c>
      <c r="O4064" s="1">
        <v>0.75</v>
      </c>
      <c r="P4064" s="1" t="s">
        <v>84</v>
      </c>
      <c r="Q4064" s="1">
        <v>0.8</v>
      </c>
      <c r="R4064" s="1" t="s">
        <v>85</v>
      </c>
      <c r="S4064" s="1">
        <v>0</v>
      </c>
      <c r="U4064" s="1">
        <v>0</v>
      </c>
      <c r="W4064" s="1">
        <v>0</v>
      </c>
      <c r="Y4064" s="1">
        <v>0</v>
      </c>
      <c r="AA4064" s="1">
        <v>0</v>
      </c>
      <c r="AC4064" s="1">
        <v>0</v>
      </c>
      <c r="AE4064" s="1">
        <v>0</v>
      </c>
      <c r="AG4064" s="1">
        <v>4</v>
      </c>
      <c r="AH4064" s="1">
        <v>10000</v>
      </c>
    </row>
    <row r="4065" spans="1:34">
      <c r="A4065" s="1" t="s">
        <v>10499</v>
      </c>
      <c r="B4065" s="1" t="s">
        <v>10500</v>
      </c>
      <c r="C4065" s="1" t="s">
        <v>334</v>
      </c>
      <c r="D4065" s="1">
        <v>12</v>
      </c>
      <c r="E4065" s="4">
        <v>44772</v>
      </c>
      <c r="F4065" s="1" t="s">
        <v>10501</v>
      </c>
      <c r="G4065" s="1" t="s">
        <v>80</v>
      </c>
      <c r="H4065" s="1" t="s">
        <v>65</v>
      </c>
      <c r="I4065" s="1">
        <v>0.8</v>
      </c>
      <c r="J4065" s="1" t="s">
        <v>75</v>
      </c>
      <c r="K4065" s="1">
        <v>0</v>
      </c>
      <c r="M4065" s="1">
        <v>0</v>
      </c>
      <c r="O4065" s="1">
        <v>0</v>
      </c>
      <c r="Q4065" s="1">
        <v>0</v>
      </c>
      <c r="S4065" s="1">
        <v>0</v>
      </c>
      <c r="U4065" s="1">
        <v>0</v>
      </c>
      <c r="W4065" s="1">
        <v>0</v>
      </c>
      <c r="Y4065" s="1">
        <v>0</v>
      </c>
      <c r="AA4065" s="1">
        <v>0</v>
      </c>
      <c r="AC4065" s="1">
        <v>0</v>
      </c>
      <c r="AE4065" s="1">
        <v>0</v>
      </c>
      <c r="AG4065" s="1">
        <v>1</v>
      </c>
      <c r="AH4065" s="1">
        <v>0</v>
      </c>
    </row>
    <row r="4066" spans="1:34">
      <c r="A4066" s="1" t="s">
        <v>10502</v>
      </c>
      <c r="B4066" s="1" t="s">
        <v>10503</v>
      </c>
      <c r="C4066" s="1" t="s">
        <v>964</v>
      </c>
      <c r="D4066" s="1">
        <v>13</v>
      </c>
      <c r="E4066" s="1">
        <v>44284</v>
      </c>
      <c r="F4066" s="1" t="s">
        <v>20332</v>
      </c>
      <c r="G4066" s="1" t="s">
        <v>72</v>
      </c>
      <c r="H4066" s="1" t="s">
        <v>65</v>
      </c>
      <c r="I4066" s="1">
        <v>0.28999999999999998</v>
      </c>
      <c r="J4066" s="1" t="s">
        <v>75</v>
      </c>
      <c r="K4066" s="1">
        <v>0</v>
      </c>
      <c r="M4066" s="1">
        <v>0</v>
      </c>
      <c r="O4066" s="1">
        <v>0</v>
      </c>
      <c r="Q4066" s="1">
        <v>0</v>
      </c>
      <c r="S4066" s="1">
        <v>0</v>
      </c>
      <c r="U4066" s="1">
        <v>0</v>
      </c>
      <c r="W4066" s="1">
        <v>0</v>
      </c>
      <c r="Y4066" s="1">
        <v>0</v>
      </c>
      <c r="AA4066" s="1">
        <v>0</v>
      </c>
      <c r="AC4066" s="1">
        <v>0</v>
      </c>
      <c r="AE4066" s="1">
        <v>0</v>
      </c>
      <c r="AG4066" s="1">
        <v>1</v>
      </c>
      <c r="AH4066" s="1">
        <v>0</v>
      </c>
    </row>
    <row r="4067" spans="1:34">
      <c r="A4067" s="1" t="s">
        <v>10504</v>
      </c>
      <c r="B4067" s="1" t="s">
        <v>10505</v>
      </c>
      <c r="C4067" s="1" t="s">
        <v>112</v>
      </c>
      <c r="D4067" s="1">
        <v>42</v>
      </c>
      <c r="E4067" s="4">
        <v>44558</v>
      </c>
      <c r="F4067" s="1" t="s">
        <v>10506</v>
      </c>
      <c r="G4067" s="1" t="s">
        <v>72</v>
      </c>
      <c r="H4067" s="1" t="s">
        <v>65</v>
      </c>
      <c r="I4067" s="1">
        <v>0.8</v>
      </c>
      <c r="J4067" s="1" t="s">
        <v>75</v>
      </c>
      <c r="K4067" s="1">
        <v>0</v>
      </c>
      <c r="M4067" s="1">
        <v>0</v>
      </c>
      <c r="O4067" s="1">
        <v>0</v>
      </c>
      <c r="Q4067" s="1">
        <v>0</v>
      </c>
      <c r="S4067" s="1">
        <v>0</v>
      </c>
      <c r="U4067" s="1">
        <v>0</v>
      </c>
      <c r="W4067" s="1">
        <v>0</v>
      </c>
      <c r="Y4067" s="1">
        <v>0</v>
      </c>
      <c r="AA4067" s="1">
        <v>0</v>
      </c>
      <c r="AC4067" s="1">
        <v>0</v>
      </c>
      <c r="AE4067" s="1">
        <v>0</v>
      </c>
      <c r="AG4067" s="1">
        <v>1</v>
      </c>
      <c r="AH4067" s="1">
        <v>0</v>
      </c>
    </row>
    <row r="4068" spans="1:34">
      <c r="A4068" s="1" t="s">
        <v>10507</v>
      </c>
      <c r="B4068" s="1" t="s">
        <v>10508</v>
      </c>
      <c r="C4068" s="1" t="s">
        <v>3535</v>
      </c>
      <c r="D4068" s="1">
        <v>2</v>
      </c>
      <c r="E4068" s="4">
        <v>44578</v>
      </c>
      <c r="F4068" s="1" t="s">
        <v>10509</v>
      </c>
      <c r="G4068" s="1" t="s">
        <v>80</v>
      </c>
      <c r="H4068" s="1" t="s">
        <v>73</v>
      </c>
      <c r="I4068" s="1">
        <v>0</v>
      </c>
      <c r="J4068" s="1" t="s">
        <v>1697</v>
      </c>
      <c r="K4068" s="1">
        <v>0.4</v>
      </c>
      <c r="L4068" s="1" t="s">
        <v>82</v>
      </c>
      <c r="M4068" s="1">
        <v>0.45</v>
      </c>
      <c r="N4068" s="1" t="s">
        <v>83</v>
      </c>
      <c r="O4068" s="1">
        <v>0.55000000000000004</v>
      </c>
      <c r="P4068" s="1" t="s">
        <v>84</v>
      </c>
      <c r="Q4068" s="1">
        <v>0.7</v>
      </c>
      <c r="R4068" s="1" t="s">
        <v>85</v>
      </c>
      <c r="S4068" s="1">
        <v>0</v>
      </c>
      <c r="U4068" s="1">
        <v>0</v>
      </c>
      <c r="W4068" s="1">
        <v>0</v>
      </c>
      <c r="Y4068" s="1">
        <v>0</v>
      </c>
      <c r="AA4068" s="1">
        <v>0</v>
      </c>
      <c r="AC4068" s="1">
        <v>0</v>
      </c>
      <c r="AE4068" s="1">
        <v>0</v>
      </c>
      <c r="AG4068" s="1">
        <v>4</v>
      </c>
      <c r="AH4068" s="1">
        <v>20000</v>
      </c>
    </row>
    <row r="4069" spans="1:34">
      <c r="A4069" s="1" t="s">
        <v>10510</v>
      </c>
      <c r="B4069" s="1" t="s">
        <v>10511</v>
      </c>
      <c r="C4069" s="1" t="s">
        <v>1631</v>
      </c>
      <c r="D4069" s="1">
        <v>29</v>
      </c>
      <c r="E4069" s="1">
        <v>43950</v>
      </c>
      <c r="F4069" s="1" t="s">
        <v>20606</v>
      </c>
      <c r="G4069" s="1" t="s">
        <v>72</v>
      </c>
      <c r="H4069" s="1" t="s">
        <v>73</v>
      </c>
      <c r="I4069" s="1">
        <v>0</v>
      </c>
      <c r="J4069" s="1" t="s">
        <v>434</v>
      </c>
      <c r="K4069" s="1">
        <v>0.79</v>
      </c>
      <c r="L4069" s="1" t="s">
        <v>75</v>
      </c>
      <c r="M4069" s="1">
        <v>0</v>
      </c>
      <c r="O4069" s="1">
        <v>0</v>
      </c>
      <c r="Q4069" s="1">
        <v>0</v>
      </c>
      <c r="S4069" s="1">
        <v>0</v>
      </c>
      <c r="U4069" s="1">
        <v>0</v>
      </c>
      <c r="W4069" s="1">
        <v>0</v>
      </c>
      <c r="Y4069" s="1">
        <v>0</v>
      </c>
      <c r="AA4069" s="1">
        <v>0</v>
      </c>
      <c r="AC4069" s="1">
        <v>0</v>
      </c>
      <c r="AE4069" s="1">
        <v>0</v>
      </c>
      <c r="AG4069" s="1">
        <v>2</v>
      </c>
      <c r="AH4069" s="1">
        <v>7500</v>
      </c>
    </row>
    <row r="4070" spans="1:34">
      <c r="A4070" s="1" t="s">
        <v>10512</v>
      </c>
      <c r="B4070" s="1" t="s">
        <v>10513</v>
      </c>
      <c r="C4070" s="1" t="s">
        <v>112</v>
      </c>
      <c r="D4070" s="1">
        <v>112</v>
      </c>
      <c r="E4070" s="4">
        <v>44495</v>
      </c>
      <c r="F4070" s="1" t="s">
        <v>10514</v>
      </c>
      <c r="G4070" s="1" t="s">
        <v>72</v>
      </c>
      <c r="H4070" s="1" t="s">
        <v>65</v>
      </c>
      <c r="I4070" s="1">
        <v>0.6</v>
      </c>
      <c r="J4070" s="1" t="s">
        <v>75</v>
      </c>
      <c r="K4070" s="1">
        <v>0</v>
      </c>
      <c r="M4070" s="1">
        <v>0</v>
      </c>
      <c r="O4070" s="1">
        <v>0</v>
      </c>
      <c r="Q4070" s="1">
        <v>0</v>
      </c>
      <c r="S4070" s="1">
        <v>0</v>
      </c>
      <c r="U4070" s="1">
        <v>0</v>
      </c>
      <c r="W4070" s="1">
        <v>0</v>
      </c>
      <c r="Y4070" s="1">
        <v>0</v>
      </c>
      <c r="AA4070" s="1">
        <v>0</v>
      </c>
      <c r="AC4070" s="1">
        <v>0</v>
      </c>
      <c r="AE4070" s="1">
        <v>0</v>
      </c>
      <c r="AG4070" s="1">
        <v>1</v>
      </c>
      <c r="AH4070" s="1">
        <v>0</v>
      </c>
    </row>
    <row r="4071" spans="1:34">
      <c r="A4071" s="1" t="s">
        <v>10515</v>
      </c>
      <c r="B4071" s="1" t="s">
        <v>10516</v>
      </c>
      <c r="C4071" s="1" t="s">
        <v>491</v>
      </c>
      <c r="D4071" s="1">
        <v>16</v>
      </c>
      <c r="E4071" s="1">
        <v>44407</v>
      </c>
      <c r="F4071" s="1" t="s">
        <v>20332</v>
      </c>
      <c r="G4071" s="1" t="s">
        <v>72</v>
      </c>
      <c r="H4071" s="1" t="s">
        <v>73</v>
      </c>
      <c r="I4071" s="1">
        <v>0</v>
      </c>
      <c r="J4071" s="1" t="s">
        <v>74</v>
      </c>
      <c r="K4071" s="1">
        <v>0.8</v>
      </c>
      <c r="L4071" s="1" t="s">
        <v>75</v>
      </c>
      <c r="M4071" s="1">
        <v>0</v>
      </c>
      <c r="O4071" s="1">
        <v>0</v>
      </c>
      <c r="Q4071" s="1">
        <v>0</v>
      </c>
      <c r="S4071" s="1">
        <v>0</v>
      </c>
      <c r="U4071" s="1">
        <v>0</v>
      </c>
      <c r="W4071" s="1">
        <v>0</v>
      </c>
      <c r="Y4071" s="1">
        <v>0</v>
      </c>
      <c r="AA4071" s="1">
        <v>0</v>
      </c>
      <c r="AC4071" s="1">
        <v>0</v>
      </c>
      <c r="AE4071" s="1">
        <v>0</v>
      </c>
      <c r="AG4071" s="1">
        <v>2</v>
      </c>
      <c r="AH4071" s="1">
        <v>10000</v>
      </c>
    </row>
    <row r="4072" spans="1:34">
      <c r="A4072" s="1" t="s">
        <v>10517</v>
      </c>
      <c r="B4072" s="1" t="s">
        <v>10518</v>
      </c>
      <c r="C4072" s="1" t="s">
        <v>626</v>
      </c>
      <c r="D4072" s="1">
        <v>28</v>
      </c>
      <c r="E4072" s="1">
        <v>43829</v>
      </c>
      <c r="F4072" s="1" t="s">
        <v>20340</v>
      </c>
      <c r="G4072" s="1" t="s">
        <v>20341</v>
      </c>
      <c r="H4072" s="1" t="s">
        <v>73</v>
      </c>
      <c r="I4072" s="1">
        <v>0.49</v>
      </c>
      <c r="J4072" s="1" t="s">
        <v>82</v>
      </c>
      <c r="K4072" s="1">
        <v>0.5</v>
      </c>
      <c r="L4072" s="1" t="s">
        <v>83</v>
      </c>
      <c r="M4072" s="1">
        <v>0.6</v>
      </c>
      <c r="N4072" s="1" t="s">
        <v>84</v>
      </c>
      <c r="O4072" s="1">
        <v>0.7</v>
      </c>
      <c r="P4072" s="1" t="s">
        <v>85</v>
      </c>
      <c r="Q4072" s="1">
        <v>0</v>
      </c>
      <c r="S4072" s="1">
        <v>0</v>
      </c>
      <c r="U4072" s="1">
        <v>0</v>
      </c>
      <c r="W4072" s="1">
        <v>0</v>
      </c>
      <c r="Y4072" s="1">
        <v>0</v>
      </c>
      <c r="AA4072" s="1">
        <v>0</v>
      </c>
      <c r="AC4072" s="1">
        <v>0</v>
      </c>
      <c r="AE4072" s="1">
        <v>0</v>
      </c>
      <c r="AG4072" s="1">
        <v>3</v>
      </c>
      <c r="AH4072" s="1">
        <v>0</v>
      </c>
    </row>
    <row r="4073" spans="1:34">
      <c r="A4073" s="1" t="s">
        <v>10519</v>
      </c>
      <c r="B4073" s="1" t="s">
        <v>10520</v>
      </c>
      <c r="C4073" s="1" t="s">
        <v>255</v>
      </c>
      <c r="D4073" s="1">
        <v>4</v>
      </c>
      <c r="E4073" s="1">
        <v>44314</v>
      </c>
      <c r="F4073" s="1" t="s">
        <v>20332</v>
      </c>
      <c r="G4073" s="1" t="s">
        <v>72</v>
      </c>
      <c r="H4073" s="1" t="s">
        <v>65</v>
      </c>
      <c r="I4073" s="1">
        <v>0.7</v>
      </c>
      <c r="J4073" s="1" t="s">
        <v>75</v>
      </c>
      <c r="K4073" s="1">
        <v>0</v>
      </c>
      <c r="M4073" s="1">
        <v>0</v>
      </c>
      <c r="O4073" s="1">
        <v>0</v>
      </c>
      <c r="Q4073" s="1">
        <v>0</v>
      </c>
      <c r="S4073" s="1">
        <v>0</v>
      </c>
      <c r="U4073" s="1">
        <v>0</v>
      </c>
      <c r="W4073" s="1">
        <v>0</v>
      </c>
      <c r="Y4073" s="1">
        <v>0</v>
      </c>
      <c r="AA4073" s="1">
        <v>0</v>
      </c>
      <c r="AC4073" s="1">
        <v>0</v>
      </c>
      <c r="AE4073" s="1">
        <v>0</v>
      </c>
      <c r="AG4073" s="1">
        <v>1</v>
      </c>
      <c r="AH4073" s="1">
        <v>0</v>
      </c>
    </row>
    <row r="4074" spans="1:34">
      <c r="A4074" s="1" t="s">
        <v>10521</v>
      </c>
      <c r="B4074" s="1" t="s">
        <v>10522</v>
      </c>
      <c r="C4074" s="1" t="s">
        <v>826</v>
      </c>
      <c r="D4074" s="1">
        <v>62</v>
      </c>
      <c r="E4074" s="4">
        <v>44552</v>
      </c>
      <c r="F4074" s="1" t="s">
        <v>10523</v>
      </c>
      <c r="G4074" s="1" t="s">
        <v>72</v>
      </c>
      <c r="H4074" s="1" t="s">
        <v>65</v>
      </c>
      <c r="I4074" s="1">
        <v>0.7</v>
      </c>
      <c r="J4074" s="1" t="s">
        <v>75</v>
      </c>
      <c r="K4074" s="1">
        <v>0</v>
      </c>
      <c r="M4074" s="1">
        <v>0</v>
      </c>
      <c r="O4074" s="1">
        <v>0</v>
      </c>
      <c r="Q4074" s="1">
        <v>0</v>
      </c>
      <c r="S4074" s="1">
        <v>0</v>
      </c>
      <c r="U4074" s="1">
        <v>0</v>
      </c>
      <c r="W4074" s="1">
        <v>0</v>
      </c>
      <c r="Y4074" s="1">
        <v>0</v>
      </c>
      <c r="AA4074" s="1">
        <v>0</v>
      </c>
      <c r="AC4074" s="1">
        <v>0</v>
      </c>
      <c r="AE4074" s="1">
        <v>0</v>
      </c>
      <c r="AG4074" s="1">
        <v>1</v>
      </c>
      <c r="AH4074" s="1">
        <v>0</v>
      </c>
    </row>
    <row r="4075" spans="1:34">
      <c r="A4075" s="1" t="s">
        <v>10524</v>
      </c>
      <c r="B4075" s="1" t="s">
        <v>10525</v>
      </c>
      <c r="C4075" s="1" t="s">
        <v>172</v>
      </c>
      <c r="H4075" s="1" t="s">
        <v>65</v>
      </c>
      <c r="I4075" s="1" t="s">
        <v>66</v>
      </c>
      <c r="V4075" s="1" t="s">
        <v>67</v>
      </c>
    </row>
    <row r="4076" spans="1:34">
      <c r="A4076" s="1" t="s">
        <v>10526</v>
      </c>
      <c r="B4076" s="1" t="s">
        <v>10527</v>
      </c>
      <c r="C4076" s="1" t="s">
        <v>199</v>
      </c>
      <c r="D4076" s="1">
        <v>8</v>
      </c>
      <c r="E4076" s="1">
        <v>44372</v>
      </c>
      <c r="F4076" s="1" t="s">
        <v>20332</v>
      </c>
      <c r="G4076" s="1" t="s">
        <v>72</v>
      </c>
      <c r="H4076" s="1" t="s">
        <v>65</v>
      </c>
      <c r="I4076" s="1">
        <v>0.8</v>
      </c>
      <c r="J4076" s="1" t="s">
        <v>75</v>
      </c>
      <c r="K4076" s="1">
        <v>0</v>
      </c>
      <c r="M4076" s="1">
        <v>0</v>
      </c>
      <c r="O4076" s="1">
        <v>0</v>
      </c>
      <c r="Q4076" s="1">
        <v>0</v>
      </c>
      <c r="S4076" s="1">
        <v>0</v>
      </c>
      <c r="U4076" s="1">
        <v>0</v>
      </c>
      <c r="W4076" s="1">
        <v>0</v>
      </c>
      <c r="Y4076" s="1">
        <v>0</v>
      </c>
      <c r="AA4076" s="1">
        <v>0</v>
      </c>
      <c r="AC4076" s="1">
        <v>0</v>
      </c>
      <c r="AE4076" s="1">
        <v>0</v>
      </c>
      <c r="AG4076" s="1">
        <v>1</v>
      </c>
      <c r="AH4076" s="1">
        <v>0</v>
      </c>
    </row>
    <row r="4077" spans="1:34">
      <c r="A4077" s="1" t="s">
        <v>10528</v>
      </c>
      <c r="B4077" s="1" t="s">
        <v>10529</v>
      </c>
      <c r="C4077" s="1" t="s">
        <v>310</v>
      </c>
      <c r="H4077" s="1" t="s">
        <v>65</v>
      </c>
      <c r="I4077" s="1" t="s">
        <v>66</v>
      </c>
      <c r="V4077" s="1" t="s">
        <v>67</v>
      </c>
    </row>
    <row r="4078" spans="1:34">
      <c r="A4078" s="1" t="s">
        <v>10530</v>
      </c>
      <c r="B4078" s="1" t="s">
        <v>10531</v>
      </c>
      <c r="C4078" s="1" t="s">
        <v>491</v>
      </c>
      <c r="D4078" s="1">
        <v>9</v>
      </c>
      <c r="E4078" s="1">
        <v>40666</v>
      </c>
      <c r="F4078" s="1" t="s">
        <v>20332</v>
      </c>
      <c r="G4078" s="1" t="s">
        <v>72</v>
      </c>
      <c r="H4078" s="1" t="s">
        <v>73</v>
      </c>
      <c r="I4078" s="1">
        <v>0</v>
      </c>
      <c r="J4078" s="1" t="s">
        <v>397</v>
      </c>
      <c r="K4078" s="1">
        <v>0.2</v>
      </c>
      <c r="L4078" s="1" t="s">
        <v>75</v>
      </c>
      <c r="M4078" s="1">
        <v>0</v>
      </c>
      <c r="O4078" s="1">
        <v>0</v>
      </c>
      <c r="Q4078" s="1">
        <v>0</v>
      </c>
      <c r="S4078" s="1">
        <v>0</v>
      </c>
      <c r="U4078" s="1">
        <v>0</v>
      </c>
      <c r="W4078" s="1">
        <v>0</v>
      </c>
      <c r="Y4078" s="1">
        <v>0</v>
      </c>
      <c r="AA4078" s="1">
        <v>0</v>
      </c>
      <c r="AC4078" s="1">
        <v>0</v>
      </c>
      <c r="AE4078" s="1">
        <v>0</v>
      </c>
      <c r="AG4078" s="1">
        <v>2</v>
      </c>
      <c r="AH4078" s="1">
        <v>8000</v>
      </c>
    </row>
    <row r="4079" spans="1:34">
      <c r="A4079" s="1" t="s">
        <v>10532</v>
      </c>
      <c r="B4079" s="1" t="s">
        <v>10533</v>
      </c>
      <c r="C4079" s="1" t="s">
        <v>337</v>
      </c>
      <c r="D4079" s="1">
        <v>51</v>
      </c>
      <c r="E4079" s="4">
        <v>44550</v>
      </c>
      <c r="F4079" s="1" t="s">
        <v>10534</v>
      </c>
      <c r="G4079" s="1" t="s">
        <v>72</v>
      </c>
      <c r="H4079" s="1" t="s">
        <v>65</v>
      </c>
      <c r="I4079" s="1">
        <v>0.8</v>
      </c>
      <c r="J4079" s="1" t="s">
        <v>75</v>
      </c>
      <c r="K4079" s="1">
        <v>0</v>
      </c>
      <c r="M4079" s="1">
        <v>0</v>
      </c>
      <c r="O4079" s="1">
        <v>0</v>
      </c>
      <c r="Q4079" s="1">
        <v>0</v>
      </c>
      <c r="S4079" s="1">
        <v>0</v>
      </c>
      <c r="U4079" s="1">
        <v>0</v>
      </c>
      <c r="W4079" s="1">
        <v>0</v>
      </c>
      <c r="Y4079" s="1">
        <v>0</v>
      </c>
      <c r="AA4079" s="1">
        <v>0</v>
      </c>
      <c r="AC4079" s="1">
        <v>0</v>
      </c>
      <c r="AE4079" s="1">
        <v>0</v>
      </c>
      <c r="AG4079" s="1">
        <v>1</v>
      </c>
      <c r="AH4079" s="1">
        <v>0</v>
      </c>
    </row>
    <row r="4080" spans="1:34">
      <c r="A4080" s="1" t="s">
        <v>10535</v>
      </c>
      <c r="B4080" s="1" t="s">
        <v>10536</v>
      </c>
      <c r="C4080" s="1" t="s">
        <v>149</v>
      </c>
      <c r="D4080" s="1">
        <v>9</v>
      </c>
      <c r="E4080" s="4">
        <v>44711</v>
      </c>
      <c r="F4080" s="1" t="s">
        <v>10537</v>
      </c>
      <c r="G4080" s="1" t="s">
        <v>72</v>
      </c>
      <c r="H4080" s="1" t="s">
        <v>73</v>
      </c>
      <c r="I4080" s="1">
        <v>0</v>
      </c>
      <c r="J4080" s="1" t="s">
        <v>10538</v>
      </c>
      <c r="K4080" s="1">
        <v>0.4</v>
      </c>
      <c r="L4080" s="1" t="s">
        <v>75</v>
      </c>
      <c r="M4080" s="1">
        <v>0</v>
      </c>
      <c r="O4080" s="1">
        <v>0</v>
      </c>
      <c r="Q4080" s="1">
        <v>0</v>
      </c>
      <c r="S4080" s="1">
        <v>0</v>
      </c>
      <c r="U4080" s="1">
        <v>0</v>
      </c>
      <c r="W4080" s="1">
        <v>0</v>
      </c>
      <c r="Y4080" s="1">
        <v>0</v>
      </c>
      <c r="AA4080" s="1">
        <v>0</v>
      </c>
      <c r="AC4080" s="1">
        <v>0</v>
      </c>
      <c r="AE4080" s="1">
        <v>0</v>
      </c>
      <c r="AG4080" s="1">
        <v>5</v>
      </c>
      <c r="AH4080" s="1">
        <v>0</v>
      </c>
    </row>
    <row r="4081" spans="1:34">
      <c r="A4081" s="1" t="s">
        <v>10539</v>
      </c>
      <c r="B4081" s="1" t="s">
        <v>10540</v>
      </c>
      <c r="C4081" s="1" t="s">
        <v>126</v>
      </c>
      <c r="H4081" s="1" t="s">
        <v>65</v>
      </c>
      <c r="I4081" s="1" t="s">
        <v>66</v>
      </c>
      <c r="V4081" s="1" t="s">
        <v>67</v>
      </c>
    </row>
    <row r="4082" spans="1:34">
      <c r="A4082" s="1" t="s">
        <v>10541</v>
      </c>
      <c r="B4082" s="1" t="s">
        <v>10542</v>
      </c>
      <c r="C4082" s="1" t="s">
        <v>423</v>
      </c>
      <c r="D4082" s="1">
        <v>5</v>
      </c>
      <c r="E4082" s="4">
        <v>44688</v>
      </c>
      <c r="F4082" s="1" t="s">
        <v>10543</v>
      </c>
      <c r="G4082" s="1" t="s">
        <v>72</v>
      </c>
      <c r="H4082" s="1" t="s">
        <v>73</v>
      </c>
      <c r="I4082" s="1">
        <v>0</v>
      </c>
      <c r="J4082" s="1" t="s">
        <v>89</v>
      </c>
      <c r="K4082" s="1">
        <v>0.8</v>
      </c>
      <c r="L4082" s="1" t="s">
        <v>75</v>
      </c>
      <c r="M4082" s="1">
        <v>0</v>
      </c>
      <c r="O4082" s="1">
        <v>0</v>
      </c>
      <c r="Q4082" s="1">
        <v>0</v>
      </c>
      <c r="S4082" s="1">
        <v>0</v>
      </c>
      <c r="U4082" s="1">
        <v>0</v>
      </c>
      <c r="W4082" s="1">
        <v>0</v>
      </c>
      <c r="Y4082" s="1">
        <v>0</v>
      </c>
      <c r="AA4082" s="1">
        <v>0</v>
      </c>
      <c r="AC4082" s="1">
        <v>0</v>
      </c>
      <c r="AE4082" s="1">
        <v>0</v>
      </c>
      <c r="AG4082" s="1">
        <v>2</v>
      </c>
      <c r="AH4082" s="1">
        <v>12000</v>
      </c>
    </row>
    <row r="4083" spans="1:34">
      <c r="A4083" s="1" t="s">
        <v>10544</v>
      </c>
      <c r="B4083" s="1" t="s">
        <v>10545</v>
      </c>
      <c r="C4083" s="1" t="s">
        <v>152</v>
      </c>
      <c r="H4083" s="1" t="s">
        <v>65</v>
      </c>
      <c r="I4083" s="1" t="s">
        <v>66</v>
      </c>
      <c r="V4083" s="1" t="s">
        <v>67</v>
      </c>
    </row>
    <row r="4084" spans="1:34">
      <c r="A4084" s="1" t="s">
        <v>10546</v>
      </c>
      <c r="B4084" s="1" t="s">
        <v>10547</v>
      </c>
      <c r="C4084" s="1" t="s">
        <v>199</v>
      </c>
      <c r="D4084" s="1">
        <v>42309</v>
      </c>
      <c r="E4084" s="1">
        <v>42271</v>
      </c>
      <c r="F4084" s="1" t="s">
        <v>20332</v>
      </c>
      <c r="G4084" s="1" t="s">
        <v>72</v>
      </c>
      <c r="H4084" s="1" t="s">
        <v>73</v>
      </c>
      <c r="I4084" s="1">
        <v>0</v>
      </c>
      <c r="J4084" s="1" t="s">
        <v>434</v>
      </c>
      <c r="K4084" s="1">
        <v>0.3</v>
      </c>
      <c r="L4084" s="1" t="s">
        <v>75</v>
      </c>
      <c r="M4084" s="1">
        <v>0</v>
      </c>
      <c r="O4084" s="1">
        <v>0</v>
      </c>
      <c r="Q4084" s="1">
        <v>0</v>
      </c>
      <c r="S4084" s="1">
        <v>0</v>
      </c>
      <c r="U4084" s="1">
        <v>0</v>
      </c>
      <c r="W4084" s="1">
        <v>0</v>
      </c>
      <c r="Y4084" s="1">
        <v>0</v>
      </c>
      <c r="AA4084" s="1">
        <v>0</v>
      </c>
      <c r="AC4084" s="1">
        <v>0</v>
      </c>
      <c r="AE4084" s="1">
        <v>0</v>
      </c>
      <c r="AG4084" s="1">
        <v>2</v>
      </c>
      <c r="AH4084" s="1">
        <v>7500</v>
      </c>
    </row>
    <row r="4085" spans="1:34">
      <c r="A4085" s="1" t="s">
        <v>10548</v>
      </c>
      <c r="B4085" s="1" t="s">
        <v>10549</v>
      </c>
      <c r="C4085" s="1" t="s">
        <v>152</v>
      </c>
      <c r="H4085" s="1" t="s">
        <v>65</v>
      </c>
      <c r="I4085" s="1" t="s">
        <v>66</v>
      </c>
      <c r="V4085" s="1" t="s">
        <v>67</v>
      </c>
    </row>
    <row r="4086" spans="1:34">
      <c r="A4086" s="1" t="s">
        <v>10550</v>
      </c>
      <c r="B4086" s="1" t="s">
        <v>10551</v>
      </c>
      <c r="C4086" s="1" t="s">
        <v>185</v>
      </c>
      <c r="D4086" s="1">
        <v>62</v>
      </c>
      <c r="E4086" s="4">
        <v>44550</v>
      </c>
      <c r="F4086" s="1" t="s">
        <v>10552</v>
      </c>
      <c r="G4086" s="1" t="s">
        <v>72</v>
      </c>
      <c r="H4086" s="1" t="s">
        <v>73</v>
      </c>
      <c r="I4086" s="1">
        <v>0</v>
      </c>
      <c r="J4086" s="1" t="s">
        <v>615</v>
      </c>
      <c r="K4086" s="1">
        <v>0.8</v>
      </c>
      <c r="L4086" s="1" t="s">
        <v>75</v>
      </c>
      <c r="M4086" s="1">
        <v>0</v>
      </c>
      <c r="O4086" s="1">
        <v>0</v>
      </c>
      <c r="Q4086" s="1">
        <v>0</v>
      </c>
      <c r="S4086" s="1">
        <v>0</v>
      </c>
      <c r="U4086" s="1">
        <v>0</v>
      </c>
      <c r="W4086" s="1">
        <v>0</v>
      </c>
      <c r="Y4086" s="1">
        <v>0</v>
      </c>
      <c r="AA4086" s="1">
        <v>0</v>
      </c>
      <c r="AC4086" s="1">
        <v>0</v>
      </c>
      <c r="AE4086" s="1">
        <v>0</v>
      </c>
      <c r="AG4086" s="1">
        <v>2</v>
      </c>
      <c r="AH4086" s="1">
        <v>7999.99</v>
      </c>
    </row>
    <row r="4087" spans="1:34">
      <c r="A4087" s="1" t="s">
        <v>10553</v>
      </c>
      <c r="B4087" s="1" t="s">
        <v>10554</v>
      </c>
      <c r="C4087" s="1" t="s">
        <v>533</v>
      </c>
      <c r="D4087" s="1">
        <v>7</v>
      </c>
      <c r="E4087" s="4">
        <v>44641</v>
      </c>
      <c r="F4087" s="1" t="s">
        <v>10555</v>
      </c>
      <c r="G4087" s="1" t="s">
        <v>72</v>
      </c>
      <c r="H4087" s="1" t="s">
        <v>65</v>
      </c>
      <c r="I4087" s="1">
        <v>0.8</v>
      </c>
      <c r="J4087" s="1" t="s">
        <v>75</v>
      </c>
      <c r="K4087" s="1">
        <v>0</v>
      </c>
      <c r="M4087" s="1">
        <v>0</v>
      </c>
      <c r="O4087" s="1">
        <v>0</v>
      </c>
      <c r="Q4087" s="1">
        <v>0</v>
      </c>
      <c r="S4087" s="1">
        <v>0</v>
      </c>
      <c r="U4087" s="1">
        <v>0</v>
      </c>
      <c r="W4087" s="1">
        <v>0</v>
      </c>
      <c r="Y4087" s="1">
        <v>0</v>
      </c>
      <c r="AA4087" s="1">
        <v>0</v>
      </c>
      <c r="AC4087" s="1">
        <v>0</v>
      </c>
      <c r="AE4087" s="1">
        <v>0</v>
      </c>
      <c r="AG4087" s="1">
        <v>1</v>
      </c>
      <c r="AH4087" s="1">
        <v>0</v>
      </c>
    </row>
    <row r="4088" spans="1:34">
      <c r="A4088" s="1" t="s">
        <v>10556</v>
      </c>
      <c r="B4088" s="1" t="s">
        <v>10557</v>
      </c>
      <c r="C4088" s="1" t="s">
        <v>6618</v>
      </c>
      <c r="D4088" s="1">
        <v>9</v>
      </c>
      <c r="E4088" s="1">
        <v>44694</v>
      </c>
      <c r="F4088" s="1" t="s">
        <v>20607</v>
      </c>
      <c r="G4088" s="1" t="s">
        <v>80</v>
      </c>
      <c r="H4088" s="1" t="s">
        <v>73</v>
      </c>
      <c r="I4088" s="1">
        <v>0</v>
      </c>
      <c r="J4088" s="1" t="s">
        <v>74</v>
      </c>
      <c r="K4088" s="1">
        <v>0.69</v>
      </c>
      <c r="L4088" s="1" t="s">
        <v>82</v>
      </c>
      <c r="M4088" s="1">
        <v>0.73</v>
      </c>
      <c r="N4088" s="1" t="s">
        <v>83</v>
      </c>
      <c r="O4088" s="1">
        <v>0.77</v>
      </c>
      <c r="P4088" s="1" t="s">
        <v>84</v>
      </c>
      <c r="Q4088" s="1">
        <v>0.8</v>
      </c>
      <c r="R4088" s="1" t="s">
        <v>85</v>
      </c>
      <c r="S4088" s="1">
        <v>0</v>
      </c>
      <c r="U4088" s="1">
        <v>0</v>
      </c>
      <c r="W4088" s="1">
        <v>0</v>
      </c>
      <c r="Y4088" s="1">
        <v>0</v>
      </c>
      <c r="AA4088" s="1">
        <v>0</v>
      </c>
      <c r="AC4088" s="1">
        <v>0</v>
      </c>
      <c r="AE4088" s="1">
        <v>0</v>
      </c>
      <c r="AG4088" s="1">
        <v>4</v>
      </c>
      <c r="AH4088" s="1">
        <v>10000</v>
      </c>
    </row>
    <row r="4089" spans="1:34">
      <c r="A4089" s="1" t="s">
        <v>10558</v>
      </c>
      <c r="B4089" s="1" t="s">
        <v>10559</v>
      </c>
      <c r="C4089" s="1" t="s">
        <v>613</v>
      </c>
      <c r="D4089" s="1">
        <v>2</v>
      </c>
      <c r="E4089" s="4">
        <v>44634</v>
      </c>
      <c r="F4089" s="1" t="s">
        <v>10560</v>
      </c>
      <c r="G4089" s="1" t="s">
        <v>72</v>
      </c>
      <c r="H4089" s="1" t="s">
        <v>65</v>
      </c>
      <c r="I4089" s="1">
        <v>0.8</v>
      </c>
      <c r="J4089" s="1" t="s">
        <v>75</v>
      </c>
      <c r="K4089" s="1">
        <v>0</v>
      </c>
      <c r="M4089" s="1">
        <v>0</v>
      </c>
      <c r="O4089" s="1">
        <v>0</v>
      </c>
      <c r="Q4089" s="1">
        <v>0</v>
      </c>
      <c r="S4089" s="1">
        <v>0</v>
      </c>
      <c r="U4089" s="1">
        <v>0</v>
      </c>
      <c r="W4089" s="1">
        <v>0</v>
      </c>
      <c r="Y4089" s="1">
        <v>0</v>
      </c>
      <c r="AA4089" s="1">
        <v>0</v>
      </c>
      <c r="AC4089" s="1">
        <v>0</v>
      </c>
      <c r="AE4089" s="1">
        <v>0</v>
      </c>
      <c r="AG4089" s="1">
        <v>1</v>
      </c>
      <c r="AH4089" s="1">
        <v>0</v>
      </c>
    </row>
    <row r="4090" spans="1:34">
      <c r="A4090" s="1" t="s">
        <v>10561</v>
      </c>
      <c r="B4090" s="1" t="s">
        <v>10562</v>
      </c>
      <c r="C4090" s="1" t="s">
        <v>175</v>
      </c>
      <c r="D4090" s="1">
        <v>5</v>
      </c>
      <c r="E4090" s="4">
        <v>44672</v>
      </c>
      <c r="F4090" s="1" t="s">
        <v>10563</v>
      </c>
      <c r="G4090" s="1" t="s">
        <v>80</v>
      </c>
      <c r="H4090" s="1" t="s">
        <v>73</v>
      </c>
      <c r="I4090" s="1">
        <v>0</v>
      </c>
      <c r="J4090" s="1" t="s">
        <v>74</v>
      </c>
      <c r="K4090" s="1">
        <v>0.74</v>
      </c>
      <c r="L4090" s="1" t="s">
        <v>82</v>
      </c>
      <c r="M4090" s="1">
        <v>0.76</v>
      </c>
      <c r="N4090" s="1" t="s">
        <v>83</v>
      </c>
      <c r="O4090" s="1">
        <v>0.77</v>
      </c>
      <c r="P4090" s="1" t="s">
        <v>84</v>
      </c>
      <c r="Q4090" s="1">
        <v>0.79</v>
      </c>
      <c r="R4090" s="1" t="s">
        <v>85</v>
      </c>
      <c r="S4090" s="1">
        <v>0</v>
      </c>
      <c r="U4090" s="1">
        <v>0</v>
      </c>
      <c r="W4090" s="1">
        <v>0</v>
      </c>
      <c r="Y4090" s="1">
        <v>0</v>
      </c>
      <c r="AA4090" s="1">
        <v>0</v>
      </c>
      <c r="AC4090" s="1">
        <v>0</v>
      </c>
      <c r="AE4090" s="1">
        <v>0</v>
      </c>
      <c r="AG4090" s="1">
        <v>4</v>
      </c>
      <c r="AH4090" s="1">
        <v>10000</v>
      </c>
    </row>
    <row r="4091" spans="1:34">
      <c r="A4091" s="1" t="s">
        <v>10564</v>
      </c>
      <c r="B4091" s="1" t="s">
        <v>10565</v>
      </c>
      <c r="C4091" s="1" t="s">
        <v>302</v>
      </c>
      <c r="D4091" s="1">
        <v>41</v>
      </c>
      <c r="E4091" s="1">
        <v>42216</v>
      </c>
      <c r="F4091" s="1" t="s">
        <v>20332</v>
      </c>
      <c r="G4091" s="1" t="s">
        <v>72</v>
      </c>
      <c r="H4091" s="1" t="s">
        <v>73</v>
      </c>
      <c r="I4091" s="1">
        <v>0</v>
      </c>
      <c r="J4091" s="1" t="s">
        <v>74</v>
      </c>
      <c r="K4091" s="1">
        <v>0.8</v>
      </c>
      <c r="L4091" s="1" t="s">
        <v>75</v>
      </c>
      <c r="M4091" s="1">
        <v>0</v>
      </c>
      <c r="O4091" s="1">
        <v>0</v>
      </c>
      <c r="Q4091" s="1">
        <v>0</v>
      </c>
      <c r="S4091" s="1">
        <v>0</v>
      </c>
      <c r="U4091" s="1">
        <v>0</v>
      </c>
      <c r="W4091" s="1">
        <v>0</v>
      </c>
      <c r="Y4091" s="1">
        <v>0</v>
      </c>
      <c r="AA4091" s="1">
        <v>0</v>
      </c>
      <c r="AC4091" s="1">
        <v>0</v>
      </c>
      <c r="AE4091" s="1">
        <v>0</v>
      </c>
      <c r="AG4091" s="1">
        <v>2</v>
      </c>
      <c r="AH4091" s="1">
        <v>10000</v>
      </c>
    </row>
    <row r="4092" spans="1:34">
      <c r="A4092" s="1" t="s">
        <v>10566</v>
      </c>
      <c r="B4092" s="1" t="s">
        <v>10567</v>
      </c>
      <c r="C4092" s="1" t="s">
        <v>64</v>
      </c>
      <c r="D4092" s="1">
        <v>17</v>
      </c>
      <c r="E4092" s="1">
        <v>43514</v>
      </c>
      <c r="F4092" s="1" t="s">
        <v>20332</v>
      </c>
      <c r="G4092" s="1" t="s">
        <v>72</v>
      </c>
      <c r="H4092" s="1" t="s">
        <v>73</v>
      </c>
      <c r="I4092" s="1">
        <v>0</v>
      </c>
      <c r="J4092" s="1" t="s">
        <v>81</v>
      </c>
      <c r="K4092" s="1">
        <v>0.8</v>
      </c>
      <c r="L4092" s="1" t="s">
        <v>75</v>
      </c>
      <c r="M4092" s="1">
        <v>0</v>
      </c>
      <c r="O4092" s="1">
        <v>0</v>
      </c>
      <c r="Q4092" s="1">
        <v>0</v>
      </c>
      <c r="S4092" s="1">
        <v>0</v>
      </c>
      <c r="U4092" s="1">
        <v>0</v>
      </c>
      <c r="W4092" s="1">
        <v>0</v>
      </c>
      <c r="Y4092" s="1">
        <v>0</v>
      </c>
      <c r="AA4092" s="1">
        <v>0</v>
      </c>
      <c r="AC4092" s="1">
        <v>0</v>
      </c>
      <c r="AE4092" s="1">
        <v>0</v>
      </c>
      <c r="AG4092" s="1">
        <v>2</v>
      </c>
      <c r="AH4092" s="1">
        <v>15000</v>
      </c>
    </row>
    <row r="4093" spans="1:34">
      <c r="A4093" s="1" t="s">
        <v>10568</v>
      </c>
      <c r="B4093" s="1" t="s">
        <v>10569</v>
      </c>
      <c r="C4093" s="1" t="s">
        <v>1149</v>
      </c>
      <c r="D4093" s="1">
        <v>7</v>
      </c>
      <c r="E4093" s="1">
        <v>43531</v>
      </c>
      <c r="F4093" s="1" t="s">
        <v>20332</v>
      </c>
      <c r="G4093" s="1" t="s">
        <v>72</v>
      </c>
      <c r="H4093" s="1" t="s">
        <v>73</v>
      </c>
      <c r="I4093" s="1">
        <v>0</v>
      </c>
      <c r="J4093" s="1" t="s">
        <v>74</v>
      </c>
      <c r="K4093" s="1">
        <v>0.5</v>
      </c>
      <c r="L4093" s="1" t="s">
        <v>75</v>
      </c>
      <c r="M4093" s="1">
        <v>0</v>
      </c>
      <c r="O4093" s="1">
        <v>0</v>
      </c>
      <c r="Q4093" s="1">
        <v>0</v>
      </c>
      <c r="S4093" s="1">
        <v>0</v>
      </c>
      <c r="U4093" s="1">
        <v>0</v>
      </c>
      <c r="W4093" s="1">
        <v>0</v>
      </c>
      <c r="Y4093" s="1">
        <v>0</v>
      </c>
      <c r="AA4093" s="1">
        <v>0</v>
      </c>
      <c r="AC4093" s="1">
        <v>0</v>
      </c>
      <c r="AE4093" s="1">
        <v>0</v>
      </c>
      <c r="AG4093" s="1">
        <v>2</v>
      </c>
      <c r="AH4093" s="1">
        <v>10000</v>
      </c>
    </row>
    <row r="4094" spans="1:34">
      <c r="A4094" s="1" t="s">
        <v>10570</v>
      </c>
      <c r="B4094" s="1" t="s">
        <v>10571</v>
      </c>
      <c r="C4094" s="1" t="s">
        <v>252</v>
      </c>
      <c r="D4094" s="1">
        <v>27</v>
      </c>
      <c r="E4094" s="1">
        <v>43930</v>
      </c>
      <c r="F4094" s="1" t="s">
        <v>20332</v>
      </c>
      <c r="G4094" s="1" t="s">
        <v>72</v>
      </c>
      <c r="H4094" s="1" t="s">
        <v>73</v>
      </c>
      <c r="I4094" s="1">
        <v>0</v>
      </c>
      <c r="J4094" s="1" t="s">
        <v>74</v>
      </c>
      <c r="K4094" s="1">
        <v>0.8</v>
      </c>
      <c r="L4094" s="1" t="s">
        <v>75</v>
      </c>
      <c r="M4094" s="1">
        <v>0</v>
      </c>
      <c r="O4094" s="1">
        <v>0</v>
      </c>
      <c r="Q4094" s="1">
        <v>0</v>
      </c>
      <c r="S4094" s="1">
        <v>0</v>
      </c>
      <c r="U4094" s="1">
        <v>0</v>
      </c>
      <c r="W4094" s="1">
        <v>0</v>
      </c>
      <c r="Y4094" s="1">
        <v>0</v>
      </c>
      <c r="AA4094" s="1">
        <v>0</v>
      </c>
      <c r="AC4094" s="1">
        <v>0</v>
      </c>
      <c r="AE4094" s="1">
        <v>0</v>
      </c>
      <c r="AG4094" s="1">
        <v>2</v>
      </c>
      <c r="AH4094" s="1">
        <v>10000</v>
      </c>
    </row>
    <row r="4095" spans="1:34">
      <c r="A4095" s="1" t="s">
        <v>10572</v>
      </c>
      <c r="B4095" s="1" t="s">
        <v>10573</v>
      </c>
      <c r="C4095" s="1" t="s">
        <v>112</v>
      </c>
      <c r="D4095" s="1">
        <v>4</v>
      </c>
      <c r="E4095" s="4">
        <v>44650</v>
      </c>
      <c r="F4095" s="1" t="s">
        <v>10574</v>
      </c>
      <c r="G4095" s="1" t="s">
        <v>72</v>
      </c>
      <c r="H4095" s="1" t="s">
        <v>65</v>
      </c>
      <c r="I4095" s="1">
        <v>0.6</v>
      </c>
      <c r="J4095" s="1" t="s">
        <v>75</v>
      </c>
      <c r="K4095" s="1">
        <v>0</v>
      </c>
      <c r="M4095" s="1">
        <v>0</v>
      </c>
      <c r="O4095" s="1">
        <v>0</v>
      </c>
      <c r="Q4095" s="1">
        <v>0</v>
      </c>
      <c r="S4095" s="1">
        <v>0</v>
      </c>
      <c r="U4095" s="1">
        <v>0</v>
      </c>
      <c r="W4095" s="1">
        <v>0</v>
      </c>
      <c r="Y4095" s="1">
        <v>0</v>
      </c>
      <c r="AA4095" s="1">
        <v>0</v>
      </c>
      <c r="AC4095" s="1">
        <v>0</v>
      </c>
      <c r="AE4095" s="1">
        <v>0</v>
      </c>
      <c r="AG4095" s="1">
        <v>1</v>
      </c>
      <c r="AH4095" s="1">
        <v>0</v>
      </c>
    </row>
    <row r="4096" spans="1:34">
      <c r="A4096" s="1" t="s">
        <v>10575</v>
      </c>
      <c r="B4096" s="1" t="s">
        <v>10576</v>
      </c>
      <c r="C4096" s="1" t="s">
        <v>255</v>
      </c>
      <c r="D4096" s="1">
        <v>3</v>
      </c>
      <c r="E4096" s="1">
        <v>44662</v>
      </c>
      <c r="F4096" s="1" t="s">
        <v>20608</v>
      </c>
      <c r="G4096" s="1" t="s">
        <v>72</v>
      </c>
      <c r="H4096" s="1" t="s">
        <v>65</v>
      </c>
      <c r="I4096" s="1">
        <v>0.5</v>
      </c>
      <c r="J4096" s="1" t="s">
        <v>75</v>
      </c>
      <c r="K4096" s="1">
        <v>0</v>
      </c>
      <c r="M4096" s="1">
        <v>0</v>
      </c>
      <c r="O4096" s="1">
        <v>0</v>
      </c>
      <c r="Q4096" s="1">
        <v>0</v>
      </c>
      <c r="S4096" s="1">
        <v>0</v>
      </c>
      <c r="U4096" s="1">
        <v>0</v>
      </c>
      <c r="W4096" s="1">
        <v>0</v>
      </c>
      <c r="Y4096" s="1">
        <v>0</v>
      </c>
      <c r="AA4096" s="1">
        <v>0</v>
      </c>
      <c r="AC4096" s="1">
        <v>0</v>
      </c>
      <c r="AE4096" s="1">
        <v>0</v>
      </c>
      <c r="AG4096" s="1">
        <v>1</v>
      </c>
      <c r="AH4096" s="1">
        <v>0</v>
      </c>
    </row>
    <row r="4097" spans="1:34">
      <c r="A4097" s="1" t="s">
        <v>10577</v>
      </c>
      <c r="B4097" s="1" t="s">
        <v>10578</v>
      </c>
      <c r="C4097" s="1" t="s">
        <v>199</v>
      </c>
      <c r="D4097" s="1">
        <v>3</v>
      </c>
      <c r="E4097" s="4">
        <v>44658</v>
      </c>
      <c r="F4097" s="1" t="s">
        <v>10579</v>
      </c>
      <c r="G4097" s="1" t="s">
        <v>72</v>
      </c>
      <c r="H4097" s="1" t="s">
        <v>65</v>
      </c>
      <c r="I4097" s="1">
        <v>0.4</v>
      </c>
      <c r="J4097" s="1" t="s">
        <v>75</v>
      </c>
      <c r="K4097" s="1">
        <v>0</v>
      </c>
      <c r="M4097" s="1">
        <v>0</v>
      </c>
      <c r="O4097" s="1">
        <v>0</v>
      </c>
      <c r="Q4097" s="1">
        <v>0</v>
      </c>
      <c r="S4097" s="1">
        <v>0</v>
      </c>
      <c r="U4097" s="1">
        <v>0</v>
      </c>
      <c r="W4097" s="1">
        <v>0</v>
      </c>
      <c r="Y4097" s="1">
        <v>0</v>
      </c>
      <c r="AA4097" s="1">
        <v>0</v>
      </c>
      <c r="AC4097" s="1">
        <v>0</v>
      </c>
      <c r="AE4097" s="1">
        <v>0</v>
      </c>
      <c r="AG4097" s="1">
        <v>1</v>
      </c>
      <c r="AH4097" s="1">
        <v>0</v>
      </c>
    </row>
    <row r="4098" spans="1:34">
      <c r="A4098" s="1" t="s">
        <v>10580</v>
      </c>
      <c r="B4098" s="1" t="s">
        <v>10581</v>
      </c>
      <c r="C4098" s="1" t="s">
        <v>255</v>
      </c>
      <c r="D4098" s="1">
        <v>48</v>
      </c>
      <c r="E4098" s="4">
        <v>44560</v>
      </c>
      <c r="F4098" s="1" t="s">
        <v>10582</v>
      </c>
      <c r="G4098" s="1" t="s">
        <v>72</v>
      </c>
      <c r="H4098" s="1" t="s">
        <v>65</v>
      </c>
      <c r="I4098" s="1">
        <v>0.45</v>
      </c>
      <c r="J4098" s="1" t="s">
        <v>75</v>
      </c>
      <c r="K4098" s="1">
        <v>0</v>
      </c>
      <c r="M4098" s="1">
        <v>0</v>
      </c>
      <c r="O4098" s="1">
        <v>0</v>
      </c>
      <c r="Q4098" s="1">
        <v>0</v>
      </c>
      <c r="S4098" s="1">
        <v>0</v>
      </c>
      <c r="U4098" s="1">
        <v>0</v>
      </c>
      <c r="W4098" s="1">
        <v>0</v>
      </c>
      <c r="Y4098" s="1">
        <v>0</v>
      </c>
      <c r="AA4098" s="1">
        <v>0</v>
      </c>
      <c r="AC4098" s="1">
        <v>0</v>
      </c>
      <c r="AE4098" s="1">
        <v>0</v>
      </c>
      <c r="AG4098" s="1">
        <v>1</v>
      </c>
      <c r="AH4098" s="1">
        <v>0</v>
      </c>
    </row>
    <row r="4099" spans="1:34">
      <c r="A4099" s="1" t="s">
        <v>10583</v>
      </c>
      <c r="B4099" s="1" t="s">
        <v>10584</v>
      </c>
      <c r="C4099" s="1" t="s">
        <v>193</v>
      </c>
      <c r="D4099" s="1">
        <v>20</v>
      </c>
      <c r="E4099" s="1">
        <v>44735</v>
      </c>
      <c r="F4099" s="1" t="s">
        <v>20609</v>
      </c>
      <c r="G4099" s="1" t="s">
        <v>72</v>
      </c>
      <c r="H4099" s="1" t="s">
        <v>73</v>
      </c>
      <c r="I4099" s="1">
        <v>0</v>
      </c>
      <c r="J4099" s="1" t="s">
        <v>81</v>
      </c>
      <c r="K4099" s="1">
        <v>0.8</v>
      </c>
      <c r="L4099" s="1" t="s">
        <v>75</v>
      </c>
      <c r="M4099" s="1">
        <v>0</v>
      </c>
      <c r="O4099" s="1">
        <v>0</v>
      </c>
      <c r="Q4099" s="1">
        <v>0</v>
      </c>
      <c r="S4099" s="1">
        <v>0</v>
      </c>
      <c r="U4099" s="1">
        <v>0</v>
      </c>
      <c r="W4099" s="1">
        <v>0</v>
      </c>
      <c r="Y4099" s="1">
        <v>0</v>
      </c>
      <c r="AA4099" s="1">
        <v>0</v>
      </c>
      <c r="AC4099" s="1">
        <v>0</v>
      </c>
      <c r="AE4099" s="1">
        <v>0</v>
      </c>
      <c r="AG4099" s="1">
        <v>2</v>
      </c>
      <c r="AH4099" s="1">
        <v>15000</v>
      </c>
    </row>
    <row r="4100" spans="1:34">
      <c r="A4100" s="1" t="s">
        <v>10585</v>
      </c>
      <c r="B4100" s="1" t="s">
        <v>20610</v>
      </c>
      <c r="C4100" s="1" t="s">
        <v>126</v>
      </c>
      <c r="D4100" s="1">
        <v>40</v>
      </c>
      <c r="E4100" s="1">
        <v>41256</v>
      </c>
      <c r="F4100" s="1" t="s">
        <v>20332</v>
      </c>
      <c r="G4100" s="1" t="s">
        <v>1003</v>
      </c>
      <c r="H4100" s="1" t="s">
        <v>65</v>
      </c>
      <c r="I4100" s="1">
        <v>0</v>
      </c>
      <c r="J4100" s="1" t="s">
        <v>75</v>
      </c>
      <c r="K4100" s="1">
        <v>0</v>
      </c>
      <c r="M4100" s="1">
        <v>0</v>
      </c>
      <c r="O4100" s="1">
        <v>0</v>
      </c>
      <c r="Q4100" s="1">
        <v>0</v>
      </c>
      <c r="S4100" s="1">
        <v>0</v>
      </c>
      <c r="U4100" s="1">
        <v>0</v>
      </c>
      <c r="W4100" s="1">
        <v>0</v>
      </c>
      <c r="Y4100" s="1">
        <v>0</v>
      </c>
      <c r="AA4100" s="1">
        <v>0</v>
      </c>
      <c r="AC4100" s="1">
        <v>0</v>
      </c>
      <c r="AE4100" s="1">
        <v>0</v>
      </c>
      <c r="AG4100" s="1">
        <v>1</v>
      </c>
      <c r="AH4100" s="1">
        <v>0</v>
      </c>
    </row>
    <row r="4101" spans="1:34">
      <c r="A4101" s="1" t="s">
        <v>10586</v>
      </c>
      <c r="B4101" s="1" t="s">
        <v>10587</v>
      </c>
      <c r="C4101" s="1" t="s">
        <v>411</v>
      </c>
      <c r="D4101" s="1">
        <v>28</v>
      </c>
      <c r="E4101" s="1">
        <v>40900</v>
      </c>
      <c r="F4101" s="1" t="s">
        <v>20332</v>
      </c>
      <c r="G4101" s="1" t="s">
        <v>72</v>
      </c>
      <c r="H4101" s="1" t="s">
        <v>73</v>
      </c>
      <c r="I4101" s="1">
        <v>0</v>
      </c>
      <c r="J4101" s="1" t="s">
        <v>651</v>
      </c>
      <c r="K4101" s="1">
        <v>0.5</v>
      </c>
      <c r="L4101" s="1" t="s">
        <v>75</v>
      </c>
      <c r="M4101" s="1">
        <v>0</v>
      </c>
      <c r="O4101" s="1">
        <v>0</v>
      </c>
      <c r="Q4101" s="1">
        <v>0</v>
      </c>
      <c r="S4101" s="1">
        <v>0</v>
      </c>
      <c r="U4101" s="1">
        <v>0</v>
      </c>
      <c r="W4101" s="1">
        <v>0</v>
      </c>
      <c r="Y4101" s="1">
        <v>0</v>
      </c>
      <c r="AA4101" s="1">
        <v>0</v>
      </c>
      <c r="AC4101" s="1">
        <v>0</v>
      </c>
      <c r="AE4101" s="1">
        <v>0</v>
      </c>
      <c r="AG4101" s="1">
        <v>2</v>
      </c>
      <c r="AH4101" s="1">
        <v>14999.99</v>
      </c>
    </row>
    <row r="4102" spans="1:34">
      <c r="A4102" s="1" t="s">
        <v>10588</v>
      </c>
      <c r="B4102" s="1" t="s">
        <v>10589</v>
      </c>
      <c r="C4102" s="1" t="s">
        <v>64</v>
      </c>
      <c r="D4102" s="1">
        <v>16</v>
      </c>
      <c r="E4102" s="4">
        <v>44644</v>
      </c>
      <c r="F4102" s="1" t="s">
        <v>10590</v>
      </c>
      <c r="G4102" s="1" t="s">
        <v>80</v>
      </c>
      <c r="H4102" s="1" t="s">
        <v>73</v>
      </c>
      <c r="I4102" s="1">
        <v>0</v>
      </c>
      <c r="J4102" s="1" t="s">
        <v>434</v>
      </c>
      <c r="K4102" s="1">
        <v>0.7</v>
      </c>
      <c r="L4102" s="1" t="s">
        <v>82</v>
      </c>
      <c r="M4102" s="1">
        <v>0.75</v>
      </c>
      <c r="N4102" s="1" t="s">
        <v>83</v>
      </c>
      <c r="O4102" s="1">
        <v>0.78</v>
      </c>
      <c r="P4102" s="1" t="s">
        <v>84</v>
      </c>
      <c r="Q4102" s="1">
        <v>0.79</v>
      </c>
      <c r="R4102" s="1" t="s">
        <v>85</v>
      </c>
      <c r="S4102" s="1">
        <v>0</v>
      </c>
      <c r="U4102" s="1">
        <v>0</v>
      </c>
      <c r="W4102" s="1">
        <v>0</v>
      </c>
      <c r="Y4102" s="1">
        <v>0</v>
      </c>
      <c r="AA4102" s="1">
        <v>0</v>
      </c>
      <c r="AC4102" s="1">
        <v>0</v>
      </c>
      <c r="AE4102" s="1">
        <v>0</v>
      </c>
      <c r="AG4102" s="1">
        <v>4</v>
      </c>
      <c r="AH4102" s="1">
        <v>7500</v>
      </c>
    </row>
    <row r="4103" spans="1:34">
      <c r="A4103" s="1" t="s">
        <v>10591</v>
      </c>
      <c r="B4103" s="1" t="s">
        <v>10592</v>
      </c>
      <c r="C4103" s="1" t="s">
        <v>491</v>
      </c>
      <c r="D4103" s="1">
        <v>35</v>
      </c>
      <c r="E4103" s="1">
        <v>41599</v>
      </c>
      <c r="F4103" s="1" t="s">
        <v>20332</v>
      </c>
      <c r="G4103" s="1" t="s">
        <v>72</v>
      </c>
      <c r="H4103" s="1" t="s">
        <v>65</v>
      </c>
      <c r="I4103" s="1">
        <v>0.8</v>
      </c>
      <c r="J4103" s="1" t="s">
        <v>75</v>
      </c>
      <c r="K4103" s="1">
        <v>0</v>
      </c>
      <c r="M4103" s="1">
        <v>0</v>
      </c>
      <c r="O4103" s="1">
        <v>0</v>
      </c>
      <c r="Q4103" s="1">
        <v>0</v>
      </c>
      <c r="S4103" s="1">
        <v>0</v>
      </c>
      <c r="U4103" s="1">
        <v>0</v>
      </c>
      <c r="W4103" s="1">
        <v>0</v>
      </c>
      <c r="Y4103" s="1">
        <v>0</v>
      </c>
      <c r="AA4103" s="1">
        <v>0</v>
      </c>
      <c r="AC4103" s="1">
        <v>0</v>
      </c>
      <c r="AE4103" s="1">
        <v>0</v>
      </c>
      <c r="AG4103" s="1">
        <v>1</v>
      </c>
      <c r="AH4103" s="1">
        <v>0</v>
      </c>
    </row>
    <row r="4104" spans="1:34">
      <c r="A4104" s="1" t="s">
        <v>10593</v>
      </c>
      <c r="B4104" s="1" t="s">
        <v>10594</v>
      </c>
      <c r="C4104" s="1" t="s">
        <v>322</v>
      </c>
      <c r="H4104" s="1" t="s">
        <v>65</v>
      </c>
      <c r="I4104" s="1" t="s">
        <v>66</v>
      </c>
      <c r="V4104" s="1" t="s">
        <v>67</v>
      </c>
    </row>
    <row r="4105" spans="1:34">
      <c r="A4105" s="1" t="s">
        <v>10595</v>
      </c>
      <c r="B4105" s="1" t="s">
        <v>10596</v>
      </c>
      <c r="C4105" s="1" t="s">
        <v>1334</v>
      </c>
      <c r="D4105" s="1">
        <v>21</v>
      </c>
      <c r="E4105" s="4">
        <v>44712</v>
      </c>
      <c r="F4105" s="1" t="s">
        <v>10597</v>
      </c>
      <c r="G4105" s="1" t="s">
        <v>80</v>
      </c>
      <c r="H4105" s="1" t="s">
        <v>73</v>
      </c>
      <c r="I4105" s="1">
        <v>0</v>
      </c>
      <c r="J4105" s="1" t="s">
        <v>74</v>
      </c>
      <c r="K4105" s="1">
        <v>0.4</v>
      </c>
      <c r="L4105" s="1" t="s">
        <v>82</v>
      </c>
      <c r="M4105" s="1">
        <v>0.56000000000000005</v>
      </c>
      <c r="N4105" s="1" t="s">
        <v>83</v>
      </c>
      <c r="O4105" s="1">
        <v>0.67</v>
      </c>
      <c r="P4105" s="1" t="s">
        <v>84</v>
      </c>
      <c r="Q4105" s="1">
        <v>0.8</v>
      </c>
      <c r="R4105" s="1" t="s">
        <v>85</v>
      </c>
      <c r="S4105" s="1">
        <v>0</v>
      </c>
      <c r="U4105" s="1">
        <v>0</v>
      </c>
      <c r="W4105" s="1">
        <v>0</v>
      </c>
      <c r="Y4105" s="1">
        <v>0</v>
      </c>
      <c r="AA4105" s="1">
        <v>0</v>
      </c>
      <c r="AC4105" s="1">
        <v>0</v>
      </c>
      <c r="AE4105" s="1">
        <v>0</v>
      </c>
      <c r="AG4105" s="1">
        <v>4</v>
      </c>
      <c r="AH4105" s="1">
        <v>10000</v>
      </c>
    </row>
    <row r="4106" spans="1:34">
      <c r="A4106" s="1" t="s">
        <v>10598</v>
      </c>
      <c r="B4106" s="1" t="s">
        <v>10599</v>
      </c>
      <c r="C4106" s="1" t="s">
        <v>115</v>
      </c>
      <c r="D4106" s="1">
        <v>9</v>
      </c>
      <c r="E4106" s="4">
        <v>44700</v>
      </c>
      <c r="F4106" s="1" t="s">
        <v>10600</v>
      </c>
      <c r="G4106" s="1" t="s">
        <v>72</v>
      </c>
      <c r="H4106" s="1" t="s">
        <v>65</v>
      </c>
      <c r="I4106" s="1">
        <v>0.8</v>
      </c>
      <c r="J4106" s="1" t="s">
        <v>75</v>
      </c>
      <c r="K4106" s="1">
        <v>0</v>
      </c>
      <c r="M4106" s="1">
        <v>0</v>
      </c>
      <c r="O4106" s="1">
        <v>0</v>
      </c>
      <c r="Q4106" s="1">
        <v>0</v>
      </c>
      <c r="S4106" s="1">
        <v>0</v>
      </c>
      <c r="U4106" s="1">
        <v>0</v>
      </c>
      <c r="W4106" s="1">
        <v>0</v>
      </c>
      <c r="Y4106" s="1">
        <v>0</v>
      </c>
      <c r="AA4106" s="1">
        <v>0</v>
      </c>
      <c r="AC4106" s="1">
        <v>0</v>
      </c>
      <c r="AE4106" s="1">
        <v>0</v>
      </c>
      <c r="AG4106" s="1">
        <v>1</v>
      </c>
      <c r="AH4106" s="1">
        <v>0</v>
      </c>
    </row>
    <row r="4107" spans="1:34">
      <c r="A4107" s="1" t="s">
        <v>10601</v>
      </c>
      <c r="B4107" s="1" t="s">
        <v>10602</v>
      </c>
      <c r="C4107" s="1" t="s">
        <v>491</v>
      </c>
      <c r="D4107" s="1">
        <v>31</v>
      </c>
      <c r="E4107" s="1">
        <v>38868</v>
      </c>
      <c r="F4107" s="1" t="s">
        <v>20332</v>
      </c>
      <c r="G4107" s="1" t="s">
        <v>72</v>
      </c>
      <c r="H4107" s="1" t="s">
        <v>65</v>
      </c>
      <c r="I4107" s="1">
        <v>0.5</v>
      </c>
      <c r="J4107" s="1" t="s">
        <v>75</v>
      </c>
      <c r="K4107" s="1">
        <v>0</v>
      </c>
      <c r="M4107" s="1">
        <v>0</v>
      </c>
      <c r="O4107" s="1">
        <v>0</v>
      </c>
      <c r="Q4107" s="1">
        <v>0</v>
      </c>
      <c r="S4107" s="1">
        <v>0</v>
      </c>
      <c r="U4107" s="1">
        <v>0</v>
      </c>
      <c r="W4107" s="1">
        <v>0</v>
      </c>
      <c r="Y4107" s="1">
        <v>0</v>
      </c>
      <c r="AA4107" s="1">
        <v>0</v>
      </c>
      <c r="AC4107" s="1">
        <v>0</v>
      </c>
      <c r="AE4107" s="1">
        <v>0</v>
      </c>
      <c r="AG4107" s="1">
        <v>1</v>
      </c>
      <c r="AH4107" s="1">
        <v>0</v>
      </c>
    </row>
    <row r="4108" spans="1:34">
      <c r="A4108" s="1" t="s">
        <v>10603</v>
      </c>
      <c r="B4108" s="1" t="s">
        <v>10604</v>
      </c>
      <c r="C4108" s="1" t="s">
        <v>302</v>
      </c>
      <c r="D4108" s="1">
        <v>11</v>
      </c>
      <c r="E4108" s="1">
        <v>41089</v>
      </c>
      <c r="F4108" s="1" t="s">
        <v>20332</v>
      </c>
      <c r="G4108" s="1" t="s">
        <v>72</v>
      </c>
      <c r="H4108" s="1" t="s">
        <v>65</v>
      </c>
      <c r="I4108" s="1">
        <v>0.8</v>
      </c>
      <c r="J4108" s="1" t="s">
        <v>75</v>
      </c>
      <c r="K4108" s="1">
        <v>0</v>
      </c>
      <c r="M4108" s="1">
        <v>0</v>
      </c>
      <c r="O4108" s="1">
        <v>0</v>
      </c>
      <c r="Q4108" s="1">
        <v>0</v>
      </c>
      <c r="S4108" s="1">
        <v>0</v>
      </c>
      <c r="U4108" s="1">
        <v>0</v>
      </c>
      <c r="W4108" s="1">
        <v>0</v>
      </c>
      <c r="Y4108" s="1">
        <v>0</v>
      </c>
      <c r="AA4108" s="1">
        <v>0</v>
      </c>
      <c r="AC4108" s="1">
        <v>0</v>
      </c>
      <c r="AE4108" s="1">
        <v>0</v>
      </c>
      <c r="AG4108" s="1">
        <v>1</v>
      </c>
      <c r="AH4108" s="1">
        <v>0</v>
      </c>
    </row>
    <row r="4109" spans="1:34">
      <c r="A4109" s="1" t="s">
        <v>10605</v>
      </c>
      <c r="B4109" s="1" t="s">
        <v>10606</v>
      </c>
      <c r="C4109" s="1" t="s">
        <v>199</v>
      </c>
      <c r="D4109" s="1">
        <v>5</v>
      </c>
      <c r="E4109" s="1">
        <v>44314</v>
      </c>
      <c r="F4109" s="1" t="s">
        <v>20332</v>
      </c>
      <c r="G4109" s="1" t="s">
        <v>72</v>
      </c>
      <c r="H4109" s="1" t="s">
        <v>65</v>
      </c>
      <c r="I4109" s="1">
        <v>0.8</v>
      </c>
      <c r="J4109" s="1" t="s">
        <v>75</v>
      </c>
      <c r="K4109" s="1">
        <v>0</v>
      </c>
      <c r="M4109" s="1">
        <v>0</v>
      </c>
      <c r="O4109" s="1">
        <v>0</v>
      </c>
      <c r="Q4109" s="1">
        <v>0</v>
      </c>
      <c r="S4109" s="1">
        <v>0</v>
      </c>
      <c r="U4109" s="1">
        <v>0</v>
      </c>
      <c r="W4109" s="1">
        <v>0</v>
      </c>
      <c r="Y4109" s="1">
        <v>0</v>
      </c>
      <c r="AA4109" s="1">
        <v>0</v>
      </c>
      <c r="AC4109" s="1">
        <v>0</v>
      </c>
      <c r="AE4109" s="1">
        <v>0</v>
      </c>
      <c r="AG4109" s="1">
        <v>1</v>
      </c>
      <c r="AH4109" s="1">
        <v>0</v>
      </c>
    </row>
    <row r="4110" spans="1:34">
      <c r="A4110" s="1" t="s">
        <v>10607</v>
      </c>
      <c r="B4110" s="1" t="s">
        <v>10608</v>
      </c>
      <c r="C4110" s="1" t="s">
        <v>199</v>
      </c>
      <c r="D4110" s="1">
        <v>12</v>
      </c>
      <c r="E4110" s="1">
        <v>42212</v>
      </c>
      <c r="F4110" s="1" t="s">
        <v>20332</v>
      </c>
      <c r="G4110" s="1" t="s">
        <v>72</v>
      </c>
      <c r="H4110" s="1" t="s">
        <v>65</v>
      </c>
      <c r="I4110" s="1">
        <v>0.8</v>
      </c>
      <c r="J4110" s="1" t="s">
        <v>75</v>
      </c>
      <c r="K4110" s="1">
        <v>0</v>
      </c>
      <c r="M4110" s="1">
        <v>0</v>
      </c>
      <c r="O4110" s="1">
        <v>0</v>
      </c>
      <c r="Q4110" s="1">
        <v>0</v>
      </c>
      <c r="S4110" s="1">
        <v>0</v>
      </c>
      <c r="U4110" s="1">
        <v>0</v>
      </c>
      <c r="W4110" s="1">
        <v>0</v>
      </c>
      <c r="Y4110" s="1">
        <v>0</v>
      </c>
      <c r="AA4110" s="1">
        <v>0</v>
      </c>
      <c r="AC4110" s="1">
        <v>0</v>
      </c>
      <c r="AE4110" s="1">
        <v>0</v>
      </c>
      <c r="AG4110" s="1">
        <v>1</v>
      </c>
      <c r="AH4110" s="1">
        <v>0</v>
      </c>
    </row>
    <row r="4111" spans="1:34">
      <c r="A4111" s="1" t="s">
        <v>10609</v>
      </c>
      <c r="B4111" s="1" t="s">
        <v>10610</v>
      </c>
      <c r="C4111" s="1" t="s">
        <v>112</v>
      </c>
      <c r="D4111" s="1">
        <v>3</v>
      </c>
      <c r="E4111" s="1">
        <v>44656</v>
      </c>
      <c r="F4111" s="1" t="s">
        <v>20611</v>
      </c>
      <c r="G4111" s="1" t="s">
        <v>72</v>
      </c>
      <c r="H4111" s="1" t="s">
        <v>65</v>
      </c>
      <c r="I4111" s="1">
        <v>0.2</v>
      </c>
      <c r="J4111" s="1" t="s">
        <v>75</v>
      </c>
      <c r="K4111" s="1">
        <v>0</v>
      </c>
      <c r="M4111" s="1">
        <v>0</v>
      </c>
      <c r="O4111" s="1">
        <v>0</v>
      </c>
      <c r="Q4111" s="1">
        <v>0</v>
      </c>
      <c r="S4111" s="1">
        <v>0</v>
      </c>
      <c r="U4111" s="1">
        <v>0</v>
      </c>
      <c r="W4111" s="1">
        <v>0</v>
      </c>
      <c r="Y4111" s="1">
        <v>0</v>
      </c>
      <c r="AA4111" s="1">
        <v>0</v>
      </c>
      <c r="AC4111" s="1">
        <v>0</v>
      </c>
      <c r="AE4111" s="1">
        <v>0</v>
      </c>
      <c r="AG4111" s="1">
        <v>1</v>
      </c>
      <c r="AH4111" s="1">
        <v>0</v>
      </c>
    </row>
    <row r="4112" spans="1:34">
      <c r="A4112" s="1" t="s">
        <v>10611</v>
      </c>
      <c r="B4112" s="1" t="s">
        <v>10612</v>
      </c>
      <c r="C4112" s="1" t="s">
        <v>259</v>
      </c>
      <c r="D4112" s="1">
        <v>5</v>
      </c>
      <c r="E4112" s="4">
        <v>44665</v>
      </c>
      <c r="F4112" s="1" t="s">
        <v>10613</v>
      </c>
      <c r="G4112" s="1" t="s">
        <v>72</v>
      </c>
      <c r="H4112" s="1" t="s">
        <v>65</v>
      </c>
      <c r="I4112" s="1">
        <v>0.5</v>
      </c>
      <c r="J4112" s="1" t="s">
        <v>75</v>
      </c>
      <c r="K4112" s="1">
        <v>0</v>
      </c>
      <c r="M4112" s="1">
        <v>0</v>
      </c>
      <c r="O4112" s="1">
        <v>0</v>
      </c>
      <c r="Q4112" s="1">
        <v>0</v>
      </c>
      <c r="S4112" s="1">
        <v>0</v>
      </c>
      <c r="U4112" s="1">
        <v>0</v>
      </c>
      <c r="W4112" s="1">
        <v>0</v>
      </c>
      <c r="Y4112" s="1">
        <v>0</v>
      </c>
      <c r="AA4112" s="1">
        <v>0</v>
      </c>
      <c r="AC4112" s="1">
        <v>0</v>
      </c>
      <c r="AE4112" s="1">
        <v>0</v>
      </c>
      <c r="AG4112" s="1">
        <v>1</v>
      </c>
      <c r="AH4112" s="1">
        <v>0</v>
      </c>
    </row>
    <row r="4113" spans="1:34">
      <c r="A4113" s="1" t="s">
        <v>10614</v>
      </c>
      <c r="B4113" s="1" t="s">
        <v>10615</v>
      </c>
      <c r="C4113" s="1" t="s">
        <v>112</v>
      </c>
      <c r="D4113" s="1">
        <v>47</v>
      </c>
      <c r="E4113" s="4">
        <v>44560</v>
      </c>
      <c r="F4113" s="1" t="s">
        <v>10616</v>
      </c>
      <c r="G4113" s="1" t="s">
        <v>72</v>
      </c>
      <c r="H4113" s="1" t="s">
        <v>65</v>
      </c>
      <c r="I4113" s="1">
        <v>0.6</v>
      </c>
      <c r="J4113" s="1" t="s">
        <v>75</v>
      </c>
      <c r="K4113" s="1">
        <v>0</v>
      </c>
      <c r="M4113" s="1">
        <v>0</v>
      </c>
      <c r="O4113" s="1">
        <v>0</v>
      </c>
      <c r="Q4113" s="1">
        <v>0</v>
      </c>
      <c r="S4113" s="1">
        <v>0</v>
      </c>
      <c r="U4113" s="1">
        <v>0</v>
      </c>
      <c r="W4113" s="1">
        <v>0</v>
      </c>
      <c r="Y4113" s="1">
        <v>0</v>
      </c>
      <c r="AA4113" s="1">
        <v>0</v>
      </c>
      <c r="AC4113" s="1">
        <v>0</v>
      </c>
      <c r="AE4113" s="1">
        <v>0</v>
      </c>
      <c r="AG4113" s="1">
        <v>1</v>
      </c>
      <c r="AH4113" s="1">
        <v>0</v>
      </c>
    </row>
    <row r="4114" spans="1:34">
      <c r="A4114" s="1" t="s">
        <v>10617</v>
      </c>
      <c r="B4114" s="1" t="s">
        <v>10618</v>
      </c>
      <c r="C4114" s="1" t="s">
        <v>255</v>
      </c>
      <c r="D4114" s="1">
        <v>3</v>
      </c>
      <c r="E4114" s="4">
        <v>44627</v>
      </c>
      <c r="F4114" s="1" t="s">
        <v>10619</v>
      </c>
      <c r="G4114" s="1" t="s">
        <v>72</v>
      </c>
      <c r="H4114" s="1" t="s">
        <v>65</v>
      </c>
      <c r="I4114" s="1">
        <v>0.7</v>
      </c>
      <c r="J4114" s="1" t="s">
        <v>75</v>
      </c>
      <c r="K4114" s="1">
        <v>0</v>
      </c>
      <c r="M4114" s="1">
        <v>0</v>
      </c>
      <c r="O4114" s="1">
        <v>0</v>
      </c>
      <c r="Q4114" s="1">
        <v>0</v>
      </c>
      <c r="S4114" s="1">
        <v>0</v>
      </c>
      <c r="U4114" s="1">
        <v>0</v>
      </c>
      <c r="W4114" s="1">
        <v>0</v>
      </c>
      <c r="Y4114" s="1">
        <v>0</v>
      </c>
      <c r="AA4114" s="1">
        <v>0</v>
      </c>
      <c r="AC4114" s="1">
        <v>0</v>
      </c>
      <c r="AE4114" s="1">
        <v>0</v>
      </c>
      <c r="AG4114" s="1">
        <v>1</v>
      </c>
      <c r="AH4114" s="1">
        <v>0</v>
      </c>
    </row>
    <row r="4115" spans="1:34">
      <c r="A4115" s="1" t="s">
        <v>10620</v>
      </c>
      <c r="B4115" s="1" t="s">
        <v>10621</v>
      </c>
      <c r="C4115" s="1" t="s">
        <v>252</v>
      </c>
      <c r="D4115" s="1">
        <v>50</v>
      </c>
      <c r="E4115" s="4">
        <v>44712</v>
      </c>
      <c r="F4115" s="1" t="s">
        <v>10622</v>
      </c>
      <c r="G4115" s="1" t="s">
        <v>80</v>
      </c>
      <c r="H4115" s="1" t="s">
        <v>73</v>
      </c>
      <c r="I4115" s="1">
        <v>0</v>
      </c>
      <c r="J4115" s="1" t="s">
        <v>81</v>
      </c>
      <c r="K4115" s="1">
        <v>0.8</v>
      </c>
      <c r="L4115" s="1" t="s">
        <v>75</v>
      </c>
      <c r="M4115" s="1">
        <v>0</v>
      </c>
      <c r="O4115" s="1">
        <v>0</v>
      </c>
      <c r="Q4115" s="1">
        <v>0</v>
      </c>
      <c r="S4115" s="1">
        <v>0</v>
      </c>
      <c r="U4115" s="1">
        <v>0</v>
      </c>
      <c r="W4115" s="1">
        <v>0</v>
      </c>
      <c r="Y4115" s="1">
        <v>0</v>
      </c>
      <c r="AA4115" s="1">
        <v>0</v>
      </c>
      <c r="AC4115" s="1">
        <v>0</v>
      </c>
      <c r="AE4115" s="1">
        <v>0</v>
      </c>
      <c r="AG4115" s="1">
        <v>2</v>
      </c>
      <c r="AH4115" s="1">
        <v>15000</v>
      </c>
    </row>
    <row r="4116" spans="1:34">
      <c r="A4116" s="1" t="s">
        <v>10623</v>
      </c>
      <c r="B4116" s="1" t="s">
        <v>10624</v>
      </c>
      <c r="C4116" s="1" t="s">
        <v>259</v>
      </c>
      <c r="D4116" s="1">
        <v>8</v>
      </c>
      <c r="E4116" s="4">
        <v>44680</v>
      </c>
      <c r="F4116" s="1" t="s">
        <v>10625</v>
      </c>
      <c r="G4116" s="1" t="s">
        <v>72</v>
      </c>
      <c r="H4116" s="1" t="s">
        <v>65</v>
      </c>
      <c r="I4116" s="1">
        <v>0.8</v>
      </c>
      <c r="J4116" s="1" t="s">
        <v>75</v>
      </c>
      <c r="K4116" s="1">
        <v>0</v>
      </c>
      <c r="M4116" s="1">
        <v>0</v>
      </c>
      <c r="O4116" s="1">
        <v>0</v>
      </c>
      <c r="Q4116" s="1">
        <v>0</v>
      </c>
      <c r="S4116" s="1">
        <v>0</v>
      </c>
      <c r="U4116" s="1">
        <v>0</v>
      </c>
      <c r="W4116" s="1">
        <v>0</v>
      </c>
      <c r="Y4116" s="1">
        <v>0</v>
      </c>
      <c r="AA4116" s="1">
        <v>0</v>
      </c>
      <c r="AC4116" s="1">
        <v>0</v>
      </c>
      <c r="AE4116" s="1">
        <v>0</v>
      </c>
      <c r="AG4116" s="1">
        <v>1</v>
      </c>
      <c r="AH4116" s="1">
        <v>0</v>
      </c>
    </row>
    <row r="4117" spans="1:34">
      <c r="A4117" s="1" t="s">
        <v>10626</v>
      </c>
      <c r="B4117" s="1" t="s">
        <v>10627</v>
      </c>
      <c r="C4117" s="1" t="s">
        <v>297</v>
      </c>
      <c r="D4117" s="1">
        <v>50</v>
      </c>
      <c r="E4117" s="1">
        <v>41254</v>
      </c>
      <c r="F4117" s="1" t="s">
        <v>20332</v>
      </c>
      <c r="G4117" s="1" t="s">
        <v>72</v>
      </c>
      <c r="H4117" s="1" t="s">
        <v>65</v>
      </c>
      <c r="I4117" s="1">
        <v>0.8</v>
      </c>
      <c r="J4117" s="1" t="s">
        <v>75</v>
      </c>
      <c r="K4117" s="1">
        <v>0</v>
      </c>
      <c r="M4117" s="1">
        <v>0</v>
      </c>
      <c r="O4117" s="1">
        <v>0</v>
      </c>
      <c r="Q4117" s="1">
        <v>0</v>
      </c>
      <c r="S4117" s="1">
        <v>0</v>
      </c>
      <c r="U4117" s="1">
        <v>0</v>
      </c>
      <c r="W4117" s="1">
        <v>0</v>
      </c>
      <c r="Y4117" s="1">
        <v>0</v>
      </c>
      <c r="AA4117" s="1">
        <v>0</v>
      </c>
      <c r="AC4117" s="1">
        <v>0</v>
      </c>
      <c r="AE4117" s="1">
        <v>0</v>
      </c>
      <c r="AG4117" s="1">
        <v>1</v>
      </c>
      <c r="AH4117" s="1">
        <v>0</v>
      </c>
    </row>
    <row r="4118" spans="1:34">
      <c r="A4118" s="1" t="s">
        <v>10628</v>
      </c>
      <c r="B4118" s="1" t="s">
        <v>10629</v>
      </c>
      <c r="C4118" s="1" t="s">
        <v>175</v>
      </c>
      <c r="D4118" s="1">
        <v>8</v>
      </c>
      <c r="E4118" s="1">
        <v>44648</v>
      </c>
      <c r="F4118" s="1" t="s">
        <v>20457</v>
      </c>
      <c r="G4118" s="1" t="s">
        <v>72</v>
      </c>
      <c r="H4118" s="1" t="s">
        <v>65</v>
      </c>
      <c r="I4118" s="1">
        <v>0.8</v>
      </c>
      <c r="J4118" s="1" t="s">
        <v>75</v>
      </c>
      <c r="K4118" s="1">
        <v>0</v>
      </c>
      <c r="M4118" s="1">
        <v>0</v>
      </c>
      <c r="O4118" s="1">
        <v>0</v>
      </c>
      <c r="Q4118" s="1">
        <v>0</v>
      </c>
      <c r="S4118" s="1">
        <v>0</v>
      </c>
      <c r="U4118" s="1">
        <v>0</v>
      </c>
      <c r="W4118" s="1">
        <v>0</v>
      </c>
      <c r="Y4118" s="1">
        <v>0</v>
      </c>
      <c r="AA4118" s="1">
        <v>0</v>
      </c>
      <c r="AC4118" s="1">
        <v>0</v>
      </c>
      <c r="AE4118" s="1">
        <v>0</v>
      </c>
      <c r="AG4118" s="1">
        <v>1</v>
      </c>
      <c r="AH4118" s="1">
        <v>0</v>
      </c>
    </row>
    <row r="4119" spans="1:34">
      <c r="A4119" s="1" t="s">
        <v>10630</v>
      </c>
      <c r="B4119" s="1" t="s">
        <v>10631</v>
      </c>
      <c r="C4119" s="1" t="s">
        <v>149</v>
      </c>
      <c r="D4119" s="1">
        <v>8</v>
      </c>
      <c r="E4119" s="1">
        <v>44315</v>
      </c>
      <c r="F4119" s="1" t="s">
        <v>20332</v>
      </c>
      <c r="G4119" s="1" t="s">
        <v>72</v>
      </c>
      <c r="H4119" s="1" t="s">
        <v>65</v>
      </c>
      <c r="I4119" s="1">
        <v>0.8</v>
      </c>
      <c r="J4119" s="1" t="s">
        <v>75</v>
      </c>
      <c r="K4119" s="1">
        <v>0</v>
      </c>
      <c r="M4119" s="1">
        <v>0</v>
      </c>
      <c r="O4119" s="1">
        <v>0</v>
      </c>
      <c r="Q4119" s="1">
        <v>0</v>
      </c>
      <c r="S4119" s="1">
        <v>0</v>
      </c>
      <c r="U4119" s="1">
        <v>0</v>
      </c>
      <c r="W4119" s="1">
        <v>0</v>
      </c>
      <c r="Y4119" s="1">
        <v>0</v>
      </c>
      <c r="AA4119" s="1">
        <v>0</v>
      </c>
      <c r="AC4119" s="1">
        <v>0</v>
      </c>
      <c r="AE4119" s="1">
        <v>0</v>
      </c>
      <c r="AG4119" s="1">
        <v>1</v>
      </c>
      <c r="AH4119" s="1">
        <v>0</v>
      </c>
    </row>
    <row r="4120" spans="1:34">
      <c r="A4120" s="1" t="s">
        <v>10632</v>
      </c>
      <c r="B4120" s="1" t="s">
        <v>10633</v>
      </c>
      <c r="C4120" s="1" t="s">
        <v>365</v>
      </c>
      <c r="D4120" s="1">
        <v>2</v>
      </c>
      <c r="E4120" s="4">
        <v>44680</v>
      </c>
      <c r="F4120" s="1" t="s">
        <v>10634</v>
      </c>
      <c r="G4120" s="1" t="s">
        <v>80</v>
      </c>
      <c r="H4120" s="1" t="s">
        <v>73</v>
      </c>
      <c r="I4120" s="1">
        <v>0</v>
      </c>
      <c r="J4120" s="1" t="s">
        <v>74</v>
      </c>
      <c r="K4120" s="1">
        <v>0.55000000000000004</v>
      </c>
      <c r="L4120" s="1" t="s">
        <v>82</v>
      </c>
      <c r="M4120" s="1">
        <v>0.65</v>
      </c>
      <c r="N4120" s="1" t="s">
        <v>83</v>
      </c>
      <c r="O4120" s="1">
        <v>0.75</v>
      </c>
      <c r="P4120" s="1" t="s">
        <v>84</v>
      </c>
      <c r="Q4120" s="1">
        <v>0.8</v>
      </c>
      <c r="R4120" s="1" t="s">
        <v>85</v>
      </c>
      <c r="S4120" s="1">
        <v>0</v>
      </c>
      <c r="U4120" s="1">
        <v>0</v>
      </c>
      <c r="W4120" s="1">
        <v>0</v>
      </c>
      <c r="Y4120" s="1">
        <v>0</v>
      </c>
      <c r="AA4120" s="1">
        <v>0</v>
      </c>
      <c r="AC4120" s="1">
        <v>0</v>
      </c>
      <c r="AE4120" s="1">
        <v>0</v>
      </c>
      <c r="AG4120" s="1">
        <v>4</v>
      </c>
      <c r="AH4120" s="1">
        <v>10000</v>
      </c>
    </row>
    <row r="4121" spans="1:34">
      <c r="A4121" s="1" t="s">
        <v>10635</v>
      </c>
      <c r="B4121" s="1" t="s">
        <v>10636</v>
      </c>
      <c r="C4121" s="1" t="s">
        <v>167</v>
      </c>
      <c r="D4121" s="1">
        <v>27</v>
      </c>
      <c r="E4121" s="4">
        <v>44711</v>
      </c>
      <c r="F4121" s="1" t="s">
        <v>10637</v>
      </c>
      <c r="G4121" s="1" t="s">
        <v>80</v>
      </c>
      <c r="H4121" s="1" t="s">
        <v>73</v>
      </c>
      <c r="I4121" s="1">
        <v>0</v>
      </c>
      <c r="J4121" s="1" t="s">
        <v>81</v>
      </c>
      <c r="K4121" s="1">
        <v>0.4</v>
      </c>
      <c r="L4121" s="1" t="s">
        <v>82</v>
      </c>
      <c r="M4121" s="1">
        <v>0.5</v>
      </c>
      <c r="N4121" s="1" t="s">
        <v>83</v>
      </c>
      <c r="O4121" s="1">
        <v>0.5</v>
      </c>
      <c r="P4121" s="1" t="s">
        <v>84</v>
      </c>
      <c r="Q4121" s="1">
        <v>0.8</v>
      </c>
      <c r="R4121" s="1" t="s">
        <v>85</v>
      </c>
      <c r="S4121" s="1">
        <v>0</v>
      </c>
      <c r="U4121" s="1">
        <v>0</v>
      </c>
      <c r="W4121" s="1">
        <v>0</v>
      </c>
      <c r="Y4121" s="1">
        <v>0</v>
      </c>
      <c r="AA4121" s="1">
        <v>0</v>
      </c>
      <c r="AC4121" s="1">
        <v>0</v>
      </c>
      <c r="AE4121" s="1">
        <v>0</v>
      </c>
      <c r="AG4121" s="1">
        <v>4</v>
      </c>
      <c r="AH4121" s="1">
        <v>15000</v>
      </c>
    </row>
    <row r="4122" spans="1:34">
      <c r="A4122" s="1" t="s">
        <v>10638</v>
      </c>
      <c r="B4122" s="1" t="s">
        <v>10639</v>
      </c>
      <c r="C4122" s="1" t="s">
        <v>259</v>
      </c>
      <c r="D4122" s="1">
        <v>46</v>
      </c>
      <c r="E4122" s="4">
        <v>44559</v>
      </c>
      <c r="F4122" s="1" t="s">
        <v>10640</v>
      </c>
      <c r="G4122" s="1" t="s">
        <v>72</v>
      </c>
      <c r="H4122" s="1" t="s">
        <v>65</v>
      </c>
      <c r="I4122" s="1">
        <v>0.8</v>
      </c>
      <c r="J4122" s="1" t="s">
        <v>75</v>
      </c>
      <c r="K4122" s="1">
        <v>0</v>
      </c>
      <c r="M4122" s="1">
        <v>0</v>
      </c>
      <c r="O4122" s="1">
        <v>0</v>
      </c>
      <c r="Q4122" s="1">
        <v>0</v>
      </c>
      <c r="S4122" s="1">
        <v>0</v>
      </c>
      <c r="U4122" s="1">
        <v>0</v>
      </c>
      <c r="W4122" s="1">
        <v>0</v>
      </c>
      <c r="Y4122" s="1">
        <v>0</v>
      </c>
      <c r="AA4122" s="1">
        <v>0</v>
      </c>
      <c r="AC4122" s="1">
        <v>0</v>
      </c>
      <c r="AE4122" s="1">
        <v>0</v>
      </c>
      <c r="AG4122" s="1">
        <v>1</v>
      </c>
      <c r="AH4122" s="1">
        <v>0</v>
      </c>
    </row>
    <row r="4123" spans="1:34">
      <c r="A4123" s="1" t="s">
        <v>10641</v>
      </c>
      <c r="B4123" s="1" t="s">
        <v>10642</v>
      </c>
      <c r="C4123" s="1" t="s">
        <v>259</v>
      </c>
      <c r="D4123" s="1">
        <v>5</v>
      </c>
      <c r="E4123" s="1">
        <v>39839</v>
      </c>
      <c r="F4123" s="1" t="s">
        <v>20332</v>
      </c>
      <c r="G4123" s="1" t="s">
        <v>72</v>
      </c>
      <c r="H4123" s="1" t="s">
        <v>65</v>
      </c>
      <c r="I4123" s="1">
        <v>0.8</v>
      </c>
      <c r="J4123" s="1" t="s">
        <v>75</v>
      </c>
      <c r="K4123" s="1">
        <v>0</v>
      </c>
      <c r="M4123" s="1">
        <v>0</v>
      </c>
      <c r="O4123" s="1">
        <v>0</v>
      </c>
      <c r="Q4123" s="1">
        <v>0</v>
      </c>
      <c r="S4123" s="1">
        <v>0</v>
      </c>
      <c r="U4123" s="1">
        <v>0</v>
      </c>
      <c r="W4123" s="1">
        <v>0</v>
      </c>
      <c r="Y4123" s="1">
        <v>0</v>
      </c>
      <c r="AA4123" s="1">
        <v>0</v>
      </c>
      <c r="AC4123" s="1">
        <v>0</v>
      </c>
      <c r="AE4123" s="1">
        <v>0</v>
      </c>
      <c r="AG4123" s="1">
        <v>1</v>
      </c>
      <c r="AH4123" s="1">
        <v>0</v>
      </c>
    </row>
    <row r="4124" spans="1:34">
      <c r="A4124" s="1" t="s">
        <v>10643</v>
      </c>
      <c r="B4124" s="1" t="s">
        <v>10644</v>
      </c>
      <c r="C4124" s="1" t="s">
        <v>70</v>
      </c>
      <c r="H4124" s="1" t="s">
        <v>65</v>
      </c>
      <c r="I4124" s="1" t="s">
        <v>66</v>
      </c>
      <c r="V4124" s="1" t="s">
        <v>67</v>
      </c>
    </row>
    <row r="4125" spans="1:34">
      <c r="A4125" s="1" t="s">
        <v>10645</v>
      </c>
      <c r="B4125" s="1" t="s">
        <v>10646</v>
      </c>
      <c r="C4125" s="1" t="s">
        <v>112</v>
      </c>
      <c r="D4125" s="1">
        <v>7</v>
      </c>
      <c r="E4125" s="1">
        <v>44280</v>
      </c>
      <c r="F4125" s="1" t="s">
        <v>20340</v>
      </c>
      <c r="G4125" s="1" t="s">
        <v>20341</v>
      </c>
      <c r="H4125" s="1" t="s">
        <v>73</v>
      </c>
      <c r="I4125" s="1">
        <v>0</v>
      </c>
      <c r="J4125" s="1" t="s">
        <v>434</v>
      </c>
      <c r="K4125" s="1">
        <v>0.59</v>
      </c>
      <c r="L4125" s="1" t="s">
        <v>82</v>
      </c>
      <c r="M4125" s="1">
        <v>0.6</v>
      </c>
      <c r="N4125" s="1" t="s">
        <v>83</v>
      </c>
      <c r="O4125" s="1">
        <v>0.65</v>
      </c>
      <c r="P4125" s="1" t="s">
        <v>84</v>
      </c>
      <c r="Q4125" s="1">
        <v>0.75</v>
      </c>
      <c r="R4125" s="1" t="s">
        <v>85</v>
      </c>
      <c r="S4125" s="1">
        <v>0</v>
      </c>
      <c r="U4125" s="1">
        <v>0</v>
      </c>
      <c r="W4125" s="1">
        <v>0</v>
      </c>
      <c r="Y4125" s="1">
        <v>0</v>
      </c>
      <c r="AA4125" s="1">
        <v>0</v>
      </c>
      <c r="AC4125" s="1">
        <v>0</v>
      </c>
      <c r="AE4125" s="1">
        <v>0</v>
      </c>
      <c r="AG4125" s="1">
        <v>4</v>
      </c>
      <c r="AH4125" s="1">
        <v>7500</v>
      </c>
    </row>
    <row r="4126" spans="1:34">
      <c r="A4126" s="1" t="s">
        <v>10647</v>
      </c>
      <c r="B4126" s="1" t="s">
        <v>10648</v>
      </c>
      <c r="C4126" s="1" t="s">
        <v>129</v>
      </c>
      <c r="D4126" s="1">
        <v>14</v>
      </c>
      <c r="E4126" s="4">
        <v>44712</v>
      </c>
      <c r="F4126" s="1" t="s">
        <v>10649</v>
      </c>
      <c r="G4126" s="1" t="s">
        <v>80</v>
      </c>
      <c r="H4126" s="1" t="s">
        <v>73</v>
      </c>
      <c r="I4126" s="1">
        <v>0</v>
      </c>
      <c r="J4126" s="1" t="s">
        <v>74</v>
      </c>
      <c r="K4126" s="1">
        <v>0.2</v>
      </c>
      <c r="L4126" s="1" t="s">
        <v>82</v>
      </c>
      <c r="M4126" s="1">
        <v>0.3</v>
      </c>
      <c r="N4126" s="1" t="s">
        <v>83</v>
      </c>
      <c r="O4126" s="1">
        <v>0.5</v>
      </c>
      <c r="P4126" s="1" t="s">
        <v>84</v>
      </c>
      <c r="Q4126" s="1">
        <v>0.8</v>
      </c>
      <c r="R4126" s="1" t="s">
        <v>85</v>
      </c>
      <c r="S4126" s="1">
        <v>0</v>
      </c>
      <c r="U4126" s="1">
        <v>0</v>
      </c>
      <c r="W4126" s="1">
        <v>0</v>
      </c>
      <c r="Y4126" s="1">
        <v>0</v>
      </c>
      <c r="AA4126" s="1">
        <v>0</v>
      </c>
      <c r="AC4126" s="1">
        <v>0</v>
      </c>
      <c r="AE4126" s="1">
        <v>0</v>
      </c>
      <c r="AG4126" s="1">
        <v>4</v>
      </c>
      <c r="AH4126" s="1">
        <v>10000</v>
      </c>
    </row>
    <row r="4127" spans="1:34">
      <c r="A4127" s="1" t="s">
        <v>10650</v>
      </c>
      <c r="B4127" s="1" t="s">
        <v>10651</v>
      </c>
      <c r="C4127" s="1" t="s">
        <v>423</v>
      </c>
      <c r="D4127" s="1">
        <v>4</v>
      </c>
      <c r="E4127" s="4">
        <v>44603</v>
      </c>
      <c r="F4127" s="1" t="s">
        <v>10652</v>
      </c>
      <c r="G4127" s="1" t="s">
        <v>80</v>
      </c>
      <c r="H4127" s="1" t="s">
        <v>73</v>
      </c>
      <c r="I4127" s="1">
        <v>0</v>
      </c>
      <c r="J4127" s="1" t="s">
        <v>81</v>
      </c>
      <c r="K4127" s="1">
        <v>0.4</v>
      </c>
      <c r="L4127" s="1" t="s">
        <v>82</v>
      </c>
      <c r="M4127" s="1">
        <v>0.6</v>
      </c>
      <c r="N4127" s="1" t="s">
        <v>83</v>
      </c>
      <c r="O4127" s="1">
        <v>0.7</v>
      </c>
      <c r="P4127" s="1" t="s">
        <v>84</v>
      </c>
      <c r="Q4127" s="1">
        <v>0.78</v>
      </c>
      <c r="R4127" s="1" t="s">
        <v>85</v>
      </c>
      <c r="S4127" s="1">
        <v>0</v>
      </c>
      <c r="U4127" s="1">
        <v>0</v>
      </c>
      <c r="W4127" s="1">
        <v>0</v>
      </c>
      <c r="Y4127" s="1">
        <v>0</v>
      </c>
      <c r="AA4127" s="1">
        <v>0</v>
      </c>
      <c r="AC4127" s="1">
        <v>0</v>
      </c>
      <c r="AE4127" s="1">
        <v>0</v>
      </c>
      <c r="AG4127" s="1">
        <v>4</v>
      </c>
      <c r="AH4127" s="1">
        <v>15000</v>
      </c>
    </row>
    <row r="4128" spans="1:34">
      <c r="A4128" s="1" t="s">
        <v>10653</v>
      </c>
      <c r="B4128" s="1" t="s">
        <v>10654</v>
      </c>
      <c r="C4128" s="1" t="s">
        <v>613</v>
      </c>
      <c r="D4128" s="1">
        <v>7</v>
      </c>
      <c r="E4128" s="4">
        <v>44656</v>
      </c>
      <c r="F4128" s="1" t="s">
        <v>10655</v>
      </c>
      <c r="G4128" s="1" t="s">
        <v>72</v>
      </c>
      <c r="H4128" s="1" t="s">
        <v>65</v>
      </c>
      <c r="I4128" s="1">
        <v>0.7</v>
      </c>
      <c r="J4128" s="1" t="s">
        <v>75</v>
      </c>
      <c r="K4128" s="1">
        <v>0</v>
      </c>
      <c r="M4128" s="1">
        <v>0</v>
      </c>
      <c r="O4128" s="1">
        <v>0</v>
      </c>
      <c r="Q4128" s="1">
        <v>0</v>
      </c>
      <c r="S4128" s="1">
        <v>0</v>
      </c>
      <c r="U4128" s="1">
        <v>0</v>
      </c>
      <c r="W4128" s="1">
        <v>0</v>
      </c>
      <c r="Y4128" s="1">
        <v>0</v>
      </c>
      <c r="AA4128" s="1">
        <v>0</v>
      </c>
      <c r="AC4128" s="1">
        <v>0</v>
      </c>
      <c r="AE4128" s="1">
        <v>0</v>
      </c>
      <c r="AG4128" s="1">
        <v>1</v>
      </c>
      <c r="AH4128" s="1">
        <v>0</v>
      </c>
    </row>
    <row r="4129" spans="1:34">
      <c r="A4129" s="1" t="s">
        <v>10656</v>
      </c>
      <c r="B4129" s="1" t="s">
        <v>10657</v>
      </c>
      <c r="C4129" s="1" t="s">
        <v>196</v>
      </c>
      <c r="D4129" s="1">
        <v>1</v>
      </c>
      <c r="E4129" s="1">
        <v>44650</v>
      </c>
      <c r="F4129" s="1" t="s">
        <v>20612</v>
      </c>
      <c r="G4129" s="1" t="s">
        <v>72</v>
      </c>
      <c r="H4129" s="1" t="s">
        <v>65</v>
      </c>
      <c r="I4129" s="1">
        <v>0.75</v>
      </c>
      <c r="J4129" s="1" t="s">
        <v>75</v>
      </c>
      <c r="K4129" s="1">
        <v>0</v>
      </c>
      <c r="M4129" s="1">
        <v>0</v>
      </c>
      <c r="O4129" s="1">
        <v>0</v>
      </c>
      <c r="Q4129" s="1">
        <v>0</v>
      </c>
      <c r="S4129" s="1">
        <v>0</v>
      </c>
      <c r="U4129" s="1">
        <v>0</v>
      </c>
      <c r="W4129" s="1">
        <v>0</v>
      </c>
      <c r="Y4129" s="1">
        <v>0</v>
      </c>
      <c r="AA4129" s="1">
        <v>0</v>
      </c>
      <c r="AC4129" s="1">
        <v>0</v>
      </c>
      <c r="AE4129" s="1">
        <v>0</v>
      </c>
      <c r="AG4129" s="1">
        <v>1</v>
      </c>
      <c r="AH4129" s="1">
        <v>0</v>
      </c>
    </row>
    <row r="4130" spans="1:34">
      <c r="A4130" s="1" t="s">
        <v>10658</v>
      </c>
      <c r="B4130" s="1" t="s">
        <v>10659</v>
      </c>
      <c r="C4130" s="1" t="s">
        <v>121</v>
      </c>
      <c r="D4130" s="1">
        <v>16</v>
      </c>
      <c r="E4130" s="4">
        <v>44702</v>
      </c>
      <c r="F4130" s="1" t="s">
        <v>10660</v>
      </c>
      <c r="G4130" s="1" t="s">
        <v>72</v>
      </c>
      <c r="H4130" s="1" t="s">
        <v>65</v>
      </c>
      <c r="I4130" s="1">
        <v>0.8</v>
      </c>
      <c r="J4130" s="1" t="s">
        <v>75</v>
      </c>
      <c r="K4130" s="1">
        <v>0</v>
      </c>
      <c r="M4130" s="1">
        <v>0</v>
      </c>
      <c r="O4130" s="1">
        <v>0</v>
      </c>
      <c r="Q4130" s="1">
        <v>0</v>
      </c>
      <c r="S4130" s="1">
        <v>0</v>
      </c>
      <c r="U4130" s="1">
        <v>0</v>
      </c>
      <c r="W4130" s="1">
        <v>0</v>
      </c>
      <c r="Y4130" s="1">
        <v>0</v>
      </c>
      <c r="AA4130" s="1">
        <v>0</v>
      </c>
      <c r="AC4130" s="1">
        <v>0</v>
      </c>
      <c r="AE4130" s="1">
        <v>0</v>
      </c>
      <c r="AG4130" s="1">
        <v>1</v>
      </c>
      <c r="AH4130" s="1">
        <v>0</v>
      </c>
    </row>
    <row r="4131" spans="1:34">
      <c r="A4131" s="1" t="s">
        <v>10661</v>
      </c>
      <c r="B4131" s="1" t="s">
        <v>10662</v>
      </c>
      <c r="C4131" s="1" t="s">
        <v>443</v>
      </c>
      <c r="D4131" s="1">
        <v>12</v>
      </c>
      <c r="E4131" s="1">
        <v>44315</v>
      </c>
      <c r="F4131" s="1" t="s">
        <v>20332</v>
      </c>
      <c r="G4131" s="1" t="s">
        <v>72</v>
      </c>
      <c r="H4131" s="1" t="s">
        <v>65</v>
      </c>
      <c r="I4131" s="1">
        <v>0.5</v>
      </c>
      <c r="J4131" s="1" t="s">
        <v>75</v>
      </c>
      <c r="K4131" s="1">
        <v>0</v>
      </c>
      <c r="M4131" s="1">
        <v>0</v>
      </c>
      <c r="O4131" s="1">
        <v>0</v>
      </c>
      <c r="Q4131" s="1">
        <v>0</v>
      </c>
      <c r="S4131" s="1">
        <v>0</v>
      </c>
      <c r="U4131" s="1">
        <v>0</v>
      </c>
      <c r="W4131" s="1">
        <v>0</v>
      </c>
      <c r="Y4131" s="1">
        <v>0</v>
      </c>
      <c r="AA4131" s="1">
        <v>0</v>
      </c>
      <c r="AC4131" s="1">
        <v>0</v>
      </c>
      <c r="AE4131" s="1">
        <v>0</v>
      </c>
      <c r="AG4131" s="1">
        <v>1</v>
      </c>
      <c r="AH4131" s="1">
        <v>0</v>
      </c>
    </row>
    <row r="4132" spans="1:34">
      <c r="A4132" s="1" t="s">
        <v>10663</v>
      </c>
      <c r="B4132" s="1" t="s">
        <v>10664</v>
      </c>
      <c r="C4132" s="1" t="s">
        <v>620</v>
      </c>
      <c r="D4132" s="1">
        <v>9</v>
      </c>
      <c r="E4132" s="1">
        <v>44104</v>
      </c>
      <c r="F4132" s="1" t="s">
        <v>20332</v>
      </c>
      <c r="G4132" s="1" t="s">
        <v>72</v>
      </c>
      <c r="H4132" s="1" t="s">
        <v>65</v>
      </c>
      <c r="I4132" s="1">
        <v>0.4</v>
      </c>
      <c r="J4132" s="1" t="s">
        <v>75</v>
      </c>
      <c r="K4132" s="1">
        <v>0</v>
      </c>
      <c r="M4132" s="1">
        <v>0</v>
      </c>
      <c r="O4132" s="1">
        <v>0</v>
      </c>
      <c r="Q4132" s="1">
        <v>0</v>
      </c>
      <c r="S4132" s="1">
        <v>0</v>
      </c>
      <c r="U4132" s="1">
        <v>0</v>
      </c>
      <c r="W4132" s="1">
        <v>0</v>
      </c>
      <c r="Y4132" s="1">
        <v>0</v>
      </c>
      <c r="AA4132" s="1">
        <v>0</v>
      </c>
      <c r="AC4132" s="1">
        <v>0</v>
      </c>
      <c r="AE4132" s="1">
        <v>0</v>
      </c>
      <c r="AG4132" s="1">
        <v>1</v>
      </c>
      <c r="AH4132" s="1">
        <v>0</v>
      </c>
    </row>
    <row r="4133" spans="1:34">
      <c r="A4133" s="1" t="s">
        <v>10665</v>
      </c>
      <c r="B4133" s="1" t="s">
        <v>10666</v>
      </c>
      <c r="C4133" s="1" t="s">
        <v>163</v>
      </c>
      <c r="D4133" s="1">
        <v>11</v>
      </c>
      <c r="E4133" s="4">
        <v>44681</v>
      </c>
      <c r="F4133" s="1" t="s">
        <v>10667</v>
      </c>
      <c r="G4133" s="1" t="s">
        <v>72</v>
      </c>
      <c r="H4133" s="1" t="s">
        <v>73</v>
      </c>
      <c r="I4133" s="1">
        <v>0</v>
      </c>
      <c r="J4133" s="1" t="s">
        <v>74</v>
      </c>
      <c r="K4133" s="1">
        <v>0.75</v>
      </c>
      <c r="L4133" s="1" t="s">
        <v>75</v>
      </c>
      <c r="M4133" s="1">
        <v>0</v>
      </c>
      <c r="O4133" s="1">
        <v>0</v>
      </c>
      <c r="Q4133" s="1">
        <v>0</v>
      </c>
      <c r="S4133" s="1">
        <v>0</v>
      </c>
      <c r="U4133" s="1">
        <v>0</v>
      </c>
      <c r="W4133" s="1">
        <v>0</v>
      </c>
      <c r="Y4133" s="1">
        <v>0</v>
      </c>
      <c r="AA4133" s="1">
        <v>0</v>
      </c>
      <c r="AC4133" s="1">
        <v>0</v>
      </c>
      <c r="AE4133" s="1">
        <v>0</v>
      </c>
      <c r="AG4133" s="1">
        <v>2</v>
      </c>
      <c r="AH4133" s="1">
        <v>10000</v>
      </c>
    </row>
    <row r="4134" spans="1:34">
      <c r="A4134" s="1" t="s">
        <v>10668</v>
      </c>
      <c r="B4134" s="1" t="s">
        <v>10669</v>
      </c>
      <c r="C4134" s="1" t="s">
        <v>923</v>
      </c>
      <c r="D4134" s="1">
        <v>88</v>
      </c>
      <c r="E4134" s="4">
        <v>44560</v>
      </c>
      <c r="F4134" s="1" t="s">
        <v>10670</v>
      </c>
      <c r="G4134" s="1" t="s">
        <v>72</v>
      </c>
      <c r="H4134" s="1" t="s">
        <v>73</v>
      </c>
      <c r="I4134" s="1">
        <v>0</v>
      </c>
      <c r="J4134" s="1" t="s">
        <v>187</v>
      </c>
      <c r="K4134" s="1">
        <v>0.8</v>
      </c>
      <c r="L4134" s="1" t="s">
        <v>75</v>
      </c>
      <c r="M4134" s="1">
        <v>0</v>
      </c>
      <c r="O4134" s="1">
        <v>0</v>
      </c>
      <c r="Q4134" s="1">
        <v>0</v>
      </c>
      <c r="S4134" s="1">
        <v>0</v>
      </c>
      <c r="U4134" s="1">
        <v>0</v>
      </c>
      <c r="W4134" s="1">
        <v>0</v>
      </c>
      <c r="Y4134" s="1">
        <v>0</v>
      </c>
      <c r="AA4134" s="1">
        <v>0</v>
      </c>
      <c r="AC4134" s="1">
        <v>0</v>
      </c>
      <c r="AE4134" s="1">
        <v>0</v>
      </c>
      <c r="AG4134" s="1">
        <v>2</v>
      </c>
      <c r="AH4134" s="1">
        <v>9000</v>
      </c>
    </row>
    <row r="4135" spans="1:34">
      <c r="A4135" s="1" t="s">
        <v>10671</v>
      </c>
      <c r="B4135" s="1" t="s">
        <v>10672</v>
      </c>
      <c r="C4135" s="1" t="s">
        <v>365</v>
      </c>
      <c r="D4135" s="1">
        <v>2</v>
      </c>
      <c r="E4135" s="4">
        <v>44664</v>
      </c>
      <c r="F4135" s="1" t="s">
        <v>10673</v>
      </c>
      <c r="G4135" s="1" t="s">
        <v>80</v>
      </c>
      <c r="H4135" s="1" t="s">
        <v>73</v>
      </c>
      <c r="I4135" s="1">
        <v>0</v>
      </c>
      <c r="J4135" s="1" t="s">
        <v>74</v>
      </c>
      <c r="K4135" s="1">
        <v>0.15</v>
      </c>
      <c r="L4135" s="1" t="s">
        <v>82</v>
      </c>
      <c r="M4135" s="1">
        <v>0.3</v>
      </c>
      <c r="N4135" s="1" t="s">
        <v>83</v>
      </c>
      <c r="O4135" s="1">
        <v>0.5</v>
      </c>
      <c r="P4135" s="1" t="s">
        <v>84</v>
      </c>
      <c r="Q4135" s="1">
        <v>0.8</v>
      </c>
      <c r="R4135" s="1" t="s">
        <v>85</v>
      </c>
      <c r="S4135" s="1">
        <v>0</v>
      </c>
      <c r="U4135" s="1">
        <v>0</v>
      </c>
      <c r="W4135" s="1">
        <v>0</v>
      </c>
      <c r="Y4135" s="1">
        <v>0</v>
      </c>
      <c r="AA4135" s="1">
        <v>0</v>
      </c>
      <c r="AC4135" s="1">
        <v>0</v>
      </c>
      <c r="AE4135" s="1">
        <v>0</v>
      </c>
      <c r="AG4135" s="1">
        <v>4</v>
      </c>
      <c r="AH4135" s="1">
        <v>10000</v>
      </c>
    </row>
    <row r="4136" spans="1:34">
      <c r="A4136" s="1" t="s">
        <v>10674</v>
      </c>
      <c r="B4136" s="1" t="s">
        <v>10675</v>
      </c>
      <c r="C4136" s="1" t="s">
        <v>95</v>
      </c>
      <c r="D4136" s="1">
        <v>17</v>
      </c>
      <c r="E4136" s="4">
        <v>44712</v>
      </c>
      <c r="F4136" s="1" t="s">
        <v>10676</v>
      </c>
      <c r="G4136" s="1" t="s">
        <v>72</v>
      </c>
      <c r="H4136" s="1" t="s">
        <v>65</v>
      </c>
      <c r="I4136" s="1">
        <v>0.5</v>
      </c>
      <c r="J4136" s="1" t="s">
        <v>75</v>
      </c>
      <c r="K4136" s="1">
        <v>0</v>
      </c>
      <c r="M4136" s="1">
        <v>0</v>
      </c>
      <c r="O4136" s="1">
        <v>0</v>
      </c>
      <c r="Q4136" s="1">
        <v>0</v>
      </c>
      <c r="S4136" s="1">
        <v>0</v>
      </c>
      <c r="U4136" s="1">
        <v>0</v>
      </c>
      <c r="W4136" s="1">
        <v>0</v>
      </c>
      <c r="Y4136" s="1">
        <v>0</v>
      </c>
      <c r="AA4136" s="1">
        <v>0</v>
      </c>
      <c r="AC4136" s="1">
        <v>0</v>
      </c>
      <c r="AE4136" s="1">
        <v>0</v>
      </c>
      <c r="AG4136" s="1">
        <v>1</v>
      </c>
      <c r="AH4136" s="1">
        <v>0</v>
      </c>
    </row>
    <row r="4137" spans="1:34">
      <c r="A4137" s="1" t="s">
        <v>10677</v>
      </c>
      <c r="B4137" s="1" t="s">
        <v>10678</v>
      </c>
      <c r="C4137" s="1" t="s">
        <v>306</v>
      </c>
      <c r="D4137" s="1">
        <v>4</v>
      </c>
      <c r="E4137" s="4">
        <v>44657</v>
      </c>
      <c r="F4137" s="1" t="s">
        <v>10679</v>
      </c>
      <c r="G4137" s="1" t="s">
        <v>72</v>
      </c>
      <c r="H4137" s="1" t="s">
        <v>65</v>
      </c>
      <c r="I4137" s="1">
        <v>0.8</v>
      </c>
      <c r="J4137" s="1" t="s">
        <v>75</v>
      </c>
      <c r="K4137" s="1">
        <v>0</v>
      </c>
      <c r="M4137" s="1">
        <v>0</v>
      </c>
      <c r="O4137" s="1">
        <v>0</v>
      </c>
      <c r="Q4137" s="1">
        <v>0</v>
      </c>
      <c r="S4137" s="1">
        <v>0</v>
      </c>
      <c r="U4137" s="1">
        <v>0</v>
      </c>
      <c r="W4137" s="1">
        <v>0</v>
      </c>
      <c r="Y4137" s="1">
        <v>0</v>
      </c>
      <c r="AA4137" s="1">
        <v>0</v>
      </c>
      <c r="AC4137" s="1">
        <v>0</v>
      </c>
      <c r="AE4137" s="1">
        <v>0</v>
      </c>
      <c r="AG4137" s="1">
        <v>1</v>
      </c>
      <c r="AH4137" s="1">
        <v>0</v>
      </c>
    </row>
    <row r="4138" spans="1:34">
      <c r="A4138" s="1" t="s">
        <v>10680</v>
      </c>
      <c r="B4138" s="1" t="s">
        <v>10681</v>
      </c>
      <c r="C4138" s="1" t="s">
        <v>626</v>
      </c>
      <c r="D4138" s="1">
        <v>96</v>
      </c>
      <c r="E4138" s="4">
        <v>44558</v>
      </c>
      <c r="F4138" s="1" t="s">
        <v>10682</v>
      </c>
      <c r="G4138" s="1" t="s">
        <v>72</v>
      </c>
      <c r="H4138" s="1" t="s">
        <v>65</v>
      </c>
      <c r="I4138" s="1">
        <v>0.8</v>
      </c>
      <c r="J4138" s="1" t="s">
        <v>75</v>
      </c>
      <c r="K4138" s="1">
        <v>0</v>
      </c>
      <c r="M4138" s="1">
        <v>0</v>
      </c>
      <c r="O4138" s="1">
        <v>0</v>
      </c>
      <c r="Q4138" s="1">
        <v>0</v>
      </c>
      <c r="S4138" s="1">
        <v>0</v>
      </c>
      <c r="U4138" s="1">
        <v>0</v>
      </c>
      <c r="W4138" s="1">
        <v>0</v>
      </c>
      <c r="Y4138" s="1">
        <v>0</v>
      </c>
      <c r="AA4138" s="1">
        <v>0</v>
      </c>
      <c r="AC4138" s="1">
        <v>0</v>
      </c>
      <c r="AE4138" s="1">
        <v>0</v>
      </c>
      <c r="AG4138" s="1">
        <v>1</v>
      </c>
      <c r="AH4138" s="1">
        <v>0</v>
      </c>
    </row>
    <row r="4139" spans="1:34">
      <c r="A4139" s="1" t="s">
        <v>10683</v>
      </c>
      <c r="B4139" s="1" t="s">
        <v>10684</v>
      </c>
      <c r="C4139" s="1" t="s">
        <v>964</v>
      </c>
      <c r="D4139" s="1">
        <v>10</v>
      </c>
      <c r="E4139" s="1">
        <v>42459</v>
      </c>
      <c r="F4139" s="1" t="s">
        <v>20332</v>
      </c>
      <c r="G4139" s="1" t="s">
        <v>72</v>
      </c>
      <c r="H4139" s="1" t="s">
        <v>65</v>
      </c>
      <c r="I4139" s="1">
        <v>0.8</v>
      </c>
      <c r="J4139" s="1" t="s">
        <v>75</v>
      </c>
      <c r="K4139" s="1">
        <v>0</v>
      </c>
      <c r="M4139" s="1">
        <v>0</v>
      </c>
      <c r="O4139" s="1">
        <v>0</v>
      </c>
      <c r="Q4139" s="1">
        <v>0</v>
      </c>
      <c r="S4139" s="1">
        <v>0</v>
      </c>
      <c r="U4139" s="1">
        <v>0</v>
      </c>
      <c r="W4139" s="1">
        <v>0</v>
      </c>
      <c r="Y4139" s="1">
        <v>0</v>
      </c>
      <c r="AA4139" s="1">
        <v>0</v>
      </c>
      <c r="AC4139" s="1">
        <v>0</v>
      </c>
      <c r="AE4139" s="1">
        <v>0</v>
      </c>
      <c r="AG4139" s="1">
        <v>1</v>
      </c>
      <c r="AH4139" s="1">
        <v>0</v>
      </c>
    </row>
    <row r="4140" spans="1:34">
      <c r="A4140" s="1" t="s">
        <v>10685</v>
      </c>
      <c r="B4140" s="1" t="s">
        <v>10686</v>
      </c>
      <c r="C4140" s="1" t="s">
        <v>121</v>
      </c>
      <c r="D4140" s="1">
        <v>23</v>
      </c>
      <c r="E4140" s="1">
        <v>42212</v>
      </c>
      <c r="F4140" s="1" t="s">
        <v>20332</v>
      </c>
      <c r="G4140" s="1" t="s">
        <v>72</v>
      </c>
      <c r="H4140" s="1" t="s">
        <v>65</v>
      </c>
      <c r="I4140" s="1">
        <v>0.8</v>
      </c>
      <c r="J4140" s="1" t="s">
        <v>75</v>
      </c>
      <c r="K4140" s="1">
        <v>0</v>
      </c>
      <c r="M4140" s="1">
        <v>0</v>
      </c>
      <c r="O4140" s="1">
        <v>0</v>
      </c>
      <c r="Q4140" s="1">
        <v>0</v>
      </c>
      <c r="S4140" s="1">
        <v>0</v>
      </c>
      <c r="U4140" s="1">
        <v>0</v>
      </c>
      <c r="W4140" s="1">
        <v>0</v>
      </c>
      <c r="Y4140" s="1">
        <v>0</v>
      </c>
      <c r="AA4140" s="1">
        <v>0</v>
      </c>
      <c r="AC4140" s="1">
        <v>0</v>
      </c>
      <c r="AE4140" s="1">
        <v>0</v>
      </c>
      <c r="AG4140" s="1">
        <v>1</v>
      </c>
      <c r="AH4140" s="1">
        <v>0</v>
      </c>
    </row>
    <row r="4141" spans="1:34">
      <c r="A4141" s="1" t="s">
        <v>10687</v>
      </c>
      <c r="B4141" s="1" t="s">
        <v>10688</v>
      </c>
      <c r="C4141" s="1" t="s">
        <v>322</v>
      </c>
      <c r="D4141" s="1">
        <v>11</v>
      </c>
      <c r="E4141" s="4">
        <v>44712</v>
      </c>
      <c r="F4141" s="1" t="s">
        <v>10689</v>
      </c>
      <c r="G4141" s="1" t="s">
        <v>72</v>
      </c>
      <c r="H4141" s="1" t="s">
        <v>65</v>
      </c>
      <c r="I4141" s="1">
        <v>0.8</v>
      </c>
      <c r="J4141" s="1" t="s">
        <v>75</v>
      </c>
      <c r="K4141" s="1">
        <v>0</v>
      </c>
      <c r="M4141" s="1">
        <v>0</v>
      </c>
      <c r="O4141" s="1">
        <v>0</v>
      </c>
      <c r="Q4141" s="1">
        <v>0</v>
      </c>
      <c r="S4141" s="1">
        <v>0</v>
      </c>
      <c r="U4141" s="1">
        <v>0</v>
      </c>
      <c r="W4141" s="1">
        <v>0</v>
      </c>
      <c r="Y4141" s="1">
        <v>0</v>
      </c>
      <c r="AA4141" s="1">
        <v>0</v>
      </c>
      <c r="AC4141" s="1">
        <v>0</v>
      </c>
      <c r="AE4141" s="1">
        <v>0</v>
      </c>
      <c r="AG4141" s="1">
        <v>1</v>
      </c>
      <c r="AH4141" s="1">
        <v>0</v>
      </c>
    </row>
    <row r="4142" spans="1:34">
      <c r="A4142" s="1" t="s">
        <v>10690</v>
      </c>
      <c r="B4142" s="1" t="s">
        <v>10691</v>
      </c>
      <c r="C4142" s="1" t="s">
        <v>365</v>
      </c>
      <c r="H4142" s="1" t="s">
        <v>65</v>
      </c>
      <c r="I4142" s="1" t="s">
        <v>66</v>
      </c>
      <c r="V4142" s="1" t="s">
        <v>67</v>
      </c>
    </row>
    <row r="4143" spans="1:34">
      <c r="A4143" s="1" t="s">
        <v>10692</v>
      </c>
      <c r="B4143" s="1" t="s">
        <v>10693</v>
      </c>
      <c r="C4143" s="1" t="s">
        <v>156</v>
      </c>
      <c r="D4143" s="1">
        <v>12</v>
      </c>
      <c r="E4143" s="4">
        <v>44663</v>
      </c>
      <c r="F4143" s="1" t="s">
        <v>10694</v>
      </c>
      <c r="G4143" s="1" t="s">
        <v>72</v>
      </c>
      <c r="H4143" s="1" t="s">
        <v>73</v>
      </c>
      <c r="I4143" s="1">
        <v>0</v>
      </c>
      <c r="J4143" s="1" t="s">
        <v>187</v>
      </c>
      <c r="K4143" s="1">
        <v>0.6</v>
      </c>
      <c r="L4143" s="1" t="s">
        <v>75</v>
      </c>
      <c r="M4143" s="1">
        <v>0</v>
      </c>
      <c r="O4143" s="1">
        <v>0</v>
      </c>
      <c r="Q4143" s="1">
        <v>0</v>
      </c>
      <c r="S4143" s="1">
        <v>0</v>
      </c>
      <c r="U4143" s="1">
        <v>0</v>
      </c>
      <c r="W4143" s="1">
        <v>0</v>
      </c>
      <c r="Y4143" s="1">
        <v>0</v>
      </c>
      <c r="AA4143" s="1">
        <v>0</v>
      </c>
      <c r="AC4143" s="1">
        <v>0</v>
      </c>
      <c r="AE4143" s="1">
        <v>0</v>
      </c>
      <c r="AG4143" s="1">
        <v>2</v>
      </c>
      <c r="AH4143" s="1">
        <v>9000</v>
      </c>
    </row>
    <row r="4144" spans="1:34">
      <c r="A4144" s="1" t="s">
        <v>10695</v>
      </c>
      <c r="B4144" s="1" t="s">
        <v>10696</v>
      </c>
      <c r="C4144" s="1" t="s">
        <v>636</v>
      </c>
      <c r="D4144" s="1">
        <v>5</v>
      </c>
      <c r="E4144" s="1">
        <v>43172</v>
      </c>
      <c r="F4144" s="1" t="s">
        <v>20332</v>
      </c>
      <c r="G4144" s="1" t="s">
        <v>72</v>
      </c>
      <c r="H4144" s="1" t="s">
        <v>73</v>
      </c>
      <c r="I4144" s="1">
        <v>0</v>
      </c>
      <c r="J4144" s="1" t="s">
        <v>651</v>
      </c>
      <c r="K4144" s="1">
        <v>0.8</v>
      </c>
      <c r="L4144" s="1" t="s">
        <v>75</v>
      </c>
      <c r="M4144" s="1">
        <v>0</v>
      </c>
      <c r="O4144" s="1">
        <v>0</v>
      </c>
      <c r="Q4144" s="1">
        <v>0</v>
      </c>
      <c r="S4144" s="1">
        <v>0</v>
      </c>
      <c r="U4144" s="1">
        <v>0</v>
      </c>
      <c r="W4144" s="1">
        <v>0</v>
      </c>
      <c r="Y4144" s="1">
        <v>0</v>
      </c>
      <c r="AA4144" s="1">
        <v>0</v>
      </c>
      <c r="AC4144" s="1">
        <v>0</v>
      </c>
      <c r="AE4144" s="1">
        <v>0</v>
      </c>
      <c r="AG4144" s="1">
        <v>2</v>
      </c>
      <c r="AH4144" s="1">
        <v>14999.99</v>
      </c>
    </row>
    <row r="4145" spans="1:34">
      <c r="A4145" s="1" t="s">
        <v>10697</v>
      </c>
      <c r="B4145" s="1" t="s">
        <v>10698</v>
      </c>
      <c r="C4145" s="1" t="s">
        <v>302</v>
      </c>
      <c r="D4145" s="1">
        <v>8</v>
      </c>
      <c r="E4145" s="4">
        <v>44616</v>
      </c>
      <c r="F4145" s="1" t="s">
        <v>10699</v>
      </c>
      <c r="G4145" s="1" t="s">
        <v>80</v>
      </c>
      <c r="H4145" s="1" t="s">
        <v>73</v>
      </c>
      <c r="I4145" s="1">
        <v>0.65</v>
      </c>
      <c r="J4145" s="1" t="s">
        <v>82</v>
      </c>
      <c r="K4145" s="1">
        <v>0.7</v>
      </c>
      <c r="L4145" s="1" t="s">
        <v>83</v>
      </c>
      <c r="M4145" s="1">
        <v>0.75</v>
      </c>
      <c r="N4145" s="1" t="s">
        <v>84</v>
      </c>
      <c r="O4145" s="1">
        <v>0.8</v>
      </c>
      <c r="P4145" s="1" t="s">
        <v>85</v>
      </c>
      <c r="Q4145" s="1">
        <v>0</v>
      </c>
      <c r="S4145" s="1">
        <v>0</v>
      </c>
      <c r="U4145" s="1">
        <v>0</v>
      </c>
      <c r="W4145" s="1">
        <v>0</v>
      </c>
      <c r="Y4145" s="1">
        <v>0</v>
      </c>
      <c r="AA4145" s="1">
        <v>0</v>
      </c>
      <c r="AC4145" s="1">
        <v>0</v>
      </c>
      <c r="AE4145" s="1">
        <v>0</v>
      </c>
      <c r="AG4145" s="1">
        <v>3</v>
      </c>
      <c r="AH4145" s="1">
        <v>0</v>
      </c>
    </row>
    <row r="4146" spans="1:34">
      <c r="A4146" s="1" t="s">
        <v>10700</v>
      </c>
      <c r="B4146" s="1" t="s">
        <v>10701</v>
      </c>
      <c r="C4146" s="1" t="s">
        <v>840</v>
      </c>
      <c r="D4146" s="1">
        <v>60</v>
      </c>
      <c r="E4146" s="1">
        <v>43829</v>
      </c>
      <c r="F4146" s="1" t="s">
        <v>20332</v>
      </c>
      <c r="G4146" s="1" t="s">
        <v>72</v>
      </c>
      <c r="H4146" s="1" t="s">
        <v>73</v>
      </c>
      <c r="I4146" s="1">
        <v>0</v>
      </c>
      <c r="J4146" s="1" t="s">
        <v>562</v>
      </c>
      <c r="K4146" s="1">
        <v>0.8</v>
      </c>
      <c r="L4146" s="1" t="s">
        <v>75</v>
      </c>
      <c r="M4146" s="1">
        <v>0</v>
      </c>
      <c r="O4146" s="1">
        <v>0</v>
      </c>
      <c r="Q4146" s="1">
        <v>0</v>
      </c>
      <c r="S4146" s="1">
        <v>0</v>
      </c>
      <c r="U4146" s="1">
        <v>0</v>
      </c>
      <c r="W4146" s="1">
        <v>0</v>
      </c>
      <c r="Y4146" s="1">
        <v>0</v>
      </c>
      <c r="AA4146" s="1">
        <v>0</v>
      </c>
      <c r="AC4146" s="1">
        <v>0</v>
      </c>
      <c r="AE4146" s="1">
        <v>0</v>
      </c>
      <c r="AG4146" s="1">
        <v>2</v>
      </c>
      <c r="AH4146" s="1">
        <v>8500</v>
      </c>
    </row>
    <row r="4147" spans="1:34">
      <c r="A4147" s="1" t="s">
        <v>10702</v>
      </c>
      <c r="B4147" s="1" t="s">
        <v>10703</v>
      </c>
      <c r="C4147" s="1" t="s">
        <v>199</v>
      </c>
      <c r="D4147" s="1">
        <v>2</v>
      </c>
      <c r="E4147" s="1">
        <v>43545</v>
      </c>
      <c r="F4147" s="1" t="s">
        <v>20332</v>
      </c>
      <c r="G4147" s="1" t="s">
        <v>72</v>
      </c>
      <c r="H4147" s="1" t="s">
        <v>65</v>
      </c>
      <c r="I4147" s="1">
        <v>0.7</v>
      </c>
      <c r="J4147" s="1" t="s">
        <v>75</v>
      </c>
      <c r="K4147" s="1">
        <v>0</v>
      </c>
      <c r="M4147" s="1">
        <v>0</v>
      </c>
      <c r="O4147" s="1">
        <v>0</v>
      </c>
      <c r="Q4147" s="1">
        <v>0</v>
      </c>
      <c r="S4147" s="1">
        <v>0</v>
      </c>
      <c r="U4147" s="1">
        <v>0</v>
      </c>
      <c r="W4147" s="1">
        <v>0</v>
      </c>
      <c r="Y4147" s="1">
        <v>0</v>
      </c>
      <c r="AA4147" s="1">
        <v>0</v>
      </c>
      <c r="AC4147" s="1">
        <v>0</v>
      </c>
      <c r="AE4147" s="1">
        <v>0</v>
      </c>
      <c r="AG4147" s="1">
        <v>1</v>
      </c>
      <c r="AH4147" s="1">
        <v>0</v>
      </c>
    </row>
    <row r="4148" spans="1:34">
      <c r="A4148" s="1" t="s">
        <v>10704</v>
      </c>
      <c r="B4148" s="1" t="s">
        <v>10705</v>
      </c>
      <c r="C4148" s="1" t="s">
        <v>1153</v>
      </c>
      <c r="D4148" s="1">
        <v>18</v>
      </c>
      <c r="E4148" s="4">
        <v>44711</v>
      </c>
      <c r="F4148" s="1" t="s">
        <v>10706</v>
      </c>
      <c r="G4148" s="1" t="s">
        <v>72</v>
      </c>
      <c r="H4148" s="1" t="s">
        <v>65</v>
      </c>
      <c r="I4148" s="1">
        <v>0.7</v>
      </c>
      <c r="J4148" s="1" t="s">
        <v>75</v>
      </c>
      <c r="K4148" s="1">
        <v>0</v>
      </c>
      <c r="M4148" s="1">
        <v>0</v>
      </c>
      <c r="O4148" s="1">
        <v>0</v>
      </c>
      <c r="Q4148" s="1">
        <v>0</v>
      </c>
      <c r="S4148" s="1">
        <v>0</v>
      </c>
      <c r="U4148" s="1">
        <v>0</v>
      </c>
      <c r="W4148" s="1">
        <v>0</v>
      </c>
      <c r="Y4148" s="1">
        <v>0</v>
      </c>
      <c r="AA4148" s="1">
        <v>0</v>
      </c>
      <c r="AC4148" s="1">
        <v>0</v>
      </c>
      <c r="AE4148" s="1">
        <v>0</v>
      </c>
      <c r="AG4148" s="1">
        <v>1</v>
      </c>
      <c r="AH4148" s="1">
        <v>0</v>
      </c>
    </row>
    <row r="4149" spans="1:34">
      <c r="A4149" s="1" t="s">
        <v>10707</v>
      </c>
      <c r="B4149" s="1" t="s">
        <v>10708</v>
      </c>
      <c r="C4149" s="1" t="s">
        <v>179</v>
      </c>
      <c r="D4149" s="1">
        <v>20</v>
      </c>
      <c r="E4149" s="1">
        <v>44347</v>
      </c>
      <c r="F4149" s="1" t="s">
        <v>20332</v>
      </c>
      <c r="G4149" s="1" t="s">
        <v>72</v>
      </c>
      <c r="H4149" s="1" t="s">
        <v>65</v>
      </c>
      <c r="I4149" s="1">
        <v>0.6</v>
      </c>
      <c r="J4149" s="1" t="s">
        <v>75</v>
      </c>
      <c r="K4149" s="1">
        <v>0</v>
      </c>
      <c r="M4149" s="1">
        <v>0</v>
      </c>
      <c r="O4149" s="1">
        <v>0</v>
      </c>
      <c r="Q4149" s="1">
        <v>0</v>
      </c>
      <c r="S4149" s="1">
        <v>0</v>
      </c>
      <c r="U4149" s="1">
        <v>0</v>
      </c>
      <c r="W4149" s="1">
        <v>0</v>
      </c>
      <c r="Y4149" s="1">
        <v>0</v>
      </c>
      <c r="AA4149" s="1">
        <v>0</v>
      </c>
      <c r="AC4149" s="1">
        <v>0</v>
      </c>
      <c r="AE4149" s="1">
        <v>0</v>
      </c>
      <c r="AG4149" s="1">
        <v>1</v>
      </c>
      <c r="AH4149" s="1">
        <v>0</v>
      </c>
    </row>
    <row r="4150" spans="1:34">
      <c r="A4150" s="1" t="s">
        <v>10709</v>
      </c>
      <c r="B4150" s="1" t="s">
        <v>10710</v>
      </c>
      <c r="C4150" s="1" t="s">
        <v>1331</v>
      </c>
      <c r="D4150" s="1">
        <v>64</v>
      </c>
      <c r="E4150" s="4">
        <v>44552</v>
      </c>
      <c r="F4150" s="1" t="s">
        <v>10711</v>
      </c>
      <c r="G4150" s="1" t="s">
        <v>80</v>
      </c>
      <c r="H4150" s="1" t="s">
        <v>65</v>
      </c>
      <c r="I4150" s="1">
        <v>0.75</v>
      </c>
      <c r="J4150" s="1" t="s">
        <v>75</v>
      </c>
      <c r="K4150" s="1">
        <v>0</v>
      </c>
      <c r="M4150" s="1">
        <v>0</v>
      </c>
      <c r="O4150" s="1">
        <v>0</v>
      </c>
      <c r="Q4150" s="1">
        <v>0</v>
      </c>
      <c r="S4150" s="1">
        <v>0</v>
      </c>
      <c r="U4150" s="1">
        <v>0</v>
      </c>
      <c r="W4150" s="1">
        <v>0</v>
      </c>
      <c r="Y4150" s="1">
        <v>0</v>
      </c>
      <c r="AA4150" s="1">
        <v>0</v>
      </c>
      <c r="AC4150" s="1">
        <v>0</v>
      </c>
      <c r="AE4150" s="1">
        <v>0</v>
      </c>
      <c r="AG4150" s="1">
        <v>1</v>
      </c>
      <c r="AH4150" s="1">
        <v>0</v>
      </c>
    </row>
    <row r="4151" spans="1:34">
      <c r="A4151" s="1" t="s">
        <v>10712</v>
      </c>
      <c r="B4151" s="1" t="s">
        <v>10713</v>
      </c>
      <c r="C4151" s="1" t="s">
        <v>840</v>
      </c>
      <c r="D4151" s="1">
        <v>9</v>
      </c>
      <c r="E4151" s="4">
        <v>44650</v>
      </c>
      <c r="F4151" s="1" t="s">
        <v>10714</v>
      </c>
      <c r="G4151" s="1" t="s">
        <v>72</v>
      </c>
      <c r="H4151" s="1" t="s">
        <v>73</v>
      </c>
      <c r="I4151" s="1">
        <v>0</v>
      </c>
      <c r="J4151" s="1" t="s">
        <v>615</v>
      </c>
      <c r="K4151" s="1">
        <v>0.2</v>
      </c>
      <c r="L4151" s="1" t="s">
        <v>75</v>
      </c>
      <c r="M4151" s="1">
        <v>0</v>
      </c>
      <c r="O4151" s="1">
        <v>0</v>
      </c>
      <c r="Q4151" s="1">
        <v>0</v>
      </c>
      <c r="S4151" s="1">
        <v>0</v>
      </c>
      <c r="U4151" s="1">
        <v>0</v>
      </c>
      <c r="W4151" s="1">
        <v>0</v>
      </c>
      <c r="Y4151" s="1">
        <v>0</v>
      </c>
      <c r="AA4151" s="1">
        <v>0</v>
      </c>
      <c r="AC4151" s="1">
        <v>0</v>
      </c>
      <c r="AE4151" s="1">
        <v>0</v>
      </c>
      <c r="AG4151" s="1">
        <v>2</v>
      </c>
      <c r="AH4151" s="1">
        <v>7999.99</v>
      </c>
    </row>
    <row r="4152" spans="1:34">
      <c r="A4152" s="1" t="s">
        <v>10715</v>
      </c>
      <c r="B4152" s="1" t="s">
        <v>10716</v>
      </c>
      <c r="C4152" s="1" t="s">
        <v>225</v>
      </c>
      <c r="D4152" s="1">
        <v>4</v>
      </c>
      <c r="E4152" s="4">
        <v>44651</v>
      </c>
      <c r="F4152" s="1" t="s">
        <v>10717</v>
      </c>
      <c r="G4152" s="1" t="s">
        <v>72</v>
      </c>
      <c r="H4152" s="1" t="s">
        <v>65</v>
      </c>
      <c r="I4152" s="1">
        <v>0.8</v>
      </c>
      <c r="J4152" s="1" t="s">
        <v>75</v>
      </c>
      <c r="K4152" s="1">
        <v>0</v>
      </c>
      <c r="M4152" s="1">
        <v>0</v>
      </c>
      <c r="O4152" s="1">
        <v>0</v>
      </c>
      <c r="Q4152" s="1">
        <v>0</v>
      </c>
      <c r="S4152" s="1">
        <v>0</v>
      </c>
      <c r="U4152" s="1">
        <v>0</v>
      </c>
      <c r="W4152" s="1">
        <v>0</v>
      </c>
      <c r="Y4152" s="1">
        <v>0</v>
      </c>
      <c r="AA4152" s="1">
        <v>0</v>
      </c>
      <c r="AC4152" s="1">
        <v>0</v>
      </c>
      <c r="AE4152" s="1">
        <v>0</v>
      </c>
      <c r="AG4152" s="1">
        <v>1</v>
      </c>
      <c r="AH4152" s="1">
        <v>0</v>
      </c>
    </row>
    <row r="4153" spans="1:34">
      <c r="A4153" s="1" t="s">
        <v>10718</v>
      </c>
      <c r="B4153" s="1" t="s">
        <v>10719</v>
      </c>
      <c r="C4153" s="1" t="s">
        <v>179</v>
      </c>
      <c r="D4153" s="1">
        <v>4</v>
      </c>
      <c r="E4153" s="4">
        <v>44662</v>
      </c>
      <c r="F4153" s="1" t="s">
        <v>10720</v>
      </c>
      <c r="G4153" s="1" t="s">
        <v>72</v>
      </c>
      <c r="H4153" s="1" t="s">
        <v>65</v>
      </c>
      <c r="I4153" s="1">
        <v>0.8</v>
      </c>
      <c r="J4153" s="1" t="s">
        <v>75</v>
      </c>
      <c r="K4153" s="1">
        <v>0</v>
      </c>
      <c r="M4153" s="1">
        <v>0</v>
      </c>
      <c r="O4153" s="1">
        <v>0</v>
      </c>
      <c r="Q4153" s="1">
        <v>0</v>
      </c>
      <c r="S4153" s="1">
        <v>0</v>
      </c>
      <c r="U4153" s="1">
        <v>0</v>
      </c>
      <c r="W4153" s="1">
        <v>0</v>
      </c>
      <c r="Y4153" s="1">
        <v>0</v>
      </c>
      <c r="AA4153" s="1">
        <v>0</v>
      </c>
      <c r="AC4153" s="1">
        <v>0</v>
      </c>
      <c r="AE4153" s="1">
        <v>0</v>
      </c>
      <c r="AG4153" s="1">
        <v>1</v>
      </c>
      <c r="AH4153" s="1">
        <v>0</v>
      </c>
    </row>
    <row r="4154" spans="1:34">
      <c r="A4154" s="1" t="s">
        <v>10721</v>
      </c>
      <c r="B4154" s="1" t="s">
        <v>10722</v>
      </c>
      <c r="C4154" s="1" t="s">
        <v>460</v>
      </c>
      <c r="D4154" s="1">
        <v>21</v>
      </c>
      <c r="E4154" s="4">
        <v>44711</v>
      </c>
      <c r="F4154" s="1" t="s">
        <v>10723</v>
      </c>
      <c r="G4154" s="1" t="s">
        <v>80</v>
      </c>
      <c r="H4154" s="1" t="s">
        <v>73</v>
      </c>
      <c r="I4154" s="1">
        <v>0</v>
      </c>
      <c r="J4154" s="1" t="s">
        <v>89</v>
      </c>
      <c r="K4154" s="1">
        <v>0.7</v>
      </c>
      <c r="L4154" s="1" t="s">
        <v>82</v>
      </c>
      <c r="M4154" s="1">
        <v>0.75</v>
      </c>
      <c r="N4154" s="1" t="s">
        <v>83</v>
      </c>
      <c r="O4154" s="1">
        <v>0.77</v>
      </c>
      <c r="P4154" s="1" t="s">
        <v>84</v>
      </c>
      <c r="Q4154" s="1">
        <v>0.8</v>
      </c>
      <c r="R4154" s="1" t="s">
        <v>85</v>
      </c>
      <c r="S4154" s="1">
        <v>0</v>
      </c>
      <c r="U4154" s="1">
        <v>0</v>
      </c>
      <c r="W4154" s="1">
        <v>0</v>
      </c>
      <c r="Y4154" s="1">
        <v>0</v>
      </c>
      <c r="AA4154" s="1">
        <v>0</v>
      </c>
      <c r="AC4154" s="1">
        <v>0</v>
      </c>
      <c r="AE4154" s="1">
        <v>0</v>
      </c>
      <c r="AG4154" s="1">
        <v>4</v>
      </c>
      <c r="AH4154" s="1">
        <v>12000</v>
      </c>
    </row>
    <row r="4155" spans="1:34">
      <c r="A4155" s="1" t="s">
        <v>10724</v>
      </c>
      <c r="B4155" s="1" t="s">
        <v>10725</v>
      </c>
      <c r="C4155" s="1" t="s">
        <v>306</v>
      </c>
      <c r="D4155" s="1">
        <v>14</v>
      </c>
      <c r="E4155" s="1">
        <v>42108</v>
      </c>
      <c r="F4155" s="1" t="s">
        <v>20332</v>
      </c>
      <c r="G4155" s="1" t="s">
        <v>72</v>
      </c>
      <c r="H4155" s="1" t="s">
        <v>73</v>
      </c>
      <c r="I4155" s="1">
        <v>0</v>
      </c>
      <c r="J4155" s="1" t="s">
        <v>222</v>
      </c>
      <c r="K4155" s="1">
        <v>0.8</v>
      </c>
      <c r="L4155" s="1" t="s">
        <v>75</v>
      </c>
      <c r="M4155" s="1">
        <v>0</v>
      </c>
      <c r="O4155" s="1">
        <v>0</v>
      </c>
      <c r="Q4155" s="1">
        <v>0</v>
      </c>
      <c r="S4155" s="1">
        <v>0</v>
      </c>
      <c r="U4155" s="1">
        <v>0</v>
      </c>
      <c r="W4155" s="1">
        <v>0</v>
      </c>
      <c r="Y4155" s="1">
        <v>0</v>
      </c>
      <c r="AA4155" s="1">
        <v>0</v>
      </c>
      <c r="AC4155" s="1">
        <v>0</v>
      </c>
      <c r="AE4155" s="1">
        <v>0</v>
      </c>
      <c r="AG4155" s="1">
        <v>2</v>
      </c>
      <c r="AH4155" s="1">
        <v>9999.99</v>
      </c>
    </row>
    <row r="4156" spans="1:34">
      <c r="A4156" s="1" t="s">
        <v>10726</v>
      </c>
      <c r="B4156" s="1" t="s">
        <v>10727</v>
      </c>
      <c r="C4156" s="1" t="s">
        <v>306</v>
      </c>
      <c r="D4156" s="1">
        <v>46</v>
      </c>
      <c r="E4156" s="4">
        <v>44560</v>
      </c>
      <c r="F4156" s="1" t="s">
        <v>10728</v>
      </c>
      <c r="G4156" s="1" t="s">
        <v>72</v>
      </c>
      <c r="H4156" s="1" t="s">
        <v>73</v>
      </c>
      <c r="I4156" s="1">
        <v>0</v>
      </c>
      <c r="J4156" s="1" t="s">
        <v>81</v>
      </c>
      <c r="K4156" s="1">
        <v>0.6</v>
      </c>
      <c r="L4156" s="1" t="s">
        <v>75</v>
      </c>
      <c r="M4156" s="1">
        <v>0</v>
      </c>
      <c r="O4156" s="1">
        <v>0</v>
      </c>
      <c r="Q4156" s="1">
        <v>0</v>
      </c>
      <c r="S4156" s="1">
        <v>0</v>
      </c>
      <c r="U4156" s="1">
        <v>0</v>
      </c>
      <c r="W4156" s="1">
        <v>0</v>
      </c>
      <c r="Y4156" s="1">
        <v>0</v>
      </c>
      <c r="AA4156" s="1">
        <v>0</v>
      </c>
      <c r="AC4156" s="1">
        <v>0</v>
      </c>
      <c r="AE4156" s="1">
        <v>0</v>
      </c>
      <c r="AG4156" s="1">
        <v>2</v>
      </c>
      <c r="AH4156" s="1">
        <v>15000</v>
      </c>
    </row>
    <row r="4157" spans="1:34">
      <c r="A4157" s="1" t="s">
        <v>10729</v>
      </c>
      <c r="B4157" s="1" t="s">
        <v>10730</v>
      </c>
      <c r="C4157" s="1" t="s">
        <v>156</v>
      </c>
      <c r="D4157" s="1">
        <v>25</v>
      </c>
      <c r="E4157" s="1">
        <v>42213</v>
      </c>
      <c r="F4157" s="1" t="s">
        <v>20332</v>
      </c>
      <c r="G4157" s="1" t="s">
        <v>72</v>
      </c>
      <c r="H4157" s="1" t="s">
        <v>65</v>
      </c>
      <c r="I4157" s="1">
        <v>0.6</v>
      </c>
      <c r="J4157" s="1" t="s">
        <v>75</v>
      </c>
      <c r="K4157" s="1">
        <v>0</v>
      </c>
      <c r="M4157" s="1">
        <v>0</v>
      </c>
      <c r="O4157" s="1">
        <v>0</v>
      </c>
      <c r="Q4157" s="1">
        <v>0</v>
      </c>
      <c r="S4157" s="1">
        <v>0</v>
      </c>
      <c r="U4157" s="1">
        <v>0</v>
      </c>
      <c r="W4157" s="1">
        <v>0</v>
      </c>
      <c r="Y4157" s="1">
        <v>0</v>
      </c>
      <c r="AA4157" s="1">
        <v>0</v>
      </c>
      <c r="AC4157" s="1">
        <v>0</v>
      </c>
      <c r="AE4157" s="1">
        <v>0</v>
      </c>
      <c r="AG4157" s="1">
        <v>1</v>
      </c>
      <c r="AH4157" s="1">
        <v>0</v>
      </c>
    </row>
    <row r="4158" spans="1:34">
      <c r="A4158" s="1" t="s">
        <v>10731</v>
      </c>
      <c r="B4158" s="1" t="s">
        <v>10732</v>
      </c>
      <c r="C4158" s="1" t="s">
        <v>255</v>
      </c>
      <c r="D4158" s="1">
        <v>7</v>
      </c>
      <c r="E4158" s="4">
        <v>44649</v>
      </c>
      <c r="F4158" s="1" t="s">
        <v>10733</v>
      </c>
      <c r="G4158" s="1" t="s">
        <v>72</v>
      </c>
      <c r="H4158" s="1" t="s">
        <v>65</v>
      </c>
      <c r="I4158" s="1">
        <v>0.8</v>
      </c>
      <c r="J4158" s="1" t="s">
        <v>75</v>
      </c>
      <c r="K4158" s="1">
        <v>0</v>
      </c>
      <c r="M4158" s="1">
        <v>0</v>
      </c>
      <c r="O4158" s="1">
        <v>0</v>
      </c>
      <c r="Q4158" s="1">
        <v>0</v>
      </c>
      <c r="S4158" s="1">
        <v>0</v>
      </c>
      <c r="U4158" s="1">
        <v>0</v>
      </c>
      <c r="W4158" s="1">
        <v>0</v>
      </c>
      <c r="Y4158" s="1">
        <v>0</v>
      </c>
      <c r="AA4158" s="1">
        <v>0</v>
      </c>
      <c r="AC4158" s="1">
        <v>0</v>
      </c>
      <c r="AE4158" s="1">
        <v>0</v>
      </c>
      <c r="AG4158" s="1">
        <v>1</v>
      </c>
      <c r="AH4158" s="1">
        <v>0</v>
      </c>
    </row>
    <row r="4159" spans="1:34">
      <c r="A4159" s="1" t="s">
        <v>10734</v>
      </c>
      <c r="B4159" s="1" t="s">
        <v>10735</v>
      </c>
      <c r="C4159" s="1" t="s">
        <v>199</v>
      </c>
      <c r="D4159" s="1">
        <v>23</v>
      </c>
      <c r="E4159" s="4">
        <v>44547</v>
      </c>
      <c r="F4159" s="1" t="s">
        <v>10736</v>
      </c>
      <c r="G4159" s="1" t="s">
        <v>72</v>
      </c>
      <c r="H4159" s="1" t="s">
        <v>65</v>
      </c>
      <c r="I4159" s="1">
        <v>0.8</v>
      </c>
      <c r="J4159" s="1" t="s">
        <v>75</v>
      </c>
      <c r="K4159" s="1">
        <v>0</v>
      </c>
      <c r="M4159" s="1">
        <v>0</v>
      </c>
      <c r="O4159" s="1">
        <v>0</v>
      </c>
      <c r="Q4159" s="1">
        <v>0</v>
      </c>
      <c r="S4159" s="1">
        <v>0</v>
      </c>
      <c r="U4159" s="1">
        <v>0</v>
      </c>
      <c r="W4159" s="1">
        <v>0</v>
      </c>
      <c r="Y4159" s="1">
        <v>0</v>
      </c>
      <c r="AA4159" s="1">
        <v>0</v>
      </c>
      <c r="AC4159" s="1">
        <v>0</v>
      </c>
      <c r="AE4159" s="1">
        <v>0</v>
      </c>
      <c r="AG4159" s="1">
        <v>1</v>
      </c>
      <c r="AH4159" s="1">
        <v>0</v>
      </c>
    </row>
    <row r="4160" spans="1:34">
      <c r="A4160" s="1" t="s">
        <v>10737</v>
      </c>
      <c r="B4160" s="1" t="s">
        <v>10738</v>
      </c>
      <c r="C4160" s="1" t="s">
        <v>152</v>
      </c>
      <c r="D4160" s="1">
        <v>13</v>
      </c>
      <c r="E4160" s="4">
        <v>44622</v>
      </c>
      <c r="F4160" s="1" t="s">
        <v>10739</v>
      </c>
      <c r="G4160" s="1" t="s">
        <v>80</v>
      </c>
      <c r="H4160" s="1" t="s">
        <v>73</v>
      </c>
      <c r="I4160" s="1">
        <v>0</v>
      </c>
      <c r="J4160" s="1" t="s">
        <v>81</v>
      </c>
      <c r="K4160" s="1">
        <v>0.3</v>
      </c>
      <c r="L4160" s="1" t="s">
        <v>82</v>
      </c>
      <c r="M4160" s="1">
        <v>0.4</v>
      </c>
      <c r="N4160" s="1" t="s">
        <v>83</v>
      </c>
      <c r="O4160" s="1">
        <v>0.5</v>
      </c>
      <c r="P4160" s="1" t="s">
        <v>84</v>
      </c>
      <c r="Q4160" s="1">
        <v>0.6</v>
      </c>
      <c r="R4160" s="1" t="s">
        <v>85</v>
      </c>
      <c r="S4160" s="1">
        <v>0</v>
      </c>
      <c r="U4160" s="1">
        <v>0</v>
      </c>
      <c r="W4160" s="1">
        <v>0</v>
      </c>
      <c r="Y4160" s="1">
        <v>0</v>
      </c>
      <c r="AA4160" s="1">
        <v>0</v>
      </c>
      <c r="AC4160" s="1">
        <v>0</v>
      </c>
      <c r="AE4160" s="1">
        <v>0</v>
      </c>
      <c r="AG4160" s="1">
        <v>4</v>
      </c>
      <c r="AH4160" s="1">
        <v>15000</v>
      </c>
    </row>
    <row r="4161" spans="1:34">
      <c r="A4161" s="1" t="s">
        <v>10740</v>
      </c>
      <c r="B4161" s="1" t="s">
        <v>10741</v>
      </c>
      <c r="C4161" s="1" t="s">
        <v>30</v>
      </c>
      <c r="D4161" s="1">
        <v>33</v>
      </c>
      <c r="E4161" s="4">
        <v>44680</v>
      </c>
      <c r="F4161" s="1" t="s">
        <v>10742</v>
      </c>
      <c r="G4161" s="1" t="s">
        <v>72</v>
      </c>
      <c r="H4161" s="1" t="s">
        <v>73</v>
      </c>
      <c r="I4161" s="1">
        <v>0</v>
      </c>
      <c r="J4161" s="1" t="s">
        <v>425</v>
      </c>
      <c r="K4161" s="1">
        <v>0.8</v>
      </c>
      <c r="L4161" s="1" t="s">
        <v>75</v>
      </c>
      <c r="M4161" s="1">
        <v>0</v>
      </c>
      <c r="O4161" s="1">
        <v>0</v>
      </c>
      <c r="Q4161" s="1">
        <v>0</v>
      </c>
      <c r="S4161" s="1">
        <v>0</v>
      </c>
      <c r="U4161" s="1">
        <v>0</v>
      </c>
      <c r="W4161" s="1">
        <v>0</v>
      </c>
      <c r="Y4161" s="1">
        <v>0</v>
      </c>
      <c r="AA4161" s="1">
        <v>0</v>
      </c>
      <c r="AC4161" s="1">
        <v>0</v>
      </c>
      <c r="AE4161" s="1">
        <v>0</v>
      </c>
      <c r="AG4161" s="1">
        <v>2</v>
      </c>
      <c r="AH4161" s="1">
        <v>13000</v>
      </c>
    </row>
    <row r="4162" spans="1:34">
      <c r="A4162" s="1" t="s">
        <v>10743</v>
      </c>
      <c r="B4162" s="1" t="s">
        <v>10744</v>
      </c>
      <c r="C4162" s="1" t="s">
        <v>193</v>
      </c>
      <c r="D4162" s="1">
        <v>18</v>
      </c>
      <c r="E4162" s="1">
        <v>42520</v>
      </c>
      <c r="F4162" s="1" t="s">
        <v>20332</v>
      </c>
      <c r="G4162" s="1" t="s">
        <v>72</v>
      </c>
      <c r="H4162" s="1" t="s">
        <v>73</v>
      </c>
      <c r="I4162" s="1">
        <v>0</v>
      </c>
      <c r="J4162" s="1" t="s">
        <v>397</v>
      </c>
      <c r="K4162" s="1">
        <v>0.7</v>
      </c>
      <c r="L4162" s="1" t="s">
        <v>75</v>
      </c>
      <c r="M4162" s="1">
        <v>0</v>
      </c>
      <c r="O4162" s="1">
        <v>0</v>
      </c>
      <c r="Q4162" s="1">
        <v>0</v>
      </c>
      <c r="S4162" s="1">
        <v>0</v>
      </c>
      <c r="U4162" s="1">
        <v>0</v>
      </c>
      <c r="W4162" s="1">
        <v>0</v>
      </c>
      <c r="Y4162" s="1">
        <v>0</v>
      </c>
      <c r="AA4162" s="1">
        <v>0</v>
      </c>
      <c r="AC4162" s="1">
        <v>0</v>
      </c>
      <c r="AE4162" s="1">
        <v>0</v>
      </c>
      <c r="AG4162" s="1">
        <v>2</v>
      </c>
      <c r="AH4162" s="1">
        <v>8000</v>
      </c>
    </row>
    <row r="4163" spans="1:34">
      <c r="A4163" s="1" t="s">
        <v>10745</v>
      </c>
      <c r="B4163" s="1" t="s">
        <v>10746</v>
      </c>
      <c r="C4163" s="1" t="s">
        <v>228</v>
      </c>
      <c r="D4163" s="1">
        <v>13</v>
      </c>
      <c r="E4163" s="1">
        <v>43938</v>
      </c>
      <c r="F4163" s="1" t="s">
        <v>20332</v>
      </c>
      <c r="G4163" s="1" t="s">
        <v>72</v>
      </c>
      <c r="H4163" s="1" t="s">
        <v>65</v>
      </c>
      <c r="I4163" s="1">
        <v>0.8</v>
      </c>
      <c r="J4163" s="1" t="s">
        <v>75</v>
      </c>
      <c r="K4163" s="1">
        <v>0</v>
      </c>
      <c r="M4163" s="1">
        <v>0</v>
      </c>
      <c r="O4163" s="1">
        <v>0</v>
      </c>
      <c r="Q4163" s="1">
        <v>0</v>
      </c>
      <c r="S4163" s="1">
        <v>0</v>
      </c>
      <c r="U4163" s="1">
        <v>0</v>
      </c>
      <c r="W4163" s="1">
        <v>0</v>
      </c>
      <c r="Y4163" s="1">
        <v>0</v>
      </c>
      <c r="AA4163" s="1">
        <v>0</v>
      </c>
      <c r="AC4163" s="1">
        <v>0</v>
      </c>
      <c r="AE4163" s="1">
        <v>0</v>
      </c>
      <c r="AG4163" s="1">
        <v>1</v>
      </c>
      <c r="AH4163" s="1">
        <v>0</v>
      </c>
    </row>
    <row r="4164" spans="1:34">
      <c r="A4164" s="1" t="s">
        <v>10747</v>
      </c>
      <c r="B4164" s="1" t="s">
        <v>10748</v>
      </c>
      <c r="C4164" s="1" t="s">
        <v>1707</v>
      </c>
      <c r="D4164" s="1">
        <v>28</v>
      </c>
      <c r="E4164" s="4">
        <v>44712</v>
      </c>
      <c r="F4164" s="1" t="s">
        <v>10749</v>
      </c>
      <c r="G4164" s="1" t="s">
        <v>72</v>
      </c>
      <c r="H4164" s="1" t="s">
        <v>65</v>
      </c>
      <c r="I4164" s="1">
        <v>0.8</v>
      </c>
      <c r="J4164" s="1" t="s">
        <v>75</v>
      </c>
      <c r="K4164" s="1">
        <v>0</v>
      </c>
      <c r="M4164" s="1">
        <v>0</v>
      </c>
      <c r="O4164" s="1">
        <v>0</v>
      </c>
      <c r="Q4164" s="1">
        <v>0</v>
      </c>
      <c r="S4164" s="1">
        <v>0</v>
      </c>
      <c r="U4164" s="1">
        <v>0</v>
      </c>
      <c r="W4164" s="1">
        <v>0</v>
      </c>
      <c r="Y4164" s="1">
        <v>0</v>
      </c>
      <c r="AA4164" s="1">
        <v>0</v>
      </c>
      <c r="AC4164" s="1">
        <v>0</v>
      </c>
      <c r="AE4164" s="1">
        <v>0</v>
      </c>
      <c r="AG4164" s="1">
        <v>1</v>
      </c>
      <c r="AH4164" s="1">
        <v>0</v>
      </c>
    </row>
    <row r="4165" spans="1:34">
      <c r="A4165" s="1" t="s">
        <v>10750</v>
      </c>
      <c r="B4165" s="1" t="s">
        <v>10751</v>
      </c>
      <c r="C4165" s="1" t="s">
        <v>129</v>
      </c>
      <c r="D4165" s="1">
        <v>7</v>
      </c>
      <c r="E4165" s="1">
        <v>43555</v>
      </c>
      <c r="F4165" s="1" t="s">
        <v>20332</v>
      </c>
      <c r="G4165" s="1" t="s">
        <v>72</v>
      </c>
      <c r="H4165" s="1" t="s">
        <v>65</v>
      </c>
      <c r="I4165" s="1">
        <v>0.7</v>
      </c>
      <c r="J4165" s="1" t="s">
        <v>75</v>
      </c>
      <c r="K4165" s="1">
        <v>0</v>
      </c>
      <c r="M4165" s="1">
        <v>0</v>
      </c>
      <c r="O4165" s="1">
        <v>0</v>
      </c>
      <c r="Q4165" s="1">
        <v>0</v>
      </c>
      <c r="S4165" s="1">
        <v>0</v>
      </c>
      <c r="U4165" s="1">
        <v>0</v>
      </c>
      <c r="W4165" s="1">
        <v>0</v>
      </c>
      <c r="Y4165" s="1">
        <v>0</v>
      </c>
      <c r="AA4165" s="1">
        <v>0</v>
      </c>
      <c r="AC4165" s="1">
        <v>0</v>
      </c>
      <c r="AE4165" s="1">
        <v>0</v>
      </c>
      <c r="AG4165" s="1">
        <v>1</v>
      </c>
      <c r="AH4165" s="1">
        <v>0</v>
      </c>
    </row>
    <row r="4166" spans="1:34">
      <c r="A4166" s="1" t="s">
        <v>10752</v>
      </c>
      <c r="B4166" s="1" t="s">
        <v>10753</v>
      </c>
      <c r="C4166" s="1" t="s">
        <v>129</v>
      </c>
      <c r="D4166" s="1">
        <v>37</v>
      </c>
      <c r="E4166" s="1">
        <v>40948</v>
      </c>
      <c r="F4166" s="1" t="s">
        <v>20332</v>
      </c>
      <c r="G4166" s="1" t="s">
        <v>72</v>
      </c>
      <c r="H4166" s="1" t="s">
        <v>65</v>
      </c>
      <c r="I4166" s="1">
        <v>0.8</v>
      </c>
      <c r="J4166" s="1" t="s">
        <v>75</v>
      </c>
      <c r="K4166" s="1">
        <v>0</v>
      </c>
      <c r="M4166" s="1">
        <v>0</v>
      </c>
      <c r="O4166" s="1">
        <v>0</v>
      </c>
      <c r="Q4166" s="1">
        <v>0</v>
      </c>
      <c r="S4166" s="1">
        <v>0</v>
      </c>
      <c r="U4166" s="1">
        <v>0</v>
      </c>
      <c r="W4166" s="1">
        <v>0</v>
      </c>
      <c r="Y4166" s="1">
        <v>0</v>
      </c>
      <c r="AA4166" s="1">
        <v>0</v>
      </c>
      <c r="AC4166" s="1">
        <v>0</v>
      </c>
      <c r="AE4166" s="1">
        <v>0</v>
      </c>
      <c r="AG4166" s="1">
        <v>1</v>
      </c>
      <c r="AH4166" s="1">
        <v>0</v>
      </c>
    </row>
    <row r="4167" spans="1:34">
      <c r="A4167" s="1" t="s">
        <v>10754</v>
      </c>
      <c r="B4167" s="1" t="s">
        <v>10755</v>
      </c>
      <c r="C4167" s="1" t="s">
        <v>129</v>
      </c>
      <c r="D4167" s="1">
        <v>10</v>
      </c>
      <c r="E4167" s="4">
        <v>44701</v>
      </c>
      <c r="F4167" s="1" t="s">
        <v>10756</v>
      </c>
      <c r="G4167" s="1" t="s">
        <v>72</v>
      </c>
      <c r="H4167" s="1" t="s">
        <v>73</v>
      </c>
      <c r="I4167" s="1">
        <v>0</v>
      </c>
      <c r="J4167" s="1" t="s">
        <v>434</v>
      </c>
      <c r="K4167" s="1">
        <v>0.75</v>
      </c>
      <c r="L4167" s="1" t="s">
        <v>75</v>
      </c>
      <c r="M4167" s="1">
        <v>0</v>
      </c>
      <c r="O4167" s="1">
        <v>0</v>
      </c>
      <c r="Q4167" s="1">
        <v>0</v>
      </c>
      <c r="S4167" s="1">
        <v>0</v>
      </c>
      <c r="U4167" s="1">
        <v>0</v>
      </c>
      <c r="W4167" s="1">
        <v>0</v>
      </c>
      <c r="Y4167" s="1">
        <v>0</v>
      </c>
      <c r="AA4167" s="1">
        <v>0</v>
      </c>
      <c r="AC4167" s="1">
        <v>0</v>
      </c>
      <c r="AE4167" s="1">
        <v>0</v>
      </c>
      <c r="AG4167" s="1">
        <v>2</v>
      </c>
      <c r="AH4167" s="1">
        <v>7500</v>
      </c>
    </row>
    <row r="4168" spans="1:34">
      <c r="A4168" s="1" t="s">
        <v>10757</v>
      </c>
      <c r="B4168" s="1" t="s">
        <v>10758</v>
      </c>
      <c r="C4168" s="1" t="s">
        <v>840</v>
      </c>
      <c r="D4168" s="1">
        <v>12</v>
      </c>
      <c r="E4168" s="4">
        <v>44653</v>
      </c>
      <c r="F4168" s="1" t="s">
        <v>10759</v>
      </c>
      <c r="G4168" s="1" t="s">
        <v>72</v>
      </c>
      <c r="H4168" s="1" t="s">
        <v>73</v>
      </c>
      <c r="I4168" s="1">
        <v>0</v>
      </c>
      <c r="J4168" s="1" t="s">
        <v>562</v>
      </c>
      <c r="K4168" s="1">
        <v>0.8</v>
      </c>
      <c r="L4168" s="1" t="s">
        <v>75</v>
      </c>
      <c r="M4168" s="1">
        <v>0</v>
      </c>
      <c r="O4168" s="1">
        <v>0</v>
      </c>
      <c r="Q4168" s="1">
        <v>0</v>
      </c>
      <c r="S4168" s="1">
        <v>0</v>
      </c>
      <c r="U4168" s="1">
        <v>0</v>
      </c>
      <c r="W4168" s="1">
        <v>0</v>
      </c>
      <c r="Y4168" s="1">
        <v>0</v>
      </c>
      <c r="AA4168" s="1">
        <v>0</v>
      </c>
      <c r="AC4168" s="1">
        <v>0</v>
      </c>
      <c r="AE4168" s="1">
        <v>0</v>
      </c>
      <c r="AG4168" s="1">
        <v>2</v>
      </c>
      <c r="AH4168" s="1">
        <v>8500</v>
      </c>
    </row>
    <row r="4169" spans="1:34">
      <c r="A4169" s="1" t="s">
        <v>10760</v>
      </c>
      <c r="B4169" s="1" t="s">
        <v>10761</v>
      </c>
      <c r="C4169" s="1" t="s">
        <v>810</v>
      </c>
      <c r="H4169" s="1" t="s">
        <v>65</v>
      </c>
      <c r="I4169" s="1" t="s">
        <v>66</v>
      </c>
      <c r="V4169" s="1" t="s">
        <v>67</v>
      </c>
    </row>
    <row r="4170" spans="1:34">
      <c r="A4170" s="1" t="s">
        <v>10762</v>
      </c>
      <c r="B4170" s="1" t="s">
        <v>10763</v>
      </c>
      <c r="C4170" s="1" t="s">
        <v>1631</v>
      </c>
      <c r="D4170" s="1">
        <v>5</v>
      </c>
      <c r="E4170" s="4">
        <v>44643</v>
      </c>
      <c r="F4170" s="1" t="s">
        <v>10764</v>
      </c>
      <c r="G4170" s="1" t="s">
        <v>72</v>
      </c>
      <c r="H4170" s="1" t="s">
        <v>65</v>
      </c>
      <c r="I4170" s="1">
        <v>0.1</v>
      </c>
      <c r="J4170" s="1" t="s">
        <v>75</v>
      </c>
      <c r="K4170" s="1">
        <v>0</v>
      </c>
      <c r="M4170" s="1">
        <v>0</v>
      </c>
      <c r="O4170" s="1">
        <v>0</v>
      </c>
      <c r="Q4170" s="1">
        <v>0</v>
      </c>
      <c r="S4170" s="1">
        <v>0</v>
      </c>
      <c r="U4170" s="1">
        <v>0</v>
      </c>
      <c r="W4170" s="1">
        <v>0</v>
      </c>
      <c r="Y4170" s="1">
        <v>0</v>
      </c>
      <c r="AA4170" s="1">
        <v>0</v>
      </c>
      <c r="AC4170" s="1">
        <v>0</v>
      </c>
      <c r="AE4170" s="1">
        <v>0</v>
      </c>
      <c r="AG4170" s="1">
        <v>1</v>
      </c>
      <c r="AH4170" s="1">
        <v>0</v>
      </c>
    </row>
    <row r="4171" spans="1:34">
      <c r="A4171" s="1" t="s">
        <v>10765</v>
      </c>
      <c r="B4171" s="1" t="s">
        <v>10766</v>
      </c>
      <c r="C4171" s="1" t="s">
        <v>306</v>
      </c>
      <c r="D4171" s="1">
        <v>37</v>
      </c>
      <c r="E4171" s="4">
        <v>44558</v>
      </c>
      <c r="F4171" s="1" t="s">
        <v>10767</v>
      </c>
      <c r="G4171" s="1" t="s">
        <v>72</v>
      </c>
      <c r="H4171" s="1" t="s">
        <v>65</v>
      </c>
      <c r="I4171" s="1">
        <v>0.8</v>
      </c>
      <c r="J4171" s="1" t="s">
        <v>75</v>
      </c>
      <c r="K4171" s="1">
        <v>0</v>
      </c>
      <c r="M4171" s="1">
        <v>0</v>
      </c>
      <c r="O4171" s="1">
        <v>0</v>
      </c>
      <c r="Q4171" s="1">
        <v>0</v>
      </c>
      <c r="S4171" s="1">
        <v>0</v>
      </c>
      <c r="U4171" s="1">
        <v>0</v>
      </c>
      <c r="W4171" s="1">
        <v>0</v>
      </c>
      <c r="Y4171" s="1">
        <v>0</v>
      </c>
      <c r="AA4171" s="1">
        <v>0</v>
      </c>
      <c r="AC4171" s="1">
        <v>0</v>
      </c>
      <c r="AE4171" s="1">
        <v>0</v>
      </c>
      <c r="AG4171" s="1">
        <v>1</v>
      </c>
      <c r="AH4171" s="1">
        <v>0</v>
      </c>
    </row>
    <row r="4172" spans="1:34">
      <c r="A4172" s="1" t="s">
        <v>10768</v>
      </c>
      <c r="B4172" s="1" t="s">
        <v>10769</v>
      </c>
      <c r="C4172" s="1" t="s">
        <v>175</v>
      </c>
      <c r="D4172" s="1">
        <v>6</v>
      </c>
      <c r="E4172" s="1">
        <v>44242</v>
      </c>
      <c r="F4172" s="1" t="s">
        <v>20332</v>
      </c>
      <c r="G4172" s="1" t="s">
        <v>72</v>
      </c>
      <c r="H4172" s="1" t="s">
        <v>65</v>
      </c>
      <c r="I4172" s="1">
        <v>0.8</v>
      </c>
      <c r="J4172" s="1" t="s">
        <v>75</v>
      </c>
      <c r="K4172" s="1">
        <v>0</v>
      </c>
      <c r="M4172" s="1">
        <v>0</v>
      </c>
      <c r="O4172" s="1">
        <v>0</v>
      </c>
      <c r="Q4172" s="1">
        <v>0</v>
      </c>
      <c r="S4172" s="1">
        <v>0</v>
      </c>
      <c r="U4172" s="1">
        <v>0</v>
      </c>
      <c r="W4172" s="1">
        <v>0</v>
      </c>
      <c r="Y4172" s="1">
        <v>0</v>
      </c>
      <c r="AA4172" s="1">
        <v>0</v>
      </c>
      <c r="AC4172" s="1">
        <v>0</v>
      </c>
      <c r="AE4172" s="1">
        <v>0</v>
      </c>
      <c r="AG4172" s="1">
        <v>1</v>
      </c>
      <c r="AH4172" s="1">
        <v>0</v>
      </c>
    </row>
    <row r="4173" spans="1:34">
      <c r="A4173" s="1" t="s">
        <v>10770</v>
      </c>
      <c r="B4173" s="1" t="s">
        <v>10771</v>
      </c>
      <c r="C4173" s="1" t="s">
        <v>132</v>
      </c>
      <c r="D4173" s="1">
        <v>17</v>
      </c>
      <c r="E4173" s="4">
        <v>44712</v>
      </c>
      <c r="F4173" s="1" t="s">
        <v>10772</v>
      </c>
      <c r="G4173" s="1" t="s">
        <v>72</v>
      </c>
      <c r="H4173" s="1" t="s">
        <v>73</v>
      </c>
      <c r="I4173" s="1">
        <v>0</v>
      </c>
      <c r="J4173" s="1" t="s">
        <v>1194</v>
      </c>
      <c r="K4173" s="1">
        <v>0.8</v>
      </c>
      <c r="L4173" s="1" t="s">
        <v>75</v>
      </c>
      <c r="M4173" s="1">
        <v>0</v>
      </c>
      <c r="O4173" s="1">
        <v>0</v>
      </c>
      <c r="Q4173" s="1">
        <v>0</v>
      </c>
      <c r="S4173" s="1">
        <v>0</v>
      </c>
      <c r="U4173" s="1">
        <v>0</v>
      </c>
      <c r="W4173" s="1">
        <v>0</v>
      </c>
      <c r="Y4173" s="1">
        <v>0</v>
      </c>
      <c r="AA4173" s="1">
        <v>0</v>
      </c>
      <c r="AC4173" s="1">
        <v>0</v>
      </c>
      <c r="AE4173" s="1">
        <v>0</v>
      </c>
      <c r="AG4173" s="1">
        <v>2</v>
      </c>
      <c r="AH4173" s="1">
        <v>12500</v>
      </c>
    </row>
    <row r="4174" spans="1:34">
      <c r="A4174" s="1" t="s">
        <v>10773</v>
      </c>
      <c r="B4174" s="1" t="s">
        <v>10774</v>
      </c>
      <c r="C4174" s="1" t="s">
        <v>190</v>
      </c>
      <c r="D4174" s="1">
        <v>21</v>
      </c>
      <c r="E4174" s="1">
        <v>41233</v>
      </c>
      <c r="F4174" s="1" t="s">
        <v>20332</v>
      </c>
      <c r="G4174" s="1" t="s">
        <v>72</v>
      </c>
      <c r="H4174" s="1" t="s">
        <v>65</v>
      </c>
      <c r="I4174" s="1">
        <v>0.4</v>
      </c>
      <c r="J4174" s="1" t="s">
        <v>75</v>
      </c>
      <c r="K4174" s="1">
        <v>0</v>
      </c>
      <c r="M4174" s="1">
        <v>0</v>
      </c>
      <c r="O4174" s="1">
        <v>0</v>
      </c>
      <c r="Q4174" s="1">
        <v>0</v>
      </c>
      <c r="S4174" s="1">
        <v>0</v>
      </c>
      <c r="U4174" s="1">
        <v>0</v>
      </c>
      <c r="W4174" s="1">
        <v>0</v>
      </c>
      <c r="Y4174" s="1">
        <v>0</v>
      </c>
      <c r="AA4174" s="1">
        <v>0</v>
      </c>
      <c r="AC4174" s="1">
        <v>0</v>
      </c>
      <c r="AE4174" s="1">
        <v>0</v>
      </c>
      <c r="AG4174" s="1">
        <v>1</v>
      </c>
      <c r="AH4174" s="1">
        <v>0</v>
      </c>
    </row>
    <row r="4175" spans="1:34">
      <c r="A4175" s="1" t="s">
        <v>10775</v>
      </c>
      <c r="B4175" s="1" t="s">
        <v>10776</v>
      </c>
      <c r="C4175" s="1" t="s">
        <v>322</v>
      </c>
      <c r="D4175" s="1">
        <v>8</v>
      </c>
      <c r="E4175" s="1">
        <v>43582</v>
      </c>
      <c r="F4175" s="1" t="s">
        <v>20332</v>
      </c>
      <c r="G4175" s="1" t="s">
        <v>72</v>
      </c>
      <c r="H4175" s="1" t="s">
        <v>65</v>
      </c>
      <c r="I4175" s="1">
        <v>0.4</v>
      </c>
      <c r="J4175" s="1" t="s">
        <v>75</v>
      </c>
      <c r="K4175" s="1">
        <v>0</v>
      </c>
      <c r="M4175" s="1">
        <v>0</v>
      </c>
      <c r="O4175" s="1">
        <v>0</v>
      </c>
      <c r="Q4175" s="1">
        <v>0</v>
      </c>
      <c r="S4175" s="1">
        <v>0</v>
      </c>
      <c r="U4175" s="1">
        <v>0</v>
      </c>
      <c r="W4175" s="1">
        <v>0</v>
      </c>
      <c r="Y4175" s="1">
        <v>0</v>
      </c>
      <c r="AA4175" s="1">
        <v>0</v>
      </c>
      <c r="AC4175" s="1">
        <v>0</v>
      </c>
      <c r="AE4175" s="1">
        <v>0</v>
      </c>
      <c r="AG4175" s="1">
        <v>1</v>
      </c>
      <c r="AH4175" s="1">
        <v>0</v>
      </c>
    </row>
    <row r="4176" spans="1:34">
      <c r="A4176" s="1" t="s">
        <v>10777</v>
      </c>
      <c r="B4176" s="1" t="s">
        <v>10778</v>
      </c>
      <c r="C4176" s="1" t="s">
        <v>1153</v>
      </c>
      <c r="D4176" s="1">
        <v>9</v>
      </c>
      <c r="E4176" s="4">
        <v>44711</v>
      </c>
      <c r="F4176" s="1" t="s">
        <v>10779</v>
      </c>
      <c r="G4176" s="1" t="s">
        <v>72</v>
      </c>
      <c r="H4176" s="1" t="s">
        <v>65</v>
      </c>
      <c r="I4176" s="1">
        <v>0.8</v>
      </c>
      <c r="J4176" s="1" t="s">
        <v>75</v>
      </c>
      <c r="K4176" s="1">
        <v>0</v>
      </c>
      <c r="M4176" s="1">
        <v>0</v>
      </c>
      <c r="O4176" s="1">
        <v>0</v>
      </c>
      <c r="Q4176" s="1">
        <v>0</v>
      </c>
      <c r="S4176" s="1">
        <v>0</v>
      </c>
      <c r="U4176" s="1">
        <v>0</v>
      </c>
      <c r="W4176" s="1">
        <v>0</v>
      </c>
      <c r="Y4176" s="1">
        <v>0</v>
      </c>
      <c r="AA4176" s="1">
        <v>0</v>
      </c>
      <c r="AC4176" s="1">
        <v>0</v>
      </c>
      <c r="AE4176" s="1">
        <v>0</v>
      </c>
      <c r="AG4176" s="1">
        <v>1</v>
      </c>
      <c r="AH4176" s="1">
        <v>0</v>
      </c>
    </row>
    <row r="4177" spans="1:34">
      <c r="A4177" s="1" t="s">
        <v>10780</v>
      </c>
      <c r="B4177" s="1" t="s">
        <v>10781</v>
      </c>
      <c r="C4177" s="1" t="s">
        <v>613</v>
      </c>
      <c r="D4177" s="1">
        <v>12</v>
      </c>
      <c r="E4177" s="1">
        <v>44354</v>
      </c>
      <c r="F4177" s="1" t="s">
        <v>20332</v>
      </c>
      <c r="G4177" s="1" t="s">
        <v>72</v>
      </c>
      <c r="H4177" s="1" t="s">
        <v>65</v>
      </c>
      <c r="I4177" s="1">
        <v>0.8</v>
      </c>
      <c r="J4177" s="1" t="s">
        <v>75</v>
      </c>
      <c r="K4177" s="1">
        <v>0</v>
      </c>
      <c r="M4177" s="1">
        <v>0</v>
      </c>
      <c r="O4177" s="1">
        <v>0</v>
      </c>
      <c r="Q4177" s="1">
        <v>0</v>
      </c>
      <c r="S4177" s="1">
        <v>0</v>
      </c>
      <c r="U4177" s="1">
        <v>0</v>
      </c>
      <c r="W4177" s="1">
        <v>0</v>
      </c>
      <c r="Y4177" s="1">
        <v>0</v>
      </c>
      <c r="AA4177" s="1">
        <v>0</v>
      </c>
      <c r="AC4177" s="1">
        <v>0</v>
      </c>
      <c r="AE4177" s="1">
        <v>0</v>
      </c>
      <c r="AG4177" s="1">
        <v>1</v>
      </c>
      <c r="AH4177" s="1">
        <v>0</v>
      </c>
    </row>
    <row r="4178" spans="1:34">
      <c r="A4178" s="1" t="s">
        <v>10782</v>
      </c>
      <c r="B4178" s="1" t="s">
        <v>10783</v>
      </c>
      <c r="C4178" s="1" t="s">
        <v>346</v>
      </c>
      <c r="D4178" s="1">
        <v>12</v>
      </c>
      <c r="E4178" s="1">
        <v>44034</v>
      </c>
      <c r="F4178" s="1" t="s">
        <v>20332</v>
      </c>
      <c r="G4178" s="1" t="s">
        <v>72</v>
      </c>
      <c r="H4178" s="1" t="s">
        <v>65</v>
      </c>
      <c r="I4178" s="1">
        <v>0.8</v>
      </c>
      <c r="J4178" s="1" t="s">
        <v>75</v>
      </c>
      <c r="K4178" s="1">
        <v>0</v>
      </c>
      <c r="M4178" s="1">
        <v>0</v>
      </c>
      <c r="O4178" s="1">
        <v>0</v>
      </c>
      <c r="Q4178" s="1">
        <v>0</v>
      </c>
      <c r="S4178" s="1">
        <v>0</v>
      </c>
      <c r="U4178" s="1">
        <v>0</v>
      </c>
      <c r="W4178" s="1">
        <v>0</v>
      </c>
      <c r="Y4178" s="1">
        <v>0</v>
      </c>
      <c r="AA4178" s="1">
        <v>0</v>
      </c>
      <c r="AC4178" s="1">
        <v>0</v>
      </c>
      <c r="AE4178" s="1">
        <v>0</v>
      </c>
      <c r="AG4178" s="1">
        <v>1</v>
      </c>
      <c r="AH4178" s="1">
        <v>0</v>
      </c>
    </row>
    <row r="4179" spans="1:34">
      <c r="A4179" s="1" t="s">
        <v>10784</v>
      </c>
      <c r="B4179" s="1" t="s">
        <v>10785</v>
      </c>
      <c r="C4179" s="1" t="s">
        <v>193</v>
      </c>
      <c r="D4179" s="1">
        <v>3</v>
      </c>
      <c r="E4179" s="4">
        <v>44711</v>
      </c>
      <c r="F4179" s="1" t="s">
        <v>10786</v>
      </c>
      <c r="G4179" s="1" t="s">
        <v>72</v>
      </c>
      <c r="H4179" s="1" t="s">
        <v>65</v>
      </c>
      <c r="I4179" s="1">
        <v>0.4</v>
      </c>
      <c r="J4179" s="1" t="s">
        <v>75</v>
      </c>
      <c r="K4179" s="1">
        <v>0</v>
      </c>
      <c r="M4179" s="1">
        <v>0</v>
      </c>
      <c r="O4179" s="1">
        <v>0</v>
      </c>
      <c r="Q4179" s="1">
        <v>0</v>
      </c>
      <c r="S4179" s="1">
        <v>0</v>
      </c>
      <c r="U4179" s="1">
        <v>0</v>
      </c>
      <c r="W4179" s="1">
        <v>0</v>
      </c>
      <c r="Y4179" s="1">
        <v>0</v>
      </c>
      <c r="AA4179" s="1">
        <v>0</v>
      </c>
      <c r="AC4179" s="1">
        <v>0</v>
      </c>
      <c r="AE4179" s="1">
        <v>0</v>
      </c>
      <c r="AG4179" s="1">
        <v>1</v>
      </c>
      <c r="AH4179" s="1">
        <v>0</v>
      </c>
    </row>
    <row r="4180" spans="1:34">
      <c r="A4180" s="1" t="s">
        <v>10787</v>
      </c>
      <c r="B4180" s="1" t="s">
        <v>10788</v>
      </c>
      <c r="C4180" s="1" t="s">
        <v>840</v>
      </c>
      <c r="D4180" s="1">
        <v>33</v>
      </c>
      <c r="E4180" s="4">
        <v>44558</v>
      </c>
      <c r="F4180" s="1" t="s">
        <v>10789</v>
      </c>
      <c r="G4180" s="1" t="s">
        <v>72</v>
      </c>
      <c r="H4180" s="1" t="s">
        <v>73</v>
      </c>
      <c r="I4180" s="1">
        <v>0</v>
      </c>
      <c r="J4180" s="1" t="s">
        <v>562</v>
      </c>
      <c r="K4180" s="1">
        <v>0.8</v>
      </c>
      <c r="L4180" s="1" t="s">
        <v>75</v>
      </c>
      <c r="M4180" s="1">
        <v>0</v>
      </c>
      <c r="O4180" s="1">
        <v>0</v>
      </c>
      <c r="Q4180" s="1">
        <v>0</v>
      </c>
      <c r="S4180" s="1">
        <v>0</v>
      </c>
      <c r="U4180" s="1">
        <v>0</v>
      </c>
      <c r="W4180" s="1">
        <v>0</v>
      </c>
      <c r="Y4180" s="1">
        <v>0</v>
      </c>
      <c r="AA4180" s="1">
        <v>0</v>
      </c>
      <c r="AC4180" s="1">
        <v>0</v>
      </c>
      <c r="AE4180" s="1">
        <v>0</v>
      </c>
      <c r="AG4180" s="1">
        <v>2</v>
      </c>
      <c r="AH4180" s="1">
        <v>8500</v>
      </c>
    </row>
    <row r="4181" spans="1:34">
      <c r="A4181" s="1" t="s">
        <v>10790</v>
      </c>
      <c r="B4181" s="1" t="s">
        <v>10791</v>
      </c>
      <c r="C4181" s="1" t="s">
        <v>156</v>
      </c>
      <c r="D4181" s="1">
        <v>12</v>
      </c>
      <c r="E4181" s="4">
        <v>44712</v>
      </c>
      <c r="F4181" s="1" t="s">
        <v>10792</v>
      </c>
      <c r="G4181" s="1" t="s">
        <v>72</v>
      </c>
      <c r="H4181" s="1" t="s">
        <v>65</v>
      </c>
      <c r="I4181" s="1">
        <v>0.8</v>
      </c>
      <c r="J4181" s="1" t="s">
        <v>75</v>
      </c>
      <c r="K4181" s="1">
        <v>0</v>
      </c>
      <c r="M4181" s="1">
        <v>0</v>
      </c>
      <c r="O4181" s="1">
        <v>0</v>
      </c>
      <c r="Q4181" s="1">
        <v>0</v>
      </c>
      <c r="S4181" s="1">
        <v>0</v>
      </c>
      <c r="U4181" s="1">
        <v>0</v>
      </c>
      <c r="W4181" s="1">
        <v>0</v>
      </c>
      <c r="Y4181" s="1">
        <v>0</v>
      </c>
      <c r="AA4181" s="1">
        <v>0</v>
      </c>
      <c r="AC4181" s="1">
        <v>0</v>
      </c>
      <c r="AE4181" s="1">
        <v>0</v>
      </c>
      <c r="AG4181" s="1">
        <v>1</v>
      </c>
      <c r="AH4181" s="1">
        <v>0</v>
      </c>
    </row>
    <row r="4182" spans="1:34">
      <c r="A4182" s="1" t="s">
        <v>10793</v>
      </c>
      <c r="B4182" s="1" t="s">
        <v>10794</v>
      </c>
      <c r="C4182" s="1" t="s">
        <v>620</v>
      </c>
      <c r="H4182" s="1" t="s">
        <v>65</v>
      </c>
      <c r="I4182" s="1" t="s">
        <v>66</v>
      </c>
      <c r="V4182" s="1" t="s">
        <v>67</v>
      </c>
    </row>
    <row r="4183" spans="1:34">
      <c r="A4183" s="1" t="s">
        <v>10795</v>
      </c>
      <c r="B4183" s="1" t="s">
        <v>10796</v>
      </c>
      <c r="C4183" s="1" t="s">
        <v>167</v>
      </c>
      <c r="D4183" s="1">
        <v>4</v>
      </c>
      <c r="E4183" s="1">
        <v>43553</v>
      </c>
      <c r="F4183" s="1" t="s">
        <v>20332</v>
      </c>
      <c r="G4183" s="1" t="s">
        <v>72</v>
      </c>
      <c r="H4183" s="1" t="s">
        <v>65</v>
      </c>
      <c r="I4183" s="1">
        <v>0.7</v>
      </c>
      <c r="J4183" s="1" t="s">
        <v>75</v>
      </c>
      <c r="K4183" s="1">
        <v>0</v>
      </c>
      <c r="M4183" s="1">
        <v>0</v>
      </c>
      <c r="O4183" s="1">
        <v>0</v>
      </c>
      <c r="Q4183" s="1">
        <v>0</v>
      </c>
      <c r="S4183" s="1">
        <v>0</v>
      </c>
      <c r="U4183" s="1">
        <v>0</v>
      </c>
      <c r="W4183" s="1">
        <v>0</v>
      </c>
      <c r="Y4183" s="1">
        <v>0</v>
      </c>
      <c r="AA4183" s="1">
        <v>0</v>
      </c>
      <c r="AC4183" s="1">
        <v>0</v>
      </c>
      <c r="AE4183" s="1">
        <v>0</v>
      </c>
      <c r="AG4183" s="1">
        <v>1</v>
      </c>
      <c r="AH4183" s="1">
        <v>0</v>
      </c>
    </row>
    <row r="4184" spans="1:34">
      <c r="A4184" s="1" t="s">
        <v>10797</v>
      </c>
      <c r="B4184" s="1" t="s">
        <v>10798</v>
      </c>
      <c r="C4184" s="1" t="s">
        <v>387</v>
      </c>
      <c r="D4184" s="1">
        <v>18</v>
      </c>
      <c r="E4184" s="4">
        <v>44552</v>
      </c>
      <c r="F4184" s="1" t="s">
        <v>10799</v>
      </c>
      <c r="G4184" s="1" t="s">
        <v>72</v>
      </c>
      <c r="H4184" s="1" t="s">
        <v>73</v>
      </c>
      <c r="I4184" s="1">
        <v>0</v>
      </c>
      <c r="J4184" s="1" t="s">
        <v>74</v>
      </c>
      <c r="K4184" s="1">
        <v>0.8</v>
      </c>
      <c r="L4184" s="1" t="s">
        <v>75</v>
      </c>
      <c r="M4184" s="1">
        <v>0</v>
      </c>
      <c r="O4184" s="1">
        <v>0</v>
      </c>
      <c r="Q4184" s="1">
        <v>0</v>
      </c>
      <c r="S4184" s="1">
        <v>0</v>
      </c>
      <c r="U4184" s="1">
        <v>0</v>
      </c>
      <c r="W4184" s="1">
        <v>0</v>
      </c>
      <c r="Y4184" s="1">
        <v>0</v>
      </c>
      <c r="AA4184" s="1">
        <v>0</v>
      </c>
      <c r="AC4184" s="1">
        <v>0</v>
      </c>
      <c r="AE4184" s="1">
        <v>0</v>
      </c>
      <c r="AG4184" s="1">
        <v>2</v>
      </c>
      <c r="AH4184" s="1">
        <v>10000</v>
      </c>
    </row>
    <row r="4185" spans="1:34">
      <c r="A4185" s="1" t="s">
        <v>10800</v>
      </c>
      <c r="B4185" s="1" t="s">
        <v>10801</v>
      </c>
      <c r="C4185" s="1" t="s">
        <v>175</v>
      </c>
      <c r="D4185" s="1">
        <v>6</v>
      </c>
      <c r="E4185" s="1">
        <v>44286</v>
      </c>
      <c r="F4185" s="1" t="s">
        <v>20332</v>
      </c>
      <c r="G4185" s="1" t="s">
        <v>72</v>
      </c>
      <c r="H4185" s="1" t="s">
        <v>73</v>
      </c>
      <c r="I4185" s="1">
        <v>0</v>
      </c>
      <c r="J4185" s="1" t="s">
        <v>397</v>
      </c>
      <c r="K4185" s="1">
        <v>0.7</v>
      </c>
      <c r="L4185" s="1" t="s">
        <v>75</v>
      </c>
      <c r="M4185" s="1">
        <v>0</v>
      </c>
      <c r="O4185" s="1">
        <v>0</v>
      </c>
      <c r="Q4185" s="1">
        <v>0</v>
      </c>
      <c r="S4185" s="1">
        <v>0</v>
      </c>
      <c r="U4185" s="1">
        <v>0</v>
      </c>
      <c r="W4185" s="1">
        <v>0</v>
      </c>
      <c r="Y4185" s="1">
        <v>0</v>
      </c>
      <c r="AA4185" s="1">
        <v>0</v>
      </c>
      <c r="AC4185" s="1">
        <v>0</v>
      </c>
      <c r="AE4185" s="1">
        <v>0</v>
      </c>
      <c r="AG4185" s="1">
        <v>2</v>
      </c>
      <c r="AH4185" s="1">
        <v>8000</v>
      </c>
    </row>
    <row r="4186" spans="1:34">
      <c r="A4186" s="1" t="s">
        <v>10802</v>
      </c>
      <c r="B4186" s="1" t="s">
        <v>10803</v>
      </c>
      <c r="C4186" s="1" t="s">
        <v>1707</v>
      </c>
      <c r="D4186" s="1">
        <v>61</v>
      </c>
      <c r="E4186" s="1">
        <v>41627</v>
      </c>
      <c r="F4186" s="1" t="s">
        <v>20332</v>
      </c>
      <c r="G4186" s="1" t="s">
        <v>72</v>
      </c>
      <c r="H4186" s="1" t="s">
        <v>65</v>
      </c>
      <c r="I4186" s="1">
        <v>0.4</v>
      </c>
      <c r="J4186" s="1" t="s">
        <v>75</v>
      </c>
      <c r="K4186" s="1">
        <v>0</v>
      </c>
      <c r="M4186" s="1">
        <v>0</v>
      </c>
      <c r="O4186" s="1">
        <v>0</v>
      </c>
      <c r="Q4186" s="1">
        <v>0</v>
      </c>
      <c r="S4186" s="1">
        <v>0</v>
      </c>
      <c r="U4186" s="1">
        <v>0</v>
      </c>
      <c r="W4186" s="1">
        <v>0</v>
      </c>
      <c r="Y4186" s="1">
        <v>0</v>
      </c>
      <c r="AA4186" s="1">
        <v>0</v>
      </c>
      <c r="AC4186" s="1">
        <v>0</v>
      </c>
      <c r="AE4186" s="1">
        <v>0</v>
      </c>
      <c r="AG4186" s="1">
        <v>1</v>
      </c>
      <c r="AH4186" s="1">
        <v>0</v>
      </c>
    </row>
    <row r="4187" spans="1:34">
      <c r="A4187" s="1" t="s">
        <v>10804</v>
      </c>
      <c r="B4187" s="1" t="s">
        <v>10805</v>
      </c>
      <c r="C4187" s="1" t="s">
        <v>1631</v>
      </c>
      <c r="D4187" s="1">
        <v>52</v>
      </c>
      <c r="E4187" s="4">
        <v>44559</v>
      </c>
      <c r="F4187" s="1" t="s">
        <v>10806</v>
      </c>
      <c r="G4187" s="1" t="s">
        <v>72</v>
      </c>
      <c r="H4187" s="1" t="s">
        <v>65</v>
      </c>
      <c r="I4187" s="1">
        <v>0.7</v>
      </c>
      <c r="J4187" s="1" t="s">
        <v>75</v>
      </c>
      <c r="K4187" s="1">
        <v>0</v>
      </c>
      <c r="M4187" s="1">
        <v>0</v>
      </c>
      <c r="O4187" s="1">
        <v>0</v>
      </c>
      <c r="Q4187" s="1">
        <v>0</v>
      </c>
      <c r="S4187" s="1">
        <v>0</v>
      </c>
      <c r="U4187" s="1">
        <v>0</v>
      </c>
      <c r="W4187" s="1">
        <v>0</v>
      </c>
      <c r="Y4187" s="1">
        <v>0</v>
      </c>
      <c r="AA4187" s="1">
        <v>0</v>
      </c>
      <c r="AC4187" s="1">
        <v>0</v>
      </c>
      <c r="AE4187" s="1">
        <v>0</v>
      </c>
      <c r="AG4187" s="1">
        <v>1</v>
      </c>
      <c r="AH4187" s="1">
        <v>0</v>
      </c>
    </row>
    <row r="4188" spans="1:34">
      <c r="A4188" s="1" t="s">
        <v>10807</v>
      </c>
      <c r="B4188" s="1" t="s">
        <v>10808</v>
      </c>
      <c r="C4188" s="1" t="s">
        <v>228</v>
      </c>
      <c r="D4188" s="1">
        <v>11</v>
      </c>
      <c r="E4188" s="1">
        <v>44313</v>
      </c>
      <c r="F4188" s="1" t="s">
        <v>20332</v>
      </c>
      <c r="G4188" s="1" t="s">
        <v>72</v>
      </c>
      <c r="H4188" s="1" t="s">
        <v>65</v>
      </c>
      <c r="I4188" s="1">
        <v>0.8</v>
      </c>
      <c r="J4188" s="1" t="s">
        <v>75</v>
      </c>
      <c r="K4188" s="1">
        <v>0</v>
      </c>
      <c r="M4188" s="1">
        <v>0</v>
      </c>
      <c r="O4188" s="1">
        <v>0</v>
      </c>
      <c r="Q4188" s="1">
        <v>0</v>
      </c>
      <c r="S4188" s="1">
        <v>0</v>
      </c>
      <c r="U4188" s="1">
        <v>0</v>
      </c>
      <c r="W4188" s="1">
        <v>0</v>
      </c>
      <c r="Y4188" s="1">
        <v>0</v>
      </c>
      <c r="AA4188" s="1">
        <v>0</v>
      </c>
      <c r="AC4188" s="1">
        <v>0</v>
      </c>
      <c r="AE4188" s="1">
        <v>0</v>
      </c>
      <c r="AG4188" s="1">
        <v>1</v>
      </c>
      <c r="AH4188" s="1">
        <v>0</v>
      </c>
    </row>
    <row r="4189" spans="1:34">
      <c r="A4189" s="1" t="s">
        <v>10809</v>
      </c>
      <c r="B4189" s="1" t="s">
        <v>10810</v>
      </c>
      <c r="C4189" s="1" t="s">
        <v>322</v>
      </c>
      <c r="D4189" s="1">
        <v>48</v>
      </c>
      <c r="E4189" s="4">
        <v>44907</v>
      </c>
      <c r="F4189" s="1" t="s">
        <v>20613</v>
      </c>
      <c r="G4189" s="1" t="s">
        <v>1079</v>
      </c>
      <c r="H4189" s="1" t="s">
        <v>73</v>
      </c>
      <c r="I4189" s="1">
        <v>0</v>
      </c>
      <c r="J4189" s="1" t="s">
        <v>74</v>
      </c>
      <c r="K4189" s="1">
        <v>0.8</v>
      </c>
      <c r="L4189" s="1" t="s">
        <v>75</v>
      </c>
      <c r="M4189" s="1">
        <v>0</v>
      </c>
      <c r="O4189" s="1">
        <v>0</v>
      </c>
      <c r="Q4189" s="1">
        <v>0</v>
      </c>
      <c r="S4189" s="1">
        <v>0</v>
      </c>
      <c r="U4189" s="1">
        <v>0</v>
      </c>
      <c r="W4189" s="1">
        <v>0</v>
      </c>
      <c r="Y4189" s="1">
        <v>0</v>
      </c>
      <c r="AA4189" s="1">
        <v>0</v>
      </c>
      <c r="AC4189" s="1">
        <v>0</v>
      </c>
      <c r="AE4189" s="1">
        <v>0</v>
      </c>
      <c r="AG4189" s="1">
        <v>2</v>
      </c>
      <c r="AH4189" s="1">
        <v>10000</v>
      </c>
    </row>
    <row r="4190" spans="1:34">
      <c r="A4190" s="1" t="s">
        <v>10811</v>
      </c>
      <c r="B4190" s="1" t="s">
        <v>10812</v>
      </c>
      <c r="C4190" s="1" t="s">
        <v>129</v>
      </c>
      <c r="H4190" s="1" t="s">
        <v>65</v>
      </c>
      <c r="I4190" s="1" t="s">
        <v>66</v>
      </c>
      <c r="V4190" s="1" t="s">
        <v>67</v>
      </c>
    </row>
    <row r="4191" spans="1:34">
      <c r="A4191" s="1" t="s">
        <v>10813</v>
      </c>
      <c r="B4191" s="1" t="s">
        <v>10814</v>
      </c>
      <c r="C4191" s="1" t="s">
        <v>225</v>
      </c>
      <c r="D4191" s="1">
        <v>68</v>
      </c>
      <c r="E4191" s="4">
        <v>44545</v>
      </c>
      <c r="F4191" s="1" t="s">
        <v>10815</v>
      </c>
      <c r="G4191" s="1" t="s">
        <v>72</v>
      </c>
      <c r="H4191" s="1" t="s">
        <v>65</v>
      </c>
      <c r="I4191" s="1">
        <v>0.7</v>
      </c>
      <c r="J4191" s="1" t="s">
        <v>75</v>
      </c>
      <c r="K4191" s="1">
        <v>0</v>
      </c>
      <c r="M4191" s="1">
        <v>0</v>
      </c>
      <c r="O4191" s="1">
        <v>0</v>
      </c>
      <c r="Q4191" s="1">
        <v>0</v>
      </c>
      <c r="S4191" s="1">
        <v>0</v>
      </c>
      <c r="U4191" s="1">
        <v>0</v>
      </c>
      <c r="W4191" s="1">
        <v>0</v>
      </c>
      <c r="Y4191" s="1">
        <v>0</v>
      </c>
      <c r="AA4191" s="1">
        <v>0</v>
      </c>
      <c r="AC4191" s="1">
        <v>0</v>
      </c>
      <c r="AE4191" s="1">
        <v>0</v>
      </c>
      <c r="AG4191" s="1">
        <v>1</v>
      </c>
      <c r="AH4191" s="1">
        <v>0</v>
      </c>
    </row>
    <row r="4192" spans="1:34">
      <c r="A4192" s="1" t="s">
        <v>10816</v>
      </c>
      <c r="B4192" s="1" t="s">
        <v>10817</v>
      </c>
      <c r="C4192" s="1" t="s">
        <v>613</v>
      </c>
      <c r="D4192" s="1">
        <v>2</v>
      </c>
      <c r="E4192" s="1">
        <v>44620</v>
      </c>
      <c r="F4192" s="1" t="s">
        <v>20614</v>
      </c>
      <c r="G4192" s="1" t="s">
        <v>72</v>
      </c>
      <c r="H4192" s="1" t="s">
        <v>65</v>
      </c>
      <c r="I4192" s="1">
        <v>0.7</v>
      </c>
      <c r="J4192" s="1" t="s">
        <v>75</v>
      </c>
      <c r="K4192" s="1">
        <v>0</v>
      </c>
      <c r="M4192" s="1">
        <v>0</v>
      </c>
      <c r="O4192" s="1">
        <v>0</v>
      </c>
      <c r="Q4192" s="1">
        <v>0</v>
      </c>
      <c r="S4192" s="1">
        <v>0</v>
      </c>
      <c r="U4192" s="1">
        <v>0</v>
      </c>
      <c r="W4192" s="1">
        <v>0</v>
      </c>
      <c r="Y4192" s="1">
        <v>0</v>
      </c>
      <c r="AA4192" s="1">
        <v>0</v>
      </c>
      <c r="AC4192" s="1">
        <v>0</v>
      </c>
      <c r="AE4192" s="1">
        <v>0</v>
      </c>
      <c r="AG4192" s="1">
        <v>1</v>
      </c>
      <c r="AH4192" s="1">
        <v>0</v>
      </c>
    </row>
    <row r="4193" spans="1:34">
      <c r="A4193" s="1" t="s">
        <v>10818</v>
      </c>
      <c r="B4193" s="1" t="s">
        <v>10819</v>
      </c>
      <c r="C4193" s="1" t="s">
        <v>179</v>
      </c>
      <c r="D4193" s="1">
        <v>6</v>
      </c>
      <c r="E4193" s="4">
        <v>44708</v>
      </c>
      <c r="F4193" s="1" t="s">
        <v>10820</v>
      </c>
      <c r="G4193" s="1" t="s">
        <v>80</v>
      </c>
      <c r="H4193" s="1" t="s">
        <v>65</v>
      </c>
      <c r="I4193" s="1">
        <v>0.8</v>
      </c>
      <c r="J4193" s="1" t="s">
        <v>75</v>
      </c>
      <c r="K4193" s="1">
        <v>0</v>
      </c>
      <c r="M4193" s="1">
        <v>0</v>
      </c>
      <c r="O4193" s="1">
        <v>0</v>
      </c>
      <c r="Q4193" s="1">
        <v>0</v>
      </c>
      <c r="S4193" s="1">
        <v>0</v>
      </c>
      <c r="U4193" s="1">
        <v>0</v>
      </c>
      <c r="W4193" s="1">
        <v>0</v>
      </c>
      <c r="Y4193" s="1">
        <v>0</v>
      </c>
      <c r="AA4193" s="1">
        <v>0</v>
      </c>
      <c r="AC4193" s="1">
        <v>0</v>
      </c>
      <c r="AE4193" s="1">
        <v>0</v>
      </c>
      <c r="AG4193" s="1">
        <v>1</v>
      </c>
      <c r="AH4193" s="1">
        <v>0</v>
      </c>
    </row>
    <row r="4194" spans="1:34">
      <c r="A4194" s="1" t="s">
        <v>10821</v>
      </c>
      <c r="B4194" s="1" t="s">
        <v>10822</v>
      </c>
      <c r="C4194" s="1" t="s">
        <v>322</v>
      </c>
      <c r="D4194" s="1">
        <v>5</v>
      </c>
      <c r="E4194" s="4">
        <v>44634</v>
      </c>
      <c r="F4194" s="1" t="s">
        <v>10823</v>
      </c>
      <c r="G4194" s="1" t="s">
        <v>72</v>
      </c>
      <c r="H4194" s="1" t="s">
        <v>65</v>
      </c>
      <c r="I4194" s="1">
        <v>0.5</v>
      </c>
      <c r="J4194" s="1" t="s">
        <v>75</v>
      </c>
      <c r="K4194" s="1">
        <v>0</v>
      </c>
      <c r="M4194" s="1">
        <v>0</v>
      </c>
      <c r="O4194" s="1">
        <v>0</v>
      </c>
      <c r="Q4194" s="1">
        <v>0</v>
      </c>
      <c r="S4194" s="1">
        <v>0</v>
      </c>
      <c r="U4194" s="1">
        <v>0</v>
      </c>
      <c r="W4194" s="1">
        <v>0</v>
      </c>
      <c r="Y4194" s="1">
        <v>0</v>
      </c>
      <c r="AA4194" s="1">
        <v>0</v>
      </c>
      <c r="AC4194" s="1">
        <v>0</v>
      </c>
      <c r="AE4194" s="1">
        <v>0</v>
      </c>
      <c r="AG4194" s="1">
        <v>1</v>
      </c>
      <c r="AH4194" s="1">
        <v>0</v>
      </c>
    </row>
    <row r="4195" spans="1:34">
      <c r="A4195" s="1" t="s">
        <v>10824</v>
      </c>
      <c r="B4195" s="1" t="s">
        <v>10825</v>
      </c>
      <c r="C4195" s="1" t="s">
        <v>322</v>
      </c>
      <c r="D4195" s="1">
        <v>9</v>
      </c>
      <c r="E4195" s="4">
        <v>44711</v>
      </c>
      <c r="F4195" s="1" t="s">
        <v>10826</v>
      </c>
      <c r="G4195" s="1" t="s">
        <v>80</v>
      </c>
      <c r="H4195" s="1" t="s">
        <v>65</v>
      </c>
      <c r="I4195" s="1">
        <v>0.6</v>
      </c>
      <c r="J4195" s="1" t="s">
        <v>75</v>
      </c>
      <c r="K4195" s="1">
        <v>0</v>
      </c>
      <c r="M4195" s="1">
        <v>0</v>
      </c>
      <c r="O4195" s="1">
        <v>0</v>
      </c>
      <c r="Q4195" s="1">
        <v>0</v>
      </c>
      <c r="S4195" s="1">
        <v>0</v>
      </c>
      <c r="U4195" s="1">
        <v>0</v>
      </c>
      <c r="W4195" s="1">
        <v>0</v>
      </c>
      <c r="Y4195" s="1">
        <v>0</v>
      </c>
      <c r="AA4195" s="1">
        <v>0</v>
      </c>
      <c r="AC4195" s="1">
        <v>0</v>
      </c>
      <c r="AE4195" s="1">
        <v>0</v>
      </c>
      <c r="AG4195" s="1">
        <v>1</v>
      </c>
      <c r="AH4195" s="1">
        <v>0</v>
      </c>
    </row>
    <row r="4196" spans="1:34">
      <c r="A4196" s="1" t="s">
        <v>10827</v>
      </c>
      <c r="B4196" s="1" t="s">
        <v>10828</v>
      </c>
      <c r="C4196" s="1" t="s">
        <v>179</v>
      </c>
      <c r="D4196" s="1">
        <v>8</v>
      </c>
      <c r="E4196" s="4">
        <v>44641</v>
      </c>
      <c r="F4196" s="1" t="s">
        <v>10829</v>
      </c>
      <c r="G4196" s="1" t="s">
        <v>72</v>
      </c>
      <c r="H4196" s="1" t="s">
        <v>73</v>
      </c>
      <c r="I4196" s="1">
        <v>0</v>
      </c>
      <c r="J4196" s="1" t="s">
        <v>397</v>
      </c>
      <c r="K4196" s="1">
        <v>0.8</v>
      </c>
      <c r="L4196" s="1" t="s">
        <v>75</v>
      </c>
      <c r="M4196" s="1">
        <v>0</v>
      </c>
      <c r="O4196" s="1">
        <v>0</v>
      </c>
      <c r="Q4196" s="1">
        <v>0</v>
      </c>
      <c r="S4196" s="1">
        <v>0</v>
      </c>
      <c r="U4196" s="1">
        <v>0</v>
      </c>
      <c r="W4196" s="1">
        <v>0</v>
      </c>
      <c r="Y4196" s="1">
        <v>0</v>
      </c>
      <c r="AA4196" s="1">
        <v>0</v>
      </c>
      <c r="AC4196" s="1">
        <v>0</v>
      </c>
      <c r="AE4196" s="1">
        <v>0</v>
      </c>
      <c r="AG4196" s="1">
        <v>2</v>
      </c>
      <c r="AH4196" s="1">
        <v>8000</v>
      </c>
    </row>
    <row r="4197" spans="1:34">
      <c r="A4197" s="1" t="s">
        <v>10830</v>
      </c>
      <c r="B4197" s="1" t="s">
        <v>10831</v>
      </c>
      <c r="C4197" s="1" t="s">
        <v>306</v>
      </c>
      <c r="D4197" s="1">
        <v>63</v>
      </c>
      <c r="E4197" s="1">
        <v>44559</v>
      </c>
      <c r="F4197" s="1" t="s">
        <v>20615</v>
      </c>
      <c r="G4197" s="1" t="s">
        <v>72</v>
      </c>
      <c r="H4197" s="1" t="s">
        <v>65</v>
      </c>
      <c r="I4197" s="1">
        <v>0.5</v>
      </c>
      <c r="J4197" s="1" t="s">
        <v>75</v>
      </c>
      <c r="K4197" s="1">
        <v>0</v>
      </c>
      <c r="M4197" s="1">
        <v>0</v>
      </c>
      <c r="O4197" s="1">
        <v>0</v>
      </c>
      <c r="Q4197" s="1">
        <v>0</v>
      </c>
      <c r="S4197" s="1">
        <v>0</v>
      </c>
      <c r="U4197" s="1">
        <v>0</v>
      </c>
      <c r="W4197" s="1">
        <v>0</v>
      </c>
      <c r="Y4197" s="1">
        <v>0</v>
      </c>
      <c r="AA4197" s="1">
        <v>0</v>
      </c>
      <c r="AC4197" s="1">
        <v>0</v>
      </c>
      <c r="AE4197" s="1">
        <v>0</v>
      </c>
      <c r="AG4197" s="1">
        <v>1</v>
      </c>
      <c r="AH4197" s="1">
        <v>0</v>
      </c>
    </row>
    <row r="4198" spans="1:34">
      <c r="A4198" s="1" t="s">
        <v>10832</v>
      </c>
      <c r="B4198" s="1" t="s">
        <v>10833</v>
      </c>
      <c r="C4198" s="1" t="s">
        <v>306</v>
      </c>
      <c r="D4198" s="1">
        <v>53</v>
      </c>
      <c r="E4198" s="4">
        <v>44545</v>
      </c>
      <c r="F4198" s="1" t="s">
        <v>10834</v>
      </c>
      <c r="G4198" s="1" t="s">
        <v>72</v>
      </c>
      <c r="H4198" s="1" t="s">
        <v>65</v>
      </c>
      <c r="I4198" s="1">
        <v>0.5</v>
      </c>
      <c r="J4198" s="1" t="s">
        <v>75</v>
      </c>
      <c r="K4198" s="1">
        <v>0</v>
      </c>
      <c r="M4198" s="1">
        <v>0</v>
      </c>
      <c r="O4198" s="1">
        <v>0</v>
      </c>
      <c r="Q4198" s="1">
        <v>0</v>
      </c>
      <c r="S4198" s="1">
        <v>0</v>
      </c>
      <c r="U4198" s="1">
        <v>0</v>
      </c>
      <c r="W4198" s="1">
        <v>0</v>
      </c>
      <c r="Y4198" s="1">
        <v>0</v>
      </c>
      <c r="AA4198" s="1">
        <v>0</v>
      </c>
      <c r="AC4198" s="1">
        <v>0</v>
      </c>
      <c r="AE4198" s="1">
        <v>0</v>
      </c>
      <c r="AG4198" s="1">
        <v>1</v>
      </c>
      <c r="AH4198" s="1">
        <v>0</v>
      </c>
    </row>
    <row r="4199" spans="1:34">
      <c r="A4199" s="1" t="s">
        <v>10835</v>
      </c>
      <c r="B4199" s="1" t="s">
        <v>10836</v>
      </c>
      <c r="C4199" s="1" t="s">
        <v>175</v>
      </c>
      <c r="D4199" s="1">
        <v>15</v>
      </c>
      <c r="E4199" s="4">
        <v>44740</v>
      </c>
      <c r="F4199" s="1" t="s">
        <v>10837</v>
      </c>
      <c r="G4199" s="1" t="s">
        <v>72</v>
      </c>
      <c r="H4199" s="1" t="s">
        <v>73</v>
      </c>
      <c r="I4199" s="1">
        <v>0</v>
      </c>
      <c r="J4199" s="1" t="s">
        <v>397</v>
      </c>
      <c r="K4199" s="1">
        <v>0.7</v>
      </c>
      <c r="L4199" s="1" t="s">
        <v>75</v>
      </c>
      <c r="M4199" s="1">
        <v>0</v>
      </c>
      <c r="O4199" s="1">
        <v>0</v>
      </c>
      <c r="Q4199" s="1">
        <v>0</v>
      </c>
      <c r="S4199" s="1">
        <v>0</v>
      </c>
      <c r="U4199" s="1">
        <v>0</v>
      </c>
      <c r="W4199" s="1">
        <v>0</v>
      </c>
      <c r="Y4199" s="1">
        <v>0</v>
      </c>
      <c r="AA4199" s="1">
        <v>0</v>
      </c>
      <c r="AC4199" s="1">
        <v>0</v>
      </c>
      <c r="AE4199" s="1">
        <v>0</v>
      </c>
      <c r="AG4199" s="1">
        <v>2</v>
      </c>
      <c r="AH4199" s="1">
        <v>8000</v>
      </c>
    </row>
    <row r="4200" spans="1:34">
      <c r="A4200" s="1" t="s">
        <v>10838</v>
      </c>
      <c r="B4200" s="1" t="s">
        <v>10839</v>
      </c>
      <c r="C4200" s="1" t="s">
        <v>613</v>
      </c>
      <c r="D4200" s="1">
        <v>7</v>
      </c>
      <c r="E4200" s="1">
        <v>44652</v>
      </c>
      <c r="F4200" s="1" t="s">
        <v>20616</v>
      </c>
      <c r="G4200" s="1" t="s">
        <v>72</v>
      </c>
      <c r="H4200" s="1" t="s">
        <v>65</v>
      </c>
      <c r="I4200" s="1">
        <v>0.8</v>
      </c>
      <c r="J4200" s="1" t="s">
        <v>75</v>
      </c>
      <c r="K4200" s="1">
        <v>0</v>
      </c>
      <c r="M4200" s="1">
        <v>0</v>
      </c>
      <c r="O4200" s="1">
        <v>0</v>
      </c>
      <c r="Q4200" s="1">
        <v>0</v>
      </c>
      <c r="S4200" s="1">
        <v>0</v>
      </c>
      <c r="U4200" s="1">
        <v>0</v>
      </c>
      <c r="W4200" s="1">
        <v>0</v>
      </c>
      <c r="Y4200" s="1">
        <v>0</v>
      </c>
      <c r="AA4200" s="1">
        <v>0</v>
      </c>
      <c r="AC4200" s="1">
        <v>0</v>
      </c>
      <c r="AE4200" s="1">
        <v>0</v>
      </c>
      <c r="AG4200" s="1">
        <v>1</v>
      </c>
      <c r="AH4200" s="1">
        <v>0</v>
      </c>
    </row>
    <row r="4201" spans="1:34">
      <c r="A4201" s="1" t="s">
        <v>10840</v>
      </c>
      <c r="B4201" s="1" t="s">
        <v>10841</v>
      </c>
      <c r="C4201" s="1" t="s">
        <v>199</v>
      </c>
      <c r="D4201" s="1">
        <v>4</v>
      </c>
      <c r="E4201" s="1">
        <v>39171</v>
      </c>
      <c r="F4201" s="1" t="s">
        <v>20332</v>
      </c>
      <c r="G4201" s="1" t="s">
        <v>72</v>
      </c>
      <c r="H4201" s="1" t="s">
        <v>65</v>
      </c>
      <c r="I4201" s="1">
        <v>0.5</v>
      </c>
      <c r="J4201" s="1" t="s">
        <v>75</v>
      </c>
      <c r="K4201" s="1">
        <v>0</v>
      </c>
      <c r="M4201" s="1">
        <v>0</v>
      </c>
      <c r="O4201" s="1">
        <v>0</v>
      </c>
      <c r="Q4201" s="1">
        <v>0</v>
      </c>
      <c r="S4201" s="1">
        <v>0</v>
      </c>
      <c r="U4201" s="1">
        <v>0</v>
      </c>
      <c r="W4201" s="1">
        <v>0</v>
      </c>
      <c r="Y4201" s="1">
        <v>0</v>
      </c>
      <c r="AA4201" s="1">
        <v>0</v>
      </c>
      <c r="AC4201" s="1">
        <v>0</v>
      </c>
      <c r="AE4201" s="1">
        <v>0</v>
      </c>
      <c r="AG4201" s="1">
        <v>1</v>
      </c>
      <c r="AH4201" s="1">
        <v>0</v>
      </c>
    </row>
    <row r="4202" spans="1:34">
      <c r="A4202" s="1" t="s">
        <v>10842</v>
      </c>
      <c r="B4202" s="1" t="s">
        <v>10843</v>
      </c>
      <c r="C4202" s="1" t="s">
        <v>149</v>
      </c>
      <c r="D4202" s="1">
        <v>10</v>
      </c>
      <c r="E4202" s="1">
        <v>38783</v>
      </c>
      <c r="F4202" s="1" t="s">
        <v>20332</v>
      </c>
      <c r="G4202" s="1" t="s">
        <v>72</v>
      </c>
      <c r="H4202" s="1" t="s">
        <v>65</v>
      </c>
      <c r="I4202" s="1">
        <v>0.2</v>
      </c>
      <c r="J4202" s="1" t="s">
        <v>75</v>
      </c>
      <c r="K4202" s="1">
        <v>0</v>
      </c>
      <c r="M4202" s="1">
        <v>0</v>
      </c>
      <c r="O4202" s="1">
        <v>0</v>
      </c>
      <c r="Q4202" s="1">
        <v>0</v>
      </c>
      <c r="S4202" s="1">
        <v>0</v>
      </c>
      <c r="U4202" s="1">
        <v>0</v>
      </c>
      <c r="W4202" s="1">
        <v>0</v>
      </c>
      <c r="Y4202" s="1">
        <v>0</v>
      </c>
      <c r="AA4202" s="1">
        <v>0</v>
      </c>
      <c r="AC4202" s="1">
        <v>0</v>
      </c>
      <c r="AE4202" s="1">
        <v>0</v>
      </c>
      <c r="AG4202" s="1">
        <v>1</v>
      </c>
      <c r="AH4202" s="1">
        <v>0</v>
      </c>
    </row>
    <row r="4203" spans="1:34">
      <c r="A4203" s="1" t="s">
        <v>10844</v>
      </c>
      <c r="B4203" s="1" t="s">
        <v>10845</v>
      </c>
      <c r="C4203" s="1" t="s">
        <v>613</v>
      </c>
      <c r="D4203" s="1">
        <v>7</v>
      </c>
      <c r="E4203" s="4">
        <v>44712</v>
      </c>
      <c r="F4203" s="1" t="s">
        <v>10846</v>
      </c>
      <c r="G4203" s="1" t="s">
        <v>72</v>
      </c>
      <c r="H4203" s="1" t="s">
        <v>73</v>
      </c>
      <c r="I4203" s="1">
        <v>0</v>
      </c>
      <c r="J4203" s="1" t="s">
        <v>434</v>
      </c>
      <c r="K4203" s="1">
        <v>0.8</v>
      </c>
      <c r="L4203" s="1" t="s">
        <v>75</v>
      </c>
      <c r="M4203" s="1">
        <v>0</v>
      </c>
      <c r="O4203" s="1">
        <v>0</v>
      </c>
      <c r="Q4203" s="1">
        <v>0</v>
      </c>
      <c r="S4203" s="1">
        <v>0</v>
      </c>
      <c r="U4203" s="1">
        <v>0</v>
      </c>
      <c r="W4203" s="1">
        <v>0</v>
      </c>
      <c r="Y4203" s="1">
        <v>0</v>
      </c>
      <c r="AA4203" s="1">
        <v>0</v>
      </c>
      <c r="AC4203" s="1">
        <v>0</v>
      </c>
      <c r="AE4203" s="1">
        <v>0</v>
      </c>
      <c r="AG4203" s="1">
        <v>2</v>
      </c>
      <c r="AH4203" s="1">
        <v>7500</v>
      </c>
    </row>
    <row r="4204" spans="1:34">
      <c r="A4204" s="1" t="s">
        <v>10847</v>
      </c>
      <c r="B4204" s="1" t="s">
        <v>10848</v>
      </c>
      <c r="C4204" s="1" t="s">
        <v>613</v>
      </c>
      <c r="D4204" s="1">
        <v>8</v>
      </c>
      <c r="E4204" s="4">
        <v>44620</v>
      </c>
      <c r="F4204" s="1" t="s">
        <v>10849</v>
      </c>
      <c r="G4204" s="1" t="s">
        <v>72</v>
      </c>
      <c r="H4204" s="1" t="s">
        <v>73</v>
      </c>
      <c r="I4204" s="1">
        <v>0</v>
      </c>
      <c r="J4204" s="1" t="s">
        <v>684</v>
      </c>
      <c r="K4204" s="1">
        <v>0.8</v>
      </c>
      <c r="L4204" s="1" t="s">
        <v>75</v>
      </c>
      <c r="M4204" s="1">
        <v>0</v>
      </c>
      <c r="O4204" s="1">
        <v>0</v>
      </c>
      <c r="Q4204" s="1">
        <v>0</v>
      </c>
      <c r="S4204" s="1">
        <v>0</v>
      </c>
      <c r="U4204" s="1">
        <v>0</v>
      </c>
      <c r="W4204" s="1">
        <v>0</v>
      </c>
      <c r="Y4204" s="1">
        <v>0</v>
      </c>
      <c r="AA4204" s="1">
        <v>0</v>
      </c>
      <c r="AC4204" s="1">
        <v>0</v>
      </c>
      <c r="AE4204" s="1">
        <v>0</v>
      </c>
      <c r="AG4204" s="1">
        <v>2</v>
      </c>
      <c r="AH4204" s="1">
        <v>11000</v>
      </c>
    </row>
    <row r="4205" spans="1:34">
      <c r="A4205" s="1" t="s">
        <v>10850</v>
      </c>
      <c r="B4205" s="1" t="s">
        <v>10851</v>
      </c>
      <c r="C4205" s="1" t="s">
        <v>1707</v>
      </c>
      <c r="D4205" s="1">
        <v>40</v>
      </c>
      <c r="E4205" s="4">
        <v>44552</v>
      </c>
      <c r="F4205" s="1" t="s">
        <v>10852</v>
      </c>
      <c r="G4205" s="1" t="s">
        <v>72</v>
      </c>
      <c r="H4205" s="1" t="s">
        <v>65</v>
      </c>
      <c r="I4205" s="1">
        <v>0.8</v>
      </c>
      <c r="J4205" s="1" t="s">
        <v>75</v>
      </c>
      <c r="K4205" s="1">
        <v>0</v>
      </c>
      <c r="M4205" s="1">
        <v>0</v>
      </c>
      <c r="O4205" s="1">
        <v>0</v>
      </c>
      <c r="Q4205" s="1">
        <v>0</v>
      </c>
      <c r="S4205" s="1">
        <v>0</v>
      </c>
      <c r="U4205" s="1">
        <v>0</v>
      </c>
      <c r="W4205" s="1">
        <v>0</v>
      </c>
      <c r="Y4205" s="1">
        <v>0</v>
      </c>
      <c r="AA4205" s="1">
        <v>0</v>
      </c>
      <c r="AC4205" s="1">
        <v>0</v>
      </c>
      <c r="AE4205" s="1">
        <v>0</v>
      </c>
      <c r="AG4205" s="1">
        <v>1</v>
      </c>
      <c r="AH4205" s="1">
        <v>0</v>
      </c>
    </row>
    <row r="4206" spans="1:34">
      <c r="A4206" s="1" t="s">
        <v>10853</v>
      </c>
      <c r="B4206" s="1" t="s">
        <v>10854</v>
      </c>
      <c r="C4206" s="1" t="s">
        <v>156</v>
      </c>
      <c r="D4206" s="1">
        <v>16</v>
      </c>
      <c r="E4206" s="1">
        <v>44664</v>
      </c>
      <c r="F4206" s="1" t="s">
        <v>20617</v>
      </c>
      <c r="G4206" s="1" t="s">
        <v>72</v>
      </c>
      <c r="H4206" s="1" t="s">
        <v>65</v>
      </c>
      <c r="I4206" s="1">
        <v>0.8</v>
      </c>
      <c r="J4206" s="1" t="s">
        <v>75</v>
      </c>
      <c r="K4206" s="1">
        <v>0</v>
      </c>
      <c r="M4206" s="1">
        <v>0</v>
      </c>
      <c r="O4206" s="1">
        <v>0</v>
      </c>
      <c r="Q4206" s="1">
        <v>0</v>
      </c>
      <c r="S4206" s="1">
        <v>0</v>
      </c>
      <c r="U4206" s="1">
        <v>0</v>
      </c>
      <c r="W4206" s="1">
        <v>0</v>
      </c>
      <c r="Y4206" s="1">
        <v>0</v>
      </c>
      <c r="AA4206" s="1">
        <v>0</v>
      </c>
      <c r="AC4206" s="1">
        <v>0</v>
      </c>
      <c r="AE4206" s="1">
        <v>0</v>
      </c>
      <c r="AG4206" s="1">
        <v>1</v>
      </c>
      <c r="AH4206" s="1">
        <v>0</v>
      </c>
    </row>
    <row r="4207" spans="1:34">
      <c r="A4207" s="1" t="s">
        <v>10855</v>
      </c>
      <c r="B4207" s="1" t="s">
        <v>10856</v>
      </c>
      <c r="C4207" s="1" t="s">
        <v>287</v>
      </c>
      <c r="D4207" s="1">
        <v>10</v>
      </c>
      <c r="E4207" s="4">
        <v>44691</v>
      </c>
      <c r="F4207" s="1" t="s">
        <v>10857</v>
      </c>
      <c r="G4207" s="1" t="s">
        <v>80</v>
      </c>
      <c r="H4207" s="1" t="s">
        <v>73</v>
      </c>
      <c r="I4207" s="1">
        <v>0</v>
      </c>
      <c r="J4207" s="1" t="s">
        <v>5609</v>
      </c>
      <c r="K4207" s="1">
        <v>0.6</v>
      </c>
      <c r="L4207" s="1" t="s">
        <v>82</v>
      </c>
      <c r="M4207" s="1">
        <v>0.7</v>
      </c>
      <c r="N4207" s="1" t="s">
        <v>83</v>
      </c>
      <c r="O4207" s="1">
        <v>0.76</v>
      </c>
      <c r="P4207" s="1" t="s">
        <v>84</v>
      </c>
      <c r="Q4207" s="1">
        <v>0.77</v>
      </c>
      <c r="R4207" s="1" t="s">
        <v>85</v>
      </c>
      <c r="S4207" s="1">
        <v>0</v>
      </c>
      <c r="U4207" s="1">
        <v>0</v>
      </c>
      <c r="W4207" s="1">
        <v>0</v>
      </c>
      <c r="Y4207" s="1">
        <v>0</v>
      </c>
      <c r="AA4207" s="1">
        <v>0</v>
      </c>
      <c r="AC4207" s="1">
        <v>0</v>
      </c>
      <c r="AE4207" s="1">
        <v>0</v>
      </c>
      <c r="AG4207" s="1">
        <v>4</v>
      </c>
      <c r="AH4207" s="1">
        <v>8173.99</v>
      </c>
    </row>
    <row r="4208" spans="1:34">
      <c r="A4208" s="1" t="s">
        <v>10858</v>
      </c>
      <c r="B4208" s="1" t="s">
        <v>10859</v>
      </c>
      <c r="C4208" s="1" t="s">
        <v>255</v>
      </c>
      <c r="D4208" s="1">
        <v>3</v>
      </c>
      <c r="E4208" s="4">
        <v>44616</v>
      </c>
      <c r="F4208" s="1" t="s">
        <v>10860</v>
      </c>
      <c r="G4208" s="1" t="s">
        <v>72</v>
      </c>
      <c r="H4208" s="1" t="s">
        <v>65</v>
      </c>
      <c r="I4208" s="1">
        <v>0.45</v>
      </c>
      <c r="J4208" s="1" t="s">
        <v>75</v>
      </c>
      <c r="K4208" s="1">
        <v>0</v>
      </c>
      <c r="M4208" s="1">
        <v>0</v>
      </c>
      <c r="O4208" s="1">
        <v>0</v>
      </c>
      <c r="Q4208" s="1">
        <v>0</v>
      </c>
      <c r="S4208" s="1">
        <v>0</v>
      </c>
      <c r="U4208" s="1">
        <v>0</v>
      </c>
      <c r="W4208" s="1">
        <v>0</v>
      </c>
      <c r="Y4208" s="1">
        <v>0</v>
      </c>
      <c r="AA4208" s="1">
        <v>0</v>
      </c>
      <c r="AC4208" s="1">
        <v>0</v>
      </c>
      <c r="AE4208" s="1">
        <v>0</v>
      </c>
      <c r="AG4208" s="1">
        <v>1</v>
      </c>
      <c r="AH4208" s="1">
        <v>0</v>
      </c>
    </row>
    <row r="4209" spans="1:34">
      <c r="A4209" s="1" t="s">
        <v>10861</v>
      </c>
      <c r="B4209" s="1" t="s">
        <v>10862</v>
      </c>
      <c r="C4209" s="1" t="s">
        <v>350</v>
      </c>
      <c r="D4209" s="1">
        <v>7</v>
      </c>
      <c r="E4209" s="4">
        <v>44637</v>
      </c>
      <c r="F4209" s="1" t="s">
        <v>10863</v>
      </c>
      <c r="G4209" s="1" t="s">
        <v>72</v>
      </c>
      <c r="H4209" s="1" t="s">
        <v>65</v>
      </c>
      <c r="I4209" s="1">
        <v>0.8</v>
      </c>
      <c r="J4209" s="1" t="s">
        <v>75</v>
      </c>
      <c r="K4209" s="1">
        <v>0</v>
      </c>
      <c r="M4209" s="1">
        <v>0</v>
      </c>
      <c r="O4209" s="1">
        <v>0</v>
      </c>
      <c r="Q4209" s="1">
        <v>0</v>
      </c>
      <c r="S4209" s="1">
        <v>0</v>
      </c>
      <c r="U4209" s="1">
        <v>0</v>
      </c>
      <c r="W4209" s="1">
        <v>0</v>
      </c>
      <c r="Y4209" s="1">
        <v>0</v>
      </c>
      <c r="AA4209" s="1">
        <v>0</v>
      </c>
      <c r="AC4209" s="1">
        <v>0</v>
      </c>
      <c r="AE4209" s="1">
        <v>0</v>
      </c>
      <c r="AG4209" s="1">
        <v>1</v>
      </c>
      <c r="AH4209" s="1">
        <v>0</v>
      </c>
    </row>
    <row r="4210" spans="1:34">
      <c r="A4210" s="1" t="s">
        <v>10864</v>
      </c>
      <c r="B4210" s="1" t="s">
        <v>10865</v>
      </c>
      <c r="C4210" s="1" t="s">
        <v>64</v>
      </c>
      <c r="D4210" s="1">
        <v>15</v>
      </c>
      <c r="E4210" s="4">
        <v>44679</v>
      </c>
      <c r="F4210" s="1" t="s">
        <v>20618</v>
      </c>
      <c r="G4210" s="1" t="s">
        <v>80</v>
      </c>
      <c r="H4210" s="1" t="s">
        <v>73</v>
      </c>
      <c r="I4210" s="1">
        <v>0</v>
      </c>
      <c r="J4210" s="1" t="s">
        <v>81</v>
      </c>
      <c r="K4210" s="1">
        <v>0.7</v>
      </c>
      <c r="L4210" s="1" t="s">
        <v>82</v>
      </c>
      <c r="M4210" s="1">
        <v>0.7</v>
      </c>
      <c r="N4210" s="1" t="s">
        <v>83</v>
      </c>
      <c r="O4210" s="1">
        <v>0.8</v>
      </c>
      <c r="P4210" s="1" t="s">
        <v>84</v>
      </c>
      <c r="Q4210" s="1">
        <v>0.8</v>
      </c>
      <c r="R4210" s="1" t="s">
        <v>85</v>
      </c>
      <c r="S4210" s="1">
        <v>0</v>
      </c>
      <c r="U4210" s="1">
        <v>0</v>
      </c>
      <c r="W4210" s="1">
        <v>0</v>
      </c>
      <c r="Y4210" s="1">
        <v>0</v>
      </c>
      <c r="AA4210" s="1">
        <v>0</v>
      </c>
      <c r="AC4210" s="1">
        <v>0</v>
      </c>
      <c r="AE4210" s="1">
        <v>0</v>
      </c>
      <c r="AG4210" s="1">
        <v>4</v>
      </c>
      <c r="AH4210" s="1">
        <v>15000</v>
      </c>
    </row>
    <row r="4211" spans="1:34">
      <c r="A4211" s="1" t="s">
        <v>10866</v>
      </c>
      <c r="B4211" s="1" t="s">
        <v>10867</v>
      </c>
      <c r="C4211" s="1" t="s">
        <v>1232</v>
      </c>
      <c r="D4211" s="1">
        <v>13</v>
      </c>
      <c r="E4211" s="4">
        <v>44711</v>
      </c>
      <c r="F4211" s="1" t="s">
        <v>10868</v>
      </c>
      <c r="G4211" s="1" t="s">
        <v>72</v>
      </c>
      <c r="H4211" s="1" t="s">
        <v>65</v>
      </c>
      <c r="I4211" s="1">
        <v>0.6</v>
      </c>
      <c r="J4211" s="1" t="s">
        <v>75</v>
      </c>
      <c r="K4211" s="1">
        <v>0</v>
      </c>
      <c r="M4211" s="1">
        <v>0</v>
      </c>
      <c r="O4211" s="1">
        <v>0</v>
      </c>
      <c r="Q4211" s="1">
        <v>0</v>
      </c>
      <c r="S4211" s="1">
        <v>0</v>
      </c>
      <c r="U4211" s="1">
        <v>0</v>
      </c>
      <c r="W4211" s="1">
        <v>0</v>
      </c>
      <c r="Y4211" s="1">
        <v>0</v>
      </c>
      <c r="AA4211" s="1">
        <v>0</v>
      </c>
      <c r="AC4211" s="1">
        <v>0</v>
      </c>
      <c r="AE4211" s="1">
        <v>0</v>
      </c>
      <c r="AG4211" s="1">
        <v>1</v>
      </c>
      <c r="AH4211" s="1">
        <v>0</v>
      </c>
    </row>
    <row r="4212" spans="1:34">
      <c r="A4212" s="1" t="s">
        <v>10869</v>
      </c>
      <c r="B4212" s="1" t="s">
        <v>10870</v>
      </c>
      <c r="C4212" s="1" t="s">
        <v>152</v>
      </c>
      <c r="D4212" s="1">
        <v>5</v>
      </c>
      <c r="E4212" s="1">
        <v>44261</v>
      </c>
      <c r="F4212" s="1" t="s">
        <v>20332</v>
      </c>
      <c r="G4212" s="1" t="s">
        <v>72</v>
      </c>
      <c r="H4212" s="1" t="s">
        <v>73</v>
      </c>
      <c r="I4212" s="1">
        <v>0</v>
      </c>
      <c r="J4212" s="1" t="s">
        <v>222</v>
      </c>
      <c r="K4212" s="1">
        <v>0.7</v>
      </c>
      <c r="L4212" s="1" t="s">
        <v>75</v>
      </c>
      <c r="M4212" s="1">
        <v>0</v>
      </c>
      <c r="O4212" s="1">
        <v>0</v>
      </c>
      <c r="Q4212" s="1">
        <v>0</v>
      </c>
      <c r="S4212" s="1">
        <v>0</v>
      </c>
      <c r="U4212" s="1">
        <v>0</v>
      </c>
      <c r="W4212" s="1">
        <v>0</v>
      </c>
      <c r="Y4212" s="1">
        <v>0</v>
      </c>
      <c r="AA4212" s="1">
        <v>0</v>
      </c>
      <c r="AC4212" s="1">
        <v>0</v>
      </c>
      <c r="AE4212" s="1">
        <v>0</v>
      </c>
      <c r="AG4212" s="1">
        <v>2</v>
      </c>
      <c r="AH4212" s="1">
        <v>9999.99</v>
      </c>
    </row>
    <row r="4213" spans="1:34">
      <c r="A4213" s="1" t="s">
        <v>10871</v>
      </c>
      <c r="B4213" s="1" t="s">
        <v>10872</v>
      </c>
      <c r="C4213" s="1" t="s">
        <v>156</v>
      </c>
      <c r="D4213" s="1">
        <v>79</v>
      </c>
      <c r="E4213" s="4">
        <v>44558</v>
      </c>
      <c r="F4213" s="1" t="s">
        <v>10873</v>
      </c>
      <c r="G4213" s="1" t="s">
        <v>72</v>
      </c>
      <c r="H4213" s="1" t="s">
        <v>73</v>
      </c>
      <c r="I4213" s="1">
        <v>0</v>
      </c>
      <c r="J4213" s="1" t="s">
        <v>74</v>
      </c>
      <c r="K4213" s="1">
        <v>0.8</v>
      </c>
      <c r="L4213" s="1" t="s">
        <v>75</v>
      </c>
      <c r="M4213" s="1">
        <v>0</v>
      </c>
      <c r="O4213" s="1">
        <v>0</v>
      </c>
      <c r="Q4213" s="1">
        <v>0</v>
      </c>
      <c r="S4213" s="1">
        <v>0</v>
      </c>
      <c r="U4213" s="1">
        <v>0</v>
      </c>
      <c r="W4213" s="1">
        <v>0</v>
      </c>
      <c r="Y4213" s="1">
        <v>0</v>
      </c>
      <c r="AA4213" s="1">
        <v>0</v>
      </c>
      <c r="AC4213" s="1">
        <v>0</v>
      </c>
      <c r="AE4213" s="1">
        <v>0</v>
      </c>
      <c r="AG4213" s="1">
        <v>2</v>
      </c>
      <c r="AH4213" s="1">
        <v>10000</v>
      </c>
    </row>
    <row r="4214" spans="1:34">
      <c r="A4214" s="1" t="s">
        <v>10874</v>
      </c>
      <c r="B4214" s="1" t="s">
        <v>10875</v>
      </c>
      <c r="C4214" s="1" t="s">
        <v>228</v>
      </c>
      <c r="D4214" s="1">
        <v>16</v>
      </c>
      <c r="E4214" s="4">
        <v>44769</v>
      </c>
      <c r="F4214" s="1" t="s">
        <v>10876</v>
      </c>
      <c r="G4214" s="1" t="s">
        <v>80</v>
      </c>
      <c r="H4214" s="1" t="s">
        <v>65</v>
      </c>
      <c r="I4214" s="1">
        <v>0.8</v>
      </c>
      <c r="J4214" s="1" t="s">
        <v>75</v>
      </c>
      <c r="K4214" s="1">
        <v>0</v>
      </c>
      <c r="M4214" s="1">
        <v>0</v>
      </c>
      <c r="O4214" s="1">
        <v>0</v>
      </c>
      <c r="Q4214" s="1">
        <v>0</v>
      </c>
      <c r="S4214" s="1">
        <v>0</v>
      </c>
      <c r="U4214" s="1">
        <v>0</v>
      </c>
      <c r="W4214" s="1">
        <v>0</v>
      </c>
      <c r="Y4214" s="1">
        <v>0</v>
      </c>
      <c r="AA4214" s="1">
        <v>0</v>
      </c>
      <c r="AC4214" s="1">
        <v>0</v>
      </c>
      <c r="AE4214" s="1">
        <v>0</v>
      </c>
      <c r="AG4214" s="1">
        <v>1</v>
      </c>
      <c r="AH4214" s="1">
        <v>0</v>
      </c>
    </row>
    <row r="4215" spans="1:34">
      <c r="A4215" s="1" t="s">
        <v>10877</v>
      </c>
      <c r="B4215" s="1" t="s">
        <v>10878</v>
      </c>
      <c r="C4215" s="1" t="s">
        <v>620</v>
      </c>
      <c r="H4215" s="1" t="s">
        <v>65</v>
      </c>
      <c r="I4215" s="1" t="s">
        <v>66</v>
      </c>
      <c r="V4215" s="1" t="s">
        <v>67</v>
      </c>
    </row>
    <row r="4216" spans="1:34">
      <c r="A4216" s="1" t="s">
        <v>10879</v>
      </c>
      <c r="B4216" s="1" t="s">
        <v>10880</v>
      </c>
      <c r="C4216" s="1" t="s">
        <v>613</v>
      </c>
      <c r="D4216" s="1">
        <v>7</v>
      </c>
      <c r="E4216" s="1">
        <v>44285</v>
      </c>
      <c r="F4216" s="1" t="s">
        <v>20332</v>
      </c>
      <c r="G4216" s="1" t="s">
        <v>72</v>
      </c>
      <c r="H4216" s="1" t="s">
        <v>65</v>
      </c>
      <c r="I4216" s="1">
        <v>0.5</v>
      </c>
      <c r="J4216" s="1" t="s">
        <v>75</v>
      </c>
      <c r="K4216" s="1">
        <v>0</v>
      </c>
      <c r="M4216" s="1">
        <v>0</v>
      </c>
      <c r="O4216" s="1">
        <v>0</v>
      </c>
      <c r="Q4216" s="1">
        <v>0</v>
      </c>
      <c r="S4216" s="1">
        <v>0</v>
      </c>
      <c r="U4216" s="1">
        <v>0</v>
      </c>
      <c r="W4216" s="1">
        <v>0</v>
      </c>
      <c r="Y4216" s="1">
        <v>0</v>
      </c>
      <c r="AA4216" s="1">
        <v>0</v>
      </c>
      <c r="AC4216" s="1">
        <v>0</v>
      </c>
      <c r="AE4216" s="1">
        <v>0</v>
      </c>
      <c r="AG4216" s="1">
        <v>1</v>
      </c>
      <c r="AH4216" s="1">
        <v>0</v>
      </c>
    </row>
    <row r="4217" spans="1:34">
      <c r="A4217" s="1" t="s">
        <v>10881</v>
      </c>
      <c r="B4217" s="1" t="s">
        <v>10882</v>
      </c>
      <c r="C4217" s="1" t="s">
        <v>172</v>
      </c>
      <c r="D4217" s="1">
        <v>62</v>
      </c>
      <c r="E4217" s="1">
        <v>44099</v>
      </c>
      <c r="F4217" s="1" t="s">
        <v>20332</v>
      </c>
      <c r="G4217" s="1" t="s">
        <v>72</v>
      </c>
      <c r="H4217" s="1" t="s">
        <v>73</v>
      </c>
      <c r="I4217" s="1">
        <v>0</v>
      </c>
      <c r="J4217" s="1" t="s">
        <v>6216</v>
      </c>
      <c r="K4217" s="1">
        <v>0.8</v>
      </c>
      <c r="L4217" s="1" t="s">
        <v>75</v>
      </c>
      <c r="M4217" s="1">
        <v>0</v>
      </c>
      <c r="O4217" s="1">
        <v>0</v>
      </c>
      <c r="Q4217" s="1">
        <v>0</v>
      </c>
      <c r="S4217" s="1">
        <v>0</v>
      </c>
      <c r="U4217" s="1">
        <v>0</v>
      </c>
      <c r="W4217" s="1">
        <v>0</v>
      </c>
      <c r="Y4217" s="1">
        <v>0</v>
      </c>
      <c r="AA4217" s="1">
        <v>0</v>
      </c>
      <c r="AC4217" s="1">
        <v>0</v>
      </c>
      <c r="AE4217" s="1">
        <v>0</v>
      </c>
      <c r="AG4217" s="1">
        <v>2</v>
      </c>
      <c r="AH4217" s="1">
        <v>7000</v>
      </c>
    </row>
    <row r="4218" spans="1:34">
      <c r="A4218" s="1" t="s">
        <v>10883</v>
      </c>
      <c r="B4218" s="1" t="s">
        <v>10884</v>
      </c>
      <c r="C4218" s="1" t="s">
        <v>108</v>
      </c>
      <c r="D4218" s="1">
        <v>19</v>
      </c>
      <c r="E4218" s="1">
        <v>44135</v>
      </c>
      <c r="F4218" s="1" t="s">
        <v>20332</v>
      </c>
      <c r="G4218" s="1" t="s">
        <v>72</v>
      </c>
      <c r="H4218" s="1" t="s">
        <v>65</v>
      </c>
      <c r="I4218" s="1">
        <v>0.5</v>
      </c>
      <c r="J4218" s="1" t="s">
        <v>75</v>
      </c>
      <c r="K4218" s="1">
        <v>0</v>
      </c>
      <c r="M4218" s="1">
        <v>0</v>
      </c>
      <c r="O4218" s="1">
        <v>0</v>
      </c>
      <c r="Q4218" s="1">
        <v>0</v>
      </c>
      <c r="S4218" s="1">
        <v>0</v>
      </c>
      <c r="U4218" s="1">
        <v>0</v>
      </c>
      <c r="W4218" s="1">
        <v>0</v>
      </c>
      <c r="Y4218" s="1">
        <v>0</v>
      </c>
      <c r="AA4218" s="1">
        <v>0</v>
      </c>
      <c r="AC4218" s="1">
        <v>0</v>
      </c>
      <c r="AE4218" s="1">
        <v>0</v>
      </c>
      <c r="AG4218" s="1">
        <v>1</v>
      </c>
      <c r="AH4218" s="1">
        <v>0</v>
      </c>
    </row>
    <row r="4219" spans="1:34">
      <c r="A4219" s="1" t="s">
        <v>10885</v>
      </c>
      <c r="B4219" s="1" t="s">
        <v>10886</v>
      </c>
      <c r="C4219" s="1" t="s">
        <v>1153</v>
      </c>
      <c r="H4219" s="1" t="s">
        <v>65</v>
      </c>
      <c r="I4219" s="1" t="s">
        <v>66</v>
      </c>
      <c r="V4219" s="1" t="s">
        <v>67</v>
      </c>
    </row>
    <row r="4220" spans="1:34">
      <c r="A4220" s="1" t="s">
        <v>10887</v>
      </c>
      <c r="B4220" s="1" t="s">
        <v>10888</v>
      </c>
      <c r="C4220" s="1" t="s">
        <v>121</v>
      </c>
      <c r="D4220" s="1">
        <v>78</v>
      </c>
      <c r="E4220" s="1">
        <v>41894</v>
      </c>
      <c r="F4220" s="1" t="s">
        <v>20332</v>
      </c>
      <c r="G4220" s="1" t="s">
        <v>72</v>
      </c>
      <c r="H4220" s="1" t="s">
        <v>65</v>
      </c>
      <c r="I4220" s="1">
        <v>0.5</v>
      </c>
      <c r="J4220" s="1" t="s">
        <v>75</v>
      </c>
      <c r="K4220" s="1">
        <v>0</v>
      </c>
      <c r="M4220" s="1">
        <v>0</v>
      </c>
      <c r="O4220" s="1">
        <v>0</v>
      </c>
      <c r="Q4220" s="1">
        <v>0</v>
      </c>
      <c r="S4220" s="1">
        <v>0</v>
      </c>
      <c r="U4220" s="1">
        <v>0</v>
      </c>
      <c r="W4220" s="1">
        <v>0</v>
      </c>
      <c r="Y4220" s="1">
        <v>0</v>
      </c>
      <c r="AA4220" s="1">
        <v>0</v>
      </c>
      <c r="AC4220" s="1">
        <v>0</v>
      </c>
      <c r="AE4220" s="1">
        <v>0</v>
      </c>
      <c r="AG4220" s="1">
        <v>1</v>
      </c>
      <c r="AH4220" s="1">
        <v>0</v>
      </c>
    </row>
    <row r="4221" spans="1:34">
      <c r="A4221" s="1" t="s">
        <v>10889</v>
      </c>
      <c r="B4221" s="1" t="s">
        <v>10890</v>
      </c>
      <c r="C4221" s="1" t="s">
        <v>245</v>
      </c>
      <c r="H4221" s="1" t="s">
        <v>65</v>
      </c>
      <c r="I4221" s="1" t="s">
        <v>66</v>
      </c>
      <c r="V4221" s="1" t="s">
        <v>67</v>
      </c>
    </row>
    <row r="4222" spans="1:34">
      <c r="A4222" s="1" t="s">
        <v>10891</v>
      </c>
      <c r="B4222" s="1" t="s">
        <v>10892</v>
      </c>
      <c r="C4222" s="1" t="s">
        <v>179</v>
      </c>
      <c r="D4222" s="1">
        <v>8</v>
      </c>
      <c r="E4222" s="4">
        <v>44712</v>
      </c>
      <c r="F4222" s="1" t="s">
        <v>10893</v>
      </c>
      <c r="G4222" s="1" t="s">
        <v>72</v>
      </c>
      <c r="H4222" s="1" t="s">
        <v>73</v>
      </c>
      <c r="I4222" s="1">
        <v>0</v>
      </c>
      <c r="J4222" s="1" t="s">
        <v>434</v>
      </c>
      <c r="K4222" s="1">
        <v>0.8</v>
      </c>
      <c r="L4222" s="1" t="s">
        <v>75</v>
      </c>
      <c r="M4222" s="1">
        <v>0</v>
      </c>
      <c r="O4222" s="1">
        <v>0</v>
      </c>
      <c r="Q4222" s="1">
        <v>0</v>
      </c>
      <c r="S4222" s="1">
        <v>0</v>
      </c>
      <c r="U4222" s="1">
        <v>0</v>
      </c>
      <c r="W4222" s="1">
        <v>0</v>
      </c>
      <c r="Y4222" s="1">
        <v>0</v>
      </c>
      <c r="AA4222" s="1">
        <v>0</v>
      </c>
      <c r="AC4222" s="1">
        <v>0</v>
      </c>
      <c r="AE4222" s="1">
        <v>0</v>
      </c>
      <c r="AG4222" s="1">
        <v>2</v>
      </c>
      <c r="AH4222" s="1">
        <v>7500</v>
      </c>
    </row>
    <row r="4223" spans="1:34">
      <c r="A4223" s="1" t="s">
        <v>10894</v>
      </c>
      <c r="B4223" s="1" t="s">
        <v>10895</v>
      </c>
      <c r="C4223" s="1" t="s">
        <v>533</v>
      </c>
      <c r="D4223" s="1">
        <v>6</v>
      </c>
      <c r="E4223" s="1">
        <v>41565</v>
      </c>
      <c r="F4223" s="1" t="s">
        <v>20332</v>
      </c>
      <c r="G4223" s="1" t="s">
        <v>72</v>
      </c>
      <c r="H4223" s="1" t="s">
        <v>65</v>
      </c>
      <c r="I4223" s="1">
        <v>0.8</v>
      </c>
      <c r="J4223" s="1" t="s">
        <v>75</v>
      </c>
      <c r="K4223" s="1">
        <v>0</v>
      </c>
      <c r="M4223" s="1">
        <v>0</v>
      </c>
      <c r="O4223" s="1">
        <v>0</v>
      </c>
      <c r="Q4223" s="1">
        <v>0</v>
      </c>
      <c r="S4223" s="1">
        <v>0</v>
      </c>
      <c r="U4223" s="1">
        <v>0</v>
      </c>
      <c r="W4223" s="1">
        <v>0</v>
      </c>
      <c r="Y4223" s="1">
        <v>0</v>
      </c>
      <c r="AA4223" s="1">
        <v>0</v>
      </c>
      <c r="AC4223" s="1">
        <v>0</v>
      </c>
      <c r="AE4223" s="1">
        <v>0</v>
      </c>
      <c r="AG4223" s="1">
        <v>1</v>
      </c>
      <c r="AH4223" s="1">
        <v>0</v>
      </c>
    </row>
    <row r="4224" spans="1:34">
      <c r="A4224" s="1" t="s">
        <v>10896</v>
      </c>
      <c r="B4224" s="1" t="s">
        <v>10897</v>
      </c>
      <c r="C4224" s="1" t="s">
        <v>228</v>
      </c>
      <c r="D4224" s="1">
        <v>13</v>
      </c>
      <c r="E4224" s="4">
        <v>44712</v>
      </c>
      <c r="F4224" s="1" t="s">
        <v>10898</v>
      </c>
      <c r="G4224" s="1" t="s">
        <v>72</v>
      </c>
      <c r="H4224" s="1" t="s">
        <v>65</v>
      </c>
      <c r="I4224" s="1">
        <v>0.6</v>
      </c>
      <c r="J4224" s="1" t="s">
        <v>75</v>
      </c>
      <c r="K4224" s="1">
        <v>0</v>
      </c>
      <c r="M4224" s="1">
        <v>0</v>
      </c>
      <c r="O4224" s="1">
        <v>0</v>
      </c>
      <c r="Q4224" s="1">
        <v>0</v>
      </c>
      <c r="S4224" s="1">
        <v>0</v>
      </c>
      <c r="U4224" s="1">
        <v>0</v>
      </c>
      <c r="W4224" s="1">
        <v>0</v>
      </c>
      <c r="Y4224" s="1">
        <v>0</v>
      </c>
      <c r="AA4224" s="1">
        <v>0</v>
      </c>
      <c r="AC4224" s="1">
        <v>0</v>
      </c>
      <c r="AE4224" s="1">
        <v>0</v>
      </c>
      <c r="AG4224" s="1">
        <v>1</v>
      </c>
      <c r="AH4224" s="1">
        <v>0</v>
      </c>
    </row>
    <row r="4225" spans="1:34">
      <c r="A4225" s="1" t="s">
        <v>10899</v>
      </c>
      <c r="B4225" s="1" t="s">
        <v>10900</v>
      </c>
      <c r="C4225" s="1" t="s">
        <v>322</v>
      </c>
      <c r="D4225" s="1">
        <v>14</v>
      </c>
      <c r="E4225" s="4">
        <v>44680</v>
      </c>
      <c r="F4225" s="1" t="s">
        <v>10901</v>
      </c>
      <c r="G4225" s="1" t="s">
        <v>72</v>
      </c>
      <c r="H4225" s="1" t="s">
        <v>73</v>
      </c>
      <c r="I4225" s="1">
        <v>0</v>
      </c>
      <c r="J4225" s="1" t="s">
        <v>6216</v>
      </c>
      <c r="K4225" s="1">
        <v>0.8</v>
      </c>
      <c r="L4225" s="1" t="s">
        <v>75</v>
      </c>
      <c r="M4225" s="1">
        <v>0</v>
      </c>
      <c r="O4225" s="1">
        <v>0</v>
      </c>
      <c r="Q4225" s="1">
        <v>0</v>
      </c>
      <c r="S4225" s="1">
        <v>0</v>
      </c>
      <c r="U4225" s="1">
        <v>0</v>
      </c>
      <c r="W4225" s="1">
        <v>0</v>
      </c>
      <c r="Y4225" s="1">
        <v>0</v>
      </c>
      <c r="AA4225" s="1">
        <v>0</v>
      </c>
      <c r="AC4225" s="1">
        <v>0</v>
      </c>
      <c r="AE4225" s="1">
        <v>0</v>
      </c>
      <c r="AG4225" s="1">
        <v>2</v>
      </c>
      <c r="AH4225" s="1">
        <v>7000</v>
      </c>
    </row>
    <row r="4226" spans="1:34">
      <c r="A4226" s="1" t="s">
        <v>10902</v>
      </c>
      <c r="B4226" s="1" t="s">
        <v>10903</v>
      </c>
      <c r="C4226" s="1" t="s">
        <v>212</v>
      </c>
      <c r="H4226" s="1" t="s">
        <v>65</v>
      </c>
      <c r="I4226" s="1" t="s">
        <v>66</v>
      </c>
      <c r="V4226" s="1" t="s">
        <v>67</v>
      </c>
    </row>
    <row r="4227" spans="1:34">
      <c r="A4227" s="1" t="s">
        <v>10904</v>
      </c>
      <c r="B4227" s="1" t="s">
        <v>10905</v>
      </c>
      <c r="C4227" s="1" t="s">
        <v>193</v>
      </c>
      <c r="H4227" s="1" t="s">
        <v>65</v>
      </c>
      <c r="I4227" s="1" t="s">
        <v>66</v>
      </c>
      <c r="V4227" s="1" t="s">
        <v>67</v>
      </c>
    </row>
    <row r="4228" spans="1:34">
      <c r="A4228" s="1" t="s">
        <v>10906</v>
      </c>
      <c r="B4228" s="1" t="s">
        <v>10907</v>
      </c>
      <c r="C4228" s="1" t="s">
        <v>613</v>
      </c>
      <c r="D4228" s="1">
        <v>5</v>
      </c>
      <c r="E4228" s="1">
        <v>44651</v>
      </c>
      <c r="F4228" s="1" t="s">
        <v>20619</v>
      </c>
      <c r="G4228" s="1" t="s">
        <v>72</v>
      </c>
      <c r="H4228" s="1" t="s">
        <v>65</v>
      </c>
      <c r="I4228" s="1">
        <v>0.8</v>
      </c>
      <c r="J4228" s="1" t="s">
        <v>75</v>
      </c>
      <c r="K4228" s="1">
        <v>0</v>
      </c>
      <c r="M4228" s="1">
        <v>0</v>
      </c>
      <c r="O4228" s="1">
        <v>0</v>
      </c>
      <c r="Q4228" s="1">
        <v>0</v>
      </c>
      <c r="S4228" s="1">
        <v>0</v>
      </c>
      <c r="U4228" s="1">
        <v>0</v>
      </c>
      <c r="W4228" s="1">
        <v>0</v>
      </c>
      <c r="Y4228" s="1">
        <v>0</v>
      </c>
      <c r="AA4228" s="1">
        <v>0</v>
      </c>
      <c r="AC4228" s="1">
        <v>0</v>
      </c>
      <c r="AE4228" s="1">
        <v>0</v>
      </c>
      <c r="AG4228" s="1">
        <v>1</v>
      </c>
      <c r="AH4228" s="1">
        <v>0</v>
      </c>
    </row>
    <row r="4229" spans="1:34">
      <c r="A4229" s="1" t="s">
        <v>10908</v>
      </c>
      <c r="B4229" s="1" t="s">
        <v>10909</v>
      </c>
      <c r="C4229" s="1" t="s">
        <v>112</v>
      </c>
      <c r="D4229" s="1">
        <v>37</v>
      </c>
      <c r="E4229" s="4">
        <v>44546</v>
      </c>
      <c r="F4229" s="1" t="s">
        <v>10910</v>
      </c>
      <c r="G4229" s="1" t="s">
        <v>72</v>
      </c>
      <c r="H4229" s="1" t="s">
        <v>65</v>
      </c>
      <c r="I4229" s="1">
        <v>0.6</v>
      </c>
      <c r="J4229" s="1" t="s">
        <v>75</v>
      </c>
      <c r="K4229" s="1">
        <v>0</v>
      </c>
      <c r="M4229" s="1">
        <v>0</v>
      </c>
      <c r="O4229" s="1">
        <v>0</v>
      </c>
      <c r="Q4229" s="1">
        <v>0</v>
      </c>
      <c r="S4229" s="1">
        <v>0</v>
      </c>
      <c r="U4229" s="1">
        <v>0</v>
      </c>
      <c r="W4229" s="1">
        <v>0</v>
      </c>
      <c r="Y4229" s="1">
        <v>0</v>
      </c>
      <c r="AA4229" s="1">
        <v>0</v>
      </c>
      <c r="AC4229" s="1">
        <v>0</v>
      </c>
      <c r="AE4229" s="1">
        <v>0</v>
      </c>
      <c r="AG4229" s="1">
        <v>1</v>
      </c>
      <c r="AH4229" s="1">
        <v>0</v>
      </c>
    </row>
    <row r="4230" spans="1:34">
      <c r="A4230" s="1" t="s">
        <v>10911</v>
      </c>
      <c r="B4230" s="1" t="s">
        <v>10912</v>
      </c>
      <c r="C4230" s="1" t="s">
        <v>1334</v>
      </c>
      <c r="D4230" s="1">
        <v>29</v>
      </c>
      <c r="E4230" s="1">
        <v>41470</v>
      </c>
      <c r="F4230" s="1" t="s">
        <v>20332</v>
      </c>
      <c r="G4230" s="1" t="s">
        <v>72</v>
      </c>
      <c r="H4230" s="1" t="s">
        <v>73</v>
      </c>
      <c r="I4230" s="1">
        <v>0</v>
      </c>
      <c r="J4230" s="1" t="s">
        <v>1194</v>
      </c>
      <c r="K4230" s="1">
        <v>0.8</v>
      </c>
      <c r="L4230" s="1" t="s">
        <v>75</v>
      </c>
      <c r="M4230" s="1">
        <v>0</v>
      </c>
      <c r="O4230" s="1">
        <v>0</v>
      </c>
      <c r="Q4230" s="1">
        <v>0</v>
      </c>
      <c r="S4230" s="1">
        <v>0</v>
      </c>
      <c r="U4230" s="1">
        <v>0</v>
      </c>
      <c r="W4230" s="1">
        <v>0</v>
      </c>
      <c r="Y4230" s="1">
        <v>0</v>
      </c>
      <c r="AA4230" s="1">
        <v>0</v>
      </c>
      <c r="AC4230" s="1">
        <v>0</v>
      </c>
      <c r="AE4230" s="1">
        <v>0</v>
      </c>
      <c r="AG4230" s="1">
        <v>2</v>
      </c>
      <c r="AH4230" s="1">
        <v>12500</v>
      </c>
    </row>
    <row r="4231" spans="1:34">
      <c r="A4231" s="1" t="s">
        <v>10913</v>
      </c>
      <c r="B4231" s="1" t="s">
        <v>10914</v>
      </c>
      <c r="C4231" s="1" t="s">
        <v>840</v>
      </c>
      <c r="D4231" s="1">
        <v>122</v>
      </c>
      <c r="E4231" s="4">
        <v>44515</v>
      </c>
      <c r="F4231" s="1" t="s">
        <v>10915</v>
      </c>
      <c r="G4231" s="1" t="s">
        <v>72</v>
      </c>
      <c r="H4231" s="1" t="s">
        <v>73</v>
      </c>
      <c r="I4231" s="1">
        <v>0</v>
      </c>
      <c r="J4231" s="1" t="s">
        <v>89</v>
      </c>
      <c r="K4231" s="1">
        <v>0.8</v>
      </c>
      <c r="L4231" s="1" t="s">
        <v>75</v>
      </c>
      <c r="M4231" s="1">
        <v>0</v>
      </c>
      <c r="O4231" s="1">
        <v>0</v>
      </c>
      <c r="Q4231" s="1">
        <v>0</v>
      </c>
      <c r="S4231" s="1">
        <v>0</v>
      </c>
      <c r="U4231" s="1">
        <v>0</v>
      </c>
      <c r="W4231" s="1">
        <v>0</v>
      </c>
      <c r="Y4231" s="1">
        <v>0</v>
      </c>
      <c r="AA4231" s="1">
        <v>0</v>
      </c>
      <c r="AC4231" s="1">
        <v>0</v>
      </c>
      <c r="AE4231" s="1">
        <v>0</v>
      </c>
      <c r="AG4231" s="1">
        <v>2</v>
      </c>
      <c r="AH4231" s="1">
        <v>12000</v>
      </c>
    </row>
    <row r="4232" spans="1:34">
      <c r="A4232" s="1" t="s">
        <v>10916</v>
      </c>
      <c r="B4232" s="1" t="s">
        <v>10917</v>
      </c>
      <c r="C4232" s="1" t="s">
        <v>533</v>
      </c>
      <c r="D4232" s="1">
        <v>21</v>
      </c>
      <c r="E4232" s="1">
        <v>42214</v>
      </c>
      <c r="F4232" s="1" t="s">
        <v>20332</v>
      </c>
      <c r="G4232" s="1" t="s">
        <v>72</v>
      </c>
      <c r="H4232" s="1" t="s">
        <v>65</v>
      </c>
      <c r="I4232" s="1">
        <v>0.2</v>
      </c>
      <c r="J4232" s="1" t="s">
        <v>75</v>
      </c>
      <c r="K4232" s="1">
        <v>0</v>
      </c>
      <c r="M4232" s="1">
        <v>0</v>
      </c>
      <c r="O4232" s="1">
        <v>0</v>
      </c>
      <c r="Q4232" s="1">
        <v>0</v>
      </c>
      <c r="S4232" s="1">
        <v>0</v>
      </c>
      <c r="U4232" s="1">
        <v>0</v>
      </c>
      <c r="W4232" s="1">
        <v>0</v>
      </c>
      <c r="Y4232" s="1">
        <v>0</v>
      </c>
      <c r="AA4232" s="1">
        <v>0</v>
      </c>
      <c r="AC4232" s="1">
        <v>0</v>
      </c>
      <c r="AE4232" s="1">
        <v>0</v>
      </c>
      <c r="AG4232" s="1">
        <v>1</v>
      </c>
      <c r="AH4232" s="1">
        <v>0</v>
      </c>
    </row>
    <row r="4233" spans="1:34">
      <c r="A4233" s="1" t="s">
        <v>10918</v>
      </c>
      <c r="B4233" s="1" t="s">
        <v>10919</v>
      </c>
      <c r="C4233" s="1" t="s">
        <v>255</v>
      </c>
      <c r="D4233" s="1">
        <v>21</v>
      </c>
      <c r="E4233" s="4">
        <v>44560</v>
      </c>
      <c r="F4233" s="1" t="s">
        <v>10920</v>
      </c>
      <c r="G4233" s="1" t="s">
        <v>72</v>
      </c>
      <c r="H4233" s="1" t="s">
        <v>65</v>
      </c>
      <c r="I4233" s="1">
        <v>0.6</v>
      </c>
      <c r="J4233" s="1" t="s">
        <v>75</v>
      </c>
      <c r="K4233" s="1">
        <v>0</v>
      </c>
      <c r="M4233" s="1">
        <v>0</v>
      </c>
      <c r="O4233" s="1">
        <v>0</v>
      </c>
      <c r="Q4233" s="1">
        <v>0</v>
      </c>
      <c r="S4233" s="1">
        <v>0</v>
      </c>
      <c r="U4233" s="1">
        <v>0</v>
      </c>
      <c r="W4233" s="1">
        <v>0</v>
      </c>
      <c r="Y4233" s="1">
        <v>0</v>
      </c>
      <c r="AA4233" s="1">
        <v>0</v>
      </c>
      <c r="AC4233" s="1">
        <v>0</v>
      </c>
      <c r="AE4233" s="1">
        <v>0</v>
      </c>
      <c r="AG4233" s="1">
        <v>1</v>
      </c>
      <c r="AH4233" s="1">
        <v>0</v>
      </c>
    </row>
    <row r="4234" spans="1:34">
      <c r="A4234" s="1" t="s">
        <v>10921</v>
      </c>
      <c r="B4234" s="1" t="s">
        <v>10922</v>
      </c>
      <c r="C4234" s="1" t="s">
        <v>346</v>
      </c>
      <c r="D4234" s="1">
        <v>3</v>
      </c>
      <c r="E4234" s="4">
        <v>44678</v>
      </c>
      <c r="F4234" s="1" t="s">
        <v>10923</v>
      </c>
      <c r="G4234" s="1" t="s">
        <v>80</v>
      </c>
      <c r="H4234" s="1" t="s">
        <v>65</v>
      </c>
      <c r="I4234" s="1">
        <v>0.8</v>
      </c>
      <c r="J4234" s="1" t="s">
        <v>75</v>
      </c>
      <c r="K4234" s="1">
        <v>0</v>
      </c>
      <c r="M4234" s="1">
        <v>0</v>
      </c>
      <c r="O4234" s="1">
        <v>0</v>
      </c>
      <c r="Q4234" s="1">
        <v>0</v>
      </c>
      <c r="S4234" s="1">
        <v>0</v>
      </c>
      <c r="U4234" s="1">
        <v>0</v>
      </c>
      <c r="W4234" s="1">
        <v>0</v>
      </c>
      <c r="Y4234" s="1">
        <v>0</v>
      </c>
      <c r="AA4234" s="1">
        <v>0</v>
      </c>
      <c r="AC4234" s="1">
        <v>0</v>
      </c>
      <c r="AE4234" s="1">
        <v>0</v>
      </c>
      <c r="AG4234" s="1">
        <v>1</v>
      </c>
      <c r="AH4234" s="1">
        <v>0</v>
      </c>
    </row>
    <row r="4235" spans="1:34">
      <c r="A4235" s="1" t="s">
        <v>10924</v>
      </c>
      <c r="B4235" s="1" t="s">
        <v>10925</v>
      </c>
      <c r="C4235" s="1" t="s">
        <v>112</v>
      </c>
      <c r="D4235" s="1">
        <v>5</v>
      </c>
      <c r="E4235" s="1">
        <v>44284</v>
      </c>
      <c r="F4235" s="1" t="s">
        <v>20332</v>
      </c>
      <c r="G4235" s="1" t="s">
        <v>72</v>
      </c>
      <c r="H4235" s="1" t="s">
        <v>65</v>
      </c>
      <c r="I4235" s="1">
        <v>0.6</v>
      </c>
      <c r="J4235" s="1" t="s">
        <v>75</v>
      </c>
      <c r="K4235" s="1">
        <v>0</v>
      </c>
      <c r="M4235" s="1">
        <v>0</v>
      </c>
      <c r="O4235" s="1">
        <v>0</v>
      </c>
      <c r="Q4235" s="1">
        <v>0</v>
      </c>
      <c r="S4235" s="1">
        <v>0</v>
      </c>
      <c r="U4235" s="1">
        <v>0</v>
      </c>
      <c r="W4235" s="1">
        <v>0</v>
      </c>
      <c r="Y4235" s="1">
        <v>0</v>
      </c>
      <c r="AA4235" s="1">
        <v>0</v>
      </c>
      <c r="AC4235" s="1">
        <v>0</v>
      </c>
      <c r="AE4235" s="1">
        <v>0</v>
      </c>
      <c r="AG4235" s="1">
        <v>1</v>
      </c>
      <c r="AH4235" s="1">
        <v>0</v>
      </c>
    </row>
    <row r="4236" spans="1:34">
      <c r="A4236" s="1" t="s">
        <v>10926</v>
      </c>
      <c r="B4236" s="1" t="s">
        <v>10927</v>
      </c>
      <c r="C4236" s="1" t="s">
        <v>322</v>
      </c>
      <c r="D4236" s="1">
        <v>8</v>
      </c>
      <c r="E4236" s="4">
        <v>44658</v>
      </c>
      <c r="F4236" s="1" t="s">
        <v>10928</v>
      </c>
      <c r="G4236" s="1" t="s">
        <v>72</v>
      </c>
      <c r="H4236" s="1" t="s">
        <v>65</v>
      </c>
      <c r="I4236" s="1">
        <v>0.4</v>
      </c>
      <c r="J4236" s="1" t="s">
        <v>75</v>
      </c>
      <c r="K4236" s="1">
        <v>0</v>
      </c>
      <c r="M4236" s="1">
        <v>0</v>
      </c>
      <c r="O4236" s="1">
        <v>0</v>
      </c>
      <c r="Q4236" s="1">
        <v>0</v>
      </c>
      <c r="S4236" s="1">
        <v>0</v>
      </c>
      <c r="U4236" s="1">
        <v>0</v>
      </c>
      <c r="W4236" s="1">
        <v>0</v>
      </c>
      <c r="Y4236" s="1">
        <v>0</v>
      </c>
      <c r="AA4236" s="1">
        <v>0</v>
      </c>
      <c r="AC4236" s="1">
        <v>0</v>
      </c>
      <c r="AE4236" s="1">
        <v>0</v>
      </c>
      <c r="AG4236" s="1">
        <v>1</v>
      </c>
      <c r="AH4236" s="1">
        <v>0</v>
      </c>
    </row>
    <row r="4237" spans="1:34">
      <c r="A4237" s="1" t="s">
        <v>10929</v>
      </c>
      <c r="B4237" s="1" t="s">
        <v>10930</v>
      </c>
      <c r="C4237" s="1" t="s">
        <v>302</v>
      </c>
      <c r="D4237" s="1">
        <v>16</v>
      </c>
      <c r="E4237" s="4">
        <v>44680</v>
      </c>
      <c r="F4237" s="1" t="s">
        <v>10931</v>
      </c>
      <c r="G4237" s="1" t="s">
        <v>72</v>
      </c>
      <c r="H4237" s="1" t="s">
        <v>73</v>
      </c>
      <c r="I4237" s="1">
        <v>0</v>
      </c>
      <c r="J4237" s="1" t="s">
        <v>615</v>
      </c>
      <c r="K4237" s="1">
        <v>0.8</v>
      </c>
      <c r="L4237" s="1" t="s">
        <v>75</v>
      </c>
      <c r="M4237" s="1">
        <v>0</v>
      </c>
      <c r="O4237" s="1">
        <v>0</v>
      </c>
      <c r="Q4237" s="1">
        <v>0</v>
      </c>
      <c r="S4237" s="1">
        <v>0</v>
      </c>
      <c r="U4237" s="1">
        <v>0</v>
      </c>
      <c r="W4237" s="1">
        <v>0</v>
      </c>
      <c r="Y4237" s="1">
        <v>0</v>
      </c>
      <c r="AA4237" s="1">
        <v>0</v>
      </c>
      <c r="AC4237" s="1">
        <v>0</v>
      </c>
      <c r="AE4237" s="1">
        <v>0</v>
      </c>
      <c r="AG4237" s="1">
        <v>2</v>
      </c>
      <c r="AH4237" s="1">
        <v>7999.99</v>
      </c>
    </row>
    <row r="4238" spans="1:34">
      <c r="A4238" s="1" t="s">
        <v>10932</v>
      </c>
      <c r="B4238" s="1" t="s">
        <v>10933</v>
      </c>
      <c r="C4238" s="1" t="s">
        <v>78</v>
      </c>
      <c r="D4238" s="1">
        <v>5</v>
      </c>
      <c r="E4238" s="4">
        <v>44634</v>
      </c>
      <c r="F4238" s="1" t="s">
        <v>10934</v>
      </c>
      <c r="G4238" s="1" t="s">
        <v>72</v>
      </c>
      <c r="H4238" s="1" t="s">
        <v>65</v>
      </c>
      <c r="I4238" s="1">
        <v>0.7</v>
      </c>
      <c r="J4238" s="1" t="s">
        <v>75</v>
      </c>
      <c r="K4238" s="1">
        <v>0</v>
      </c>
      <c r="M4238" s="1">
        <v>0</v>
      </c>
      <c r="O4238" s="1">
        <v>0</v>
      </c>
      <c r="Q4238" s="1">
        <v>0</v>
      </c>
      <c r="S4238" s="1">
        <v>0</v>
      </c>
      <c r="U4238" s="1">
        <v>0</v>
      </c>
      <c r="W4238" s="1">
        <v>0</v>
      </c>
      <c r="Y4238" s="1">
        <v>0</v>
      </c>
      <c r="AA4238" s="1">
        <v>0</v>
      </c>
      <c r="AC4238" s="1">
        <v>0</v>
      </c>
      <c r="AE4238" s="1">
        <v>0</v>
      </c>
      <c r="AG4238" s="1">
        <v>1</v>
      </c>
      <c r="AH4238" s="1">
        <v>0</v>
      </c>
    </row>
    <row r="4239" spans="1:34">
      <c r="A4239" s="1" t="s">
        <v>10935</v>
      </c>
      <c r="B4239" s="1" t="s">
        <v>10936</v>
      </c>
      <c r="C4239" s="1" t="s">
        <v>199</v>
      </c>
      <c r="D4239" s="1">
        <v>6</v>
      </c>
      <c r="E4239" s="1">
        <v>42123</v>
      </c>
      <c r="F4239" s="1" t="s">
        <v>20332</v>
      </c>
      <c r="G4239" s="1" t="s">
        <v>72</v>
      </c>
      <c r="H4239" s="1" t="s">
        <v>65</v>
      </c>
      <c r="I4239" s="1">
        <v>0.2</v>
      </c>
      <c r="J4239" s="1" t="s">
        <v>75</v>
      </c>
      <c r="K4239" s="1">
        <v>0</v>
      </c>
      <c r="M4239" s="1">
        <v>0</v>
      </c>
      <c r="O4239" s="1">
        <v>0</v>
      </c>
      <c r="Q4239" s="1">
        <v>0</v>
      </c>
      <c r="S4239" s="1">
        <v>0</v>
      </c>
      <c r="U4239" s="1">
        <v>0</v>
      </c>
      <c r="W4239" s="1">
        <v>0</v>
      </c>
      <c r="Y4239" s="1">
        <v>0</v>
      </c>
      <c r="AA4239" s="1">
        <v>0</v>
      </c>
      <c r="AC4239" s="1">
        <v>0</v>
      </c>
      <c r="AE4239" s="1">
        <v>0</v>
      </c>
      <c r="AG4239" s="1">
        <v>1</v>
      </c>
      <c r="AH4239" s="1">
        <v>0</v>
      </c>
    </row>
    <row r="4240" spans="1:34">
      <c r="A4240" s="1" t="s">
        <v>10937</v>
      </c>
      <c r="B4240" s="1" t="s">
        <v>10938</v>
      </c>
      <c r="C4240" s="1" t="s">
        <v>1232</v>
      </c>
      <c r="D4240" s="1">
        <v>23</v>
      </c>
      <c r="E4240" s="4">
        <v>44711</v>
      </c>
      <c r="F4240" s="1" t="s">
        <v>10939</v>
      </c>
      <c r="G4240" s="1" t="s">
        <v>72</v>
      </c>
      <c r="H4240" s="1" t="s">
        <v>73</v>
      </c>
      <c r="I4240" s="1">
        <v>0</v>
      </c>
      <c r="J4240" s="1" t="s">
        <v>10940</v>
      </c>
      <c r="K4240" s="1">
        <v>0.8</v>
      </c>
      <c r="L4240" s="1" t="s">
        <v>75</v>
      </c>
      <c r="M4240" s="1">
        <v>0</v>
      </c>
      <c r="O4240" s="1">
        <v>0</v>
      </c>
      <c r="Q4240" s="1">
        <v>0</v>
      </c>
      <c r="S4240" s="1">
        <v>0</v>
      </c>
      <c r="U4240" s="1">
        <v>0</v>
      </c>
      <c r="W4240" s="1">
        <v>0</v>
      </c>
      <c r="Y4240" s="1">
        <v>0</v>
      </c>
      <c r="AA4240" s="1">
        <v>0</v>
      </c>
      <c r="AC4240" s="1">
        <v>0</v>
      </c>
      <c r="AE4240" s="1">
        <v>0</v>
      </c>
      <c r="AG4240" s="1">
        <v>2</v>
      </c>
      <c r="AH4240" s="1">
        <v>6800</v>
      </c>
    </row>
    <row r="4241" spans="1:34">
      <c r="A4241" s="1" t="s">
        <v>10941</v>
      </c>
      <c r="B4241" s="1" t="s">
        <v>10942</v>
      </c>
      <c r="C4241" s="1" t="s">
        <v>423</v>
      </c>
      <c r="H4241" s="1" t="s">
        <v>65</v>
      </c>
      <c r="I4241" s="1" t="s">
        <v>66</v>
      </c>
      <c r="V4241" s="1" t="s">
        <v>67</v>
      </c>
    </row>
    <row r="4242" spans="1:34">
      <c r="A4242" s="1" t="s">
        <v>10943</v>
      </c>
      <c r="B4242" s="1" t="s">
        <v>10944</v>
      </c>
      <c r="C4242" s="1" t="s">
        <v>752</v>
      </c>
      <c r="D4242" s="1" t="s">
        <v>10945</v>
      </c>
      <c r="E4242" s="4">
        <v>44620</v>
      </c>
      <c r="F4242" s="1" t="s">
        <v>10946</v>
      </c>
      <c r="G4242" s="1" t="s">
        <v>72</v>
      </c>
      <c r="H4242" s="1" t="s">
        <v>65</v>
      </c>
      <c r="I4242" s="1">
        <v>0.5</v>
      </c>
      <c r="J4242" s="1" t="s">
        <v>75</v>
      </c>
      <c r="K4242" s="1">
        <v>0</v>
      </c>
      <c r="M4242" s="1">
        <v>0</v>
      </c>
      <c r="O4242" s="1">
        <v>0</v>
      </c>
      <c r="Q4242" s="1">
        <v>0</v>
      </c>
      <c r="S4242" s="1">
        <v>0</v>
      </c>
      <c r="U4242" s="1">
        <v>0</v>
      </c>
      <c r="W4242" s="1">
        <v>0</v>
      </c>
      <c r="Y4242" s="1">
        <v>0</v>
      </c>
      <c r="AA4242" s="1">
        <v>0</v>
      </c>
      <c r="AC4242" s="1">
        <v>0</v>
      </c>
      <c r="AE4242" s="1">
        <v>0</v>
      </c>
      <c r="AG4242" s="1">
        <v>1</v>
      </c>
      <c r="AH4242" s="1">
        <v>0</v>
      </c>
    </row>
    <row r="4243" spans="1:34">
      <c r="A4243" s="1" t="s">
        <v>10947</v>
      </c>
      <c r="B4243" s="1" t="s">
        <v>10948</v>
      </c>
      <c r="C4243" s="1" t="s">
        <v>322</v>
      </c>
      <c r="D4243" s="1">
        <v>6</v>
      </c>
      <c r="E4243" s="1">
        <v>43555</v>
      </c>
      <c r="F4243" s="1" t="s">
        <v>20332</v>
      </c>
      <c r="G4243" s="1" t="s">
        <v>72</v>
      </c>
      <c r="H4243" s="1" t="s">
        <v>65</v>
      </c>
      <c r="I4243" s="1">
        <v>0.8</v>
      </c>
      <c r="J4243" s="1" t="s">
        <v>75</v>
      </c>
      <c r="K4243" s="1">
        <v>0</v>
      </c>
      <c r="M4243" s="1">
        <v>0</v>
      </c>
      <c r="O4243" s="1">
        <v>0</v>
      </c>
      <c r="Q4243" s="1">
        <v>0</v>
      </c>
      <c r="S4243" s="1">
        <v>0</v>
      </c>
      <c r="U4243" s="1">
        <v>0</v>
      </c>
      <c r="W4243" s="1">
        <v>0</v>
      </c>
      <c r="Y4243" s="1">
        <v>0</v>
      </c>
      <c r="AA4243" s="1">
        <v>0</v>
      </c>
      <c r="AC4243" s="1">
        <v>0</v>
      </c>
      <c r="AE4243" s="1">
        <v>0</v>
      </c>
      <c r="AG4243" s="1">
        <v>1</v>
      </c>
      <c r="AH4243" s="1">
        <v>0</v>
      </c>
    </row>
    <row r="4244" spans="1:34">
      <c r="A4244" s="1" t="s">
        <v>10949</v>
      </c>
      <c r="B4244" s="1" t="s">
        <v>10950</v>
      </c>
      <c r="C4244" s="1" t="s">
        <v>840</v>
      </c>
      <c r="D4244" s="1">
        <v>12</v>
      </c>
      <c r="E4244" s="4">
        <v>44662</v>
      </c>
      <c r="F4244" s="1" t="s">
        <v>10951</v>
      </c>
      <c r="G4244" s="1" t="s">
        <v>72</v>
      </c>
      <c r="H4244" s="1" t="s">
        <v>73</v>
      </c>
      <c r="I4244" s="1">
        <v>0</v>
      </c>
      <c r="J4244" s="1" t="s">
        <v>222</v>
      </c>
      <c r="K4244" s="1">
        <v>0.8</v>
      </c>
      <c r="L4244" s="1" t="s">
        <v>75</v>
      </c>
      <c r="M4244" s="1">
        <v>0</v>
      </c>
      <c r="O4244" s="1">
        <v>0</v>
      </c>
      <c r="Q4244" s="1">
        <v>0</v>
      </c>
      <c r="S4244" s="1">
        <v>0</v>
      </c>
      <c r="U4244" s="1">
        <v>0</v>
      </c>
      <c r="W4244" s="1">
        <v>0</v>
      </c>
      <c r="Y4244" s="1">
        <v>0</v>
      </c>
      <c r="AA4244" s="1">
        <v>0</v>
      </c>
      <c r="AC4244" s="1">
        <v>0</v>
      </c>
      <c r="AE4244" s="1">
        <v>0</v>
      </c>
      <c r="AG4244" s="1">
        <v>2</v>
      </c>
      <c r="AH4244" s="1">
        <v>9999.99</v>
      </c>
    </row>
    <row r="4245" spans="1:34">
      <c r="A4245" s="1" t="s">
        <v>10952</v>
      </c>
      <c r="B4245" s="1" t="s">
        <v>10953</v>
      </c>
      <c r="C4245" s="1" t="s">
        <v>101</v>
      </c>
      <c r="D4245" s="1">
        <v>15</v>
      </c>
      <c r="E4245" s="1">
        <v>44314</v>
      </c>
      <c r="F4245" s="1" t="s">
        <v>20340</v>
      </c>
      <c r="G4245" s="1" t="s">
        <v>20341</v>
      </c>
      <c r="H4245" s="1" t="s">
        <v>73</v>
      </c>
      <c r="I4245" s="1">
        <v>0.5</v>
      </c>
      <c r="J4245" s="1" t="s">
        <v>82</v>
      </c>
      <c r="K4245" s="1">
        <v>0.7</v>
      </c>
      <c r="L4245" s="1" t="s">
        <v>83</v>
      </c>
      <c r="M4245" s="1">
        <v>0.75</v>
      </c>
      <c r="N4245" s="1" t="s">
        <v>84</v>
      </c>
      <c r="O4245" s="1">
        <v>0.78</v>
      </c>
      <c r="P4245" s="1" t="s">
        <v>85</v>
      </c>
      <c r="Q4245" s="1">
        <v>0</v>
      </c>
      <c r="S4245" s="1">
        <v>0</v>
      </c>
      <c r="U4245" s="1">
        <v>0</v>
      </c>
      <c r="W4245" s="1">
        <v>0</v>
      </c>
      <c r="Y4245" s="1">
        <v>0</v>
      </c>
      <c r="AA4245" s="1">
        <v>0</v>
      </c>
      <c r="AC4245" s="1">
        <v>0</v>
      </c>
      <c r="AE4245" s="1">
        <v>0</v>
      </c>
      <c r="AG4245" s="1">
        <v>3</v>
      </c>
      <c r="AH4245" s="1">
        <v>0</v>
      </c>
    </row>
    <row r="4246" spans="1:34">
      <c r="A4246" s="1" t="s">
        <v>10954</v>
      </c>
      <c r="B4246" s="1" t="s">
        <v>10955</v>
      </c>
      <c r="C4246" s="1" t="s">
        <v>193</v>
      </c>
      <c r="D4246" s="1">
        <v>8</v>
      </c>
      <c r="E4246" s="1">
        <v>44132</v>
      </c>
      <c r="F4246" s="1" t="s">
        <v>20332</v>
      </c>
      <c r="G4246" s="1" t="s">
        <v>72</v>
      </c>
      <c r="H4246" s="1" t="s">
        <v>65</v>
      </c>
      <c r="I4246" s="1">
        <v>0.8</v>
      </c>
      <c r="J4246" s="1" t="s">
        <v>75</v>
      </c>
      <c r="K4246" s="1">
        <v>0</v>
      </c>
      <c r="M4246" s="1">
        <v>0</v>
      </c>
      <c r="O4246" s="1">
        <v>0</v>
      </c>
      <c r="Q4246" s="1">
        <v>0</v>
      </c>
      <c r="S4246" s="1">
        <v>0</v>
      </c>
      <c r="U4246" s="1">
        <v>0</v>
      </c>
      <c r="W4246" s="1">
        <v>0</v>
      </c>
      <c r="Y4246" s="1">
        <v>0</v>
      </c>
      <c r="AA4246" s="1">
        <v>0</v>
      </c>
      <c r="AC4246" s="1">
        <v>0</v>
      </c>
      <c r="AE4246" s="1">
        <v>0</v>
      </c>
      <c r="AG4246" s="1">
        <v>1</v>
      </c>
      <c r="AH4246" s="1">
        <v>0</v>
      </c>
    </row>
    <row r="4247" spans="1:34">
      <c r="A4247" s="1" t="s">
        <v>10956</v>
      </c>
      <c r="B4247" s="1" t="s">
        <v>10957</v>
      </c>
      <c r="C4247" s="1" t="s">
        <v>175</v>
      </c>
      <c r="D4247" s="1">
        <v>8</v>
      </c>
      <c r="E4247" s="4">
        <v>44665</v>
      </c>
      <c r="F4247" s="1" t="s">
        <v>10958</v>
      </c>
      <c r="G4247" s="1" t="s">
        <v>80</v>
      </c>
      <c r="H4247" s="1" t="s">
        <v>73</v>
      </c>
      <c r="I4247" s="1">
        <v>0.4</v>
      </c>
      <c r="J4247" s="1" t="s">
        <v>82</v>
      </c>
      <c r="K4247" s="1">
        <v>0.45</v>
      </c>
      <c r="L4247" s="1" t="s">
        <v>83</v>
      </c>
      <c r="M4247" s="1">
        <v>0.5</v>
      </c>
      <c r="N4247" s="1" t="s">
        <v>84</v>
      </c>
      <c r="O4247" s="1">
        <v>0.55000000000000004</v>
      </c>
      <c r="P4247" s="1" t="s">
        <v>85</v>
      </c>
      <c r="Q4247" s="1">
        <v>0</v>
      </c>
      <c r="S4247" s="1">
        <v>0</v>
      </c>
      <c r="U4247" s="1">
        <v>0</v>
      </c>
      <c r="W4247" s="1">
        <v>0</v>
      </c>
      <c r="Y4247" s="1">
        <v>0</v>
      </c>
      <c r="AA4247" s="1">
        <v>0</v>
      </c>
      <c r="AC4247" s="1">
        <v>0</v>
      </c>
      <c r="AE4247" s="1">
        <v>0</v>
      </c>
      <c r="AG4247" s="1">
        <v>3</v>
      </c>
      <c r="AH4247" s="1">
        <v>0</v>
      </c>
    </row>
    <row r="4248" spans="1:34">
      <c r="A4248" s="1" t="s">
        <v>10959</v>
      </c>
      <c r="B4248" s="1" t="s">
        <v>10960</v>
      </c>
      <c r="C4248" s="1" t="s">
        <v>3338</v>
      </c>
      <c r="D4248" s="1">
        <v>10</v>
      </c>
      <c r="E4248" s="4">
        <v>44659</v>
      </c>
      <c r="F4248" s="1" t="s">
        <v>10961</v>
      </c>
      <c r="G4248" s="1" t="s">
        <v>72</v>
      </c>
      <c r="H4248" s="1" t="s">
        <v>73</v>
      </c>
      <c r="I4248" s="1">
        <v>0</v>
      </c>
      <c r="J4248" s="1" t="s">
        <v>187</v>
      </c>
      <c r="K4248" s="1">
        <v>0.6</v>
      </c>
      <c r="L4248" s="1" t="s">
        <v>75</v>
      </c>
      <c r="M4248" s="1">
        <v>0</v>
      </c>
      <c r="O4248" s="1">
        <v>0</v>
      </c>
      <c r="Q4248" s="1">
        <v>0</v>
      </c>
      <c r="S4248" s="1">
        <v>0</v>
      </c>
      <c r="U4248" s="1">
        <v>0</v>
      </c>
      <c r="W4248" s="1">
        <v>0</v>
      </c>
      <c r="Y4248" s="1">
        <v>0</v>
      </c>
      <c r="AA4248" s="1">
        <v>0</v>
      </c>
      <c r="AC4248" s="1">
        <v>0</v>
      </c>
      <c r="AE4248" s="1">
        <v>0</v>
      </c>
      <c r="AG4248" s="1">
        <v>2</v>
      </c>
      <c r="AH4248" s="1">
        <v>9000</v>
      </c>
    </row>
    <row r="4249" spans="1:34">
      <c r="A4249" s="1" t="s">
        <v>10962</v>
      </c>
      <c r="B4249" s="1" t="s">
        <v>10963</v>
      </c>
      <c r="C4249" s="1" t="s">
        <v>101</v>
      </c>
      <c r="H4249" s="1" t="s">
        <v>65</v>
      </c>
      <c r="I4249" s="1" t="s">
        <v>66</v>
      </c>
      <c r="V4249" s="1" t="s">
        <v>67</v>
      </c>
    </row>
    <row r="4250" spans="1:34">
      <c r="A4250" s="1" t="s">
        <v>10964</v>
      </c>
      <c r="B4250" s="1" t="s">
        <v>10965</v>
      </c>
      <c r="C4250" s="1" t="s">
        <v>327</v>
      </c>
      <c r="D4250" s="1">
        <v>5</v>
      </c>
      <c r="E4250" s="1">
        <v>44664</v>
      </c>
      <c r="F4250" s="1" t="s">
        <v>20620</v>
      </c>
      <c r="G4250" s="1" t="s">
        <v>80</v>
      </c>
      <c r="H4250" s="1" t="s">
        <v>73</v>
      </c>
      <c r="I4250" s="1">
        <v>0</v>
      </c>
      <c r="J4250" s="1" t="s">
        <v>1697</v>
      </c>
      <c r="K4250" s="1">
        <v>0.4</v>
      </c>
      <c r="L4250" s="1" t="s">
        <v>82</v>
      </c>
      <c r="M4250" s="1">
        <v>0.45</v>
      </c>
      <c r="N4250" s="1" t="s">
        <v>83</v>
      </c>
      <c r="O4250" s="1">
        <v>0.5</v>
      </c>
      <c r="P4250" s="1" t="s">
        <v>84</v>
      </c>
      <c r="Q4250" s="1">
        <v>0.6</v>
      </c>
      <c r="R4250" s="1" t="s">
        <v>85</v>
      </c>
      <c r="S4250" s="1">
        <v>0</v>
      </c>
      <c r="U4250" s="1">
        <v>0</v>
      </c>
      <c r="W4250" s="1">
        <v>0</v>
      </c>
      <c r="Y4250" s="1">
        <v>0</v>
      </c>
      <c r="AA4250" s="1">
        <v>0</v>
      </c>
      <c r="AC4250" s="1">
        <v>0</v>
      </c>
      <c r="AE4250" s="1">
        <v>0</v>
      </c>
      <c r="AG4250" s="1">
        <v>4</v>
      </c>
      <c r="AH4250" s="1">
        <v>20000</v>
      </c>
    </row>
    <row r="4251" spans="1:34">
      <c r="A4251" s="1" t="s">
        <v>10966</v>
      </c>
      <c r="B4251" s="1" t="s">
        <v>10967</v>
      </c>
      <c r="C4251" s="1" t="s">
        <v>193</v>
      </c>
      <c r="D4251" s="1">
        <v>9</v>
      </c>
      <c r="E4251" s="1">
        <v>43552</v>
      </c>
      <c r="F4251" s="1" t="s">
        <v>20332</v>
      </c>
      <c r="G4251" s="1" t="s">
        <v>72</v>
      </c>
      <c r="H4251" s="1" t="s">
        <v>65</v>
      </c>
      <c r="I4251" s="1">
        <v>0.8</v>
      </c>
      <c r="J4251" s="1" t="s">
        <v>75</v>
      </c>
      <c r="K4251" s="1">
        <v>0</v>
      </c>
      <c r="M4251" s="1">
        <v>0</v>
      </c>
      <c r="O4251" s="1">
        <v>0</v>
      </c>
      <c r="Q4251" s="1">
        <v>0</v>
      </c>
      <c r="S4251" s="1">
        <v>0</v>
      </c>
      <c r="U4251" s="1">
        <v>0</v>
      </c>
      <c r="W4251" s="1">
        <v>0</v>
      </c>
      <c r="Y4251" s="1">
        <v>0</v>
      </c>
      <c r="AA4251" s="1">
        <v>0</v>
      </c>
      <c r="AC4251" s="1">
        <v>0</v>
      </c>
      <c r="AE4251" s="1">
        <v>0</v>
      </c>
      <c r="AG4251" s="1">
        <v>1</v>
      </c>
      <c r="AH4251" s="1">
        <v>0</v>
      </c>
    </row>
    <row r="4252" spans="1:34">
      <c r="A4252" s="1" t="s">
        <v>10968</v>
      </c>
      <c r="B4252" s="1" t="s">
        <v>10969</v>
      </c>
      <c r="C4252" s="1" t="s">
        <v>620</v>
      </c>
      <c r="D4252" s="1">
        <v>7</v>
      </c>
      <c r="E4252" s="4">
        <v>44678</v>
      </c>
      <c r="F4252" s="1" t="s">
        <v>10970</v>
      </c>
      <c r="G4252" s="1" t="s">
        <v>72</v>
      </c>
      <c r="H4252" s="1" t="s">
        <v>65</v>
      </c>
      <c r="I4252" s="1">
        <v>0.4</v>
      </c>
      <c r="J4252" s="1" t="s">
        <v>75</v>
      </c>
      <c r="K4252" s="1">
        <v>0</v>
      </c>
      <c r="M4252" s="1">
        <v>0</v>
      </c>
      <c r="O4252" s="1">
        <v>0</v>
      </c>
      <c r="Q4252" s="1">
        <v>0</v>
      </c>
      <c r="S4252" s="1">
        <v>0</v>
      </c>
      <c r="U4252" s="1">
        <v>0</v>
      </c>
      <c r="W4252" s="1">
        <v>0</v>
      </c>
      <c r="Y4252" s="1">
        <v>0</v>
      </c>
      <c r="AA4252" s="1">
        <v>0</v>
      </c>
      <c r="AC4252" s="1">
        <v>0</v>
      </c>
      <c r="AE4252" s="1">
        <v>0</v>
      </c>
      <c r="AG4252" s="1">
        <v>1</v>
      </c>
      <c r="AH4252" s="1">
        <v>0</v>
      </c>
    </row>
    <row r="4253" spans="1:34">
      <c r="A4253" s="1" t="s">
        <v>10971</v>
      </c>
      <c r="B4253" s="1" t="s">
        <v>10972</v>
      </c>
      <c r="C4253" s="1" t="s">
        <v>121</v>
      </c>
      <c r="D4253" s="1">
        <v>5</v>
      </c>
      <c r="E4253" s="1">
        <v>44330</v>
      </c>
      <c r="F4253" s="1" t="s">
        <v>20332</v>
      </c>
      <c r="G4253" s="1" t="s">
        <v>72</v>
      </c>
      <c r="H4253" s="1" t="s">
        <v>65</v>
      </c>
      <c r="I4253" s="1">
        <v>0.5</v>
      </c>
      <c r="J4253" s="1" t="s">
        <v>75</v>
      </c>
      <c r="K4253" s="1">
        <v>0</v>
      </c>
      <c r="M4253" s="1">
        <v>0</v>
      </c>
      <c r="O4253" s="1">
        <v>0</v>
      </c>
      <c r="Q4253" s="1">
        <v>0</v>
      </c>
      <c r="S4253" s="1">
        <v>0</v>
      </c>
      <c r="U4253" s="1">
        <v>0</v>
      </c>
      <c r="W4253" s="1">
        <v>0</v>
      </c>
      <c r="Y4253" s="1">
        <v>0</v>
      </c>
      <c r="AA4253" s="1">
        <v>0</v>
      </c>
      <c r="AC4253" s="1">
        <v>0</v>
      </c>
      <c r="AE4253" s="1">
        <v>0</v>
      </c>
      <c r="AG4253" s="1">
        <v>1</v>
      </c>
      <c r="AH4253" s="1">
        <v>0</v>
      </c>
    </row>
    <row r="4254" spans="1:34">
      <c r="A4254" s="1" t="s">
        <v>10973</v>
      </c>
      <c r="B4254" s="1" t="s">
        <v>10974</v>
      </c>
      <c r="C4254" s="1" t="s">
        <v>196</v>
      </c>
      <c r="H4254" s="1" t="s">
        <v>65</v>
      </c>
      <c r="I4254" s="1" t="s">
        <v>66</v>
      </c>
      <c r="V4254" s="1" t="s">
        <v>67</v>
      </c>
    </row>
    <row r="4255" spans="1:34">
      <c r="A4255" s="1" t="s">
        <v>10975</v>
      </c>
      <c r="B4255" s="1" t="s">
        <v>10976</v>
      </c>
      <c r="C4255" s="1" t="s">
        <v>302</v>
      </c>
      <c r="D4255" s="1">
        <v>3</v>
      </c>
      <c r="E4255" s="4">
        <v>44709</v>
      </c>
      <c r="F4255" s="1" t="s">
        <v>10977</v>
      </c>
      <c r="G4255" s="1" t="s">
        <v>72</v>
      </c>
      <c r="H4255" s="1" t="s">
        <v>73</v>
      </c>
      <c r="I4255" s="1">
        <v>0</v>
      </c>
      <c r="J4255" s="1" t="s">
        <v>74</v>
      </c>
      <c r="K4255" s="1">
        <v>0.8</v>
      </c>
      <c r="L4255" s="1" t="s">
        <v>75</v>
      </c>
      <c r="M4255" s="1">
        <v>0</v>
      </c>
      <c r="O4255" s="1">
        <v>0</v>
      </c>
      <c r="Q4255" s="1">
        <v>0</v>
      </c>
      <c r="S4255" s="1">
        <v>0</v>
      </c>
      <c r="U4255" s="1">
        <v>0</v>
      </c>
      <c r="W4255" s="1">
        <v>0</v>
      </c>
      <c r="Y4255" s="1">
        <v>0</v>
      </c>
      <c r="AA4255" s="1">
        <v>0</v>
      </c>
      <c r="AC4255" s="1">
        <v>0</v>
      </c>
      <c r="AE4255" s="1">
        <v>0</v>
      </c>
      <c r="AG4255" s="1">
        <v>2</v>
      </c>
      <c r="AH4255" s="1">
        <v>10000</v>
      </c>
    </row>
    <row r="4256" spans="1:34">
      <c r="A4256" s="1" t="s">
        <v>10978</v>
      </c>
      <c r="B4256" s="1" t="s">
        <v>10979</v>
      </c>
      <c r="C4256" s="1" t="s">
        <v>620</v>
      </c>
      <c r="D4256" s="1">
        <v>10</v>
      </c>
      <c r="E4256" s="4">
        <v>44678</v>
      </c>
      <c r="F4256" s="1" t="s">
        <v>10980</v>
      </c>
      <c r="G4256" s="1" t="s">
        <v>80</v>
      </c>
      <c r="H4256" s="1" t="s">
        <v>73</v>
      </c>
      <c r="I4256" s="1">
        <v>0.65</v>
      </c>
      <c r="J4256" s="1" t="s">
        <v>82</v>
      </c>
      <c r="K4256" s="1">
        <v>0.7</v>
      </c>
      <c r="L4256" s="1" t="s">
        <v>83</v>
      </c>
      <c r="M4256" s="1">
        <v>0.78</v>
      </c>
      <c r="N4256" s="1" t="s">
        <v>84</v>
      </c>
      <c r="O4256" s="1">
        <v>0.79</v>
      </c>
      <c r="P4256" s="1" t="s">
        <v>85</v>
      </c>
      <c r="Q4256" s="1">
        <v>0</v>
      </c>
      <c r="S4256" s="1">
        <v>0</v>
      </c>
      <c r="U4256" s="1">
        <v>0</v>
      </c>
      <c r="W4256" s="1">
        <v>0</v>
      </c>
      <c r="Y4256" s="1">
        <v>0</v>
      </c>
      <c r="AA4256" s="1">
        <v>0</v>
      </c>
      <c r="AC4256" s="1">
        <v>0</v>
      </c>
      <c r="AE4256" s="1">
        <v>0</v>
      </c>
      <c r="AG4256" s="1">
        <v>3</v>
      </c>
      <c r="AH4256" s="1">
        <v>0</v>
      </c>
    </row>
    <row r="4257" spans="1:34">
      <c r="A4257" s="1" t="s">
        <v>10981</v>
      </c>
      <c r="B4257" s="1" t="s">
        <v>10982</v>
      </c>
      <c r="C4257" s="1" t="s">
        <v>387</v>
      </c>
      <c r="D4257" s="1">
        <v>86</v>
      </c>
      <c r="E4257" s="1">
        <v>42215</v>
      </c>
      <c r="F4257" s="1" t="s">
        <v>20332</v>
      </c>
      <c r="G4257" s="1" t="s">
        <v>72</v>
      </c>
      <c r="H4257" s="1" t="s">
        <v>73</v>
      </c>
      <c r="I4257" s="1">
        <v>0</v>
      </c>
      <c r="J4257" s="1" t="s">
        <v>562</v>
      </c>
      <c r="K4257" s="1">
        <v>0.8</v>
      </c>
      <c r="L4257" s="1" t="s">
        <v>75</v>
      </c>
      <c r="M4257" s="1">
        <v>0</v>
      </c>
      <c r="O4257" s="1">
        <v>0</v>
      </c>
      <c r="Q4257" s="1">
        <v>0</v>
      </c>
      <c r="S4257" s="1">
        <v>0</v>
      </c>
      <c r="U4257" s="1">
        <v>0</v>
      </c>
      <c r="W4257" s="1">
        <v>0</v>
      </c>
      <c r="Y4257" s="1">
        <v>0</v>
      </c>
      <c r="AA4257" s="1">
        <v>0</v>
      </c>
      <c r="AC4257" s="1">
        <v>0</v>
      </c>
      <c r="AE4257" s="1">
        <v>0</v>
      </c>
      <c r="AG4257" s="1">
        <v>2</v>
      </c>
      <c r="AH4257" s="1">
        <v>8500</v>
      </c>
    </row>
    <row r="4258" spans="1:34">
      <c r="A4258" s="1" t="s">
        <v>10983</v>
      </c>
      <c r="B4258" s="1" t="s">
        <v>10984</v>
      </c>
      <c r="C4258" s="1" t="s">
        <v>443</v>
      </c>
      <c r="D4258" s="1">
        <v>3</v>
      </c>
      <c r="E4258" s="4">
        <v>44622</v>
      </c>
      <c r="F4258" s="1" t="s">
        <v>10985</v>
      </c>
      <c r="G4258" s="1" t="s">
        <v>72</v>
      </c>
      <c r="H4258" s="1" t="s">
        <v>73</v>
      </c>
      <c r="I4258" s="1">
        <v>0</v>
      </c>
      <c r="J4258" s="1" t="s">
        <v>1640</v>
      </c>
      <c r="K4258" s="1">
        <v>0.8</v>
      </c>
      <c r="L4258" s="1" t="s">
        <v>75</v>
      </c>
      <c r="M4258" s="1">
        <v>0</v>
      </c>
      <c r="O4258" s="1">
        <v>0</v>
      </c>
      <c r="Q4258" s="1">
        <v>0</v>
      </c>
      <c r="S4258" s="1">
        <v>0</v>
      </c>
      <c r="U4258" s="1">
        <v>0</v>
      </c>
      <c r="W4258" s="1">
        <v>0</v>
      </c>
      <c r="Y4258" s="1">
        <v>0</v>
      </c>
      <c r="AA4258" s="1">
        <v>0</v>
      </c>
      <c r="AC4258" s="1">
        <v>0</v>
      </c>
      <c r="AE4258" s="1">
        <v>0</v>
      </c>
      <c r="AG4258" s="1">
        <v>2</v>
      </c>
      <c r="AH4258" s="1">
        <v>7499.99</v>
      </c>
    </row>
    <row r="4259" spans="1:34">
      <c r="A4259" s="1" t="s">
        <v>10987</v>
      </c>
      <c r="B4259" s="1" t="s">
        <v>10988</v>
      </c>
      <c r="C4259" s="1" t="s">
        <v>1232</v>
      </c>
      <c r="D4259" s="1">
        <v>19</v>
      </c>
      <c r="E4259" s="1">
        <v>42524</v>
      </c>
      <c r="F4259" s="1" t="s">
        <v>20332</v>
      </c>
      <c r="G4259" s="1" t="s">
        <v>72</v>
      </c>
      <c r="H4259" s="1" t="s">
        <v>65</v>
      </c>
      <c r="I4259" s="1">
        <v>0.8</v>
      </c>
      <c r="J4259" s="1" t="s">
        <v>75</v>
      </c>
      <c r="K4259" s="1">
        <v>0</v>
      </c>
      <c r="M4259" s="1">
        <v>0</v>
      </c>
      <c r="O4259" s="1">
        <v>0</v>
      </c>
      <c r="Q4259" s="1">
        <v>0</v>
      </c>
      <c r="S4259" s="1">
        <v>0</v>
      </c>
      <c r="U4259" s="1">
        <v>0</v>
      </c>
      <c r="W4259" s="1">
        <v>0</v>
      </c>
      <c r="Y4259" s="1">
        <v>0</v>
      </c>
      <c r="AA4259" s="1">
        <v>0</v>
      </c>
      <c r="AC4259" s="1">
        <v>0</v>
      </c>
      <c r="AE4259" s="1">
        <v>0</v>
      </c>
      <c r="AG4259" s="1">
        <v>1</v>
      </c>
      <c r="AH4259" s="1">
        <v>0</v>
      </c>
    </row>
    <row r="4260" spans="1:34">
      <c r="A4260" s="1" t="s">
        <v>10989</v>
      </c>
      <c r="B4260" s="1" t="s">
        <v>10990</v>
      </c>
      <c r="C4260" s="1" t="s">
        <v>156</v>
      </c>
      <c r="D4260" s="1">
        <v>35</v>
      </c>
      <c r="E4260" s="4">
        <v>44550</v>
      </c>
      <c r="F4260" s="1" t="s">
        <v>10991</v>
      </c>
      <c r="G4260" s="1" t="s">
        <v>72</v>
      </c>
      <c r="H4260" s="1" t="s">
        <v>65</v>
      </c>
      <c r="I4260" s="1">
        <v>0.8</v>
      </c>
      <c r="J4260" s="1" t="s">
        <v>75</v>
      </c>
      <c r="K4260" s="1">
        <v>0</v>
      </c>
      <c r="M4260" s="1">
        <v>0</v>
      </c>
      <c r="O4260" s="1">
        <v>0</v>
      </c>
      <c r="Q4260" s="1">
        <v>0</v>
      </c>
      <c r="S4260" s="1">
        <v>0</v>
      </c>
      <c r="U4260" s="1">
        <v>0</v>
      </c>
      <c r="W4260" s="1">
        <v>0</v>
      </c>
      <c r="Y4260" s="1">
        <v>0</v>
      </c>
      <c r="AA4260" s="1">
        <v>0</v>
      </c>
      <c r="AC4260" s="1">
        <v>0</v>
      </c>
      <c r="AE4260" s="1">
        <v>0</v>
      </c>
      <c r="AG4260" s="1">
        <v>1</v>
      </c>
      <c r="AH4260" s="1">
        <v>0</v>
      </c>
    </row>
    <row r="4261" spans="1:34">
      <c r="A4261" s="1" t="s">
        <v>10992</v>
      </c>
      <c r="B4261" s="1" t="s">
        <v>10993</v>
      </c>
      <c r="C4261" s="1" t="s">
        <v>228</v>
      </c>
      <c r="D4261" s="1">
        <v>10</v>
      </c>
      <c r="E4261" s="1">
        <v>43223</v>
      </c>
      <c r="F4261" s="1" t="s">
        <v>20332</v>
      </c>
      <c r="G4261" s="1" t="s">
        <v>72</v>
      </c>
      <c r="H4261" s="1" t="s">
        <v>65</v>
      </c>
      <c r="I4261" s="1">
        <v>0.8</v>
      </c>
      <c r="J4261" s="1" t="s">
        <v>75</v>
      </c>
      <c r="K4261" s="1">
        <v>0</v>
      </c>
      <c r="M4261" s="1">
        <v>0</v>
      </c>
      <c r="O4261" s="1">
        <v>0</v>
      </c>
      <c r="Q4261" s="1">
        <v>0</v>
      </c>
      <c r="S4261" s="1">
        <v>0</v>
      </c>
      <c r="U4261" s="1">
        <v>0</v>
      </c>
      <c r="W4261" s="1">
        <v>0</v>
      </c>
      <c r="Y4261" s="1">
        <v>0</v>
      </c>
      <c r="AA4261" s="1">
        <v>0</v>
      </c>
      <c r="AC4261" s="1">
        <v>0</v>
      </c>
      <c r="AE4261" s="1">
        <v>0</v>
      </c>
      <c r="AG4261" s="1">
        <v>1</v>
      </c>
      <c r="AH4261" s="1">
        <v>0</v>
      </c>
    </row>
    <row r="4262" spans="1:34">
      <c r="A4262" s="1" t="s">
        <v>10994</v>
      </c>
      <c r="B4262" s="1" t="s">
        <v>10995</v>
      </c>
      <c r="C4262" s="1" t="s">
        <v>175</v>
      </c>
      <c r="D4262" s="1">
        <v>2</v>
      </c>
      <c r="E4262" s="4">
        <v>44648</v>
      </c>
      <c r="F4262" s="1" t="s">
        <v>10996</v>
      </c>
      <c r="G4262" s="1" t="s">
        <v>80</v>
      </c>
      <c r="H4262" s="1" t="s">
        <v>73</v>
      </c>
      <c r="I4262" s="1">
        <v>0.65</v>
      </c>
      <c r="J4262" s="1" t="s">
        <v>82</v>
      </c>
      <c r="K4262" s="1">
        <v>0.72</v>
      </c>
      <c r="L4262" s="1" t="s">
        <v>83</v>
      </c>
      <c r="M4262" s="1">
        <v>0.76</v>
      </c>
      <c r="N4262" s="1" t="s">
        <v>84</v>
      </c>
      <c r="O4262" s="1">
        <v>0.8</v>
      </c>
      <c r="P4262" s="1" t="s">
        <v>85</v>
      </c>
      <c r="Q4262" s="1">
        <v>0</v>
      </c>
      <c r="S4262" s="1">
        <v>0</v>
      </c>
      <c r="U4262" s="1">
        <v>0</v>
      </c>
      <c r="W4262" s="1">
        <v>0</v>
      </c>
      <c r="Y4262" s="1">
        <v>0</v>
      </c>
      <c r="AA4262" s="1">
        <v>0</v>
      </c>
      <c r="AC4262" s="1">
        <v>0</v>
      </c>
      <c r="AE4262" s="1">
        <v>0</v>
      </c>
      <c r="AG4262" s="1">
        <v>3</v>
      </c>
      <c r="AH4262" s="1">
        <v>0</v>
      </c>
    </row>
    <row r="4263" spans="1:34">
      <c r="A4263" s="1" t="s">
        <v>10997</v>
      </c>
      <c r="B4263" s="1" t="s">
        <v>10998</v>
      </c>
      <c r="C4263" s="1" t="s">
        <v>73</v>
      </c>
      <c r="D4263" s="1">
        <v>28</v>
      </c>
      <c r="E4263" s="1">
        <v>42123</v>
      </c>
      <c r="F4263" s="1" t="s">
        <v>20332</v>
      </c>
      <c r="G4263" s="1" t="s">
        <v>72</v>
      </c>
      <c r="H4263" s="1" t="s">
        <v>73</v>
      </c>
      <c r="I4263" s="1">
        <v>0</v>
      </c>
      <c r="J4263" s="1" t="s">
        <v>20621</v>
      </c>
      <c r="K4263" s="1">
        <v>0</v>
      </c>
      <c r="L4263" s="1" t="s">
        <v>20622</v>
      </c>
      <c r="M4263" s="1">
        <v>0.8</v>
      </c>
      <c r="N4263" s="1" t="s">
        <v>75</v>
      </c>
      <c r="O4263" s="1">
        <v>0</v>
      </c>
      <c r="Q4263" s="1">
        <v>0</v>
      </c>
      <c r="S4263" s="1">
        <v>0</v>
      </c>
      <c r="U4263" s="1">
        <v>0</v>
      </c>
      <c r="W4263" s="1">
        <v>0</v>
      </c>
      <c r="Y4263" s="1">
        <v>0</v>
      </c>
      <c r="AA4263" s="1">
        <v>0</v>
      </c>
      <c r="AC4263" s="1">
        <v>0</v>
      </c>
      <c r="AE4263" s="1">
        <v>0</v>
      </c>
      <c r="AG4263" s="1">
        <v>5</v>
      </c>
      <c r="AH4263" s="1">
        <v>0</v>
      </c>
    </row>
    <row r="4264" spans="1:34">
      <c r="A4264" s="1" t="s">
        <v>10999</v>
      </c>
      <c r="B4264" s="1" t="s">
        <v>11000</v>
      </c>
      <c r="C4264" s="1" t="s">
        <v>752</v>
      </c>
      <c r="D4264" s="1">
        <v>11</v>
      </c>
      <c r="E4264" s="1">
        <v>44286</v>
      </c>
      <c r="F4264" s="1" t="s">
        <v>20332</v>
      </c>
      <c r="G4264" s="1" t="s">
        <v>72</v>
      </c>
      <c r="H4264" s="1" t="s">
        <v>65</v>
      </c>
      <c r="I4264" s="1">
        <v>0.8</v>
      </c>
      <c r="J4264" s="1" t="s">
        <v>75</v>
      </c>
      <c r="K4264" s="1">
        <v>0</v>
      </c>
      <c r="M4264" s="1">
        <v>0</v>
      </c>
      <c r="O4264" s="1">
        <v>0</v>
      </c>
      <c r="Q4264" s="1">
        <v>0</v>
      </c>
      <c r="S4264" s="1">
        <v>0</v>
      </c>
      <c r="U4264" s="1">
        <v>0</v>
      </c>
      <c r="W4264" s="1">
        <v>0</v>
      </c>
      <c r="Y4264" s="1">
        <v>0</v>
      </c>
      <c r="AA4264" s="1">
        <v>0</v>
      </c>
      <c r="AC4264" s="1">
        <v>0</v>
      </c>
      <c r="AE4264" s="1">
        <v>0</v>
      </c>
      <c r="AG4264" s="1">
        <v>1</v>
      </c>
      <c r="AH4264" s="1">
        <v>0</v>
      </c>
    </row>
    <row r="4265" spans="1:34">
      <c r="A4265" s="1" t="s">
        <v>11001</v>
      </c>
      <c r="B4265" s="1" t="s">
        <v>11002</v>
      </c>
      <c r="C4265" s="1" t="s">
        <v>118</v>
      </c>
      <c r="D4265" s="1">
        <v>7</v>
      </c>
      <c r="E4265" s="1">
        <v>39549</v>
      </c>
      <c r="F4265" s="1" t="s">
        <v>20332</v>
      </c>
      <c r="G4265" s="1" t="s">
        <v>72</v>
      </c>
      <c r="H4265" s="1" t="s">
        <v>65</v>
      </c>
      <c r="I4265" s="1">
        <v>0.4</v>
      </c>
      <c r="J4265" s="1" t="s">
        <v>75</v>
      </c>
      <c r="K4265" s="1">
        <v>0</v>
      </c>
      <c r="M4265" s="1">
        <v>0</v>
      </c>
      <c r="O4265" s="1">
        <v>0</v>
      </c>
      <c r="Q4265" s="1">
        <v>0</v>
      </c>
      <c r="S4265" s="1">
        <v>0</v>
      </c>
      <c r="U4265" s="1">
        <v>0</v>
      </c>
      <c r="W4265" s="1">
        <v>0</v>
      </c>
      <c r="Y4265" s="1">
        <v>0</v>
      </c>
      <c r="AA4265" s="1">
        <v>0</v>
      </c>
      <c r="AC4265" s="1">
        <v>0</v>
      </c>
      <c r="AE4265" s="1">
        <v>0</v>
      </c>
      <c r="AG4265" s="1">
        <v>1</v>
      </c>
      <c r="AH4265" s="1">
        <v>0</v>
      </c>
    </row>
    <row r="4266" spans="1:34">
      <c r="A4266" s="1" t="s">
        <v>11003</v>
      </c>
      <c r="B4266" s="1" t="s">
        <v>11004</v>
      </c>
      <c r="C4266" s="1" t="s">
        <v>731</v>
      </c>
      <c r="D4266" s="1">
        <v>4</v>
      </c>
      <c r="E4266" s="4">
        <v>44683</v>
      </c>
      <c r="F4266" s="1" t="s">
        <v>11005</v>
      </c>
      <c r="G4266" s="1" t="s">
        <v>80</v>
      </c>
      <c r="H4266" s="1" t="s">
        <v>73</v>
      </c>
      <c r="I4266" s="1">
        <v>0</v>
      </c>
      <c r="J4266" s="1" t="s">
        <v>81</v>
      </c>
      <c r="K4266" s="1">
        <v>0.34</v>
      </c>
      <c r="L4266" s="1" t="s">
        <v>82</v>
      </c>
      <c r="M4266" s="1">
        <v>0.35</v>
      </c>
      <c r="N4266" s="1" t="s">
        <v>83</v>
      </c>
      <c r="O4266" s="1">
        <v>0.55000000000000004</v>
      </c>
      <c r="P4266" s="1" t="s">
        <v>84</v>
      </c>
      <c r="Q4266" s="1">
        <v>0.7</v>
      </c>
      <c r="R4266" s="1" t="s">
        <v>85</v>
      </c>
      <c r="S4266" s="1">
        <v>0</v>
      </c>
      <c r="U4266" s="1">
        <v>0</v>
      </c>
      <c r="W4266" s="1">
        <v>0</v>
      </c>
      <c r="Y4266" s="1">
        <v>0</v>
      </c>
      <c r="AA4266" s="1">
        <v>0</v>
      </c>
      <c r="AC4266" s="1">
        <v>0</v>
      </c>
      <c r="AE4266" s="1">
        <v>0</v>
      </c>
      <c r="AG4266" s="1">
        <v>4</v>
      </c>
      <c r="AH4266" s="1">
        <v>15000</v>
      </c>
    </row>
    <row r="4267" spans="1:34">
      <c r="A4267" s="1" t="s">
        <v>11006</v>
      </c>
      <c r="B4267" s="1" t="s">
        <v>11007</v>
      </c>
      <c r="C4267" s="1" t="s">
        <v>826</v>
      </c>
      <c r="D4267" s="1">
        <v>12</v>
      </c>
      <c r="E4267" s="1">
        <v>44013</v>
      </c>
      <c r="F4267" s="1" t="s">
        <v>20332</v>
      </c>
      <c r="G4267" s="1" t="s">
        <v>72</v>
      </c>
      <c r="H4267" s="1" t="s">
        <v>65</v>
      </c>
      <c r="I4267" s="1">
        <v>0.8</v>
      </c>
      <c r="J4267" s="1" t="s">
        <v>75</v>
      </c>
      <c r="K4267" s="1">
        <v>0</v>
      </c>
      <c r="M4267" s="1">
        <v>0</v>
      </c>
      <c r="O4267" s="1">
        <v>0</v>
      </c>
      <c r="Q4267" s="1">
        <v>0</v>
      </c>
      <c r="S4267" s="1">
        <v>0</v>
      </c>
      <c r="U4267" s="1">
        <v>0</v>
      </c>
      <c r="W4267" s="1">
        <v>0</v>
      </c>
      <c r="Y4267" s="1">
        <v>0</v>
      </c>
      <c r="AA4267" s="1">
        <v>0</v>
      </c>
      <c r="AC4267" s="1">
        <v>0</v>
      </c>
      <c r="AE4267" s="1">
        <v>0</v>
      </c>
      <c r="AG4267" s="1">
        <v>1</v>
      </c>
      <c r="AH4267" s="1">
        <v>0</v>
      </c>
    </row>
    <row r="4268" spans="1:34">
      <c r="A4268" s="1" t="s">
        <v>11008</v>
      </c>
      <c r="B4268" s="1" t="s">
        <v>11009</v>
      </c>
      <c r="C4268" s="1" t="s">
        <v>73</v>
      </c>
      <c r="D4268" s="1">
        <v>19</v>
      </c>
      <c r="E4268" s="4">
        <v>44628</v>
      </c>
      <c r="F4268" s="1" t="s">
        <v>11010</v>
      </c>
      <c r="G4268" s="1" t="s">
        <v>80</v>
      </c>
      <c r="H4268" s="1" t="s">
        <v>73</v>
      </c>
      <c r="I4268" s="1">
        <v>0</v>
      </c>
      <c r="J4268" s="1" t="s">
        <v>425</v>
      </c>
      <c r="K4268" s="1">
        <v>0.5</v>
      </c>
      <c r="L4268" s="1" t="s">
        <v>82</v>
      </c>
      <c r="M4268" s="1">
        <v>0.55000000000000004</v>
      </c>
      <c r="N4268" s="1" t="s">
        <v>83</v>
      </c>
      <c r="O4268" s="1">
        <v>0.6</v>
      </c>
      <c r="P4268" s="1" t="s">
        <v>84</v>
      </c>
      <c r="Q4268" s="1">
        <v>0.65</v>
      </c>
      <c r="R4268" s="1" t="s">
        <v>85</v>
      </c>
      <c r="S4268" s="1">
        <v>0</v>
      </c>
      <c r="U4268" s="1">
        <v>0</v>
      </c>
      <c r="W4268" s="1">
        <v>0</v>
      </c>
      <c r="Y4268" s="1">
        <v>0</v>
      </c>
      <c r="AA4268" s="1">
        <v>0</v>
      </c>
      <c r="AC4268" s="1">
        <v>0</v>
      </c>
      <c r="AE4268" s="1">
        <v>0</v>
      </c>
      <c r="AG4268" s="1">
        <v>4</v>
      </c>
      <c r="AH4268" s="1">
        <v>13000</v>
      </c>
    </row>
    <row r="4269" spans="1:34">
      <c r="A4269" s="1" t="s">
        <v>11011</v>
      </c>
      <c r="B4269" s="1" t="s">
        <v>11012</v>
      </c>
      <c r="C4269" s="1" t="s">
        <v>613</v>
      </c>
      <c r="D4269" s="1">
        <v>40</v>
      </c>
      <c r="E4269" s="1">
        <v>41905</v>
      </c>
      <c r="F4269" s="1" t="s">
        <v>20332</v>
      </c>
      <c r="G4269" s="1" t="s">
        <v>72</v>
      </c>
      <c r="H4269" s="1" t="s">
        <v>73</v>
      </c>
      <c r="I4269" s="1">
        <v>0</v>
      </c>
      <c r="J4269" s="1" t="s">
        <v>74</v>
      </c>
      <c r="K4269" s="1">
        <v>0.8</v>
      </c>
      <c r="L4269" s="1" t="s">
        <v>75</v>
      </c>
      <c r="M4269" s="1">
        <v>0</v>
      </c>
      <c r="O4269" s="1">
        <v>0</v>
      </c>
      <c r="Q4269" s="1">
        <v>0</v>
      </c>
      <c r="S4269" s="1">
        <v>0</v>
      </c>
      <c r="U4269" s="1">
        <v>0</v>
      </c>
      <c r="W4269" s="1">
        <v>0</v>
      </c>
      <c r="Y4269" s="1">
        <v>0</v>
      </c>
      <c r="AA4269" s="1">
        <v>0</v>
      </c>
      <c r="AC4269" s="1">
        <v>0</v>
      </c>
      <c r="AE4269" s="1">
        <v>0</v>
      </c>
      <c r="AG4269" s="1">
        <v>2</v>
      </c>
      <c r="AH4269" s="1">
        <v>10000</v>
      </c>
    </row>
    <row r="4270" spans="1:34">
      <c r="A4270" s="1" t="s">
        <v>11013</v>
      </c>
      <c r="B4270" s="1" t="s">
        <v>11014</v>
      </c>
      <c r="C4270" s="1" t="s">
        <v>302</v>
      </c>
      <c r="D4270" s="1">
        <v>9</v>
      </c>
      <c r="E4270" s="4">
        <v>44680</v>
      </c>
      <c r="F4270" s="1" t="s">
        <v>11015</v>
      </c>
      <c r="G4270" s="1" t="s">
        <v>80</v>
      </c>
      <c r="H4270" s="1" t="s">
        <v>73</v>
      </c>
      <c r="I4270" s="1">
        <v>0</v>
      </c>
      <c r="J4270" s="1" t="s">
        <v>81</v>
      </c>
      <c r="K4270" s="1">
        <v>0.8</v>
      </c>
      <c r="L4270" s="1" t="s">
        <v>75</v>
      </c>
      <c r="M4270" s="1">
        <v>0</v>
      </c>
      <c r="O4270" s="1">
        <v>0</v>
      </c>
      <c r="Q4270" s="1">
        <v>0</v>
      </c>
      <c r="S4270" s="1">
        <v>0</v>
      </c>
      <c r="U4270" s="1">
        <v>0</v>
      </c>
      <c r="W4270" s="1">
        <v>0</v>
      </c>
      <c r="Y4270" s="1">
        <v>0</v>
      </c>
      <c r="AA4270" s="1">
        <v>0</v>
      </c>
      <c r="AC4270" s="1">
        <v>0</v>
      </c>
      <c r="AE4270" s="1">
        <v>0</v>
      </c>
      <c r="AG4270" s="1">
        <v>2</v>
      </c>
      <c r="AH4270" s="1">
        <v>15000</v>
      </c>
    </row>
    <row r="4271" spans="1:34">
      <c r="A4271" s="1" t="s">
        <v>11016</v>
      </c>
      <c r="B4271" s="1" t="s">
        <v>11017</v>
      </c>
      <c r="C4271" s="1" t="s">
        <v>196</v>
      </c>
      <c r="D4271" s="1">
        <v>7</v>
      </c>
      <c r="E4271" s="1">
        <v>38880</v>
      </c>
      <c r="F4271" s="1" t="s">
        <v>20332</v>
      </c>
      <c r="G4271" s="1" t="s">
        <v>72</v>
      </c>
      <c r="H4271" s="1" t="s">
        <v>65</v>
      </c>
      <c r="I4271" s="1">
        <v>0.2</v>
      </c>
      <c r="J4271" s="1" t="s">
        <v>75</v>
      </c>
      <c r="K4271" s="1">
        <v>0</v>
      </c>
      <c r="M4271" s="1">
        <v>0</v>
      </c>
      <c r="O4271" s="1">
        <v>0</v>
      </c>
      <c r="Q4271" s="1">
        <v>0</v>
      </c>
      <c r="S4271" s="1">
        <v>0</v>
      </c>
      <c r="U4271" s="1">
        <v>0</v>
      </c>
      <c r="W4271" s="1">
        <v>0</v>
      </c>
      <c r="Y4271" s="1">
        <v>0</v>
      </c>
      <c r="AA4271" s="1">
        <v>0</v>
      </c>
      <c r="AC4271" s="1">
        <v>0</v>
      </c>
      <c r="AE4271" s="1">
        <v>0</v>
      </c>
      <c r="AG4271" s="1">
        <v>1</v>
      </c>
      <c r="AH4271" s="1">
        <v>0</v>
      </c>
    </row>
    <row r="4272" spans="1:34">
      <c r="A4272" s="1" t="s">
        <v>11018</v>
      </c>
      <c r="B4272" s="1" t="s">
        <v>11019</v>
      </c>
      <c r="C4272" s="1" t="s">
        <v>167</v>
      </c>
      <c r="D4272" s="1">
        <v>12</v>
      </c>
      <c r="E4272" s="1">
        <v>39581</v>
      </c>
      <c r="F4272" s="1" t="s">
        <v>20332</v>
      </c>
      <c r="G4272" s="1" t="s">
        <v>72</v>
      </c>
      <c r="H4272" s="1" t="s">
        <v>65</v>
      </c>
      <c r="I4272" s="1">
        <v>0.5</v>
      </c>
      <c r="J4272" s="1" t="s">
        <v>75</v>
      </c>
      <c r="K4272" s="1">
        <v>0</v>
      </c>
      <c r="M4272" s="1">
        <v>0</v>
      </c>
      <c r="O4272" s="1">
        <v>0</v>
      </c>
      <c r="Q4272" s="1">
        <v>0</v>
      </c>
      <c r="S4272" s="1">
        <v>0</v>
      </c>
      <c r="U4272" s="1">
        <v>0</v>
      </c>
      <c r="W4272" s="1">
        <v>0</v>
      </c>
      <c r="Y4272" s="1">
        <v>0</v>
      </c>
      <c r="AA4272" s="1">
        <v>0</v>
      </c>
      <c r="AC4272" s="1">
        <v>0</v>
      </c>
      <c r="AE4272" s="1">
        <v>0</v>
      </c>
      <c r="AG4272" s="1">
        <v>1</v>
      </c>
      <c r="AH4272" s="1">
        <v>0</v>
      </c>
    </row>
    <row r="4273" spans="1:34">
      <c r="A4273" s="1" t="s">
        <v>11020</v>
      </c>
      <c r="B4273" s="1" t="s">
        <v>11021</v>
      </c>
      <c r="C4273" s="1" t="s">
        <v>506</v>
      </c>
      <c r="D4273" s="1">
        <v>37</v>
      </c>
      <c r="E4273" s="4">
        <v>44655</v>
      </c>
      <c r="F4273" s="1" t="s">
        <v>11022</v>
      </c>
      <c r="G4273" s="1" t="s">
        <v>72</v>
      </c>
      <c r="H4273" s="1" t="s">
        <v>65</v>
      </c>
      <c r="I4273" s="1">
        <v>0.77</v>
      </c>
      <c r="J4273" s="1" t="s">
        <v>75</v>
      </c>
      <c r="K4273" s="1">
        <v>0</v>
      </c>
      <c r="M4273" s="1">
        <v>0</v>
      </c>
      <c r="O4273" s="1">
        <v>0</v>
      </c>
      <c r="Q4273" s="1">
        <v>0</v>
      </c>
      <c r="S4273" s="1">
        <v>0</v>
      </c>
      <c r="U4273" s="1">
        <v>0</v>
      </c>
      <c r="W4273" s="1">
        <v>0</v>
      </c>
      <c r="Y4273" s="1">
        <v>0</v>
      </c>
      <c r="AA4273" s="1">
        <v>0</v>
      </c>
      <c r="AC4273" s="1">
        <v>0</v>
      </c>
      <c r="AE4273" s="1">
        <v>0</v>
      </c>
      <c r="AG4273" s="1">
        <v>1</v>
      </c>
      <c r="AH4273" s="1">
        <v>0</v>
      </c>
    </row>
    <row r="4274" spans="1:34">
      <c r="A4274" s="1" t="s">
        <v>11023</v>
      </c>
      <c r="B4274" s="1" t="s">
        <v>11024</v>
      </c>
      <c r="C4274" s="1" t="s">
        <v>73</v>
      </c>
      <c r="D4274" s="1">
        <v>28</v>
      </c>
      <c r="E4274" s="4">
        <v>44711</v>
      </c>
      <c r="F4274" s="1" t="s">
        <v>11025</v>
      </c>
      <c r="G4274" s="1" t="s">
        <v>80</v>
      </c>
      <c r="H4274" s="1" t="s">
        <v>73</v>
      </c>
      <c r="I4274" s="1">
        <v>0</v>
      </c>
      <c r="J4274" s="1" t="s">
        <v>562</v>
      </c>
      <c r="K4274" s="1">
        <v>0.7</v>
      </c>
      <c r="L4274" s="1" t="s">
        <v>82</v>
      </c>
      <c r="M4274" s="1">
        <v>0.72</v>
      </c>
      <c r="N4274" s="1" t="s">
        <v>83</v>
      </c>
      <c r="O4274" s="1">
        <v>0.75</v>
      </c>
      <c r="P4274" s="1" t="s">
        <v>84</v>
      </c>
      <c r="Q4274" s="1">
        <v>0.8</v>
      </c>
      <c r="R4274" s="1" t="s">
        <v>85</v>
      </c>
      <c r="S4274" s="1">
        <v>0</v>
      </c>
      <c r="U4274" s="1">
        <v>0</v>
      </c>
      <c r="W4274" s="1">
        <v>0</v>
      </c>
      <c r="Y4274" s="1">
        <v>0</v>
      </c>
      <c r="AA4274" s="1">
        <v>0</v>
      </c>
      <c r="AC4274" s="1">
        <v>0</v>
      </c>
      <c r="AE4274" s="1">
        <v>0</v>
      </c>
      <c r="AG4274" s="1">
        <v>4</v>
      </c>
      <c r="AH4274" s="1">
        <v>8500</v>
      </c>
    </row>
    <row r="4275" spans="1:34">
      <c r="A4275" s="1" t="s">
        <v>11026</v>
      </c>
      <c r="B4275" s="1" t="s">
        <v>11027</v>
      </c>
      <c r="C4275" s="1" t="s">
        <v>167</v>
      </c>
      <c r="D4275" s="1">
        <v>5</v>
      </c>
      <c r="E4275" s="4">
        <v>44665</v>
      </c>
      <c r="F4275" s="1" t="s">
        <v>11028</v>
      </c>
      <c r="G4275" s="1" t="s">
        <v>80</v>
      </c>
      <c r="H4275" s="1" t="s">
        <v>73</v>
      </c>
      <c r="I4275" s="1">
        <v>0</v>
      </c>
      <c r="J4275" s="1" t="s">
        <v>74</v>
      </c>
      <c r="K4275" s="1">
        <v>0.4</v>
      </c>
      <c r="L4275" s="1" t="s">
        <v>82</v>
      </c>
      <c r="M4275" s="1">
        <v>0.5</v>
      </c>
      <c r="N4275" s="1" t="s">
        <v>83</v>
      </c>
      <c r="O4275" s="1">
        <v>0.65</v>
      </c>
      <c r="P4275" s="1" t="s">
        <v>84</v>
      </c>
      <c r="Q4275" s="1">
        <v>0.75</v>
      </c>
      <c r="R4275" s="1" t="s">
        <v>85</v>
      </c>
      <c r="S4275" s="1">
        <v>0</v>
      </c>
      <c r="U4275" s="1">
        <v>0</v>
      </c>
      <c r="W4275" s="1">
        <v>0</v>
      </c>
      <c r="Y4275" s="1">
        <v>0</v>
      </c>
      <c r="AA4275" s="1">
        <v>0</v>
      </c>
      <c r="AC4275" s="1">
        <v>0</v>
      </c>
      <c r="AE4275" s="1">
        <v>0</v>
      </c>
      <c r="AG4275" s="1">
        <v>4</v>
      </c>
      <c r="AH4275" s="1">
        <v>10000</v>
      </c>
    </row>
    <row r="4276" spans="1:34">
      <c r="A4276" s="1" t="s">
        <v>11029</v>
      </c>
      <c r="B4276" s="1" t="s">
        <v>11030</v>
      </c>
      <c r="C4276" s="1" t="s">
        <v>172</v>
      </c>
      <c r="D4276" s="1">
        <v>16</v>
      </c>
      <c r="E4276" s="1">
        <v>41911</v>
      </c>
      <c r="F4276" s="1" t="s">
        <v>20332</v>
      </c>
      <c r="G4276" s="1" t="s">
        <v>72</v>
      </c>
      <c r="H4276" s="1" t="s">
        <v>65</v>
      </c>
      <c r="I4276" s="1">
        <v>0.8</v>
      </c>
      <c r="J4276" s="1" t="s">
        <v>75</v>
      </c>
      <c r="K4276" s="1">
        <v>0</v>
      </c>
      <c r="M4276" s="1">
        <v>0</v>
      </c>
      <c r="O4276" s="1">
        <v>0</v>
      </c>
      <c r="Q4276" s="1">
        <v>0</v>
      </c>
      <c r="S4276" s="1">
        <v>0</v>
      </c>
      <c r="U4276" s="1">
        <v>0</v>
      </c>
      <c r="W4276" s="1">
        <v>0</v>
      </c>
      <c r="Y4276" s="1">
        <v>0</v>
      </c>
      <c r="AA4276" s="1">
        <v>0</v>
      </c>
      <c r="AC4276" s="1">
        <v>0</v>
      </c>
      <c r="AE4276" s="1">
        <v>0</v>
      </c>
      <c r="AG4276" s="1">
        <v>1</v>
      </c>
      <c r="AH4276" s="1">
        <v>0</v>
      </c>
    </row>
    <row r="4277" spans="1:34">
      <c r="A4277" s="1" t="s">
        <v>11031</v>
      </c>
      <c r="B4277" s="1" t="s">
        <v>11032</v>
      </c>
      <c r="C4277" s="1" t="s">
        <v>112</v>
      </c>
      <c r="D4277" s="1">
        <v>27</v>
      </c>
      <c r="E4277" s="1">
        <v>44183</v>
      </c>
      <c r="F4277" s="1" t="s">
        <v>20332</v>
      </c>
      <c r="G4277" s="1" t="s">
        <v>72</v>
      </c>
      <c r="H4277" s="1" t="s">
        <v>65</v>
      </c>
      <c r="I4277" s="1">
        <v>0.4</v>
      </c>
      <c r="J4277" s="1" t="s">
        <v>75</v>
      </c>
      <c r="K4277" s="1">
        <v>0</v>
      </c>
      <c r="M4277" s="1">
        <v>0</v>
      </c>
      <c r="O4277" s="1">
        <v>0</v>
      </c>
      <c r="Q4277" s="1">
        <v>0</v>
      </c>
      <c r="S4277" s="1">
        <v>0</v>
      </c>
      <c r="U4277" s="1">
        <v>0</v>
      </c>
      <c r="W4277" s="1">
        <v>0</v>
      </c>
      <c r="Y4277" s="1">
        <v>0</v>
      </c>
      <c r="AA4277" s="1">
        <v>0</v>
      </c>
      <c r="AC4277" s="1">
        <v>0</v>
      </c>
      <c r="AE4277" s="1">
        <v>0</v>
      </c>
      <c r="AG4277" s="1">
        <v>1</v>
      </c>
      <c r="AH4277" s="1">
        <v>0</v>
      </c>
    </row>
    <row r="4278" spans="1:34">
      <c r="A4278" s="1" t="s">
        <v>11033</v>
      </c>
      <c r="B4278" s="1" t="s">
        <v>11034</v>
      </c>
      <c r="C4278" s="1" t="s">
        <v>680</v>
      </c>
      <c r="D4278" s="1">
        <v>8</v>
      </c>
      <c r="E4278" s="4">
        <v>44692</v>
      </c>
      <c r="F4278" s="1" t="s">
        <v>11035</v>
      </c>
      <c r="G4278" s="1" t="s">
        <v>72</v>
      </c>
      <c r="H4278" s="1" t="s">
        <v>73</v>
      </c>
      <c r="I4278" s="1">
        <v>0</v>
      </c>
      <c r="J4278" s="1" t="s">
        <v>846</v>
      </c>
      <c r="K4278" s="1">
        <v>0.8</v>
      </c>
      <c r="L4278" s="1" t="s">
        <v>75</v>
      </c>
      <c r="M4278" s="1">
        <v>0</v>
      </c>
      <c r="O4278" s="1">
        <v>0</v>
      </c>
      <c r="Q4278" s="1">
        <v>0</v>
      </c>
      <c r="S4278" s="1">
        <v>0</v>
      </c>
      <c r="U4278" s="1">
        <v>0</v>
      </c>
      <c r="W4278" s="1">
        <v>0</v>
      </c>
      <c r="Y4278" s="1">
        <v>0</v>
      </c>
      <c r="AA4278" s="1">
        <v>0</v>
      </c>
      <c r="AC4278" s="1">
        <v>0</v>
      </c>
      <c r="AE4278" s="1">
        <v>0</v>
      </c>
      <c r="AG4278" s="1">
        <v>2</v>
      </c>
      <c r="AH4278" s="1">
        <v>28000</v>
      </c>
    </row>
    <row r="4279" spans="1:34">
      <c r="A4279" s="1" t="s">
        <v>11036</v>
      </c>
      <c r="B4279" s="1" t="s">
        <v>11037</v>
      </c>
      <c r="C4279" s="1" t="s">
        <v>104</v>
      </c>
      <c r="D4279" s="1">
        <v>4</v>
      </c>
      <c r="E4279" s="1">
        <v>42872</v>
      </c>
      <c r="F4279" s="1" t="s">
        <v>20332</v>
      </c>
      <c r="G4279" s="1" t="s">
        <v>72</v>
      </c>
      <c r="H4279" s="1" t="s">
        <v>65</v>
      </c>
      <c r="I4279" s="1">
        <v>0.8</v>
      </c>
      <c r="J4279" s="1" t="s">
        <v>75</v>
      </c>
      <c r="K4279" s="1">
        <v>0</v>
      </c>
      <c r="M4279" s="1">
        <v>0</v>
      </c>
      <c r="O4279" s="1">
        <v>0</v>
      </c>
      <c r="Q4279" s="1">
        <v>0</v>
      </c>
      <c r="S4279" s="1">
        <v>0</v>
      </c>
      <c r="U4279" s="1">
        <v>0</v>
      </c>
      <c r="W4279" s="1">
        <v>0</v>
      </c>
      <c r="Y4279" s="1">
        <v>0</v>
      </c>
      <c r="AA4279" s="1">
        <v>0</v>
      </c>
      <c r="AC4279" s="1">
        <v>0</v>
      </c>
      <c r="AE4279" s="1">
        <v>0</v>
      </c>
      <c r="AG4279" s="1">
        <v>1</v>
      </c>
      <c r="AH4279" s="1">
        <v>0</v>
      </c>
    </row>
    <row r="4280" spans="1:34">
      <c r="A4280" s="1" t="s">
        <v>11038</v>
      </c>
      <c r="B4280" s="1" t="s">
        <v>11039</v>
      </c>
      <c r="C4280" s="1" t="s">
        <v>228</v>
      </c>
      <c r="D4280" s="1">
        <v>20</v>
      </c>
      <c r="E4280" s="4">
        <v>44712</v>
      </c>
      <c r="F4280" s="1" t="s">
        <v>11040</v>
      </c>
      <c r="G4280" s="1" t="s">
        <v>72</v>
      </c>
      <c r="H4280" s="1" t="s">
        <v>73</v>
      </c>
      <c r="I4280" s="1">
        <v>0</v>
      </c>
      <c r="J4280" s="1" t="s">
        <v>89</v>
      </c>
      <c r="K4280" s="1">
        <v>0.8</v>
      </c>
      <c r="L4280" s="1" t="s">
        <v>75</v>
      </c>
      <c r="M4280" s="1">
        <v>0</v>
      </c>
      <c r="O4280" s="1">
        <v>0</v>
      </c>
      <c r="Q4280" s="1">
        <v>0</v>
      </c>
      <c r="S4280" s="1">
        <v>0</v>
      </c>
      <c r="U4280" s="1">
        <v>0</v>
      </c>
      <c r="W4280" s="1">
        <v>0</v>
      </c>
      <c r="Y4280" s="1">
        <v>0</v>
      </c>
      <c r="AA4280" s="1">
        <v>0</v>
      </c>
      <c r="AC4280" s="1">
        <v>0</v>
      </c>
      <c r="AE4280" s="1">
        <v>0</v>
      </c>
      <c r="AG4280" s="1">
        <v>2</v>
      </c>
      <c r="AH4280" s="1">
        <v>12000</v>
      </c>
    </row>
    <row r="4281" spans="1:34">
      <c r="A4281" s="1" t="s">
        <v>11041</v>
      </c>
      <c r="B4281" s="1" t="s">
        <v>11042</v>
      </c>
      <c r="C4281" s="1" t="s">
        <v>923</v>
      </c>
      <c r="H4281" s="1" t="s">
        <v>65</v>
      </c>
      <c r="I4281" s="1" t="s">
        <v>66</v>
      </c>
      <c r="V4281" s="1" t="s">
        <v>67</v>
      </c>
    </row>
    <row r="4282" spans="1:34">
      <c r="A4282" s="1" t="s">
        <v>11043</v>
      </c>
      <c r="B4282" s="1" t="s">
        <v>11044</v>
      </c>
      <c r="C4282" s="1" t="s">
        <v>613</v>
      </c>
      <c r="D4282" s="1">
        <v>9</v>
      </c>
      <c r="E4282" s="4">
        <v>44645</v>
      </c>
      <c r="F4282" s="1" t="s">
        <v>11045</v>
      </c>
      <c r="G4282" s="1" t="s">
        <v>72</v>
      </c>
      <c r="H4282" s="1" t="s">
        <v>65</v>
      </c>
      <c r="I4282" s="1">
        <v>0.8</v>
      </c>
      <c r="J4282" s="1" t="s">
        <v>75</v>
      </c>
      <c r="K4282" s="1">
        <v>0</v>
      </c>
      <c r="M4282" s="1">
        <v>0</v>
      </c>
      <c r="O4282" s="1">
        <v>0</v>
      </c>
      <c r="Q4282" s="1">
        <v>0</v>
      </c>
      <c r="S4282" s="1">
        <v>0</v>
      </c>
      <c r="U4282" s="1">
        <v>0</v>
      </c>
      <c r="W4282" s="1">
        <v>0</v>
      </c>
      <c r="Y4282" s="1">
        <v>0</v>
      </c>
      <c r="AA4282" s="1">
        <v>0</v>
      </c>
      <c r="AC4282" s="1">
        <v>0</v>
      </c>
      <c r="AE4282" s="1">
        <v>0</v>
      </c>
      <c r="AG4282" s="1">
        <v>1</v>
      </c>
      <c r="AH4282" s="1">
        <v>0</v>
      </c>
    </row>
    <row r="4283" spans="1:34">
      <c r="A4283" s="1" t="s">
        <v>11046</v>
      </c>
      <c r="B4283" s="1" t="s">
        <v>11047</v>
      </c>
      <c r="C4283" s="1" t="s">
        <v>867</v>
      </c>
      <c r="D4283" s="1">
        <v>12</v>
      </c>
      <c r="E4283" s="4">
        <v>44662</v>
      </c>
      <c r="F4283" s="1" t="s">
        <v>11048</v>
      </c>
      <c r="G4283" s="1" t="s">
        <v>72</v>
      </c>
      <c r="H4283" s="1" t="s">
        <v>65</v>
      </c>
      <c r="I4283" s="1">
        <v>0.6</v>
      </c>
      <c r="J4283" s="1" t="s">
        <v>75</v>
      </c>
      <c r="K4283" s="1">
        <v>0</v>
      </c>
      <c r="M4283" s="1">
        <v>0</v>
      </c>
      <c r="O4283" s="1">
        <v>0</v>
      </c>
      <c r="Q4283" s="1">
        <v>0</v>
      </c>
      <c r="S4283" s="1">
        <v>0</v>
      </c>
      <c r="U4283" s="1">
        <v>0</v>
      </c>
      <c r="W4283" s="1">
        <v>0</v>
      </c>
      <c r="Y4283" s="1">
        <v>0</v>
      </c>
      <c r="AA4283" s="1">
        <v>0</v>
      </c>
      <c r="AC4283" s="1">
        <v>0</v>
      </c>
      <c r="AE4283" s="1">
        <v>0</v>
      </c>
      <c r="AG4283" s="1">
        <v>1</v>
      </c>
      <c r="AH4283" s="1">
        <v>0</v>
      </c>
    </row>
    <row r="4284" spans="1:34">
      <c r="A4284" s="1" t="s">
        <v>11049</v>
      </c>
      <c r="B4284" s="1" t="s">
        <v>11050</v>
      </c>
      <c r="C4284" s="1" t="s">
        <v>129</v>
      </c>
      <c r="D4284" s="1">
        <v>15</v>
      </c>
      <c r="E4284" s="1">
        <v>44401</v>
      </c>
      <c r="F4284" s="1" t="s">
        <v>20332</v>
      </c>
      <c r="G4284" s="1" t="s">
        <v>72</v>
      </c>
      <c r="H4284" s="1" t="s">
        <v>65</v>
      </c>
      <c r="I4284" s="1">
        <v>0.8</v>
      </c>
      <c r="J4284" s="1" t="s">
        <v>75</v>
      </c>
      <c r="K4284" s="1">
        <v>0</v>
      </c>
      <c r="M4284" s="1">
        <v>0</v>
      </c>
      <c r="O4284" s="1">
        <v>0</v>
      </c>
      <c r="Q4284" s="1">
        <v>0</v>
      </c>
      <c r="S4284" s="1">
        <v>0</v>
      </c>
      <c r="U4284" s="1">
        <v>0</v>
      </c>
      <c r="W4284" s="1">
        <v>0</v>
      </c>
      <c r="Y4284" s="1">
        <v>0</v>
      </c>
      <c r="AA4284" s="1">
        <v>0</v>
      </c>
      <c r="AC4284" s="1">
        <v>0</v>
      </c>
      <c r="AE4284" s="1">
        <v>0</v>
      </c>
      <c r="AG4284" s="1">
        <v>1</v>
      </c>
      <c r="AH4284" s="1">
        <v>0</v>
      </c>
    </row>
    <row r="4285" spans="1:34">
      <c r="A4285" s="1" t="s">
        <v>11051</v>
      </c>
      <c r="B4285" s="1" t="s">
        <v>11052</v>
      </c>
      <c r="C4285" s="1" t="s">
        <v>121</v>
      </c>
      <c r="D4285" s="1">
        <v>17</v>
      </c>
      <c r="E4285" s="1">
        <v>42214</v>
      </c>
      <c r="F4285" s="1" t="s">
        <v>20332</v>
      </c>
      <c r="G4285" s="1" t="s">
        <v>72</v>
      </c>
      <c r="H4285" s="1" t="s">
        <v>65</v>
      </c>
      <c r="I4285" s="1">
        <v>0.6</v>
      </c>
      <c r="J4285" s="1" t="s">
        <v>75</v>
      </c>
      <c r="K4285" s="1">
        <v>0</v>
      </c>
      <c r="M4285" s="1">
        <v>0</v>
      </c>
      <c r="O4285" s="1">
        <v>0</v>
      </c>
      <c r="Q4285" s="1">
        <v>0</v>
      </c>
      <c r="S4285" s="1">
        <v>0</v>
      </c>
      <c r="U4285" s="1">
        <v>0</v>
      </c>
      <c r="W4285" s="1">
        <v>0</v>
      </c>
      <c r="Y4285" s="1">
        <v>0</v>
      </c>
      <c r="AA4285" s="1">
        <v>0</v>
      </c>
      <c r="AC4285" s="1">
        <v>0</v>
      </c>
      <c r="AE4285" s="1">
        <v>0</v>
      </c>
      <c r="AG4285" s="1">
        <v>1</v>
      </c>
      <c r="AH4285" s="1">
        <v>0</v>
      </c>
    </row>
    <row r="4286" spans="1:34">
      <c r="A4286" s="1" t="s">
        <v>11053</v>
      </c>
      <c r="B4286" s="1" t="s">
        <v>11054</v>
      </c>
      <c r="C4286" s="1" t="s">
        <v>146</v>
      </c>
      <c r="D4286" s="1">
        <v>35</v>
      </c>
      <c r="E4286" s="4">
        <v>44712</v>
      </c>
      <c r="F4286" s="1" t="s">
        <v>11055</v>
      </c>
      <c r="G4286" s="1" t="s">
        <v>72</v>
      </c>
      <c r="H4286" s="1" t="s">
        <v>65</v>
      </c>
      <c r="I4286" s="1">
        <v>0.8</v>
      </c>
      <c r="J4286" s="1" t="s">
        <v>75</v>
      </c>
      <c r="K4286" s="1">
        <v>0</v>
      </c>
      <c r="M4286" s="1">
        <v>0</v>
      </c>
      <c r="O4286" s="1">
        <v>0</v>
      </c>
      <c r="Q4286" s="1">
        <v>0</v>
      </c>
      <c r="S4286" s="1">
        <v>0</v>
      </c>
      <c r="U4286" s="1">
        <v>0</v>
      </c>
      <c r="W4286" s="1">
        <v>0</v>
      </c>
      <c r="Y4286" s="1">
        <v>0</v>
      </c>
      <c r="AA4286" s="1">
        <v>0</v>
      </c>
      <c r="AC4286" s="1">
        <v>0</v>
      </c>
      <c r="AE4286" s="1">
        <v>0</v>
      </c>
      <c r="AG4286" s="1">
        <v>1</v>
      </c>
      <c r="AH4286" s="1">
        <v>0</v>
      </c>
    </row>
    <row r="4287" spans="1:34">
      <c r="A4287" s="1" t="s">
        <v>11056</v>
      </c>
      <c r="B4287" s="1" t="s">
        <v>11057</v>
      </c>
      <c r="C4287" s="1" t="s">
        <v>840</v>
      </c>
      <c r="D4287" s="1">
        <v>7</v>
      </c>
      <c r="E4287" s="4">
        <v>44659</v>
      </c>
      <c r="F4287" s="1" t="s">
        <v>11058</v>
      </c>
      <c r="G4287" s="1" t="s">
        <v>72</v>
      </c>
      <c r="H4287" s="1" t="s">
        <v>73</v>
      </c>
      <c r="I4287" s="1">
        <v>0</v>
      </c>
      <c r="J4287" s="1" t="s">
        <v>74</v>
      </c>
      <c r="K4287" s="1">
        <v>0.8</v>
      </c>
      <c r="L4287" s="1" t="s">
        <v>75</v>
      </c>
      <c r="M4287" s="1">
        <v>0</v>
      </c>
      <c r="O4287" s="1">
        <v>0</v>
      </c>
      <c r="Q4287" s="1">
        <v>0</v>
      </c>
      <c r="S4287" s="1">
        <v>0</v>
      </c>
      <c r="U4287" s="1">
        <v>0</v>
      </c>
      <c r="W4287" s="1">
        <v>0</v>
      </c>
      <c r="Y4287" s="1">
        <v>0</v>
      </c>
      <c r="AA4287" s="1">
        <v>0</v>
      </c>
      <c r="AC4287" s="1">
        <v>0</v>
      </c>
      <c r="AE4287" s="1">
        <v>0</v>
      </c>
      <c r="AG4287" s="1">
        <v>2</v>
      </c>
      <c r="AH4287" s="1">
        <v>10000</v>
      </c>
    </row>
    <row r="4288" spans="1:34">
      <c r="A4288" s="1" t="s">
        <v>11059</v>
      </c>
      <c r="B4288" s="1" t="s">
        <v>11060</v>
      </c>
      <c r="C4288" s="1" t="s">
        <v>840</v>
      </c>
      <c r="D4288" s="1">
        <v>16</v>
      </c>
      <c r="E4288" s="4">
        <v>44742</v>
      </c>
      <c r="F4288" s="1" t="s">
        <v>11061</v>
      </c>
      <c r="G4288" s="1" t="s">
        <v>72</v>
      </c>
      <c r="H4288" s="1" t="s">
        <v>65</v>
      </c>
      <c r="I4288" s="1">
        <v>0.6</v>
      </c>
      <c r="J4288" s="1" t="s">
        <v>75</v>
      </c>
      <c r="K4288" s="1">
        <v>0</v>
      </c>
      <c r="M4288" s="1">
        <v>0</v>
      </c>
      <c r="O4288" s="1">
        <v>0</v>
      </c>
      <c r="Q4288" s="1">
        <v>0</v>
      </c>
      <c r="S4288" s="1">
        <v>0</v>
      </c>
      <c r="U4288" s="1">
        <v>0</v>
      </c>
      <c r="W4288" s="1">
        <v>0</v>
      </c>
      <c r="Y4288" s="1">
        <v>0</v>
      </c>
      <c r="AA4288" s="1">
        <v>0</v>
      </c>
      <c r="AC4288" s="1">
        <v>0</v>
      </c>
      <c r="AE4288" s="1">
        <v>0</v>
      </c>
      <c r="AG4288" s="1">
        <v>1</v>
      </c>
      <c r="AH4288" s="1">
        <v>0</v>
      </c>
    </row>
    <row r="4289" spans="1:34">
      <c r="A4289" s="1" t="s">
        <v>11062</v>
      </c>
      <c r="B4289" s="1" t="s">
        <v>11063</v>
      </c>
      <c r="C4289" s="1" t="s">
        <v>506</v>
      </c>
      <c r="D4289" s="1">
        <v>5</v>
      </c>
      <c r="E4289" s="4">
        <v>44631</v>
      </c>
      <c r="F4289" s="1" t="s">
        <v>11064</v>
      </c>
      <c r="G4289" s="1" t="s">
        <v>72</v>
      </c>
      <c r="H4289" s="1" t="s">
        <v>65</v>
      </c>
      <c r="I4289" s="1">
        <v>0.6</v>
      </c>
      <c r="J4289" s="1" t="s">
        <v>75</v>
      </c>
      <c r="K4289" s="1">
        <v>0</v>
      </c>
      <c r="M4289" s="1">
        <v>0</v>
      </c>
      <c r="O4289" s="1">
        <v>0</v>
      </c>
      <c r="Q4289" s="1">
        <v>0</v>
      </c>
      <c r="S4289" s="1">
        <v>0</v>
      </c>
      <c r="U4289" s="1">
        <v>0</v>
      </c>
      <c r="W4289" s="1">
        <v>0</v>
      </c>
      <c r="Y4289" s="1">
        <v>0</v>
      </c>
      <c r="AA4289" s="1">
        <v>0</v>
      </c>
      <c r="AC4289" s="1">
        <v>0</v>
      </c>
      <c r="AE4289" s="1">
        <v>0</v>
      </c>
      <c r="AG4289" s="1">
        <v>1</v>
      </c>
      <c r="AH4289" s="1">
        <v>0</v>
      </c>
    </row>
    <row r="4290" spans="1:34">
      <c r="A4290" s="1" t="s">
        <v>11065</v>
      </c>
      <c r="B4290" s="1" t="s">
        <v>11066</v>
      </c>
      <c r="C4290" s="1" t="s">
        <v>129</v>
      </c>
      <c r="D4290" s="1">
        <v>21</v>
      </c>
      <c r="E4290" s="1">
        <v>40774</v>
      </c>
      <c r="F4290" s="1" t="s">
        <v>20332</v>
      </c>
      <c r="G4290" s="1" t="s">
        <v>72</v>
      </c>
      <c r="H4290" s="1" t="s">
        <v>65</v>
      </c>
      <c r="I4290" s="1">
        <v>0.5</v>
      </c>
      <c r="J4290" s="1" t="s">
        <v>75</v>
      </c>
      <c r="K4290" s="1">
        <v>0</v>
      </c>
      <c r="M4290" s="1">
        <v>0</v>
      </c>
      <c r="O4290" s="1">
        <v>0</v>
      </c>
      <c r="Q4290" s="1">
        <v>0</v>
      </c>
      <c r="S4290" s="1">
        <v>0</v>
      </c>
      <c r="U4290" s="1">
        <v>0</v>
      </c>
      <c r="W4290" s="1">
        <v>0</v>
      </c>
      <c r="Y4290" s="1">
        <v>0</v>
      </c>
      <c r="AA4290" s="1">
        <v>0</v>
      </c>
      <c r="AC4290" s="1">
        <v>0</v>
      </c>
      <c r="AE4290" s="1">
        <v>0</v>
      </c>
      <c r="AG4290" s="1">
        <v>1</v>
      </c>
      <c r="AH4290" s="1">
        <v>0</v>
      </c>
    </row>
    <row r="4291" spans="1:34">
      <c r="A4291" s="1" t="s">
        <v>11067</v>
      </c>
      <c r="B4291" s="1" t="s">
        <v>11068</v>
      </c>
      <c r="C4291" s="1" t="s">
        <v>613</v>
      </c>
      <c r="D4291" s="1">
        <v>13</v>
      </c>
      <c r="E4291" s="4">
        <v>44709</v>
      </c>
      <c r="F4291" s="1" t="s">
        <v>11069</v>
      </c>
      <c r="G4291" s="1" t="s">
        <v>72</v>
      </c>
      <c r="H4291" s="1" t="s">
        <v>73</v>
      </c>
      <c r="I4291" s="1">
        <v>0</v>
      </c>
      <c r="J4291" s="1" t="s">
        <v>1640</v>
      </c>
      <c r="K4291" s="1">
        <v>0.8</v>
      </c>
      <c r="L4291" s="1" t="s">
        <v>75</v>
      </c>
      <c r="M4291" s="1">
        <v>0</v>
      </c>
      <c r="O4291" s="1">
        <v>0</v>
      </c>
      <c r="Q4291" s="1">
        <v>0</v>
      </c>
      <c r="S4291" s="1">
        <v>0</v>
      </c>
      <c r="U4291" s="1">
        <v>0</v>
      </c>
      <c r="W4291" s="1">
        <v>0</v>
      </c>
      <c r="Y4291" s="1">
        <v>0</v>
      </c>
      <c r="AA4291" s="1">
        <v>0</v>
      </c>
      <c r="AC4291" s="1">
        <v>0</v>
      </c>
      <c r="AE4291" s="1">
        <v>0</v>
      </c>
      <c r="AG4291" s="1">
        <v>2</v>
      </c>
      <c r="AH4291" s="1">
        <v>7499.99</v>
      </c>
    </row>
    <row r="4292" spans="1:34">
      <c r="A4292" s="1" t="s">
        <v>11070</v>
      </c>
      <c r="B4292" s="1" t="s">
        <v>11071</v>
      </c>
      <c r="C4292" s="1" t="s">
        <v>826</v>
      </c>
      <c r="D4292" s="1">
        <v>112</v>
      </c>
      <c r="E4292" s="1">
        <v>44529</v>
      </c>
      <c r="F4292" s="1" t="s">
        <v>20623</v>
      </c>
      <c r="G4292" s="1" t="s">
        <v>72</v>
      </c>
      <c r="H4292" s="1" t="s">
        <v>65</v>
      </c>
      <c r="I4292" s="1">
        <v>0.8</v>
      </c>
      <c r="J4292" s="1" t="s">
        <v>75</v>
      </c>
      <c r="K4292" s="1">
        <v>0</v>
      </c>
      <c r="M4292" s="1">
        <v>0</v>
      </c>
      <c r="O4292" s="1">
        <v>0</v>
      </c>
      <c r="Q4292" s="1">
        <v>0</v>
      </c>
      <c r="S4292" s="1">
        <v>0</v>
      </c>
      <c r="U4292" s="1">
        <v>0</v>
      </c>
      <c r="W4292" s="1">
        <v>0</v>
      </c>
      <c r="Y4292" s="1">
        <v>0</v>
      </c>
      <c r="AA4292" s="1">
        <v>0</v>
      </c>
      <c r="AC4292" s="1">
        <v>0</v>
      </c>
      <c r="AE4292" s="1">
        <v>0</v>
      </c>
      <c r="AG4292" s="1">
        <v>1</v>
      </c>
      <c r="AH4292" s="1">
        <v>0</v>
      </c>
    </row>
    <row r="4293" spans="1:34">
      <c r="A4293" s="1" t="s">
        <v>11072</v>
      </c>
      <c r="B4293" s="1" t="s">
        <v>11073</v>
      </c>
      <c r="C4293" s="1" t="s">
        <v>752</v>
      </c>
      <c r="D4293" s="1">
        <v>7</v>
      </c>
      <c r="E4293" s="4">
        <v>44632</v>
      </c>
      <c r="F4293" s="1" t="s">
        <v>11074</v>
      </c>
      <c r="G4293" s="1" t="s">
        <v>72</v>
      </c>
      <c r="H4293" s="1" t="s">
        <v>65</v>
      </c>
      <c r="I4293" s="1">
        <v>0.7</v>
      </c>
      <c r="J4293" s="1" t="s">
        <v>75</v>
      </c>
      <c r="K4293" s="1">
        <v>0</v>
      </c>
      <c r="M4293" s="1">
        <v>0</v>
      </c>
      <c r="O4293" s="1">
        <v>0</v>
      </c>
      <c r="Q4293" s="1">
        <v>0</v>
      </c>
      <c r="S4293" s="1">
        <v>0</v>
      </c>
      <c r="U4293" s="1">
        <v>0</v>
      </c>
      <c r="W4293" s="1">
        <v>0</v>
      </c>
      <c r="Y4293" s="1">
        <v>0</v>
      </c>
      <c r="AA4293" s="1">
        <v>0</v>
      </c>
      <c r="AC4293" s="1">
        <v>0</v>
      </c>
      <c r="AE4293" s="1">
        <v>0</v>
      </c>
      <c r="AG4293" s="1">
        <v>1</v>
      </c>
      <c r="AH4293" s="1">
        <v>0</v>
      </c>
    </row>
    <row r="4294" spans="1:34">
      <c r="A4294" s="1" t="s">
        <v>11075</v>
      </c>
      <c r="B4294" s="1" t="s">
        <v>11076</v>
      </c>
      <c r="C4294" s="1" t="s">
        <v>1153</v>
      </c>
      <c r="D4294" s="1">
        <v>6</v>
      </c>
      <c r="E4294" s="4">
        <v>44644</v>
      </c>
      <c r="F4294" s="1" t="s">
        <v>11077</v>
      </c>
      <c r="G4294" s="1" t="s">
        <v>72</v>
      </c>
      <c r="H4294" s="1" t="s">
        <v>65</v>
      </c>
      <c r="I4294" s="1">
        <v>0.8</v>
      </c>
      <c r="J4294" s="1" t="s">
        <v>75</v>
      </c>
      <c r="K4294" s="1">
        <v>0</v>
      </c>
      <c r="M4294" s="1">
        <v>0</v>
      </c>
      <c r="O4294" s="1">
        <v>0</v>
      </c>
      <c r="Q4294" s="1">
        <v>0</v>
      </c>
      <c r="S4294" s="1">
        <v>0</v>
      </c>
      <c r="U4294" s="1">
        <v>0</v>
      </c>
      <c r="W4294" s="1">
        <v>0</v>
      </c>
      <c r="Y4294" s="1">
        <v>0</v>
      </c>
      <c r="AA4294" s="1">
        <v>0</v>
      </c>
      <c r="AC4294" s="1">
        <v>0</v>
      </c>
      <c r="AE4294" s="1">
        <v>0</v>
      </c>
      <c r="AG4294" s="1">
        <v>1</v>
      </c>
      <c r="AH4294" s="1">
        <v>0</v>
      </c>
    </row>
    <row r="4295" spans="1:34">
      <c r="A4295" s="1" t="s">
        <v>11078</v>
      </c>
      <c r="B4295" s="1" t="s">
        <v>11079</v>
      </c>
      <c r="C4295" s="1" t="s">
        <v>108</v>
      </c>
      <c r="D4295" s="1">
        <v>8</v>
      </c>
      <c r="E4295" s="1">
        <v>44237</v>
      </c>
      <c r="F4295" s="1" t="s">
        <v>20332</v>
      </c>
      <c r="G4295" s="1" t="s">
        <v>72</v>
      </c>
      <c r="H4295" s="1" t="s">
        <v>65</v>
      </c>
      <c r="I4295" s="1">
        <v>0.7</v>
      </c>
      <c r="J4295" s="1" t="s">
        <v>75</v>
      </c>
      <c r="K4295" s="1">
        <v>0</v>
      </c>
      <c r="M4295" s="1">
        <v>0</v>
      </c>
      <c r="O4295" s="1">
        <v>0</v>
      </c>
      <c r="Q4295" s="1">
        <v>0</v>
      </c>
      <c r="S4295" s="1">
        <v>0</v>
      </c>
      <c r="U4295" s="1">
        <v>0</v>
      </c>
      <c r="W4295" s="1">
        <v>0</v>
      </c>
      <c r="Y4295" s="1">
        <v>0</v>
      </c>
      <c r="AA4295" s="1">
        <v>0</v>
      </c>
      <c r="AC4295" s="1">
        <v>0</v>
      </c>
      <c r="AE4295" s="1">
        <v>0</v>
      </c>
      <c r="AG4295" s="1">
        <v>1</v>
      </c>
      <c r="AH4295" s="1">
        <v>0</v>
      </c>
    </row>
    <row r="4296" spans="1:34">
      <c r="A4296" s="1" t="s">
        <v>11080</v>
      </c>
      <c r="B4296" s="1" t="s">
        <v>11081</v>
      </c>
      <c r="C4296" s="1" t="s">
        <v>840</v>
      </c>
      <c r="D4296" s="1">
        <v>16</v>
      </c>
      <c r="E4296" s="4">
        <v>44664</v>
      </c>
      <c r="F4296" s="1" t="s">
        <v>11082</v>
      </c>
      <c r="G4296" s="1" t="s">
        <v>72</v>
      </c>
      <c r="H4296" s="1" t="s">
        <v>65</v>
      </c>
      <c r="I4296" s="1">
        <v>0.8</v>
      </c>
      <c r="J4296" s="1" t="s">
        <v>75</v>
      </c>
      <c r="K4296" s="1">
        <v>0</v>
      </c>
      <c r="M4296" s="1">
        <v>0</v>
      </c>
      <c r="O4296" s="1">
        <v>0</v>
      </c>
      <c r="Q4296" s="1">
        <v>0</v>
      </c>
      <c r="S4296" s="1">
        <v>0</v>
      </c>
      <c r="U4296" s="1">
        <v>0</v>
      </c>
      <c r="W4296" s="1">
        <v>0</v>
      </c>
      <c r="Y4296" s="1">
        <v>0</v>
      </c>
      <c r="AA4296" s="1">
        <v>0</v>
      </c>
      <c r="AC4296" s="1">
        <v>0</v>
      </c>
      <c r="AE4296" s="1">
        <v>0</v>
      </c>
      <c r="AG4296" s="1">
        <v>1</v>
      </c>
      <c r="AH4296" s="1">
        <v>0</v>
      </c>
    </row>
    <row r="4297" spans="1:34">
      <c r="A4297" s="1" t="s">
        <v>11083</v>
      </c>
      <c r="B4297" s="1" t="s">
        <v>11084</v>
      </c>
      <c r="C4297" s="1" t="s">
        <v>302</v>
      </c>
      <c r="D4297" s="1">
        <v>7</v>
      </c>
      <c r="E4297" s="4">
        <v>44630</v>
      </c>
      <c r="F4297" s="1" t="s">
        <v>11085</v>
      </c>
      <c r="G4297" s="1" t="s">
        <v>72</v>
      </c>
      <c r="H4297" s="1" t="s">
        <v>73</v>
      </c>
      <c r="I4297" s="1">
        <v>0</v>
      </c>
      <c r="J4297" s="1" t="s">
        <v>74</v>
      </c>
      <c r="K4297" s="1">
        <v>0.8</v>
      </c>
      <c r="L4297" s="1" t="s">
        <v>75</v>
      </c>
      <c r="M4297" s="1">
        <v>0</v>
      </c>
      <c r="O4297" s="1">
        <v>0</v>
      </c>
      <c r="Q4297" s="1">
        <v>0</v>
      </c>
      <c r="S4297" s="1">
        <v>0</v>
      </c>
      <c r="U4297" s="1">
        <v>0</v>
      </c>
      <c r="W4297" s="1">
        <v>0</v>
      </c>
      <c r="Y4297" s="1">
        <v>0</v>
      </c>
      <c r="AA4297" s="1">
        <v>0</v>
      </c>
      <c r="AC4297" s="1">
        <v>0</v>
      </c>
      <c r="AE4297" s="1">
        <v>0</v>
      </c>
      <c r="AG4297" s="1">
        <v>2</v>
      </c>
      <c r="AH4297" s="1">
        <v>10000</v>
      </c>
    </row>
    <row r="4298" spans="1:34">
      <c r="A4298" s="1" t="s">
        <v>11086</v>
      </c>
      <c r="B4298" s="1" t="s">
        <v>11087</v>
      </c>
      <c r="C4298" s="1" t="s">
        <v>346</v>
      </c>
      <c r="D4298" s="1">
        <v>30</v>
      </c>
      <c r="E4298" s="1">
        <v>44446</v>
      </c>
      <c r="F4298" s="1" t="s">
        <v>20624</v>
      </c>
      <c r="G4298" s="1" t="s">
        <v>20341</v>
      </c>
      <c r="H4298" s="1" t="s">
        <v>73</v>
      </c>
      <c r="I4298" s="1">
        <v>0</v>
      </c>
      <c r="J4298" s="1" t="s">
        <v>684</v>
      </c>
      <c r="K4298" s="1">
        <v>0.7</v>
      </c>
      <c r="L4298" s="1" t="s">
        <v>82</v>
      </c>
      <c r="M4298" s="1">
        <v>0.75</v>
      </c>
      <c r="N4298" s="1" t="s">
        <v>83</v>
      </c>
      <c r="O4298" s="1">
        <v>0.78</v>
      </c>
      <c r="P4298" s="1" t="s">
        <v>84</v>
      </c>
      <c r="Q4298" s="1">
        <v>0.79</v>
      </c>
      <c r="R4298" s="1" t="s">
        <v>85</v>
      </c>
      <c r="S4298" s="1">
        <v>0</v>
      </c>
      <c r="U4298" s="1">
        <v>0</v>
      </c>
      <c r="W4298" s="1">
        <v>0</v>
      </c>
      <c r="Y4298" s="1">
        <v>0</v>
      </c>
      <c r="AA4298" s="1">
        <v>0</v>
      </c>
      <c r="AC4298" s="1">
        <v>0</v>
      </c>
      <c r="AE4298" s="1">
        <v>0</v>
      </c>
      <c r="AG4298" s="1">
        <v>4</v>
      </c>
      <c r="AH4298" s="1">
        <v>11000</v>
      </c>
    </row>
    <row r="4299" spans="1:34">
      <c r="A4299" s="1" t="s">
        <v>11088</v>
      </c>
      <c r="B4299" s="1" t="s">
        <v>11089</v>
      </c>
      <c r="C4299" s="1" t="s">
        <v>115</v>
      </c>
      <c r="D4299" s="1">
        <v>14</v>
      </c>
      <c r="E4299" s="1">
        <v>42828</v>
      </c>
      <c r="F4299" s="1" t="s">
        <v>20332</v>
      </c>
      <c r="G4299" s="1" t="s">
        <v>72</v>
      </c>
      <c r="H4299" s="1" t="s">
        <v>73</v>
      </c>
      <c r="I4299" s="1">
        <v>0</v>
      </c>
      <c r="J4299" s="1" t="s">
        <v>89</v>
      </c>
      <c r="K4299" s="1">
        <v>0.8</v>
      </c>
      <c r="L4299" s="1" t="s">
        <v>75</v>
      </c>
      <c r="M4299" s="1">
        <v>0</v>
      </c>
      <c r="O4299" s="1">
        <v>0</v>
      </c>
      <c r="Q4299" s="1">
        <v>0</v>
      </c>
      <c r="S4299" s="1">
        <v>0</v>
      </c>
      <c r="U4299" s="1">
        <v>0</v>
      </c>
      <c r="W4299" s="1">
        <v>0</v>
      </c>
      <c r="Y4299" s="1">
        <v>0</v>
      </c>
      <c r="AA4299" s="1">
        <v>0</v>
      </c>
      <c r="AC4299" s="1">
        <v>0</v>
      </c>
      <c r="AE4299" s="1">
        <v>0</v>
      </c>
      <c r="AG4299" s="1">
        <v>2</v>
      </c>
      <c r="AH4299" s="1">
        <v>12000</v>
      </c>
    </row>
    <row r="4300" spans="1:34">
      <c r="A4300" s="1" t="s">
        <v>11090</v>
      </c>
      <c r="B4300" s="1" t="s">
        <v>11091</v>
      </c>
      <c r="C4300" s="1" t="s">
        <v>365</v>
      </c>
      <c r="D4300" s="1">
        <v>5</v>
      </c>
      <c r="E4300" s="4">
        <v>44648</v>
      </c>
      <c r="F4300" s="1" t="s">
        <v>11092</v>
      </c>
      <c r="G4300" s="1" t="s">
        <v>72</v>
      </c>
      <c r="H4300" s="1" t="s">
        <v>73</v>
      </c>
      <c r="I4300" s="1">
        <v>0</v>
      </c>
      <c r="J4300" s="1" t="s">
        <v>1697</v>
      </c>
      <c r="K4300" s="1">
        <v>0.5</v>
      </c>
      <c r="L4300" s="1" t="s">
        <v>75</v>
      </c>
      <c r="M4300" s="1">
        <v>0</v>
      </c>
      <c r="O4300" s="1">
        <v>0</v>
      </c>
      <c r="Q4300" s="1">
        <v>0</v>
      </c>
      <c r="S4300" s="1">
        <v>0</v>
      </c>
      <c r="U4300" s="1">
        <v>0</v>
      </c>
      <c r="W4300" s="1">
        <v>0</v>
      </c>
      <c r="Y4300" s="1">
        <v>0</v>
      </c>
      <c r="AA4300" s="1">
        <v>0</v>
      </c>
      <c r="AC4300" s="1">
        <v>0</v>
      </c>
      <c r="AE4300" s="1">
        <v>0</v>
      </c>
      <c r="AG4300" s="1">
        <v>2</v>
      </c>
      <c r="AH4300" s="1">
        <v>20000</v>
      </c>
    </row>
    <row r="4301" spans="1:34">
      <c r="A4301" s="1" t="s">
        <v>11093</v>
      </c>
      <c r="B4301" s="1" t="s">
        <v>11094</v>
      </c>
      <c r="C4301" s="1" t="s">
        <v>810</v>
      </c>
      <c r="D4301" s="1">
        <v>4</v>
      </c>
      <c r="E4301" s="1">
        <v>44281</v>
      </c>
      <c r="F4301" s="1" t="s">
        <v>20332</v>
      </c>
      <c r="G4301" s="1" t="s">
        <v>72</v>
      </c>
      <c r="H4301" s="1" t="s">
        <v>73</v>
      </c>
      <c r="I4301" s="1">
        <v>0</v>
      </c>
      <c r="J4301" s="1" t="s">
        <v>81</v>
      </c>
      <c r="K4301" s="1">
        <v>0.6</v>
      </c>
      <c r="L4301" s="1" t="s">
        <v>75</v>
      </c>
      <c r="M4301" s="1">
        <v>0</v>
      </c>
      <c r="O4301" s="1">
        <v>0</v>
      </c>
      <c r="Q4301" s="1">
        <v>0</v>
      </c>
      <c r="S4301" s="1">
        <v>0</v>
      </c>
      <c r="U4301" s="1">
        <v>0</v>
      </c>
      <c r="W4301" s="1">
        <v>0</v>
      </c>
      <c r="Y4301" s="1">
        <v>0</v>
      </c>
      <c r="AA4301" s="1">
        <v>0</v>
      </c>
      <c r="AC4301" s="1">
        <v>0</v>
      </c>
      <c r="AE4301" s="1">
        <v>0</v>
      </c>
      <c r="AG4301" s="1">
        <v>2</v>
      </c>
      <c r="AH4301" s="1">
        <v>15000</v>
      </c>
    </row>
    <row r="4302" spans="1:34">
      <c r="A4302" s="1" t="s">
        <v>11095</v>
      </c>
      <c r="B4302" s="1" t="s">
        <v>11096</v>
      </c>
      <c r="C4302" s="1" t="s">
        <v>1331</v>
      </c>
      <c r="D4302" s="1">
        <v>43</v>
      </c>
      <c r="E4302" s="1">
        <v>41912</v>
      </c>
      <c r="F4302" s="1" t="s">
        <v>20332</v>
      </c>
      <c r="G4302" s="1" t="s">
        <v>72</v>
      </c>
      <c r="H4302" s="1" t="s">
        <v>65</v>
      </c>
      <c r="I4302" s="1">
        <v>0.7</v>
      </c>
      <c r="J4302" s="1" t="s">
        <v>75</v>
      </c>
      <c r="K4302" s="1">
        <v>0</v>
      </c>
      <c r="M4302" s="1">
        <v>0</v>
      </c>
      <c r="O4302" s="1">
        <v>0</v>
      </c>
      <c r="Q4302" s="1">
        <v>0</v>
      </c>
      <c r="S4302" s="1">
        <v>0</v>
      </c>
      <c r="U4302" s="1">
        <v>0</v>
      </c>
      <c r="W4302" s="1">
        <v>0</v>
      </c>
      <c r="Y4302" s="1">
        <v>0</v>
      </c>
      <c r="AA4302" s="1">
        <v>0</v>
      </c>
      <c r="AC4302" s="1">
        <v>0</v>
      </c>
      <c r="AE4302" s="1">
        <v>0</v>
      </c>
      <c r="AG4302" s="1">
        <v>1</v>
      </c>
      <c r="AH4302" s="1">
        <v>0</v>
      </c>
    </row>
    <row r="4303" spans="1:34">
      <c r="A4303" s="1" t="s">
        <v>11097</v>
      </c>
      <c r="B4303" s="1" t="s">
        <v>11098</v>
      </c>
      <c r="C4303" s="1" t="s">
        <v>1631</v>
      </c>
      <c r="D4303" s="1">
        <v>6</v>
      </c>
      <c r="E4303" s="4">
        <v>44649</v>
      </c>
      <c r="F4303" s="1" t="s">
        <v>20625</v>
      </c>
      <c r="G4303" s="1" t="s">
        <v>1821</v>
      </c>
      <c r="H4303" s="1" t="s">
        <v>73</v>
      </c>
      <c r="I4303" s="1">
        <v>0</v>
      </c>
      <c r="J4303" s="1" t="s">
        <v>434</v>
      </c>
      <c r="K4303" s="1">
        <v>0.65</v>
      </c>
      <c r="L4303" s="1" t="s">
        <v>82</v>
      </c>
      <c r="M4303" s="1">
        <v>0.68</v>
      </c>
      <c r="N4303" s="1" t="s">
        <v>83</v>
      </c>
      <c r="O4303" s="1">
        <v>0.76</v>
      </c>
      <c r="P4303" s="1" t="s">
        <v>84</v>
      </c>
      <c r="Q4303" s="1">
        <v>0.78</v>
      </c>
      <c r="R4303" s="1" t="s">
        <v>85</v>
      </c>
      <c r="S4303" s="1">
        <v>0</v>
      </c>
      <c r="U4303" s="1">
        <v>0</v>
      </c>
      <c r="W4303" s="1">
        <v>0</v>
      </c>
      <c r="Y4303" s="1">
        <v>0</v>
      </c>
      <c r="AA4303" s="1">
        <v>0</v>
      </c>
      <c r="AC4303" s="1">
        <v>0</v>
      </c>
      <c r="AE4303" s="1">
        <v>0</v>
      </c>
      <c r="AG4303" s="1">
        <v>4</v>
      </c>
      <c r="AH4303" s="1">
        <v>7500</v>
      </c>
    </row>
    <row r="4304" spans="1:34">
      <c r="A4304" s="1" t="s">
        <v>11099</v>
      </c>
      <c r="B4304" s="1" t="s">
        <v>11100</v>
      </c>
      <c r="C4304" s="1" t="s">
        <v>365</v>
      </c>
      <c r="D4304" s="1">
        <v>36</v>
      </c>
      <c r="E4304" s="4">
        <v>44558</v>
      </c>
      <c r="F4304" s="1" t="s">
        <v>11101</v>
      </c>
      <c r="G4304" s="1" t="s">
        <v>80</v>
      </c>
      <c r="H4304" s="1" t="s">
        <v>65</v>
      </c>
      <c r="I4304" s="1">
        <v>0.5</v>
      </c>
      <c r="J4304" s="1" t="s">
        <v>75</v>
      </c>
      <c r="K4304" s="1">
        <v>0</v>
      </c>
      <c r="M4304" s="1">
        <v>0</v>
      </c>
      <c r="O4304" s="1">
        <v>0</v>
      </c>
      <c r="Q4304" s="1">
        <v>0</v>
      </c>
      <c r="S4304" s="1">
        <v>0</v>
      </c>
      <c r="U4304" s="1">
        <v>0</v>
      </c>
      <c r="W4304" s="1">
        <v>0</v>
      </c>
      <c r="Y4304" s="1">
        <v>0</v>
      </c>
      <c r="AA4304" s="1">
        <v>0</v>
      </c>
      <c r="AC4304" s="1">
        <v>0</v>
      </c>
      <c r="AE4304" s="1">
        <v>0</v>
      </c>
      <c r="AG4304" s="1">
        <v>1</v>
      </c>
      <c r="AH4304" s="1">
        <v>0</v>
      </c>
    </row>
    <row r="4305" spans="1:34">
      <c r="A4305" s="1" t="s">
        <v>11102</v>
      </c>
      <c r="B4305" s="1" t="s">
        <v>11103</v>
      </c>
      <c r="C4305" s="1" t="s">
        <v>95</v>
      </c>
      <c r="D4305" s="1">
        <v>102</v>
      </c>
      <c r="E4305" s="1">
        <v>40760</v>
      </c>
      <c r="F4305" s="1" t="s">
        <v>20332</v>
      </c>
      <c r="G4305" s="1" t="s">
        <v>72</v>
      </c>
      <c r="H4305" s="1" t="s">
        <v>73</v>
      </c>
      <c r="I4305" s="1">
        <v>0</v>
      </c>
      <c r="J4305" s="1" t="s">
        <v>74</v>
      </c>
      <c r="K4305" s="1">
        <v>0.8</v>
      </c>
      <c r="L4305" s="1" t="s">
        <v>75</v>
      </c>
      <c r="M4305" s="1">
        <v>0</v>
      </c>
      <c r="O4305" s="1">
        <v>0</v>
      </c>
      <c r="Q4305" s="1">
        <v>0</v>
      </c>
      <c r="S4305" s="1">
        <v>0</v>
      </c>
      <c r="U4305" s="1">
        <v>0</v>
      </c>
      <c r="W4305" s="1">
        <v>0</v>
      </c>
      <c r="Y4305" s="1">
        <v>0</v>
      </c>
      <c r="AA4305" s="1">
        <v>0</v>
      </c>
      <c r="AC4305" s="1">
        <v>0</v>
      </c>
      <c r="AE4305" s="1">
        <v>0</v>
      </c>
      <c r="AG4305" s="1">
        <v>2</v>
      </c>
      <c r="AH4305" s="1">
        <v>10000</v>
      </c>
    </row>
    <row r="4306" spans="1:34">
      <c r="A4306" s="1" t="s">
        <v>11104</v>
      </c>
      <c r="B4306" s="1" t="s">
        <v>11105</v>
      </c>
      <c r="C4306" s="1" t="s">
        <v>1334</v>
      </c>
      <c r="D4306" s="1">
        <v>36</v>
      </c>
      <c r="E4306" s="4">
        <v>44644</v>
      </c>
      <c r="F4306" s="1" t="s">
        <v>11106</v>
      </c>
      <c r="G4306" s="1" t="s">
        <v>80</v>
      </c>
      <c r="H4306" s="1" t="s">
        <v>73</v>
      </c>
      <c r="I4306" s="1">
        <v>0.37</v>
      </c>
      <c r="J4306" s="1" t="s">
        <v>82</v>
      </c>
      <c r="K4306" s="1">
        <v>0.49</v>
      </c>
      <c r="L4306" s="1" t="s">
        <v>83</v>
      </c>
      <c r="M4306" s="1">
        <v>0.7</v>
      </c>
      <c r="N4306" s="1" t="s">
        <v>84</v>
      </c>
      <c r="O4306" s="1">
        <v>0.8</v>
      </c>
      <c r="P4306" s="1" t="s">
        <v>85</v>
      </c>
      <c r="Q4306" s="1">
        <v>0</v>
      </c>
      <c r="S4306" s="1">
        <v>0</v>
      </c>
      <c r="U4306" s="1">
        <v>0</v>
      </c>
      <c r="W4306" s="1">
        <v>0</v>
      </c>
      <c r="Y4306" s="1">
        <v>0</v>
      </c>
      <c r="AA4306" s="1">
        <v>0</v>
      </c>
      <c r="AC4306" s="1">
        <v>0</v>
      </c>
      <c r="AE4306" s="1">
        <v>0</v>
      </c>
      <c r="AG4306" s="1">
        <v>3</v>
      </c>
      <c r="AH4306" s="1">
        <v>0</v>
      </c>
    </row>
    <row r="4307" spans="1:34">
      <c r="A4307" s="1" t="s">
        <v>11107</v>
      </c>
      <c r="B4307" s="1" t="s">
        <v>11108</v>
      </c>
      <c r="C4307" s="1" t="s">
        <v>259</v>
      </c>
      <c r="D4307" s="1">
        <v>7</v>
      </c>
      <c r="E4307" s="4">
        <v>44657</v>
      </c>
      <c r="F4307" s="1" t="s">
        <v>11109</v>
      </c>
      <c r="G4307" s="1" t="s">
        <v>72</v>
      </c>
      <c r="H4307" s="1" t="s">
        <v>65</v>
      </c>
      <c r="I4307" s="1">
        <v>0.65</v>
      </c>
      <c r="J4307" s="1" t="s">
        <v>75</v>
      </c>
      <c r="K4307" s="1">
        <v>0</v>
      </c>
      <c r="M4307" s="1">
        <v>0</v>
      </c>
      <c r="O4307" s="1">
        <v>0</v>
      </c>
      <c r="Q4307" s="1">
        <v>0</v>
      </c>
      <c r="S4307" s="1">
        <v>0</v>
      </c>
      <c r="U4307" s="1">
        <v>0</v>
      </c>
      <c r="W4307" s="1">
        <v>0</v>
      </c>
      <c r="Y4307" s="1">
        <v>0</v>
      </c>
      <c r="AA4307" s="1">
        <v>0</v>
      </c>
      <c r="AC4307" s="1">
        <v>0</v>
      </c>
      <c r="AE4307" s="1">
        <v>0</v>
      </c>
      <c r="AG4307" s="1">
        <v>1</v>
      </c>
      <c r="AH4307" s="1">
        <v>0</v>
      </c>
    </row>
    <row r="4308" spans="1:34">
      <c r="A4308" s="1" t="s">
        <v>11110</v>
      </c>
      <c r="B4308" s="1" t="s">
        <v>11111</v>
      </c>
      <c r="C4308" s="1" t="s">
        <v>613</v>
      </c>
      <c r="D4308" s="1">
        <v>6</v>
      </c>
      <c r="E4308" s="4">
        <v>44665</v>
      </c>
      <c r="F4308" s="1" t="s">
        <v>11112</v>
      </c>
      <c r="G4308" s="1" t="s">
        <v>80</v>
      </c>
      <c r="H4308" s="1" t="s">
        <v>73</v>
      </c>
      <c r="I4308" s="1">
        <v>0</v>
      </c>
      <c r="J4308" s="1" t="s">
        <v>684</v>
      </c>
      <c r="K4308" s="1">
        <v>0.8</v>
      </c>
      <c r="L4308" s="1" t="s">
        <v>75</v>
      </c>
      <c r="M4308" s="1">
        <v>0</v>
      </c>
      <c r="O4308" s="1">
        <v>0</v>
      </c>
      <c r="Q4308" s="1">
        <v>0</v>
      </c>
      <c r="S4308" s="1">
        <v>0</v>
      </c>
      <c r="U4308" s="1">
        <v>0</v>
      </c>
      <c r="W4308" s="1">
        <v>0</v>
      </c>
      <c r="Y4308" s="1">
        <v>0</v>
      </c>
      <c r="AA4308" s="1">
        <v>0</v>
      </c>
      <c r="AC4308" s="1">
        <v>0</v>
      </c>
      <c r="AE4308" s="1">
        <v>0</v>
      </c>
      <c r="AG4308" s="1">
        <v>2</v>
      </c>
      <c r="AH4308" s="1">
        <v>11000</v>
      </c>
    </row>
    <row r="4309" spans="1:34">
      <c r="A4309" s="1" t="s">
        <v>11113</v>
      </c>
      <c r="B4309" s="1" t="s">
        <v>11114</v>
      </c>
      <c r="C4309" s="1" t="s">
        <v>112</v>
      </c>
      <c r="D4309" s="1">
        <v>14</v>
      </c>
      <c r="E4309" s="4">
        <v>44705</v>
      </c>
      <c r="F4309" s="1" t="s">
        <v>11115</v>
      </c>
      <c r="G4309" s="1" t="s">
        <v>72</v>
      </c>
      <c r="H4309" s="1" t="s">
        <v>65</v>
      </c>
      <c r="I4309" s="1">
        <v>0.6</v>
      </c>
      <c r="J4309" s="1" t="s">
        <v>75</v>
      </c>
      <c r="K4309" s="1">
        <v>0</v>
      </c>
      <c r="M4309" s="1">
        <v>0</v>
      </c>
      <c r="O4309" s="1">
        <v>0</v>
      </c>
      <c r="Q4309" s="1">
        <v>0</v>
      </c>
      <c r="S4309" s="1">
        <v>0</v>
      </c>
      <c r="U4309" s="1">
        <v>0</v>
      </c>
      <c r="W4309" s="1">
        <v>0</v>
      </c>
      <c r="Y4309" s="1">
        <v>0</v>
      </c>
      <c r="AA4309" s="1">
        <v>0</v>
      </c>
      <c r="AC4309" s="1">
        <v>0</v>
      </c>
      <c r="AE4309" s="1">
        <v>0</v>
      </c>
      <c r="AG4309" s="1">
        <v>1</v>
      </c>
      <c r="AH4309" s="1">
        <v>0</v>
      </c>
    </row>
    <row r="4310" spans="1:34">
      <c r="A4310" s="1" t="s">
        <v>11116</v>
      </c>
      <c r="B4310" s="1" t="s">
        <v>11117</v>
      </c>
      <c r="C4310" s="1" t="s">
        <v>297</v>
      </c>
      <c r="D4310" s="1">
        <v>20</v>
      </c>
      <c r="E4310" s="1">
        <v>43997</v>
      </c>
      <c r="F4310" s="1" t="s">
        <v>20332</v>
      </c>
      <c r="G4310" s="1" t="s">
        <v>72</v>
      </c>
      <c r="H4310" s="1" t="s">
        <v>65</v>
      </c>
      <c r="I4310" s="1">
        <v>0.5</v>
      </c>
      <c r="J4310" s="1" t="s">
        <v>75</v>
      </c>
      <c r="K4310" s="1">
        <v>0</v>
      </c>
      <c r="M4310" s="1">
        <v>0</v>
      </c>
      <c r="O4310" s="1">
        <v>0</v>
      </c>
      <c r="Q4310" s="1">
        <v>0</v>
      </c>
      <c r="S4310" s="1">
        <v>0</v>
      </c>
      <c r="U4310" s="1">
        <v>0</v>
      </c>
      <c r="W4310" s="1">
        <v>0</v>
      </c>
      <c r="Y4310" s="1">
        <v>0</v>
      </c>
      <c r="AA4310" s="1">
        <v>0</v>
      </c>
      <c r="AC4310" s="1">
        <v>0</v>
      </c>
      <c r="AE4310" s="1">
        <v>0</v>
      </c>
      <c r="AG4310" s="1">
        <v>1</v>
      </c>
      <c r="AH4310" s="1">
        <v>0</v>
      </c>
    </row>
    <row r="4311" spans="1:34">
      <c r="A4311" s="1" t="s">
        <v>11118</v>
      </c>
      <c r="B4311" s="1" t="s">
        <v>11119</v>
      </c>
      <c r="C4311" s="1" t="s">
        <v>752</v>
      </c>
      <c r="D4311" s="1">
        <v>35</v>
      </c>
      <c r="E4311" s="1">
        <v>39171</v>
      </c>
      <c r="F4311" s="1" t="s">
        <v>20332</v>
      </c>
      <c r="G4311" s="1" t="s">
        <v>72</v>
      </c>
      <c r="H4311" s="1" t="s">
        <v>73</v>
      </c>
      <c r="I4311" s="1">
        <v>0</v>
      </c>
      <c r="J4311" s="1" t="s">
        <v>6643</v>
      </c>
      <c r="K4311" s="1">
        <v>0.8</v>
      </c>
      <c r="L4311" s="1" t="s">
        <v>75</v>
      </c>
      <c r="M4311" s="1">
        <v>0</v>
      </c>
      <c r="O4311" s="1">
        <v>0</v>
      </c>
      <c r="Q4311" s="1">
        <v>0</v>
      </c>
      <c r="S4311" s="1">
        <v>0</v>
      </c>
      <c r="U4311" s="1">
        <v>0</v>
      </c>
      <c r="W4311" s="1">
        <v>0</v>
      </c>
      <c r="Y4311" s="1">
        <v>0</v>
      </c>
      <c r="AA4311" s="1">
        <v>0</v>
      </c>
      <c r="AC4311" s="1">
        <v>0</v>
      </c>
      <c r="AE4311" s="1">
        <v>0</v>
      </c>
      <c r="AG4311" s="1">
        <v>2</v>
      </c>
      <c r="AH4311" s="1">
        <v>8999.99</v>
      </c>
    </row>
    <row r="4312" spans="1:34">
      <c r="A4312" s="1" t="s">
        <v>11120</v>
      </c>
      <c r="B4312" s="1" t="s">
        <v>11121</v>
      </c>
      <c r="C4312" s="1" t="s">
        <v>78</v>
      </c>
      <c r="D4312" s="1">
        <v>2</v>
      </c>
      <c r="E4312" s="4">
        <v>44637</v>
      </c>
      <c r="F4312" s="1" t="s">
        <v>11122</v>
      </c>
      <c r="G4312" s="1" t="s">
        <v>80</v>
      </c>
      <c r="H4312" s="1" t="s">
        <v>73</v>
      </c>
      <c r="I4312" s="1">
        <v>0</v>
      </c>
      <c r="J4312" s="1" t="s">
        <v>81</v>
      </c>
      <c r="K4312" s="1">
        <v>0.8</v>
      </c>
      <c r="L4312" s="1" t="s">
        <v>75</v>
      </c>
      <c r="M4312" s="1">
        <v>0</v>
      </c>
      <c r="O4312" s="1">
        <v>0</v>
      </c>
      <c r="Q4312" s="1">
        <v>0</v>
      </c>
      <c r="S4312" s="1">
        <v>0</v>
      </c>
      <c r="U4312" s="1">
        <v>0</v>
      </c>
      <c r="W4312" s="1">
        <v>0</v>
      </c>
      <c r="Y4312" s="1">
        <v>0</v>
      </c>
      <c r="AA4312" s="1">
        <v>0</v>
      </c>
      <c r="AC4312" s="1">
        <v>0</v>
      </c>
      <c r="AE4312" s="1">
        <v>0</v>
      </c>
      <c r="AG4312" s="1">
        <v>2</v>
      </c>
      <c r="AH4312" s="1">
        <v>15000</v>
      </c>
    </row>
    <row r="4313" spans="1:34">
      <c r="A4313" s="1" t="s">
        <v>11123</v>
      </c>
      <c r="B4313" s="1" t="s">
        <v>11124</v>
      </c>
      <c r="C4313" s="1" t="s">
        <v>322</v>
      </c>
      <c r="D4313" s="1">
        <v>13</v>
      </c>
      <c r="E4313" s="4">
        <v>44741</v>
      </c>
      <c r="F4313" s="1" t="s">
        <v>11125</v>
      </c>
      <c r="G4313" s="1" t="s">
        <v>72</v>
      </c>
      <c r="H4313" s="1" t="s">
        <v>65</v>
      </c>
      <c r="I4313" s="1">
        <v>0.2</v>
      </c>
      <c r="J4313" s="1" t="s">
        <v>75</v>
      </c>
      <c r="K4313" s="1">
        <v>0</v>
      </c>
      <c r="M4313" s="1">
        <v>0</v>
      </c>
      <c r="O4313" s="1">
        <v>0</v>
      </c>
      <c r="Q4313" s="1">
        <v>0</v>
      </c>
      <c r="S4313" s="1">
        <v>0</v>
      </c>
      <c r="U4313" s="1">
        <v>0</v>
      </c>
      <c r="W4313" s="1">
        <v>0</v>
      </c>
      <c r="Y4313" s="1">
        <v>0</v>
      </c>
      <c r="AA4313" s="1">
        <v>0</v>
      </c>
      <c r="AC4313" s="1">
        <v>0</v>
      </c>
      <c r="AE4313" s="1">
        <v>0</v>
      </c>
      <c r="AG4313" s="1">
        <v>1</v>
      </c>
      <c r="AH4313" s="1">
        <v>0</v>
      </c>
    </row>
    <row r="4314" spans="1:34">
      <c r="A4314" s="1" t="s">
        <v>11126</v>
      </c>
      <c r="B4314" s="1" t="s">
        <v>11127</v>
      </c>
      <c r="C4314" s="1" t="s">
        <v>1331</v>
      </c>
      <c r="H4314" s="1" t="s">
        <v>65</v>
      </c>
      <c r="I4314" s="1" t="s">
        <v>66</v>
      </c>
      <c r="V4314" s="1" t="s">
        <v>67</v>
      </c>
    </row>
    <row r="4315" spans="1:34">
      <c r="A4315" s="1" t="s">
        <v>11128</v>
      </c>
      <c r="B4315" s="1" t="s">
        <v>11129</v>
      </c>
      <c r="C4315" s="1" t="s">
        <v>306</v>
      </c>
      <c r="D4315" s="1">
        <v>50</v>
      </c>
      <c r="E4315" s="4">
        <v>44523</v>
      </c>
      <c r="F4315" s="1" t="s">
        <v>11130</v>
      </c>
      <c r="G4315" s="1" t="s">
        <v>72</v>
      </c>
      <c r="H4315" s="1" t="s">
        <v>65</v>
      </c>
      <c r="I4315" s="1">
        <v>0.6</v>
      </c>
      <c r="J4315" s="1" t="s">
        <v>75</v>
      </c>
      <c r="K4315" s="1">
        <v>0</v>
      </c>
      <c r="M4315" s="1">
        <v>0</v>
      </c>
      <c r="O4315" s="1">
        <v>0</v>
      </c>
      <c r="Q4315" s="1">
        <v>0</v>
      </c>
      <c r="S4315" s="1">
        <v>0</v>
      </c>
      <c r="U4315" s="1">
        <v>0</v>
      </c>
      <c r="W4315" s="1">
        <v>0</v>
      </c>
      <c r="Y4315" s="1">
        <v>0</v>
      </c>
      <c r="AA4315" s="1">
        <v>0</v>
      </c>
      <c r="AC4315" s="1">
        <v>0</v>
      </c>
      <c r="AE4315" s="1">
        <v>0</v>
      </c>
      <c r="AG4315" s="1">
        <v>1</v>
      </c>
      <c r="AH4315" s="1">
        <v>0</v>
      </c>
    </row>
    <row r="4316" spans="1:34">
      <c r="A4316" s="1" t="s">
        <v>11131</v>
      </c>
      <c r="B4316" s="1" t="s">
        <v>11132</v>
      </c>
      <c r="C4316" s="1" t="s">
        <v>613</v>
      </c>
      <c r="D4316" s="1">
        <v>6</v>
      </c>
      <c r="E4316" s="1">
        <v>44693</v>
      </c>
      <c r="F4316" s="1" t="s">
        <v>20626</v>
      </c>
      <c r="G4316" s="1" t="s">
        <v>72</v>
      </c>
      <c r="H4316" s="1" t="s">
        <v>65</v>
      </c>
      <c r="I4316" s="1">
        <v>0.7</v>
      </c>
      <c r="J4316" s="1" t="s">
        <v>75</v>
      </c>
      <c r="K4316" s="1">
        <v>0</v>
      </c>
      <c r="M4316" s="1">
        <v>0</v>
      </c>
      <c r="O4316" s="1">
        <v>0</v>
      </c>
      <c r="Q4316" s="1">
        <v>0</v>
      </c>
      <c r="S4316" s="1">
        <v>0</v>
      </c>
      <c r="U4316" s="1">
        <v>0</v>
      </c>
      <c r="W4316" s="1">
        <v>0</v>
      </c>
      <c r="Y4316" s="1">
        <v>0</v>
      </c>
      <c r="AA4316" s="1">
        <v>0</v>
      </c>
      <c r="AC4316" s="1">
        <v>0</v>
      </c>
      <c r="AE4316" s="1">
        <v>0</v>
      </c>
      <c r="AG4316" s="1">
        <v>1</v>
      </c>
      <c r="AH4316" s="1">
        <v>0</v>
      </c>
    </row>
    <row r="4317" spans="1:34">
      <c r="A4317" s="1" t="s">
        <v>11133</v>
      </c>
      <c r="B4317" s="1" t="s">
        <v>11134</v>
      </c>
      <c r="C4317" s="1" t="s">
        <v>613</v>
      </c>
      <c r="D4317" s="1">
        <v>8</v>
      </c>
      <c r="E4317" s="4">
        <v>44616</v>
      </c>
      <c r="F4317" s="1" t="s">
        <v>11135</v>
      </c>
      <c r="G4317" s="1" t="s">
        <v>72</v>
      </c>
      <c r="H4317" s="1" t="s">
        <v>65</v>
      </c>
      <c r="I4317" s="1">
        <v>0.5</v>
      </c>
      <c r="J4317" s="1" t="s">
        <v>75</v>
      </c>
      <c r="K4317" s="1">
        <v>0</v>
      </c>
      <c r="M4317" s="1">
        <v>0</v>
      </c>
      <c r="O4317" s="1">
        <v>0</v>
      </c>
      <c r="Q4317" s="1">
        <v>0</v>
      </c>
      <c r="S4317" s="1">
        <v>0</v>
      </c>
      <c r="U4317" s="1">
        <v>0</v>
      </c>
      <c r="W4317" s="1">
        <v>0</v>
      </c>
      <c r="Y4317" s="1">
        <v>0</v>
      </c>
      <c r="AA4317" s="1">
        <v>0</v>
      </c>
      <c r="AC4317" s="1">
        <v>0</v>
      </c>
      <c r="AE4317" s="1">
        <v>0</v>
      </c>
      <c r="AG4317" s="1">
        <v>1</v>
      </c>
      <c r="AH4317" s="1">
        <v>0</v>
      </c>
    </row>
    <row r="4318" spans="1:34">
      <c r="A4318" s="1" t="s">
        <v>11136</v>
      </c>
      <c r="B4318" s="1" t="s">
        <v>11137</v>
      </c>
      <c r="C4318" s="1" t="s">
        <v>112</v>
      </c>
      <c r="D4318" s="1">
        <v>7</v>
      </c>
      <c r="E4318" s="4">
        <v>44756</v>
      </c>
      <c r="F4318" s="1" t="s">
        <v>11138</v>
      </c>
      <c r="G4318" s="1" t="s">
        <v>72</v>
      </c>
      <c r="H4318" s="1" t="s">
        <v>65</v>
      </c>
      <c r="I4318" s="1">
        <v>0.8</v>
      </c>
      <c r="J4318" s="1" t="s">
        <v>75</v>
      </c>
      <c r="K4318" s="1">
        <v>0</v>
      </c>
      <c r="M4318" s="1">
        <v>0</v>
      </c>
      <c r="O4318" s="1">
        <v>0</v>
      </c>
      <c r="Q4318" s="1">
        <v>0</v>
      </c>
      <c r="S4318" s="1">
        <v>0</v>
      </c>
      <c r="U4318" s="1">
        <v>0</v>
      </c>
      <c r="W4318" s="1">
        <v>0</v>
      </c>
      <c r="Y4318" s="1">
        <v>0</v>
      </c>
      <c r="AA4318" s="1">
        <v>0</v>
      </c>
      <c r="AC4318" s="1">
        <v>0</v>
      </c>
      <c r="AE4318" s="1">
        <v>0</v>
      </c>
      <c r="AG4318" s="1">
        <v>1</v>
      </c>
      <c r="AH4318" s="1">
        <v>0</v>
      </c>
    </row>
    <row r="4319" spans="1:34">
      <c r="A4319" s="1" t="s">
        <v>11139</v>
      </c>
      <c r="B4319" s="1" t="s">
        <v>11140</v>
      </c>
      <c r="C4319" s="1" t="s">
        <v>245</v>
      </c>
      <c r="D4319" s="1">
        <v>54</v>
      </c>
      <c r="E4319" s="4">
        <v>44560</v>
      </c>
      <c r="F4319" s="1" t="s">
        <v>11141</v>
      </c>
      <c r="G4319" s="1" t="s">
        <v>72</v>
      </c>
      <c r="H4319" s="1" t="s">
        <v>65</v>
      </c>
      <c r="I4319" s="1">
        <v>0.6</v>
      </c>
      <c r="J4319" s="1" t="s">
        <v>75</v>
      </c>
      <c r="K4319" s="1">
        <v>0</v>
      </c>
      <c r="M4319" s="1">
        <v>0</v>
      </c>
      <c r="O4319" s="1">
        <v>0</v>
      </c>
      <c r="Q4319" s="1">
        <v>0</v>
      </c>
      <c r="S4319" s="1">
        <v>0</v>
      </c>
      <c r="U4319" s="1">
        <v>0</v>
      </c>
      <c r="W4319" s="1">
        <v>0</v>
      </c>
      <c r="Y4319" s="1">
        <v>0</v>
      </c>
      <c r="AA4319" s="1">
        <v>0</v>
      </c>
      <c r="AC4319" s="1">
        <v>0</v>
      </c>
      <c r="AE4319" s="1">
        <v>0</v>
      </c>
      <c r="AG4319" s="1">
        <v>1</v>
      </c>
      <c r="AH4319" s="1">
        <v>0</v>
      </c>
    </row>
    <row r="4320" spans="1:34">
      <c r="A4320" s="1" t="s">
        <v>11142</v>
      </c>
      <c r="B4320" s="1" t="s">
        <v>11143</v>
      </c>
      <c r="C4320" s="1" t="s">
        <v>1337</v>
      </c>
      <c r="D4320" s="1">
        <v>5</v>
      </c>
      <c r="E4320" s="1">
        <v>44643</v>
      </c>
      <c r="F4320" s="1" t="s">
        <v>20627</v>
      </c>
      <c r="G4320" s="1" t="s">
        <v>80</v>
      </c>
      <c r="H4320" s="1" t="s">
        <v>73</v>
      </c>
      <c r="I4320" s="1">
        <v>0</v>
      </c>
      <c r="J4320" s="1" t="s">
        <v>397</v>
      </c>
      <c r="K4320" s="1">
        <v>0.55000000000000004</v>
      </c>
      <c r="L4320" s="1" t="s">
        <v>82</v>
      </c>
      <c r="M4320" s="1">
        <v>0.57999999999999996</v>
      </c>
      <c r="N4320" s="1" t="s">
        <v>83</v>
      </c>
      <c r="O4320" s="1">
        <v>0.6</v>
      </c>
      <c r="P4320" s="1" t="s">
        <v>84</v>
      </c>
      <c r="Q4320" s="1">
        <v>0.7</v>
      </c>
      <c r="R4320" s="1" t="s">
        <v>85</v>
      </c>
      <c r="S4320" s="1">
        <v>0</v>
      </c>
      <c r="U4320" s="1">
        <v>0</v>
      </c>
      <c r="W4320" s="1">
        <v>0</v>
      </c>
      <c r="Y4320" s="1">
        <v>0</v>
      </c>
      <c r="AA4320" s="1">
        <v>0</v>
      </c>
      <c r="AC4320" s="1">
        <v>0</v>
      </c>
      <c r="AE4320" s="1">
        <v>0</v>
      </c>
      <c r="AG4320" s="1">
        <v>4</v>
      </c>
      <c r="AH4320" s="1">
        <v>8000</v>
      </c>
    </row>
    <row r="4321" spans="1:34">
      <c r="A4321" s="1" t="s">
        <v>11144</v>
      </c>
      <c r="B4321" s="1" t="s">
        <v>11145</v>
      </c>
      <c r="C4321" s="1" t="s">
        <v>112</v>
      </c>
      <c r="D4321" s="1">
        <v>34</v>
      </c>
      <c r="E4321" s="4">
        <v>44557</v>
      </c>
      <c r="F4321" s="1" t="s">
        <v>11146</v>
      </c>
      <c r="G4321" s="1" t="s">
        <v>72</v>
      </c>
      <c r="H4321" s="1" t="s">
        <v>65</v>
      </c>
      <c r="I4321" s="1">
        <v>0.6</v>
      </c>
      <c r="J4321" s="1" t="s">
        <v>75</v>
      </c>
      <c r="K4321" s="1">
        <v>0</v>
      </c>
      <c r="M4321" s="1">
        <v>0</v>
      </c>
      <c r="O4321" s="1">
        <v>0</v>
      </c>
      <c r="Q4321" s="1">
        <v>0</v>
      </c>
      <c r="S4321" s="1">
        <v>0</v>
      </c>
      <c r="U4321" s="1">
        <v>0</v>
      </c>
      <c r="W4321" s="1">
        <v>0</v>
      </c>
      <c r="Y4321" s="1">
        <v>0</v>
      </c>
      <c r="AA4321" s="1">
        <v>0</v>
      </c>
      <c r="AC4321" s="1">
        <v>0</v>
      </c>
      <c r="AE4321" s="1">
        <v>0</v>
      </c>
      <c r="AG4321" s="1">
        <v>1</v>
      </c>
      <c r="AH4321" s="1">
        <v>0</v>
      </c>
    </row>
    <row r="4322" spans="1:34">
      <c r="A4322" s="1" t="s">
        <v>11147</v>
      </c>
      <c r="B4322" s="1" t="s">
        <v>11148</v>
      </c>
      <c r="C4322" s="1" t="s">
        <v>365</v>
      </c>
      <c r="D4322" s="1">
        <v>4</v>
      </c>
      <c r="E4322" s="4">
        <v>44684</v>
      </c>
      <c r="F4322" s="1" t="s">
        <v>11149</v>
      </c>
      <c r="G4322" s="1" t="s">
        <v>72</v>
      </c>
      <c r="H4322" s="1" t="s">
        <v>65</v>
      </c>
      <c r="I4322" s="1">
        <v>0.7</v>
      </c>
      <c r="J4322" s="1" t="s">
        <v>75</v>
      </c>
      <c r="K4322" s="1">
        <v>0</v>
      </c>
      <c r="M4322" s="1">
        <v>0</v>
      </c>
      <c r="O4322" s="1">
        <v>0</v>
      </c>
      <c r="Q4322" s="1">
        <v>0</v>
      </c>
      <c r="S4322" s="1">
        <v>0</v>
      </c>
      <c r="U4322" s="1">
        <v>0</v>
      </c>
      <c r="W4322" s="1">
        <v>0</v>
      </c>
      <c r="Y4322" s="1">
        <v>0</v>
      </c>
      <c r="AA4322" s="1">
        <v>0</v>
      </c>
      <c r="AC4322" s="1">
        <v>0</v>
      </c>
      <c r="AE4322" s="1">
        <v>0</v>
      </c>
      <c r="AG4322" s="1">
        <v>1</v>
      </c>
      <c r="AH4322" s="1">
        <v>0</v>
      </c>
    </row>
    <row r="4323" spans="1:34">
      <c r="A4323" s="1" t="s">
        <v>11150</v>
      </c>
      <c r="B4323" s="1" t="s">
        <v>11151</v>
      </c>
      <c r="C4323" s="1" t="s">
        <v>238</v>
      </c>
      <c r="D4323" s="1">
        <v>8</v>
      </c>
      <c r="E4323" s="4">
        <v>44712</v>
      </c>
      <c r="F4323" s="1" t="s">
        <v>11152</v>
      </c>
      <c r="G4323" s="1" t="s">
        <v>80</v>
      </c>
      <c r="H4323" s="1" t="s">
        <v>73</v>
      </c>
      <c r="I4323" s="1">
        <v>0</v>
      </c>
      <c r="J4323" s="1" t="s">
        <v>684</v>
      </c>
      <c r="K4323" s="1">
        <v>0.49</v>
      </c>
      <c r="L4323" s="1" t="s">
        <v>82</v>
      </c>
      <c r="M4323" s="1">
        <v>0.5</v>
      </c>
      <c r="N4323" s="1" t="s">
        <v>83</v>
      </c>
      <c r="O4323" s="1">
        <v>0.52</v>
      </c>
      <c r="P4323" s="1" t="s">
        <v>84</v>
      </c>
      <c r="Q4323" s="1">
        <v>0.54</v>
      </c>
      <c r="R4323" s="1" t="s">
        <v>85</v>
      </c>
      <c r="S4323" s="1">
        <v>0</v>
      </c>
      <c r="U4323" s="1">
        <v>0</v>
      </c>
      <c r="W4323" s="1">
        <v>0</v>
      </c>
      <c r="Y4323" s="1">
        <v>0</v>
      </c>
      <c r="AA4323" s="1">
        <v>0</v>
      </c>
      <c r="AC4323" s="1">
        <v>0</v>
      </c>
      <c r="AE4323" s="1">
        <v>0</v>
      </c>
      <c r="AG4323" s="1">
        <v>4</v>
      </c>
      <c r="AH4323" s="1">
        <v>11000</v>
      </c>
    </row>
    <row r="4324" spans="1:34">
      <c r="A4324" s="1" t="s">
        <v>11153</v>
      </c>
      <c r="B4324" s="1" t="s">
        <v>11154</v>
      </c>
      <c r="C4324" s="1" t="s">
        <v>152</v>
      </c>
      <c r="D4324" s="1">
        <v>4</v>
      </c>
      <c r="E4324" s="1">
        <v>43508</v>
      </c>
      <c r="F4324" s="1" t="s">
        <v>20332</v>
      </c>
      <c r="G4324" s="1" t="s">
        <v>72</v>
      </c>
      <c r="H4324" s="1" t="s">
        <v>73</v>
      </c>
      <c r="I4324" s="1">
        <v>0</v>
      </c>
      <c r="J4324" s="1" t="s">
        <v>425</v>
      </c>
      <c r="K4324" s="1">
        <v>0.6</v>
      </c>
      <c r="L4324" s="1" t="s">
        <v>75</v>
      </c>
      <c r="M4324" s="1">
        <v>0</v>
      </c>
      <c r="O4324" s="1">
        <v>0</v>
      </c>
      <c r="Q4324" s="1">
        <v>0</v>
      </c>
      <c r="S4324" s="1">
        <v>0</v>
      </c>
      <c r="U4324" s="1">
        <v>0</v>
      </c>
      <c r="W4324" s="1">
        <v>0</v>
      </c>
      <c r="Y4324" s="1">
        <v>0</v>
      </c>
      <c r="AA4324" s="1">
        <v>0</v>
      </c>
      <c r="AC4324" s="1">
        <v>0</v>
      </c>
      <c r="AE4324" s="1">
        <v>0</v>
      </c>
      <c r="AG4324" s="1">
        <v>2</v>
      </c>
      <c r="AH4324" s="1">
        <v>13000</v>
      </c>
    </row>
    <row r="4325" spans="1:34">
      <c r="A4325" s="1" t="s">
        <v>11155</v>
      </c>
      <c r="B4325" s="1" t="s">
        <v>11156</v>
      </c>
      <c r="C4325" s="1" t="s">
        <v>78</v>
      </c>
      <c r="D4325" s="1">
        <v>14</v>
      </c>
      <c r="E4325" s="4">
        <v>44694</v>
      </c>
      <c r="F4325" s="1" t="s">
        <v>11157</v>
      </c>
      <c r="G4325" s="1" t="s">
        <v>80</v>
      </c>
      <c r="H4325" s="1" t="s">
        <v>73</v>
      </c>
      <c r="I4325" s="1">
        <v>0</v>
      </c>
      <c r="J4325" s="1" t="s">
        <v>81</v>
      </c>
      <c r="K4325" s="1">
        <v>0.5</v>
      </c>
      <c r="L4325" s="1" t="s">
        <v>82</v>
      </c>
      <c r="M4325" s="1">
        <v>0.55000000000000004</v>
      </c>
      <c r="N4325" s="1" t="s">
        <v>83</v>
      </c>
      <c r="O4325" s="1">
        <v>0.65</v>
      </c>
      <c r="P4325" s="1" t="s">
        <v>84</v>
      </c>
      <c r="Q4325" s="1">
        <v>0.8</v>
      </c>
      <c r="R4325" s="1" t="s">
        <v>85</v>
      </c>
      <c r="S4325" s="1">
        <v>0</v>
      </c>
      <c r="U4325" s="1">
        <v>0</v>
      </c>
      <c r="W4325" s="1">
        <v>0</v>
      </c>
      <c r="Y4325" s="1">
        <v>0</v>
      </c>
      <c r="AA4325" s="1">
        <v>0</v>
      </c>
      <c r="AC4325" s="1">
        <v>0</v>
      </c>
      <c r="AE4325" s="1">
        <v>0</v>
      </c>
      <c r="AG4325" s="1">
        <v>4</v>
      </c>
      <c r="AH4325" s="1">
        <v>15000</v>
      </c>
    </row>
    <row r="4326" spans="1:34">
      <c r="A4326" s="1" t="s">
        <v>11158</v>
      </c>
      <c r="B4326" s="1" t="s">
        <v>11159</v>
      </c>
      <c r="C4326" s="1" t="s">
        <v>306</v>
      </c>
      <c r="D4326" s="1">
        <v>59</v>
      </c>
      <c r="E4326" s="4">
        <v>44559</v>
      </c>
      <c r="F4326" s="1" t="s">
        <v>11160</v>
      </c>
      <c r="G4326" s="1" t="s">
        <v>72</v>
      </c>
      <c r="H4326" s="1" t="s">
        <v>65</v>
      </c>
      <c r="I4326" s="1">
        <v>0.8</v>
      </c>
      <c r="J4326" s="1" t="s">
        <v>75</v>
      </c>
      <c r="K4326" s="1">
        <v>0</v>
      </c>
      <c r="M4326" s="1">
        <v>0</v>
      </c>
      <c r="O4326" s="1">
        <v>0</v>
      </c>
      <c r="Q4326" s="1">
        <v>0</v>
      </c>
      <c r="S4326" s="1">
        <v>0</v>
      </c>
      <c r="U4326" s="1">
        <v>0</v>
      </c>
      <c r="W4326" s="1">
        <v>0</v>
      </c>
      <c r="Y4326" s="1">
        <v>0</v>
      </c>
      <c r="AA4326" s="1">
        <v>0</v>
      </c>
      <c r="AC4326" s="1">
        <v>0</v>
      </c>
      <c r="AE4326" s="1">
        <v>0</v>
      </c>
      <c r="AG4326" s="1">
        <v>1</v>
      </c>
      <c r="AH4326" s="1">
        <v>0</v>
      </c>
    </row>
    <row r="4327" spans="1:34">
      <c r="A4327" s="1" t="s">
        <v>11161</v>
      </c>
      <c r="B4327" s="1" t="s">
        <v>11162</v>
      </c>
      <c r="C4327" s="1" t="s">
        <v>73</v>
      </c>
      <c r="D4327" s="1">
        <v>5</v>
      </c>
      <c r="E4327" s="1">
        <v>43945</v>
      </c>
      <c r="F4327" s="1" t="s">
        <v>20332</v>
      </c>
      <c r="G4327" s="1" t="s">
        <v>72</v>
      </c>
      <c r="H4327" s="1" t="s">
        <v>65</v>
      </c>
      <c r="I4327" s="1">
        <v>0.7</v>
      </c>
      <c r="J4327" s="1" t="s">
        <v>75</v>
      </c>
      <c r="K4327" s="1">
        <v>0</v>
      </c>
      <c r="M4327" s="1">
        <v>0</v>
      </c>
      <c r="O4327" s="1">
        <v>0</v>
      </c>
      <c r="Q4327" s="1">
        <v>0</v>
      </c>
      <c r="S4327" s="1">
        <v>0</v>
      </c>
      <c r="U4327" s="1">
        <v>0</v>
      </c>
      <c r="W4327" s="1">
        <v>0</v>
      </c>
      <c r="Y4327" s="1">
        <v>0</v>
      </c>
      <c r="AA4327" s="1">
        <v>0</v>
      </c>
      <c r="AC4327" s="1">
        <v>0</v>
      </c>
      <c r="AE4327" s="1">
        <v>0</v>
      </c>
      <c r="AG4327" s="1">
        <v>1</v>
      </c>
      <c r="AH4327" s="1">
        <v>0</v>
      </c>
    </row>
    <row r="4328" spans="1:34">
      <c r="A4328" s="1" t="s">
        <v>11163</v>
      </c>
      <c r="B4328" s="1" t="s">
        <v>11164</v>
      </c>
      <c r="C4328" s="1" t="s">
        <v>923</v>
      </c>
      <c r="H4328" s="1" t="s">
        <v>65</v>
      </c>
      <c r="I4328" s="1" t="s">
        <v>66</v>
      </c>
      <c r="V4328" s="1" t="s">
        <v>67</v>
      </c>
    </row>
    <row r="4329" spans="1:34">
      <c r="A4329" s="1" t="s">
        <v>11165</v>
      </c>
      <c r="B4329" s="1" t="s">
        <v>11166</v>
      </c>
      <c r="C4329" s="1" t="s">
        <v>1204</v>
      </c>
      <c r="D4329" s="1">
        <v>75</v>
      </c>
      <c r="E4329" s="1">
        <v>41606</v>
      </c>
      <c r="F4329" s="1" t="s">
        <v>20332</v>
      </c>
      <c r="G4329" s="1" t="s">
        <v>72</v>
      </c>
      <c r="H4329" s="1" t="s">
        <v>73</v>
      </c>
      <c r="I4329" s="1">
        <v>0</v>
      </c>
      <c r="J4329" s="1" t="s">
        <v>651</v>
      </c>
      <c r="K4329" s="1">
        <v>0.8</v>
      </c>
      <c r="L4329" s="1" t="s">
        <v>75</v>
      </c>
      <c r="M4329" s="1">
        <v>0</v>
      </c>
      <c r="O4329" s="1">
        <v>0</v>
      </c>
      <c r="Q4329" s="1">
        <v>0</v>
      </c>
      <c r="S4329" s="1">
        <v>0</v>
      </c>
      <c r="U4329" s="1">
        <v>0</v>
      </c>
      <c r="W4329" s="1">
        <v>0</v>
      </c>
      <c r="Y4329" s="1">
        <v>0</v>
      </c>
      <c r="AA4329" s="1">
        <v>0</v>
      </c>
      <c r="AC4329" s="1">
        <v>0</v>
      </c>
      <c r="AE4329" s="1">
        <v>0</v>
      </c>
      <c r="AG4329" s="1">
        <v>2</v>
      </c>
      <c r="AH4329" s="1">
        <v>14999.99</v>
      </c>
    </row>
    <row r="4330" spans="1:34">
      <c r="A4330" s="1" t="s">
        <v>11167</v>
      </c>
      <c r="B4330" s="1" t="s">
        <v>11168</v>
      </c>
      <c r="C4330" s="1" t="s">
        <v>152</v>
      </c>
      <c r="D4330" s="1">
        <v>9</v>
      </c>
      <c r="E4330" s="4">
        <v>44641</v>
      </c>
      <c r="F4330" s="1" t="s">
        <v>11169</v>
      </c>
      <c r="G4330" s="1" t="s">
        <v>72</v>
      </c>
      <c r="H4330" s="1" t="s">
        <v>73</v>
      </c>
      <c r="I4330" s="1">
        <v>0</v>
      </c>
      <c r="J4330" s="1" t="s">
        <v>397</v>
      </c>
      <c r="K4330" s="1">
        <v>0.7</v>
      </c>
      <c r="L4330" s="1" t="s">
        <v>75</v>
      </c>
      <c r="M4330" s="1">
        <v>0</v>
      </c>
      <c r="O4330" s="1">
        <v>0</v>
      </c>
      <c r="Q4330" s="1">
        <v>0</v>
      </c>
      <c r="S4330" s="1">
        <v>0</v>
      </c>
      <c r="U4330" s="1">
        <v>0</v>
      </c>
      <c r="W4330" s="1">
        <v>0</v>
      </c>
      <c r="Y4330" s="1">
        <v>0</v>
      </c>
      <c r="AA4330" s="1">
        <v>0</v>
      </c>
      <c r="AC4330" s="1">
        <v>0</v>
      </c>
      <c r="AE4330" s="1">
        <v>0</v>
      </c>
      <c r="AG4330" s="1">
        <v>2</v>
      </c>
      <c r="AH4330" s="1">
        <v>8000</v>
      </c>
    </row>
    <row r="4331" spans="1:34">
      <c r="A4331" s="1" t="s">
        <v>11170</v>
      </c>
      <c r="B4331" s="1" t="s">
        <v>11171</v>
      </c>
      <c r="C4331" s="1" t="s">
        <v>163</v>
      </c>
      <c r="D4331" s="1">
        <v>26</v>
      </c>
      <c r="E4331" s="4">
        <v>44770</v>
      </c>
      <c r="F4331" s="1" t="s">
        <v>11172</v>
      </c>
      <c r="G4331" s="1" t="s">
        <v>80</v>
      </c>
      <c r="H4331" s="1" t="s">
        <v>73</v>
      </c>
      <c r="I4331" s="1">
        <v>0</v>
      </c>
      <c r="J4331" s="1" t="s">
        <v>9277</v>
      </c>
      <c r="K4331" s="1">
        <v>0.2</v>
      </c>
      <c r="L4331" s="1" t="s">
        <v>82</v>
      </c>
      <c r="M4331" s="1">
        <v>0.3</v>
      </c>
      <c r="N4331" s="1" t="s">
        <v>83</v>
      </c>
      <c r="O4331" s="1">
        <v>0.4</v>
      </c>
      <c r="P4331" s="1" t="s">
        <v>84</v>
      </c>
      <c r="Q4331" s="1">
        <v>0.8</v>
      </c>
      <c r="R4331" s="1" t="s">
        <v>85</v>
      </c>
      <c r="S4331" s="1">
        <v>0</v>
      </c>
      <c r="U4331" s="1">
        <v>0</v>
      </c>
      <c r="W4331" s="1">
        <v>0</v>
      </c>
      <c r="Y4331" s="1">
        <v>0</v>
      </c>
      <c r="AA4331" s="1">
        <v>0</v>
      </c>
      <c r="AC4331" s="1">
        <v>0</v>
      </c>
      <c r="AE4331" s="1">
        <v>0</v>
      </c>
      <c r="AG4331" s="1">
        <v>4</v>
      </c>
      <c r="AH4331" s="1">
        <v>14500</v>
      </c>
    </row>
    <row r="4332" spans="1:34">
      <c r="A4332" s="1" t="s">
        <v>11173</v>
      </c>
      <c r="B4332" s="1" t="s">
        <v>11174</v>
      </c>
      <c r="C4332" s="1" t="s">
        <v>964</v>
      </c>
      <c r="D4332" s="1">
        <v>1</v>
      </c>
      <c r="E4332" s="4">
        <v>44635</v>
      </c>
      <c r="F4332" s="1" t="s">
        <v>11175</v>
      </c>
      <c r="G4332" s="1" t="s">
        <v>72</v>
      </c>
      <c r="H4332" s="1" t="s">
        <v>65</v>
      </c>
      <c r="I4332" s="1">
        <v>0.6</v>
      </c>
      <c r="J4332" s="1" t="s">
        <v>75</v>
      </c>
      <c r="K4332" s="1">
        <v>0</v>
      </c>
      <c r="M4332" s="1">
        <v>0</v>
      </c>
      <c r="O4332" s="1">
        <v>0</v>
      </c>
      <c r="Q4332" s="1">
        <v>0</v>
      </c>
      <c r="S4332" s="1">
        <v>0</v>
      </c>
      <c r="U4332" s="1">
        <v>0</v>
      </c>
      <c r="W4332" s="1">
        <v>0</v>
      </c>
      <c r="Y4332" s="1">
        <v>0</v>
      </c>
      <c r="AA4332" s="1">
        <v>0</v>
      </c>
      <c r="AC4332" s="1">
        <v>0</v>
      </c>
      <c r="AE4332" s="1">
        <v>0</v>
      </c>
      <c r="AG4332" s="1">
        <v>1</v>
      </c>
      <c r="AH4332" s="1">
        <v>0</v>
      </c>
    </row>
    <row r="4333" spans="1:34">
      <c r="A4333" s="1" t="s">
        <v>11176</v>
      </c>
      <c r="B4333" s="1" t="s">
        <v>11177</v>
      </c>
      <c r="C4333" s="1" t="s">
        <v>1153</v>
      </c>
      <c r="D4333" s="1">
        <v>4</v>
      </c>
      <c r="E4333" s="4">
        <v>44607</v>
      </c>
      <c r="F4333" s="1" t="s">
        <v>11178</v>
      </c>
      <c r="G4333" s="1" t="s">
        <v>72</v>
      </c>
      <c r="H4333" s="1" t="s">
        <v>73</v>
      </c>
      <c r="I4333" s="1">
        <v>0</v>
      </c>
      <c r="J4333" s="1" t="s">
        <v>222</v>
      </c>
      <c r="K4333" s="1">
        <v>0.8</v>
      </c>
      <c r="L4333" s="1" t="s">
        <v>75</v>
      </c>
      <c r="M4333" s="1">
        <v>0</v>
      </c>
      <c r="O4333" s="1">
        <v>0</v>
      </c>
      <c r="Q4333" s="1">
        <v>0</v>
      </c>
      <c r="S4333" s="1">
        <v>0</v>
      </c>
      <c r="U4333" s="1">
        <v>0</v>
      </c>
      <c r="W4333" s="1">
        <v>0</v>
      </c>
      <c r="Y4333" s="1">
        <v>0</v>
      </c>
      <c r="AA4333" s="1">
        <v>0</v>
      </c>
      <c r="AC4333" s="1">
        <v>0</v>
      </c>
      <c r="AE4333" s="1">
        <v>0</v>
      </c>
      <c r="AG4333" s="1">
        <v>2</v>
      </c>
      <c r="AH4333" s="1">
        <v>9999.99</v>
      </c>
    </row>
    <row r="4334" spans="1:34">
      <c r="A4334" s="1" t="s">
        <v>11179</v>
      </c>
      <c r="B4334" s="1" t="s">
        <v>11180</v>
      </c>
      <c r="C4334" s="1" t="s">
        <v>1331</v>
      </c>
      <c r="D4334" s="1">
        <v>28</v>
      </c>
      <c r="E4334" s="4">
        <v>44712</v>
      </c>
      <c r="F4334" s="1" t="s">
        <v>11181</v>
      </c>
      <c r="G4334" s="1" t="s">
        <v>80</v>
      </c>
      <c r="H4334" s="1" t="s">
        <v>73</v>
      </c>
      <c r="I4334" s="1">
        <v>0</v>
      </c>
      <c r="J4334" s="1" t="s">
        <v>11182</v>
      </c>
      <c r="K4334" s="1">
        <v>0</v>
      </c>
      <c r="L4334" s="1" t="s">
        <v>11183</v>
      </c>
      <c r="M4334" s="1">
        <v>0.76</v>
      </c>
      <c r="N4334" s="1" t="s">
        <v>82</v>
      </c>
      <c r="O4334" s="1">
        <v>0.77</v>
      </c>
      <c r="P4334" s="1" t="s">
        <v>83</v>
      </c>
      <c r="Q4334" s="1">
        <v>0.78</v>
      </c>
      <c r="R4334" s="1" t="s">
        <v>84</v>
      </c>
      <c r="S4334" s="1">
        <v>0.8</v>
      </c>
      <c r="T4334" s="1" t="s">
        <v>85</v>
      </c>
      <c r="U4334" s="1">
        <v>0</v>
      </c>
      <c r="W4334" s="1">
        <v>0</v>
      </c>
      <c r="Y4334" s="1">
        <v>0</v>
      </c>
      <c r="AA4334" s="1">
        <v>0</v>
      </c>
      <c r="AC4334" s="1">
        <v>0</v>
      </c>
      <c r="AE4334" s="1">
        <v>0</v>
      </c>
      <c r="AG4334" s="1">
        <v>6</v>
      </c>
      <c r="AH4334" s="1">
        <v>0</v>
      </c>
    </row>
    <row r="4335" spans="1:34">
      <c r="A4335" s="1" t="s">
        <v>11184</v>
      </c>
      <c r="B4335" s="1" t="s">
        <v>11185</v>
      </c>
      <c r="C4335" s="1" t="s">
        <v>121</v>
      </c>
      <c r="D4335" s="1">
        <v>5</v>
      </c>
      <c r="E4335" s="1">
        <v>42824</v>
      </c>
      <c r="F4335" s="1" t="s">
        <v>20332</v>
      </c>
      <c r="G4335" s="1" t="s">
        <v>72</v>
      </c>
      <c r="H4335" s="1" t="s">
        <v>73</v>
      </c>
      <c r="I4335" s="1">
        <v>0</v>
      </c>
      <c r="J4335" s="1" t="s">
        <v>434</v>
      </c>
      <c r="K4335" s="1">
        <v>0.8</v>
      </c>
      <c r="L4335" s="1" t="s">
        <v>75</v>
      </c>
      <c r="M4335" s="1">
        <v>0</v>
      </c>
      <c r="O4335" s="1">
        <v>0</v>
      </c>
      <c r="Q4335" s="1">
        <v>0</v>
      </c>
      <c r="S4335" s="1">
        <v>0</v>
      </c>
      <c r="U4335" s="1">
        <v>0</v>
      </c>
      <c r="W4335" s="1">
        <v>0</v>
      </c>
      <c r="Y4335" s="1">
        <v>0</v>
      </c>
      <c r="AA4335" s="1">
        <v>0</v>
      </c>
      <c r="AC4335" s="1">
        <v>0</v>
      </c>
      <c r="AE4335" s="1">
        <v>0</v>
      </c>
      <c r="AG4335" s="1">
        <v>2</v>
      </c>
      <c r="AH4335" s="1">
        <v>7500</v>
      </c>
    </row>
    <row r="4336" spans="1:34">
      <c r="A4336" s="1" t="s">
        <v>11186</v>
      </c>
      <c r="B4336" s="1" t="s">
        <v>11187</v>
      </c>
      <c r="C4336" s="1" t="s">
        <v>423</v>
      </c>
      <c r="D4336" s="1">
        <v>6</v>
      </c>
      <c r="E4336" s="4">
        <v>44649</v>
      </c>
      <c r="F4336" s="1" t="s">
        <v>11188</v>
      </c>
      <c r="G4336" s="1" t="s">
        <v>80</v>
      </c>
      <c r="H4336" s="1" t="s">
        <v>73</v>
      </c>
      <c r="I4336" s="1">
        <v>0</v>
      </c>
      <c r="J4336" s="1" t="s">
        <v>1194</v>
      </c>
      <c r="K4336" s="1">
        <v>0.59</v>
      </c>
      <c r="L4336" s="1" t="s">
        <v>82</v>
      </c>
      <c r="M4336" s="1">
        <v>0.65</v>
      </c>
      <c r="N4336" s="1" t="s">
        <v>83</v>
      </c>
      <c r="O4336" s="1">
        <v>0.7</v>
      </c>
      <c r="P4336" s="1" t="s">
        <v>84</v>
      </c>
      <c r="Q4336" s="1">
        <v>0.8</v>
      </c>
      <c r="R4336" s="1" t="s">
        <v>85</v>
      </c>
      <c r="S4336" s="1">
        <v>0</v>
      </c>
      <c r="U4336" s="1">
        <v>0</v>
      </c>
      <c r="W4336" s="1">
        <v>0</v>
      </c>
      <c r="Y4336" s="1">
        <v>0</v>
      </c>
      <c r="AA4336" s="1">
        <v>0</v>
      </c>
      <c r="AC4336" s="1">
        <v>0</v>
      </c>
      <c r="AE4336" s="1">
        <v>0</v>
      </c>
      <c r="AG4336" s="1">
        <v>4</v>
      </c>
      <c r="AH4336" s="1">
        <v>12500</v>
      </c>
    </row>
    <row r="4337" spans="1:34">
      <c r="A4337" s="1" t="s">
        <v>11189</v>
      </c>
      <c r="B4337" s="1" t="s">
        <v>11190</v>
      </c>
      <c r="C4337" s="1" t="s">
        <v>193</v>
      </c>
      <c r="D4337" s="1">
        <v>9</v>
      </c>
      <c r="E4337" s="1">
        <v>44303</v>
      </c>
      <c r="F4337" s="1" t="s">
        <v>20332</v>
      </c>
      <c r="G4337" s="1" t="s">
        <v>72</v>
      </c>
      <c r="H4337" s="1" t="s">
        <v>65</v>
      </c>
      <c r="I4337" s="1">
        <v>0.4</v>
      </c>
      <c r="J4337" s="1" t="s">
        <v>75</v>
      </c>
      <c r="K4337" s="1">
        <v>0</v>
      </c>
      <c r="M4337" s="1">
        <v>0</v>
      </c>
      <c r="O4337" s="1">
        <v>0</v>
      </c>
      <c r="Q4337" s="1">
        <v>0</v>
      </c>
      <c r="S4337" s="1">
        <v>0</v>
      </c>
      <c r="U4337" s="1">
        <v>0</v>
      </c>
      <c r="W4337" s="1">
        <v>0</v>
      </c>
      <c r="Y4337" s="1">
        <v>0</v>
      </c>
      <c r="AA4337" s="1">
        <v>0</v>
      </c>
      <c r="AC4337" s="1">
        <v>0</v>
      </c>
      <c r="AE4337" s="1">
        <v>0</v>
      </c>
      <c r="AG4337" s="1">
        <v>1</v>
      </c>
      <c r="AH4337" s="1">
        <v>0</v>
      </c>
    </row>
    <row r="4338" spans="1:34">
      <c r="A4338" s="1" t="s">
        <v>11191</v>
      </c>
      <c r="B4338" s="1" t="s">
        <v>11192</v>
      </c>
      <c r="C4338" s="1" t="s">
        <v>387</v>
      </c>
      <c r="D4338" s="1">
        <v>4</v>
      </c>
      <c r="E4338" s="1">
        <v>44303</v>
      </c>
      <c r="F4338" s="1" t="s">
        <v>20332</v>
      </c>
      <c r="G4338" s="1" t="s">
        <v>72</v>
      </c>
      <c r="H4338" s="1" t="s">
        <v>73</v>
      </c>
      <c r="I4338" s="1">
        <v>0</v>
      </c>
      <c r="J4338" s="1" t="s">
        <v>1194</v>
      </c>
      <c r="K4338" s="1">
        <v>0.8</v>
      </c>
      <c r="L4338" s="1" t="s">
        <v>75</v>
      </c>
      <c r="M4338" s="1">
        <v>0</v>
      </c>
      <c r="O4338" s="1">
        <v>0</v>
      </c>
      <c r="Q4338" s="1">
        <v>0</v>
      </c>
      <c r="S4338" s="1">
        <v>0</v>
      </c>
      <c r="U4338" s="1">
        <v>0</v>
      </c>
      <c r="W4338" s="1">
        <v>0</v>
      </c>
      <c r="Y4338" s="1">
        <v>0</v>
      </c>
      <c r="AA4338" s="1">
        <v>0</v>
      </c>
      <c r="AC4338" s="1">
        <v>0</v>
      </c>
      <c r="AE4338" s="1">
        <v>0</v>
      </c>
      <c r="AG4338" s="1">
        <v>2</v>
      </c>
      <c r="AH4338" s="1">
        <v>12500</v>
      </c>
    </row>
    <row r="4339" spans="1:34">
      <c r="A4339" s="1" t="s">
        <v>11193</v>
      </c>
      <c r="B4339" s="1" t="s">
        <v>11194</v>
      </c>
      <c r="C4339" s="1" t="s">
        <v>228</v>
      </c>
      <c r="D4339" s="1">
        <v>2</v>
      </c>
      <c r="E4339" s="1">
        <v>43551</v>
      </c>
      <c r="F4339" s="1" t="s">
        <v>20332</v>
      </c>
      <c r="G4339" s="1" t="s">
        <v>72</v>
      </c>
      <c r="H4339" s="1" t="s">
        <v>65</v>
      </c>
      <c r="I4339" s="1">
        <v>0.8</v>
      </c>
      <c r="J4339" s="1" t="s">
        <v>75</v>
      </c>
      <c r="K4339" s="1">
        <v>0</v>
      </c>
      <c r="M4339" s="1">
        <v>0</v>
      </c>
      <c r="O4339" s="1">
        <v>0</v>
      </c>
      <c r="Q4339" s="1">
        <v>0</v>
      </c>
      <c r="S4339" s="1">
        <v>0</v>
      </c>
      <c r="U4339" s="1">
        <v>0</v>
      </c>
      <c r="W4339" s="1">
        <v>0</v>
      </c>
      <c r="Y4339" s="1">
        <v>0</v>
      </c>
      <c r="AA4339" s="1">
        <v>0</v>
      </c>
      <c r="AC4339" s="1">
        <v>0</v>
      </c>
      <c r="AE4339" s="1">
        <v>0</v>
      </c>
      <c r="AG4339" s="1">
        <v>1</v>
      </c>
      <c r="AH4339" s="1">
        <v>0</v>
      </c>
    </row>
    <row r="4340" spans="1:34">
      <c r="A4340" s="1" t="s">
        <v>11195</v>
      </c>
      <c r="B4340" s="1" t="s">
        <v>11196</v>
      </c>
      <c r="C4340" s="1" t="s">
        <v>306</v>
      </c>
      <c r="D4340" s="1">
        <v>3</v>
      </c>
      <c r="E4340" s="4">
        <v>44673</v>
      </c>
      <c r="F4340" s="1" t="s">
        <v>11197</v>
      </c>
      <c r="G4340" s="1" t="s">
        <v>72</v>
      </c>
      <c r="H4340" s="1" t="s">
        <v>73</v>
      </c>
      <c r="I4340" s="1">
        <v>0</v>
      </c>
      <c r="J4340" s="1" t="s">
        <v>74</v>
      </c>
      <c r="K4340" s="1">
        <v>0.8</v>
      </c>
      <c r="L4340" s="1" t="s">
        <v>75</v>
      </c>
      <c r="M4340" s="1">
        <v>0</v>
      </c>
      <c r="O4340" s="1">
        <v>0</v>
      </c>
      <c r="Q4340" s="1">
        <v>0</v>
      </c>
      <c r="S4340" s="1">
        <v>0</v>
      </c>
      <c r="U4340" s="1">
        <v>0</v>
      </c>
      <c r="W4340" s="1">
        <v>0</v>
      </c>
      <c r="Y4340" s="1">
        <v>0</v>
      </c>
      <c r="AA4340" s="1">
        <v>0</v>
      </c>
      <c r="AC4340" s="1">
        <v>0</v>
      </c>
      <c r="AE4340" s="1">
        <v>0</v>
      </c>
      <c r="AG4340" s="1">
        <v>2</v>
      </c>
      <c r="AH4340" s="1">
        <v>10000</v>
      </c>
    </row>
    <row r="4341" spans="1:34">
      <c r="A4341" s="1" t="s">
        <v>11198</v>
      </c>
      <c r="B4341" s="1" t="s">
        <v>11199</v>
      </c>
      <c r="C4341" s="1" t="s">
        <v>613</v>
      </c>
      <c r="D4341" s="1">
        <v>11</v>
      </c>
      <c r="E4341" s="1">
        <v>44662</v>
      </c>
      <c r="F4341" s="1" t="s">
        <v>20628</v>
      </c>
      <c r="G4341" s="1" t="s">
        <v>72</v>
      </c>
      <c r="H4341" s="1" t="s">
        <v>65</v>
      </c>
      <c r="I4341" s="1">
        <v>0.8</v>
      </c>
      <c r="J4341" s="1" t="s">
        <v>75</v>
      </c>
      <c r="K4341" s="1">
        <v>0</v>
      </c>
      <c r="M4341" s="1">
        <v>0</v>
      </c>
      <c r="O4341" s="1">
        <v>0</v>
      </c>
      <c r="Q4341" s="1">
        <v>0</v>
      </c>
      <c r="S4341" s="1">
        <v>0</v>
      </c>
      <c r="U4341" s="1">
        <v>0</v>
      </c>
      <c r="W4341" s="1">
        <v>0</v>
      </c>
      <c r="Y4341" s="1">
        <v>0</v>
      </c>
      <c r="AA4341" s="1">
        <v>0</v>
      </c>
      <c r="AC4341" s="1">
        <v>0</v>
      </c>
      <c r="AE4341" s="1">
        <v>0</v>
      </c>
      <c r="AG4341" s="1">
        <v>1</v>
      </c>
      <c r="AH4341" s="1">
        <v>0</v>
      </c>
    </row>
    <row r="4342" spans="1:34">
      <c r="A4342" s="1" t="s">
        <v>11200</v>
      </c>
      <c r="B4342" s="1" t="s">
        <v>11201</v>
      </c>
      <c r="C4342" s="1" t="s">
        <v>92</v>
      </c>
      <c r="H4342" s="1" t="s">
        <v>65</v>
      </c>
      <c r="I4342" s="1" t="s">
        <v>66</v>
      </c>
      <c r="V4342" s="1" t="s">
        <v>67</v>
      </c>
    </row>
    <row r="4343" spans="1:34">
      <c r="A4343" s="1" t="s">
        <v>11202</v>
      </c>
      <c r="B4343" s="1" t="s">
        <v>11203</v>
      </c>
      <c r="C4343" s="1" t="s">
        <v>365</v>
      </c>
      <c r="D4343" s="1">
        <v>12</v>
      </c>
      <c r="E4343" s="4">
        <v>44680</v>
      </c>
      <c r="F4343" s="1" t="s">
        <v>11204</v>
      </c>
      <c r="G4343" s="1" t="s">
        <v>80</v>
      </c>
      <c r="H4343" s="1" t="s">
        <v>73</v>
      </c>
      <c r="I4343" s="1">
        <v>0.55000000000000004</v>
      </c>
      <c r="J4343" s="1" t="s">
        <v>82</v>
      </c>
      <c r="K4343" s="1">
        <v>0.6</v>
      </c>
      <c r="L4343" s="1" t="s">
        <v>83</v>
      </c>
      <c r="M4343" s="1">
        <v>0.65</v>
      </c>
      <c r="N4343" s="1" t="s">
        <v>84</v>
      </c>
      <c r="O4343" s="1">
        <v>0.75</v>
      </c>
      <c r="P4343" s="1" t="s">
        <v>85</v>
      </c>
      <c r="Q4343" s="1">
        <v>0</v>
      </c>
      <c r="S4343" s="1">
        <v>0</v>
      </c>
      <c r="U4343" s="1">
        <v>0</v>
      </c>
      <c r="W4343" s="1">
        <v>0</v>
      </c>
      <c r="Y4343" s="1">
        <v>0</v>
      </c>
      <c r="AA4343" s="1">
        <v>0</v>
      </c>
      <c r="AC4343" s="1">
        <v>0</v>
      </c>
      <c r="AE4343" s="1">
        <v>0</v>
      </c>
      <c r="AG4343" s="1">
        <v>3</v>
      </c>
      <c r="AH4343" s="1">
        <v>0</v>
      </c>
    </row>
    <row r="4344" spans="1:34">
      <c r="A4344" s="1" t="s">
        <v>11205</v>
      </c>
      <c r="B4344" s="1" t="s">
        <v>11206</v>
      </c>
      <c r="C4344" s="1" t="s">
        <v>287</v>
      </c>
      <c r="D4344" s="1">
        <v>22</v>
      </c>
      <c r="E4344" s="4">
        <v>44546</v>
      </c>
      <c r="F4344" s="1" t="s">
        <v>11207</v>
      </c>
      <c r="G4344" s="1" t="s">
        <v>72</v>
      </c>
      <c r="H4344" s="1" t="s">
        <v>65</v>
      </c>
      <c r="I4344" s="1">
        <v>0.5</v>
      </c>
      <c r="J4344" s="1" t="s">
        <v>75</v>
      </c>
      <c r="K4344" s="1">
        <v>0</v>
      </c>
      <c r="M4344" s="1">
        <v>0</v>
      </c>
      <c r="O4344" s="1">
        <v>0</v>
      </c>
      <c r="Q4344" s="1">
        <v>0</v>
      </c>
      <c r="S4344" s="1">
        <v>0</v>
      </c>
      <c r="U4344" s="1">
        <v>0</v>
      </c>
      <c r="W4344" s="1">
        <v>0</v>
      </c>
      <c r="Y4344" s="1">
        <v>0</v>
      </c>
      <c r="AA4344" s="1">
        <v>0</v>
      </c>
      <c r="AC4344" s="1">
        <v>0</v>
      </c>
      <c r="AE4344" s="1">
        <v>0</v>
      </c>
      <c r="AG4344" s="1">
        <v>1</v>
      </c>
      <c r="AH4344" s="1">
        <v>0</v>
      </c>
    </row>
    <row r="4345" spans="1:34">
      <c r="A4345" s="1" t="s">
        <v>11208</v>
      </c>
      <c r="B4345" s="1" t="s">
        <v>11209</v>
      </c>
      <c r="C4345" s="1" t="s">
        <v>291</v>
      </c>
      <c r="D4345" s="1">
        <v>82</v>
      </c>
      <c r="E4345" s="1">
        <v>43815</v>
      </c>
      <c r="F4345" s="1" t="s">
        <v>20332</v>
      </c>
      <c r="G4345" s="1" t="s">
        <v>72</v>
      </c>
      <c r="H4345" s="1" t="s">
        <v>73</v>
      </c>
      <c r="I4345" s="1">
        <v>0</v>
      </c>
      <c r="J4345" s="1" t="s">
        <v>89</v>
      </c>
      <c r="K4345" s="1">
        <v>0.8</v>
      </c>
      <c r="L4345" s="1" t="s">
        <v>75</v>
      </c>
      <c r="M4345" s="1">
        <v>0</v>
      </c>
      <c r="O4345" s="1">
        <v>0</v>
      </c>
      <c r="Q4345" s="1">
        <v>0</v>
      </c>
      <c r="S4345" s="1">
        <v>0</v>
      </c>
      <c r="U4345" s="1">
        <v>0</v>
      </c>
      <c r="W4345" s="1">
        <v>0</v>
      </c>
      <c r="Y4345" s="1">
        <v>0</v>
      </c>
      <c r="AA4345" s="1">
        <v>0</v>
      </c>
      <c r="AC4345" s="1">
        <v>0</v>
      </c>
      <c r="AE4345" s="1">
        <v>0</v>
      </c>
      <c r="AG4345" s="1">
        <v>2</v>
      </c>
      <c r="AH4345" s="1">
        <v>12000</v>
      </c>
    </row>
    <row r="4346" spans="1:34">
      <c r="A4346" s="1" t="s">
        <v>11210</v>
      </c>
      <c r="B4346" s="1" t="s">
        <v>11211</v>
      </c>
      <c r="C4346" s="1" t="s">
        <v>159</v>
      </c>
      <c r="D4346" s="1">
        <v>5</v>
      </c>
      <c r="E4346" s="1">
        <v>44284</v>
      </c>
      <c r="F4346" s="1" t="s">
        <v>20332</v>
      </c>
      <c r="G4346" s="1" t="s">
        <v>72</v>
      </c>
      <c r="H4346" s="1" t="s">
        <v>73</v>
      </c>
      <c r="I4346" s="1">
        <v>0</v>
      </c>
      <c r="J4346" s="1" t="s">
        <v>222</v>
      </c>
      <c r="K4346" s="1">
        <v>0.8</v>
      </c>
      <c r="L4346" s="1" t="s">
        <v>75</v>
      </c>
      <c r="M4346" s="1">
        <v>0</v>
      </c>
      <c r="O4346" s="1">
        <v>0</v>
      </c>
      <c r="Q4346" s="1">
        <v>0</v>
      </c>
      <c r="S4346" s="1">
        <v>0</v>
      </c>
      <c r="U4346" s="1">
        <v>0</v>
      </c>
      <c r="W4346" s="1">
        <v>0</v>
      </c>
      <c r="Y4346" s="1">
        <v>0</v>
      </c>
      <c r="AA4346" s="1">
        <v>0</v>
      </c>
      <c r="AC4346" s="1">
        <v>0</v>
      </c>
      <c r="AE4346" s="1">
        <v>0</v>
      </c>
      <c r="AG4346" s="1">
        <v>2</v>
      </c>
      <c r="AH4346" s="1">
        <v>9999.99</v>
      </c>
    </row>
    <row r="4347" spans="1:34">
      <c r="A4347" s="1" t="s">
        <v>11212</v>
      </c>
      <c r="B4347" s="1" t="s">
        <v>11213</v>
      </c>
      <c r="C4347" s="1" t="s">
        <v>826</v>
      </c>
      <c r="D4347" s="1">
        <v>5</v>
      </c>
      <c r="E4347" s="4">
        <v>44650</v>
      </c>
      <c r="F4347" s="1" t="s">
        <v>11214</v>
      </c>
      <c r="G4347" s="1" t="s">
        <v>72</v>
      </c>
      <c r="H4347" s="1" t="s">
        <v>65</v>
      </c>
      <c r="I4347" s="1">
        <v>0.8</v>
      </c>
      <c r="J4347" s="1" t="s">
        <v>75</v>
      </c>
      <c r="K4347" s="1">
        <v>0</v>
      </c>
      <c r="M4347" s="1">
        <v>0</v>
      </c>
      <c r="O4347" s="1">
        <v>0</v>
      </c>
      <c r="Q4347" s="1">
        <v>0</v>
      </c>
      <c r="S4347" s="1">
        <v>0</v>
      </c>
      <c r="U4347" s="1">
        <v>0</v>
      </c>
      <c r="W4347" s="1">
        <v>0</v>
      </c>
      <c r="Y4347" s="1">
        <v>0</v>
      </c>
      <c r="AA4347" s="1">
        <v>0</v>
      </c>
      <c r="AC4347" s="1">
        <v>0</v>
      </c>
      <c r="AE4347" s="1">
        <v>0</v>
      </c>
      <c r="AG4347" s="1">
        <v>1</v>
      </c>
      <c r="AH4347" s="1">
        <v>0</v>
      </c>
    </row>
    <row r="4348" spans="1:34">
      <c r="A4348" s="1" t="s">
        <v>11215</v>
      </c>
      <c r="B4348" s="1" t="s">
        <v>11216</v>
      </c>
      <c r="C4348" s="1" t="s">
        <v>199</v>
      </c>
      <c r="D4348" s="1">
        <v>7</v>
      </c>
      <c r="E4348" s="4">
        <v>44634</v>
      </c>
      <c r="F4348" s="1" t="s">
        <v>11217</v>
      </c>
      <c r="G4348" s="1" t="s">
        <v>80</v>
      </c>
      <c r="H4348" s="1" t="s">
        <v>73</v>
      </c>
      <c r="I4348" s="1">
        <v>0.4</v>
      </c>
      <c r="J4348" s="1" t="s">
        <v>82</v>
      </c>
      <c r="K4348" s="1">
        <v>0.45</v>
      </c>
      <c r="L4348" s="1" t="s">
        <v>83</v>
      </c>
      <c r="M4348" s="1">
        <v>0.6</v>
      </c>
      <c r="N4348" s="1" t="s">
        <v>84</v>
      </c>
      <c r="O4348" s="1">
        <v>0.7</v>
      </c>
      <c r="P4348" s="1" t="s">
        <v>85</v>
      </c>
      <c r="Q4348" s="1">
        <v>0</v>
      </c>
      <c r="S4348" s="1">
        <v>0</v>
      </c>
      <c r="U4348" s="1">
        <v>0</v>
      </c>
      <c r="W4348" s="1">
        <v>0</v>
      </c>
      <c r="Y4348" s="1">
        <v>0</v>
      </c>
      <c r="AA4348" s="1">
        <v>0</v>
      </c>
      <c r="AC4348" s="1">
        <v>0</v>
      </c>
      <c r="AE4348" s="1">
        <v>0</v>
      </c>
      <c r="AG4348" s="1">
        <v>3</v>
      </c>
      <c r="AH4348" s="1">
        <v>0</v>
      </c>
    </row>
    <row r="4349" spans="1:34">
      <c r="A4349" s="1" t="s">
        <v>11218</v>
      </c>
      <c r="B4349" s="1" t="s">
        <v>11219</v>
      </c>
      <c r="C4349" s="1" t="s">
        <v>149</v>
      </c>
      <c r="D4349" s="1">
        <v>8</v>
      </c>
      <c r="E4349" s="1">
        <v>44316</v>
      </c>
      <c r="F4349" s="1" t="s">
        <v>20629</v>
      </c>
      <c r="G4349" s="1" t="s">
        <v>20341</v>
      </c>
      <c r="H4349" s="1" t="s">
        <v>73</v>
      </c>
      <c r="I4349" s="1">
        <v>0</v>
      </c>
      <c r="J4349" s="1" t="s">
        <v>20630</v>
      </c>
      <c r="K4349" s="1">
        <v>0.56999999999999995</v>
      </c>
      <c r="L4349" s="1" t="s">
        <v>82</v>
      </c>
      <c r="M4349" s="1">
        <v>0.67</v>
      </c>
      <c r="N4349" s="1" t="s">
        <v>83</v>
      </c>
      <c r="O4349" s="1">
        <v>0.7</v>
      </c>
      <c r="P4349" s="1" t="s">
        <v>84</v>
      </c>
      <c r="Q4349" s="1">
        <v>0.75</v>
      </c>
      <c r="R4349" s="1" t="s">
        <v>85</v>
      </c>
      <c r="S4349" s="1">
        <v>0</v>
      </c>
      <c r="U4349" s="1">
        <v>0</v>
      </c>
      <c r="W4349" s="1">
        <v>0</v>
      </c>
      <c r="Y4349" s="1">
        <v>0</v>
      </c>
      <c r="AA4349" s="1">
        <v>0</v>
      </c>
      <c r="AC4349" s="1">
        <v>0</v>
      </c>
      <c r="AE4349" s="1">
        <v>0</v>
      </c>
      <c r="AG4349" s="1">
        <v>4</v>
      </c>
      <c r="AH4349" s="1">
        <v>6350</v>
      </c>
    </row>
    <row r="4350" spans="1:34">
      <c r="A4350" s="1" t="s">
        <v>11220</v>
      </c>
      <c r="B4350" s="1" t="s">
        <v>11221</v>
      </c>
      <c r="C4350" s="1" t="s">
        <v>255</v>
      </c>
      <c r="D4350" s="1">
        <v>7</v>
      </c>
      <c r="E4350" s="1">
        <v>44268</v>
      </c>
      <c r="F4350" s="1" t="s">
        <v>20332</v>
      </c>
      <c r="G4350" s="1" t="s">
        <v>72</v>
      </c>
      <c r="H4350" s="1" t="s">
        <v>65</v>
      </c>
      <c r="I4350" s="1">
        <v>0.6</v>
      </c>
      <c r="J4350" s="1" t="s">
        <v>75</v>
      </c>
      <c r="K4350" s="1">
        <v>0</v>
      </c>
      <c r="M4350" s="1">
        <v>0</v>
      </c>
      <c r="O4350" s="1">
        <v>0</v>
      </c>
      <c r="Q4350" s="1">
        <v>0</v>
      </c>
      <c r="S4350" s="1">
        <v>0</v>
      </c>
      <c r="U4350" s="1">
        <v>0</v>
      </c>
      <c r="W4350" s="1">
        <v>0</v>
      </c>
      <c r="Y4350" s="1">
        <v>0</v>
      </c>
      <c r="AA4350" s="1">
        <v>0</v>
      </c>
      <c r="AC4350" s="1">
        <v>0</v>
      </c>
      <c r="AE4350" s="1">
        <v>0</v>
      </c>
      <c r="AG4350" s="1">
        <v>1</v>
      </c>
      <c r="AH4350" s="1">
        <v>0</v>
      </c>
    </row>
    <row r="4351" spans="1:34">
      <c r="A4351" s="1" t="s">
        <v>11222</v>
      </c>
      <c r="B4351" s="1" t="s">
        <v>11223</v>
      </c>
      <c r="C4351" s="1" t="s">
        <v>3535</v>
      </c>
      <c r="D4351" s="1">
        <v>2</v>
      </c>
      <c r="E4351" s="4">
        <v>44650</v>
      </c>
      <c r="F4351" s="1" t="s">
        <v>11224</v>
      </c>
      <c r="G4351" s="1" t="s">
        <v>80</v>
      </c>
      <c r="H4351" s="1" t="s">
        <v>73</v>
      </c>
      <c r="I4351" s="1">
        <v>0</v>
      </c>
      <c r="J4351" s="1" t="s">
        <v>89</v>
      </c>
      <c r="K4351" s="1">
        <v>0.6</v>
      </c>
      <c r="L4351" s="1" t="s">
        <v>75</v>
      </c>
      <c r="M4351" s="1">
        <v>0</v>
      </c>
      <c r="O4351" s="1">
        <v>0</v>
      </c>
      <c r="Q4351" s="1">
        <v>0</v>
      </c>
      <c r="S4351" s="1">
        <v>0</v>
      </c>
      <c r="U4351" s="1">
        <v>0</v>
      </c>
      <c r="W4351" s="1">
        <v>0</v>
      </c>
      <c r="Y4351" s="1">
        <v>0</v>
      </c>
      <c r="AA4351" s="1">
        <v>0</v>
      </c>
      <c r="AC4351" s="1">
        <v>0</v>
      </c>
      <c r="AE4351" s="1">
        <v>0</v>
      </c>
      <c r="AG4351" s="1">
        <v>2</v>
      </c>
      <c r="AH4351" s="1">
        <v>12000</v>
      </c>
    </row>
    <row r="4352" spans="1:34">
      <c r="A4352" s="1" t="s">
        <v>11225</v>
      </c>
      <c r="B4352" s="1" t="s">
        <v>11226</v>
      </c>
      <c r="C4352" s="1" t="s">
        <v>287</v>
      </c>
      <c r="D4352" s="1">
        <v>38</v>
      </c>
      <c r="E4352" s="4">
        <v>44550</v>
      </c>
      <c r="F4352" s="1" t="s">
        <v>11227</v>
      </c>
      <c r="G4352" s="1" t="s">
        <v>72</v>
      </c>
      <c r="H4352" s="1" t="s">
        <v>65</v>
      </c>
      <c r="I4352" s="1">
        <v>0.7</v>
      </c>
      <c r="J4352" s="1" t="s">
        <v>75</v>
      </c>
      <c r="K4352" s="1">
        <v>0</v>
      </c>
      <c r="M4352" s="1">
        <v>0</v>
      </c>
      <c r="O4352" s="1">
        <v>0</v>
      </c>
      <c r="Q4352" s="1">
        <v>0</v>
      </c>
      <c r="S4352" s="1">
        <v>0</v>
      </c>
      <c r="U4352" s="1">
        <v>0</v>
      </c>
      <c r="W4352" s="1">
        <v>0</v>
      </c>
      <c r="Y4352" s="1">
        <v>0</v>
      </c>
      <c r="AA4352" s="1">
        <v>0</v>
      </c>
      <c r="AC4352" s="1">
        <v>0</v>
      </c>
      <c r="AE4352" s="1">
        <v>0</v>
      </c>
      <c r="AG4352" s="1">
        <v>1</v>
      </c>
      <c r="AH4352" s="1">
        <v>0</v>
      </c>
    </row>
    <row r="4353" spans="1:34">
      <c r="A4353" s="1" t="s">
        <v>11228</v>
      </c>
      <c r="B4353" s="1" t="s">
        <v>11229</v>
      </c>
      <c r="C4353" s="1" t="s">
        <v>411</v>
      </c>
      <c r="D4353" s="1">
        <v>15</v>
      </c>
      <c r="E4353" s="4">
        <v>44680</v>
      </c>
      <c r="F4353" s="1" t="s">
        <v>11230</v>
      </c>
      <c r="G4353" s="1" t="s">
        <v>72</v>
      </c>
      <c r="H4353" s="1" t="s">
        <v>73</v>
      </c>
      <c r="I4353" s="1">
        <v>0</v>
      </c>
      <c r="J4353" s="1" t="s">
        <v>81</v>
      </c>
      <c r="K4353" s="1">
        <v>0.8</v>
      </c>
      <c r="L4353" s="1" t="s">
        <v>75</v>
      </c>
      <c r="M4353" s="1">
        <v>0</v>
      </c>
      <c r="O4353" s="1">
        <v>0</v>
      </c>
      <c r="Q4353" s="1">
        <v>0</v>
      </c>
      <c r="S4353" s="1">
        <v>0</v>
      </c>
      <c r="U4353" s="1">
        <v>0</v>
      </c>
      <c r="W4353" s="1">
        <v>0</v>
      </c>
      <c r="Y4353" s="1">
        <v>0</v>
      </c>
      <c r="AA4353" s="1">
        <v>0</v>
      </c>
      <c r="AC4353" s="1">
        <v>0</v>
      </c>
      <c r="AE4353" s="1">
        <v>0</v>
      </c>
      <c r="AG4353" s="1">
        <v>2</v>
      </c>
      <c r="AH4353" s="1">
        <v>15000</v>
      </c>
    </row>
    <row r="4354" spans="1:34">
      <c r="A4354" s="1" t="s">
        <v>11231</v>
      </c>
      <c r="B4354" s="1" t="s">
        <v>11232</v>
      </c>
      <c r="C4354" s="1" t="s">
        <v>199</v>
      </c>
      <c r="H4354" s="1" t="s">
        <v>65</v>
      </c>
      <c r="I4354" s="1" t="s">
        <v>66</v>
      </c>
      <c r="V4354" s="1" t="s">
        <v>67</v>
      </c>
    </row>
    <row r="4355" spans="1:34">
      <c r="A4355" s="1" t="s">
        <v>11233</v>
      </c>
      <c r="B4355" s="1" t="s">
        <v>11234</v>
      </c>
      <c r="C4355" s="1" t="s">
        <v>1707</v>
      </c>
      <c r="D4355" s="1">
        <v>13</v>
      </c>
      <c r="E4355" s="1">
        <v>44635</v>
      </c>
      <c r="F4355" s="1" t="s">
        <v>20631</v>
      </c>
      <c r="G4355" s="1" t="s">
        <v>80</v>
      </c>
      <c r="H4355" s="1" t="s">
        <v>73</v>
      </c>
      <c r="I4355" s="1">
        <v>0</v>
      </c>
      <c r="J4355" s="1" t="s">
        <v>1291</v>
      </c>
      <c r="K4355" s="1">
        <v>0.6</v>
      </c>
      <c r="L4355" s="1" t="s">
        <v>82</v>
      </c>
      <c r="M4355" s="1">
        <v>0.7</v>
      </c>
      <c r="N4355" s="1" t="s">
        <v>83</v>
      </c>
      <c r="O4355" s="1">
        <v>0.74</v>
      </c>
      <c r="P4355" s="1" t="s">
        <v>84</v>
      </c>
      <c r="Q4355" s="1">
        <v>0.8</v>
      </c>
      <c r="R4355" s="1" t="s">
        <v>85</v>
      </c>
      <c r="S4355" s="1">
        <v>0</v>
      </c>
      <c r="U4355" s="1">
        <v>0</v>
      </c>
      <c r="W4355" s="1">
        <v>0</v>
      </c>
      <c r="Y4355" s="1">
        <v>0</v>
      </c>
      <c r="AA4355" s="1">
        <v>0</v>
      </c>
      <c r="AC4355" s="1">
        <v>0</v>
      </c>
      <c r="AE4355" s="1">
        <v>0</v>
      </c>
      <c r="AG4355" s="1">
        <v>4</v>
      </c>
      <c r="AH4355" s="1">
        <v>12999.99</v>
      </c>
    </row>
    <row r="4356" spans="1:34">
      <c r="A4356" s="1" t="s">
        <v>11235</v>
      </c>
      <c r="B4356" s="1" t="s">
        <v>11236</v>
      </c>
      <c r="C4356" s="1" t="s">
        <v>506</v>
      </c>
      <c r="D4356" s="1">
        <v>40</v>
      </c>
      <c r="E4356" s="4">
        <v>44561</v>
      </c>
      <c r="F4356" s="1" t="s">
        <v>11237</v>
      </c>
      <c r="G4356" s="1" t="s">
        <v>80</v>
      </c>
      <c r="H4356" s="1" t="s">
        <v>65</v>
      </c>
      <c r="I4356" s="1">
        <v>0.8</v>
      </c>
      <c r="J4356" s="1" t="s">
        <v>75</v>
      </c>
      <c r="K4356" s="1">
        <v>0</v>
      </c>
      <c r="M4356" s="1">
        <v>0</v>
      </c>
      <c r="O4356" s="1">
        <v>0</v>
      </c>
      <c r="Q4356" s="1">
        <v>0</v>
      </c>
      <c r="S4356" s="1">
        <v>0</v>
      </c>
      <c r="U4356" s="1">
        <v>0</v>
      </c>
      <c r="W4356" s="1">
        <v>0</v>
      </c>
      <c r="Y4356" s="1">
        <v>0</v>
      </c>
      <c r="AA4356" s="1">
        <v>0</v>
      </c>
      <c r="AC4356" s="1">
        <v>0</v>
      </c>
      <c r="AE4356" s="1">
        <v>0</v>
      </c>
      <c r="AG4356" s="1">
        <v>1</v>
      </c>
      <c r="AH4356" s="1">
        <v>0</v>
      </c>
    </row>
    <row r="4357" spans="1:34">
      <c r="A4357" s="1" t="s">
        <v>11238</v>
      </c>
      <c r="B4357" s="1" t="s">
        <v>11239</v>
      </c>
      <c r="C4357" s="1" t="s">
        <v>346</v>
      </c>
      <c r="D4357" s="1">
        <v>60</v>
      </c>
      <c r="E4357" s="1">
        <v>44133</v>
      </c>
      <c r="F4357" s="1" t="s">
        <v>20332</v>
      </c>
      <c r="G4357" s="1" t="s">
        <v>72</v>
      </c>
      <c r="H4357" s="1" t="s">
        <v>65</v>
      </c>
      <c r="I4357" s="1">
        <v>0.8</v>
      </c>
      <c r="J4357" s="1" t="s">
        <v>75</v>
      </c>
      <c r="K4357" s="1">
        <v>0</v>
      </c>
      <c r="M4357" s="1">
        <v>0</v>
      </c>
      <c r="O4357" s="1">
        <v>0</v>
      </c>
      <c r="Q4357" s="1">
        <v>0</v>
      </c>
      <c r="S4357" s="1">
        <v>0</v>
      </c>
      <c r="U4357" s="1">
        <v>0</v>
      </c>
      <c r="W4357" s="1">
        <v>0</v>
      </c>
      <c r="Y4357" s="1">
        <v>0</v>
      </c>
      <c r="AA4357" s="1">
        <v>0</v>
      </c>
      <c r="AC4357" s="1">
        <v>0</v>
      </c>
      <c r="AE4357" s="1">
        <v>0</v>
      </c>
      <c r="AG4357" s="1">
        <v>1</v>
      </c>
      <c r="AH4357" s="1">
        <v>0</v>
      </c>
    </row>
    <row r="4358" spans="1:34">
      <c r="A4358" s="1" t="s">
        <v>11240</v>
      </c>
      <c r="B4358" s="1" t="s">
        <v>11241</v>
      </c>
      <c r="C4358" s="1" t="s">
        <v>826</v>
      </c>
      <c r="D4358" s="1">
        <v>5</v>
      </c>
      <c r="E4358" s="4">
        <v>44609</v>
      </c>
      <c r="F4358" s="1" t="s">
        <v>11242</v>
      </c>
      <c r="G4358" s="1" t="s">
        <v>80</v>
      </c>
      <c r="H4358" s="1" t="s">
        <v>73</v>
      </c>
      <c r="I4358" s="1">
        <v>0.5</v>
      </c>
      <c r="J4358" s="1" t="s">
        <v>82</v>
      </c>
      <c r="K4358" s="1">
        <v>0.55000000000000004</v>
      </c>
      <c r="L4358" s="1" t="s">
        <v>83</v>
      </c>
      <c r="M4358" s="1">
        <v>0.7</v>
      </c>
      <c r="N4358" s="1" t="s">
        <v>84</v>
      </c>
      <c r="O4358" s="1">
        <v>0.8</v>
      </c>
      <c r="P4358" s="1" t="s">
        <v>85</v>
      </c>
      <c r="Q4358" s="1">
        <v>0</v>
      </c>
      <c r="S4358" s="1">
        <v>0</v>
      </c>
      <c r="U4358" s="1">
        <v>0</v>
      </c>
      <c r="W4358" s="1">
        <v>0</v>
      </c>
      <c r="Y4358" s="1">
        <v>0</v>
      </c>
      <c r="AA4358" s="1">
        <v>0</v>
      </c>
      <c r="AC4358" s="1">
        <v>0</v>
      </c>
      <c r="AE4358" s="1">
        <v>0</v>
      </c>
      <c r="AG4358" s="1">
        <v>3</v>
      </c>
      <c r="AH4358" s="1">
        <v>0</v>
      </c>
    </row>
    <row r="4359" spans="1:34">
      <c r="A4359" s="1" t="s">
        <v>11243</v>
      </c>
      <c r="B4359" s="1" t="s">
        <v>11244</v>
      </c>
      <c r="C4359" s="1" t="s">
        <v>212</v>
      </c>
      <c r="D4359" s="1">
        <v>6</v>
      </c>
      <c r="E4359" s="4">
        <v>44662</v>
      </c>
      <c r="F4359" s="1" t="s">
        <v>11245</v>
      </c>
      <c r="G4359" s="1" t="s">
        <v>72</v>
      </c>
      <c r="H4359" s="1" t="s">
        <v>65</v>
      </c>
      <c r="I4359" s="1">
        <v>0.8</v>
      </c>
      <c r="J4359" s="1" t="s">
        <v>75</v>
      </c>
      <c r="K4359" s="1">
        <v>0</v>
      </c>
      <c r="M4359" s="1">
        <v>0</v>
      </c>
      <c r="O4359" s="1">
        <v>0</v>
      </c>
      <c r="Q4359" s="1">
        <v>0</v>
      </c>
      <c r="S4359" s="1">
        <v>0</v>
      </c>
      <c r="U4359" s="1">
        <v>0</v>
      </c>
      <c r="W4359" s="1">
        <v>0</v>
      </c>
      <c r="Y4359" s="1">
        <v>0</v>
      </c>
      <c r="AA4359" s="1">
        <v>0</v>
      </c>
      <c r="AC4359" s="1">
        <v>0</v>
      </c>
      <c r="AE4359" s="1">
        <v>0</v>
      </c>
      <c r="AG4359" s="1">
        <v>1</v>
      </c>
      <c r="AH4359" s="1">
        <v>0</v>
      </c>
    </row>
    <row r="4360" spans="1:34">
      <c r="A4360" s="1" t="s">
        <v>11246</v>
      </c>
      <c r="B4360" s="1" t="s">
        <v>11247</v>
      </c>
      <c r="C4360" s="1" t="s">
        <v>245</v>
      </c>
      <c r="H4360" s="1" t="s">
        <v>65</v>
      </c>
      <c r="I4360" s="1" t="s">
        <v>66</v>
      </c>
      <c r="V4360" s="1" t="s">
        <v>67</v>
      </c>
    </row>
    <row r="4361" spans="1:34">
      <c r="A4361" s="1" t="s">
        <v>11248</v>
      </c>
      <c r="B4361" s="1" t="s">
        <v>11249</v>
      </c>
      <c r="C4361" s="1" t="s">
        <v>613</v>
      </c>
      <c r="D4361" s="1">
        <v>5</v>
      </c>
      <c r="E4361" s="4">
        <v>44648</v>
      </c>
      <c r="F4361" s="1" t="s">
        <v>11250</v>
      </c>
      <c r="G4361" s="1" t="s">
        <v>72</v>
      </c>
      <c r="H4361" s="1" t="s">
        <v>65</v>
      </c>
      <c r="I4361" s="1">
        <v>0.8</v>
      </c>
      <c r="J4361" s="1" t="s">
        <v>75</v>
      </c>
      <c r="K4361" s="1">
        <v>0</v>
      </c>
      <c r="M4361" s="1">
        <v>0</v>
      </c>
      <c r="O4361" s="1">
        <v>0</v>
      </c>
      <c r="Q4361" s="1">
        <v>0</v>
      </c>
      <c r="S4361" s="1">
        <v>0</v>
      </c>
      <c r="U4361" s="1">
        <v>0</v>
      </c>
      <c r="W4361" s="1">
        <v>0</v>
      </c>
      <c r="Y4361" s="1">
        <v>0</v>
      </c>
      <c r="AA4361" s="1">
        <v>0</v>
      </c>
      <c r="AC4361" s="1">
        <v>0</v>
      </c>
      <c r="AE4361" s="1">
        <v>0</v>
      </c>
      <c r="AG4361" s="1">
        <v>1</v>
      </c>
      <c r="AH4361" s="1">
        <v>0</v>
      </c>
    </row>
    <row r="4362" spans="1:34">
      <c r="A4362" s="1" t="s">
        <v>11251</v>
      </c>
      <c r="B4362" s="1" t="s">
        <v>11252</v>
      </c>
      <c r="C4362" s="1" t="s">
        <v>112</v>
      </c>
      <c r="D4362" s="1">
        <v>18</v>
      </c>
      <c r="E4362" s="4">
        <v>44678</v>
      </c>
      <c r="F4362" s="1" t="s">
        <v>11253</v>
      </c>
      <c r="G4362" s="1" t="s">
        <v>80</v>
      </c>
      <c r="H4362" s="1" t="s">
        <v>73</v>
      </c>
      <c r="I4362" s="1">
        <v>0.4</v>
      </c>
      <c r="J4362" s="1" t="s">
        <v>82</v>
      </c>
      <c r="K4362" s="1">
        <v>0.5</v>
      </c>
      <c r="L4362" s="1" t="s">
        <v>83</v>
      </c>
      <c r="M4362" s="1">
        <v>0.55000000000000004</v>
      </c>
      <c r="N4362" s="1" t="s">
        <v>84</v>
      </c>
      <c r="O4362" s="1">
        <v>0.8</v>
      </c>
      <c r="P4362" s="1" t="s">
        <v>85</v>
      </c>
      <c r="Q4362" s="1">
        <v>0</v>
      </c>
      <c r="S4362" s="1">
        <v>0</v>
      </c>
      <c r="U4362" s="1">
        <v>0</v>
      </c>
      <c r="W4362" s="1">
        <v>0</v>
      </c>
      <c r="Y4362" s="1">
        <v>0</v>
      </c>
      <c r="AA4362" s="1">
        <v>0</v>
      </c>
      <c r="AC4362" s="1">
        <v>0</v>
      </c>
      <c r="AE4362" s="1">
        <v>0</v>
      </c>
      <c r="AG4362" s="1">
        <v>3</v>
      </c>
      <c r="AH4362" s="1">
        <v>0</v>
      </c>
    </row>
    <row r="4363" spans="1:34">
      <c r="A4363" s="1" t="s">
        <v>11254</v>
      </c>
      <c r="B4363" s="1" t="s">
        <v>11255</v>
      </c>
      <c r="C4363" s="1" t="s">
        <v>238</v>
      </c>
      <c r="D4363" s="1">
        <v>5</v>
      </c>
      <c r="E4363" s="4">
        <v>44691</v>
      </c>
      <c r="F4363" s="1" t="s">
        <v>11256</v>
      </c>
      <c r="G4363" s="1" t="s">
        <v>72</v>
      </c>
      <c r="H4363" s="1" t="s">
        <v>65</v>
      </c>
      <c r="I4363" s="1">
        <v>0.8</v>
      </c>
      <c r="J4363" s="1" t="s">
        <v>75</v>
      </c>
      <c r="K4363" s="1">
        <v>0</v>
      </c>
      <c r="M4363" s="1">
        <v>0</v>
      </c>
      <c r="O4363" s="1">
        <v>0</v>
      </c>
      <c r="Q4363" s="1">
        <v>0</v>
      </c>
      <c r="S4363" s="1">
        <v>0</v>
      </c>
      <c r="U4363" s="1">
        <v>0</v>
      </c>
      <c r="W4363" s="1">
        <v>0</v>
      </c>
      <c r="Y4363" s="1">
        <v>0</v>
      </c>
      <c r="AA4363" s="1">
        <v>0</v>
      </c>
      <c r="AC4363" s="1">
        <v>0</v>
      </c>
      <c r="AE4363" s="1">
        <v>0</v>
      </c>
      <c r="AG4363" s="1">
        <v>1</v>
      </c>
      <c r="AH4363" s="1">
        <v>0</v>
      </c>
    </row>
    <row r="4364" spans="1:34">
      <c r="A4364" s="1" t="s">
        <v>11257</v>
      </c>
      <c r="B4364" s="1" t="s">
        <v>11258</v>
      </c>
      <c r="C4364" s="1" t="s">
        <v>626</v>
      </c>
      <c r="D4364" s="1">
        <v>6</v>
      </c>
      <c r="E4364" s="4">
        <v>44615</v>
      </c>
      <c r="F4364" s="1" t="s">
        <v>11259</v>
      </c>
      <c r="G4364" s="1" t="s">
        <v>72</v>
      </c>
      <c r="H4364" s="1" t="s">
        <v>73</v>
      </c>
      <c r="I4364" s="1">
        <v>0</v>
      </c>
      <c r="J4364" s="1" t="s">
        <v>89</v>
      </c>
      <c r="K4364" s="1">
        <v>0.6</v>
      </c>
      <c r="L4364" s="1" t="s">
        <v>75</v>
      </c>
      <c r="M4364" s="1">
        <v>0</v>
      </c>
      <c r="O4364" s="1">
        <v>0</v>
      </c>
      <c r="Q4364" s="1">
        <v>0</v>
      </c>
      <c r="S4364" s="1">
        <v>0</v>
      </c>
      <c r="U4364" s="1">
        <v>0</v>
      </c>
      <c r="W4364" s="1">
        <v>0</v>
      </c>
      <c r="Y4364" s="1">
        <v>0</v>
      </c>
      <c r="AA4364" s="1">
        <v>0</v>
      </c>
      <c r="AC4364" s="1">
        <v>0</v>
      </c>
      <c r="AE4364" s="1">
        <v>0</v>
      </c>
      <c r="AG4364" s="1">
        <v>2</v>
      </c>
      <c r="AH4364" s="1">
        <v>12000</v>
      </c>
    </row>
    <row r="4365" spans="1:34">
      <c r="A4365" s="1" t="s">
        <v>11260</v>
      </c>
      <c r="B4365" s="1" t="s">
        <v>11261</v>
      </c>
      <c r="C4365" s="1" t="s">
        <v>310</v>
      </c>
      <c r="H4365" s="1" t="s">
        <v>65</v>
      </c>
      <c r="I4365" s="1" t="s">
        <v>66</v>
      </c>
      <c r="V4365" s="1" t="s">
        <v>67</v>
      </c>
    </row>
    <row r="4366" spans="1:34">
      <c r="A4366" s="1" t="s">
        <v>11262</v>
      </c>
      <c r="B4366" s="1" t="s">
        <v>11263</v>
      </c>
      <c r="C4366" s="1" t="s">
        <v>92</v>
      </c>
      <c r="H4366" s="1" t="s">
        <v>65</v>
      </c>
      <c r="I4366" s="1" t="s">
        <v>66</v>
      </c>
      <c r="V4366" s="1" t="s">
        <v>67</v>
      </c>
    </row>
    <row r="4367" spans="1:34">
      <c r="A4367" s="1" t="s">
        <v>11264</v>
      </c>
      <c r="B4367" s="1" t="s">
        <v>11265</v>
      </c>
      <c r="C4367" s="1" t="s">
        <v>360</v>
      </c>
      <c r="H4367" s="1" t="s">
        <v>65</v>
      </c>
      <c r="I4367" s="1" t="s">
        <v>66</v>
      </c>
      <c r="V4367" s="1" t="s">
        <v>67</v>
      </c>
    </row>
    <row r="4368" spans="1:34">
      <c r="A4368" s="1" t="s">
        <v>11266</v>
      </c>
      <c r="B4368" s="1" t="s">
        <v>11267</v>
      </c>
      <c r="C4368" s="1" t="s">
        <v>626</v>
      </c>
      <c r="D4368" s="1">
        <v>8</v>
      </c>
      <c r="E4368" s="4">
        <v>44678</v>
      </c>
      <c r="F4368" s="1" t="s">
        <v>20632</v>
      </c>
      <c r="G4368" s="1" t="s">
        <v>80</v>
      </c>
      <c r="H4368" s="1" t="s">
        <v>73</v>
      </c>
      <c r="I4368" s="1">
        <v>0.3</v>
      </c>
      <c r="J4368" s="1" t="s">
        <v>82</v>
      </c>
      <c r="K4368" s="1">
        <v>0.5</v>
      </c>
      <c r="L4368" s="1" t="s">
        <v>83</v>
      </c>
      <c r="M4368" s="1">
        <v>0.6</v>
      </c>
      <c r="N4368" s="1" t="s">
        <v>84</v>
      </c>
      <c r="O4368" s="1">
        <v>0.8</v>
      </c>
      <c r="P4368" s="1" t="s">
        <v>85</v>
      </c>
      <c r="Q4368" s="1">
        <v>0</v>
      </c>
      <c r="S4368" s="1">
        <v>0</v>
      </c>
      <c r="U4368" s="1">
        <v>0</v>
      </c>
      <c r="W4368" s="1">
        <v>0</v>
      </c>
      <c r="Y4368" s="1">
        <v>0</v>
      </c>
      <c r="AA4368" s="1">
        <v>0</v>
      </c>
      <c r="AC4368" s="1">
        <v>0</v>
      </c>
      <c r="AE4368" s="1">
        <v>0</v>
      </c>
      <c r="AG4368" s="1">
        <v>3</v>
      </c>
      <c r="AH4368" s="1">
        <v>0</v>
      </c>
    </row>
    <row r="4369" spans="1:34">
      <c r="A4369" s="1" t="s">
        <v>11268</v>
      </c>
      <c r="B4369" s="1" t="s">
        <v>11269</v>
      </c>
      <c r="C4369" s="1" t="s">
        <v>228</v>
      </c>
      <c r="D4369" s="1">
        <v>12</v>
      </c>
      <c r="E4369" s="1">
        <v>41075</v>
      </c>
      <c r="F4369" s="1" t="s">
        <v>20332</v>
      </c>
      <c r="G4369" s="1" t="s">
        <v>72</v>
      </c>
      <c r="H4369" s="1" t="s">
        <v>65</v>
      </c>
      <c r="I4369" s="1">
        <v>0.5</v>
      </c>
      <c r="J4369" s="1" t="s">
        <v>75</v>
      </c>
      <c r="K4369" s="1">
        <v>0</v>
      </c>
      <c r="M4369" s="1">
        <v>0</v>
      </c>
      <c r="O4369" s="1">
        <v>0</v>
      </c>
      <c r="Q4369" s="1">
        <v>0</v>
      </c>
      <c r="S4369" s="1">
        <v>0</v>
      </c>
      <c r="U4369" s="1">
        <v>0</v>
      </c>
      <c r="W4369" s="1">
        <v>0</v>
      </c>
      <c r="Y4369" s="1">
        <v>0</v>
      </c>
      <c r="AA4369" s="1">
        <v>0</v>
      </c>
      <c r="AC4369" s="1">
        <v>0</v>
      </c>
      <c r="AE4369" s="1">
        <v>0</v>
      </c>
      <c r="AG4369" s="1">
        <v>1</v>
      </c>
      <c r="AH4369" s="1">
        <v>0</v>
      </c>
    </row>
    <row r="4370" spans="1:34">
      <c r="A4370" s="1" t="s">
        <v>11270</v>
      </c>
      <c r="B4370" s="1" t="s">
        <v>11271</v>
      </c>
      <c r="C4370" s="1" t="s">
        <v>129</v>
      </c>
      <c r="D4370" s="1">
        <v>15</v>
      </c>
      <c r="E4370" s="1">
        <v>41536</v>
      </c>
      <c r="F4370" s="1" t="s">
        <v>20332</v>
      </c>
      <c r="G4370" s="1" t="s">
        <v>1003</v>
      </c>
      <c r="H4370" s="1" t="s">
        <v>65</v>
      </c>
      <c r="I4370" s="1">
        <v>0</v>
      </c>
      <c r="J4370" s="1" t="s">
        <v>75</v>
      </c>
      <c r="K4370" s="1">
        <v>0</v>
      </c>
      <c r="M4370" s="1">
        <v>0</v>
      </c>
      <c r="O4370" s="1">
        <v>0</v>
      </c>
      <c r="Q4370" s="1">
        <v>0</v>
      </c>
      <c r="S4370" s="1">
        <v>0</v>
      </c>
      <c r="U4370" s="1">
        <v>0</v>
      </c>
      <c r="W4370" s="1">
        <v>0</v>
      </c>
      <c r="Y4370" s="1">
        <v>0</v>
      </c>
      <c r="AA4370" s="1">
        <v>0</v>
      </c>
      <c r="AC4370" s="1">
        <v>0</v>
      </c>
      <c r="AE4370" s="1">
        <v>0</v>
      </c>
      <c r="AG4370" s="1">
        <v>1</v>
      </c>
      <c r="AH4370" s="1">
        <v>0</v>
      </c>
    </row>
    <row r="4371" spans="1:34">
      <c r="A4371" s="1" t="s">
        <v>11272</v>
      </c>
      <c r="B4371" s="1" t="s">
        <v>11273</v>
      </c>
      <c r="C4371" s="1" t="s">
        <v>118</v>
      </c>
      <c r="D4371" s="1">
        <v>4</v>
      </c>
      <c r="E4371" s="1">
        <v>43182</v>
      </c>
      <c r="F4371" s="1" t="s">
        <v>20332</v>
      </c>
      <c r="G4371" s="1" t="s">
        <v>72</v>
      </c>
      <c r="H4371" s="1" t="s">
        <v>65</v>
      </c>
      <c r="I4371" s="1">
        <v>0.8</v>
      </c>
      <c r="J4371" s="1" t="s">
        <v>75</v>
      </c>
      <c r="K4371" s="1">
        <v>0</v>
      </c>
      <c r="M4371" s="1">
        <v>0</v>
      </c>
      <c r="O4371" s="1">
        <v>0</v>
      </c>
      <c r="Q4371" s="1">
        <v>0</v>
      </c>
      <c r="S4371" s="1">
        <v>0</v>
      </c>
      <c r="U4371" s="1">
        <v>0</v>
      </c>
      <c r="W4371" s="1">
        <v>0</v>
      </c>
      <c r="Y4371" s="1">
        <v>0</v>
      </c>
      <c r="AA4371" s="1">
        <v>0</v>
      </c>
      <c r="AC4371" s="1">
        <v>0</v>
      </c>
      <c r="AE4371" s="1">
        <v>0</v>
      </c>
      <c r="AG4371" s="1">
        <v>1</v>
      </c>
      <c r="AH4371" s="1">
        <v>0</v>
      </c>
    </row>
    <row r="4372" spans="1:34">
      <c r="A4372" s="1" t="s">
        <v>11274</v>
      </c>
      <c r="B4372" s="1" t="s">
        <v>11275</v>
      </c>
      <c r="C4372" s="1" t="s">
        <v>259</v>
      </c>
      <c r="D4372" s="1">
        <v>41</v>
      </c>
      <c r="E4372" s="4">
        <v>44561</v>
      </c>
      <c r="F4372" s="1" t="s">
        <v>11276</v>
      </c>
      <c r="G4372" s="1" t="s">
        <v>745</v>
      </c>
      <c r="H4372" s="1" t="s">
        <v>73</v>
      </c>
      <c r="I4372" s="1">
        <v>0</v>
      </c>
      <c r="J4372" s="1" t="s">
        <v>74</v>
      </c>
      <c r="K4372" s="1">
        <v>0.45</v>
      </c>
      <c r="L4372" s="1" t="s">
        <v>75</v>
      </c>
      <c r="M4372" s="1">
        <v>0</v>
      </c>
      <c r="O4372" s="1">
        <v>0</v>
      </c>
      <c r="Q4372" s="1">
        <v>0</v>
      </c>
      <c r="S4372" s="1">
        <v>0</v>
      </c>
      <c r="U4372" s="1">
        <v>0</v>
      </c>
      <c r="W4372" s="1">
        <v>0</v>
      </c>
      <c r="Y4372" s="1">
        <v>0</v>
      </c>
      <c r="AA4372" s="1">
        <v>0</v>
      </c>
      <c r="AC4372" s="1">
        <v>0</v>
      </c>
      <c r="AE4372" s="1">
        <v>0</v>
      </c>
      <c r="AG4372" s="1">
        <v>2</v>
      </c>
      <c r="AH4372" s="1">
        <v>10000</v>
      </c>
    </row>
    <row r="4373" spans="1:34">
      <c r="A4373" s="1" t="s">
        <v>11277</v>
      </c>
      <c r="B4373" s="1" t="s">
        <v>11278</v>
      </c>
      <c r="C4373" s="1" t="s">
        <v>228</v>
      </c>
      <c r="D4373" s="1">
        <v>52</v>
      </c>
      <c r="E4373" s="4">
        <v>44649</v>
      </c>
      <c r="F4373" s="1" t="s">
        <v>11279</v>
      </c>
      <c r="G4373" s="1" t="s">
        <v>72</v>
      </c>
      <c r="H4373" s="1" t="s">
        <v>65</v>
      </c>
      <c r="I4373" s="1">
        <v>0.8</v>
      </c>
      <c r="J4373" s="1" t="s">
        <v>75</v>
      </c>
      <c r="K4373" s="1">
        <v>0</v>
      </c>
      <c r="M4373" s="1">
        <v>0</v>
      </c>
      <c r="O4373" s="1">
        <v>0</v>
      </c>
      <c r="Q4373" s="1">
        <v>0</v>
      </c>
      <c r="S4373" s="1">
        <v>0</v>
      </c>
      <c r="U4373" s="1">
        <v>0</v>
      </c>
      <c r="W4373" s="1">
        <v>0</v>
      </c>
      <c r="Y4373" s="1">
        <v>0</v>
      </c>
      <c r="AA4373" s="1">
        <v>0</v>
      </c>
      <c r="AC4373" s="1">
        <v>0</v>
      </c>
      <c r="AE4373" s="1">
        <v>0</v>
      </c>
      <c r="AG4373" s="1">
        <v>1</v>
      </c>
      <c r="AH4373" s="1">
        <v>0</v>
      </c>
    </row>
    <row r="4374" spans="1:34">
      <c r="A4374" s="1" t="s">
        <v>11280</v>
      </c>
      <c r="B4374" s="1" t="s">
        <v>11281</v>
      </c>
      <c r="C4374" s="1" t="s">
        <v>149</v>
      </c>
      <c r="D4374" s="1">
        <v>16</v>
      </c>
      <c r="E4374" s="4">
        <v>44771</v>
      </c>
      <c r="F4374" s="1" t="s">
        <v>11282</v>
      </c>
      <c r="G4374" s="1" t="s">
        <v>72</v>
      </c>
      <c r="H4374" s="1" t="s">
        <v>65</v>
      </c>
      <c r="I4374" s="1">
        <v>0.2</v>
      </c>
      <c r="J4374" s="1" t="s">
        <v>75</v>
      </c>
      <c r="K4374" s="1">
        <v>0</v>
      </c>
      <c r="M4374" s="1">
        <v>0</v>
      </c>
      <c r="O4374" s="1">
        <v>0</v>
      </c>
      <c r="Q4374" s="1">
        <v>0</v>
      </c>
      <c r="S4374" s="1">
        <v>0</v>
      </c>
      <c r="U4374" s="1">
        <v>0</v>
      </c>
      <c r="W4374" s="1">
        <v>0</v>
      </c>
      <c r="Y4374" s="1">
        <v>0</v>
      </c>
      <c r="AA4374" s="1">
        <v>0</v>
      </c>
      <c r="AC4374" s="1">
        <v>0</v>
      </c>
      <c r="AE4374" s="1">
        <v>0</v>
      </c>
      <c r="AG4374" s="1">
        <v>1</v>
      </c>
      <c r="AH4374" s="1">
        <v>0</v>
      </c>
    </row>
    <row r="4375" spans="1:34">
      <c r="A4375" s="1" t="s">
        <v>11283</v>
      </c>
      <c r="B4375" s="1" t="s">
        <v>11284</v>
      </c>
      <c r="C4375" s="1" t="s">
        <v>287</v>
      </c>
      <c r="D4375" s="1">
        <v>11</v>
      </c>
      <c r="E4375" s="4">
        <v>44663</v>
      </c>
      <c r="F4375" s="1" t="s">
        <v>20633</v>
      </c>
      <c r="G4375" s="1" t="s">
        <v>1821</v>
      </c>
      <c r="H4375" s="1" t="s">
        <v>73</v>
      </c>
      <c r="I4375" s="1">
        <v>0</v>
      </c>
      <c r="J4375" s="1" t="s">
        <v>20634</v>
      </c>
      <c r="K4375" s="1">
        <v>0.8</v>
      </c>
      <c r="L4375" s="1" t="s">
        <v>75</v>
      </c>
      <c r="M4375" s="1">
        <v>0</v>
      </c>
      <c r="O4375" s="1">
        <v>0</v>
      </c>
      <c r="Q4375" s="1">
        <v>0</v>
      </c>
      <c r="S4375" s="1">
        <v>0</v>
      </c>
      <c r="U4375" s="1">
        <v>0</v>
      </c>
      <c r="W4375" s="1">
        <v>0</v>
      </c>
      <c r="Y4375" s="1">
        <v>0</v>
      </c>
      <c r="AA4375" s="1">
        <v>0</v>
      </c>
      <c r="AC4375" s="1">
        <v>0</v>
      </c>
      <c r="AE4375" s="1">
        <v>0</v>
      </c>
      <c r="AG4375" s="1">
        <v>2</v>
      </c>
      <c r="AH4375" s="1">
        <v>10000</v>
      </c>
    </row>
    <row r="4376" spans="1:34">
      <c r="A4376" s="1" t="s">
        <v>11285</v>
      </c>
      <c r="B4376" s="1" t="s">
        <v>11286</v>
      </c>
      <c r="C4376" s="1" t="s">
        <v>199</v>
      </c>
      <c r="D4376" s="1">
        <v>25</v>
      </c>
      <c r="E4376" s="1">
        <v>41912</v>
      </c>
      <c r="F4376" s="1" t="s">
        <v>20332</v>
      </c>
      <c r="G4376" s="1" t="s">
        <v>72</v>
      </c>
      <c r="H4376" s="1" t="s">
        <v>65</v>
      </c>
      <c r="I4376" s="1">
        <v>0.6</v>
      </c>
      <c r="J4376" s="1" t="s">
        <v>75</v>
      </c>
      <c r="K4376" s="1">
        <v>0</v>
      </c>
      <c r="M4376" s="1">
        <v>0</v>
      </c>
      <c r="O4376" s="1">
        <v>0</v>
      </c>
      <c r="Q4376" s="1">
        <v>0</v>
      </c>
      <c r="S4376" s="1">
        <v>0</v>
      </c>
      <c r="U4376" s="1">
        <v>0</v>
      </c>
      <c r="W4376" s="1">
        <v>0</v>
      </c>
      <c r="Y4376" s="1">
        <v>0</v>
      </c>
      <c r="AA4376" s="1">
        <v>0</v>
      </c>
      <c r="AC4376" s="1">
        <v>0</v>
      </c>
      <c r="AE4376" s="1">
        <v>0</v>
      </c>
      <c r="AG4376" s="1">
        <v>1</v>
      </c>
      <c r="AH4376" s="1">
        <v>0</v>
      </c>
    </row>
    <row r="4377" spans="1:34">
      <c r="A4377" s="1" t="s">
        <v>11287</v>
      </c>
      <c r="B4377" s="1" t="s">
        <v>11288</v>
      </c>
      <c r="C4377" s="1" t="s">
        <v>212</v>
      </c>
      <c r="D4377" s="1">
        <v>4</v>
      </c>
      <c r="E4377" s="4">
        <v>44642</v>
      </c>
      <c r="F4377" s="1" t="s">
        <v>11289</v>
      </c>
      <c r="G4377" s="1" t="s">
        <v>80</v>
      </c>
      <c r="H4377" s="1" t="s">
        <v>73</v>
      </c>
      <c r="I4377" s="1">
        <v>0</v>
      </c>
      <c r="J4377" s="1" t="s">
        <v>89</v>
      </c>
      <c r="K4377" s="1">
        <v>0.4</v>
      </c>
      <c r="L4377" s="1" t="s">
        <v>82</v>
      </c>
      <c r="M4377" s="1">
        <v>0.55000000000000004</v>
      </c>
      <c r="N4377" s="1" t="s">
        <v>83</v>
      </c>
      <c r="O4377" s="1">
        <v>0.65</v>
      </c>
      <c r="P4377" s="1" t="s">
        <v>84</v>
      </c>
      <c r="Q4377" s="1">
        <v>0.8</v>
      </c>
      <c r="R4377" s="1" t="s">
        <v>85</v>
      </c>
      <c r="S4377" s="1">
        <v>0</v>
      </c>
      <c r="U4377" s="1">
        <v>0</v>
      </c>
      <c r="W4377" s="1">
        <v>0</v>
      </c>
      <c r="Y4377" s="1">
        <v>0</v>
      </c>
      <c r="AA4377" s="1">
        <v>0</v>
      </c>
      <c r="AC4377" s="1">
        <v>0</v>
      </c>
      <c r="AE4377" s="1">
        <v>0</v>
      </c>
      <c r="AG4377" s="1">
        <v>4</v>
      </c>
      <c r="AH4377" s="1">
        <v>12000</v>
      </c>
    </row>
    <row r="4378" spans="1:34">
      <c r="A4378" s="1" t="s">
        <v>11290</v>
      </c>
      <c r="B4378" s="1" t="s">
        <v>11291</v>
      </c>
      <c r="C4378" s="1" t="s">
        <v>365</v>
      </c>
      <c r="D4378" s="1">
        <v>7</v>
      </c>
      <c r="E4378" s="4">
        <v>44690</v>
      </c>
      <c r="F4378" s="1" t="s">
        <v>11292</v>
      </c>
      <c r="G4378" s="1" t="s">
        <v>72</v>
      </c>
      <c r="H4378" s="1" t="s">
        <v>65</v>
      </c>
      <c r="I4378" s="1">
        <v>0.4</v>
      </c>
      <c r="J4378" s="1" t="s">
        <v>75</v>
      </c>
      <c r="K4378" s="1">
        <v>0</v>
      </c>
      <c r="M4378" s="1">
        <v>0</v>
      </c>
      <c r="O4378" s="1">
        <v>0</v>
      </c>
      <c r="Q4378" s="1">
        <v>0</v>
      </c>
      <c r="S4378" s="1">
        <v>0</v>
      </c>
      <c r="U4378" s="1">
        <v>0</v>
      </c>
      <c r="W4378" s="1">
        <v>0</v>
      </c>
      <c r="Y4378" s="1">
        <v>0</v>
      </c>
      <c r="AA4378" s="1">
        <v>0</v>
      </c>
      <c r="AC4378" s="1">
        <v>0</v>
      </c>
      <c r="AE4378" s="1">
        <v>0</v>
      </c>
      <c r="AG4378" s="1">
        <v>1</v>
      </c>
      <c r="AH4378" s="1">
        <v>0</v>
      </c>
    </row>
    <row r="4379" spans="1:34">
      <c r="A4379" s="1" t="s">
        <v>11293</v>
      </c>
      <c r="B4379" s="1" t="s">
        <v>11294</v>
      </c>
      <c r="C4379" s="1" t="s">
        <v>146</v>
      </c>
      <c r="D4379" s="1">
        <v>3</v>
      </c>
      <c r="E4379" s="4">
        <v>44620</v>
      </c>
      <c r="F4379" s="1" t="s">
        <v>11295</v>
      </c>
      <c r="G4379" s="1" t="s">
        <v>694</v>
      </c>
      <c r="H4379" s="1" t="s">
        <v>65</v>
      </c>
      <c r="I4379" s="1">
        <v>0.8</v>
      </c>
      <c r="J4379" s="1" t="s">
        <v>75</v>
      </c>
      <c r="K4379" s="1">
        <v>0</v>
      </c>
      <c r="M4379" s="1">
        <v>0</v>
      </c>
      <c r="O4379" s="1">
        <v>0</v>
      </c>
      <c r="Q4379" s="1">
        <v>0</v>
      </c>
      <c r="S4379" s="1">
        <v>0</v>
      </c>
      <c r="U4379" s="1">
        <v>0</v>
      </c>
      <c r="W4379" s="1">
        <v>0</v>
      </c>
      <c r="Y4379" s="1">
        <v>0</v>
      </c>
      <c r="AA4379" s="1">
        <v>0</v>
      </c>
      <c r="AC4379" s="1">
        <v>0</v>
      </c>
      <c r="AE4379" s="1">
        <v>0</v>
      </c>
      <c r="AG4379" s="1">
        <v>1</v>
      </c>
      <c r="AH4379" s="1">
        <v>0</v>
      </c>
    </row>
    <row r="4380" spans="1:34">
      <c r="A4380" s="1" t="s">
        <v>11296</v>
      </c>
      <c r="B4380" s="1" t="s">
        <v>11297</v>
      </c>
      <c r="C4380" s="1" t="s">
        <v>112</v>
      </c>
      <c r="D4380" s="1">
        <v>8</v>
      </c>
      <c r="E4380" s="4">
        <v>44662</v>
      </c>
      <c r="F4380" s="1" t="s">
        <v>11298</v>
      </c>
      <c r="G4380" s="1" t="s">
        <v>80</v>
      </c>
      <c r="H4380" s="1" t="s">
        <v>73</v>
      </c>
      <c r="I4380" s="1">
        <v>0.55000000000000004</v>
      </c>
      <c r="J4380" s="1" t="s">
        <v>82</v>
      </c>
      <c r="K4380" s="1">
        <v>0.56999999999999995</v>
      </c>
      <c r="L4380" s="1" t="s">
        <v>83</v>
      </c>
      <c r="M4380" s="1">
        <v>0.7</v>
      </c>
      <c r="N4380" s="1" t="s">
        <v>84</v>
      </c>
      <c r="O4380" s="1">
        <v>0.78</v>
      </c>
      <c r="P4380" s="1" t="s">
        <v>85</v>
      </c>
      <c r="Q4380" s="1">
        <v>0</v>
      </c>
      <c r="S4380" s="1">
        <v>0</v>
      </c>
      <c r="U4380" s="1">
        <v>0</v>
      </c>
      <c r="W4380" s="1">
        <v>0</v>
      </c>
      <c r="Y4380" s="1">
        <v>0</v>
      </c>
      <c r="AA4380" s="1">
        <v>0</v>
      </c>
      <c r="AC4380" s="1">
        <v>0</v>
      </c>
      <c r="AE4380" s="1">
        <v>0</v>
      </c>
      <c r="AG4380" s="1">
        <v>3</v>
      </c>
      <c r="AH4380" s="1">
        <v>0</v>
      </c>
    </row>
    <row r="4381" spans="1:34">
      <c r="A4381" s="1" t="s">
        <v>11299</v>
      </c>
      <c r="B4381" s="1" t="s">
        <v>11300</v>
      </c>
      <c r="C4381" s="1" t="s">
        <v>322</v>
      </c>
      <c r="H4381" s="1" t="s">
        <v>65</v>
      </c>
      <c r="I4381" s="1" t="s">
        <v>66</v>
      </c>
      <c r="V4381" s="1" t="s">
        <v>67</v>
      </c>
    </row>
    <row r="4382" spans="1:34">
      <c r="A4382" s="1" t="s">
        <v>11301</v>
      </c>
      <c r="B4382" s="1" t="s">
        <v>11302</v>
      </c>
      <c r="C4382" s="1" t="s">
        <v>302</v>
      </c>
      <c r="D4382" s="1">
        <v>69</v>
      </c>
      <c r="E4382" s="4">
        <v>44558</v>
      </c>
      <c r="F4382" s="1" t="s">
        <v>11303</v>
      </c>
      <c r="G4382" s="1" t="s">
        <v>80</v>
      </c>
      <c r="H4382" s="1" t="s">
        <v>73</v>
      </c>
      <c r="I4382" s="1">
        <v>0</v>
      </c>
      <c r="J4382" s="1" t="s">
        <v>89</v>
      </c>
      <c r="K4382" s="1">
        <v>0.8</v>
      </c>
      <c r="L4382" s="1" t="s">
        <v>75</v>
      </c>
      <c r="M4382" s="1">
        <v>0</v>
      </c>
      <c r="O4382" s="1">
        <v>0</v>
      </c>
      <c r="Q4382" s="1">
        <v>0</v>
      </c>
      <c r="S4382" s="1">
        <v>0</v>
      </c>
      <c r="U4382" s="1">
        <v>0</v>
      </c>
      <c r="W4382" s="1">
        <v>0</v>
      </c>
      <c r="Y4382" s="1">
        <v>0</v>
      </c>
      <c r="AA4382" s="1">
        <v>0</v>
      </c>
      <c r="AC4382" s="1">
        <v>0</v>
      </c>
      <c r="AE4382" s="1">
        <v>0</v>
      </c>
      <c r="AG4382" s="1">
        <v>2</v>
      </c>
      <c r="AH4382" s="1">
        <v>12000</v>
      </c>
    </row>
    <row r="4383" spans="1:34">
      <c r="A4383" s="1" t="s">
        <v>11304</v>
      </c>
      <c r="B4383" s="1" t="s">
        <v>11305</v>
      </c>
      <c r="C4383" s="1" t="s">
        <v>121</v>
      </c>
      <c r="D4383" s="1">
        <v>6</v>
      </c>
      <c r="E4383" s="1">
        <v>44364</v>
      </c>
      <c r="F4383" s="1" t="s">
        <v>20332</v>
      </c>
      <c r="G4383" s="1" t="s">
        <v>72</v>
      </c>
      <c r="H4383" s="1" t="s">
        <v>65</v>
      </c>
      <c r="I4383" s="1">
        <v>0.8</v>
      </c>
      <c r="J4383" s="1" t="s">
        <v>75</v>
      </c>
      <c r="K4383" s="1">
        <v>0</v>
      </c>
      <c r="M4383" s="1">
        <v>0</v>
      </c>
      <c r="O4383" s="1">
        <v>0</v>
      </c>
      <c r="Q4383" s="1">
        <v>0</v>
      </c>
      <c r="S4383" s="1">
        <v>0</v>
      </c>
      <c r="U4383" s="1">
        <v>0</v>
      </c>
      <c r="W4383" s="1">
        <v>0</v>
      </c>
      <c r="Y4383" s="1">
        <v>0</v>
      </c>
      <c r="AA4383" s="1">
        <v>0</v>
      </c>
      <c r="AC4383" s="1">
        <v>0</v>
      </c>
      <c r="AE4383" s="1">
        <v>0</v>
      </c>
      <c r="AG4383" s="1">
        <v>1</v>
      </c>
      <c r="AH4383" s="1">
        <v>0</v>
      </c>
    </row>
    <row r="4384" spans="1:34">
      <c r="A4384" s="1" t="s">
        <v>11306</v>
      </c>
      <c r="B4384" s="1" t="s">
        <v>11307</v>
      </c>
      <c r="C4384" s="1" t="s">
        <v>387</v>
      </c>
      <c r="D4384" s="1">
        <v>15</v>
      </c>
      <c r="E4384" s="4">
        <v>44735</v>
      </c>
      <c r="F4384" s="1" t="s">
        <v>11308</v>
      </c>
      <c r="G4384" s="1" t="s">
        <v>72</v>
      </c>
      <c r="H4384" s="1" t="s">
        <v>65</v>
      </c>
      <c r="I4384" s="1">
        <v>0.8</v>
      </c>
      <c r="J4384" s="1" t="s">
        <v>75</v>
      </c>
      <c r="K4384" s="1">
        <v>0</v>
      </c>
      <c r="M4384" s="1">
        <v>0</v>
      </c>
      <c r="O4384" s="1">
        <v>0</v>
      </c>
      <c r="Q4384" s="1">
        <v>0</v>
      </c>
      <c r="S4384" s="1">
        <v>0</v>
      </c>
      <c r="U4384" s="1">
        <v>0</v>
      </c>
      <c r="W4384" s="1">
        <v>0</v>
      </c>
      <c r="Y4384" s="1">
        <v>0</v>
      </c>
      <c r="AA4384" s="1">
        <v>0</v>
      </c>
      <c r="AC4384" s="1">
        <v>0</v>
      </c>
      <c r="AE4384" s="1">
        <v>0</v>
      </c>
      <c r="AG4384" s="1">
        <v>1</v>
      </c>
      <c r="AH4384" s="1">
        <v>0</v>
      </c>
    </row>
    <row r="4385" spans="1:34">
      <c r="A4385" s="1" t="s">
        <v>11309</v>
      </c>
      <c r="B4385" s="1" t="s">
        <v>11310</v>
      </c>
      <c r="C4385" s="1" t="s">
        <v>193</v>
      </c>
      <c r="H4385" s="1" t="s">
        <v>65</v>
      </c>
      <c r="I4385" s="1" t="s">
        <v>66</v>
      </c>
      <c r="V4385" s="1" t="s">
        <v>67</v>
      </c>
    </row>
    <row r="4386" spans="1:34">
      <c r="A4386" s="1" t="s">
        <v>11311</v>
      </c>
      <c r="B4386" s="1" t="s">
        <v>11312</v>
      </c>
      <c r="C4386" s="1" t="s">
        <v>840</v>
      </c>
      <c r="D4386" s="1">
        <v>12</v>
      </c>
      <c r="E4386" s="1">
        <v>44644</v>
      </c>
      <c r="F4386" s="1" t="s">
        <v>20635</v>
      </c>
      <c r="G4386" s="1" t="s">
        <v>72</v>
      </c>
      <c r="H4386" s="1" t="s">
        <v>73</v>
      </c>
      <c r="I4386" s="1">
        <v>0</v>
      </c>
      <c r="J4386" s="1" t="s">
        <v>81</v>
      </c>
      <c r="K4386" s="1">
        <v>0.8</v>
      </c>
      <c r="L4386" s="1" t="s">
        <v>75</v>
      </c>
      <c r="M4386" s="1">
        <v>0</v>
      </c>
      <c r="O4386" s="1">
        <v>0</v>
      </c>
      <c r="Q4386" s="1">
        <v>0</v>
      </c>
      <c r="S4386" s="1">
        <v>0</v>
      </c>
      <c r="U4386" s="1">
        <v>0</v>
      </c>
      <c r="W4386" s="1">
        <v>0</v>
      </c>
      <c r="Y4386" s="1">
        <v>0</v>
      </c>
      <c r="AA4386" s="1">
        <v>0</v>
      </c>
      <c r="AC4386" s="1">
        <v>0</v>
      </c>
      <c r="AE4386" s="1">
        <v>0</v>
      </c>
      <c r="AG4386" s="1">
        <v>2</v>
      </c>
      <c r="AH4386" s="1">
        <v>15000</v>
      </c>
    </row>
    <row r="4387" spans="1:34">
      <c r="A4387" s="1" t="s">
        <v>11313</v>
      </c>
      <c r="B4387" s="1" t="s">
        <v>11314</v>
      </c>
      <c r="C4387" s="1" t="s">
        <v>731</v>
      </c>
      <c r="D4387" s="1">
        <v>4</v>
      </c>
      <c r="E4387" s="4">
        <v>44627</v>
      </c>
      <c r="F4387" s="1" t="s">
        <v>11315</v>
      </c>
      <c r="G4387" s="1" t="s">
        <v>80</v>
      </c>
      <c r="H4387" s="1" t="s">
        <v>73</v>
      </c>
      <c r="I4387" s="1">
        <v>0</v>
      </c>
      <c r="J4387" s="1" t="s">
        <v>81</v>
      </c>
      <c r="K4387" s="1">
        <v>0.3</v>
      </c>
      <c r="L4387" s="1" t="s">
        <v>82</v>
      </c>
      <c r="M4387" s="1">
        <v>0.45</v>
      </c>
      <c r="N4387" s="1" t="s">
        <v>83</v>
      </c>
      <c r="O4387" s="1">
        <v>0.55000000000000004</v>
      </c>
      <c r="P4387" s="1" t="s">
        <v>84</v>
      </c>
      <c r="Q4387" s="1">
        <v>0.7</v>
      </c>
      <c r="R4387" s="1" t="s">
        <v>85</v>
      </c>
      <c r="S4387" s="1">
        <v>0</v>
      </c>
      <c r="U4387" s="1">
        <v>0</v>
      </c>
      <c r="W4387" s="1">
        <v>0</v>
      </c>
      <c r="Y4387" s="1">
        <v>0</v>
      </c>
      <c r="AA4387" s="1">
        <v>0</v>
      </c>
      <c r="AC4387" s="1">
        <v>0</v>
      </c>
      <c r="AE4387" s="1">
        <v>0</v>
      </c>
      <c r="AG4387" s="1">
        <v>4</v>
      </c>
      <c r="AH4387" s="1">
        <v>15000</v>
      </c>
    </row>
    <row r="4388" spans="1:34">
      <c r="A4388" s="1" t="s">
        <v>11316</v>
      </c>
      <c r="B4388" s="1" t="s">
        <v>11317</v>
      </c>
      <c r="C4388" s="1" t="s">
        <v>199</v>
      </c>
      <c r="D4388" s="1">
        <v>26</v>
      </c>
      <c r="E4388" s="4">
        <v>44559</v>
      </c>
      <c r="F4388" s="1" t="s">
        <v>11318</v>
      </c>
      <c r="G4388" s="1" t="s">
        <v>72</v>
      </c>
      <c r="H4388" s="1" t="s">
        <v>65</v>
      </c>
      <c r="I4388" s="1">
        <v>0.6</v>
      </c>
      <c r="J4388" s="1" t="s">
        <v>75</v>
      </c>
      <c r="K4388" s="1">
        <v>0</v>
      </c>
      <c r="M4388" s="1">
        <v>0</v>
      </c>
      <c r="O4388" s="1">
        <v>0</v>
      </c>
      <c r="Q4388" s="1">
        <v>0</v>
      </c>
      <c r="S4388" s="1">
        <v>0</v>
      </c>
      <c r="U4388" s="1">
        <v>0</v>
      </c>
      <c r="W4388" s="1">
        <v>0</v>
      </c>
      <c r="Y4388" s="1">
        <v>0</v>
      </c>
      <c r="AA4388" s="1">
        <v>0</v>
      </c>
      <c r="AC4388" s="1">
        <v>0</v>
      </c>
      <c r="AE4388" s="1">
        <v>0</v>
      </c>
      <c r="AG4388" s="1">
        <v>1</v>
      </c>
      <c r="AH4388" s="1">
        <v>0</v>
      </c>
    </row>
    <row r="4389" spans="1:34">
      <c r="A4389" s="1" t="s">
        <v>11319</v>
      </c>
      <c r="B4389" s="1" t="s">
        <v>11320</v>
      </c>
      <c r="C4389" s="1" t="s">
        <v>365</v>
      </c>
      <c r="D4389" s="1">
        <v>11</v>
      </c>
      <c r="E4389" s="4">
        <v>44644</v>
      </c>
      <c r="F4389" s="1" t="s">
        <v>11321</v>
      </c>
      <c r="G4389" s="1" t="s">
        <v>80</v>
      </c>
      <c r="H4389" s="1" t="s">
        <v>73</v>
      </c>
      <c r="I4389" s="1">
        <v>0</v>
      </c>
      <c r="J4389" s="1" t="s">
        <v>89</v>
      </c>
      <c r="K4389" s="1">
        <v>0.38</v>
      </c>
      <c r="L4389" s="1" t="s">
        <v>82</v>
      </c>
      <c r="M4389" s="1">
        <v>0.53</v>
      </c>
      <c r="N4389" s="1" t="s">
        <v>83</v>
      </c>
      <c r="O4389" s="1">
        <v>0.7</v>
      </c>
      <c r="P4389" s="1" t="s">
        <v>84</v>
      </c>
      <c r="Q4389" s="1">
        <v>0.8</v>
      </c>
      <c r="R4389" s="1" t="s">
        <v>85</v>
      </c>
      <c r="S4389" s="1">
        <v>0</v>
      </c>
      <c r="U4389" s="1">
        <v>0</v>
      </c>
      <c r="W4389" s="1">
        <v>0</v>
      </c>
      <c r="Y4389" s="1">
        <v>0</v>
      </c>
      <c r="AA4389" s="1">
        <v>0</v>
      </c>
      <c r="AC4389" s="1">
        <v>0</v>
      </c>
      <c r="AE4389" s="1">
        <v>0</v>
      </c>
      <c r="AG4389" s="1">
        <v>4</v>
      </c>
      <c r="AH4389" s="1">
        <v>12000</v>
      </c>
    </row>
    <row r="4390" spans="1:34">
      <c r="A4390" s="1" t="s">
        <v>11322</v>
      </c>
      <c r="B4390" s="1" t="s">
        <v>11323</v>
      </c>
      <c r="C4390" s="1" t="s">
        <v>327</v>
      </c>
      <c r="D4390" s="1">
        <v>7</v>
      </c>
      <c r="E4390" s="1">
        <v>44314</v>
      </c>
      <c r="F4390" s="1" t="s">
        <v>20332</v>
      </c>
      <c r="G4390" s="1" t="s">
        <v>72</v>
      </c>
      <c r="H4390" s="1" t="s">
        <v>73</v>
      </c>
      <c r="I4390" s="1">
        <v>0</v>
      </c>
      <c r="J4390" s="1" t="s">
        <v>1640</v>
      </c>
      <c r="K4390" s="1">
        <v>0.4</v>
      </c>
      <c r="L4390" s="1" t="s">
        <v>75</v>
      </c>
      <c r="M4390" s="1">
        <v>0</v>
      </c>
      <c r="O4390" s="1">
        <v>0</v>
      </c>
      <c r="Q4390" s="1">
        <v>0</v>
      </c>
      <c r="S4390" s="1">
        <v>0</v>
      </c>
      <c r="U4390" s="1">
        <v>0</v>
      </c>
      <c r="W4390" s="1">
        <v>0</v>
      </c>
      <c r="Y4390" s="1">
        <v>0</v>
      </c>
      <c r="AA4390" s="1">
        <v>0</v>
      </c>
      <c r="AC4390" s="1">
        <v>0</v>
      </c>
      <c r="AE4390" s="1">
        <v>0</v>
      </c>
      <c r="AG4390" s="1">
        <v>2</v>
      </c>
      <c r="AH4390" s="1">
        <v>7499.99</v>
      </c>
    </row>
    <row r="4391" spans="1:34">
      <c r="A4391" s="1" t="s">
        <v>11324</v>
      </c>
      <c r="B4391" s="1" t="s">
        <v>11325</v>
      </c>
      <c r="C4391" s="1" t="s">
        <v>78</v>
      </c>
      <c r="H4391" s="1" t="s">
        <v>65</v>
      </c>
      <c r="I4391" s="1" t="s">
        <v>66</v>
      </c>
      <c r="V4391" s="1" t="s">
        <v>67</v>
      </c>
    </row>
    <row r="4392" spans="1:34">
      <c r="A4392" s="1" t="s">
        <v>11326</v>
      </c>
      <c r="B4392" s="1" t="s">
        <v>11327</v>
      </c>
      <c r="C4392" s="1" t="s">
        <v>327</v>
      </c>
      <c r="D4392" s="1">
        <v>3</v>
      </c>
      <c r="E4392" s="4">
        <v>44637</v>
      </c>
      <c r="F4392" s="1" t="s">
        <v>11328</v>
      </c>
      <c r="G4392" s="1" t="s">
        <v>80</v>
      </c>
      <c r="H4392" s="1" t="s">
        <v>73</v>
      </c>
      <c r="I4392" s="1">
        <v>0.5</v>
      </c>
      <c r="J4392" s="1" t="s">
        <v>82</v>
      </c>
      <c r="K4392" s="1">
        <v>0.54</v>
      </c>
      <c r="L4392" s="1" t="s">
        <v>83</v>
      </c>
      <c r="M4392" s="1">
        <v>0.75</v>
      </c>
      <c r="N4392" s="1" t="s">
        <v>84</v>
      </c>
      <c r="O4392" s="1">
        <v>0.8</v>
      </c>
      <c r="P4392" s="1" t="s">
        <v>85</v>
      </c>
      <c r="Q4392" s="1">
        <v>0</v>
      </c>
      <c r="S4392" s="1">
        <v>0</v>
      </c>
      <c r="U4392" s="1">
        <v>0</v>
      </c>
      <c r="W4392" s="1">
        <v>0</v>
      </c>
      <c r="Y4392" s="1">
        <v>0</v>
      </c>
      <c r="AA4392" s="1">
        <v>0</v>
      </c>
      <c r="AC4392" s="1">
        <v>0</v>
      </c>
      <c r="AE4392" s="1">
        <v>0</v>
      </c>
      <c r="AG4392" s="1">
        <v>3</v>
      </c>
      <c r="AH4392" s="1">
        <v>0</v>
      </c>
    </row>
    <row r="4393" spans="1:34">
      <c r="A4393" s="1" t="s">
        <v>11329</v>
      </c>
      <c r="B4393" s="1" t="s">
        <v>11330</v>
      </c>
      <c r="C4393" s="1" t="s">
        <v>163</v>
      </c>
      <c r="D4393" s="1">
        <v>8</v>
      </c>
      <c r="E4393" s="1">
        <v>44312</v>
      </c>
      <c r="F4393" s="1" t="s">
        <v>20332</v>
      </c>
      <c r="G4393" s="1" t="s">
        <v>72</v>
      </c>
      <c r="H4393" s="1" t="s">
        <v>65</v>
      </c>
      <c r="I4393" s="1">
        <v>0.3</v>
      </c>
      <c r="J4393" s="1" t="s">
        <v>75</v>
      </c>
      <c r="K4393" s="1">
        <v>0</v>
      </c>
      <c r="M4393" s="1">
        <v>0</v>
      </c>
      <c r="O4393" s="1">
        <v>0</v>
      </c>
      <c r="Q4393" s="1">
        <v>0</v>
      </c>
      <c r="S4393" s="1">
        <v>0</v>
      </c>
      <c r="U4393" s="1">
        <v>0</v>
      </c>
      <c r="W4393" s="1">
        <v>0</v>
      </c>
      <c r="Y4393" s="1">
        <v>0</v>
      </c>
      <c r="AA4393" s="1">
        <v>0</v>
      </c>
      <c r="AC4393" s="1">
        <v>0</v>
      </c>
      <c r="AE4393" s="1">
        <v>0</v>
      </c>
      <c r="AG4393" s="1">
        <v>1</v>
      </c>
      <c r="AH4393" s="1">
        <v>0</v>
      </c>
    </row>
    <row r="4394" spans="1:34">
      <c r="A4394" s="1" t="s">
        <v>11331</v>
      </c>
      <c r="B4394" s="1" t="s">
        <v>11332</v>
      </c>
      <c r="C4394" s="1" t="s">
        <v>322</v>
      </c>
      <c r="D4394" s="1">
        <v>2</v>
      </c>
      <c r="E4394" s="1">
        <v>44312</v>
      </c>
      <c r="F4394" s="1" t="s">
        <v>20332</v>
      </c>
      <c r="G4394" s="1" t="s">
        <v>72</v>
      </c>
      <c r="H4394" s="1" t="s">
        <v>65</v>
      </c>
      <c r="I4394" s="1">
        <v>0.8</v>
      </c>
      <c r="J4394" s="1" t="s">
        <v>75</v>
      </c>
      <c r="K4394" s="1">
        <v>0</v>
      </c>
      <c r="M4394" s="1">
        <v>0</v>
      </c>
      <c r="O4394" s="1">
        <v>0</v>
      </c>
      <c r="Q4394" s="1">
        <v>0</v>
      </c>
      <c r="S4394" s="1">
        <v>0</v>
      </c>
      <c r="U4394" s="1">
        <v>0</v>
      </c>
      <c r="W4394" s="1">
        <v>0</v>
      </c>
      <c r="Y4394" s="1">
        <v>0</v>
      </c>
      <c r="AA4394" s="1">
        <v>0</v>
      </c>
      <c r="AC4394" s="1">
        <v>0</v>
      </c>
      <c r="AE4394" s="1">
        <v>0</v>
      </c>
      <c r="AG4394" s="1">
        <v>1</v>
      </c>
      <c r="AH4394" s="1">
        <v>0</v>
      </c>
    </row>
    <row r="4395" spans="1:34">
      <c r="A4395" s="1" t="s">
        <v>11333</v>
      </c>
      <c r="B4395" s="1" t="s">
        <v>11334</v>
      </c>
      <c r="C4395" s="1" t="s">
        <v>387</v>
      </c>
      <c r="D4395" s="1">
        <v>9</v>
      </c>
      <c r="E4395" s="4">
        <v>44610</v>
      </c>
      <c r="F4395" s="1" t="s">
        <v>11335</v>
      </c>
      <c r="G4395" s="1" t="s">
        <v>72</v>
      </c>
      <c r="H4395" s="1" t="s">
        <v>65</v>
      </c>
      <c r="I4395" s="1">
        <v>0.8</v>
      </c>
      <c r="J4395" s="1" t="s">
        <v>75</v>
      </c>
      <c r="K4395" s="1">
        <v>0</v>
      </c>
      <c r="M4395" s="1">
        <v>0</v>
      </c>
      <c r="O4395" s="1">
        <v>0</v>
      </c>
      <c r="Q4395" s="1">
        <v>0</v>
      </c>
      <c r="S4395" s="1">
        <v>0</v>
      </c>
      <c r="U4395" s="1">
        <v>0</v>
      </c>
      <c r="W4395" s="1">
        <v>0</v>
      </c>
      <c r="Y4395" s="1">
        <v>0</v>
      </c>
      <c r="AA4395" s="1">
        <v>0</v>
      </c>
      <c r="AC4395" s="1">
        <v>0</v>
      </c>
      <c r="AE4395" s="1">
        <v>0</v>
      </c>
      <c r="AG4395" s="1">
        <v>1</v>
      </c>
      <c r="AH4395" s="1">
        <v>0</v>
      </c>
    </row>
    <row r="4396" spans="1:34">
      <c r="A4396" s="1" t="s">
        <v>11336</v>
      </c>
      <c r="B4396" s="1" t="s">
        <v>11337</v>
      </c>
      <c r="C4396" s="1" t="s">
        <v>95</v>
      </c>
      <c r="D4396" s="1">
        <v>6</v>
      </c>
      <c r="E4396" s="4">
        <v>44687</v>
      </c>
      <c r="F4396" s="1" t="s">
        <v>11338</v>
      </c>
      <c r="G4396" s="1" t="s">
        <v>72</v>
      </c>
      <c r="H4396" s="1" t="s">
        <v>73</v>
      </c>
      <c r="I4396" s="1">
        <v>0</v>
      </c>
      <c r="J4396" s="1" t="s">
        <v>397</v>
      </c>
      <c r="K4396" s="1">
        <v>0.8</v>
      </c>
      <c r="L4396" s="1" t="s">
        <v>75</v>
      </c>
      <c r="M4396" s="1">
        <v>0</v>
      </c>
      <c r="O4396" s="1">
        <v>0</v>
      </c>
      <c r="Q4396" s="1">
        <v>0</v>
      </c>
      <c r="S4396" s="1">
        <v>0</v>
      </c>
      <c r="U4396" s="1">
        <v>0</v>
      </c>
      <c r="W4396" s="1">
        <v>0</v>
      </c>
      <c r="Y4396" s="1">
        <v>0</v>
      </c>
      <c r="AA4396" s="1">
        <v>0</v>
      </c>
      <c r="AC4396" s="1">
        <v>0</v>
      </c>
      <c r="AE4396" s="1">
        <v>0</v>
      </c>
      <c r="AG4396" s="1">
        <v>2</v>
      </c>
      <c r="AH4396" s="1">
        <v>8000</v>
      </c>
    </row>
    <row r="4397" spans="1:34">
      <c r="A4397" s="1" t="s">
        <v>11339</v>
      </c>
      <c r="B4397" s="1" t="s">
        <v>11340</v>
      </c>
      <c r="C4397" s="1" t="s">
        <v>126</v>
      </c>
      <c r="H4397" s="1" t="s">
        <v>65</v>
      </c>
      <c r="I4397" s="1" t="s">
        <v>66</v>
      </c>
      <c r="V4397" s="1" t="s">
        <v>67</v>
      </c>
    </row>
    <row r="4398" spans="1:34">
      <c r="A4398" s="1" t="s">
        <v>11341</v>
      </c>
      <c r="B4398" s="1" t="s">
        <v>11342</v>
      </c>
      <c r="C4398" s="1" t="s">
        <v>3535</v>
      </c>
      <c r="D4398" s="1">
        <v>18</v>
      </c>
      <c r="E4398" s="1">
        <v>42227</v>
      </c>
      <c r="F4398" s="1" t="s">
        <v>20332</v>
      </c>
      <c r="G4398" s="1" t="s">
        <v>72</v>
      </c>
      <c r="H4398" s="1" t="s">
        <v>65</v>
      </c>
      <c r="I4398" s="1">
        <v>0.8</v>
      </c>
      <c r="J4398" s="1" t="s">
        <v>75</v>
      </c>
      <c r="K4398" s="1">
        <v>0</v>
      </c>
      <c r="M4398" s="1">
        <v>0</v>
      </c>
      <c r="O4398" s="1">
        <v>0</v>
      </c>
      <c r="Q4398" s="1">
        <v>0</v>
      </c>
      <c r="S4398" s="1">
        <v>0</v>
      </c>
      <c r="U4398" s="1">
        <v>0</v>
      </c>
      <c r="W4398" s="1">
        <v>0</v>
      </c>
      <c r="Y4398" s="1">
        <v>0</v>
      </c>
      <c r="AA4398" s="1">
        <v>0</v>
      </c>
      <c r="AC4398" s="1">
        <v>0</v>
      </c>
      <c r="AE4398" s="1">
        <v>0</v>
      </c>
      <c r="AG4398" s="1">
        <v>1</v>
      </c>
      <c r="AH4398" s="1">
        <v>0</v>
      </c>
    </row>
    <row r="4399" spans="1:34">
      <c r="A4399" s="1" t="s">
        <v>11343</v>
      </c>
      <c r="B4399" s="1" t="s">
        <v>11344</v>
      </c>
      <c r="C4399" s="1" t="s">
        <v>626</v>
      </c>
      <c r="D4399" s="1" t="s">
        <v>20636</v>
      </c>
      <c r="E4399" s="1">
        <v>44188</v>
      </c>
      <c r="F4399" s="1" t="s">
        <v>20332</v>
      </c>
      <c r="G4399" s="1" t="s">
        <v>72</v>
      </c>
      <c r="H4399" s="1" t="s">
        <v>73</v>
      </c>
      <c r="I4399" s="1">
        <v>0</v>
      </c>
      <c r="J4399" s="1" t="s">
        <v>74</v>
      </c>
      <c r="K4399" s="1">
        <v>0.7</v>
      </c>
      <c r="L4399" s="1" t="s">
        <v>75</v>
      </c>
      <c r="M4399" s="1">
        <v>0</v>
      </c>
      <c r="O4399" s="1">
        <v>0</v>
      </c>
      <c r="Q4399" s="1">
        <v>0</v>
      </c>
      <c r="S4399" s="1">
        <v>0</v>
      </c>
      <c r="U4399" s="1">
        <v>0</v>
      </c>
      <c r="W4399" s="1">
        <v>0</v>
      </c>
      <c r="Y4399" s="1">
        <v>0</v>
      </c>
      <c r="AA4399" s="1">
        <v>0</v>
      </c>
      <c r="AC4399" s="1">
        <v>0</v>
      </c>
      <c r="AE4399" s="1">
        <v>0</v>
      </c>
      <c r="AG4399" s="1">
        <v>2</v>
      </c>
      <c r="AH4399" s="1">
        <v>10000</v>
      </c>
    </row>
    <row r="4400" spans="1:34">
      <c r="A4400" s="1" t="s">
        <v>11345</v>
      </c>
      <c r="B4400" s="1" t="s">
        <v>11346</v>
      </c>
      <c r="C4400" s="1" t="s">
        <v>163</v>
      </c>
      <c r="D4400" s="1">
        <v>4</v>
      </c>
      <c r="E4400" s="4">
        <v>44634</v>
      </c>
      <c r="F4400" s="1" t="s">
        <v>11347</v>
      </c>
      <c r="G4400" s="1" t="s">
        <v>72</v>
      </c>
      <c r="H4400" s="1" t="s">
        <v>65</v>
      </c>
      <c r="I4400" s="1">
        <v>0.75</v>
      </c>
      <c r="J4400" s="1" t="s">
        <v>75</v>
      </c>
      <c r="K4400" s="1">
        <v>0</v>
      </c>
      <c r="M4400" s="1">
        <v>0</v>
      </c>
      <c r="O4400" s="1">
        <v>0</v>
      </c>
      <c r="Q4400" s="1">
        <v>0</v>
      </c>
      <c r="S4400" s="1">
        <v>0</v>
      </c>
      <c r="U4400" s="1">
        <v>0</v>
      </c>
      <c r="W4400" s="1">
        <v>0</v>
      </c>
      <c r="Y4400" s="1">
        <v>0</v>
      </c>
      <c r="AA4400" s="1">
        <v>0</v>
      </c>
      <c r="AC4400" s="1">
        <v>0</v>
      </c>
      <c r="AE4400" s="1">
        <v>0</v>
      </c>
      <c r="AG4400" s="1">
        <v>1</v>
      </c>
      <c r="AH4400" s="1">
        <v>0</v>
      </c>
    </row>
    <row r="4401" spans="1:34">
      <c r="A4401" s="1" t="s">
        <v>11348</v>
      </c>
      <c r="B4401" s="1" t="s">
        <v>11349</v>
      </c>
      <c r="C4401" s="1" t="s">
        <v>491</v>
      </c>
      <c r="D4401" s="1">
        <v>26</v>
      </c>
      <c r="E4401" s="1">
        <v>41863</v>
      </c>
      <c r="F4401" s="1" t="s">
        <v>20332</v>
      </c>
      <c r="G4401" s="1" t="s">
        <v>72</v>
      </c>
      <c r="H4401" s="1" t="s">
        <v>73</v>
      </c>
      <c r="I4401" s="1">
        <v>0</v>
      </c>
      <c r="J4401" s="1" t="s">
        <v>397</v>
      </c>
      <c r="K4401" s="1">
        <v>0.8</v>
      </c>
      <c r="L4401" s="1" t="s">
        <v>75</v>
      </c>
      <c r="M4401" s="1">
        <v>0</v>
      </c>
      <c r="O4401" s="1">
        <v>0</v>
      </c>
      <c r="Q4401" s="1">
        <v>0</v>
      </c>
      <c r="S4401" s="1">
        <v>0</v>
      </c>
      <c r="U4401" s="1">
        <v>0</v>
      </c>
      <c r="W4401" s="1">
        <v>0</v>
      </c>
      <c r="Y4401" s="1">
        <v>0</v>
      </c>
      <c r="AA4401" s="1">
        <v>0</v>
      </c>
      <c r="AC4401" s="1">
        <v>0</v>
      </c>
      <c r="AE4401" s="1">
        <v>0</v>
      </c>
      <c r="AG4401" s="1">
        <v>2</v>
      </c>
      <c r="AH4401" s="1">
        <v>8000</v>
      </c>
    </row>
    <row r="4402" spans="1:34">
      <c r="A4402" s="1" t="s">
        <v>11350</v>
      </c>
      <c r="B4402" s="1" t="s">
        <v>11351</v>
      </c>
      <c r="C4402" s="1" t="s">
        <v>491</v>
      </c>
      <c r="D4402" s="1">
        <v>9</v>
      </c>
      <c r="E4402" s="1">
        <v>44238</v>
      </c>
      <c r="F4402" s="1" t="s">
        <v>20332</v>
      </c>
      <c r="G4402" s="1" t="s">
        <v>72</v>
      </c>
      <c r="H4402" s="1" t="s">
        <v>73</v>
      </c>
      <c r="I4402" s="1">
        <v>0</v>
      </c>
      <c r="J4402" s="1" t="s">
        <v>615</v>
      </c>
      <c r="K4402" s="1">
        <v>0.7</v>
      </c>
      <c r="L4402" s="1" t="s">
        <v>75</v>
      </c>
      <c r="M4402" s="1">
        <v>0</v>
      </c>
      <c r="O4402" s="1">
        <v>0</v>
      </c>
      <c r="Q4402" s="1">
        <v>0</v>
      </c>
      <c r="S4402" s="1">
        <v>0</v>
      </c>
      <c r="U4402" s="1">
        <v>0</v>
      </c>
      <c r="W4402" s="1">
        <v>0</v>
      </c>
      <c r="Y4402" s="1">
        <v>0</v>
      </c>
      <c r="AA4402" s="1">
        <v>0</v>
      </c>
      <c r="AC4402" s="1">
        <v>0</v>
      </c>
      <c r="AE4402" s="1">
        <v>0</v>
      </c>
      <c r="AG4402" s="1">
        <v>2</v>
      </c>
      <c r="AH4402" s="1">
        <v>7999.99</v>
      </c>
    </row>
    <row r="4403" spans="1:34">
      <c r="A4403" s="1" t="s">
        <v>11352</v>
      </c>
      <c r="B4403" s="1" t="s">
        <v>11353</v>
      </c>
      <c r="C4403" s="1" t="s">
        <v>369</v>
      </c>
      <c r="D4403" s="1">
        <v>26</v>
      </c>
      <c r="E4403" s="4">
        <v>44557</v>
      </c>
      <c r="F4403" s="1" t="s">
        <v>11354</v>
      </c>
      <c r="G4403" s="1" t="s">
        <v>72</v>
      </c>
      <c r="H4403" s="1" t="s">
        <v>65</v>
      </c>
      <c r="I4403" s="1">
        <v>0.8</v>
      </c>
      <c r="J4403" s="1" t="s">
        <v>75</v>
      </c>
      <c r="K4403" s="1">
        <v>0</v>
      </c>
      <c r="M4403" s="1">
        <v>0</v>
      </c>
      <c r="O4403" s="1">
        <v>0</v>
      </c>
      <c r="Q4403" s="1">
        <v>0</v>
      </c>
      <c r="S4403" s="1">
        <v>0</v>
      </c>
      <c r="U4403" s="1">
        <v>0</v>
      </c>
      <c r="W4403" s="1">
        <v>0</v>
      </c>
      <c r="Y4403" s="1">
        <v>0</v>
      </c>
      <c r="AA4403" s="1">
        <v>0</v>
      </c>
      <c r="AC4403" s="1">
        <v>0</v>
      </c>
      <c r="AE4403" s="1">
        <v>0</v>
      </c>
      <c r="AG4403" s="1">
        <v>1</v>
      </c>
      <c r="AH4403" s="1">
        <v>0</v>
      </c>
    </row>
    <row r="4404" spans="1:34">
      <c r="A4404" s="1" t="s">
        <v>11355</v>
      </c>
      <c r="B4404" s="1" t="s">
        <v>11356</v>
      </c>
      <c r="C4404" s="1" t="s">
        <v>149</v>
      </c>
      <c r="D4404" s="1">
        <v>8</v>
      </c>
      <c r="E4404" s="1">
        <v>44692</v>
      </c>
      <c r="F4404" s="1" t="s">
        <v>20637</v>
      </c>
      <c r="G4404" s="1" t="s">
        <v>72</v>
      </c>
      <c r="H4404" s="1" t="s">
        <v>65</v>
      </c>
      <c r="I4404" s="1">
        <v>0.3</v>
      </c>
      <c r="J4404" s="1" t="s">
        <v>75</v>
      </c>
      <c r="K4404" s="1">
        <v>0</v>
      </c>
      <c r="M4404" s="1">
        <v>0</v>
      </c>
      <c r="O4404" s="1">
        <v>0</v>
      </c>
      <c r="Q4404" s="1">
        <v>0</v>
      </c>
      <c r="S4404" s="1">
        <v>0</v>
      </c>
      <c r="U4404" s="1">
        <v>0</v>
      </c>
      <c r="W4404" s="1">
        <v>0</v>
      </c>
      <c r="Y4404" s="1">
        <v>0</v>
      </c>
      <c r="AA4404" s="1">
        <v>0</v>
      </c>
      <c r="AC4404" s="1">
        <v>0</v>
      </c>
      <c r="AE4404" s="1">
        <v>0</v>
      </c>
      <c r="AG4404" s="1">
        <v>1</v>
      </c>
      <c r="AH4404" s="1">
        <v>0</v>
      </c>
    </row>
    <row r="4405" spans="1:34">
      <c r="A4405" s="1" t="s">
        <v>11357</v>
      </c>
      <c r="B4405" s="1" t="s">
        <v>11358</v>
      </c>
      <c r="C4405" s="1" t="s">
        <v>337</v>
      </c>
      <c r="D4405" s="1">
        <v>6</v>
      </c>
      <c r="E4405" s="1">
        <v>44228</v>
      </c>
      <c r="F4405" s="1" t="s">
        <v>20332</v>
      </c>
      <c r="G4405" s="1" t="s">
        <v>72</v>
      </c>
      <c r="H4405" s="1" t="s">
        <v>73</v>
      </c>
      <c r="I4405" s="1">
        <v>0</v>
      </c>
      <c r="J4405" s="1" t="s">
        <v>1640</v>
      </c>
      <c r="K4405" s="1">
        <v>0.8</v>
      </c>
      <c r="L4405" s="1" t="s">
        <v>75</v>
      </c>
      <c r="M4405" s="1">
        <v>0</v>
      </c>
      <c r="O4405" s="1">
        <v>0</v>
      </c>
      <c r="Q4405" s="1">
        <v>0</v>
      </c>
      <c r="S4405" s="1">
        <v>0</v>
      </c>
      <c r="U4405" s="1">
        <v>0</v>
      </c>
      <c r="W4405" s="1">
        <v>0</v>
      </c>
      <c r="Y4405" s="1">
        <v>0</v>
      </c>
      <c r="AA4405" s="1">
        <v>0</v>
      </c>
      <c r="AC4405" s="1">
        <v>0</v>
      </c>
      <c r="AE4405" s="1">
        <v>0</v>
      </c>
      <c r="AG4405" s="1">
        <v>2</v>
      </c>
      <c r="AH4405" s="1">
        <v>7499.99</v>
      </c>
    </row>
    <row r="4406" spans="1:34">
      <c r="A4406" s="1" t="s">
        <v>11359</v>
      </c>
      <c r="B4406" s="1" t="s">
        <v>11360</v>
      </c>
      <c r="C4406" s="1" t="s">
        <v>108</v>
      </c>
      <c r="D4406" s="1">
        <v>8</v>
      </c>
      <c r="E4406" s="4">
        <v>44679</v>
      </c>
      <c r="F4406" s="1" t="s">
        <v>11361</v>
      </c>
      <c r="G4406" s="1" t="s">
        <v>72</v>
      </c>
      <c r="H4406" s="1" t="s">
        <v>65</v>
      </c>
      <c r="I4406" s="1">
        <v>0.4</v>
      </c>
      <c r="J4406" s="1" t="s">
        <v>75</v>
      </c>
      <c r="K4406" s="1">
        <v>0</v>
      </c>
      <c r="M4406" s="1">
        <v>0</v>
      </c>
      <c r="O4406" s="1">
        <v>0</v>
      </c>
      <c r="Q4406" s="1">
        <v>0</v>
      </c>
      <c r="S4406" s="1">
        <v>0</v>
      </c>
      <c r="U4406" s="1">
        <v>0</v>
      </c>
      <c r="W4406" s="1">
        <v>0</v>
      </c>
      <c r="Y4406" s="1">
        <v>0</v>
      </c>
      <c r="AA4406" s="1">
        <v>0</v>
      </c>
      <c r="AC4406" s="1">
        <v>0</v>
      </c>
      <c r="AE4406" s="1">
        <v>0</v>
      </c>
      <c r="AG4406" s="1">
        <v>1</v>
      </c>
      <c r="AH4406" s="1">
        <v>0</v>
      </c>
    </row>
    <row r="4407" spans="1:34">
      <c r="A4407" s="1" t="s">
        <v>11362</v>
      </c>
      <c r="B4407" s="1" t="s">
        <v>11363</v>
      </c>
      <c r="C4407" s="1" t="s">
        <v>235</v>
      </c>
      <c r="D4407" s="1">
        <v>26</v>
      </c>
      <c r="E4407" s="1">
        <v>42489</v>
      </c>
      <c r="F4407" s="1" t="s">
        <v>20332</v>
      </c>
      <c r="G4407" s="1" t="s">
        <v>72</v>
      </c>
      <c r="H4407" s="1" t="s">
        <v>65</v>
      </c>
      <c r="I4407" s="1">
        <v>0.8</v>
      </c>
      <c r="J4407" s="1" t="s">
        <v>75</v>
      </c>
      <c r="K4407" s="1">
        <v>0</v>
      </c>
      <c r="M4407" s="1">
        <v>0</v>
      </c>
      <c r="O4407" s="1">
        <v>0</v>
      </c>
      <c r="Q4407" s="1">
        <v>0</v>
      </c>
      <c r="S4407" s="1">
        <v>0</v>
      </c>
      <c r="U4407" s="1">
        <v>0</v>
      </c>
      <c r="W4407" s="1">
        <v>0</v>
      </c>
      <c r="Y4407" s="1">
        <v>0</v>
      </c>
      <c r="AA4407" s="1">
        <v>0</v>
      </c>
      <c r="AC4407" s="1">
        <v>0</v>
      </c>
      <c r="AE4407" s="1">
        <v>0</v>
      </c>
      <c r="AG4407" s="1">
        <v>1</v>
      </c>
      <c r="AH4407" s="1">
        <v>0</v>
      </c>
    </row>
    <row r="4408" spans="1:34">
      <c r="A4408" s="1" t="s">
        <v>11364</v>
      </c>
      <c r="B4408" s="1" t="s">
        <v>11365</v>
      </c>
      <c r="C4408" s="1" t="s">
        <v>443</v>
      </c>
      <c r="D4408" s="1">
        <v>7</v>
      </c>
      <c r="E4408" s="1">
        <v>44694</v>
      </c>
      <c r="F4408" s="1" t="s">
        <v>20638</v>
      </c>
      <c r="G4408" s="1" t="s">
        <v>72</v>
      </c>
      <c r="H4408" s="1" t="s">
        <v>65</v>
      </c>
      <c r="I4408" s="1">
        <v>0.2</v>
      </c>
      <c r="J4408" s="1" t="s">
        <v>75</v>
      </c>
      <c r="K4408" s="1">
        <v>0</v>
      </c>
      <c r="M4408" s="1">
        <v>0</v>
      </c>
      <c r="O4408" s="1">
        <v>0</v>
      </c>
      <c r="Q4408" s="1">
        <v>0</v>
      </c>
      <c r="S4408" s="1">
        <v>0</v>
      </c>
      <c r="U4408" s="1">
        <v>0</v>
      </c>
      <c r="W4408" s="1">
        <v>0</v>
      </c>
      <c r="Y4408" s="1">
        <v>0</v>
      </c>
      <c r="AA4408" s="1">
        <v>0</v>
      </c>
      <c r="AC4408" s="1">
        <v>0</v>
      </c>
      <c r="AE4408" s="1">
        <v>0</v>
      </c>
      <c r="AG4408" s="1">
        <v>1</v>
      </c>
      <c r="AH4408" s="1">
        <v>0</v>
      </c>
    </row>
    <row r="4409" spans="1:34">
      <c r="A4409" s="1" t="s">
        <v>11366</v>
      </c>
      <c r="B4409" s="1" t="s">
        <v>11367</v>
      </c>
      <c r="C4409" s="1" t="s">
        <v>135</v>
      </c>
      <c r="D4409" s="1">
        <v>8</v>
      </c>
      <c r="E4409" s="4">
        <v>44712</v>
      </c>
      <c r="F4409" s="1" t="s">
        <v>11368</v>
      </c>
      <c r="G4409" s="1" t="s">
        <v>72</v>
      </c>
      <c r="H4409" s="1" t="s">
        <v>65</v>
      </c>
      <c r="I4409" s="1">
        <v>0.8</v>
      </c>
      <c r="J4409" s="1" t="s">
        <v>75</v>
      </c>
      <c r="K4409" s="1">
        <v>0</v>
      </c>
      <c r="M4409" s="1">
        <v>0</v>
      </c>
      <c r="O4409" s="1">
        <v>0</v>
      </c>
      <c r="Q4409" s="1">
        <v>0</v>
      </c>
      <c r="S4409" s="1">
        <v>0</v>
      </c>
      <c r="U4409" s="1">
        <v>0</v>
      </c>
      <c r="W4409" s="1">
        <v>0</v>
      </c>
      <c r="Y4409" s="1">
        <v>0</v>
      </c>
      <c r="AA4409" s="1">
        <v>0</v>
      </c>
      <c r="AC4409" s="1">
        <v>0</v>
      </c>
      <c r="AE4409" s="1">
        <v>0</v>
      </c>
      <c r="AG4409" s="1">
        <v>1</v>
      </c>
      <c r="AH4409" s="1">
        <v>0</v>
      </c>
    </row>
    <row r="4410" spans="1:34">
      <c r="A4410" s="1" t="s">
        <v>11369</v>
      </c>
      <c r="B4410" s="1" t="s">
        <v>11370</v>
      </c>
      <c r="C4410" s="1" t="s">
        <v>98</v>
      </c>
      <c r="D4410" s="1">
        <v>16</v>
      </c>
      <c r="E4410" s="4">
        <v>44650</v>
      </c>
      <c r="F4410" s="1" t="s">
        <v>11371</v>
      </c>
      <c r="G4410" s="1" t="s">
        <v>80</v>
      </c>
      <c r="H4410" s="1" t="s">
        <v>73</v>
      </c>
      <c r="I4410" s="1">
        <v>0</v>
      </c>
      <c r="J4410" s="1" t="s">
        <v>74</v>
      </c>
      <c r="K4410" s="1">
        <v>0.6</v>
      </c>
      <c r="L4410" s="1" t="s">
        <v>82</v>
      </c>
      <c r="M4410" s="1">
        <v>0.7</v>
      </c>
      <c r="N4410" s="1" t="s">
        <v>83</v>
      </c>
      <c r="O4410" s="1">
        <v>0.77</v>
      </c>
      <c r="P4410" s="1" t="s">
        <v>84</v>
      </c>
      <c r="Q4410" s="1">
        <v>0.8</v>
      </c>
      <c r="R4410" s="1" t="s">
        <v>85</v>
      </c>
      <c r="S4410" s="1">
        <v>0</v>
      </c>
      <c r="U4410" s="1">
        <v>0</v>
      </c>
      <c r="W4410" s="1">
        <v>0</v>
      </c>
      <c r="Y4410" s="1">
        <v>0</v>
      </c>
      <c r="AA4410" s="1">
        <v>0</v>
      </c>
      <c r="AC4410" s="1">
        <v>0</v>
      </c>
      <c r="AE4410" s="1">
        <v>0</v>
      </c>
      <c r="AG4410" s="1">
        <v>4</v>
      </c>
      <c r="AH4410" s="1">
        <v>10000</v>
      </c>
    </row>
    <row r="4411" spans="1:34">
      <c r="A4411" s="1" t="s">
        <v>11372</v>
      </c>
      <c r="B4411" s="1" t="s">
        <v>11373</v>
      </c>
      <c r="C4411" s="1" t="s">
        <v>1232</v>
      </c>
      <c r="D4411" s="1">
        <v>28</v>
      </c>
      <c r="E4411" s="1">
        <v>41117</v>
      </c>
      <c r="F4411" s="1" t="s">
        <v>20332</v>
      </c>
      <c r="G4411" s="1" t="s">
        <v>72</v>
      </c>
      <c r="H4411" s="1" t="s">
        <v>65</v>
      </c>
      <c r="I4411" s="1">
        <v>0.7</v>
      </c>
      <c r="J4411" s="1" t="s">
        <v>75</v>
      </c>
      <c r="K4411" s="1">
        <v>0</v>
      </c>
      <c r="M4411" s="1">
        <v>0</v>
      </c>
      <c r="O4411" s="1">
        <v>0</v>
      </c>
      <c r="Q4411" s="1">
        <v>0</v>
      </c>
      <c r="S4411" s="1">
        <v>0</v>
      </c>
      <c r="U4411" s="1">
        <v>0</v>
      </c>
      <c r="W4411" s="1">
        <v>0</v>
      </c>
      <c r="Y4411" s="1">
        <v>0</v>
      </c>
      <c r="AA4411" s="1">
        <v>0</v>
      </c>
      <c r="AC4411" s="1">
        <v>0</v>
      </c>
      <c r="AE4411" s="1">
        <v>0</v>
      </c>
      <c r="AG4411" s="1">
        <v>1</v>
      </c>
      <c r="AH4411" s="1">
        <v>0</v>
      </c>
    </row>
    <row r="4412" spans="1:34">
      <c r="A4412" s="1" t="s">
        <v>11374</v>
      </c>
      <c r="B4412" s="1" t="s">
        <v>11375</v>
      </c>
      <c r="C4412" s="1" t="s">
        <v>620</v>
      </c>
      <c r="D4412" s="1">
        <v>6</v>
      </c>
      <c r="E4412" s="4">
        <v>44642</v>
      </c>
      <c r="F4412" s="1" t="s">
        <v>11376</v>
      </c>
      <c r="G4412" s="1" t="s">
        <v>72</v>
      </c>
      <c r="H4412" s="1" t="s">
        <v>65</v>
      </c>
      <c r="I4412" s="1">
        <v>0.5</v>
      </c>
      <c r="J4412" s="1" t="s">
        <v>75</v>
      </c>
      <c r="K4412" s="1">
        <v>0</v>
      </c>
      <c r="M4412" s="1">
        <v>0</v>
      </c>
      <c r="O4412" s="1">
        <v>0</v>
      </c>
      <c r="Q4412" s="1">
        <v>0</v>
      </c>
      <c r="S4412" s="1">
        <v>0</v>
      </c>
      <c r="U4412" s="1">
        <v>0</v>
      </c>
      <c r="W4412" s="1">
        <v>0</v>
      </c>
      <c r="Y4412" s="1">
        <v>0</v>
      </c>
      <c r="AA4412" s="1">
        <v>0</v>
      </c>
      <c r="AC4412" s="1">
        <v>0</v>
      </c>
      <c r="AE4412" s="1">
        <v>0</v>
      </c>
      <c r="AG4412" s="1">
        <v>1</v>
      </c>
      <c r="AH4412" s="1">
        <v>0</v>
      </c>
    </row>
    <row r="4413" spans="1:34">
      <c r="A4413" s="1" t="s">
        <v>11377</v>
      </c>
      <c r="B4413" s="1" t="s">
        <v>11378</v>
      </c>
      <c r="C4413" s="1" t="s">
        <v>212</v>
      </c>
      <c r="D4413" s="1">
        <v>43</v>
      </c>
      <c r="E4413" s="4">
        <v>44552</v>
      </c>
      <c r="F4413" s="1" t="s">
        <v>11379</v>
      </c>
      <c r="G4413" s="1" t="s">
        <v>72</v>
      </c>
      <c r="H4413" s="1" t="s">
        <v>65</v>
      </c>
      <c r="I4413" s="1">
        <v>0.6</v>
      </c>
      <c r="J4413" s="1" t="s">
        <v>75</v>
      </c>
      <c r="K4413" s="1">
        <v>0</v>
      </c>
      <c r="M4413" s="1">
        <v>0</v>
      </c>
      <c r="O4413" s="1">
        <v>0</v>
      </c>
      <c r="Q4413" s="1">
        <v>0</v>
      </c>
      <c r="S4413" s="1">
        <v>0</v>
      </c>
      <c r="U4413" s="1">
        <v>0</v>
      </c>
      <c r="W4413" s="1">
        <v>0</v>
      </c>
      <c r="Y4413" s="1">
        <v>0</v>
      </c>
      <c r="AA4413" s="1">
        <v>0</v>
      </c>
      <c r="AC4413" s="1">
        <v>0</v>
      </c>
      <c r="AE4413" s="1">
        <v>0</v>
      </c>
      <c r="AG4413" s="1">
        <v>1</v>
      </c>
      <c r="AH4413" s="1">
        <v>0</v>
      </c>
    </row>
    <row r="4414" spans="1:34">
      <c r="A4414" s="1" t="s">
        <v>11380</v>
      </c>
      <c r="B4414" s="1" t="s">
        <v>11381</v>
      </c>
      <c r="C4414" s="1" t="s">
        <v>423</v>
      </c>
      <c r="D4414" s="1">
        <v>91</v>
      </c>
      <c r="E4414" s="4">
        <v>44536</v>
      </c>
      <c r="F4414" s="1" t="s">
        <v>11382</v>
      </c>
      <c r="G4414" s="1" t="s">
        <v>72</v>
      </c>
      <c r="H4414" s="1" t="s">
        <v>73</v>
      </c>
      <c r="I4414" s="1">
        <v>0</v>
      </c>
      <c r="J4414" s="1" t="s">
        <v>74</v>
      </c>
      <c r="K4414" s="1">
        <v>0.8</v>
      </c>
      <c r="L4414" s="1" t="s">
        <v>75</v>
      </c>
      <c r="M4414" s="1">
        <v>0</v>
      </c>
      <c r="O4414" s="1">
        <v>0</v>
      </c>
      <c r="Q4414" s="1">
        <v>0</v>
      </c>
      <c r="S4414" s="1">
        <v>0</v>
      </c>
      <c r="U4414" s="1">
        <v>0</v>
      </c>
      <c r="W4414" s="1">
        <v>0</v>
      </c>
      <c r="Y4414" s="1">
        <v>0</v>
      </c>
      <c r="AA4414" s="1">
        <v>0</v>
      </c>
      <c r="AC4414" s="1">
        <v>0</v>
      </c>
      <c r="AE4414" s="1">
        <v>0</v>
      </c>
      <c r="AG4414" s="1">
        <v>2</v>
      </c>
      <c r="AH4414" s="1">
        <v>10000</v>
      </c>
    </row>
    <row r="4415" spans="1:34">
      <c r="A4415" s="1" t="s">
        <v>11383</v>
      </c>
      <c r="B4415" s="1" t="s">
        <v>11384</v>
      </c>
      <c r="C4415" s="1" t="s">
        <v>225</v>
      </c>
      <c r="D4415" s="1">
        <v>8</v>
      </c>
      <c r="E4415" s="4">
        <v>44630</v>
      </c>
      <c r="F4415" s="1" t="s">
        <v>11385</v>
      </c>
      <c r="G4415" s="1" t="s">
        <v>80</v>
      </c>
      <c r="H4415" s="1" t="s">
        <v>65</v>
      </c>
      <c r="I4415" s="1">
        <v>0.8</v>
      </c>
      <c r="J4415" s="1" t="s">
        <v>75</v>
      </c>
      <c r="K4415" s="1">
        <v>0</v>
      </c>
      <c r="M4415" s="1">
        <v>0</v>
      </c>
      <c r="O4415" s="1">
        <v>0</v>
      </c>
      <c r="Q4415" s="1">
        <v>0</v>
      </c>
      <c r="S4415" s="1">
        <v>0</v>
      </c>
      <c r="U4415" s="1">
        <v>0</v>
      </c>
      <c r="W4415" s="1">
        <v>0</v>
      </c>
      <c r="Y4415" s="1">
        <v>0</v>
      </c>
      <c r="AA4415" s="1">
        <v>0</v>
      </c>
      <c r="AC4415" s="1">
        <v>0</v>
      </c>
      <c r="AE4415" s="1">
        <v>0</v>
      </c>
      <c r="AG4415" s="1">
        <v>1</v>
      </c>
      <c r="AH4415" s="1">
        <v>0</v>
      </c>
    </row>
    <row r="4416" spans="1:34">
      <c r="A4416" s="1" t="s">
        <v>11386</v>
      </c>
      <c r="B4416" s="1" t="s">
        <v>11387</v>
      </c>
      <c r="C4416" s="1" t="s">
        <v>212</v>
      </c>
      <c r="D4416" s="1">
        <v>5</v>
      </c>
      <c r="E4416" s="4">
        <v>44651</v>
      </c>
      <c r="F4416" s="1" t="s">
        <v>20639</v>
      </c>
      <c r="G4416" s="1" t="s">
        <v>1821</v>
      </c>
      <c r="H4416" s="1" t="s">
        <v>73</v>
      </c>
      <c r="I4416" s="1">
        <v>0.2</v>
      </c>
      <c r="J4416" s="1" t="s">
        <v>82</v>
      </c>
      <c r="K4416" s="1">
        <v>0.25</v>
      </c>
      <c r="L4416" s="1" t="s">
        <v>83</v>
      </c>
      <c r="M4416" s="1">
        <v>0.35</v>
      </c>
      <c r="N4416" s="1" t="s">
        <v>84</v>
      </c>
      <c r="O4416" s="1">
        <v>0.8</v>
      </c>
      <c r="P4416" s="1" t="s">
        <v>85</v>
      </c>
      <c r="Q4416" s="1">
        <v>0</v>
      </c>
      <c r="S4416" s="1">
        <v>0</v>
      </c>
      <c r="U4416" s="1">
        <v>0</v>
      </c>
      <c r="W4416" s="1">
        <v>0</v>
      </c>
      <c r="Y4416" s="1">
        <v>0</v>
      </c>
      <c r="AA4416" s="1">
        <v>0</v>
      </c>
      <c r="AC4416" s="1">
        <v>0</v>
      </c>
      <c r="AE4416" s="1">
        <v>0</v>
      </c>
      <c r="AG4416" s="1">
        <v>3</v>
      </c>
      <c r="AH4416" s="1">
        <v>0</v>
      </c>
    </row>
    <row r="4417" spans="1:34">
      <c r="A4417" s="1" t="s">
        <v>11388</v>
      </c>
      <c r="B4417" s="1" t="s">
        <v>11389</v>
      </c>
      <c r="C4417" s="1" t="s">
        <v>840</v>
      </c>
      <c r="D4417" s="1">
        <v>9</v>
      </c>
      <c r="E4417" s="4">
        <v>44652</v>
      </c>
      <c r="F4417" s="1" t="s">
        <v>11390</v>
      </c>
      <c r="G4417" s="1" t="s">
        <v>72</v>
      </c>
      <c r="H4417" s="1" t="s">
        <v>73</v>
      </c>
      <c r="I4417" s="1">
        <v>0</v>
      </c>
      <c r="J4417" s="1" t="s">
        <v>562</v>
      </c>
      <c r="K4417" s="1">
        <v>0.4</v>
      </c>
      <c r="L4417" s="1" t="s">
        <v>75</v>
      </c>
      <c r="M4417" s="1">
        <v>0</v>
      </c>
      <c r="O4417" s="1">
        <v>0</v>
      </c>
      <c r="Q4417" s="1">
        <v>0</v>
      </c>
      <c r="S4417" s="1">
        <v>0</v>
      </c>
      <c r="U4417" s="1">
        <v>0</v>
      </c>
      <c r="W4417" s="1">
        <v>0</v>
      </c>
      <c r="Y4417" s="1">
        <v>0</v>
      </c>
      <c r="AA4417" s="1">
        <v>0</v>
      </c>
      <c r="AC4417" s="1">
        <v>0</v>
      </c>
      <c r="AE4417" s="1">
        <v>0</v>
      </c>
      <c r="AG4417" s="1">
        <v>2</v>
      </c>
      <c r="AH4417" s="1">
        <v>8500</v>
      </c>
    </row>
    <row r="4418" spans="1:34">
      <c r="A4418" s="1" t="s">
        <v>11391</v>
      </c>
      <c r="B4418" s="1" t="s">
        <v>11392</v>
      </c>
      <c r="C4418" s="1" t="s">
        <v>6618</v>
      </c>
      <c r="D4418" s="1">
        <v>12</v>
      </c>
      <c r="E4418" s="1">
        <v>43551</v>
      </c>
      <c r="F4418" s="1" t="s">
        <v>20332</v>
      </c>
      <c r="G4418" s="1" t="s">
        <v>72</v>
      </c>
      <c r="H4418" s="1" t="s">
        <v>73</v>
      </c>
      <c r="I4418" s="1">
        <v>0</v>
      </c>
      <c r="J4418" s="1" t="s">
        <v>1194</v>
      </c>
      <c r="K4418" s="1">
        <v>0.8</v>
      </c>
      <c r="L4418" s="1" t="s">
        <v>75</v>
      </c>
      <c r="M4418" s="1">
        <v>0</v>
      </c>
      <c r="O4418" s="1">
        <v>0</v>
      </c>
      <c r="Q4418" s="1">
        <v>0</v>
      </c>
      <c r="S4418" s="1">
        <v>0</v>
      </c>
      <c r="U4418" s="1">
        <v>0</v>
      </c>
      <c r="W4418" s="1">
        <v>0</v>
      </c>
      <c r="Y4418" s="1">
        <v>0</v>
      </c>
      <c r="AA4418" s="1">
        <v>0</v>
      </c>
      <c r="AC4418" s="1">
        <v>0</v>
      </c>
      <c r="AE4418" s="1">
        <v>0</v>
      </c>
      <c r="AG4418" s="1">
        <v>2</v>
      </c>
      <c r="AH4418" s="1">
        <v>12500</v>
      </c>
    </row>
    <row r="4419" spans="1:34">
      <c r="A4419" s="1" t="s">
        <v>11393</v>
      </c>
      <c r="B4419" s="1" t="s">
        <v>11394</v>
      </c>
      <c r="C4419" s="1" t="s">
        <v>291</v>
      </c>
      <c r="D4419" s="1">
        <v>54</v>
      </c>
      <c r="E4419" s="4">
        <v>44551</v>
      </c>
      <c r="F4419" s="1" t="s">
        <v>11395</v>
      </c>
      <c r="G4419" s="1" t="s">
        <v>72</v>
      </c>
      <c r="H4419" s="1" t="s">
        <v>73</v>
      </c>
      <c r="I4419" s="1">
        <v>0</v>
      </c>
      <c r="J4419" s="1" t="s">
        <v>81</v>
      </c>
      <c r="K4419" s="1">
        <v>0.8</v>
      </c>
      <c r="L4419" s="1" t="s">
        <v>75</v>
      </c>
      <c r="M4419" s="1">
        <v>0</v>
      </c>
      <c r="O4419" s="1">
        <v>0</v>
      </c>
      <c r="Q4419" s="1">
        <v>0</v>
      </c>
      <c r="S4419" s="1">
        <v>0</v>
      </c>
      <c r="U4419" s="1">
        <v>0</v>
      </c>
      <c r="W4419" s="1">
        <v>0</v>
      </c>
      <c r="Y4419" s="1">
        <v>0</v>
      </c>
      <c r="AA4419" s="1">
        <v>0</v>
      </c>
      <c r="AC4419" s="1">
        <v>0</v>
      </c>
      <c r="AE4419" s="1">
        <v>0</v>
      </c>
      <c r="AG4419" s="1">
        <v>2</v>
      </c>
      <c r="AH4419" s="1">
        <v>15000</v>
      </c>
    </row>
    <row r="4420" spans="1:34">
      <c r="A4420" s="1" t="s">
        <v>11396</v>
      </c>
      <c r="B4420" s="1" t="s">
        <v>11397</v>
      </c>
      <c r="C4420" s="1" t="s">
        <v>322</v>
      </c>
      <c r="D4420" s="1">
        <v>45</v>
      </c>
      <c r="E4420" s="1">
        <v>41795</v>
      </c>
      <c r="F4420" s="1" t="s">
        <v>20332</v>
      </c>
      <c r="G4420" s="1" t="s">
        <v>72</v>
      </c>
      <c r="H4420" s="1" t="s">
        <v>65</v>
      </c>
      <c r="I4420" s="1">
        <v>0.8</v>
      </c>
      <c r="J4420" s="1" t="s">
        <v>75</v>
      </c>
      <c r="K4420" s="1">
        <v>0</v>
      </c>
      <c r="M4420" s="1">
        <v>0</v>
      </c>
      <c r="O4420" s="1">
        <v>0</v>
      </c>
      <c r="Q4420" s="1">
        <v>0</v>
      </c>
      <c r="S4420" s="1">
        <v>0</v>
      </c>
      <c r="U4420" s="1">
        <v>0</v>
      </c>
      <c r="W4420" s="1">
        <v>0</v>
      </c>
      <c r="Y4420" s="1">
        <v>0</v>
      </c>
      <c r="AA4420" s="1">
        <v>0</v>
      </c>
      <c r="AC4420" s="1">
        <v>0</v>
      </c>
      <c r="AE4420" s="1">
        <v>0</v>
      </c>
      <c r="AG4420" s="1">
        <v>1</v>
      </c>
      <c r="AH4420" s="1">
        <v>0</v>
      </c>
    </row>
    <row r="4421" spans="1:34">
      <c r="A4421" s="1" t="s">
        <v>11398</v>
      </c>
      <c r="B4421" s="1" t="s">
        <v>11399</v>
      </c>
      <c r="C4421" s="1" t="s">
        <v>132</v>
      </c>
      <c r="D4421" s="1">
        <v>10</v>
      </c>
      <c r="E4421" s="4">
        <v>44711</v>
      </c>
      <c r="F4421" s="1" t="s">
        <v>11400</v>
      </c>
      <c r="G4421" s="1" t="s">
        <v>80</v>
      </c>
      <c r="H4421" s="1" t="s">
        <v>73</v>
      </c>
      <c r="I4421" s="1">
        <v>0.4</v>
      </c>
      <c r="J4421" s="1" t="s">
        <v>82</v>
      </c>
      <c r="K4421" s="1">
        <v>0.45</v>
      </c>
      <c r="L4421" s="1" t="s">
        <v>83</v>
      </c>
      <c r="M4421" s="1">
        <v>0.6</v>
      </c>
      <c r="N4421" s="1" t="s">
        <v>84</v>
      </c>
      <c r="O4421" s="1">
        <v>0.75</v>
      </c>
      <c r="P4421" s="1" t="s">
        <v>85</v>
      </c>
      <c r="Q4421" s="1">
        <v>0</v>
      </c>
      <c r="S4421" s="1">
        <v>0</v>
      </c>
      <c r="U4421" s="1">
        <v>0</v>
      </c>
      <c r="W4421" s="1">
        <v>0</v>
      </c>
      <c r="Y4421" s="1">
        <v>0</v>
      </c>
      <c r="AA4421" s="1">
        <v>0</v>
      </c>
      <c r="AC4421" s="1">
        <v>0</v>
      </c>
      <c r="AE4421" s="1">
        <v>0</v>
      </c>
      <c r="AG4421" s="1">
        <v>3</v>
      </c>
      <c r="AH4421" s="1">
        <v>0</v>
      </c>
    </row>
    <row r="4422" spans="1:34">
      <c r="A4422" s="1" t="s">
        <v>11401</v>
      </c>
      <c r="B4422" s="1" t="s">
        <v>11402</v>
      </c>
      <c r="C4422" s="1" t="s">
        <v>70</v>
      </c>
      <c r="D4422" s="1">
        <v>4</v>
      </c>
      <c r="E4422" s="1">
        <v>43550</v>
      </c>
      <c r="F4422" s="1" t="s">
        <v>20332</v>
      </c>
      <c r="G4422" s="1" t="s">
        <v>72</v>
      </c>
      <c r="H4422" s="1" t="s">
        <v>73</v>
      </c>
      <c r="I4422" s="1">
        <v>0</v>
      </c>
      <c r="J4422" s="1" t="s">
        <v>187</v>
      </c>
      <c r="K4422" s="1">
        <v>0.7</v>
      </c>
      <c r="L4422" s="1" t="s">
        <v>75</v>
      </c>
      <c r="M4422" s="1">
        <v>0</v>
      </c>
      <c r="O4422" s="1">
        <v>0</v>
      </c>
      <c r="Q4422" s="1">
        <v>0</v>
      </c>
      <c r="S4422" s="1">
        <v>0</v>
      </c>
      <c r="U4422" s="1">
        <v>0</v>
      </c>
      <c r="W4422" s="1">
        <v>0</v>
      </c>
      <c r="Y4422" s="1">
        <v>0</v>
      </c>
      <c r="AA4422" s="1">
        <v>0</v>
      </c>
      <c r="AC4422" s="1">
        <v>0</v>
      </c>
      <c r="AE4422" s="1">
        <v>0</v>
      </c>
      <c r="AG4422" s="1">
        <v>2</v>
      </c>
      <c r="AH4422" s="1">
        <v>9000</v>
      </c>
    </row>
    <row r="4423" spans="1:34">
      <c r="A4423" s="1" t="s">
        <v>11403</v>
      </c>
      <c r="B4423" s="1" t="s">
        <v>11404</v>
      </c>
      <c r="C4423" s="1" t="s">
        <v>1204</v>
      </c>
      <c r="D4423" s="1">
        <v>51</v>
      </c>
      <c r="E4423" s="4">
        <v>44552</v>
      </c>
      <c r="F4423" s="1" t="s">
        <v>11405</v>
      </c>
      <c r="G4423" s="1" t="s">
        <v>72</v>
      </c>
      <c r="H4423" s="1" t="s">
        <v>65</v>
      </c>
      <c r="I4423" s="1">
        <v>0.8</v>
      </c>
      <c r="J4423" s="1" t="s">
        <v>75</v>
      </c>
      <c r="K4423" s="1">
        <v>0</v>
      </c>
      <c r="M4423" s="1">
        <v>0</v>
      </c>
      <c r="O4423" s="1">
        <v>0</v>
      </c>
      <c r="Q4423" s="1">
        <v>0</v>
      </c>
      <c r="S4423" s="1">
        <v>0</v>
      </c>
      <c r="U4423" s="1">
        <v>0</v>
      </c>
      <c r="W4423" s="1">
        <v>0</v>
      </c>
      <c r="Y4423" s="1">
        <v>0</v>
      </c>
      <c r="AA4423" s="1">
        <v>0</v>
      </c>
      <c r="AC4423" s="1">
        <v>0</v>
      </c>
      <c r="AE4423" s="1">
        <v>0</v>
      </c>
      <c r="AG4423" s="1">
        <v>1</v>
      </c>
      <c r="AH4423" s="1">
        <v>0</v>
      </c>
    </row>
    <row r="4424" spans="1:34">
      <c r="A4424" s="1" t="s">
        <v>11406</v>
      </c>
      <c r="B4424" s="1" t="s">
        <v>11407</v>
      </c>
      <c r="C4424" s="1" t="s">
        <v>152</v>
      </c>
      <c r="H4424" s="1" t="s">
        <v>65</v>
      </c>
      <c r="I4424" s="1" t="s">
        <v>66</v>
      </c>
      <c r="V4424" s="1" t="s">
        <v>67</v>
      </c>
    </row>
    <row r="4425" spans="1:34">
      <c r="A4425" s="1" t="s">
        <v>11408</v>
      </c>
      <c r="B4425" s="1" t="s">
        <v>11409</v>
      </c>
      <c r="C4425" s="1" t="s">
        <v>903</v>
      </c>
      <c r="D4425" s="1">
        <v>68</v>
      </c>
      <c r="E4425" s="1">
        <v>38714</v>
      </c>
      <c r="F4425" s="1" t="s">
        <v>20332</v>
      </c>
      <c r="G4425" s="1" t="s">
        <v>72</v>
      </c>
      <c r="H4425" s="1" t="s">
        <v>65</v>
      </c>
      <c r="I4425" s="1">
        <v>0.1</v>
      </c>
      <c r="J4425" s="1" t="s">
        <v>75</v>
      </c>
      <c r="K4425" s="1">
        <v>0</v>
      </c>
      <c r="M4425" s="1">
        <v>0</v>
      </c>
      <c r="O4425" s="1">
        <v>0</v>
      </c>
      <c r="Q4425" s="1">
        <v>0</v>
      </c>
      <c r="S4425" s="1">
        <v>0</v>
      </c>
      <c r="U4425" s="1">
        <v>0</v>
      </c>
      <c r="W4425" s="1">
        <v>0</v>
      </c>
      <c r="Y4425" s="1">
        <v>0</v>
      </c>
      <c r="AA4425" s="1">
        <v>0</v>
      </c>
      <c r="AC4425" s="1">
        <v>0</v>
      </c>
      <c r="AE4425" s="1">
        <v>0</v>
      </c>
      <c r="AG4425" s="1">
        <v>1</v>
      </c>
      <c r="AH4425" s="1">
        <v>0</v>
      </c>
    </row>
    <row r="4426" spans="1:34">
      <c r="A4426" s="1" t="s">
        <v>11410</v>
      </c>
      <c r="B4426" s="1" t="s">
        <v>11411</v>
      </c>
      <c r="C4426" s="1" t="s">
        <v>112</v>
      </c>
      <c r="D4426" s="1">
        <v>2</v>
      </c>
      <c r="E4426" s="4">
        <v>44656</v>
      </c>
      <c r="F4426" s="1" t="s">
        <v>11412</v>
      </c>
      <c r="G4426" s="1" t="s">
        <v>72</v>
      </c>
      <c r="H4426" s="1" t="s">
        <v>65</v>
      </c>
      <c r="I4426" s="1">
        <v>0.8</v>
      </c>
      <c r="J4426" s="1" t="s">
        <v>75</v>
      </c>
      <c r="K4426" s="1">
        <v>0</v>
      </c>
      <c r="M4426" s="1">
        <v>0</v>
      </c>
      <c r="O4426" s="1">
        <v>0</v>
      </c>
      <c r="Q4426" s="1">
        <v>0</v>
      </c>
      <c r="S4426" s="1">
        <v>0</v>
      </c>
      <c r="U4426" s="1">
        <v>0</v>
      </c>
      <c r="W4426" s="1">
        <v>0</v>
      </c>
      <c r="Y4426" s="1">
        <v>0</v>
      </c>
      <c r="AA4426" s="1">
        <v>0</v>
      </c>
      <c r="AC4426" s="1">
        <v>0</v>
      </c>
      <c r="AE4426" s="1">
        <v>0</v>
      </c>
      <c r="AG4426" s="1">
        <v>1</v>
      </c>
      <c r="AH4426" s="1">
        <v>0</v>
      </c>
    </row>
    <row r="4427" spans="1:34">
      <c r="A4427" s="1" t="s">
        <v>11413</v>
      </c>
      <c r="B4427" s="1" t="s">
        <v>11414</v>
      </c>
      <c r="C4427" s="1" t="s">
        <v>306</v>
      </c>
      <c r="D4427" s="1">
        <v>10</v>
      </c>
      <c r="E4427" s="4">
        <v>44645</v>
      </c>
      <c r="F4427" s="1" t="s">
        <v>11415</v>
      </c>
      <c r="G4427" s="1" t="s">
        <v>80</v>
      </c>
      <c r="H4427" s="1" t="s">
        <v>65</v>
      </c>
      <c r="I4427" s="1">
        <v>0.8</v>
      </c>
      <c r="J4427" s="1" t="s">
        <v>75</v>
      </c>
      <c r="K4427" s="1">
        <v>0</v>
      </c>
      <c r="M4427" s="1">
        <v>0</v>
      </c>
      <c r="O4427" s="1">
        <v>0</v>
      </c>
      <c r="Q4427" s="1">
        <v>0</v>
      </c>
      <c r="S4427" s="1">
        <v>0</v>
      </c>
      <c r="U4427" s="1">
        <v>0</v>
      </c>
      <c r="W4427" s="1">
        <v>0</v>
      </c>
      <c r="Y4427" s="1">
        <v>0</v>
      </c>
      <c r="AA4427" s="1">
        <v>0</v>
      </c>
      <c r="AC4427" s="1">
        <v>0</v>
      </c>
      <c r="AE4427" s="1">
        <v>0</v>
      </c>
      <c r="AG4427" s="1">
        <v>1</v>
      </c>
      <c r="AH4427" s="1">
        <v>0</v>
      </c>
    </row>
    <row r="4428" spans="1:34">
      <c r="A4428" s="1" t="s">
        <v>11416</v>
      </c>
      <c r="B4428" s="1" t="s">
        <v>11417</v>
      </c>
      <c r="C4428" s="1" t="s">
        <v>112</v>
      </c>
      <c r="D4428" s="1">
        <v>2</v>
      </c>
      <c r="E4428" s="4">
        <v>44673</v>
      </c>
      <c r="F4428" s="1" t="s">
        <v>11418</v>
      </c>
      <c r="G4428" s="1" t="s">
        <v>80</v>
      </c>
      <c r="H4428" s="1" t="s">
        <v>73</v>
      </c>
      <c r="I4428" s="1">
        <v>0</v>
      </c>
      <c r="J4428" s="1" t="s">
        <v>1490</v>
      </c>
      <c r="K4428" s="1">
        <v>0.45</v>
      </c>
      <c r="L4428" s="1" t="s">
        <v>82</v>
      </c>
      <c r="M4428" s="1">
        <v>0.7</v>
      </c>
      <c r="N4428" s="1" t="s">
        <v>83</v>
      </c>
      <c r="O4428" s="1">
        <v>0.73</v>
      </c>
      <c r="P4428" s="1" t="s">
        <v>84</v>
      </c>
      <c r="Q4428" s="1">
        <v>0.8</v>
      </c>
      <c r="R4428" s="1" t="s">
        <v>85</v>
      </c>
      <c r="S4428" s="1">
        <v>0</v>
      </c>
      <c r="U4428" s="1">
        <v>0</v>
      </c>
      <c r="W4428" s="1">
        <v>0</v>
      </c>
      <c r="Y4428" s="1">
        <v>0</v>
      </c>
      <c r="AA4428" s="1">
        <v>0</v>
      </c>
      <c r="AC4428" s="1">
        <v>0</v>
      </c>
      <c r="AE4428" s="1">
        <v>0</v>
      </c>
      <c r="AG4428" s="1">
        <v>4</v>
      </c>
      <c r="AH4428" s="1">
        <v>5000</v>
      </c>
    </row>
    <row r="4429" spans="1:34">
      <c r="A4429" s="1" t="s">
        <v>11419</v>
      </c>
      <c r="B4429" s="1" t="s">
        <v>11420</v>
      </c>
      <c r="C4429" s="1" t="s">
        <v>378</v>
      </c>
      <c r="D4429" s="1">
        <v>3</v>
      </c>
      <c r="E4429" s="1">
        <v>41303</v>
      </c>
      <c r="F4429" s="1" t="s">
        <v>20340</v>
      </c>
      <c r="G4429" s="1" t="s">
        <v>20341</v>
      </c>
      <c r="H4429" s="1" t="s">
        <v>73</v>
      </c>
      <c r="I4429" s="1">
        <v>0</v>
      </c>
      <c r="J4429" s="1" t="s">
        <v>74</v>
      </c>
      <c r="K4429" s="1">
        <v>0.5</v>
      </c>
      <c r="L4429" s="1" t="s">
        <v>82</v>
      </c>
      <c r="M4429" s="1">
        <v>0.6</v>
      </c>
      <c r="N4429" s="1" t="s">
        <v>83</v>
      </c>
      <c r="O4429" s="1">
        <v>0.7</v>
      </c>
      <c r="P4429" s="1" t="s">
        <v>84</v>
      </c>
      <c r="Q4429" s="1">
        <v>0.75</v>
      </c>
      <c r="R4429" s="1" t="s">
        <v>85</v>
      </c>
      <c r="S4429" s="1">
        <v>0</v>
      </c>
      <c r="U4429" s="1">
        <v>0</v>
      </c>
      <c r="W4429" s="1">
        <v>0</v>
      </c>
      <c r="Y4429" s="1">
        <v>0</v>
      </c>
      <c r="AA4429" s="1">
        <v>0</v>
      </c>
      <c r="AC4429" s="1">
        <v>0</v>
      </c>
      <c r="AE4429" s="1">
        <v>0</v>
      </c>
      <c r="AG4429" s="1">
        <v>4</v>
      </c>
      <c r="AH4429" s="1">
        <v>10000</v>
      </c>
    </row>
    <row r="4430" spans="1:34">
      <c r="A4430" s="1" t="s">
        <v>11421</v>
      </c>
      <c r="B4430" s="1" t="s">
        <v>11422</v>
      </c>
      <c r="C4430" s="1" t="s">
        <v>199</v>
      </c>
      <c r="D4430" s="1">
        <v>5</v>
      </c>
      <c r="E4430" s="4">
        <v>44623</v>
      </c>
      <c r="F4430" s="1" t="s">
        <v>11423</v>
      </c>
      <c r="G4430" s="1" t="s">
        <v>72</v>
      </c>
      <c r="H4430" s="1" t="s">
        <v>65</v>
      </c>
      <c r="I4430" s="1">
        <v>0.7</v>
      </c>
      <c r="J4430" s="1" t="s">
        <v>75</v>
      </c>
      <c r="K4430" s="1">
        <v>0</v>
      </c>
      <c r="M4430" s="1">
        <v>0</v>
      </c>
      <c r="O4430" s="1">
        <v>0</v>
      </c>
      <c r="Q4430" s="1">
        <v>0</v>
      </c>
      <c r="S4430" s="1">
        <v>0</v>
      </c>
      <c r="U4430" s="1">
        <v>0</v>
      </c>
      <c r="W4430" s="1">
        <v>0</v>
      </c>
      <c r="Y4430" s="1">
        <v>0</v>
      </c>
      <c r="AA4430" s="1">
        <v>0</v>
      </c>
      <c r="AC4430" s="1">
        <v>0</v>
      </c>
      <c r="AE4430" s="1">
        <v>0</v>
      </c>
      <c r="AG4430" s="1">
        <v>1</v>
      </c>
      <c r="AH4430" s="1">
        <v>0</v>
      </c>
    </row>
    <row r="4431" spans="1:34">
      <c r="A4431" s="1" t="s">
        <v>11424</v>
      </c>
      <c r="B4431" s="1" t="s">
        <v>11425</v>
      </c>
      <c r="C4431" s="1" t="s">
        <v>73</v>
      </c>
      <c r="D4431" s="1">
        <v>75</v>
      </c>
      <c r="E4431" s="4">
        <v>44557</v>
      </c>
      <c r="F4431" s="1" t="s">
        <v>11426</v>
      </c>
      <c r="G4431" s="1" t="s">
        <v>72</v>
      </c>
      <c r="H4431" s="1" t="s">
        <v>65</v>
      </c>
      <c r="I4431" s="1">
        <v>0.6</v>
      </c>
      <c r="J4431" s="1" t="s">
        <v>75</v>
      </c>
      <c r="K4431" s="1">
        <v>0</v>
      </c>
      <c r="M4431" s="1">
        <v>0</v>
      </c>
      <c r="O4431" s="1">
        <v>0</v>
      </c>
      <c r="Q4431" s="1">
        <v>0</v>
      </c>
      <c r="S4431" s="1">
        <v>0</v>
      </c>
      <c r="U4431" s="1">
        <v>0</v>
      </c>
      <c r="W4431" s="1">
        <v>0</v>
      </c>
      <c r="Y4431" s="1">
        <v>0</v>
      </c>
      <c r="AA4431" s="1">
        <v>0</v>
      </c>
      <c r="AC4431" s="1">
        <v>0</v>
      </c>
      <c r="AE4431" s="1">
        <v>0</v>
      </c>
      <c r="AG4431" s="1">
        <v>1</v>
      </c>
      <c r="AH4431" s="1">
        <v>0</v>
      </c>
    </row>
    <row r="4432" spans="1:34">
      <c r="A4432" s="1" t="s">
        <v>11427</v>
      </c>
      <c r="B4432" s="1" t="s">
        <v>11428</v>
      </c>
      <c r="C4432" s="1" t="s">
        <v>506</v>
      </c>
      <c r="D4432" s="1">
        <v>12</v>
      </c>
      <c r="E4432" s="1">
        <v>40723</v>
      </c>
      <c r="F4432" s="1" t="s">
        <v>20332</v>
      </c>
      <c r="G4432" s="1" t="s">
        <v>72</v>
      </c>
      <c r="H4432" s="1" t="s">
        <v>65</v>
      </c>
      <c r="I4432" s="1">
        <v>0.5</v>
      </c>
      <c r="J4432" s="1" t="s">
        <v>75</v>
      </c>
      <c r="K4432" s="1">
        <v>0</v>
      </c>
      <c r="M4432" s="1">
        <v>0</v>
      </c>
      <c r="O4432" s="1">
        <v>0</v>
      </c>
      <c r="Q4432" s="1">
        <v>0</v>
      </c>
      <c r="S4432" s="1">
        <v>0</v>
      </c>
      <c r="U4432" s="1">
        <v>0</v>
      </c>
      <c r="W4432" s="1">
        <v>0</v>
      </c>
      <c r="Y4432" s="1">
        <v>0</v>
      </c>
      <c r="AA4432" s="1">
        <v>0</v>
      </c>
      <c r="AC4432" s="1">
        <v>0</v>
      </c>
      <c r="AE4432" s="1">
        <v>0</v>
      </c>
      <c r="AG4432" s="1">
        <v>1</v>
      </c>
      <c r="AH4432" s="1">
        <v>0</v>
      </c>
    </row>
    <row r="4433" spans="1:34">
      <c r="A4433" s="1" t="s">
        <v>11429</v>
      </c>
      <c r="B4433" s="1" t="s">
        <v>11430</v>
      </c>
      <c r="C4433" s="1" t="s">
        <v>101</v>
      </c>
      <c r="D4433" s="1">
        <v>23</v>
      </c>
      <c r="E4433" s="1">
        <v>43087</v>
      </c>
      <c r="F4433" s="1" t="s">
        <v>20332</v>
      </c>
      <c r="G4433" s="1" t="s">
        <v>72</v>
      </c>
      <c r="H4433" s="1" t="s">
        <v>65</v>
      </c>
      <c r="I4433" s="1">
        <v>0.8</v>
      </c>
      <c r="J4433" s="1" t="s">
        <v>75</v>
      </c>
      <c r="K4433" s="1">
        <v>0</v>
      </c>
      <c r="M4433" s="1">
        <v>0</v>
      </c>
      <c r="O4433" s="1">
        <v>0</v>
      </c>
      <c r="Q4433" s="1">
        <v>0</v>
      </c>
      <c r="S4433" s="1">
        <v>0</v>
      </c>
      <c r="U4433" s="1">
        <v>0</v>
      </c>
      <c r="W4433" s="1">
        <v>0</v>
      </c>
      <c r="Y4433" s="1">
        <v>0</v>
      </c>
      <c r="AA4433" s="1">
        <v>0</v>
      </c>
      <c r="AC4433" s="1">
        <v>0</v>
      </c>
      <c r="AE4433" s="1">
        <v>0</v>
      </c>
      <c r="AG4433" s="1">
        <v>1</v>
      </c>
      <c r="AH4433" s="1">
        <v>0</v>
      </c>
    </row>
    <row r="4434" spans="1:34">
      <c r="A4434" s="1" t="s">
        <v>11431</v>
      </c>
      <c r="B4434" s="1" t="s">
        <v>11432</v>
      </c>
      <c r="C4434" s="1" t="s">
        <v>245</v>
      </c>
      <c r="D4434" s="1">
        <v>5</v>
      </c>
      <c r="E4434" s="1">
        <v>40625</v>
      </c>
      <c r="F4434" s="1" t="s">
        <v>20332</v>
      </c>
      <c r="G4434" s="1" t="s">
        <v>1003</v>
      </c>
      <c r="H4434" s="1" t="s">
        <v>65</v>
      </c>
      <c r="I4434" s="1">
        <v>0</v>
      </c>
      <c r="J4434" s="1" t="s">
        <v>75</v>
      </c>
      <c r="K4434" s="1">
        <v>0</v>
      </c>
      <c r="M4434" s="1">
        <v>0</v>
      </c>
      <c r="O4434" s="1">
        <v>0</v>
      </c>
      <c r="Q4434" s="1">
        <v>0</v>
      </c>
      <c r="S4434" s="1">
        <v>0</v>
      </c>
      <c r="U4434" s="1">
        <v>0</v>
      </c>
      <c r="W4434" s="1">
        <v>0</v>
      </c>
      <c r="Y4434" s="1">
        <v>0</v>
      </c>
      <c r="AA4434" s="1">
        <v>0</v>
      </c>
      <c r="AC4434" s="1">
        <v>0</v>
      </c>
      <c r="AE4434" s="1">
        <v>0</v>
      </c>
      <c r="AG4434" s="1">
        <v>1</v>
      </c>
      <c r="AH4434" s="1">
        <v>0</v>
      </c>
    </row>
    <row r="4435" spans="1:34">
      <c r="A4435" s="1" t="s">
        <v>11433</v>
      </c>
      <c r="B4435" s="1" t="s">
        <v>11434</v>
      </c>
      <c r="C4435" s="1" t="s">
        <v>152</v>
      </c>
      <c r="D4435" s="1">
        <v>3</v>
      </c>
      <c r="E4435" s="4">
        <v>44651</v>
      </c>
      <c r="F4435" s="1" t="s">
        <v>11435</v>
      </c>
      <c r="G4435" s="1" t="s">
        <v>72</v>
      </c>
      <c r="H4435" s="1" t="s">
        <v>65</v>
      </c>
      <c r="I4435" s="1">
        <v>0.6</v>
      </c>
      <c r="J4435" s="1" t="s">
        <v>75</v>
      </c>
      <c r="K4435" s="1">
        <v>0</v>
      </c>
      <c r="M4435" s="1">
        <v>0</v>
      </c>
      <c r="O4435" s="1">
        <v>0</v>
      </c>
      <c r="Q4435" s="1">
        <v>0</v>
      </c>
      <c r="S4435" s="1">
        <v>0</v>
      </c>
      <c r="U4435" s="1">
        <v>0</v>
      </c>
      <c r="W4435" s="1">
        <v>0</v>
      </c>
      <c r="Y4435" s="1">
        <v>0</v>
      </c>
      <c r="AA4435" s="1">
        <v>0</v>
      </c>
      <c r="AC4435" s="1">
        <v>0</v>
      </c>
      <c r="AE4435" s="1">
        <v>0</v>
      </c>
      <c r="AG4435" s="1">
        <v>1</v>
      </c>
      <c r="AH4435" s="1">
        <v>0</v>
      </c>
    </row>
    <row r="4436" spans="1:34">
      <c r="A4436" s="1" t="s">
        <v>11436</v>
      </c>
      <c r="B4436" s="1" t="s">
        <v>11437</v>
      </c>
      <c r="C4436" s="1" t="s">
        <v>903</v>
      </c>
      <c r="D4436" s="1">
        <v>7</v>
      </c>
      <c r="E4436" s="1">
        <v>44273</v>
      </c>
      <c r="F4436" s="1" t="s">
        <v>20332</v>
      </c>
      <c r="G4436" s="1" t="s">
        <v>72</v>
      </c>
      <c r="H4436" s="1" t="s">
        <v>65</v>
      </c>
      <c r="I4436" s="1">
        <v>0.1</v>
      </c>
      <c r="J4436" s="1" t="s">
        <v>75</v>
      </c>
      <c r="K4436" s="1">
        <v>0</v>
      </c>
      <c r="M4436" s="1">
        <v>0</v>
      </c>
      <c r="O4436" s="1">
        <v>0</v>
      </c>
      <c r="Q4436" s="1">
        <v>0</v>
      </c>
      <c r="S4436" s="1">
        <v>0</v>
      </c>
      <c r="U4436" s="1">
        <v>0</v>
      </c>
      <c r="W4436" s="1">
        <v>0</v>
      </c>
      <c r="Y4436" s="1">
        <v>0</v>
      </c>
      <c r="AA4436" s="1">
        <v>0</v>
      </c>
      <c r="AC4436" s="1">
        <v>0</v>
      </c>
      <c r="AE4436" s="1">
        <v>0</v>
      </c>
      <c r="AG4436" s="1">
        <v>1</v>
      </c>
      <c r="AH4436" s="1">
        <v>0</v>
      </c>
    </row>
    <row r="4437" spans="1:34">
      <c r="A4437" s="1" t="s">
        <v>11438</v>
      </c>
      <c r="B4437" s="1" t="s">
        <v>11439</v>
      </c>
      <c r="C4437" s="1" t="s">
        <v>779</v>
      </c>
      <c r="D4437" s="1">
        <v>14</v>
      </c>
      <c r="E4437" s="4">
        <v>44659</v>
      </c>
      <c r="F4437" s="1" t="s">
        <v>11440</v>
      </c>
      <c r="G4437" s="1" t="s">
        <v>72</v>
      </c>
      <c r="H4437" s="1" t="s">
        <v>73</v>
      </c>
      <c r="I4437" s="1">
        <v>0</v>
      </c>
      <c r="J4437" s="1" t="s">
        <v>74</v>
      </c>
      <c r="K4437" s="1">
        <v>0.8</v>
      </c>
      <c r="L4437" s="1" t="s">
        <v>75</v>
      </c>
      <c r="M4437" s="1">
        <v>0</v>
      </c>
      <c r="O4437" s="1">
        <v>0</v>
      </c>
      <c r="Q4437" s="1">
        <v>0</v>
      </c>
      <c r="S4437" s="1">
        <v>0</v>
      </c>
      <c r="U4437" s="1">
        <v>0</v>
      </c>
      <c r="W4437" s="1">
        <v>0</v>
      </c>
      <c r="Y4437" s="1">
        <v>0</v>
      </c>
      <c r="AA4437" s="1">
        <v>0</v>
      </c>
      <c r="AC4437" s="1">
        <v>0</v>
      </c>
      <c r="AE4437" s="1">
        <v>0</v>
      </c>
      <c r="AG4437" s="1">
        <v>2</v>
      </c>
      <c r="AH4437" s="1">
        <v>10000</v>
      </c>
    </row>
    <row r="4438" spans="1:34">
      <c r="A4438" s="1" t="s">
        <v>11441</v>
      </c>
      <c r="B4438" s="1" t="s">
        <v>11442</v>
      </c>
      <c r="C4438" s="1" t="s">
        <v>423</v>
      </c>
      <c r="D4438" s="1">
        <v>11</v>
      </c>
      <c r="E4438" s="1">
        <v>41060</v>
      </c>
      <c r="F4438" s="1" t="s">
        <v>20332</v>
      </c>
      <c r="G4438" s="1" t="s">
        <v>72</v>
      </c>
      <c r="H4438" s="1" t="s">
        <v>65</v>
      </c>
      <c r="I4438" s="1">
        <v>0.6</v>
      </c>
      <c r="J4438" s="1" t="s">
        <v>75</v>
      </c>
      <c r="K4438" s="1">
        <v>0</v>
      </c>
      <c r="M4438" s="1">
        <v>0</v>
      </c>
      <c r="O4438" s="1">
        <v>0</v>
      </c>
      <c r="Q4438" s="1">
        <v>0</v>
      </c>
      <c r="S4438" s="1">
        <v>0</v>
      </c>
      <c r="U4438" s="1">
        <v>0</v>
      </c>
      <c r="W4438" s="1">
        <v>0</v>
      </c>
      <c r="Y4438" s="1">
        <v>0</v>
      </c>
      <c r="AA4438" s="1">
        <v>0</v>
      </c>
      <c r="AC4438" s="1">
        <v>0</v>
      </c>
      <c r="AE4438" s="1">
        <v>0</v>
      </c>
      <c r="AG4438" s="1">
        <v>1</v>
      </c>
      <c r="AH4438" s="1">
        <v>0</v>
      </c>
    </row>
    <row r="4439" spans="1:34">
      <c r="A4439" s="1" t="s">
        <v>11443</v>
      </c>
      <c r="B4439" s="1" t="s">
        <v>11444</v>
      </c>
      <c r="C4439" s="1" t="s">
        <v>306</v>
      </c>
      <c r="D4439" s="1">
        <v>52</v>
      </c>
      <c r="E4439" s="4">
        <v>44552</v>
      </c>
      <c r="F4439" s="1" t="s">
        <v>11445</v>
      </c>
      <c r="G4439" s="1" t="s">
        <v>80</v>
      </c>
      <c r="H4439" s="1" t="s">
        <v>73</v>
      </c>
      <c r="I4439" s="1">
        <v>0</v>
      </c>
      <c r="J4439" s="1" t="s">
        <v>684</v>
      </c>
      <c r="K4439" s="1">
        <v>0.8</v>
      </c>
      <c r="L4439" s="1" t="s">
        <v>75</v>
      </c>
      <c r="M4439" s="1">
        <v>0</v>
      </c>
      <c r="O4439" s="1">
        <v>0</v>
      </c>
      <c r="Q4439" s="1">
        <v>0</v>
      </c>
      <c r="S4439" s="1">
        <v>0</v>
      </c>
      <c r="U4439" s="1">
        <v>0</v>
      </c>
      <c r="W4439" s="1">
        <v>0</v>
      </c>
      <c r="Y4439" s="1">
        <v>0</v>
      </c>
      <c r="AA4439" s="1">
        <v>0</v>
      </c>
      <c r="AC4439" s="1">
        <v>0</v>
      </c>
      <c r="AE4439" s="1">
        <v>0</v>
      </c>
      <c r="AG4439" s="1">
        <v>2</v>
      </c>
      <c r="AH4439" s="1">
        <v>11000</v>
      </c>
    </row>
    <row r="4440" spans="1:34">
      <c r="A4440" s="1" t="s">
        <v>11446</v>
      </c>
      <c r="B4440" s="1" t="s">
        <v>11447</v>
      </c>
      <c r="C4440" s="1" t="s">
        <v>190</v>
      </c>
      <c r="D4440" s="1">
        <v>16</v>
      </c>
      <c r="E4440" s="1">
        <v>43554</v>
      </c>
      <c r="F4440" s="1" t="s">
        <v>20332</v>
      </c>
      <c r="G4440" s="1" t="s">
        <v>72</v>
      </c>
      <c r="H4440" s="1" t="s">
        <v>73</v>
      </c>
      <c r="I4440" s="1">
        <v>0</v>
      </c>
      <c r="J4440" s="1" t="s">
        <v>74</v>
      </c>
      <c r="K4440" s="1">
        <v>0.8</v>
      </c>
      <c r="L4440" s="1" t="s">
        <v>75</v>
      </c>
      <c r="M4440" s="1">
        <v>0</v>
      </c>
      <c r="O4440" s="1">
        <v>0</v>
      </c>
      <c r="Q4440" s="1">
        <v>0</v>
      </c>
      <c r="S4440" s="1">
        <v>0</v>
      </c>
      <c r="U4440" s="1">
        <v>0</v>
      </c>
      <c r="W4440" s="1">
        <v>0</v>
      </c>
      <c r="Y4440" s="1">
        <v>0</v>
      </c>
      <c r="AA4440" s="1">
        <v>0</v>
      </c>
      <c r="AC4440" s="1">
        <v>0</v>
      </c>
      <c r="AE4440" s="1">
        <v>0</v>
      </c>
      <c r="AG4440" s="1">
        <v>2</v>
      </c>
      <c r="AH4440" s="1">
        <v>10000</v>
      </c>
    </row>
    <row r="4441" spans="1:34">
      <c r="A4441" s="1" t="s">
        <v>11448</v>
      </c>
      <c r="B4441" s="1" t="s">
        <v>11449</v>
      </c>
      <c r="C4441" s="1" t="s">
        <v>387</v>
      </c>
      <c r="D4441" s="1">
        <v>30</v>
      </c>
      <c r="E4441" s="1">
        <v>39218</v>
      </c>
      <c r="F4441" s="1" t="s">
        <v>20332</v>
      </c>
      <c r="G4441" s="1" t="s">
        <v>72</v>
      </c>
      <c r="H4441" s="1" t="s">
        <v>73</v>
      </c>
      <c r="I4441" s="1">
        <v>0</v>
      </c>
      <c r="J4441" s="1" t="s">
        <v>615</v>
      </c>
      <c r="K4441" s="1">
        <v>0.8</v>
      </c>
      <c r="L4441" s="1" t="s">
        <v>75</v>
      </c>
      <c r="M4441" s="1">
        <v>0</v>
      </c>
      <c r="O4441" s="1">
        <v>0</v>
      </c>
      <c r="Q4441" s="1">
        <v>0</v>
      </c>
      <c r="S4441" s="1">
        <v>0</v>
      </c>
      <c r="U4441" s="1">
        <v>0</v>
      </c>
      <c r="W4441" s="1">
        <v>0</v>
      </c>
      <c r="Y4441" s="1">
        <v>0</v>
      </c>
      <c r="AA4441" s="1">
        <v>0</v>
      </c>
      <c r="AC4441" s="1">
        <v>0</v>
      </c>
      <c r="AE4441" s="1">
        <v>0</v>
      </c>
      <c r="AG4441" s="1">
        <v>2</v>
      </c>
      <c r="AH4441" s="1">
        <v>7999.99</v>
      </c>
    </row>
    <row r="4442" spans="1:34">
      <c r="A4442" s="1" t="s">
        <v>11450</v>
      </c>
      <c r="B4442" s="1" t="s">
        <v>11451</v>
      </c>
      <c r="C4442" s="1" t="s">
        <v>327</v>
      </c>
      <c r="D4442" s="1">
        <v>8</v>
      </c>
      <c r="E4442" s="4">
        <v>44705</v>
      </c>
      <c r="F4442" s="1" t="s">
        <v>11452</v>
      </c>
      <c r="G4442" s="1" t="s">
        <v>80</v>
      </c>
      <c r="H4442" s="1" t="s">
        <v>73</v>
      </c>
      <c r="I4442" s="1">
        <v>0</v>
      </c>
      <c r="J4442" s="1" t="s">
        <v>74</v>
      </c>
      <c r="K4442" s="1">
        <v>0.5</v>
      </c>
      <c r="L4442" s="1" t="s">
        <v>75</v>
      </c>
      <c r="M4442" s="1">
        <v>0</v>
      </c>
      <c r="O4442" s="1">
        <v>0</v>
      </c>
      <c r="Q4442" s="1">
        <v>0</v>
      </c>
      <c r="S4442" s="1">
        <v>0</v>
      </c>
      <c r="U4442" s="1">
        <v>0</v>
      </c>
      <c r="W4442" s="1">
        <v>0</v>
      </c>
      <c r="Y4442" s="1">
        <v>0</v>
      </c>
      <c r="AA4442" s="1">
        <v>0</v>
      </c>
      <c r="AC4442" s="1">
        <v>0</v>
      </c>
      <c r="AE4442" s="1">
        <v>0</v>
      </c>
      <c r="AG4442" s="1">
        <v>2</v>
      </c>
      <c r="AH4442" s="1">
        <v>10000</v>
      </c>
    </row>
    <row r="4443" spans="1:34">
      <c r="A4443" s="1" t="s">
        <v>11453</v>
      </c>
      <c r="B4443" s="1" t="s">
        <v>11454</v>
      </c>
      <c r="C4443" s="1" t="s">
        <v>337</v>
      </c>
      <c r="D4443" s="1">
        <v>57</v>
      </c>
      <c r="E4443" s="1">
        <v>44153</v>
      </c>
      <c r="F4443" s="1" t="s">
        <v>20332</v>
      </c>
      <c r="G4443" s="1" t="s">
        <v>72</v>
      </c>
      <c r="H4443" s="1" t="s">
        <v>65</v>
      </c>
      <c r="I4443" s="1">
        <v>0.6</v>
      </c>
      <c r="J4443" s="1" t="s">
        <v>75</v>
      </c>
      <c r="K4443" s="1">
        <v>0</v>
      </c>
      <c r="M4443" s="1">
        <v>0</v>
      </c>
      <c r="O4443" s="1">
        <v>0</v>
      </c>
      <c r="Q4443" s="1">
        <v>0</v>
      </c>
      <c r="S4443" s="1">
        <v>0</v>
      </c>
      <c r="U4443" s="1">
        <v>0</v>
      </c>
      <c r="W4443" s="1">
        <v>0</v>
      </c>
      <c r="Y4443" s="1">
        <v>0</v>
      </c>
      <c r="AA4443" s="1">
        <v>0</v>
      </c>
      <c r="AC4443" s="1">
        <v>0</v>
      </c>
      <c r="AE4443" s="1">
        <v>0</v>
      </c>
      <c r="AG4443" s="1">
        <v>1</v>
      </c>
      <c r="AH4443" s="1">
        <v>0</v>
      </c>
    </row>
    <row r="4444" spans="1:34">
      <c r="A4444" s="1" t="s">
        <v>11455</v>
      </c>
      <c r="B4444" s="1" t="s">
        <v>11456</v>
      </c>
      <c r="C4444" s="1" t="s">
        <v>360</v>
      </c>
      <c r="H4444" s="1" t="s">
        <v>65</v>
      </c>
      <c r="I4444" s="1" t="s">
        <v>66</v>
      </c>
      <c r="V4444" s="1" t="s">
        <v>67</v>
      </c>
    </row>
    <row r="4445" spans="1:34">
      <c r="A4445" s="1" t="s">
        <v>11457</v>
      </c>
      <c r="B4445" s="1" t="s">
        <v>11458</v>
      </c>
      <c r="C4445" s="1" t="s">
        <v>126</v>
      </c>
      <c r="H4445" s="1" t="s">
        <v>65</v>
      </c>
      <c r="I4445" s="1" t="s">
        <v>66</v>
      </c>
      <c r="V4445" s="1" t="s">
        <v>67</v>
      </c>
    </row>
    <row r="4446" spans="1:34">
      <c r="A4446" s="1" t="s">
        <v>11459</v>
      </c>
      <c r="B4446" s="1" t="s">
        <v>11460</v>
      </c>
      <c r="C4446" s="1" t="s">
        <v>306</v>
      </c>
      <c r="D4446" s="1">
        <v>35</v>
      </c>
      <c r="E4446" s="1">
        <v>43822</v>
      </c>
      <c r="F4446" s="1" t="s">
        <v>20332</v>
      </c>
      <c r="G4446" s="1" t="s">
        <v>72</v>
      </c>
      <c r="H4446" s="1" t="s">
        <v>65</v>
      </c>
      <c r="I4446" s="1">
        <v>0.75</v>
      </c>
      <c r="J4446" s="1" t="s">
        <v>75</v>
      </c>
      <c r="K4446" s="1">
        <v>0</v>
      </c>
      <c r="M4446" s="1">
        <v>0</v>
      </c>
      <c r="O4446" s="1">
        <v>0</v>
      </c>
      <c r="Q4446" s="1">
        <v>0</v>
      </c>
      <c r="S4446" s="1">
        <v>0</v>
      </c>
      <c r="U4446" s="1">
        <v>0</v>
      </c>
      <c r="W4446" s="1">
        <v>0</v>
      </c>
      <c r="Y4446" s="1">
        <v>0</v>
      </c>
      <c r="AA4446" s="1">
        <v>0</v>
      </c>
      <c r="AC4446" s="1">
        <v>0</v>
      </c>
      <c r="AE4446" s="1">
        <v>0</v>
      </c>
      <c r="AG4446" s="1">
        <v>1</v>
      </c>
      <c r="AH4446" s="1">
        <v>0</v>
      </c>
    </row>
    <row r="4447" spans="1:34">
      <c r="A4447" s="1" t="s">
        <v>11461</v>
      </c>
      <c r="B4447" s="1" t="s">
        <v>11462</v>
      </c>
      <c r="C4447" s="1" t="s">
        <v>132</v>
      </c>
      <c r="D4447" s="1">
        <v>21</v>
      </c>
      <c r="E4447" s="1">
        <v>42824</v>
      </c>
      <c r="F4447" s="1" t="s">
        <v>20332</v>
      </c>
      <c r="G4447" s="1" t="s">
        <v>72</v>
      </c>
      <c r="H4447" s="1" t="s">
        <v>73</v>
      </c>
      <c r="I4447" s="1">
        <v>0</v>
      </c>
      <c r="J4447" s="1" t="s">
        <v>397</v>
      </c>
      <c r="K4447" s="1">
        <v>0.8</v>
      </c>
      <c r="L4447" s="1" t="s">
        <v>75</v>
      </c>
      <c r="M4447" s="1">
        <v>0</v>
      </c>
      <c r="O4447" s="1">
        <v>0</v>
      </c>
      <c r="Q4447" s="1">
        <v>0</v>
      </c>
      <c r="S4447" s="1">
        <v>0</v>
      </c>
      <c r="U4447" s="1">
        <v>0</v>
      </c>
      <c r="W4447" s="1">
        <v>0</v>
      </c>
      <c r="Y4447" s="1">
        <v>0</v>
      </c>
      <c r="AA4447" s="1">
        <v>0</v>
      </c>
      <c r="AC4447" s="1">
        <v>0</v>
      </c>
      <c r="AE4447" s="1">
        <v>0</v>
      </c>
      <c r="AG4447" s="1">
        <v>2</v>
      </c>
      <c r="AH4447" s="1">
        <v>8000</v>
      </c>
    </row>
    <row r="4448" spans="1:34">
      <c r="A4448" s="1" t="s">
        <v>11463</v>
      </c>
      <c r="B4448" s="1" t="s">
        <v>11464</v>
      </c>
      <c r="C4448" s="1" t="s">
        <v>92</v>
      </c>
      <c r="H4448" s="1" t="s">
        <v>65</v>
      </c>
      <c r="I4448" s="1" t="s">
        <v>66</v>
      </c>
      <c r="V4448" s="1" t="s">
        <v>67</v>
      </c>
    </row>
    <row r="4449" spans="1:34">
      <c r="A4449" s="1" t="s">
        <v>11465</v>
      </c>
      <c r="B4449" s="1" t="s">
        <v>11466</v>
      </c>
      <c r="C4449" s="1" t="s">
        <v>903</v>
      </c>
      <c r="D4449" s="1">
        <v>14</v>
      </c>
      <c r="E4449" s="1">
        <v>44757</v>
      </c>
      <c r="F4449" s="1" t="s">
        <v>20640</v>
      </c>
      <c r="G4449" s="1" t="s">
        <v>80</v>
      </c>
      <c r="H4449" s="1" t="s">
        <v>73</v>
      </c>
      <c r="I4449" s="1">
        <v>0.5</v>
      </c>
      <c r="J4449" s="1" t="s">
        <v>82</v>
      </c>
      <c r="K4449" s="1">
        <v>0.78</v>
      </c>
      <c r="L4449" s="1" t="s">
        <v>83</v>
      </c>
      <c r="M4449" s="1">
        <v>0.79</v>
      </c>
      <c r="N4449" s="1" t="s">
        <v>84</v>
      </c>
      <c r="O4449" s="1">
        <v>0.8</v>
      </c>
      <c r="P4449" s="1" t="s">
        <v>85</v>
      </c>
      <c r="Q4449" s="1">
        <v>0</v>
      </c>
      <c r="S4449" s="1">
        <v>0</v>
      </c>
      <c r="U4449" s="1">
        <v>0</v>
      </c>
      <c r="W4449" s="1">
        <v>0</v>
      </c>
      <c r="Y4449" s="1">
        <v>0</v>
      </c>
      <c r="AA4449" s="1">
        <v>0</v>
      </c>
      <c r="AC4449" s="1">
        <v>0</v>
      </c>
      <c r="AE4449" s="1">
        <v>0</v>
      </c>
      <c r="AG4449" s="1">
        <v>3</v>
      </c>
      <c r="AH4449" s="1">
        <v>0</v>
      </c>
    </row>
    <row r="4450" spans="1:34">
      <c r="A4450" s="1" t="s">
        <v>11467</v>
      </c>
      <c r="B4450" s="1" t="s">
        <v>11468</v>
      </c>
      <c r="C4450" s="1" t="s">
        <v>506</v>
      </c>
      <c r="D4450" s="1">
        <v>53</v>
      </c>
      <c r="E4450" s="1">
        <v>42214</v>
      </c>
      <c r="F4450" s="1" t="s">
        <v>20332</v>
      </c>
      <c r="G4450" s="1" t="s">
        <v>72</v>
      </c>
      <c r="H4450" s="1" t="s">
        <v>65</v>
      </c>
      <c r="I4450" s="1">
        <v>0.8</v>
      </c>
      <c r="J4450" s="1" t="s">
        <v>75</v>
      </c>
      <c r="K4450" s="1">
        <v>0</v>
      </c>
      <c r="M4450" s="1">
        <v>0</v>
      </c>
      <c r="O4450" s="1">
        <v>0</v>
      </c>
      <c r="Q4450" s="1">
        <v>0</v>
      </c>
      <c r="S4450" s="1">
        <v>0</v>
      </c>
      <c r="U4450" s="1">
        <v>0</v>
      </c>
      <c r="W4450" s="1">
        <v>0</v>
      </c>
      <c r="Y4450" s="1">
        <v>0</v>
      </c>
      <c r="AA4450" s="1">
        <v>0</v>
      </c>
      <c r="AC4450" s="1">
        <v>0</v>
      </c>
      <c r="AE4450" s="1">
        <v>0</v>
      </c>
      <c r="AG4450" s="1">
        <v>1</v>
      </c>
      <c r="AH4450" s="1">
        <v>0</v>
      </c>
    </row>
    <row r="4451" spans="1:34">
      <c r="A4451" s="1" t="s">
        <v>11469</v>
      </c>
      <c r="B4451" s="1" t="s">
        <v>11470</v>
      </c>
      <c r="C4451" s="1" t="s">
        <v>172</v>
      </c>
      <c r="D4451" s="1">
        <v>71</v>
      </c>
      <c r="E4451" s="1">
        <v>41578</v>
      </c>
      <c r="F4451" s="1" t="s">
        <v>20332</v>
      </c>
      <c r="G4451" s="1" t="s">
        <v>72</v>
      </c>
      <c r="H4451" s="1" t="s">
        <v>73</v>
      </c>
      <c r="I4451" s="1">
        <v>0</v>
      </c>
      <c r="J4451" s="1" t="s">
        <v>434</v>
      </c>
      <c r="K4451" s="1">
        <v>0.8</v>
      </c>
      <c r="L4451" s="1" t="s">
        <v>75</v>
      </c>
      <c r="M4451" s="1">
        <v>0</v>
      </c>
      <c r="O4451" s="1">
        <v>0</v>
      </c>
      <c r="Q4451" s="1">
        <v>0</v>
      </c>
      <c r="S4451" s="1">
        <v>0</v>
      </c>
      <c r="U4451" s="1">
        <v>0</v>
      </c>
      <c r="W4451" s="1">
        <v>0</v>
      </c>
      <c r="Y4451" s="1">
        <v>0</v>
      </c>
      <c r="AA4451" s="1">
        <v>0</v>
      </c>
      <c r="AC4451" s="1">
        <v>0</v>
      </c>
      <c r="AE4451" s="1">
        <v>0</v>
      </c>
      <c r="AG4451" s="1">
        <v>2</v>
      </c>
      <c r="AH4451" s="1">
        <v>7500</v>
      </c>
    </row>
    <row r="4452" spans="1:34">
      <c r="A4452" s="1" t="s">
        <v>11471</v>
      </c>
      <c r="B4452" s="1" t="s">
        <v>11472</v>
      </c>
      <c r="C4452" s="1" t="s">
        <v>179</v>
      </c>
      <c r="D4452" s="1">
        <v>95</v>
      </c>
      <c r="E4452" s="4">
        <v>44560</v>
      </c>
      <c r="F4452" s="1" t="s">
        <v>11473</v>
      </c>
      <c r="G4452" s="1" t="s">
        <v>72</v>
      </c>
      <c r="H4452" s="1" t="s">
        <v>73</v>
      </c>
      <c r="I4452" s="1">
        <v>0</v>
      </c>
      <c r="J4452" s="1" t="s">
        <v>11474</v>
      </c>
      <c r="K4452" s="1">
        <v>0.8</v>
      </c>
      <c r="L4452" s="1" t="s">
        <v>75</v>
      </c>
      <c r="M4452" s="1">
        <v>0</v>
      </c>
      <c r="O4452" s="1">
        <v>0</v>
      </c>
      <c r="Q4452" s="1">
        <v>0</v>
      </c>
      <c r="S4452" s="1">
        <v>0</v>
      </c>
      <c r="U4452" s="1">
        <v>0</v>
      </c>
      <c r="W4452" s="1">
        <v>0</v>
      </c>
      <c r="Y4452" s="1">
        <v>0</v>
      </c>
      <c r="AA4452" s="1">
        <v>0</v>
      </c>
      <c r="AC4452" s="1">
        <v>0</v>
      </c>
      <c r="AE4452" s="1">
        <v>0</v>
      </c>
      <c r="AG4452" s="1">
        <v>5</v>
      </c>
      <c r="AH4452" s="1">
        <v>0</v>
      </c>
    </row>
    <row r="4453" spans="1:34">
      <c r="A4453" s="1" t="s">
        <v>11475</v>
      </c>
      <c r="B4453" s="1" t="s">
        <v>11476</v>
      </c>
      <c r="C4453" s="1" t="s">
        <v>297</v>
      </c>
      <c r="D4453" s="1">
        <v>5</v>
      </c>
      <c r="E4453" s="4">
        <v>44623</v>
      </c>
      <c r="F4453" s="1" t="s">
        <v>11477</v>
      </c>
      <c r="G4453" s="1" t="s">
        <v>694</v>
      </c>
      <c r="H4453" s="1" t="s">
        <v>73</v>
      </c>
      <c r="I4453" s="1">
        <v>0</v>
      </c>
      <c r="J4453" s="1" t="s">
        <v>74</v>
      </c>
      <c r="K4453" s="1">
        <v>0.8</v>
      </c>
      <c r="L4453" s="1" t="s">
        <v>75</v>
      </c>
      <c r="M4453" s="1">
        <v>0</v>
      </c>
      <c r="O4453" s="1">
        <v>0</v>
      </c>
      <c r="Q4453" s="1">
        <v>0</v>
      </c>
      <c r="S4453" s="1">
        <v>0</v>
      </c>
      <c r="U4453" s="1">
        <v>0</v>
      </c>
      <c r="W4453" s="1">
        <v>0</v>
      </c>
      <c r="Y4453" s="1">
        <v>0</v>
      </c>
      <c r="AA4453" s="1">
        <v>0</v>
      </c>
      <c r="AC4453" s="1">
        <v>0</v>
      </c>
      <c r="AE4453" s="1">
        <v>0</v>
      </c>
      <c r="AG4453" s="1">
        <v>2</v>
      </c>
      <c r="AH4453" s="1">
        <v>10000</v>
      </c>
    </row>
    <row r="4454" spans="1:34">
      <c r="A4454" s="1" t="s">
        <v>11478</v>
      </c>
      <c r="B4454" s="1" t="s">
        <v>11479</v>
      </c>
      <c r="C4454" s="1" t="s">
        <v>112</v>
      </c>
      <c r="D4454" s="1">
        <v>4</v>
      </c>
      <c r="E4454" s="4">
        <v>44663</v>
      </c>
      <c r="F4454" s="1" t="s">
        <v>11480</v>
      </c>
      <c r="G4454" s="1" t="s">
        <v>72</v>
      </c>
      <c r="H4454" s="1" t="s">
        <v>65</v>
      </c>
      <c r="I4454" s="1">
        <v>0.6</v>
      </c>
      <c r="J4454" s="1" t="s">
        <v>75</v>
      </c>
      <c r="K4454" s="1">
        <v>0</v>
      </c>
      <c r="M4454" s="1">
        <v>0</v>
      </c>
      <c r="O4454" s="1">
        <v>0</v>
      </c>
      <c r="Q4454" s="1">
        <v>0</v>
      </c>
      <c r="S4454" s="1">
        <v>0</v>
      </c>
      <c r="U4454" s="1">
        <v>0</v>
      </c>
      <c r="W4454" s="1">
        <v>0</v>
      </c>
      <c r="Y4454" s="1">
        <v>0</v>
      </c>
      <c r="AA4454" s="1">
        <v>0</v>
      </c>
      <c r="AC4454" s="1">
        <v>0</v>
      </c>
      <c r="AE4454" s="1">
        <v>0</v>
      </c>
      <c r="AG4454" s="1">
        <v>1</v>
      </c>
      <c r="AH4454" s="1">
        <v>0</v>
      </c>
    </row>
    <row r="4455" spans="1:34">
      <c r="A4455" s="1" t="s">
        <v>11481</v>
      </c>
      <c r="B4455" s="1" t="s">
        <v>11482</v>
      </c>
      <c r="C4455" s="1" t="s">
        <v>378</v>
      </c>
      <c r="D4455" s="1">
        <v>9</v>
      </c>
      <c r="E4455" s="1">
        <v>42215</v>
      </c>
      <c r="F4455" s="1" t="s">
        <v>20332</v>
      </c>
      <c r="G4455" s="1" t="s">
        <v>72</v>
      </c>
      <c r="H4455" s="1" t="s">
        <v>73</v>
      </c>
      <c r="I4455" s="1">
        <v>0</v>
      </c>
      <c r="J4455" s="1" t="s">
        <v>1640</v>
      </c>
      <c r="K4455" s="1">
        <v>0.8</v>
      </c>
      <c r="L4455" s="1" t="s">
        <v>75</v>
      </c>
      <c r="M4455" s="1">
        <v>0</v>
      </c>
      <c r="O4455" s="1">
        <v>0</v>
      </c>
      <c r="Q4455" s="1">
        <v>0</v>
      </c>
      <c r="S4455" s="1">
        <v>0</v>
      </c>
      <c r="U4455" s="1">
        <v>0</v>
      </c>
      <c r="W4455" s="1">
        <v>0</v>
      </c>
      <c r="Y4455" s="1">
        <v>0</v>
      </c>
      <c r="AA4455" s="1">
        <v>0</v>
      </c>
      <c r="AC4455" s="1">
        <v>0</v>
      </c>
      <c r="AE4455" s="1">
        <v>0</v>
      </c>
      <c r="AG4455" s="1">
        <v>2</v>
      </c>
      <c r="AH4455" s="1">
        <v>7499.99</v>
      </c>
    </row>
    <row r="4456" spans="1:34">
      <c r="A4456" s="1" t="s">
        <v>11483</v>
      </c>
      <c r="B4456" s="1" t="s">
        <v>11484</v>
      </c>
      <c r="C4456" s="1" t="s">
        <v>491</v>
      </c>
      <c r="D4456" s="1">
        <v>11</v>
      </c>
      <c r="E4456" s="4">
        <v>44642</v>
      </c>
      <c r="F4456" s="1" t="s">
        <v>11485</v>
      </c>
      <c r="G4456" s="1" t="s">
        <v>72</v>
      </c>
      <c r="H4456" s="1" t="s">
        <v>65</v>
      </c>
      <c r="I4456" s="1">
        <v>0.8</v>
      </c>
      <c r="J4456" s="1" t="s">
        <v>75</v>
      </c>
      <c r="K4456" s="1">
        <v>0</v>
      </c>
      <c r="M4456" s="1">
        <v>0</v>
      </c>
      <c r="O4456" s="1">
        <v>0</v>
      </c>
      <c r="Q4456" s="1">
        <v>0</v>
      </c>
      <c r="S4456" s="1">
        <v>0</v>
      </c>
      <c r="U4456" s="1">
        <v>0</v>
      </c>
      <c r="W4456" s="1">
        <v>0</v>
      </c>
      <c r="Y4456" s="1">
        <v>0</v>
      </c>
      <c r="AA4456" s="1">
        <v>0</v>
      </c>
      <c r="AC4456" s="1">
        <v>0</v>
      </c>
      <c r="AE4456" s="1">
        <v>0</v>
      </c>
      <c r="AG4456" s="1">
        <v>1</v>
      </c>
      <c r="AH4456" s="1">
        <v>0</v>
      </c>
    </row>
    <row r="4457" spans="1:34">
      <c r="A4457" s="1" t="s">
        <v>11486</v>
      </c>
      <c r="B4457" s="1" t="s">
        <v>11487</v>
      </c>
      <c r="C4457" s="1" t="s">
        <v>126</v>
      </c>
      <c r="H4457" s="1" t="s">
        <v>65</v>
      </c>
      <c r="I4457" s="1" t="s">
        <v>66</v>
      </c>
      <c r="V4457" s="1" t="s">
        <v>67</v>
      </c>
    </row>
    <row r="4458" spans="1:34">
      <c r="A4458" s="1" t="s">
        <v>11488</v>
      </c>
      <c r="B4458" s="1" t="s">
        <v>11489</v>
      </c>
      <c r="C4458" s="1" t="s">
        <v>152</v>
      </c>
      <c r="D4458" s="1">
        <v>13</v>
      </c>
      <c r="E4458" s="4">
        <v>44617</v>
      </c>
      <c r="F4458" s="1" t="s">
        <v>11490</v>
      </c>
      <c r="G4458" s="1" t="s">
        <v>80</v>
      </c>
      <c r="H4458" s="1" t="s">
        <v>73</v>
      </c>
      <c r="I4458" s="1">
        <v>0</v>
      </c>
      <c r="J4458" s="1" t="s">
        <v>74</v>
      </c>
      <c r="K4458" s="1">
        <v>0.55000000000000004</v>
      </c>
      <c r="L4458" s="1" t="s">
        <v>82</v>
      </c>
      <c r="M4458" s="1">
        <v>0.6</v>
      </c>
      <c r="N4458" s="1" t="s">
        <v>83</v>
      </c>
      <c r="O4458" s="1">
        <v>0.65</v>
      </c>
      <c r="P4458" s="1" t="s">
        <v>84</v>
      </c>
      <c r="Q4458" s="1">
        <v>0.8</v>
      </c>
      <c r="R4458" s="1" t="s">
        <v>85</v>
      </c>
      <c r="S4458" s="1">
        <v>0</v>
      </c>
      <c r="U4458" s="1">
        <v>0</v>
      </c>
      <c r="W4458" s="1">
        <v>0</v>
      </c>
      <c r="Y4458" s="1">
        <v>0</v>
      </c>
      <c r="AA4458" s="1">
        <v>0</v>
      </c>
      <c r="AC4458" s="1">
        <v>0</v>
      </c>
      <c r="AE4458" s="1">
        <v>0</v>
      </c>
      <c r="AG4458" s="1">
        <v>4</v>
      </c>
      <c r="AH4458" s="1">
        <v>10000</v>
      </c>
    </row>
    <row r="4459" spans="1:34">
      <c r="A4459" s="1" t="s">
        <v>11491</v>
      </c>
      <c r="B4459" s="1" t="s">
        <v>11492</v>
      </c>
      <c r="C4459" s="1" t="s">
        <v>118</v>
      </c>
      <c r="H4459" s="1" t="s">
        <v>65</v>
      </c>
      <c r="I4459" s="1" t="s">
        <v>66</v>
      </c>
      <c r="V4459" s="1" t="s">
        <v>67</v>
      </c>
    </row>
    <row r="4460" spans="1:34">
      <c r="A4460" s="1" t="s">
        <v>11493</v>
      </c>
      <c r="B4460" s="1" t="s">
        <v>11494</v>
      </c>
      <c r="C4460" s="1" t="s">
        <v>126</v>
      </c>
      <c r="H4460" s="1" t="s">
        <v>65</v>
      </c>
      <c r="I4460" s="1" t="s">
        <v>66</v>
      </c>
      <c r="V4460" s="1" t="s">
        <v>67</v>
      </c>
    </row>
    <row r="4461" spans="1:34">
      <c r="A4461" s="1" t="s">
        <v>11495</v>
      </c>
      <c r="B4461" s="1" t="s">
        <v>11496</v>
      </c>
      <c r="C4461" s="1" t="s">
        <v>228</v>
      </c>
      <c r="D4461" s="1">
        <v>11</v>
      </c>
      <c r="E4461" s="1">
        <v>42488</v>
      </c>
      <c r="F4461" s="1" t="s">
        <v>20332</v>
      </c>
      <c r="G4461" s="1" t="s">
        <v>72</v>
      </c>
      <c r="H4461" s="1" t="s">
        <v>65</v>
      </c>
      <c r="I4461" s="1">
        <v>0.4</v>
      </c>
      <c r="J4461" s="1" t="s">
        <v>75</v>
      </c>
      <c r="K4461" s="1">
        <v>0</v>
      </c>
      <c r="M4461" s="1">
        <v>0</v>
      </c>
      <c r="O4461" s="1">
        <v>0</v>
      </c>
      <c r="Q4461" s="1">
        <v>0</v>
      </c>
      <c r="S4461" s="1">
        <v>0</v>
      </c>
      <c r="U4461" s="1">
        <v>0</v>
      </c>
      <c r="W4461" s="1">
        <v>0</v>
      </c>
      <c r="Y4461" s="1">
        <v>0</v>
      </c>
      <c r="AA4461" s="1">
        <v>0</v>
      </c>
      <c r="AC4461" s="1">
        <v>0</v>
      </c>
      <c r="AE4461" s="1">
        <v>0</v>
      </c>
      <c r="AG4461" s="1">
        <v>1</v>
      </c>
      <c r="AH4461" s="1">
        <v>0</v>
      </c>
    </row>
    <row r="4462" spans="1:34">
      <c r="A4462" s="1" t="s">
        <v>11497</v>
      </c>
      <c r="B4462" s="1" t="s">
        <v>11498</v>
      </c>
      <c r="C4462" s="1" t="s">
        <v>964</v>
      </c>
      <c r="D4462" s="1">
        <v>11</v>
      </c>
      <c r="E4462" s="4">
        <v>44678</v>
      </c>
      <c r="F4462" s="1" t="s">
        <v>11499</v>
      </c>
      <c r="G4462" s="1" t="s">
        <v>72</v>
      </c>
      <c r="H4462" s="1" t="s">
        <v>65</v>
      </c>
      <c r="I4462" s="1">
        <v>0.8</v>
      </c>
      <c r="J4462" s="1" t="s">
        <v>75</v>
      </c>
      <c r="K4462" s="1">
        <v>0</v>
      </c>
      <c r="M4462" s="1">
        <v>0</v>
      </c>
      <c r="O4462" s="1">
        <v>0</v>
      </c>
      <c r="Q4462" s="1">
        <v>0</v>
      </c>
      <c r="S4462" s="1">
        <v>0</v>
      </c>
      <c r="U4462" s="1">
        <v>0</v>
      </c>
      <c r="W4462" s="1">
        <v>0</v>
      </c>
      <c r="Y4462" s="1">
        <v>0</v>
      </c>
      <c r="AA4462" s="1">
        <v>0</v>
      </c>
      <c r="AC4462" s="1">
        <v>0</v>
      </c>
      <c r="AE4462" s="1">
        <v>0</v>
      </c>
      <c r="AG4462" s="1">
        <v>1</v>
      </c>
      <c r="AH4462" s="1">
        <v>0</v>
      </c>
    </row>
    <row r="4463" spans="1:34">
      <c r="A4463" s="1" t="s">
        <v>11500</v>
      </c>
      <c r="B4463" s="1" t="s">
        <v>11501</v>
      </c>
      <c r="C4463" s="1" t="s">
        <v>65</v>
      </c>
      <c r="D4463" s="1">
        <v>8</v>
      </c>
      <c r="E4463" s="4">
        <v>44659</v>
      </c>
      <c r="F4463" s="1" t="s">
        <v>11502</v>
      </c>
      <c r="G4463" s="1" t="s">
        <v>72</v>
      </c>
      <c r="H4463" s="1" t="s">
        <v>65</v>
      </c>
      <c r="I4463" s="1">
        <v>0.5</v>
      </c>
      <c r="J4463" s="1" t="s">
        <v>75</v>
      </c>
      <c r="K4463" s="1">
        <v>0</v>
      </c>
      <c r="M4463" s="1">
        <v>0</v>
      </c>
      <c r="O4463" s="1">
        <v>0</v>
      </c>
      <c r="Q4463" s="1">
        <v>0</v>
      </c>
      <c r="S4463" s="1">
        <v>0</v>
      </c>
      <c r="U4463" s="1">
        <v>0</v>
      </c>
      <c r="W4463" s="1">
        <v>0</v>
      </c>
      <c r="Y4463" s="1">
        <v>0</v>
      </c>
      <c r="AA4463" s="1">
        <v>0</v>
      </c>
      <c r="AC4463" s="1">
        <v>0</v>
      </c>
      <c r="AE4463" s="1">
        <v>0</v>
      </c>
      <c r="AG4463" s="1">
        <v>1</v>
      </c>
      <c r="AH4463" s="1">
        <v>0</v>
      </c>
    </row>
    <row r="4464" spans="1:34">
      <c r="A4464" s="1" t="s">
        <v>11503</v>
      </c>
      <c r="B4464" s="1" t="s">
        <v>11504</v>
      </c>
      <c r="C4464" s="1" t="s">
        <v>225</v>
      </c>
      <c r="D4464" s="1">
        <v>64</v>
      </c>
      <c r="E4464" s="4">
        <v>44553</v>
      </c>
      <c r="F4464" s="1" t="s">
        <v>11505</v>
      </c>
      <c r="G4464" s="1" t="s">
        <v>72</v>
      </c>
      <c r="H4464" s="1" t="s">
        <v>73</v>
      </c>
      <c r="I4464" s="1">
        <v>0</v>
      </c>
      <c r="J4464" s="1" t="s">
        <v>20641</v>
      </c>
      <c r="K4464" s="1">
        <v>0.8</v>
      </c>
      <c r="L4464" s="1" t="s">
        <v>75</v>
      </c>
      <c r="M4464" s="1">
        <v>0</v>
      </c>
      <c r="O4464" s="1">
        <v>0</v>
      </c>
      <c r="Q4464" s="1">
        <v>0</v>
      </c>
      <c r="S4464" s="1">
        <v>0</v>
      </c>
      <c r="U4464" s="1">
        <v>0</v>
      </c>
      <c r="W4464" s="1">
        <v>0</v>
      </c>
      <c r="Y4464" s="1">
        <v>0</v>
      </c>
      <c r="AA4464" s="1">
        <v>0</v>
      </c>
      <c r="AC4464" s="1">
        <v>0</v>
      </c>
      <c r="AE4464" s="1">
        <v>0</v>
      </c>
      <c r="AG4464" s="1">
        <v>5</v>
      </c>
      <c r="AH4464" s="1">
        <v>0</v>
      </c>
    </row>
    <row r="4465" spans="1:34">
      <c r="A4465" s="1" t="s">
        <v>11506</v>
      </c>
      <c r="B4465" s="1" t="s">
        <v>11507</v>
      </c>
      <c r="C4465" s="1" t="s">
        <v>964</v>
      </c>
      <c r="D4465" s="1">
        <v>6</v>
      </c>
      <c r="E4465" s="4">
        <v>44706</v>
      </c>
      <c r="F4465" s="1" t="s">
        <v>11508</v>
      </c>
      <c r="G4465" s="1" t="s">
        <v>72</v>
      </c>
      <c r="H4465" s="1" t="s">
        <v>65</v>
      </c>
      <c r="I4465" s="1">
        <v>0.8</v>
      </c>
      <c r="J4465" s="1" t="s">
        <v>75</v>
      </c>
      <c r="K4465" s="1">
        <v>0</v>
      </c>
      <c r="M4465" s="1">
        <v>0</v>
      </c>
      <c r="O4465" s="1">
        <v>0</v>
      </c>
      <c r="Q4465" s="1">
        <v>0</v>
      </c>
      <c r="S4465" s="1">
        <v>0</v>
      </c>
      <c r="U4465" s="1">
        <v>0</v>
      </c>
      <c r="W4465" s="1">
        <v>0</v>
      </c>
      <c r="Y4465" s="1">
        <v>0</v>
      </c>
      <c r="AA4465" s="1">
        <v>0</v>
      </c>
      <c r="AC4465" s="1">
        <v>0</v>
      </c>
      <c r="AE4465" s="1">
        <v>0</v>
      </c>
      <c r="AG4465" s="1">
        <v>1</v>
      </c>
      <c r="AH4465" s="1">
        <v>0</v>
      </c>
    </row>
    <row r="4466" spans="1:34">
      <c r="A4466" s="1" t="s">
        <v>11509</v>
      </c>
      <c r="B4466" s="1" t="s">
        <v>11510</v>
      </c>
      <c r="C4466" s="1" t="s">
        <v>112</v>
      </c>
      <c r="D4466" s="1">
        <v>40</v>
      </c>
      <c r="E4466" s="1">
        <v>44147</v>
      </c>
      <c r="F4466" s="1" t="s">
        <v>20332</v>
      </c>
      <c r="G4466" s="1" t="s">
        <v>72</v>
      </c>
      <c r="H4466" s="1" t="s">
        <v>65</v>
      </c>
      <c r="I4466" s="1">
        <v>0.6</v>
      </c>
      <c r="J4466" s="1" t="s">
        <v>75</v>
      </c>
      <c r="K4466" s="1">
        <v>0</v>
      </c>
      <c r="M4466" s="1">
        <v>0</v>
      </c>
      <c r="O4466" s="1">
        <v>0</v>
      </c>
      <c r="Q4466" s="1">
        <v>0</v>
      </c>
      <c r="S4466" s="1">
        <v>0</v>
      </c>
      <c r="U4466" s="1">
        <v>0</v>
      </c>
      <c r="W4466" s="1">
        <v>0</v>
      </c>
      <c r="Y4466" s="1">
        <v>0</v>
      </c>
      <c r="AA4466" s="1">
        <v>0</v>
      </c>
      <c r="AC4466" s="1">
        <v>0</v>
      </c>
      <c r="AE4466" s="1">
        <v>0</v>
      </c>
      <c r="AG4466" s="1">
        <v>1</v>
      </c>
      <c r="AH4466" s="1">
        <v>0</v>
      </c>
    </row>
    <row r="4467" spans="1:34">
      <c r="A4467" s="1" t="s">
        <v>11511</v>
      </c>
      <c r="B4467" s="1" t="s">
        <v>11512</v>
      </c>
      <c r="C4467" s="1" t="s">
        <v>212</v>
      </c>
      <c r="D4467" s="1">
        <v>5</v>
      </c>
      <c r="E4467" s="4">
        <v>44588</v>
      </c>
      <c r="F4467" s="1" t="s">
        <v>11513</v>
      </c>
      <c r="G4467" s="1" t="s">
        <v>80</v>
      </c>
      <c r="H4467" s="1" t="s">
        <v>73</v>
      </c>
      <c r="I4467" s="1">
        <v>0</v>
      </c>
      <c r="J4467" s="1" t="s">
        <v>74</v>
      </c>
      <c r="K4467" s="1">
        <v>0.3</v>
      </c>
      <c r="L4467" s="1" t="s">
        <v>82</v>
      </c>
      <c r="M4467" s="1">
        <v>0.53</v>
      </c>
      <c r="N4467" s="1" t="s">
        <v>83</v>
      </c>
      <c r="O4467" s="1">
        <v>0.65</v>
      </c>
      <c r="P4467" s="1" t="s">
        <v>84</v>
      </c>
      <c r="Q4467" s="1">
        <v>0.75</v>
      </c>
      <c r="R4467" s="1" t="s">
        <v>85</v>
      </c>
      <c r="S4467" s="1">
        <v>0</v>
      </c>
      <c r="U4467" s="1">
        <v>0</v>
      </c>
      <c r="W4467" s="1">
        <v>0</v>
      </c>
      <c r="Y4467" s="1">
        <v>0</v>
      </c>
      <c r="AA4467" s="1">
        <v>0</v>
      </c>
      <c r="AC4467" s="1">
        <v>0</v>
      </c>
      <c r="AE4467" s="1">
        <v>0</v>
      </c>
      <c r="AG4467" s="1">
        <v>4</v>
      </c>
      <c r="AH4467" s="1">
        <v>10000</v>
      </c>
    </row>
    <row r="4468" spans="1:34">
      <c r="A4468" s="1" t="s">
        <v>11514</v>
      </c>
      <c r="B4468" s="1" t="s">
        <v>11515</v>
      </c>
      <c r="C4468" s="1" t="s">
        <v>228</v>
      </c>
      <c r="D4468" s="1">
        <v>9</v>
      </c>
      <c r="E4468" s="1">
        <v>43553</v>
      </c>
      <c r="F4468" s="1" t="s">
        <v>20332</v>
      </c>
      <c r="G4468" s="1" t="s">
        <v>72</v>
      </c>
      <c r="H4468" s="1" t="s">
        <v>65</v>
      </c>
      <c r="I4468" s="1">
        <v>0.8</v>
      </c>
      <c r="J4468" s="1" t="s">
        <v>75</v>
      </c>
      <c r="K4468" s="1">
        <v>0</v>
      </c>
      <c r="M4468" s="1">
        <v>0</v>
      </c>
      <c r="O4468" s="1">
        <v>0</v>
      </c>
      <c r="Q4468" s="1">
        <v>0</v>
      </c>
      <c r="S4468" s="1">
        <v>0</v>
      </c>
      <c r="U4468" s="1">
        <v>0</v>
      </c>
      <c r="W4468" s="1">
        <v>0</v>
      </c>
      <c r="Y4468" s="1">
        <v>0</v>
      </c>
      <c r="AA4468" s="1">
        <v>0</v>
      </c>
      <c r="AC4468" s="1">
        <v>0</v>
      </c>
      <c r="AE4468" s="1">
        <v>0</v>
      </c>
      <c r="AG4468" s="1">
        <v>1</v>
      </c>
      <c r="AH4468" s="1">
        <v>0</v>
      </c>
    </row>
    <row r="4469" spans="1:34">
      <c r="A4469" s="1" t="s">
        <v>11516</v>
      </c>
      <c r="B4469" s="1" t="s">
        <v>11517</v>
      </c>
      <c r="C4469" s="1" t="s">
        <v>101</v>
      </c>
      <c r="D4469" s="1">
        <v>6</v>
      </c>
      <c r="E4469" s="4">
        <v>44677</v>
      </c>
      <c r="F4469" s="1" t="s">
        <v>11518</v>
      </c>
      <c r="G4469" s="1" t="s">
        <v>72</v>
      </c>
      <c r="H4469" s="1" t="s">
        <v>65</v>
      </c>
      <c r="I4469" s="1">
        <v>0.6</v>
      </c>
      <c r="J4469" s="1" t="s">
        <v>75</v>
      </c>
      <c r="K4469" s="1">
        <v>0</v>
      </c>
      <c r="M4469" s="1">
        <v>0</v>
      </c>
      <c r="O4469" s="1">
        <v>0</v>
      </c>
      <c r="Q4469" s="1">
        <v>0</v>
      </c>
      <c r="S4469" s="1">
        <v>0</v>
      </c>
      <c r="U4469" s="1">
        <v>0</v>
      </c>
      <c r="W4469" s="1">
        <v>0</v>
      </c>
      <c r="Y4469" s="1">
        <v>0</v>
      </c>
      <c r="AA4469" s="1">
        <v>0</v>
      </c>
      <c r="AC4469" s="1">
        <v>0</v>
      </c>
      <c r="AE4469" s="1">
        <v>0</v>
      </c>
      <c r="AG4469" s="1">
        <v>1</v>
      </c>
      <c r="AH4469" s="1">
        <v>0</v>
      </c>
    </row>
    <row r="4470" spans="1:34">
      <c r="A4470" s="1" t="s">
        <v>11519</v>
      </c>
      <c r="B4470" s="1" t="s">
        <v>11520</v>
      </c>
      <c r="C4470" s="1" t="s">
        <v>92</v>
      </c>
      <c r="H4470" s="1" t="s">
        <v>65</v>
      </c>
      <c r="I4470" s="1" t="s">
        <v>66</v>
      </c>
      <c r="V4470" s="1" t="s">
        <v>67</v>
      </c>
    </row>
    <row r="4471" spans="1:34">
      <c r="A4471" s="1" t="s">
        <v>11521</v>
      </c>
      <c r="B4471" s="1" t="s">
        <v>11522</v>
      </c>
      <c r="C4471" s="1" t="s">
        <v>167</v>
      </c>
      <c r="D4471" s="1">
        <v>5</v>
      </c>
      <c r="E4471" s="4">
        <v>44642</v>
      </c>
      <c r="F4471" s="1" t="s">
        <v>11523</v>
      </c>
      <c r="G4471" s="1" t="s">
        <v>80</v>
      </c>
      <c r="H4471" s="1" t="s">
        <v>73</v>
      </c>
      <c r="I4471" s="1">
        <v>0.35</v>
      </c>
      <c r="J4471" s="1" t="s">
        <v>82</v>
      </c>
      <c r="K4471" s="1">
        <v>0.4</v>
      </c>
      <c r="L4471" s="1" t="s">
        <v>83</v>
      </c>
      <c r="M4471" s="1">
        <v>0.45</v>
      </c>
      <c r="N4471" s="1" t="s">
        <v>84</v>
      </c>
      <c r="O4471" s="1">
        <v>0.55000000000000004</v>
      </c>
      <c r="P4471" s="1" t="s">
        <v>85</v>
      </c>
      <c r="Q4471" s="1">
        <v>0</v>
      </c>
      <c r="S4471" s="1">
        <v>0</v>
      </c>
      <c r="U4471" s="1">
        <v>0</v>
      </c>
      <c r="W4471" s="1">
        <v>0</v>
      </c>
      <c r="Y4471" s="1">
        <v>0</v>
      </c>
      <c r="AA4471" s="1">
        <v>0</v>
      </c>
      <c r="AC4471" s="1">
        <v>0</v>
      </c>
      <c r="AE4471" s="1">
        <v>0</v>
      </c>
      <c r="AG4471" s="1">
        <v>3</v>
      </c>
      <c r="AH4471" s="1">
        <v>0</v>
      </c>
    </row>
    <row r="4472" spans="1:34">
      <c r="A4472" s="1" t="s">
        <v>11524</v>
      </c>
      <c r="B4472" s="1" t="s">
        <v>11525</v>
      </c>
      <c r="C4472" s="1" t="s">
        <v>387</v>
      </c>
      <c r="D4472" s="1">
        <v>18</v>
      </c>
      <c r="E4472" s="1">
        <v>44258</v>
      </c>
      <c r="F4472" s="1" t="s">
        <v>20332</v>
      </c>
      <c r="G4472" s="1" t="s">
        <v>72</v>
      </c>
      <c r="H4472" s="1" t="s">
        <v>73</v>
      </c>
      <c r="I4472" s="1">
        <v>0</v>
      </c>
      <c r="J4472" s="1" t="s">
        <v>74</v>
      </c>
      <c r="K4472" s="1">
        <v>0.8</v>
      </c>
      <c r="L4472" s="1" t="s">
        <v>75</v>
      </c>
      <c r="M4472" s="1">
        <v>0</v>
      </c>
      <c r="O4472" s="1">
        <v>0</v>
      </c>
      <c r="Q4472" s="1">
        <v>0</v>
      </c>
      <c r="S4472" s="1">
        <v>0</v>
      </c>
      <c r="U4472" s="1">
        <v>0</v>
      </c>
      <c r="W4472" s="1">
        <v>0</v>
      </c>
      <c r="Y4472" s="1">
        <v>0</v>
      </c>
      <c r="AA4472" s="1">
        <v>0</v>
      </c>
      <c r="AC4472" s="1">
        <v>0</v>
      </c>
      <c r="AE4472" s="1">
        <v>0</v>
      </c>
      <c r="AG4472" s="1">
        <v>2</v>
      </c>
      <c r="AH4472" s="1">
        <v>10000</v>
      </c>
    </row>
    <row r="4473" spans="1:34">
      <c r="A4473" s="1" t="s">
        <v>11526</v>
      </c>
      <c r="B4473" s="1" t="s">
        <v>11527</v>
      </c>
      <c r="C4473" s="1" t="s">
        <v>228</v>
      </c>
      <c r="D4473" s="1">
        <v>2</v>
      </c>
      <c r="E4473" s="4">
        <v>44628</v>
      </c>
      <c r="F4473" s="1" t="s">
        <v>11528</v>
      </c>
      <c r="G4473" s="1" t="s">
        <v>72</v>
      </c>
      <c r="H4473" s="1" t="s">
        <v>73</v>
      </c>
      <c r="I4473" s="1">
        <v>0</v>
      </c>
      <c r="J4473" s="1" t="s">
        <v>1490</v>
      </c>
      <c r="K4473" s="1">
        <v>0.8</v>
      </c>
      <c r="L4473" s="1" t="s">
        <v>75</v>
      </c>
      <c r="M4473" s="1">
        <v>0</v>
      </c>
      <c r="O4473" s="1">
        <v>0</v>
      </c>
      <c r="Q4473" s="1">
        <v>0</v>
      </c>
      <c r="S4473" s="1">
        <v>0</v>
      </c>
      <c r="U4473" s="1">
        <v>0</v>
      </c>
      <c r="W4473" s="1">
        <v>0</v>
      </c>
      <c r="Y4473" s="1">
        <v>0</v>
      </c>
      <c r="AA4473" s="1">
        <v>0</v>
      </c>
      <c r="AC4473" s="1">
        <v>0</v>
      </c>
      <c r="AE4473" s="1">
        <v>0</v>
      </c>
      <c r="AG4473" s="1">
        <v>2</v>
      </c>
      <c r="AH4473" s="1">
        <v>5000</v>
      </c>
    </row>
    <row r="4474" spans="1:34">
      <c r="A4474" s="1" t="s">
        <v>11529</v>
      </c>
      <c r="B4474" s="1" t="s">
        <v>11530</v>
      </c>
      <c r="C4474" s="1" t="s">
        <v>626</v>
      </c>
      <c r="D4474" s="1">
        <v>44</v>
      </c>
      <c r="E4474" s="1">
        <v>43829</v>
      </c>
      <c r="F4474" s="1" t="s">
        <v>20332</v>
      </c>
      <c r="G4474" s="1" t="s">
        <v>72</v>
      </c>
      <c r="H4474" s="1" t="s">
        <v>73</v>
      </c>
      <c r="I4474" s="1">
        <v>0</v>
      </c>
      <c r="J4474" s="1" t="s">
        <v>89</v>
      </c>
      <c r="K4474" s="1">
        <v>0.8</v>
      </c>
      <c r="L4474" s="1" t="s">
        <v>75</v>
      </c>
      <c r="M4474" s="1">
        <v>0</v>
      </c>
      <c r="O4474" s="1">
        <v>0</v>
      </c>
      <c r="Q4474" s="1">
        <v>0</v>
      </c>
      <c r="S4474" s="1">
        <v>0</v>
      </c>
      <c r="U4474" s="1">
        <v>0</v>
      </c>
      <c r="W4474" s="1">
        <v>0</v>
      </c>
      <c r="Y4474" s="1">
        <v>0</v>
      </c>
      <c r="AA4474" s="1">
        <v>0</v>
      </c>
      <c r="AC4474" s="1">
        <v>0</v>
      </c>
      <c r="AE4474" s="1">
        <v>0</v>
      </c>
      <c r="AG4474" s="1">
        <v>2</v>
      </c>
      <c r="AH4474" s="1">
        <v>12000</v>
      </c>
    </row>
    <row r="4475" spans="1:34">
      <c r="A4475" s="1" t="s">
        <v>11531</v>
      </c>
      <c r="B4475" s="1" t="s">
        <v>11532</v>
      </c>
      <c r="C4475" s="1" t="s">
        <v>98</v>
      </c>
      <c r="D4475" s="1">
        <v>72</v>
      </c>
      <c r="E4475" s="4">
        <v>44552</v>
      </c>
      <c r="F4475" s="1" t="s">
        <v>11533</v>
      </c>
      <c r="G4475" s="1" t="s">
        <v>72</v>
      </c>
      <c r="H4475" s="1" t="s">
        <v>73</v>
      </c>
      <c r="I4475" s="1">
        <v>0</v>
      </c>
      <c r="J4475" s="1" t="s">
        <v>11534</v>
      </c>
      <c r="K4475" s="1">
        <v>0.8</v>
      </c>
      <c r="L4475" s="1" t="s">
        <v>75</v>
      </c>
      <c r="M4475" s="1">
        <v>0</v>
      </c>
      <c r="O4475" s="1">
        <v>0</v>
      </c>
      <c r="Q4475" s="1">
        <v>0</v>
      </c>
      <c r="S4475" s="1">
        <v>0</v>
      </c>
      <c r="U4475" s="1">
        <v>0</v>
      </c>
      <c r="W4475" s="1">
        <v>0</v>
      </c>
      <c r="Y4475" s="1">
        <v>0</v>
      </c>
      <c r="AA4475" s="1">
        <v>0</v>
      </c>
      <c r="AC4475" s="1">
        <v>0</v>
      </c>
      <c r="AE4475" s="1">
        <v>0</v>
      </c>
      <c r="AG4475" s="1">
        <v>2</v>
      </c>
      <c r="AH4475" s="1">
        <v>10399.99</v>
      </c>
    </row>
    <row r="4476" spans="1:34">
      <c r="A4476" s="1" t="s">
        <v>11535</v>
      </c>
      <c r="B4476" s="1" t="s">
        <v>11536</v>
      </c>
      <c r="C4476" s="1" t="s">
        <v>121</v>
      </c>
      <c r="D4476" s="1">
        <v>4</v>
      </c>
      <c r="E4476" s="4">
        <v>44706</v>
      </c>
      <c r="F4476" s="1" t="s">
        <v>11537</v>
      </c>
      <c r="G4476" s="1" t="s">
        <v>72</v>
      </c>
      <c r="H4476" s="1" t="s">
        <v>65</v>
      </c>
      <c r="I4476" s="1">
        <v>0.5</v>
      </c>
      <c r="J4476" s="1" t="s">
        <v>75</v>
      </c>
      <c r="K4476" s="1">
        <v>0</v>
      </c>
      <c r="M4476" s="1">
        <v>0</v>
      </c>
      <c r="O4476" s="1">
        <v>0</v>
      </c>
      <c r="Q4476" s="1">
        <v>0</v>
      </c>
      <c r="S4476" s="1">
        <v>0</v>
      </c>
      <c r="U4476" s="1">
        <v>0</v>
      </c>
      <c r="W4476" s="1">
        <v>0</v>
      </c>
      <c r="Y4476" s="1">
        <v>0</v>
      </c>
      <c r="AA4476" s="1">
        <v>0</v>
      </c>
      <c r="AC4476" s="1">
        <v>0</v>
      </c>
      <c r="AE4476" s="1">
        <v>0</v>
      </c>
      <c r="AG4476" s="1">
        <v>1</v>
      </c>
      <c r="AH4476" s="1">
        <v>0</v>
      </c>
    </row>
    <row r="4477" spans="1:34">
      <c r="A4477" s="1" t="s">
        <v>11538</v>
      </c>
      <c r="B4477" s="1" t="s">
        <v>11539</v>
      </c>
      <c r="C4477" s="1" t="s">
        <v>423</v>
      </c>
      <c r="D4477" s="1">
        <v>27</v>
      </c>
      <c r="E4477" s="4">
        <v>44548</v>
      </c>
      <c r="F4477" s="1" t="s">
        <v>11540</v>
      </c>
      <c r="G4477" s="1" t="s">
        <v>72</v>
      </c>
      <c r="H4477" s="1" t="s">
        <v>65</v>
      </c>
      <c r="I4477" s="1">
        <v>0.6</v>
      </c>
      <c r="J4477" s="1" t="s">
        <v>75</v>
      </c>
      <c r="K4477" s="1">
        <v>0</v>
      </c>
      <c r="M4477" s="1">
        <v>0</v>
      </c>
      <c r="O4477" s="1">
        <v>0</v>
      </c>
      <c r="Q4477" s="1">
        <v>0</v>
      </c>
      <c r="S4477" s="1">
        <v>0</v>
      </c>
      <c r="U4477" s="1">
        <v>0</v>
      </c>
      <c r="W4477" s="1">
        <v>0</v>
      </c>
      <c r="Y4477" s="1">
        <v>0</v>
      </c>
      <c r="AA4477" s="1">
        <v>0</v>
      </c>
      <c r="AC4477" s="1">
        <v>0</v>
      </c>
      <c r="AE4477" s="1">
        <v>0</v>
      </c>
      <c r="AG4477" s="1">
        <v>1</v>
      </c>
      <c r="AH4477" s="1">
        <v>0</v>
      </c>
    </row>
    <row r="4478" spans="1:34">
      <c r="A4478" s="1" t="s">
        <v>11541</v>
      </c>
      <c r="B4478" s="1" t="s">
        <v>11542</v>
      </c>
      <c r="C4478" s="1" t="s">
        <v>337</v>
      </c>
      <c r="D4478" s="1">
        <v>41</v>
      </c>
      <c r="E4478" s="1">
        <v>43819</v>
      </c>
      <c r="F4478" s="1" t="s">
        <v>20332</v>
      </c>
      <c r="G4478" s="1" t="s">
        <v>72</v>
      </c>
      <c r="H4478" s="1" t="s">
        <v>65</v>
      </c>
      <c r="I4478" s="1">
        <v>0.8</v>
      </c>
      <c r="J4478" s="1" t="s">
        <v>75</v>
      </c>
      <c r="K4478" s="1">
        <v>0</v>
      </c>
      <c r="M4478" s="1">
        <v>0</v>
      </c>
      <c r="O4478" s="1">
        <v>0</v>
      </c>
      <c r="Q4478" s="1">
        <v>0</v>
      </c>
      <c r="S4478" s="1">
        <v>0</v>
      </c>
      <c r="U4478" s="1">
        <v>0</v>
      </c>
      <c r="W4478" s="1">
        <v>0</v>
      </c>
      <c r="Y4478" s="1">
        <v>0</v>
      </c>
      <c r="AA4478" s="1">
        <v>0</v>
      </c>
      <c r="AC4478" s="1">
        <v>0</v>
      </c>
      <c r="AE4478" s="1">
        <v>0</v>
      </c>
      <c r="AG4478" s="1">
        <v>1</v>
      </c>
      <c r="AH4478" s="1">
        <v>0</v>
      </c>
    </row>
    <row r="4479" spans="1:34">
      <c r="A4479" s="1" t="s">
        <v>11543</v>
      </c>
      <c r="B4479" s="1" t="s">
        <v>11544</v>
      </c>
      <c r="C4479" s="1" t="s">
        <v>228</v>
      </c>
      <c r="D4479" s="1">
        <v>15</v>
      </c>
      <c r="E4479" s="4">
        <v>44713</v>
      </c>
      <c r="F4479" s="1" t="s">
        <v>11545</v>
      </c>
      <c r="G4479" s="1" t="s">
        <v>72</v>
      </c>
      <c r="H4479" s="1" t="s">
        <v>65</v>
      </c>
      <c r="I4479" s="1">
        <v>0.8</v>
      </c>
      <c r="J4479" s="1" t="s">
        <v>75</v>
      </c>
      <c r="K4479" s="1">
        <v>0</v>
      </c>
      <c r="M4479" s="1">
        <v>0</v>
      </c>
      <c r="O4479" s="1">
        <v>0</v>
      </c>
      <c r="Q4479" s="1">
        <v>0</v>
      </c>
      <c r="S4479" s="1">
        <v>0</v>
      </c>
      <c r="U4479" s="1">
        <v>0</v>
      </c>
      <c r="W4479" s="1">
        <v>0</v>
      </c>
      <c r="Y4479" s="1">
        <v>0</v>
      </c>
      <c r="AA4479" s="1">
        <v>0</v>
      </c>
      <c r="AC4479" s="1">
        <v>0</v>
      </c>
      <c r="AE4479" s="1">
        <v>0</v>
      </c>
      <c r="AG4479" s="1">
        <v>1</v>
      </c>
      <c r="AH4479" s="1">
        <v>0</v>
      </c>
    </row>
    <row r="4480" spans="1:34">
      <c r="A4480" s="1" t="s">
        <v>11546</v>
      </c>
      <c r="B4480" s="1" t="s">
        <v>11547</v>
      </c>
      <c r="C4480" s="1" t="s">
        <v>506</v>
      </c>
      <c r="D4480" s="1">
        <v>24</v>
      </c>
      <c r="E4480" s="1">
        <v>41212</v>
      </c>
      <c r="F4480" s="1" t="s">
        <v>20332</v>
      </c>
      <c r="G4480" s="1" t="s">
        <v>72</v>
      </c>
      <c r="H4480" s="1" t="s">
        <v>73</v>
      </c>
      <c r="I4480" s="1">
        <v>0</v>
      </c>
      <c r="J4480" s="1" t="s">
        <v>434</v>
      </c>
      <c r="K4480" s="1">
        <v>0.8</v>
      </c>
      <c r="L4480" s="1" t="s">
        <v>75</v>
      </c>
      <c r="M4480" s="1">
        <v>0</v>
      </c>
      <c r="O4480" s="1">
        <v>0</v>
      </c>
      <c r="Q4480" s="1">
        <v>0</v>
      </c>
      <c r="S4480" s="1">
        <v>0</v>
      </c>
      <c r="U4480" s="1">
        <v>0</v>
      </c>
      <c r="W4480" s="1">
        <v>0</v>
      </c>
      <c r="Y4480" s="1">
        <v>0</v>
      </c>
      <c r="AA4480" s="1">
        <v>0</v>
      </c>
      <c r="AC4480" s="1">
        <v>0</v>
      </c>
      <c r="AE4480" s="1">
        <v>0</v>
      </c>
      <c r="AG4480" s="1">
        <v>2</v>
      </c>
      <c r="AH4480" s="1">
        <v>7500</v>
      </c>
    </row>
    <row r="4481" spans="1:34">
      <c r="A4481" s="1" t="s">
        <v>11548</v>
      </c>
      <c r="B4481" s="1" t="s">
        <v>11549</v>
      </c>
      <c r="C4481" s="1" t="s">
        <v>30</v>
      </c>
      <c r="D4481" s="1">
        <v>46</v>
      </c>
      <c r="E4481" s="4">
        <v>44559</v>
      </c>
      <c r="F4481" s="1" t="s">
        <v>11550</v>
      </c>
      <c r="G4481" s="1" t="s">
        <v>72</v>
      </c>
      <c r="H4481" s="1" t="s">
        <v>65</v>
      </c>
      <c r="I4481" s="1">
        <v>0.8</v>
      </c>
      <c r="J4481" s="1" t="s">
        <v>75</v>
      </c>
      <c r="K4481" s="1">
        <v>0</v>
      </c>
      <c r="M4481" s="1">
        <v>0</v>
      </c>
      <c r="O4481" s="1">
        <v>0</v>
      </c>
      <c r="Q4481" s="1">
        <v>0</v>
      </c>
      <c r="S4481" s="1">
        <v>0</v>
      </c>
      <c r="U4481" s="1">
        <v>0</v>
      </c>
      <c r="W4481" s="1">
        <v>0</v>
      </c>
      <c r="Y4481" s="1">
        <v>0</v>
      </c>
      <c r="AA4481" s="1">
        <v>0</v>
      </c>
      <c r="AC4481" s="1">
        <v>0</v>
      </c>
      <c r="AE4481" s="1">
        <v>0</v>
      </c>
      <c r="AG4481" s="1">
        <v>1</v>
      </c>
      <c r="AH4481" s="1">
        <v>0</v>
      </c>
    </row>
    <row r="4482" spans="1:34">
      <c r="A4482" s="1" t="s">
        <v>11551</v>
      </c>
      <c r="B4482" s="1" t="s">
        <v>11552</v>
      </c>
      <c r="C4482" s="1" t="s">
        <v>112</v>
      </c>
      <c r="D4482" s="1">
        <v>4</v>
      </c>
      <c r="E4482" s="1">
        <v>42408</v>
      </c>
      <c r="F4482" s="1" t="s">
        <v>20332</v>
      </c>
      <c r="G4482" s="1" t="s">
        <v>72</v>
      </c>
      <c r="H4482" s="1" t="s">
        <v>65</v>
      </c>
      <c r="I4482" s="1">
        <v>0.8</v>
      </c>
      <c r="J4482" s="1" t="s">
        <v>75</v>
      </c>
      <c r="K4482" s="1">
        <v>0</v>
      </c>
      <c r="M4482" s="1">
        <v>0</v>
      </c>
      <c r="O4482" s="1">
        <v>0</v>
      </c>
      <c r="Q4482" s="1">
        <v>0</v>
      </c>
      <c r="S4482" s="1">
        <v>0</v>
      </c>
      <c r="U4482" s="1">
        <v>0</v>
      </c>
      <c r="W4482" s="1">
        <v>0</v>
      </c>
      <c r="Y4482" s="1">
        <v>0</v>
      </c>
      <c r="AA4482" s="1">
        <v>0</v>
      </c>
      <c r="AC4482" s="1">
        <v>0</v>
      </c>
      <c r="AE4482" s="1">
        <v>0</v>
      </c>
      <c r="AG4482" s="1">
        <v>1</v>
      </c>
      <c r="AH4482" s="1">
        <v>0</v>
      </c>
    </row>
    <row r="4483" spans="1:34">
      <c r="A4483" s="1" t="s">
        <v>11553</v>
      </c>
      <c r="B4483" s="1" t="s">
        <v>11554</v>
      </c>
      <c r="C4483" s="1" t="s">
        <v>152</v>
      </c>
      <c r="D4483" s="1">
        <v>25</v>
      </c>
      <c r="E4483" s="1">
        <v>44188</v>
      </c>
      <c r="F4483" s="1" t="s">
        <v>20332</v>
      </c>
      <c r="G4483" s="1" t="s">
        <v>72</v>
      </c>
      <c r="H4483" s="1" t="s">
        <v>73</v>
      </c>
      <c r="I4483" s="1">
        <v>0</v>
      </c>
      <c r="J4483" s="1" t="s">
        <v>20642</v>
      </c>
      <c r="K4483" s="1">
        <v>0.6</v>
      </c>
      <c r="L4483" s="1" t="s">
        <v>75</v>
      </c>
      <c r="M4483" s="1">
        <v>0</v>
      </c>
      <c r="O4483" s="1">
        <v>0</v>
      </c>
      <c r="Q4483" s="1">
        <v>0</v>
      </c>
      <c r="S4483" s="1">
        <v>0</v>
      </c>
      <c r="U4483" s="1">
        <v>0</v>
      </c>
      <c r="W4483" s="1">
        <v>0</v>
      </c>
      <c r="Y4483" s="1">
        <v>0</v>
      </c>
      <c r="AA4483" s="1">
        <v>0</v>
      </c>
      <c r="AC4483" s="1">
        <v>0</v>
      </c>
      <c r="AE4483" s="1">
        <v>0</v>
      </c>
      <c r="AG4483" s="1">
        <v>2</v>
      </c>
      <c r="AH4483" s="1">
        <v>21500</v>
      </c>
    </row>
    <row r="4484" spans="1:34">
      <c r="A4484" s="1" t="s">
        <v>11555</v>
      </c>
      <c r="B4484" s="1" t="s">
        <v>11556</v>
      </c>
      <c r="C4484" s="1" t="s">
        <v>65</v>
      </c>
      <c r="D4484" s="1">
        <v>9</v>
      </c>
      <c r="E4484" s="4">
        <v>44636</v>
      </c>
      <c r="F4484" s="1" t="s">
        <v>11557</v>
      </c>
      <c r="G4484" s="1" t="s">
        <v>72</v>
      </c>
      <c r="H4484" s="1" t="s">
        <v>73</v>
      </c>
      <c r="I4484" s="1">
        <v>0</v>
      </c>
      <c r="J4484" s="1" t="s">
        <v>81</v>
      </c>
      <c r="K4484" s="1">
        <v>0.2</v>
      </c>
      <c r="L4484" s="1" t="s">
        <v>75</v>
      </c>
      <c r="M4484" s="1">
        <v>0</v>
      </c>
      <c r="O4484" s="1">
        <v>0</v>
      </c>
      <c r="Q4484" s="1">
        <v>0</v>
      </c>
      <c r="S4484" s="1">
        <v>0</v>
      </c>
      <c r="U4484" s="1">
        <v>0</v>
      </c>
      <c r="W4484" s="1">
        <v>0</v>
      </c>
      <c r="Y4484" s="1">
        <v>0</v>
      </c>
      <c r="AA4484" s="1">
        <v>0</v>
      </c>
      <c r="AC4484" s="1">
        <v>0</v>
      </c>
      <c r="AE4484" s="1">
        <v>0</v>
      </c>
      <c r="AG4484" s="1">
        <v>2</v>
      </c>
      <c r="AH4484" s="1">
        <v>15000</v>
      </c>
    </row>
    <row r="4485" spans="1:34">
      <c r="A4485" s="1" t="s">
        <v>11558</v>
      </c>
      <c r="B4485" s="1" t="s">
        <v>11559</v>
      </c>
      <c r="C4485" s="1" t="s">
        <v>78</v>
      </c>
      <c r="D4485" s="1">
        <v>50</v>
      </c>
      <c r="E4485" s="4">
        <v>44557</v>
      </c>
      <c r="F4485" s="1" t="s">
        <v>11560</v>
      </c>
      <c r="G4485" s="1" t="s">
        <v>72</v>
      </c>
      <c r="H4485" s="1" t="s">
        <v>65</v>
      </c>
      <c r="I4485" s="1">
        <v>0.4</v>
      </c>
      <c r="J4485" s="1" t="s">
        <v>75</v>
      </c>
      <c r="K4485" s="1">
        <v>0</v>
      </c>
      <c r="M4485" s="1">
        <v>0</v>
      </c>
      <c r="O4485" s="1">
        <v>0</v>
      </c>
      <c r="Q4485" s="1">
        <v>0</v>
      </c>
      <c r="S4485" s="1">
        <v>0</v>
      </c>
      <c r="U4485" s="1">
        <v>0</v>
      </c>
      <c r="W4485" s="1">
        <v>0</v>
      </c>
      <c r="Y4485" s="1">
        <v>0</v>
      </c>
      <c r="AA4485" s="1">
        <v>0</v>
      </c>
      <c r="AC4485" s="1">
        <v>0</v>
      </c>
      <c r="AE4485" s="1">
        <v>0</v>
      </c>
      <c r="AG4485" s="1">
        <v>1</v>
      </c>
      <c r="AH4485" s="1">
        <v>0</v>
      </c>
    </row>
    <row r="4486" spans="1:34">
      <c r="A4486" s="1" t="s">
        <v>11561</v>
      </c>
      <c r="B4486" s="1" t="s">
        <v>11562</v>
      </c>
      <c r="C4486" s="1" t="s">
        <v>259</v>
      </c>
      <c r="D4486" s="1">
        <v>28</v>
      </c>
      <c r="E4486" s="1">
        <v>41067</v>
      </c>
      <c r="F4486" s="1" t="s">
        <v>20332</v>
      </c>
      <c r="G4486" s="1" t="s">
        <v>72</v>
      </c>
      <c r="H4486" s="1" t="s">
        <v>73</v>
      </c>
      <c r="I4486" s="1">
        <v>0</v>
      </c>
      <c r="J4486" s="1" t="s">
        <v>81</v>
      </c>
      <c r="K4486" s="1">
        <v>0.8</v>
      </c>
      <c r="L4486" s="1" t="s">
        <v>75</v>
      </c>
      <c r="M4486" s="1">
        <v>0</v>
      </c>
      <c r="O4486" s="1">
        <v>0</v>
      </c>
      <c r="Q4486" s="1">
        <v>0</v>
      </c>
      <c r="S4486" s="1">
        <v>0</v>
      </c>
      <c r="U4486" s="1">
        <v>0</v>
      </c>
      <c r="W4486" s="1">
        <v>0</v>
      </c>
      <c r="Y4486" s="1">
        <v>0</v>
      </c>
      <c r="AA4486" s="1">
        <v>0</v>
      </c>
      <c r="AC4486" s="1">
        <v>0</v>
      </c>
      <c r="AE4486" s="1">
        <v>0</v>
      </c>
      <c r="AG4486" s="1">
        <v>2</v>
      </c>
      <c r="AH4486" s="1">
        <v>15000</v>
      </c>
    </row>
    <row r="4487" spans="1:34">
      <c r="A4487" s="1" t="s">
        <v>11563</v>
      </c>
      <c r="B4487" s="1" t="s">
        <v>11564</v>
      </c>
      <c r="C4487" s="1" t="s">
        <v>135</v>
      </c>
      <c r="D4487" s="1">
        <v>16</v>
      </c>
      <c r="E4487" s="1">
        <v>42486</v>
      </c>
      <c r="F4487" s="1" t="s">
        <v>20332</v>
      </c>
      <c r="G4487" s="1" t="s">
        <v>72</v>
      </c>
      <c r="H4487" s="1" t="s">
        <v>65</v>
      </c>
      <c r="I4487" s="1">
        <v>0.8</v>
      </c>
      <c r="J4487" s="1" t="s">
        <v>75</v>
      </c>
      <c r="K4487" s="1">
        <v>0</v>
      </c>
      <c r="M4487" s="1">
        <v>0</v>
      </c>
      <c r="O4487" s="1">
        <v>0</v>
      </c>
      <c r="Q4487" s="1">
        <v>0</v>
      </c>
      <c r="S4487" s="1">
        <v>0</v>
      </c>
      <c r="U4487" s="1">
        <v>0</v>
      </c>
      <c r="W4487" s="1">
        <v>0</v>
      </c>
      <c r="Y4487" s="1">
        <v>0</v>
      </c>
      <c r="AA4487" s="1">
        <v>0</v>
      </c>
      <c r="AC4487" s="1">
        <v>0</v>
      </c>
      <c r="AE4487" s="1">
        <v>0</v>
      </c>
      <c r="AG4487" s="1">
        <v>1</v>
      </c>
      <c r="AH4487" s="1">
        <v>0</v>
      </c>
    </row>
    <row r="4488" spans="1:34">
      <c r="A4488" s="1" t="s">
        <v>11565</v>
      </c>
      <c r="B4488" s="1" t="s">
        <v>11566</v>
      </c>
      <c r="C4488" s="1" t="s">
        <v>365</v>
      </c>
      <c r="D4488" s="1">
        <v>9</v>
      </c>
      <c r="E4488" s="1">
        <v>42149</v>
      </c>
      <c r="F4488" s="1" t="s">
        <v>20332</v>
      </c>
      <c r="G4488" s="1" t="s">
        <v>72</v>
      </c>
      <c r="H4488" s="1" t="s">
        <v>73</v>
      </c>
      <c r="I4488" s="1">
        <v>0</v>
      </c>
      <c r="J4488" s="1" t="s">
        <v>434</v>
      </c>
      <c r="K4488" s="1">
        <v>0.8</v>
      </c>
      <c r="L4488" s="1" t="s">
        <v>75</v>
      </c>
      <c r="M4488" s="1">
        <v>0</v>
      </c>
      <c r="O4488" s="1">
        <v>0</v>
      </c>
      <c r="Q4488" s="1">
        <v>0</v>
      </c>
      <c r="S4488" s="1">
        <v>0</v>
      </c>
      <c r="U4488" s="1">
        <v>0</v>
      </c>
      <c r="W4488" s="1">
        <v>0</v>
      </c>
      <c r="Y4488" s="1">
        <v>0</v>
      </c>
      <c r="AA4488" s="1">
        <v>0</v>
      </c>
      <c r="AC4488" s="1">
        <v>0</v>
      </c>
      <c r="AE4488" s="1">
        <v>0</v>
      </c>
      <c r="AG4488" s="1">
        <v>2</v>
      </c>
      <c r="AH4488" s="1">
        <v>7500</v>
      </c>
    </row>
    <row r="4489" spans="1:34">
      <c r="A4489" s="1" t="s">
        <v>11567</v>
      </c>
      <c r="B4489" s="1" t="s">
        <v>11568</v>
      </c>
      <c r="C4489" s="1" t="s">
        <v>248</v>
      </c>
      <c r="H4489" s="1" t="s">
        <v>65</v>
      </c>
      <c r="I4489" s="1" t="s">
        <v>66</v>
      </c>
      <c r="V4489" s="1" t="s">
        <v>67</v>
      </c>
    </row>
    <row r="4490" spans="1:34">
      <c r="A4490" s="1" t="s">
        <v>11569</v>
      </c>
      <c r="B4490" s="1" t="s">
        <v>11570</v>
      </c>
      <c r="C4490" s="1" t="s">
        <v>172</v>
      </c>
      <c r="D4490" s="1">
        <v>33</v>
      </c>
      <c r="E4490" s="1">
        <v>43795</v>
      </c>
      <c r="F4490" s="1" t="s">
        <v>20332</v>
      </c>
      <c r="G4490" s="1" t="s">
        <v>72</v>
      </c>
      <c r="H4490" s="1" t="s">
        <v>65</v>
      </c>
      <c r="I4490" s="1">
        <v>0.8</v>
      </c>
      <c r="J4490" s="1" t="s">
        <v>75</v>
      </c>
      <c r="K4490" s="1">
        <v>0</v>
      </c>
      <c r="M4490" s="1">
        <v>0</v>
      </c>
      <c r="O4490" s="1">
        <v>0</v>
      </c>
      <c r="Q4490" s="1">
        <v>0</v>
      </c>
      <c r="S4490" s="1">
        <v>0</v>
      </c>
      <c r="U4490" s="1">
        <v>0</v>
      </c>
      <c r="W4490" s="1">
        <v>0</v>
      </c>
      <c r="Y4490" s="1">
        <v>0</v>
      </c>
      <c r="AA4490" s="1">
        <v>0</v>
      </c>
      <c r="AC4490" s="1">
        <v>0</v>
      </c>
      <c r="AE4490" s="1">
        <v>0</v>
      </c>
      <c r="AG4490" s="1">
        <v>1</v>
      </c>
      <c r="AH4490" s="1">
        <v>0</v>
      </c>
    </row>
    <row r="4491" spans="1:34">
      <c r="A4491" s="1" t="s">
        <v>11571</v>
      </c>
      <c r="B4491" s="1" t="s">
        <v>11572</v>
      </c>
      <c r="C4491" s="1" t="s">
        <v>112</v>
      </c>
      <c r="D4491" s="1">
        <v>29</v>
      </c>
      <c r="E4491" s="4">
        <v>44519</v>
      </c>
      <c r="F4491" s="1" t="s">
        <v>11573</v>
      </c>
      <c r="G4491" s="1" t="s">
        <v>72</v>
      </c>
      <c r="H4491" s="1" t="s">
        <v>65</v>
      </c>
      <c r="I4491" s="1">
        <v>0.6</v>
      </c>
      <c r="J4491" s="1" t="s">
        <v>75</v>
      </c>
      <c r="K4491" s="1">
        <v>0</v>
      </c>
      <c r="M4491" s="1">
        <v>0</v>
      </c>
      <c r="O4491" s="1">
        <v>0</v>
      </c>
      <c r="Q4491" s="1">
        <v>0</v>
      </c>
      <c r="S4491" s="1">
        <v>0</v>
      </c>
      <c r="U4491" s="1">
        <v>0</v>
      </c>
      <c r="W4491" s="1">
        <v>0</v>
      </c>
      <c r="Y4491" s="1">
        <v>0</v>
      </c>
      <c r="AA4491" s="1">
        <v>0</v>
      </c>
      <c r="AC4491" s="1">
        <v>0</v>
      </c>
      <c r="AE4491" s="1">
        <v>0</v>
      </c>
      <c r="AG4491" s="1">
        <v>1</v>
      </c>
      <c r="AH4491" s="1">
        <v>0</v>
      </c>
    </row>
    <row r="4492" spans="1:34">
      <c r="A4492" s="1" t="s">
        <v>11574</v>
      </c>
      <c r="B4492" s="1" t="s">
        <v>11575</v>
      </c>
      <c r="C4492" s="1" t="s">
        <v>112</v>
      </c>
      <c r="D4492" s="1">
        <v>10</v>
      </c>
      <c r="E4492" s="1">
        <v>42487</v>
      </c>
      <c r="F4492" s="1" t="s">
        <v>20332</v>
      </c>
      <c r="G4492" s="1" t="s">
        <v>72</v>
      </c>
      <c r="H4492" s="1" t="s">
        <v>65</v>
      </c>
      <c r="I4492" s="1">
        <v>0.75</v>
      </c>
      <c r="J4492" s="1" t="s">
        <v>75</v>
      </c>
      <c r="K4492" s="1">
        <v>0</v>
      </c>
      <c r="M4492" s="1">
        <v>0</v>
      </c>
      <c r="O4492" s="1">
        <v>0</v>
      </c>
      <c r="Q4492" s="1">
        <v>0</v>
      </c>
      <c r="S4492" s="1">
        <v>0</v>
      </c>
      <c r="U4492" s="1">
        <v>0</v>
      </c>
      <c r="W4492" s="1">
        <v>0</v>
      </c>
      <c r="Y4492" s="1">
        <v>0</v>
      </c>
      <c r="AA4492" s="1">
        <v>0</v>
      </c>
      <c r="AC4492" s="1">
        <v>0</v>
      </c>
      <c r="AE4492" s="1">
        <v>0</v>
      </c>
      <c r="AG4492" s="1">
        <v>1</v>
      </c>
      <c r="AH4492" s="1">
        <v>0</v>
      </c>
    </row>
    <row r="4493" spans="1:34">
      <c r="A4493" s="1" t="s">
        <v>11576</v>
      </c>
      <c r="B4493" s="1" t="s">
        <v>11577</v>
      </c>
      <c r="C4493" s="1" t="s">
        <v>327</v>
      </c>
      <c r="D4493" s="1">
        <v>13</v>
      </c>
      <c r="E4493" s="4">
        <v>44712</v>
      </c>
      <c r="F4493" s="1" t="s">
        <v>11578</v>
      </c>
      <c r="G4493" s="1" t="s">
        <v>72</v>
      </c>
      <c r="H4493" s="1" t="s">
        <v>65</v>
      </c>
      <c r="I4493" s="1">
        <v>0.4</v>
      </c>
      <c r="J4493" s="1" t="s">
        <v>75</v>
      </c>
      <c r="K4493" s="1">
        <v>0</v>
      </c>
      <c r="M4493" s="1">
        <v>0</v>
      </c>
      <c r="O4493" s="1">
        <v>0</v>
      </c>
      <c r="Q4493" s="1">
        <v>0</v>
      </c>
      <c r="S4493" s="1">
        <v>0</v>
      </c>
      <c r="U4493" s="1">
        <v>0</v>
      </c>
      <c r="W4493" s="1">
        <v>0</v>
      </c>
      <c r="Y4493" s="1">
        <v>0</v>
      </c>
      <c r="AA4493" s="1">
        <v>0</v>
      </c>
      <c r="AC4493" s="1">
        <v>0</v>
      </c>
      <c r="AE4493" s="1">
        <v>0</v>
      </c>
      <c r="AG4493" s="1">
        <v>1</v>
      </c>
      <c r="AH4493" s="1">
        <v>0</v>
      </c>
    </row>
    <row r="4494" spans="1:34">
      <c r="A4494" s="1" t="s">
        <v>11579</v>
      </c>
      <c r="B4494" s="1" t="s">
        <v>11580</v>
      </c>
      <c r="C4494" s="1" t="s">
        <v>190</v>
      </c>
      <c r="D4494" s="1">
        <v>49</v>
      </c>
      <c r="E4494" s="1">
        <v>39598</v>
      </c>
      <c r="F4494" s="1" t="s">
        <v>20332</v>
      </c>
      <c r="G4494" s="1" t="s">
        <v>72</v>
      </c>
      <c r="H4494" s="1" t="s">
        <v>65</v>
      </c>
      <c r="I4494" s="1">
        <v>0.6</v>
      </c>
      <c r="J4494" s="1" t="s">
        <v>75</v>
      </c>
      <c r="K4494" s="1">
        <v>0</v>
      </c>
      <c r="M4494" s="1">
        <v>0</v>
      </c>
      <c r="O4494" s="1">
        <v>0</v>
      </c>
      <c r="Q4494" s="1">
        <v>0</v>
      </c>
      <c r="S4494" s="1">
        <v>0</v>
      </c>
      <c r="U4494" s="1">
        <v>0</v>
      </c>
      <c r="W4494" s="1">
        <v>0</v>
      </c>
      <c r="Y4494" s="1">
        <v>0</v>
      </c>
      <c r="AA4494" s="1">
        <v>0</v>
      </c>
      <c r="AC4494" s="1">
        <v>0</v>
      </c>
      <c r="AE4494" s="1">
        <v>0</v>
      </c>
      <c r="AG4494" s="1">
        <v>1</v>
      </c>
      <c r="AH4494" s="1">
        <v>0</v>
      </c>
    </row>
    <row r="4495" spans="1:34">
      <c r="A4495" s="1" t="s">
        <v>11581</v>
      </c>
      <c r="B4495" s="1" t="s">
        <v>11582</v>
      </c>
      <c r="C4495" s="1" t="s">
        <v>248</v>
      </c>
      <c r="D4495" s="1">
        <v>24</v>
      </c>
      <c r="E4495" s="1">
        <v>42275</v>
      </c>
      <c r="F4495" s="1" t="s">
        <v>20332</v>
      </c>
      <c r="G4495" s="1" t="s">
        <v>72</v>
      </c>
      <c r="H4495" s="1" t="s">
        <v>73</v>
      </c>
      <c r="I4495" s="1">
        <v>0</v>
      </c>
      <c r="J4495" s="1" t="s">
        <v>74</v>
      </c>
      <c r="K4495" s="1">
        <v>0.5</v>
      </c>
      <c r="L4495" s="1" t="s">
        <v>75</v>
      </c>
      <c r="M4495" s="1">
        <v>0</v>
      </c>
      <c r="O4495" s="1">
        <v>0</v>
      </c>
      <c r="Q4495" s="1">
        <v>0</v>
      </c>
      <c r="S4495" s="1">
        <v>0</v>
      </c>
      <c r="U4495" s="1">
        <v>0</v>
      </c>
      <c r="W4495" s="1">
        <v>0</v>
      </c>
      <c r="Y4495" s="1">
        <v>0</v>
      </c>
      <c r="AA4495" s="1">
        <v>0</v>
      </c>
      <c r="AC4495" s="1">
        <v>0</v>
      </c>
      <c r="AE4495" s="1">
        <v>0</v>
      </c>
      <c r="AG4495" s="1">
        <v>2</v>
      </c>
      <c r="AH4495" s="1">
        <v>10000</v>
      </c>
    </row>
    <row r="4496" spans="1:34">
      <c r="A4496" s="1" t="s">
        <v>11583</v>
      </c>
      <c r="B4496" s="1" t="s">
        <v>11584</v>
      </c>
      <c r="C4496" s="1" t="s">
        <v>491</v>
      </c>
      <c r="D4496" s="1">
        <v>56</v>
      </c>
      <c r="E4496" s="1">
        <v>41893</v>
      </c>
      <c r="F4496" s="1" t="s">
        <v>20332</v>
      </c>
      <c r="G4496" s="1" t="s">
        <v>72</v>
      </c>
      <c r="H4496" s="1" t="s">
        <v>73</v>
      </c>
      <c r="I4496" s="1">
        <v>0</v>
      </c>
      <c r="J4496" s="1" t="s">
        <v>397</v>
      </c>
      <c r="K4496" s="1">
        <v>0.8</v>
      </c>
      <c r="L4496" s="1" t="s">
        <v>75</v>
      </c>
      <c r="M4496" s="1">
        <v>0</v>
      </c>
      <c r="O4496" s="1">
        <v>0</v>
      </c>
      <c r="Q4496" s="1">
        <v>0</v>
      </c>
      <c r="S4496" s="1">
        <v>0</v>
      </c>
      <c r="U4496" s="1">
        <v>0</v>
      </c>
      <c r="W4496" s="1">
        <v>0</v>
      </c>
      <c r="Y4496" s="1">
        <v>0</v>
      </c>
      <c r="AA4496" s="1">
        <v>0</v>
      </c>
      <c r="AC4496" s="1">
        <v>0</v>
      </c>
      <c r="AE4496" s="1">
        <v>0</v>
      </c>
      <c r="AG4496" s="1">
        <v>2</v>
      </c>
      <c r="AH4496" s="1">
        <v>8000</v>
      </c>
    </row>
    <row r="4497" spans="1:34">
      <c r="A4497" s="1" t="s">
        <v>11585</v>
      </c>
      <c r="B4497" s="1" t="s">
        <v>11586</v>
      </c>
      <c r="C4497" s="1" t="s">
        <v>255</v>
      </c>
      <c r="D4497" s="1">
        <v>4</v>
      </c>
      <c r="E4497" s="4">
        <v>44673</v>
      </c>
      <c r="F4497" s="1" t="s">
        <v>11587</v>
      </c>
      <c r="G4497" s="1" t="s">
        <v>80</v>
      </c>
      <c r="H4497" s="1" t="s">
        <v>73</v>
      </c>
      <c r="I4497" s="1">
        <v>0</v>
      </c>
      <c r="J4497" s="1" t="s">
        <v>562</v>
      </c>
      <c r="K4497" s="1">
        <v>0.7</v>
      </c>
      <c r="L4497" s="1" t="s">
        <v>82</v>
      </c>
      <c r="M4497" s="1">
        <v>0.78</v>
      </c>
      <c r="N4497" s="1" t="s">
        <v>83</v>
      </c>
      <c r="O4497" s="1">
        <v>0.79</v>
      </c>
      <c r="P4497" s="1" t="s">
        <v>84</v>
      </c>
      <c r="Q4497" s="1">
        <v>0.8</v>
      </c>
      <c r="R4497" s="1" t="s">
        <v>85</v>
      </c>
      <c r="S4497" s="1">
        <v>0</v>
      </c>
      <c r="U4497" s="1">
        <v>0</v>
      </c>
      <c r="W4497" s="1">
        <v>0</v>
      </c>
      <c r="Y4497" s="1">
        <v>0</v>
      </c>
      <c r="AA4497" s="1">
        <v>0</v>
      </c>
      <c r="AC4497" s="1">
        <v>0</v>
      </c>
      <c r="AE4497" s="1">
        <v>0</v>
      </c>
      <c r="AG4497" s="1">
        <v>4</v>
      </c>
      <c r="AH4497" s="1">
        <v>8500</v>
      </c>
    </row>
    <row r="4498" spans="1:34">
      <c r="A4498" s="1" t="s">
        <v>11588</v>
      </c>
      <c r="B4498" s="1" t="s">
        <v>11589</v>
      </c>
      <c r="C4498" s="1" t="s">
        <v>779</v>
      </c>
      <c r="D4498" s="1">
        <v>5</v>
      </c>
      <c r="E4498" s="1">
        <v>43486</v>
      </c>
      <c r="F4498" s="1" t="s">
        <v>20332</v>
      </c>
      <c r="G4498" s="1" t="s">
        <v>72</v>
      </c>
      <c r="H4498" s="1" t="s">
        <v>73</v>
      </c>
      <c r="I4498" s="1">
        <v>0</v>
      </c>
      <c r="J4498" s="1" t="s">
        <v>6643</v>
      </c>
      <c r="K4498" s="1">
        <v>0.8</v>
      </c>
      <c r="L4498" s="1" t="s">
        <v>75</v>
      </c>
      <c r="M4498" s="1">
        <v>0</v>
      </c>
      <c r="O4498" s="1">
        <v>0</v>
      </c>
      <c r="Q4498" s="1">
        <v>0</v>
      </c>
      <c r="S4498" s="1">
        <v>0</v>
      </c>
      <c r="U4498" s="1">
        <v>0</v>
      </c>
      <c r="W4498" s="1">
        <v>0</v>
      </c>
      <c r="Y4498" s="1">
        <v>0</v>
      </c>
      <c r="AA4498" s="1">
        <v>0</v>
      </c>
      <c r="AC4498" s="1">
        <v>0</v>
      </c>
      <c r="AE4498" s="1">
        <v>0</v>
      </c>
      <c r="AG4498" s="1">
        <v>2</v>
      </c>
      <c r="AH4498" s="1">
        <v>8999.99</v>
      </c>
    </row>
    <row r="4499" spans="1:34">
      <c r="A4499" s="1" t="s">
        <v>11590</v>
      </c>
      <c r="B4499" s="1" t="s">
        <v>11591</v>
      </c>
      <c r="C4499" s="1" t="s">
        <v>259</v>
      </c>
      <c r="H4499" s="1" t="s">
        <v>65</v>
      </c>
      <c r="I4499" s="1" t="s">
        <v>66</v>
      </c>
      <c r="V4499" s="1" t="s">
        <v>67</v>
      </c>
    </row>
    <row r="4500" spans="1:34">
      <c r="A4500" s="1" t="s">
        <v>11592</v>
      </c>
      <c r="B4500" s="1" t="s">
        <v>11593</v>
      </c>
      <c r="C4500" s="1" t="s">
        <v>149</v>
      </c>
      <c r="H4500" s="1" t="s">
        <v>65</v>
      </c>
      <c r="I4500" s="1" t="s">
        <v>66</v>
      </c>
      <c r="V4500" s="1" t="s">
        <v>67</v>
      </c>
    </row>
    <row r="4501" spans="1:34">
      <c r="A4501" s="1" t="s">
        <v>11594</v>
      </c>
      <c r="B4501" s="1" t="s">
        <v>11595</v>
      </c>
      <c r="C4501" s="1" t="s">
        <v>95</v>
      </c>
      <c r="D4501" s="1">
        <v>9</v>
      </c>
      <c r="E4501" s="1">
        <v>43976</v>
      </c>
      <c r="F4501" s="1" t="s">
        <v>20332</v>
      </c>
      <c r="G4501" s="1" t="s">
        <v>72</v>
      </c>
      <c r="H4501" s="1" t="s">
        <v>73</v>
      </c>
      <c r="I4501" s="1">
        <v>0</v>
      </c>
      <c r="J4501" s="1" t="s">
        <v>1490</v>
      </c>
      <c r="K4501" s="1">
        <v>0.75</v>
      </c>
      <c r="L4501" s="1" t="s">
        <v>75</v>
      </c>
      <c r="M4501" s="1">
        <v>0</v>
      </c>
      <c r="O4501" s="1">
        <v>0</v>
      </c>
      <c r="Q4501" s="1">
        <v>0</v>
      </c>
      <c r="S4501" s="1">
        <v>0</v>
      </c>
      <c r="U4501" s="1">
        <v>0</v>
      </c>
      <c r="W4501" s="1">
        <v>0</v>
      </c>
      <c r="Y4501" s="1">
        <v>0</v>
      </c>
      <c r="AA4501" s="1">
        <v>0</v>
      </c>
      <c r="AC4501" s="1">
        <v>0</v>
      </c>
      <c r="AE4501" s="1">
        <v>0</v>
      </c>
      <c r="AG4501" s="1">
        <v>2</v>
      </c>
      <c r="AH4501" s="1">
        <v>5000</v>
      </c>
    </row>
    <row r="4502" spans="1:34">
      <c r="A4502" s="1" t="s">
        <v>11596</v>
      </c>
      <c r="B4502" s="1" t="s">
        <v>11597</v>
      </c>
      <c r="C4502" s="1" t="s">
        <v>443</v>
      </c>
      <c r="D4502" s="1">
        <v>13</v>
      </c>
      <c r="E4502" s="1">
        <v>44139</v>
      </c>
      <c r="F4502" s="1" t="s">
        <v>20332</v>
      </c>
      <c r="G4502" s="1" t="s">
        <v>72</v>
      </c>
      <c r="H4502" s="1" t="s">
        <v>65</v>
      </c>
      <c r="I4502" s="1">
        <v>0.8</v>
      </c>
      <c r="J4502" s="1" t="s">
        <v>75</v>
      </c>
      <c r="K4502" s="1">
        <v>0</v>
      </c>
      <c r="M4502" s="1">
        <v>0</v>
      </c>
      <c r="O4502" s="1">
        <v>0</v>
      </c>
      <c r="Q4502" s="1">
        <v>0</v>
      </c>
      <c r="S4502" s="1">
        <v>0</v>
      </c>
      <c r="U4502" s="1">
        <v>0</v>
      </c>
      <c r="W4502" s="1">
        <v>0</v>
      </c>
      <c r="Y4502" s="1">
        <v>0</v>
      </c>
      <c r="AA4502" s="1">
        <v>0</v>
      </c>
      <c r="AC4502" s="1">
        <v>0</v>
      </c>
      <c r="AE4502" s="1">
        <v>0</v>
      </c>
      <c r="AG4502" s="1">
        <v>1</v>
      </c>
      <c r="AH4502" s="1">
        <v>0</v>
      </c>
    </row>
    <row r="4503" spans="1:34">
      <c r="A4503" s="1" t="s">
        <v>11598</v>
      </c>
      <c r="B4503" s="1" t="s">
        <v>11599</v>
      </c>
      <c r="C4503" s="1" t="s">
        <v>1153</v>
      </c>
      <c r="D4503" s="1">
        <v>6</v>
      </c>
      <c r="E4503" s="4">
        <v>44627</v>
      </c>
      <c r="F4503" s="1" t="s">
        <v>11600</v>
      </c>
      <c r="G4503" s="1" t="s">
        <v>72</v>
      </c>
      <c r="H4503" s="1" t="s">
        <v>73</v>
      </c>
      <c r="I4503" s="1">
        <v>0</v>
      </c>
      <c r="J4503" s="1" t="s">
        <v>397</v>
      </c>
      <c r="K4503" s="1">
        <v>0.8</v>
      </c>
      <c r="L4503" s="1" t="s">
        <v>75</v>
      </c>
      <c r="M4503" s="1">
        <v>0</v>
      </c>
      <c r="O4503" s="1">
        <v>0</v>
      </c>
      <c r="Q4503" s="1">
        <v>0</v>
      </c>
      <c r="S4503" s="1">
        <v>0</v>
      </c>
      <c r="U4503" s="1">
        <v>0</v>
      </c>
      <c r="W4503" s="1">
        <v>0</v>
      </c>
      <c r="Y4503" s="1">
        <v>0</v>
      </c>
      <c r="AA4503" s="1">
        <v>0</v>
      </c>
      <c r="AC4503" s="1">
        <v>0</v>
      </c>
      <c r="AE4503" s="1">
        <v>0</v>
      </c>
      <c r="AG4503" s="1">
        <v>2</v>
      </c>
      <c r="AH4503" s="1">
        <v>8000</v>
      </c>
    </row>
    <row r="4504" spans="1:34">
      <c r="A4504" s="1" t="s">
        <v>11601</v>
      </c>
      <c r="B4504" s="1" t="s">
        <v>11602</v>
      </c>
      <c r="C4504" s="1" t="s">
        <v>129</v>
      </c>
      <c r="D4504" s="1">
        <v>104</v>
      </c>
      <c r="E4504" s="1">
        <v>42126</v>
      </c>
      <c r="F4504" s="1" t="s">
        <v>20340</v>
      </c>
      <c r="G4504" s="1" t="s">
        <v>20341</v>
      </c>
      <c r="H4504" s="1" t="s">
        <v>73</v>
      </c>
      <c r="I4504" s="1">
        <v>0.5</v>
      </c>
      <c r="J4504" s="1" t="s">
        <v>82</v>
      </c>
      <c r="K4504" s="1">
        <v>0.6</v>
      </c>
      <c r="L4504" s="1" t="s">
        <v>83</v>
      </c>
      <c r="M4504" s="1">
        <v>0.7</v>
      </c>
      <c r="N4504" s="1" t="s">
        <v>84</v>
      </c>
      <c r="O4504" s="1">
        <v>0.75</v>
      </c>
      <c r="P4504" s="1" t="s">
        <v>85</v>
      </c>
      <c r="Q4504" s="1">
        <v>0</v>
      </c>
      <c r="S4504" s="1">
        <v>0</v>
      </c>
      <c r="U4504" s="1">
        <v>0</v>
      </c>
      <c r="W4504" s="1">
        <v>0</v>
      </c>
      <c r="Y4504" s="1">
        <v>0</v>
      </c>
      <c r="AA4504" s="1">
        <v>0</v>
      </c>
      <c r="AC4504" s="1">
        <v>0</v>
      </c>
      <c r="AE4504" s="1">
        <v>0</v>
      </c>
      <c r="AG4504" s="1">
        <v>3</v>
      </c>
      <c r="AH4504" s="1">
        <v>0</v>
      </c>
    </row>
    <row r="4505" spans="1:34">
      <c r="A4505" s="1" t="s">
        <v>11603</v>
      </c>
      <c r="B4505" s="1" t="s">
        <v>11604</v>
      </c>
      <c r="C4505" s="1" t="s">
        <v>129</v>
      </c>
      <c r="D4505" s="1">
        <v>32</v>
      </c>
      <c r="E4505" s="4">
        <v>44687</v>
      </c>
      <c r="F4505" s="1" t="s">
        <v>11605</v>
      </c>
      <c r="G4505" s="1" t="s">
        <v>80</v>
      </c>
      <c r="H4505" s="1" t="s">
        <v>73</v>
      </c>
      <c r="I4505" s="1">
        <v>0</v>
      </c>
      <c r="J4505" s="1" t="s">
        <v>397</v>
      </c>
      <c r="K4505" s="1">
        <v>0.55000000000000004</v>
      </c>
      <c r="L4505" s="1" t="s">
        <v>82</v>
      </c>
      <c r="M4505" s="1">
        <v>0.57999999999999996</v>
      </c>
      <c r="N4505" s="1" t="s">
        <v>83</v>
      </c>
      <c r="O4505" s="1">
        <v>0.68</v>
      </c>
      <c r="P4505" s="1" t="s">
        <v>84</v>
      </c>
      <c r="Q4505" s="1">
        <v>0.8</v>
      </c>
      <c r="R4505" s="1" t="s">
        <v>85</v>
      </c>
      <c r="S4505" s="1">
        <v>0</v>
      </c>
      <c r="U4505" s="1">
        <v>0</v>
      </c>
      <c r="W4505" s="1">
        <v>0</v>
      </c>
      <c r="Y4505" s="1">
        <v>0</v>
      </c>
      <c r="AA4505" s="1">
        <v>0</v>
      </c>
      <c r="AC4505" s="1">
        <v>0</v>
      </c>
      <c r="AE4505" s="1">
        <v>0</v>
      </c>
      <c r="AG4505" s="1">
        <v>4</v>
      </c>
      <c r="AH4505" s="1">
        <v>8000</v>
      </c>
    </row>
    <row r="4506" spans="1:34">
      <c r="A4506" s="1" t="s">
        <v>11606</v>
      </c>
      <c r="B4506" s="1" t="s">
        <v>11607</v>
      </c>
      <c r="C4506" s="1" t="s">
        <v>30</v>
      </c>
      <c r="D4506" s="1">
        <v>7</v>
      </c>
      <c r="E4506" s="1">
        <v>40945</v>
      </c>
      <c r="F4506" s="1" t="s">
        <v>20332</v>
      </c>
      <c r="G4506" s="1" t="s">
        <v>72</v>
      </c>
      <c r="H4506" s="1" t="s">
        <v>73</v>
      </c>
      <c r="I4506" s="1">
        <v>0</v>
      </c>
      <c r="J4506" s="1" t="s">
        <v>74</v>
      </c>
      <c r="K4506" s="1">
        <v>0.8</v>
      </c>
      <c r="L4506" s="1" t="s">
        <v>75</v>
      </c>
      <c r="M4506" s="1">
        <v>0</v>
      </c>
      <c r="O4506" s="1">
        <v>0</v>
      </c>
      <c r="Q4506" s="1">
        <v>0</v>
      </c>
      <c r="S4506" s="1">
        <v>0</v>
      </c>
      <c r="U4506" s="1">
        <v>0</v>
      </c>
      <c r="W4506" s="1">
        <v>0</v>
      </c>
      <c r="Y4506" s="1">
        <v>0</v>
      </c>
      <c r="AA4506" s="1">
        <v>0</v>
      </c>
      <c r="AC4506" s="1">
        <v>0</v>
      </c>
      <c r="AE4506" s="1">
        <v>0</v>
      </c>
      <c r="AG4506" s="1">
        <v>2</v>
      </c>
      <c r="AH4506" s="1">
        <v>10000</v>
      </c>
    </row>
    <row r="4507" spans="1:34">
      <c r="A4507" s="1" t="s">
        <v>11608</v>
      </c>
      <c r="B4507" s="1" t="s">
        <v>11609</v>
      </c>
      <c r="C4507" s="1" t="s">
        <v>185</v>
      </c>
      <c r="D4507" s="1">
        <v>10</v>
      </c>
      <c r="E4507" s="4">
        <v>44711</v>
      </c>
      <c r="F4507" s="1" t="s">
        <v>11610</v>
      </c>
      <c r="G4507" s="1" t="s">
        <v>72</v>
      </c>
      <c r="H4507" s="1" t="s">
        <v>73</v>
      </c>
      <c r="I4507" s="1">
        <v>0</v>
      </c>
      <c r="J4507" s="1" t="s">
        <v>89</v>
      </c>
      <c r="K4507" s="1">
        <v>0.8</v>
      </c>
      <c r="L4507" s="1" t="s">
        <v>75</v>
      </c>
      <c r="M4507" s="1">
        <v>0</v>
      </c>
      <c r="O4507" s="1">
        <v>0</v>
      </c>
      <c r="Q4507" s="1">
        <v>0</v>
      </c>
      <c r="S4507" s="1">
        <v>0</v>
      </c>
      <c r="U4507" s="1">
        <v>0</v>
      </c>
      <c r="W4507" s="1">
        <v>0</v>
      </c>
      <c r="Y4507" s="1">
        <v>0</v>
      </c>
      <c r="AA4507" s="1">
        <v>0</v>
      </c>
      <c r="AC4507" s="1">
        <v>0</v>
      </c>
      <c r="AE4507" s="1">
        <v>0</v>
      </c>
      <c r="AG4507" s="1">
        <v>2</v>
      </c>
      <c r="AH4507" s="1">
        <v>12000</v>
      </c>
    </row>
    <row r="4508" spans="1:34">
      <c r="A4508" s="1" t="s">
        <v>11611</v>
      </c>
      <c r="B4508" s="1" t="s">
        <v>11612</v>
      </c>
      <c r="C4508" s="1" t="s">
        <v>506</v>
      </c>
      <c r="D4508" s="1">
        <v>33</v>
      </c>
      <c r="E4508" s="1">
        <v>41607</v>
      </c>
      <c r="F4508" s="1" t="s">
        <v>20332</v>
      </c>
      <c r="G4508" s="1" t="s">
        <v>72</v>
      </c>
      <c r="H4508" s="1" t="s">
        <v>65</v>
      </c>
      <c r="I4508" s="1">
        <v>0.8</v>
      </c>
      <c r="J4508" s="1" t="s">
        <v>75</v>
      </c>
      <c r="K4508" s="1">
        <v>0</v>
      </c>
      <c r="M4508" s="1">
        <v>0</v>
      </c>
      <c r="O4508" s="1">
        <v>0</v>
      </c>
      <c r="Q4508" s="1">
        <v>0</v>
      </c>
      <c r="S4508" s="1">
        <v>0</v>
      </c>
      <c r="U4508" s="1">
        <v>0</v>
      </c>
      <c r="W4508" s="1">
        <v>0</v>
      </c>
      <c r="Y4508" s="1">
        <v>0</v>
      </c>
      <c r="AA4508" s="1">
        <v>0</v>
      </c>
      <c r="AC4508" s="1">
        <v>0</v>
      </c>
      <c r="AE4508" s="1">
        <v>0</v>
      </c>
      <c r="AG4508" s="1">
        <v>1</v>
      </c>
      <c r="AH4508" s="1">
        <v>0</v>
      </c>
    </row>
    <row r="4509" spans="1:34">
      <c r="A4509" s="1" t="s">
        <v>11613</v>
      </c>
      <c r="B4509" s="1" t="s">
        <v>11614</v>
      </c>
      <c r="C4509" s="1" t="s">
        <v>101</v>
      </c>
      <c r="D4509" s="1">
        <v>9</v>
      </c>
      <c r="E4509" s="1">
        <v>44034</v>
      </c>
      <c r="F4509" s="1" t="s">
        <v>20332</v>
      </c>
      <c r="G4509" s="1" t="s">
        <v>72</v>
      </c>
      <c r="H4509" s="1" t="s">
        <v>65</v>
      </c>
      <c r="I4509" s="1">
        <v>0.6</v>
      </c>
      <c r="J4509" s="1" t="s">
        <v>75</v>
      </c>
      <c r="K4509" s="1">
        <v>0</v>
      </c>
      <c r="M4509" s="1">
        <v>0</v>
      </c>
      <c r="O4509" s="1">
        <v>0</v>
      </c>
      <c r="Q4509" s="1">
        <v>0</v>
      </c>
      <c r="S4509" s="1">
        <v>0</v>
      </c>
      <c r="U4509" s="1">
        <v>0</v>
      </c>
      <c r="W4509" s="1">
        <v>0</v>
      </c>
      <c r="Y4509" s="1">
        <v>0</v>
      </c>
      <c r="AA4509" s="1">
        <v>0</v>
      </c>
      <c r="AC4509" s="1">
        <v>0</v>
      </c>
      <c r="AE4509" s="1">
        <v>0</v>
      </c>
      <c r="AG4509" s="1">
        <v>1</v>
      </c>
      <c r="AH4509" s="1">
        <v>0</v>
      </c>
    </row>
    <row r="4510" spans="1:34">
      <c r="A4510" s="1" t="s">
        <v>11615</v>
      </c>
      <c r="B4510" s="1" t="s">
        <v>11616</v>
      </c>
      <c r="C4510" s="1" t="s">
        <v>225</v>
      </c>
      <c r="D4510" s="1">
        <v>18</v>
      </c>
      <c r="E4510" s="4">
        <v>44630</v>
      </c>
      <c r="F4510" s="1" t="s">
        <v>11617</v>
      </c>
      <c r="G4510" s="1" t="s">
        <v>80</v>
      </c>
      <c r="H4510" s="1" t="s">
        <v>73</v>
      </c>
      <c r="I4510" s="1">
        <v>0.55000000000000004</v>
      </c>
      <c r="J4510" s="1" t="s">
        <v>82</v>
      </c>
      <c r="K4510" s="1">
        <v>0.66</v>
      </c>
      <c r="L4510" s="1" t="s">
        <v>83</v>
      </c>
      <c r="M4510" s="1">
        <v>0.67</v>
      </c>
      <c r="N4510" s="1" t="s">
        <v>84</v>
      </c>
      <c r="O4510" s="1">
        <v>0.69</v>
      </c>
      <c r="P4510" s="1" t="s">
        <v>85</v>
      </c>
      <c r="Q4510" s="1">
        <v>0</v>
      </c>
      <c r="S4510" s="1">
        <v>0</v>
      </c>
      <c r="U4510" s="1">
        <v>0</v>
      </c>
      <c r="W4510" s="1">
        <v>0</v>
      </c>
      <c r="Y4510" s="1">
        <v>0</v>
      </c>
      <c r="AA4510" s="1">
        <v>0</v>
      </c>
      <c r="AC4510" s="1">
        <v>0</v>
      </c>
      <c r="AE4510" s="1">
        <v>0</v>
      </c>
      <c r="AG4510" s="1">
        <v>3</v>
      </c>
      <c r="AH4510" s="1">
        <v>0</v>
      </c>
    </row>
    <row r="4511" spans="1:34">
      <c r="A4511" s="1" t="s">
        <v>11618</v>
      </c>
      <c r="B4511" s="1" t="s">
        <v>11619</v>
      </c>
      <c r="C4511" s="1" t="s">
        <v>360</v>
      </c>
      <c r="H4511" s="1" t="s">
        <v>65</v>
      </c>
      <c r="I4511" s="1" t="s">
        <v>66</v>
      </c>
      <c r="V4511" s="1" t="s">
        <v>67</v>
      </c>
    </row>
    <row r="4512" spans="1:34">
      <c r="A4512" s="1" t="s">
        <v>11620</v>
      </c>
      <c r="B4512" s="1" t="s">
        <v>11621</v>
      </c>
      <c r="C4512" s="1" t="s">
        <v>225</v>
      </c>
      <c r="D4512" s="1">
        <v>41</v>
      </c>
      <c r="E4512" s="4">
        <v>44552</v>
      </c>
      <c r="F4512" s="1" t="s">
        <v>11622</v>
      </c>
      <c r="G4512" s="1" t="s">
        <v>72</v>
      </c>
      <c r="H4512" s="1" t="s">
        <v>73</v>
      </c>
      <c r="I4512" s="1">
        <v>0</v>
      </c>
      <c r="J4512" s="1" t="s">
        <v>89</v>
      </c>
      <c r="K4512" s="1">
        <v>0.5</v>
      </c>
      <c r="L4512" s="1" t="s">
        <v>75</v>
      </c>
      <c r="M4512" s="1">
        <v>0</v>
      </c>
      <c r="O4512" s="1">
        <v>0</v>
      </c>
      <c r="Q4512" s="1">
        <v>0</v>
      </c>
      <c r="S4512" s="1">
        <v>0</v>
      </c>
      <c r="U4512" s="1">
        <v>0</v>
      </c>
      <c r="W4512" s="1">
        <v>0</v>
      </c>
      <c r="Y4512" s="1">
        <v>0</v>
      </c>
      <c r="AA4512" s="1">
        <v>0</v>
      </c>
      <c r="AC4512" s="1">
        <v>0</v>
      </c>
      <c r="AE4512" s="1">
        <v>0</v>
      </c>
      <c r="AG4512" s="1">
        <v>2</v>
      </c>
      <c r="AH4512" s="1">
        <v>12000</v>
      </c>
    </row>
    <row r="4513" spans="1:34">
      <c r="A4513" s="1" t="s">
        <v>11623</v>
      </c>
      <c r="B4513" s="1" t="s">
        <v>11624</v>
      </c>
      <c r="C4513" s="1" t="s">
        <v>306</v>
      </c>
      <c r="D4513" s="1">
        <v>13</v>
      </c>
      <c r="E4513" s="1">
        <v>41086</v>
      </c>
      <c r="F4513" s="1" t="s">
        <v>20332</v>
      </c>
      <c r="G4513" s="1" t="s">
        <v>72</v>
      </c>
      <c r="H4513" s="1" t="s">
        <v>65</v>
      </c>
      <c r="I4513" s="1">
        <v>0.8</v>
      </c>
      <c r="J4513" s="1" t="s">
        <v>75</v>
      </c>
      <c r="K4513" s="1">
        <v>0</v>
      </c>
      <c r="M4513" s="1">
        <v>0</v>
      </c>
      <c r="O4513" s="1">
        <v>0</v>
      </c>
      <c r="Q4513" s="1">
        <v>0</v>
      </c>
      <c r="S4513" s="1">
        <v>0</v>
      </c>
      <c r="U4513" s="1">
        <v>0</v>
      </c>
      <c r="W4513" s="1">
        <v>0</v>
      </c>
      <c r="Y4513" s="1">
        <v>0</v>
      </c>
      <c r="AA4513" s="1">
        <v>0</v>
      </c>
      <c r="AC4513" s="1">
        <v>0</v>
      </c>
      <c r="AE4513" s="1">
        <v>0</v>
      </c>
      <c r="AG4513" s="1">
        <v>1</v>
      </c>
      <c r="AH4513" s="1">
        <v>0</v>
      </c>
    </row>
    <row r="4514" spans="1:34">
      <c r="A4514" s="1" t="s">
        <v>11625</v>
      </c>
      <c r="B4514" s="1" t="s">
        <v>11626</v>
      </c>
      <c r="C4514" s="1" t="s">
        <v>185</v>
      </c>
      <c r="D4514" s="1">
        <v>11</v>
      </c>
      <c r="E4514" s="4">
        <v>44671</v>
      </c>
      <c r="F4514" s="1" t="s">
        <v>11627</v>
      </c>
      <c r="G4514" s="1" t="s">
        <v>72</v>
      </c>
      <c r="H4514" s="1" t="s">
        <v>65</v>
      </c>
      <c r="I4514" s="1">
        <v>0.8</v>
      </c>
      <c r="J4514" s="1" t="s">
        <v>75</v>
      </c>
      <c r="K4514" s="1">
        <v>0</v>
      </c>
      <c r="M4514" s="1">
        <v>0</v>
      </c>
      <c r="O4514" s="1">
        <v>0</v>
      </c>
      <c r="Q4514" s="1">
        <v>0</v>
      </c>
      <c r="S4514" s="1">
        <v>0</v>
      </c>
      <c r="U4514" s="1">
        <v>0</v>
      </c>
      <c r="W4514" s="1">
        <v>0</v>
      </c>
      <c r="Y4514" s="1">
        <v>0</v>
      </c>
      <c r="AA4514" s="1">
        <v>0</v>
      </c>
      <c r="AC4514" s="1">
        <v>0</v>
      </c>
      <c r="AE4514" s="1">
        <v>0</v>
      </c>
      <c r="AG4514" s="1">
        <v>1</v>
      </c>
      <c r="AH4514" s="1">
        <v>0</v>
      </c>
    </row>
    <row r="4515" spans="1:34">
      <c r="A4515" s="1" t="s">
        <v>11628</v>
      </c>
      <c r="B4515" s="1" t="s">
        <v>11629</v>
      </c>
      <c r="C4515" s="1" t="s">
        <v>132</v>
      </c>
      <c r="D4515" s="1">
        <v>50</v>
      </c>
      <c r="E4515" s="4">
        <v>44706</v>
      </c>
      <c r="F4515" s="1" t="s">
        <v>11630</v>
      </c>
      <c r="G4515" s="1" t="s">
        <v>72</v>
      </c>
      <c r="H4515" s="1" t="s">
        <v>65</v>
      </c>
      <c r="I4515" s="1">
        <v>0.8</v>
      </c>
      <c r="J4515" s="1" t="s">
        <v>75</v>
      </c>
      <c r="K4515" s="1">
        <v>0</v>
      </c>
      <c r="M4515" s="1">
        <v>0</v>
      </c>
      <c r="O4515" s="1">
        <v>0</v>
      </c>
      <c r="Q4515" s="1">
        <v>0</v>
      </c>
      <c r="S4515" s="1">
        <v>0</v>
      </c>
      <c r="U4515" s="1">
        <v>0</v>
      </c>
      <c r="W4515" s="1">
        <v>0</v>
      </c>
      <c r="Y4515" s="1">
        <v>0</v>
      </c>
      <c r="AA4515" s="1">
        <v>0</v>
      </c>
      <c r="AC4515" s="1">
        <v>0</v>
      </c>
      <c r="AE4515" s="1">
        <v>0</v>
      </c>
      <c r="AG4515" s="1">
        <v>1</v>
      </c>
      <c r="AH4515" s="1">
        <v>0</v>
      </c>
    </row>
    <row r="4516" spans="1:34">
      <c r="A4516" s="1" t="s">
        <v>11631</v>
      </c>
      <c r="B4516" s="1" t="s">
        <v>11632</v>
      </c>
      <c r="C4516" s="1" t="s">
        <v>259</v>
      </c>
      <c r="D4516" s="1">
        <v>14</v>
      </c>
      <c r="E4516" s="4">
        <v>44670</v>
      </c>
      <c r="F4516" s="1" t="s">
        <v>11633</v>
      </c>
      <c r="G4516" s="1" t="s">
        <v>80</v>
      </c>
      <c r="H4516" s="1" t="s">
        <v>73</v>
      </c>
      <c r="I4516" s="1">
        <v>0</v>
      </c>
      <c r="J4516" s="1" t="s">
        <v>74</v>
      </c>
      <c r="K4516" s="1">
        <v>0.5</v>
      </c>
      <c r="L4516" s="1" t="s">
        <v>82</v>
      </c>
      <c r="M4516" s="1">
        <v>0.6</v>
      </c>
      <c r="N4516" s="1" t="s">
        <v>83</v>
      </c>
      <c r="O4516" s="1">
        <v>0.7</v>
      </c>
      <c r="P4516" s="1" t="s">
        <v>84</v>
      </c>
      <c r="Q4516" s="1">
        <v>0.79</v>
      </c>
      <c r="R4516" s="1" t="s">
        <v>85</v>
      </c>
      <c r="S4516" s="1">
        <v>0</v>
      </c>
      <c r="U4516" s="1">
        <v>0</v>
      </c>
      <c r="W4516" s="1">
        <v>0</v>
      </c>
      <c r="Y4516" s="1">
        <v>0</v>
      </c>
      <c r="AA4516" s="1">
        <v>0</v>
      </c>
      <c r="AC4516" s="1">
        <v>0</v>
      </c>
      <c r="AE4516" s="1">
        <v>0</v>
      </c>
      <c r="AG4516" s="1">
        <v>4</v>
      </c>
      <c r="AH4516" s="1">
        <v>10000</v>
      </c>
    </row>
    <row r="4517" spans="1:34">
      <c r="A4517" s="1" t="s">
        <v>11634</v>
      </c>
      <c r="B4517" s="1" t="s">
        <v>11635</v>
      </c>
      <c r="C4517" s="1" t="s">
        <v>378</v>
      </c>
      <c r="D4517" s="1">
        <v>6</v>
      </c>
      <c r="E4517" s="1">
        <v>44211</v>
      </c>
      <c r="F4517" s="1" t="s">
        <v>20332</v>
      </c>
      <c r="G4517" s="1" t="s">
        <v>72</v>
      </c>
      <c r="H4517" s="1" t="s">
        <v>65</v>
      </c>
      <c r="I4517" s="1">
        <v>0.8</v>
      </c>
      <c r="J4517" s="1" t="s">
        <v>75</v>
      </c>
      <c r="K4517" s="1">
        <v>0</v>
      </c>
      <c r="M4517" s="1">
        <v>0</v>
      </c>
      <c r="O4517" s="1">
        <v>0</v>
      </c>
      <c r="Q4517" s="1">
        <v>0</v>
      </c>
      <c r="S4517" s="1">
        <v>0</v>
      </c>
      <c r="U4517" s="1">
        <v>0</v>
      </c>
      <c r="W4517" s="1">
        <v>0</v>
      </c>
      <c r="Y4517" s="1">
        <v>0</v>
      </c>
      <c r="AA4517" s="1">
        <v>0</v>
      </c>
      <c r="AC4517" s="1">
        <v>0</v>
      </c>
      <c r="AE4517" s="1">
        <v>0</v>
      </c>
      <c r="AG4517" s="1">
        <v>1</v>
      </c>
      <c r="AH4517" s="1">
        <v>0</v>
      </c>
    </row>
    <row r="4518" spans="1:34">
      <c r="A4518" s="1" t="s">
        <v>11636</v>
      </c>
      <c r="B4518" s="1" t="s">
        <v>11637</v>
      </c>
      <c r="C4518" s="1" t="s">
        <v>259</v>
      </c>
      <c r="D4518" s="1">
        <v>42</v>
      </c>
      <c r="E4518" s="4">
        <v>44550</v>
      </c>
      <c r="F4518" s="1" t="s">
        <v>11638</v>
      </c>
      <c r="G4518" s="1" t="s">
        <v>72</v>
      </c>
      <c r="H4518" s="1" t="s">
        <v>65</v>
      </c>
      <c r="I4518" s="1">
        <v>0.8</v>
      </c>
      <c r="J4518" s="1" t="s">
        <v>75</v>
      </c>
      <c r="K4518" s="1">
        <v>0</v>
      </c>
      <c r="M4518" s="1">
        <v>0</v>
      </c>
      <c r="O4518" s="1">
        <v>0</v>
      </c>
      <c r="Q4518" s="1">
        <v>0</v>
      </c>
      <c r="S4518" s="1">
        <v>0</v>
      </c>
      <c r="U4518" s="1">
        <v>0</v>
      </c>
      <c r="W4518" s="1">
        <v>0</v>
      </c>
      <c r="Y4518" s="1">
        <v>0</v>
      </c>
      <c r="AA4518" s="1">
        <v>0</v>
      </c>
      <c r="AC4518" s="1">
        <v>0</v>
      </c>
      <c r="AE4518" s="1">
        <v>0</v>
      </c>
      <c r="AG4518" s="1">
        <v>1</v>
      </c>
      <c r="AH4518" s="1">
        <v>0</v>
      </c>
    </row>
    <row r="4519" spans="1:34">
      <c r="A4519" s="1" t="s">
        <v>11639</v>
      </c>
      <c r="B4519" s="1" t="s">
        <v>11640</v>
      </c>
      <c r="C4519" s="1" t="s">
        <v>360</v>
      </c>
      <c r="H4519" s="1" t="s">
        <v>65</v>
      </c>
      <c r="I4519" s="1" t="s">
        <v>66</v>
      </c>
      <c r="V4519" s="1" t="s">
        <v>67</v>
      </c>
    </row>
    <row r="4520" spans="1:34">
      <c r="A4520" s="1" t="s">
        <v>11641</v>
      </c>
      <c r="B4520" s="1" t="s">
        <v>11642</v>
      </c>
      <c r="C4520" s="1" t="s">
        <v>1631</v>
      </c>
      <c r="D4520" s="1">
        <v>88</v>
      </c>
      <c r="E4520" s="4">
        <v>44552</v>
      </c>
      <c r="F4520" s="1" t="s">
        <v>11643</v>
      </c>
      <c r="G4520" s="1" t="s">
        <v>72</v>
      </c>
      <c r="H4520" s="1" t="s">
        <v>73</v>
      </c>
      <c r="I4520" s="1">
        <v>0</v>
      </c>
      <c r="J4520" s="1" t="s">
        <v>20643</v>
      </c>
      <c r="K4520" s="1">
        <v>0</v>
      </c>
      <c r="L4520" s="1" t="s">
        <v>20644</v>
      </c>
      <c r="M4520" s="1">
        <v>0.8</v>
      </c>
      <c r="N4520" s="1" t="s">
        <v>75</v>
      </c>
      <c r="O4520" s="1">
        <v>0</v>
      </c>
      <c r="Q4520" s="1">
        <v>0</v>
      </c>
      <c r="S4520" s="1">
        <v>0</v>
      </c>
      <c r="U4520" s="1">
        <v>0</v>
      </c>
      <c r="W4520" s="1">
        <v>0</v>
      </c>
      <c r="Y4520" s="1">
        <v>0</v>
      </c>
      <c r="AA4520" s="1">
        <v>0</v>
      </c>
      <c r="AC4520" s="1">
        <v>0</v>
      </c>
      <c r="AE4520" s="1">
        <v>0</v>
      </c>
      <c r="AG4520" s="1">
        <v>5</v>
      </c>
      <c r="AH4520" s="1">
        <v>0</v>
      </c>
    </row>
    <row r="4521" spans="1:34">
      <c r="A4521" s="1" t="s">
        <v>11644</v>
      </c>
      <c r="B4521" s="1" t="s">
        <v>11645</v>
      </c>
      <c r="C4521" s="1" t="s">
        <v>259</v>
      </c>
      <c r="D4521" s="1">
        <v>9</v>
      </c>
      <c r="E4521" s="4">
        <v>44599</v>
      </c>
      <c r="F4521" s="1" t="s">
        <v>11646</v>
      </c>
      <c r="G4521" s="1" t="s">
        <v>80</v>
      </c>
      <c r="H4521" s="1" t="s">
        <v>73</v>
      </c>
      <c r="I4521" s="1">
        <v>0</v>
      </c>
      <c r="J4521" s="1" t="s">
        <v>89</v>
      </c>
      <c r="K4521" s="1">
        <v>0.67</v>
      </c>
      <c r="L4521" s="1" t="s">
        <v>82</v>
      </c>
      <c r="M4521" s="1">
        <v>0.72</v>
      </c>
      <c r="N4521" s="1" t="s">
        <v>83</v>
      </c>
      <c r="O4521" s="1">
        <v>0.77</v>
      </c>
      <c r="P4521" s="1" t="s">
        <v>84</v>
      </c>
      <c r="Q4521" s="1">
        <v>0.79</v>
      </c>
      <c r="R4521" s="1" t="s">
        <v>85</v>
      </c>
      <c r="S4521" s="1">
        <v>0</v>
      </c>
      <c r="U4521" s="1">
        <v>0</v>
      </c>
      <c r="W4521" s="1">
        <v>0</v>
      </c>
      <c r="Y4521" s="1">
        <v>0</v>
      </c>
      <c r="AA4521" s="1">
        <v>0</v>
      </c>
      <c r="AC4521" s="1">
        <v>0</v>
      </c>
      <c r="AE4521" s="1">
        <v>0</v>
      </c>
      <c r="AG4521" s="1">
        <v>4</v>
      </c>
      <c r="AH4521" s="1">
        <v>12000</v>
      </c>
    </row>
    <row r="4522" spans="1:34">
      <c r="A4522" s="1" t="s">
        <v>11647</v>
      </c>
      <c r="B4522" s="1" t="s">
        <v>11648</v>
      </c>
      <c r="C4522" s="1" t="s">
        <v>810</v>
      </c>
      <c r="D4522" s="1">
        <v>21</v>
      </c>
      <c r="E4522" s="1">
        <v>43818</v>
      </c>
      <c r="F4522" s="1" t="s">
        <v>20332</v>
      </c>
      <c r="G4522" s="1" t="s">
        <v>72</v>
      </c>
      <c r="H4522" s="1" t="s">
        <v>73</v>
      </c>
      <c r="I4522" s="1">
        <v>0</v>
      </c>
      <c r="J4522" s="1" t="s">
        <v>20645</v>
      </c>
      <c r="K4522" s="1">
        <v>0.2</v>
      </c>
      <c r="L4522" s="1" t="s">
        <v>75</v>
      </c>
      <c r="M4522" s="1">
        <v>0</v>
      </c>
      <c r="O4522" s="1">
        <v>0</v>
      </c>
      <c r="Q4522" s="1">
        <v>0</v>
      </c>
      <c r="S4522" s="1">
        <v>0</v>
      </c>
      <c r="U4522" s="1">
        <v>0</v>
      </c>
      <c r="W4522" s="1">
        <v>0</v>
      </c>
      <c r="Y4522" s="1">
        <v>0</v>
      </c>
      <c r="AA4522" s="1">
        <v>0</v>
      </c>
      <c r="AC4522" s="1">
        <v>0</v>
      </c>
      <c r="AE4522" s="1">
        <v>0</v>
      </c>
      <c r="AG4522" s="1">
        <v>2</v>
      </c>
      <c r="AH4522" s="1">
        <v>10001</v>
      </c>
    </row>
    <row r="4523" spans="1:34">
      <c r="A4523" s="1" t="s">
        <v>11649</v>
      </c>
      <c r="B4523" s="1" t="s">
        <v>11650</v>
      </c>
      <c r="C4523" s="1" t="s">
        <v>896</v>
      </c>
      <c r="H4523" s="1" t="s">
        <v>65</v>
      </c>
      <c r="I4523" s="1" t="s">
        <v>66</v>
      </c>
      <c r="V4523" s="1" t="s">
        <v>67</v>
      </c>
    </row>
    <row r="4524" spans="1:34">
      <c r="A4524" s="1" t="s">
        <v>11651</v>
      </c>
      <c r="B4524" s="1" t="s">
        <v>11652</v>
      </c>
      <c r="C4524" s="1" t="s">
        <v>92</v>
      </c>
      <c r="H4524" s="1" t="s">
        <v>65</v>
      </c>
      <c r="I4524" s="1" t="s">
        <v>66</v>
      </c>
      <c r="V4524" s="1" t="s">
        <v>67</v>
      </c>
    </row>
    <row r="4525" spans="1:34">
      <c r="A4525" s="1" t="s">
        <v>11653</v>
      </c>
      <c r="B4525" s="1" t="s">
        <v>11654</v>
      </c>
      <c r="C4525" s="1" t="s">
        <v>1153</v>
      </c>
      <c r="D4525" s="1">
        <v>13</v>
      </c>
      <c r="E4525" s="4">
        <v>44671</v>
      </c>
      <c r="F4525" s="1" t="s">
        <v>11655</v>
      </c>
      <c r="G4525" s="1" t="s">
        <v>80</v>
      </c>
      <c r="H4525" s="1" t="s">
        <v>73</v>
      </c>
      <c r="I4525" s="1">
        <v>0</v>
      </c>
      <c r="J4525" s="1" t="s">
        <v>89</v>
      </c>
      <c r="K4525" s="1">
        <v>0.4</v>
      </c>
      <c r="L4525" s="1" t="s">
        <v>75</v>
      </c>
      <c r="M4525" s="1">
        <v>0</v>
      </c>
      <c r="O4525" s="1">
        <v>0</v>
      </c>
      <c r="Q4525" s="1">
        <v>0</v>
      </c>
      <c r="S4525" s="1">
        <v>0</v>
      </c>
      <c r="U4525" s="1">
        <v>0</v>
      </c>
      <c r="W4525" s="1">
        <v>0</v>
      </c>
      <c r="Y4525" s="1">
        <v>0</v>
      </c>
      <c r="AA4525" s="1">
        <v>0</v>
      </c>
      <c r="AC4525" s="1">
        <v>0</v>
      </c>
      <c r="AE4525" s="1">
        <v>0</v>
      </c>
      <c r="AG4525" s="1">
        <v>2</v>
      </c>
      <c r="AH4525" s="1">
        <v>12000</v>
      </c>
    </row>
    <row r="4526" spans="1:34">
      <c r="A4526" s="1" t="s">
        <v>11656</v>
      </c>
      <c r="B4526" s="1" t="s">
        <v>11657</v>
      </c>
      <c r="C4526" s="1" t="s">
        <v>867</v>
      </c>
      <c r="D4526" s="1">
        <v>6</v>
      </c>
      <c r="E4526" s="1">
        <v>42825</v>
      </c>
      <c r="F4526" s="1" t="s">
        <v>20332</v>
      </c>
      <c r="G4526" s="1" t="s">
        <v>72</v>
      </c>
      <c r="H4526" s="1" t="s">
        <v>65</v>
      </c>
      <c r="I4526" s="1">
        <v>0.8</v>
      </c>
      <c r="J4526" s="1" t="s">
        <v>75</v>
      </c>
      <c r="K4526" s="1">
        <v>0</v>
      </c>
      <c r="M4526" s="1">
        <v>0</v>
      </c>
      <c r="O4526" s="1">
        <v>0</v>
      </c>
      <c r="Q4526" s="1">
        <v>0</v>
      </c>
      <c r="S4526" s="1">
        <v>0</v>
      </c>
      <c r="U4526" s="1">
        <v>0</v>
      </c>
      <c r="W4526" s="1">
        <v>0</v>
      </c>
      <c r="Y4526" s="1">
        <v>0</v>
      </c>
      <c r="AA4526" s="1">
        <v>0</v>
      </c>
      <c r="AC4526" s="1">
        <v>0</v>
      </c>
      <c r="AE4526" s="1">
        <v>0</v>
      </c>
      <c r="AG4526" s="1">
        <v>1</v>
      </c>
      <c r="AH4526" s="1">
        <v>0</v>
      </c>
    </row>
    <row r="4527" spans="1:34">
      <c r="A4527" s="1" t="s">
        <v>11658</v>
      </c>
      <c r="B4527" s="1" t="s">
        <v>11659</v>
      </c>
      <c r="C4527" s="1" t="s">
        <v>98</v>
      </c>
      <c r="D4527" s="1">
        <v>5</v>
      </c>
      <c r="E4527" s="4">
        <v>44659</v>
      </c>
      <c r="F4527" s="1" t="s">
        <v>11660</v>
      </c>
      <c r="G4527" s="1" t="s">
        <v>72</v>
      </c>
      <c r="H4527" s="1" t="s">
        <v>73</v>
      </c>
      <c r="I4527" s="1">
        <v>0</v>
      </c>
      <c r="J4527" s="1" t="s">
        <v>1640</v>
      </c>
      <c r="K4527" s="1">
        <v>0.8</v>
      </c>
      <c r="L4527" s="1" t="s">
        <v>75</v>
      </c>
      <c r="M4527" s="1">
        <v>0</v>
      </c>
      <c r="O4527" s="1">
        <v>0</v>
      </c>
      <c r="Q4527" s="1">
        <v>0</v>
      </c>
      <c r="S4527" s="1">
        <v>0</v>
      </c>
      <c r="U4527" s="1">
        <v>0</v>
      </c>
      <c r="W4527" s="1">
        <v>0</v>
      </c>
      <c r="Y4527" s="1">
        <v>0</v>
      </c>
      <c r="AA4527" s="1">
        <v>0</v>
      </c>
      <c r="AC4527" s="1">
        <v>0</v>
      </c>
      <c r="AE4527" s="1">
        <v>0</v>
      </c>
      <c r="AG4527" s="1">
        <v>2</v>
      </c>
      <c r="AH4527" s="1">
        <v>7499.99</v>
      </c>
    </row>
    <row r="4528" spans="1:34">
      <c r="A4528" s="1" t="s">
        <v>11661</v>
      </c>
      <c r="B4528" s="1" t="s">
        <v>11662</v>
      </c>
      <c r="C4528" s="1" t="s">
        <v>212</v>
      </c>
      <c r="D4528" s="1">
        <v>51</v>
      </c>
      <c r="E4528" s="4">
        <v>44560</v>
      </c>
      <c r="F4528" s="1" t="s">
        <v>11663</v>
      </c>
      <c r="G4528" s="1" t="s">
        <v>72</v>
      </c>
      <c r="H4528" s="1" t="s">
        <v>73</v>
      </c>
      <c r="I4528" s="1">
        <v>0</v>
      </c>
      <c r="J4528" s="1" t="s">
        <v>397</v>
      </c>
      <c r="K4528" s="1">
        <v>0.7</v>
      </c>
      <c r="L4528" s="1" t="s">
        <v>75</v>
      </c>
      <c r="M4528" s="1">
        <v>0</v>
      </c>
      <c r="O4528" s="1">
        <v>0</v>
      </c>
      <c r="Q4528" s="1">
        <v>0</v>
      </c>
      <c r="S4528" s="1">
        <v>0</v>
      </c>
      <c r="U4528" s="1">
        <v>0</v>
      </c>
      <c r="W4528" s="1">
        <v>0</v>
      </c>
      <c r="Y4528" s="1">
        <v>0</v>
      </c>
      <c r="AA4528" s="1">
        <v>0</v>
      </c>
      <c r="AC4528" s="1">
        <v>0</v>
      </c>
      <c r="AE4528" s="1">
        <v>0</v>
      </c>
      <c r="AG4528" s="1">
        <v>2</v>
      </c>
      <c r="AH4528" s="1">
        <v>8000</v>
      </c>
    </row>
    <row r="4529" spans="1:34">
      <c r="A4529" s="1" t="s">
        <v>11664</v>
      </c>
      <c r="B4529" s="1" t="s">
        <v>11665</v>
      </c>
      <c r="C4529" s="1" t="s">
        <v>387</v>
      </c>
      <c r="D4529" s="1">
        <v>6</v>
      </c>
      <c r="E4529" s="1">
        <v>44104</v>
      </c>
      <c r="F4529" s="1" t="s">
        <v>20332</v>
      </c>
      <c r="G4529" s="1" t="s">
        <v>72</v>
      </c>
      <c r="H4529" s="1" t="s">
        <v>65</v>
      </c>
      <c r="I4529" s="1">
        <v>0.8</v>
      </c>
      <c r="J4529" s="1" t="s">
        <v>75</v>
      </c>
      <c r="K4529" s="1">
        <v>0</v>
      </c>
      <c r="M4529" s="1">
        <v>0</v>
      </c>
      <c r="O4529" s="1">
        <v>0</v>
      </c>
      <c r="Q4529" s="1">
        <v>0</v>
      </c>
      <c r="S4529" s="1">
        <v>0</v>
      </c>
      <c r="U4529" s="1">
        <v>0</v>
      </c>
      <c r="W4529" s="1">
        <v>0</v>
      </c>
      <c r="Y4529" s="1">
        <v>0</v>
      </c>
      <c r="AA4529" s="1">
        <v>0</v>
      </c>
      <c r="AC4529" s="1">
        <v>0</v>
      </c>
      <c r="AE4529" s="1">
        <v>0</v>
      </c>
      <c r="AG4529" s="1">
        <v>1</v>
      </c>
      <c r="AH4529" s="1">
        <v>0</v>
      </c>
    </row>
    <row r="4530" spans="1:34">
      <c r="A4530" s="1" t="s">
        <v>11666</v>
      </c>
      <c r="B4530" s="1" t="s">
        <v>11667</v>
      </c>
      <c r="C4530" s="1" t="s">
        <v>1199</v>
      </c>
      <c r="D4530" s="1">
        <v>55</v>
      </c>
      <c r="E4530" s="1">
        <v>44889</v>
      </c>
      <c r="F4530" s="1" t="s">
        <v>20646</v>
      </c>
      <c r="G4530" s="1" t="s">
        <v>694</v>
      </c>
      <c r="H4530" s="1" t="s">
        <v>65</v>
      </c>
      <c r="I4530" s="1">
        <v>0.8</v>
      </c>
      <c r="J4530" s="1" t="s">
        <v>75</v>
      </c>
      <c r="K4530" s="1">
        <v>0</v>
      </c>
      <c r="M4530" s="1">
        <v>0</v>
      </c>
      <c r="O4530" s="1">
        <v>0</v>
      </c>
      <c r="Q4530" s="1">
        <v>0</v>
      </c>
      <c r="S4530" s="1">
        <v>0</v>
      </c>
      <c r="U4530" s="1">
        <v>0</v>
      </c>
      <c r="W4530" s="1">
        <v>0</v>
      </c>
      <c r="Y4530" s="1">
        <v>0</v>
      </c>
      <c r="AA4530" s="1">
        <v>0</v>
      </c>
      <c r="AC4530" s="1">
        <v>0</v>
      </c>
      <c r="AE4530" s="1">
        <v>0</v>
      </c>
      <c r="AG4530" s="1">
        <v>1</v>
      </c>
      <c r="AH4530" s="1">
        <v>0</v>
      </c>
    </row>
    <row r="4531" spans="1:34">
      <c r="A4531" s="1" t="s">
        <v>11668</v>
      </c>
      <c r="B4531" s="1" t="s">
        <v>11669</v>
      </c>
      <c r="C4531" s="1" t="s">
        <v>291</v>
      </c>
      <c r="D4531" s="1">
        <v>10</v>
      </c>
      <c r="E4531" s="4">
        <v>44662</v>
      </c>
      <c r="F4531" s="1" t="s">
        <v>11670</v>
      </c>
      <c r="G4531" s="1" t="s">
        <v>72</v>
      </c>
      <c r="H4531" s="1" t="s">
        <v>73</v>
      </c>
      <c r="I4531" s="1">
        <v>0</v>
      </c>
      <c r="J4531" s="1" t="s">
        <v>89</v>
      </c>
      <c r="K4531" s="1">
        <v>0.75</v>
      </c>
      <c r="L4531" s="1" t="s">
        <v>75</v>
      </c>
      <c r="M4531" s="1">
        <v>0</v>
      </c>
      <c r="O4531" s="1">
        <v>0</v>
      </c>
      <c r="Q4531" s="1">
        <v>0</v>
      </c>
      <c r="S4531" s="1">
        <v>0</v>
      </c>
      <c r="U4531" s="1">
        <v>0</v>
      </c>
      <c r="W4531" s="1">
        <v>0</v>
      </c>
      <c r="Y4531" s="1">
        <v>0</v>
      </c>
      <c r="AA4531" s="1">
        <v>0</v>
      </c>
      <c r="AC4531" s="1">
        <v>0</v>
      </c>
      <c r="AE4531" s="1">
        <v>0</v>
      </c>
      <c r="AG4531" s="1">
        <v>2</v>
      </c>
      <c r="AH4531" s="1">
        <v>12000</v>
      </c>
    </row>
    <row r="4532" spans="1:34">
      <c r="A4532" s="1" t="s">
        <v>11671</v>
      </c>
      <c r="B4532" s="1" t="s">
        <v>11672</v>
      </c>
      <c r="C4532" s="1" t="s">
        <v>360</v>
      </c>
      <c r="H4532" s="1" t="s">
        <v>65</v>
      </c>
      <c r="I4532" s="1" t="s">
        <v>66</v>
      </c>
      <c r="V4532" s="1" t="s">
        <v>67</v>
      </c>
    </row>
    <row r="4533" spans="1:34">
      <c r="A4533" s="1" t="s">
        <v>11673</v>
      </c>
      <c r="B4533" s="1" t="s">
        <v>11674</v>
      </c>
      <c r="C4533" s="1" t="s">
        <v>259</v>
      </c>
      <c r="D4533" s="1">
        <v>6</v>
      </c>
      <c r="E4533" s="1">
        <v>40294</v>
      </c>
      <c r="F4533" s="1" t="s">
        <v>20332</v>
      </c>
      <c r="G4533" s="1" t="s">
        <v>72</v>
      </c>
      <c r="H4533" s="1" t="s">
        <v>65</v>
      </c>
      <c r="I4533" s="1">
        <v>0.1</v>
      </c>
      <c r="J4533" s="1" t="s">
        <v>75</v>
      </c>
      <c r="K4533" s="1">
        <v>0</v>
      </c>
      <c r="M4533" s="1">
        <v>0</v>
      </c>
      <c r="O4533" s="1">
        <v>0</v>
      </c>
      <c r="Q4533" s="1">
        <v>0</v>
      </c>
      <c r="S4533" s="1">
        <v>0</v>
      </c>
      <c r="U4533" s="1">
        <v>0</v>
      </c>
      <c r="W4533" s="1">
        <v>0</v>
      </c>
      <c r="Y4533" s="1">
        <v>0</v>
      </c>
      <c r="AA4533" s="1">
        <v>0</v>
      </c>
      <c r="AC4533" s="1">
        <v>0</v>
      </c>
      <c r="AE4533" s="1">
        <v>0</v>
      </c>
      <c r="AG4533" s="1">
        <v>1</v>
      </c>
      <c r="AH4533" s="1">
        <v>0</v>
      </c>
    </row>
    <row r="4534" spans="1:34">
      <c r="A4534" s="1" t="s">
        <v>11675</v>
      </c>
      <c r="B4534" s="1" t="s">
        <v>11676</v>
      </c>
      <c r="C4534" s="1" t="s">
        <v>126</v>
      </c>
      <c r="H4534" s="1" t="s">
        <v>65</v>
      </c>
      <c r="I4534" s="1" t="s">
        <v>66</v>
      </c>
      <c r="V4534" s="1" t="s">
        <v>67</v>
      </c>
    </row>
    <row r="4535" spans="1:34">
      <c r="A4535" s="1" t="s">
        <v>11677</v>
      </c>
      <c r="B4535" s="1" t="s">
        <v>11678</v>
      </c>
      <c r="C4535" s="1" t="s">
        <v>126</v>
      </c>
      <c r="H4535" s="1" t="s">
        <v>65</v>
      </c>
      <c r="I4535" s="1" t="s">
        <v>66</v>
      </c>
      <c r="V4535" s="1" t="s">
        <v>67</v>
      </c>
    </row>
    <row r="4536" spans="1:34">
      <c r="A4536" s="1" t="s">
        <v>11679</v>
      </c>
      <c r="B4536" s="1" t="s">
        <v>11680</v>
      </c>
      <c r="C4536" s="1" t="s">
        <v>491</v>
      </c>
      <c r="D4536" s="1">
        <v>72</v>
      </c>
      <c r="E4536" s="1">
        <v>44113</v>
      </c>
      <c r="F4536" s="1" t="s">
        <v>20332</v>
      </c>
      <c r="G4536" s="1" t="s">
        <v>72</v>
      </c>
      <c r="H4536" s="1" t="s">
        <v>65</v>
      </c>
      <c r="I4536" s="1">
        <v>0.5</v>
      </c>
      <c r="J4536" s="1" t="s">
        <v>75</v>
      </c>
      <c r="K4536" s="1">
        <v>0</v>
      </c>
      <c r="M4536" s="1">
        <v>0</v>
      </c>
      <c r="O4536" s="1">
        <v>0</v>
      </c>
      <c r="Q4536" s="1">
        <v>0</v>
      </c>
      <c r="S4536" s="1">
        <v>0</v>
      </c>
      <c r="U4536" s="1">
        <v>0</v>
      </c>
      <c r="W4536" s="1">
        <v>0</v>
      </c>
      <c r="Y4536" s="1">
        <v>0</v>
      </c>
      <c r="AA4536" s="1">
        <v>0</v>
      </c>
      <c r="AC4536" s="1">
        <v>0</v>
      </c>
      <c r="AE4536" s="1">
        <v>0</v>
      </c>
      <c r="AG4536" s="1">
        <v>1</v>
      </c>
      <c r="AH4536" s="1">
        <v>0</v>
      </c>
    </row>
    <row r="4537" spans="1:34">
      <c r="A4537" s="1" t="s">
        <v>11681</v>
      </c>
      <c r="B4537" s="1" t="s">
        <v>11682</v>
      </c>
      <c r="C4537" s="1" t="s">
        <v>65</v>
      </c>
      <c r="D4537" s="1">
        <v>12</v>
      </c>
      <c r="E4537" s="1">
        <v>43157</v>
      </c>
      <c r="F4537" s="1" t="s">
        <v>20332</v>
      </c>
      <c r="G4537" s="1" t="s">
        <v>72</v>
      </c>
      <c r="H4537" s="1" t="s">
        <v>73</v>
      </c>
      <c r="I4537" s="1">
        <v>0</v>
      </c>
      <c r="J4537" s="1" t="s">
        <v>1194</v>
      </c>
      <c r="K4537" s="1">
        <v>0.8</v>
      </c>
      <c r="L4537" s="1" t="s">
        <v>75</v>
      </c>
      <c r="M4537" s="1">
        <v>0</v>
      </c>
      <c r="O4537" s="1">
        <v>0</v>
      </c>
      <c r="Q4537" s="1">
        <v>0</v>
      </c>
      <c r="S4537" s="1">
        <v>0</v>
      </c>
      <c r="U4537" s="1">
        <v>0</v>
      </c>
      <c r="W4537" s="1">
        <v>0</v>
      </c>
      <c r="Y4537" s="1">
        <v>0</v>
      </c>
      <c r="AA4537" s="1">
        <v>0</v>
      </c>
      <c r="AC4537" s="1">
        <v>0</v>
      </c>
      <c r="AE4537" s="1">
        <v>0</v>
      </c>
      <c r="AG4537" s="1">
        <v>2</v>
      </c>
      <c r="AH4537" s="1">
        <v>12500</v>
      </c>
    </row>
    <row r="4538" spans="1:34">
      <c r="A4538" s="1" t="s">
        <v>11683</v>
      </c>
      <c r="B4538" s="1" t="s">
        <v>11684</v>
      </c>
      <c r="C4538" s="1" t="s">
        <v>98</v>
      </c>
      <c r="D4538" s="1">
        <v>79</v>
      </c>
      <c r="E4538" s="4">
        <v>44559</v>
      </c>
      <c r="F4538" s="1" t="s">
        <v>11685</v>
      </c>
      <c r="G4538" s="1" t="s">
        <v>72</v>
      </c>
      <c r="H4538" s="1" t="s">
        <v>73</v>
      </c>
      <c r="I4538" s="1">
        <v>0</v>
      </c>
      <c r="J4538" s="1" t="s">
        <v>89</v>
      </c>
      <c r="K4538" s="1">
        <v>0.8</v>
      </c>
      <c r="L4538" s="1" t="s">
        <v>75</v>
      </c>
      <c r="M4538" s="1">
        <v>0</v>
      </c>
      <c r="O4538" s="1">
        <v>0</v>
      </c>
      <c r="Q4538" s="1">
        <v>0</v>
      </c>
      <c r="S4538" s="1">
        <v>0</v>
      </c>
      <c r="U4538" s="1">
        <v>0</v>
      </c>
      <c r="W4538" s="1">
        <v>0</v>
      </c>
      <c r="Y4538" s="1">
        <v>0</v>
      </c>
      <c r="AA4538" s="1">
        <v>0</v>
      </c>
      <c r="AC4538" s="1">
        <v>0</v>
      </c>
      <c r="AE4538" s="1">
        <v>0</v>
      </c>
      <c r="AG4538" s="1">
        <v>2</v>
      </c>
      <c r="AH4538" s="1">
        <v>12000</v>
      </c>
    </row>
    <row r="4539" spans="1:34">
      <c r="A4539" s="1" t="s">
        <v>11686</v>
      </c>
      <c r="B4539" s="1" t="s">
        <v>11687</v>
      </c>
      <c r="C4539" s="1" t="s">
        <v>411</v>
      </c>
      <c r="H4539" s="1" t="s">
        <v>65</v>
      </c>
      <c r="I4539" s="1" t="s">
        <v>66</v>
      </c>
      <c r="V4539" s="1" t="s">
        <v>67</v>
      </c>
    </row>
    <row r="4540" spans="1:34">
      <c r="A4540" s="1" t="s">
        <v>11688</v>
      </c>
      <c r="B4540" s="1" t="s">
        <v>11689</v>
      </c>
      <c r="C4540" s="1" t="s">
        <v>306</v>
      </c>
      <c r="D4540" s="1">
        <v>70</v>
      </c>
      <c r="E4540" s="1">
        <v>43829</v>
      </c>
      <c r="F4540" s="1" t="s">
        <v>20332</v>
      </c>
      <c r="G4540" s="1" t="s">
        <v>72</v>
      </c>
      <c r="H4540" s="1" t="s">
        <v>73</v>
      </c>
      <c r="I4540" s="1">
        <v>0</v>
      </c>
      <c r="J4540" s="1" t="s">
        <v>74</v>
      </c>
      <c r="K4540" s="1">
        <v>0.8</v>
      </c>
      <c r="L4540" s="1" t="s">
        <v>75</v>
      </c>
      <c r="M4540" s="1">
        <v>0</v>
      </c>
      <c r="O4540" s="1">
        <v>0</v>
      </c>
      <c r="Q4540" s="1">
        <v>0</v>
      </c>
      <c r="S4540" s="1">
        <v>0</v>
      </c>
      <c r="U4540" s="1">
        <v>0</v>
      </c>
      <c r="W4540" s="1">
        <v>0</v>
      </c>
      <c r="Y4540" s="1">
        <v>0</v>
      </c>
      <c r="AA4540" s="1">
        <v>0</v>
      </c>
      <c r="AC4540" s="1">
        <v>0</v>
      </c>
      <c r="AE4540" s="1">
        <v>0</v>
      </c>
      <c r="AG4540" s="1">
        <v>2</v>
      </c>
      <c r="AH4540" s="1">
        <v>10000</v>
      </c>
    </row>
    <row r="4541" spans="1:34">
      <c r="A4541" s="1" t="s">
        <v>11690</v>
      </c>
      <c r="B4541" s="1" t="s">
        <v>11691</v>
      </c>
      <c r="C4541" s="1" t="s">
        <v>423</v>
      </c>
      <c r="D4541" s="1">
        <v>11</v>
      </c>
      <c r="E4541" s="4">
        <v>44711</v>
      </c>
      <c r="F4541" s="1" t="s">
        <v>11692</v>
      </c>
      <c r="G4541" s="1" t="s">
        <v>72</v>
      </c>
      <c r="H4541" s="1" t="s">
        <v>73</v>
      </c>
      <c r="I4541" s="1">
        <v>0</v>
      </c>
      <c r="J4541" s="1" t="s">
        <v>74</v>
      </c>
      <c r="K4541" s="1">
        <v>0.7</v>
      </c>
      <c r="L4541" s="1" t="s">
        <v>75</v>
      </c>
      <c r="M4541" s="1">
        <v>0</v>
      </c>
      <c r="O4541" s="1">
        <v>0</v>
      </c>
      <c r="Q4541" s="1">
        <v>0</v>
      </c>
      <c r="S4541" s="1">
        <v>0</v>
      </c>
      <c r="U4541" s="1">
        <v>0</v>
      </c>
      <c r="W4541" s="1">
        <v>0</v>
      </c>
      <c r="Y4541" s="1">
        <v>0</v>
      </c>
      <c r="AA4541" s="1">
        <v>0</v>
      </c>
      <c r="AC4541" s="1">
        <v>0</v>
      </c>
      <c r="AE4541" s="1">
        <v>0</v>
      </c>
      <c r="AG4541" s="1">
        <v>2</v>
      </c>
      <c r="AH4541" s="1">
        <v>10000</v>
      </c>
    </row>
    <row r="4542" spans="1:34">
      <c r="A4542" s="1" t="s">
        <v>11693</v>
      </c>
      <c r="B4542" s="1" t="s">
        <v>11694</v>
      </c>
      <c r="C4542" s="1" t="s">
        <v>460</v>
      </c>
      <c r="D4542" s="1">
        <v>21</v>
      </c>
      <c r="E4542" s="4">
        <v>44711</v>
      </c>
      <c r="F4542" s="1" t="s">
        <v>11695</v>
      </c>
      <c r="G4542" s="1" t="s">
        <v>80</v>
      </c>
      <c r="H4542" s="1" t="s">
        <v>73</v>
      </c>
      <c r="I4542" s="1">
        <v>0</v>
      </c>
      <c r="J4542" s="1" t="s">
        <v>89</v>
      </c>
      <c r="K4542" s="1">
        <v>0.65</v>
      </c>
      <c r="L4542" s="1" t="s">
        <v>82</v>
      </c>
      <c r="M4542" s="1">
        <v>0.7</v>
      </c>
      <c r="N4542" s="1" t="s">
        <v>83</v>
      </c>
      <c r="O4542" s="1">
        <v>0.75</v>
      </c>
      <c r="P4542" s="1" t="s">
        <v>84</v>
      </c>
      <c r="Q4542" s="1">
        <v>0.8</v>
      </c>
      <c r="R4542" s="1" t="s">
        <v>85</v>
      </c>
      <c r="S4542" s="1">
        <v>0</v>
      </c>
      <c r="U4542" s="1">
        <v>0</v>
      </c>
      <c r="W4542" s="1">
        <v>0</v>
      </c>
      <c r="Y4542" s="1">
        <v>0</v>
      </c>
      <c r="AA4542" s="1">
        <v>0</v>
      </c>
      <c r="AC4542" s="1">
        <v>0</v>
      </c>
      <c r="AE4542" s="1">
        <v>0</v>
      </c>
      <c r="AG4542" s="1">
        <v>4</v>
      </c>
      <c r="AH4542" s="1">
        <v>12000</v>
      </c>
    </row>
    <row r="4543" spans="1:34">
      <c r="A4543" s="1" t="s">
        <v>11696</v>
      </c>
      <c r="B4543" s="1" t="s">
        <v>11697</v>
      </c>
      <c r="C4543" s="1" t="s">
        <v>112</v>
      </c>
      <c r="D4543" s="1">
        <v>72</v>
      </c>
      <c r="E4543" s="4">
        <v>44496</v>
      </c>
      <c r="F4543" s="1" t="s">
        <v>11698</v>
      </c>
      <c r="G4543" s="1" t="s">
        <v>72</v>
      </c>
      <c r="H4543" s="1" t="s">
        <v>65</v>
      </c>
      <c r="I4543" s="1">
        <v>0.3</v>
      </c>
      <c r="J4543" s="1" t="s">
        <v>75</v>
      </c>
      <c r="K4543" s="1">
        <v>0</v>
      </c>
      <c r="M4543" s="1">
        <v>0</v>
      </c>
      <c r="O4543" s="1">
        <v>0</v>
      </c>
      <c r="Q4543" s="1">
        <v>0</v>
      </c>
      <c r="S4543" s="1">
        <v>0</v>
      </c>
      <c r="U4543" s="1">
        <v>0</v>
      </c>
      <c r="W4543" s="1">
        <v>0</v>
      </c>
      <c r="Y4543" s="1">
        <v>0</v>
      </c>
      <c r="AA4543" s="1">
        <v>0</v>
      </c>
      <c r="AC4543" s="1">
        <v>0</v>
      </c>
      <c r="AE4543" s="1">
        <v>0</v>
      </c>
      <c r="AG4543" s="1">
        <v>1</v>
      </c>
      <c r="AH4543" s="1">
        <v>0</v>
      </c>
    </row>
    <row r="4544" spans="1:34">
      <c r="A4544" s="1" t="s">
        <v>11699</v>
      </c>
      <c r="B4544" s="1" t="s">
        <v>11700</v>
      </c>
      <c r="C4544" s="1" t="s">
        <v>64</v>
      </c>
      <c r="D4544" s="1">
        <v>8</v>
      </c>
      <c r="E4544" s="4">
        <v>44620</v>
      </c>
      <c r="F4544" s="1" t="s">
        <v>11701</v>
      </c>
      <c r="G4544" s="1" t="s">
        <v>80</v>
      </c>
      <c r="H4544" s="1" t="s">
        <v>73</v>
      </c>
      <c r="I4544" s="1">
        <v>0</v>
      </c>
      <c r="J4544" s="1" t="s">
        <v>81</v>
      </c>
      <c r="K4544" s="1">
        <v>0.5</v>
      </c>
      <c r="L4544" s="1" t="s">
        <v>82</v>
      </c>
      <c r="M4544" s="1">
        <v>0.6</v>
      </c>
      <c r="N4544" s="1" t="s">
        <v>83</v>
      </c>
      <c r="O4544" s="1">
        <v>0.7</v>
      </c>
      <c r="P4544" s="1" t="s">
        <v>84</v>
      </c>
      <c r="Q4544" s="1">
        <v>0.8</v>
      </c>
      <c r="R4544" s="1" t="s">
        <v>85</v>
      </c>
      <c r="S4544" s="1">
        <v>0</v>
      </c>
      <c r="U4544" s="1">
        <v>0</v>
      </c>
      <c r="W4544" s="1">
        <v>0</v>
      </c>
      <c r="Y4544" s="1">
        <v>0</v>
      </c>
      <c r="AA4544" s="1">
        <v>0</v>
      </c>
      <c r="AC4544" s="1">
        <v>0</v>
      </c>
      <c r="AE4544" s="1">
        <v>0</v>
      </c>
      <c r="AG4544" s="1">
        <v>4</v>
      </c>
      <c r="AH4544" s="1">
        <v>15000</v>
      </c>
    </row>
    <row r="4545" spans="1:34">
      <c r="A4545" s="1" t="s">
        <v>11702</v>
      </c>
      <c r="B4545" s="1" t="s">
        <v>11703</v>
      </c>
      <c r="C4545" s="1" t="s">
        <v>779</v>
      </c>
      <c r="D4545" s="1">
        <v>8</v>
      </c>
      <c r="E4545" s="1">
        <v>43544</v>
      </c>
      <c r="F4545" s="1" t="s">
        <v>20332</v>
      </c>
      <c r="G4545" s="1" t="s">
        <v>72</v>
      </c>
      <c r="H4545" s="1" t="s">
        <v>73</v>
      </c>
      <c r="I4545" s="1">
        <v>0</v>
      </c>
      <c r="J4545" s="1" t="s">
        <v>89</v>
      </c>
      <c r="K4545" s="1">
        <v>0.8</v>
      </c>
      <c r="L4545" s="1" t="s">
        <v>75</v>
      </c>
      <c r="M4545" s="1">
        <v>0</v>
      </c>
      <c r="O4545" s="1">
        <v>0</v>
      </c>
      <c r="Q4545" s="1">
        <v>0</v>
      </c>
      <c r="S4545" s="1">
        <v>0</v>
      </c>
      <c r="U4545" s="1">
        <v>0</v>
      </c>
      <c r="W4545" s="1">
        <v>0</v>
      </c>
      <c r="Y4545" s="1">
        <v>0</v>
      </c>
      <c r="AA4545" s="1">
        <v>0</v>
      </c>
      <c r="AC4545" s="1">
        <v>0</v>
      </c>
      <c r="AE4545" s="1">
        <v>0</v>
      </c>
      <c r="AG4545" s="1">
        <v>2</v>
      </c>
      <c r="AH4545" s="1">
        <v>12000</v>
      </c>
    </row>
    <row r="4546" spans="1:34">
      <c r="A4546" s="1" t="s">
        <v>11704</v>
      </c>
      <c r="B4546" s="1" t="s">
        <v>11705</v>
      </c>
      <c r="C4546" s="1" t="s">
        <v>306</v>
      </c>
      <c r="D4546" s="1">
        <v>11</v>
      </c>
      <c r="E4546" s="4">
        <v>44670</v>
      </c>
      <c r="F4546" s="1" t="s">
        <v>11706</v>
      </c>
      <c r="G4546" s="1" t="s">
        <v>72</v>
      </c>
      <c r="H4546" s="1" t="s">
        <v>73</v>
      </c>
      <c r="I4546" s="1">
        <v>0</v>
      </c>
      <c r="J4546" s="1" t="s">
        <v>434</v>
      </c>
      <c r="K4546" s="1">
        <v>0.7</v>
      </c>
      <c r="L4546" s="1" t="s">
        <v>75</v>
      </c>
      <c r="M4546" s="1">
        <v>0</v>
      </c>
      <c r="O4546" s="1">
        <v>0</v>
      </c>
      <c r="Q4546" s="1">
        <v>0</v>
      </c>
      <c r="S4546" s="1">
        <v>0</v>
      </c>
      <c r="U4546" s="1">
        <v>0</v>
      </c>
      <c r="W4546" s="1">
        <v>0</v>
      </c>
      <c r="Y4546" s="1">
        <v>0</v>
      </c>
      <c r="AA4546" s="1">
        <v>0</v>
      </c>
      <c r="AC4546" s="1">
        <v>0</v>
      </c>
      <c r="AE4546" s="1">
        <v>0</v>
      </c>
      <c r="AG4546" s="1">
        <v>2</v>
      </c>
      <c r="AH4546" s="1">
        <v>7500</v>
      </c>
    </row>
    <row r="4547" spans="1:34">
      <c r="A4547" s="1" t="s">
        <v>11707</v>
      </c>
      <c r="B4547" s="1" t="s">
        <v>11708</v>
      </c>
      <c r="C4547" s="1" t="s">
        <v>199</v>
      </c>
      <c r="D4547" s="1">
        <v>1</v>
      </c>
      <c r="E4547" s="4">
        <v>44770</v>
      </c>
      <c r="F4547" s="1" t="s">
        <v>11709</v>
      </c>
      <c r="G4547" s="1" t="s">
        <v>72</v>
      </c>
      <c r="H4547" s="1" t="s">
        <v>73</v>
      </c>
      <c r="I4547" s="1">
        <v>0</v>
      </c>
      <c r="J4547" s="1" t="s">
        <v>81</v>
      </c>
      <c r="K4547" s="1">
        <v>0.8</v>
      </c>
      <c r="L4547" s="1" t="s">
        <v>75</v>
      </c>
      <c r="M4547" s="1">
        <v>0</v>
      </c>
      <c r="O4547" s="1">
        <v>0</v>
      </c>
      <c r="Q4547" s="1">
        <v>0</v>
      </c>
      <c r="S4547" s="1">
        <v>0</v>
      </c>
      <c r="U4547" s="1">
        <v>0</v>
      </c>
      <c r="W4547" s="1">
        <v>0</v>
      </c>
      <c r="Y4547" s="1">
        <v>0</v>
      </c>
      <c r="AA4547" s="1">
        <v>0</v>
      </c>
      <c r="AC4547" s="1">
        <v>0</v>
      </c>
      <c r="AE4547" s="1">
        <v>0</v>
      </c>
      <c r="AG4547" s="1">
        <v>2</v>
      </c>
      <c r="AH4547" s="1">
        <v>15000</v>
      </c>
    </row>
    <row r="4548" spans="1:34">
      <c r="A4548" s="1" t="s">
        <v>11710</v>
      </c>
      <c r="B4548" s="1" t="s">
        <v>11711</v>
      </c>
      <c r="C4548" s="1" t="s">
        <v>1631</v>
      </c>
      <c r="D4548" s="1">
        <v>44</v>
      </c>
      <c r="E4548" s="4">
        <v>44553</v>
      </c>
      <c r="F4548" s="1" t="s">
        <v>11712</v>
      </c>
      <c r="G4548" s="1" t="s">
        <v>72</v>
      </c>
      <c r="H4548" s="1" t="s">
        <v>73</v>
      </c>
      <c r="I4548" s="1">
        <v>0</v>
      </c>
      <c r="J4548" s="1" t="s">
        <v>397</v>
      </c>
      <c r="K4548" s="1">
        <v>0.5</v>
      </c>
      <c r="L4548" s="1" t="s">
        <v>75</v>
      </c>
      <c r="M4548" s="1">
        <v>0</v>
      </c>
      <c r="O4548" s="1">
        <v>0</v>
      </c>
      <c r="Q4548" s="1">
        <v>0</v>
      </c>
      <c r="S4548" s="1">
        <v>0</v>
      </c>
      <c r="U4548" s="1">
        <v>0</v>
      </c>
      <c r="W4548" s="1">
        <v>0</v>
      </c>
      <c r="Y4548" s="1">
        <v>0</v>
      </c>
      <c r="AA4548" s="1">
        <v>0</v>
      </c>
      <c r="AC4548" s="1">
        <v>0</v>
      </c>
      <c r="AE4548" s="1">
        <v>0</v>
      </c>
      <c r="AG4548" s="1">
        <v>2</v>
      </c>
      <c r="AH4548" s="1">
        <v>8000</v>
      </c>
    </row>
    <row r="4549" spans="1:34">
      <c r="A4549" s="1" t="s">
        <v>11713</v>
      </c>
      <c r="B4549" s="1" t="s">
        <v>11714</v>
      </c>
      <c r="C4549" s="1" t="s">
        <v>129</v>
      </c>
      <c r="D4549" s="1">
        <v>6</v>
      </c>
      <c r="E4549" s="1">
        <v>44339</v>
      </c>
      <c r="F4549" s="1" t="s">
        <v>20332</v>
      </c>
      <c r="G4549" s="1" t="s">
        <v>72</v>
      </c>
      <c r="H4549" s="1" t="s">
        <v>65</v>
      </c>
      <c r="I4549" s="1">
        <v>0.5</v>
      </c>
      <c r="J4549" s="1" t="s">
        <v>75</v>
      </c>
      <c r="K4549" s="1">
        <v>0</v>
      </c>
      <c r="M4549" s="1">
        <v>0</v>
      </c>
      <c r="O4549" s="1">
        <v>0</v>
      </c>
      <c r="Q4549" s="1">
        <v>0</v>
      </c>
      <c r="S4549" s="1">
        <v>0</v>
      </c>
      <c r="U4549" s="1">
        <v>0</v>
      </c>
      <c r="W4549" s="1">
        <v>0</v>
      </c>
      <c r="Y4549" s="1">
        <v>0</v>
      </c>
      <c r="AA4549" s="1">
        <v>0</v>
      </c>
      <c r="AC4549" s="1">
        <v>0</v>
      </c>
      <c r="AE4549" s="1">
        <v>0</v>
      </c>
      <c r="AG4549" s="1">
        <v>1</v>
      </c>
      <c r="AH4549" s="1">
        <v>0</v>
      </c>
    </row>
    <row r="4550" spans="1:34">
      <c r="A4550" s="1" t="s">
        <v>11715</v>
      </c>
      <c r="B4550" s="1" t="s">
        <v>11716</v>
      </c>
      <c r="C4550" s="1" t="s">
        <v>98</v>
      </c>
      <c r="D4550" s="1">
        <v>6</v>
      </c>
      <c r="E4550" s="4">
        <v>44650</v>
      </c>
      <c r="F4550" s="1" t="s">
        <v>11717</v>
      </c>
      <c r="G4550" s="1" t="s">
        <v>80</v>
      </c>
      <c r="H4550" s="1" t="s">
        <v>73</v>
      </c>
      <c r="I4550" s="1">
        <v>0.4</v>
      </c>
      <c r="J4550" s="1" t="s">
        <v>82</v>
      </c>
      <c r="K4550" s="1">
        <v>0.7</v>
      </c>
      <c r="L4550" s="1" t="s">
        <v>83</v>
      </c>
      <c r="M4550" s="1">
        <v>0.79</v>
      </c>
      <c r="N4550" s="1" t="s">
        <v>84</v>
      </c>
      <c r="O4550" s="1">
        <v>0.8</v>
      </c>
      <c r="P4550" s="1" t="s">
        <v>85</v>
      </c>
      <c r="Q4550" s="1">
        <v>0</v>
      </c>
      <c r="S4550" s="1">
        <v>0</v>
      </c>
      <c r="U4550" s="1">
        <v>0</v>
      </c>
      <c r="W4550" s="1">
        <v>0</v>
      </c>
      <c r="Y4550" s="1">
        <v>0</v>
      </c>
      <c r="AA4550" s="1">
        <v>0</v>
      </c>
      <c r="AC4550" s="1">
        <v>0</v>
      </c>
      <c r="AE4550" s="1">
        <v>0</v>
      </c>
      <c r="AG4550" s="1">
        <v>3</v>
      </c>
      <c r="AH4550" s="1">
        <v>0</v>
      </c>
    </row>
    <row r="4551" spans="1:34">
      <c r="A4551" s="1" t="s">
        <v>11718</v>
      </c>
      <c r="B4551" s="1" t="s">
        <v>11719</v>
      </c>
      <c r="C4551" s="1" t="s">
        <v>506</v>
      </c>
      <c r="D4551" s="1">
        <v>7</v>
      </c>
      <c r="E4551" s="4">
        <v>44639</v>
      </c>
      <c r="F4551" s="1" t="s">
        <v>11720</v>
      </c>
      <c r="G4551" s="1" t="s">
        <v>72</v>
      </c>
      <c r="H4551" s="1" t="s">
        <v>65</v>
      </c>
      <c r="I4551" s="1">
        <v>0.8</v>
      </c>
      <c r="J4551" s="1" t="s">
        <v>75</v>
      </c>
      <c r="K4551" s="1">
        <v>0</v>
      </c>
      <c r="M4551" s="1">
        <v>0</v>
      </c>
      <c r="O4551" s="1">
        <v>0</v>
      </c>
      <c r="Q4551" s="1">
        <v>0</v>
      </c>
      <c r="S4551" s="1">
        <v>0</v>
      </c>
      <c r="U4551" s="1">
        <v>0</v>
      </c>
      <c r="W4551" s="1">
        <v>0</v>
      </c>
      <c r="Y4551" s="1">
        <v>0</v>
      </c>
      <c r="AA4551" s="1">
        <v>0</v>
      </c>
      <c r="AC4551" s="1">
        <v>0</v>
      </c>
      <c r="AE4551" s="1">
        <v>0</v>
      </c>
      <c r="AG4551" s="1">
        <v>1</v>
      </c>
      <c r="AH4551" s="1">
        <v>0</v>
      </c>
    </row>
    <row r="4552" spans="1:34">
      <c r="A4552" s="1" t="s">
        <v>11721</v>
      </c>
      <c r="B4552" s="1" t="s">
        <v>11722</v>
      </c>
      <c r="C4552" s="1" t="s">
        <v>112</v>
      </c>
      <c r="D4552" s="1">
        <v>6</v>
      </c>
      <c r="E4552" s="4">
        <v>44706</v>
      </c>
      <c r="F4552" s="1" t="s">
        <v>11723</v>
      </c>
      <c r="G4552" s="1" t="s">
        <v>72</v>
      </c>
      <c r="H4552" s="1" t="s">
        <v>65</v>
      </c>
      <c r="I4552" s="1">
        <v>0.8</v>
      </c>
      <c r="J4552" s="1" t="s">
        <v>75</v>
      </c>
      <c r="K4552" s="1">
        <v>0</v>
      </c>
      <c r="M4552" s="1">
        <v>0</v>
      </c>
      <c r="O4552" s="1">
        <v>0</v>
      </c>
      <c r="Q4552" s="1">
        <v>0</v>
      </c>
      <c r="S4552" s="1">
        <v>0</v>
      </c>
      <c r="U4552" s="1">
        <v>0</v>
      </c>
      <c r="W4552" s="1">
        <v>0</v>
      </c>
      <c r="Y4552" s="1">
        <v>0</v>
      </c>
      <c r="AA4552" s="1">
        <v>0</v>
      </c>
      <c r="AC4552" s="1">
        <v>0</v>
      </c>
      <c r="AE4552" s="1">
        <v>0</v>
      </c>
      <c r="AG4552" s="1">
        <v>1</v>
      </c>
      <c r="AH4552" s="1">
        <v>0</v>
      </c>
    </row>
    <row r="4553" spans="1:34">
      <c r="A4553" s="1" t="s">
        <v>11724</v>
      </c>
      <c r="B4553" s="1" t="s">
        <v>11725</v>
      </c>
      <c r="C4553" s="1" t="s">
        <v>92</v>
      </c>
      <c r="H4553" s="1" t="s">
        <v>65</v>
      </c>
      <c r="I4553" s="1" t="s">
        <v>66</v>
      </c>
      <c r="V4553" s="1" t="s">
        <v>67</v>
      </c>
    </row>
    <row r="4554" spans="1:34">
      <c r="A4554" s="1" t="s">
        <v>11726</v>
      </c>
      <c r="B4554" s="1" t="s">
        <v>11727</v>
      </c>
      <c r="C4554" s="1" t="s">
        <v>245</v>
      </c>
      <c r="H4554" s="1" t="s">
        <v>65</v>
      </c>
      <c r="I4554" s="1" t="s">
        <v>66</v>
      </c>
      <c r="V4554" s="1" t="s">
        <v>67</v>
      </c>
    </row>
    <row r="4555" spans="1:34">
      <c r="A4555" s="1" t="s">
        <v>11728</v>
      </c>
      <c r="B4555" s="1" t="s">
        <v>11729</v>
      </c>
      <c r="C4555" s="1" t="s">
        <v>245</v>
      </c>
      <c r="H4555" s="1" t="s">
        <v>65</v>
      </c>
      <c r="I4555" s="1" t="s">
        <v>66</v>
      </c>
      <c r="V4555" s="1" t="s">
        <v>67</v>
      </c>
    </row>
    <row r="4556" spans="1:34">
      <c r="A4556" s="1" t="s">
        <v>11730</v>
      </c>
      <c r="B4556" s="1" t="s">
        <v>11731</v>
      </c>
      <c r="C4556" s="1" t="s">
        <v>245</v>
      </c>
      <c r="H4556" s="1" t="s">
        <v>65</v>
      </c>
      <c r="I4556" s="1" t="s">
        <v>66</v>
      </c>
      <c r="V4556" s="1" t="s">
        <v>67</v>
      </c>
    </row>
    <row r="4557" spans="1:34">
      <c r="A4557" s="1" t="s">
        <v>11732</v>
      </c>
      <c r="B4557" s="1" t="s">
        <v>11733</v>
      </c>
      <c r="C4557" s="1" t="s">
        <v>302</v>
      </c>
      <c r="D4557" s="1">
        <v>8</v>
      </c>
      <c r="E4557" s="4">
        <v>44637</v>
      </c>
      <c r="F4557" s="1" t="s">
        <v>11734</v>
      </c>
      <c r="G4557" s="1" t="s">
        <v>72</v>
      </c>
      <c r="H4557" s="1" t="s">
        <v>65</v>
      </c>
      <c r="I4557" s="1">
        <v>0.7</v>
      </c>
      <c r="J4557" s="1" t="s">
        <v>75</v>
      </c>
      <c r="K4557" s="1">
        <v>0</v>
      </c>
      <c r="M4557" s="1">
        <v>0</v>
      </c>
      <c r="O4557" s="1">
        <v>0</v>
      </c>
      <c r="Q4557" s="1">
        <v>0</v>
      </c>
      <c r="S4557" s="1">
        <v>0</v>
      </c>
      <c r="U4557" s="1">
        <v>0</v>
      </c>
      <c r="W4557" s="1">
        <v>0</v>
      </c>
      <c r="Y4557" s="1">
        <v>0</v>
      </c>
      <c r="AA4557" s="1">
        <v>0</v>
      </c>
      <c r="AC4557" s="1">
        <v>0</v>
      </c>
      <c r="AE4557" s="1">
        <v>0</v>
      </c>
      <c r="AG4557" s="1">
        <v>1</v>
      </c>
      <c r="AH4557" s="1">
        <v>0</v>
      </c>
    </row>
    <row r="4558" spans="1:34">
      <c r="A4558" s="1" t="s">
        <v>11735</v>
      </c>
      <c r="B4558" s="1" t="s">
        <v>11736</v>
      </c>
      <c r="C4558" s="1" t="s">
        <v>896</v>
      </c>
      <c r="D4558" s="1">
        <v>18</v>
      </c>
      <c r="E4558" s="4">
        <v>44692</v>
      </c>
      <c r="F4558" s="1" t="s">
        <v>11737</v>
      </c>
      <c r="G4558" s="1" t="s">
        <v>80</v>
      </c>
      <c r="H4558" s="1" t="s">
        <v>73</v>
      </c>
      <c r="I4558" s="1">
        <v>0</v>
      </c>
      <c r="J4558" s="1" t="s">
        <v>615</v>
      </c>
      <c r="K4558" s="1">
        <v>0.45</v>
      </c>
      <c r="L4558" s="1" t="s">
        <v>82</v>
      </c>
      <c r="M4558" s="1">
        <v>0.55000000000000004</v>
      </c>
      <c r="N4558" s="1" t="s">
        <v>83</v>
      </c>
      <c r="O4558" s="1">
        <v>0.65</v>
      </c>
      <c r="P4558" s="1" t="s">
        <v>84</v>
      </c>
      <c r="Q4558" s="1">
        <v>0.8</v>
      </c>
      <c r="R4558" s="1" t="s">
        <v>85</v>
      </c>
      <c r="S4558" s="1">
        <v>0</v>
      </c>
      <c r="U4558" s="1">
        <v>0</v>
      </c>
      <c r="W4558" s="1">
        <v>0</v>
      </c>
      <c r="Y4558" s="1">
        <v>0</v>
      </c>
      <c r="AA4558" s="1">
        <v>0</v>
      </c>
      <c r="AC4558" s="1">
        <v>0</v>
      </c>
      <c r="AE4558" s="1">
        <v>0</v>
      </c>
      <c r="AG4558" s="1">
        <v>4</v>
      </c>
      <c r="AH4558" s="1">
        <v>7999.99</v>
      </c>
    </row>
    <row r="4559" spans="1:34">
      <c r="A4559" s="1" t="s">
        <v>11738</v>
      </c>
      <c r="B4559" s="1" t="s">
        <v>11739</v>
      </c>
      <c r="C4559" s="1" t="s">
        <v>92</v>
      </c>
      <c r="H4559" s="1" t="s">
        <v>65</v>
      </c>
      <c r="I4559" s="1" t="s">
        <v>66</v>
      </c>
      <c r="V4559" s="1" t="s">
        <v>67</v>
      </c>
    </row>
    <row r="4560" spans="1:34">
      <c r="A4560" s="1" t="s">
        <v>11740</v>
      </c>
      <c r="B4560" s="1" t="s">
        <v>11741</v>
      </c>
      <c r="C4560" s="1" t="s">
        <v>903</v>
      </c>
      <c r="H4560" s="1" t="s">
        <v>65</v>
      </c>
      <c r="I4560" s="1" t="s">
        <v>66</v>
      </c>
      <c r="V4560" s="1" t="s">
        <v>67</v>
      </c>
    </row>
    <row r="4561" spans="1:34">
      <c r="A4561" s="1" t="s">
        <v>11742</v>
      </c>
      <c r="B4561" s="1" t="s">
        <v>11743</v>
      </c>
      <c r="C4561" s="1" t="s">
        <v>903</v>
      </c>
      <c r="D4561" s="1">
        <v>42</v>
      </c>
      <c r="E4561" s="4">
        <v>44559</v>
      </c>
      <c r="F4561" s="1" t="s">
        <v>11744</v>
      </c>
      <c r="G4561" s="1" t="s">
        <v>72</v>
      </c>
      <c r="H4561" s="1" t="s">
        <v>65</v>
      </c>
      <c r="I4561" s="1">
        <v>0.5</v>
      </c>
      <c r="J4561" s="1" t="s">
        <v>75</v>
      </c>
      <c r="K4561" s="1">
        <v>0</v>
      </c>
      <c r="M4561" s="1">
        <v>0</v>
      </c>
      <c r="O4561" s="1">
        <v>0</v>
      </c>
      <c r="Q4561" s="1">
        <v>0</v>
      </c>
      <c r="S4561" s="1">
        <v>0</v>
      </c>
      <c r="U4561" s="1">
        <v>0</v>
      </c>
      <c r="W4561" s="1">
        <v>0</v>
      </c>
      <c r="Y4561" s="1">
        <v>0</v>
      </c>
      <c r="AA4561" s="1">
        <v>0</v>
      </c>
      <c r="AC4561" s="1">
        <v>0</v>
      </c>
      <c r="AE4561" s="1">
        <v>0</v>
      </c>
      <c r="AG4561" s="1">
        <v>1</v>
      </c>
      <c r="AH4561" s="1">
        <v>0</v>
      </c>
    </row>
    <row r="4562" spans="1:34">
      <c r="A4562" s="1" t="s">
        <v>11745</v>
      </c>
      <c r="B4562" s="1" t="s">
        <v>11746</v>
      </c>
      <c r="C4562" s="1" t="s">
        <v>903</v>
      </c>
      <c r="D4562" s="1">
        <v>2</v>
      </c>
      <c r="E4562" s="4">
        <v>44650</v>
      </c>
      <c r="F4562" s="1" t="s">
        <v>11747</v>
      </c>
      <c r="G4562" s="1" t="s">
        <v>72</v>
      </c>
      <c r="H4562" s="1" t="s">
        <v>65</v>
      </c>
      <c r="I4562" s="1">
        <v>0.6</v>
      </c>
      <c r="J4562" s="1" t="s">
        <v>75</v>
      </c>
      <c r="K4562" s="1">
        <v>0</v>
      </c>
      <c r="M4562" s="1">
        <v>0</v>
      </c>
      <c r="O4562" s="1">
        <v>0</v>
      </c>
      <c r="Q4562" s="1">
        <v>0</v>
      </c>
      <c r="S4562" s="1">
        <v>0</v>
      </c>
      <c r="U4562" s="1">
        <v>0</v>
      </c>
      <c r="W4562" s="1">
        <v>0</v>
      </c>
      <c r="Y4562" s="1">
        <v>0</v>
      </c>
      <c r="AA4562" s="1">
        <v>0</v>
      </c>
      <c r="AC4562" s="1">
        <v>0</v>
      </c>
      <c r="AE4562" s="1">
        <v>0</v>
      </c>
      <c r="AG4562" s="1">
        <v>1</v>
      </c>
      <c r="AH4562" s="1">
        <v>0</v>
      </c>
    </row>
    <row r="4563" spans="1:34">
      <c r="A4563" s="1" t="s">
        <v>11748</v>
      </c>
      <c r="B4563" s="1" t="s">
        <v>11749</v>
      </c>
      <c r="C4563" s="1" t="s">
        <v>92</v>
      </c>
      <c r="H4563" s="1" t="s">
        <v>65</v>
      </c>
      <c r="I4563" s="1" t="s">
        <v>66</v>
      </c>
      <c r="V4563" s="1" t="s">
        <v>67</v>
      </c>
    </row>
    <row r="4564" spans="1:34">
      <c r="A4564" s="1" t="s">
        <v>11750</v>
      </c>
      <c r="B4564" s="1" t="s">
        <v>11751</v>
      </c>
      <c r="C4564" s="1" t="s">
        <v>903</v>
      </c>
      <c r="D4564" s="1">
        <v>9</v>
      </c>
      <c r="E4564" s="4">
        <v>44650</v>
      </c>
      <c r="F4564" s="1" t="s">
        <v>11752</v>
      </c>
      <c r="G4564" s="1" t="s">
        <v>72</v>
      </c>
      <c r="H4564" s="1" t="s">
        <v>65</v>
      </c>
      <c r="I4564" s="1">
        <v>0.3</v>
      </c>
      <c r="J4564" s="1" t="s">
        <v>75</v>
      </c>
      <c r="K4564" s="1">
        <v>0</v>
      </c>
      <c r="M4564" s="1">
        <v>0</v>
      </c>
      <c r="O4564" s="1">
        <v>0</v>
      </c>
      <c r="Q4564" s="1">
        <v>0</v>
      </c>
      <c r="S4564" s="1">
        <v>0</v>
      </c>
      <c r="U4564" s="1">
        <v>0</v>
      </c>
      <c r="W4564" s="1">
        <v>0</v>
      </c>
      <c r="Y4564" s="1">
        <v>0</v>
      </c>
      <c r="AA4564" s="1">
        <v>0</v>
      </c>
      <c r="AC4564" s="1">
        <v>0</v>
      </c>
      <c r="AE4564" s="1">
        <v>0</v>
      </c>
      <c r="AG4564" s="1">
        <v>1</v>
      </c>
      <c r="AH4564" s="1">
        <v>0</v>
      </c>
    </row>
    <row r="4565" spans="1:34">
      <c r="A4565" s="1" t="s">
        <v>11753</v>
      </c>
      <c r="B4565" s="1" t="s">
        <v>11754</v>
      </c>
      <c r="C4565" s="1" t="s">
        <v>310</v>
      </c>
      <c r="H4565" s="1" t="s">
        <v>65</v>
      </c>
      <c r="I4565" s="1" t="s">
        <v>66</v>
      </c>
      <c r="V4565" s="1" t="s">
        <v>67</v>
      </c>
    </row>
    <row r="4566" spans="1:34">
      <c r="A4566" s="1" t="s">
        <v>11755</v>
      </c>
      <c r="B4566" s="1" t="s">
        <v>11756</v>
      </c>
      <c r="C4566" s="1" t="s">
        <v>322</v>
      </c>
      <c r="D4566" s="1">
        <v>8</v>
      </c>
      <c r="E4566" s="4">
        <v>44681</v>
      </c>
      <c r="F4566" s="1" t="s">
        <v>11757</v>
      </c>
      <c r="G4566" s="1" t="s">
        <v>80</v>
      </c>
      <c r="H4566" s="1" t="s">
        <v>73</v>
      </c>
      <c r="I4566" s="1">
        <v>0.5</v>
      </c>
      <c r="J4566" s="1" t="s">
        <v>82</v>
      </c>
      <c r="K4566" s="1">
        <v>0.6</v>
      </c>
      <c r="L4566" s="1" t="s">
        <v>83</v>
      </c>
      <c r="M4566" s="1">
        <v>0.8</v>
      </c>
      <c r="N4566" s="1" t="s">
        <v>84</v>
      </c>
      <c r="O4566" s="1">
        <v>0.8</v>
      </c>
      <c r="P4566" s="1" t="s">
        <v>85</v>
      </c>
      <c r="Q4566" s="1">
        <v>0</v>
      </c>
      <c r="S4566" s="1">
        <v>0</v>
      </c>
      <c r="U4566" s="1">
        <v>0</v>
      </c>
      <c r="W4566" s="1">
        <v>0</v>
      </c>
      <c r="Y4566" s="1">
        <v>0</v>
      </c>
      <c r="AA4566" s="1">
        <v>0</v>
      </c>
      <c r="AC4566" s="1">
        <v>0</v>
      </c>
      <c r="AE4566" s="1">
        <v>0</v>
      </c>
      <c r="AG4566" s="1">
        <v>3</v>
      </c>
      <c r="AH4566" s="1">
        <v>0</v>
      </c>
    </row>
    <row r="4567" spans="1:34">
      <c r="A4567" s="1" t="s">
        <v>11758</v>
      </c>
      <c r="B4567" s="1" t="s">
        <v>11759</v>
      </c>
      <c r="C4567" s="1" t="s">
        <v>152</v>
      </c>
      <c r="D4567" s="1">
        <v>15</v>
      </c>
      <c r="E4567" s="4">
        <v>44656</v>
      </c>
      <c r="F4567" s="1" t="s">
        <v>11760</v>
      </c>
      <c r="G4567" s="1" t="s">
        <v>72</v>
      </c>
      <c r="H4567" s="1" t="s">
        <v>73</v>
      </c>
      <c r="I4567" s="1">
        <v>0</v>
      </c>
      <c r="J4567" s="1" t="s">
        <v>74</v>
      </c>
      <c r="K4567" s="1">
        <v>0.8</v>
      </c>
      <c r="L4567" s="1" t="s">
        <v>75</v>
      </c>
      <c r="M4567" s="1">
        <v>0</v>
      </c>
      <c r="O4567" s="1">
        <v>0</v>
      </c>
      <c r="Q4567" s="1">
        <v>0</v>
      </c>
      <c r="S4567" s="1">
        <v>0</v>
      </c>
      <c r="U4567" s="1">
        <v>0</v>
      </c>
      <c r="W4567" s="1">
        <v>0</v>
      </c>
      <c r="Y4567" s="1">
        <v>0</v>
      </c>
      <c r="AA4567" s="1">
        <v>0</v>
      </c>
      <c r="AC4567" s="1">
        <v>0</v>
      </c>
      <c r="AE4567" s="1">
        <v>0</v>
      </c>
      <c r="AG4567" s="1">
        <v>2</v>
      </c>
      <c r="AH4567" s="1">
        <v>10000</v>
      </c>
    </row>
    <row r="4568" spans="1:34">
      <c r="A4568" s="1" t="s">
        <v>11761</v>
      </c>
      <c r="B4568" s="1" t="s">
        <v>11762</v>
      </c>
      <c r="C4568" s="1" t="s">
        <v>152</v>
      </c>
      <c r="D4568" s="1">
        <v>14</v>
      </c>
      <c r="E4568" s="4">
        <v>44657</v>
      </c>
      <c r="F4568" s="1" t="s">
        <v>11763</v>
      </c>
      <c r="G4568" s="1" t="s">
        <v>72</v>
      </c>
      <c r="H4568" s="1" t="s">
        <v>73</v>
      </c>
      <c r="I4568" s="1">
        <v>0</v>
      </c>
      <c r="J4568" s="1" t="s">
        <v>74</v>
      </c>
      <c r="K4568" s="1">
        <v>0.8</v>
      </c>
      <c r="L4568" s="1" t="s">
        <v>75</v>
      </c>
      <c r="M4568" s="1">
        <v>0</v>
      </c>
      <c r="O4568" s="1">
        <v>0</v>
      </c>
      <c r="Q4568" s="1">
        <v>0</v>
      </c>
      <c r="S4568" s="1">
        <v>0</v>
      </c>
      <c r="U4568" s="1">
        <v>0</v>
      </c>
      <c r="W4568" s="1">
        <v>0</v>
      </c>
      <c r="Y4568" s="1">
        <v>0</v>
      </c>
      <c r="AA4568" s="1">
        <v>0</v>
      </c>
      <c r="AC4568" s="1">
        <v>0</v>
      </c>
      <c r="AE4568" s="1">
        <v>0</v>
      </c>
      <c r="AG4568" s="1">
        <v>2</v>
      </c>
      <c r="AH4568" s="1">
        <v>10000</v>
      </c>
    </row>
    <row r="4569" spans="1:34">
      <c r="A4569" s="1" t="s">
        <v>11764</v>
      </c>
      <c r="B4569" s="1" t="s">
        <v>11765</v>
      </c>
      <c r="C4569" s="1" t="s">
        <v>903</v>
      </c>
      <c r="H4569" s="1" t="s">
        <v>65</v>
      </c>
      <c r="I4569" s="1" t="s">
        <v>66</v>
      </c>
      <c r="V4569" s="1" t="s">
        <v>67</v>
      </c>
    </row>
    <row r="4570" spans="1:34">
      <c r="A4570" s="1" t="s">
        <v>11766</v>
      </c>
      <c r="B4570" s="1" t="s">
        <v>11767</v>
      </c>
      <c r="C4570" s="1" t="s">
        <v>337</v>
      </c>
      <c r="D4570" s="1">
        <v>36</v>
      </c>
      <c r="E4570" s="4">
        <v>44560</v>
      </c>
      <c r="F4570" s="1" t="s">
        <v>11768</v>
      </c>
      <c r="G4570" s="1" t="s">
        <v>72</v>
      </c>
      <c r="H4570" s="1" t="s">
        <v>65</v>
      </c>
      <c r="I4570" s="1">
        <v>0.8</v>
      </c>
      <c r="J4570" s="1" t="s">
        <v>75</v>
      </c>
      <c r="K4570" s="1">
        <v>0</v>
      </c>
      <c r="M4570" s="1">
        <v>0</v>
      </c>
      <c r="O4570" s="1">
        <v>0</v>
      </c>
      <c r="Q4570" s="1">
        <v>0</v>
      </c>
      <c r="S4570" s="1">
        <v>0</v>
      </c>
      <c r="U4570" s="1">
        <v>0</v>
      </c>
      <c r="W4570" s="1">
        <v>0</v>
      </c>
      <c r="Y4570" s="1">
        <v>0</v>
      </c>
      <c r="AA4570" s="1">
        <v>0</v>
      </c>
      <c r="AC4570" s="1">
        <v>0</v>
      </c>
      <c r="AE4570" s="1">
        <v>0</v>
      </c>
      <c r="AG4570" s="1">
        <v>1</v>
      </c>
      <c r="AH4570" s="1">
        <v>0</v>
      </c>
    </row>
    <row r="4571" spans="1:34">
      <c r="A4571" s="1" t="s">
        <v>11769</v>
      </c>
      <c r="B4571" s="1" t="s">
        <v>11770</v>
      </c>
      <c r="C4571" s="1" t="s">
        <v>337</v>
      </c>
      <c r="D4571" s="1">
        <v>41</v>
      </c>
      <c r="E4571" s="4">
        <v>44558</v>
      </c>
      <c r="F4571" s="1" t="s">
        <v>11771</v>
      </c>
      <c r="G4571" s="1" t="s">
        <v>72</v>
      </c>
      <c r="H4571" s="1" t="s">
        <v>65</v>
      </c>
      <c r="I4571" s="1">
        <v>0.8</v>
      </c>
      <c r="J4571" s="1" t="s">
        <v>75</v>
      </c>
      <c r="K4571" s="1">
        <v>0</v>
      </c>
      <c r="M4571" s="1">
        <v>0</v>
      </c>
      <c r="O4571" s="1">
        <v>0</v>
      </c>
      <c r="Q4571" s="1">
        <v>0</v>
      </c>
      <c r="S4571" s="1">
        <v>0</v>
      </c>
      <c r="U4571" s="1">
        <v>0</v>
      </c>
      <c r="W4571" s="1">
        <v>0</v>
      </c>
      <c r="Y4571" s="1">
        <v>0</v>
      </c>
      <c r="AA4571" s="1">
        <v>0</v>
      </c>
      <c r="AC4571" s="1">
        <v>0</v>
      </c>
      <c r="AE4571" s="1">
        <v>0</v>
      </c>
      <c r="AG4571" s="1">
        <v>1</v>
      </c>
      <c r="AH4571" s="1">
        <v>0</v>
      </c>
    </row>
    <row r="4572" spans="1:34">
      <c r="A4572" s="1" t="s">
        <v>11772</v>
      </c>
      <c r="B4572" s="1" t="s">
        <v>11773</v>
      </c>
      <c r="C4572" s="1" t="s">
        <v>218</v>
      </c>
      <c r="D4572" s="1">
        <v>21</v>
      </c>
      <c r="E4572" s="4">
        <v>44712</v>
      </c>
      <c r="F4572" s="1" t="s">
        <v>11774</v>
      </c>
      <c r="G4572" s="1" t="s">
        <v>72</v>
      </c>
      <c r="H4572" s="1" t="s">
        <v>65</v>
      </c>
      <c r="I4572" s="1">
        <v>0.8</v>
      </c>
      <c r="J4572" s="1" t="s">
        <v>75</v>
      </c>
      <c r="K4572" s="1">
        <v>0</v>
      </c>
      <c r="M4572" s="1">
        <v>0</v>
      </c>
      <c r="O4572" s="1">
        <v>0</v>
      </c>
      <c r="Q4572" s="1">
        <v>0</v>
      </c>
      <c r="S4572" s="1">
        <v>0</v>
      </c>
      <c r="U4572" s="1">
        <v>0</v>
      </c>
      <c r="W4572" s="1">
        <v>0</v>
      </c>
      <c r="Y4572" s="1">
        <v>0</v>
      </c>
      <c r="AA4572" s="1">
        <v>0</v>
      </c>
      <c r="AC4572" s="1">
        <v>0</v>
      </c>
      <c r="AE4572" s="1">
        <v>0</v>
      </c>
      <c r="AG4572" s="1">
        <v>1</v>
      </c>
      <c r="AH4572" s="1">
        <v>0</v>
      </c>
    </row>
    <row r="4573" spans="1:34">
      <c r="A4573" s="1" t="s">
        <v>11775</v>
      </c>
      <c r="B4573" s="1" t="s">
        <v>11776</v>
      </c>
      <c r="C4573" s="1" t="s">
        <v>199</v>
      </c>
      <c r="D4573" s="1">
        <v>5</v>
      </c>
      <c r="E4573" s="1">
        <v>43948</v>
      </c>
      <c r="F4573" s="1" t="s">
        <v>20332</v>
      </c>
      <c r="G4573" s="1" t="s">
        <v>72</v>
      </c>
      <c r="H4573" s="1" t="s">
        <v>65</v>
      </c>
      <c r="I4573" s="1">
        <v>0.8</v>
      </c>
      <c r="J4573" s="1" t="s">
        <v>75</v>
      </c>
      <c r="K4573" s="1">
        <v>0</v>
      </c>
      <c r="M4573" s="1">
        <v>0</v>
      </c>
      <c r="O4573" s="1">
        <v>0</v>
      </c>
      <c r="Q4573" s="1">
        <v>0</v>
      </c>
      <c r="S4573" s="1">
        <v>0</v>
      </c>
      <c r="U4573" s="1">
        <v>0</v>
      </c>
      <c r="W4573" s="1">
        <v>0</v>
      </c>
      <c r="Y4573" s="1">
        <v>0</v>
      </c>
      <c r="AA4573" s="1">
        <v>0</v>
      </c>
      <c r="AC4573" s="1">
        <v>0</v>
      </c>
      <c r="AE4573" s="1">
        <v>0</v>
      </c>
      <c r="AG4573" s="1">
        <v>1</v>
      </c>
      <c r="AH4573" s="1">
        <v>0</v>
      </c>
    </row>
    <row r="4574" spans="1:34">
      <c r="A4574" s="1" t="s">
        <v>11777</v>
      </c>
      <c r="B4574" s="1" t="s">
        <v>11778</v>
      </c>
      <c r="C4574" s="1" t="s">
        <v>118</v>
      </c>
      <c r="D4574" s="1">
        <v>3</v>
      </c>
      <c r="E4574" s="1">
        <v>44663</v>
      </c>
      <c r="F4574" s="1" t="s">
        <v>20647</v>
      </c>
      <c r="G4574" s="1" t="s">
        <v>80</v>
      </c>
      <c r="H4574" s="1" t="s">
        <v>73</v>
      </c>
      <c r="I4574" s="1">
        <v>0</v>
      </c>
      <c r="J4574" s="1" t="s">
        <v>74</v>
      </c>
      <c r="K4574" s="1">
        <v>0.4</v>
      </c>
      <c r="L4574" s="1" t="s">
        <v>75</v>
      </c>
      <c r="M4574" s="1">
        <v>0</v>
      </c>
      <c r="O4574" s="1">
        <v>0</v>
      </c>
      <c r="Q4574" s="1">
        <v>0</v>
      </c>
      <c r="S4574" s="1">
        <v>0</v>
      </c>
      <c r="U4574" s="1">
        <v>0</v>
      </c>
      <c r="W4574" s="1">
        <v>0</v>
      </c>
      <c r="Y4574" s="1">
        <v>0</v>
      </c>
      <c r="AA4574" s="1">
        <v>0</v>
      </c>
      <c r="AC4574" s="1">
        <v>0</v>
      </c>
      <c r="AE4574" s="1">
        <v>0</v>
      </c>
      <c r="AG4574" s="1">
        <v>2</v>
      </c>
      <c r="AH4574" s="1">
        <v>10000</v>
      </c>
    </row>
    <row r="4575" spans="1:34">
      <c r="A4575" s="1" t="s">
        <v>11779</v>
      </c>
      <c r="B4575" s="1" t="s">
        <v>11780</v>
      </c>
      <c r="C4575" s="1" t="s">
        <v>199</v>
      </c>
      <c r="D4575" s="1">
        <v>5</v>
      </c>
      <c r="E4575" s="4">
        <v>44586</v>
      </c>
      <c r="F4575" s="1" t="s">
        <v>11781</v>
      </c>
      <c r="G4575" s="1" t="s">
        <v>72</v>
      </c>
      <c r="H4575" s="1" t="s">
        <v>65</v>
      </c>
      <c r="I4575" s="1">
        <v>0.4</v>
      </c>
      <c r="J4575" s="1" t="s">
        <v>75</v>
      </c>
      <c r="K4575" s="1">
        <v>0</v>
      </c>
      <c r="M4575" s="1">
        <v>0</v>
      </c>
      <c r="O4575" s="1">
        <v>0</v>
      </c>
      <c r="Q4575" s="1">
        <v>0</v>
      </c>
      <c r="S4575" s="1">
        <v>0</v>
      </c>
      <c r="U4575" s="1">
        <v>0</v>
      </c>
      <c r="W4575" s="1">
        <v>0</v>
      </c>
      <c r="Y4575" s="1">
        <v>0</v>
      </c>
      <c r="AA4575" s="1">
        <v>0</v>
      </c>
      <c r="AC4575" s="1">
        <v>0</v>
      </c>
      <c r="AE4575" s="1">
        <v>0</v>
      </c>
      <c r="AG4575" s="1">
        <v>1</v>
      </c>
      <c r="AH4575" s="1">
        <v>0</v>
      </c>
    </row>
    <row r="4576" spans="1:34">
      <c r="A4576" s="1" t="s">
        <v>11782</v>
      </c>
      <c r="B4576" s="1" t="s">
        <v>11783</v>
      </c>
      <c r="C4576" s="1" t="s">
        <v>199</v>
      </c>
      <c r="D4576" s="1">
        <v>1</v>
      </c>
      <c r="E4576" s="4">
        <v>44645</v>
      </c>
      <c r="F4576" s="1" t="s">
        <v>11784</v>
      </c>
      <c r="G4576" s="1" t="s">
        <v>72</v>
      </c>
      <c r="H4576" s="1" t="s">
        <v>65</v>
      </c>
      <c r="I4576" s="1">
        <v>0.5</v>
      </c>
      <c r="J4576" s="1" t="s">
        <v>75</v>
      </c>
      <c r="K4576" s="1">
        <v>0</v>
      </c>
      <c r="M4576" s="1">
        <v>0</v>
      </c>
      <c r="O4576" s="1">
        <v>0</v>
      </c>
      <c r="Q4576" s="1">
        <v>0</v>
      </c>
      <c r="S4576" s="1">
        <v>0</v>
      </c>
      <c r="U4576" s="1">
        <v>0</v>
      </c>
      <c r="W4576" s="1">
        <v>0</v>
      </c>
      <c r="Y4576" s="1">
        <v>0</v>
      </c>
      <c r="AA4576" s="1">
        <v>0</v>
      </c>
      <c r="AC4576" s="1">
        <v>0</v>
      </c>
      <c r="AE4576" s="1">
        <v>0</v>
      </c>
      <c r="AG4576" s="1">
        <v>1</v>
      </c>
      <c r="AH4576" s="1">
        <v>0</v>
      </c>
    </row>
    <row r="4577" spans="1:34">
      <c r="A4577" s="1" t="s">
        <v>11785</v>
      </c>
      <c r="B4577" s="1" t="s">
        <v>11786</v>
      </c>
      <c r="C4577" s="1" t="s">
        <v>626</v>
      </c>
      <c r="D4577" s="1">
        <v>16</v>
      </c>
      <c r="E4577" s="4">
        <v>44679</v>
      </c>
      <c r="F4577" s="1" t="s">
        <v>11787</v>
      </c>
      <c r="G4577" s="1" t="s">
        <v>80</v>
      </c>
      <c r="H4577" s="1" t="s">
        <v>73</v>
      </c>
      <c r="I4577" s="1">
        <v>0</v>
      </c>
      <c r="J4577" s="1" t="s">
        <v>89</v>
      </c>
      <c r="K4577" s="1">
        <v>0.28000000000000003</v>
      </c>
      <c r="L4577" s="1" t="s">
        <v>82</v>
      </c>
      <c r="M4577" s="1">
        <v>0.55000000000000004</v>
      </c>
      <c r="N4577" s="1" t="s">
        <v>83</v>
      </c>
      <c r="O4577" s="1">
        <v>0.78</v>
      </c>
      <c r="P4577" s="1" t="s">
        <v>84</v>
      </c>
      <c r="Q4577" s="1">
        <v>0.8</v>
      </c>
      <c r="R4577" s="1" t="s">
        <v>85</v>
      </c>
      <c r="S4577" s="1">
        <v>0</v>
      </c>
      <c r="U4577" s="1">
        <v>0</v>
      </c>
      <c r="W4577" s="1">
        <v>0</v>
      </c>
      <c r="Y4577" s="1">
        <v>0</v>
      </c>
      <c r="AA4577" s="1">
        <v>0</v>
      </c>
      <c r="AC4577" s="1">
        <v>0</v>
      </c>
      <c r="AE4577" s="1">
        <v>0</v>
      </c>
      <c r="AG4577" s="1">
        <v>4</v>
      </c>
      <c r="AH4577" s="1">
        <v>12000</v>
      </c>
    </row>
    <row r="4578" spans="1:34">
      <c r="A4578" s="1" t="s">
        <v>11788</v>
      </c>
      <c r="B4578" s="1" t="s">
        <v>11789</v>
      </c>
      <c r="C4578" s="1" t="s">
        <v>152</v>
      </c>
      <c r="H4578" s="1" t="s">
        <v>65</v>
      </c>
      <c r="I4578" s="1" t="s">
        <v>66</v>
      </c>
      <c r="V4578" s="1" t="s">
        <v>67</v>
      </c>
    </row>
    <row r="4579" spans="1:34">
      <c r="A4579" s="1" t="s">
        <v>11790</v>
      </c>
      <c r="B4579" s="1" t="s">
        <v>11791</v>
      </c>
      <c r="C4579" s="1" t="s">
        <v>118</v>
      </c>
      <c r="D4579" s="1">
        <v>9</v>
      </c>
      <c r="E4579" s="1">
        <v>44708</v>
      </c>
      <c r="F4579" s="1" t="s">
        <v>20648</v>
      </c>
      <c r="G4579" s="1" t="s">
        <v>72</v>
      </c>
      <c r="H4579" s="1" t="s">
        <v>73</v>
      </c>
      <c r="I4579" s="1">
        <v>0</v>
      </c>
      <c r="J4579" s="1" t="s">
        <v>89</v>
      </c>
      <c r="K4579" s="1">
        <v>0.8</v>
      </c>
      <c r="L4579" s="1" t="s">
        <v>75</v>
      </c>
      <c r="M4579" s="1">
        <v>0</v>
      </c>
      <c r="O4579" s="1">
        <v>0</v>
      </c>
      <c r="Q4579" s="1">
        <v>0</v>
      </c>
      <c r="S4579" s="1">
        <v>0</v>
      </c>
      <c r="U4579" s="1">
        <v>0</v>
      </c>
      <c r="W4579" s="1">
        <v>0</v>
      </c>
      <c r="Y4579" s="1">
        <v>0</v>
      </c>
      <c r="AA4579" s="1">
        <v>0</v>
      </c>
      <c r="AC4579" s="1">
        <v>0</v>
      </c>
      <c r="AE4579" s="1">
        <v>0</v>
      </c>
      <c r="AG4579" s="1">
        <v>2</v>
      </c>
      <c r="AH4579" s="1">
        <v>12000</v>
      </c>
    </row>
    <row r="4580" spans="1:34">
      <c r="A4580" s="1" t="s">
        <v>11792</v>
      </c>
      <c r="B4580" s="1" t="s">
        <v>11793</v>
      </c>
      <c r="C4580" s="1" t="s">
        <v>302</v>
      </c>
      <c r="D4580" s="1">
        <v>6</v>
      </c>
      <c r="E4580" s="1">
        <v>44620</v>
      </c>
      <c r="F4580" s="1" t="s">
        <v>20649</v>
      </c>
      <c r="G4580" s="1" t="s">
        <v>72</v>
      </c>
      <c r="H4580" s="1" t="s">
        <v>65</v>
      </c>
      <c r="I4580" s="1">
        <v>0.8</v>
      </c>
      <c r="J4580" s="1" t="s">
        <v>75</v>
      </c>
      <c r="K4580" s="1">
        <v>0</v>
      </c>
      <c r="M4580" s="1">
        <v>0</v>
      </c>
      <c r="O4580" s="1">
        <v>0</v>
      </c>
      <c r="Q4580" s="1">
        <v>0</v>
      </c>
      <c r="S4580" s="1">
        <v>0</v>
      </c>
      <c r="U4580" s="1">
        <v>0</v>
      </c>
      <c r="W4580" s="1">
        <v>0</v>
      </c>
      <c r="Y4580" s="1">
        <v>0</v>
      </c>
      <c r="AA4580" s="1">
        <v>0</v>
      </c>
      <c r="AC4580" s="1">
        <v>0</v>
      </c>
      <c r="AE4580" s="1">
        <v>0</v>
      </c>
      <c r="AG4580" s="1">
        <v>1</v>
      </c>
      <c r="AH4580" s="1">
        <v>0</v>
      </c>
    </row>
    <row r="4581" spans="1:34">
      <c r="A4581" s="1" t="s">
        <v>11794</v>
      </c>
      <c r="B4581" s="1" t="s">
        <v>11795</v>
      </c>
      <c r="C4581" s="1" t="s">
        <v>163</v>
      </c>
      <c r="D4581" s="1">
        <v>7</v>
      </c>
      <c r="E4581" s="4">
        <v>44645</v>
      </c>
      <c r="F4581" s="1" t="s">
        <v>11796</v>
      </c>
      <c r="G4581" s="1" t="s">
        <v>72</v>
      </c>
      <c r="H4581" s="1" t="s">
        <v>73</v>
      </c>
      <c r="I4581" s="1">
        <v>0</v>
      </c>
      <c r="J4581" s="1" t="s">
        <v>89</v>
      </c>
      <c r="K4581" s="1">
        <v>0.8</v>
      </c>
      <c r="L4581" s="1" t="s">
        <v>75</v>
      </c>
      <c r="M4581" s="1">
        <v>0</v>
      </c>
      <c r="O4581" s="1">
        <v>0</v>
      </c>
      <c r="Q4581" s="1">
        <v>0</v>
      </c>
      <c r="S4581" s="1">
        <v>0</v>
      </c>
      <c r="U4581" s="1">
        <v>0</v>
      </c>
      <c r="W4581" s="1">
        <v>0</v>
      </c>
      <c r="Y4581" s="1">
        <v>0</v>
      </c>
      <c r="AA4581" s="1">
        <v>0</v>
      </c>
      <c r="AC4581" s="1">
        <v>0</v>
      </c>
      <c r="AE4581" s="1">
        <v>0</v>
      </c>
      <c r="AG4581" s="1">
        <v>2</v>
      </c>
      <c r="AH4581" s="1">
        <v>12000</v>
      </c>
    </row>
    <row r="4582" spans="1:34">
      <c r="A4582" s="1" t="s">
        <v>11797</v>
      </c>
      <c r="B4582" s="1" t="s">
        <v>11798</v>
      </c>
      <c r="C4582" s="1" t="s">
        <v>175</v>
      </c>
      <c r="D4582" s="1">
        <v>8</v>
      </c>
      <c r="E4582" s="4">
        <v>44679</v>
      </c>
      <c r="F4582" s="1" t="s">
        <v>11799</v>
      </c>
      <c r="G4582" s="1" t="s">
        <v>72</v>
      </c>
      <c r="H4582" s="1" t="s">
        <v>73</v>
      </c>
      <c r="I4582" s="1">
        <v>0</v>
      </c>
      <c r="J4582" s="1" t="s">
        <v>187</v>
      </c>
      <c r="K4582" s="1">
        <v>0.78</v>
      </c>
      <c r="L4582" s="1" t="s">
        <v>75</v>
      </c>
      <c r="M4582" s="1">
        <v>0</v>
      </c>
      <c r="O4582" s="1">
        <v>0</v>
      </c>
      <c r="Q4582" s="1">
        <v>0</v>
      </c>
      <c r="S4582" s="1">
        <v>0</v>
      </c>
      <c r="U4582" s="1">
        <v>0</v>
      </c>
      <c r="W4582" s="1">
        <v>0</v>
      </c>
      <c r="Y4582" s="1">
        <v>0</v>
      </c>
      <c r="AA4582" s="1">
        <v>0</v>
      </c>
      <c r="AC4582" s="1">
        <v>0</v>
      </c>
      <c r="AE4582" s="1">
        <v>0</v>
      </c>
      <c r="AG4582" s="1">
        <v>2</v>
      </c>
      <c r="AH4582" s="1">
        <v>9000</v>
      </c>
    </row>
    <row r="4583" spans="1:34">
      <c r="A4583" s="1" t="s">
        <v>11800</v>
      </c>
      <c r="B4583" s="1" t="s">
        <v>11801</v>
      </c>
      <c r="C4583" s="1" t="s">
        <v>152</v>
      </c>
      <c r="D4583" s="1">
        <v>38</v>
      </c>
      <c r="E4583" s="4">
        <v>44559</v>
      </c>
      <c r="F4583" s="1" t="s">
        <v>11802</v>
      </c>
      <c r="G4583" s="1" t="s">
        <v>72</v>
      </c>
      <c r="H4583" s="1" t="s">
        <v>73</v>
      </c>
      <c r="I4583" s="1">
        <v>0</v>
      </c>
      <c r="J4583" s="1" t="s">
        <v>89</v>
      </c>
      <c r="K4583" s="1">
        <v>0.4</v>
      </c>
      <c r="L4583" s="1" t="s">
        <v>75</v>
      </c>
      <c r="M4583" s="1">
        <v>0</v>
      </c>
      <c r="O4583" s="1">
        <v>0</v>
      </c>
      <c r="Q4583" s="1">
        <v>0</v>
      </c>
      <c r="S4583" s="1">
        <v>0</v>
      </c>
      <c r="U4583" s="1">
        <v>0</v>
      </c>
      <c r="W4583" s="1">
        <v>0</v>
      </c>
      <c r="Y4583" s="1">
        <v>0</v>
      </c>
      <c r="AA4583" s="1">
        <v>0</v>
      </c>
      <c r="AC4583" s="1">
        <v>0</v>
      </c>
      <c r="AE4583" s="1">
        <v>0</v>
      </c>
      <c r="AG4583" s="1">
        <v>2</v>
      </c>
      <c r="AH4583" s="1">
        <v>12000</v>
      </c>
    </row>
    <row r="4584" spans="1:34">
      <c r="A4584" s="1" t="s">
        <v>11803</v>
      </c>
      <c r="B4584" s="1" t="s">
        <v>11804</v>
      </c>
      <c r="C4584" s="1" t="s">
        <v>810</v>
      </c>
      <c r="H4584" s="1" t="s">
        <v>65</v>
      </c>
      <c r="I4584" s="1" t="s">
        <v>66</v>
      </c>
      <c r="V4584" s="1" t="s">
        <v>67</v>
      </c>
    </row>
    <row r="4585" spans="1:34">
      <c r="A4585" s="1" t="s">
        <v>11805</v>
      </c>
      <c r="B4585" s="1" t="s">
        <v>11806</v>
      </c>
      <c r="C4585" s="1" t="s">
        <v>287</v>
      </c>
      <c r="D4585" s="1">
        <v>3</v>
      </c>
      <c r="E4585" s="4">
        <v>44650</v>
      </c>
      <c r="F4585" s="1" t="s">
        <v>11807</v>
      </c>
      <c r="G4585" s="1" t="s">
        <v>72</v>
      </c>
      <c r="H4585" s="1" t="s">
        <v>65</v>
      </c>
      <c r="I4585" s="1">
        <v>0.6</v>
      </c>
      <c r="J4585" s="1" t="s">
        <v>75</v>
      </c>
      <c r="K4585" s="1">
        <v>0</v>
      </c>
      <c r="M4585" s="1">
        <v>0</v>
      </c>
      <c r="O4585" s="1">
        <v>0</v>
      </c>
      <c r="Q4585" s="1">
        <v>0</v>
      </c>
      <c r="S4585" s="1">
        <v>0</v>
      </c>
      <c r="U4585" s="1">
        <v>0</v>
      </c>
      <c r="W4585" s="1">
        <v>0</v>
      </c>
      <c r="Y4585" s="1">
        <v>0</v>
      </c>
      <c r="AA4585" s="1">
        <v>0</v>
      </c>
      <c r="AC4585" s="1">
        <v>0</v>
      </c>
      <c r="AE4585" s="1">
        <v>0</v>
      </c>
      <c r="AG4585" s="1">
        <v>1</v>
      </c>
      <c r="AH4585" s="1">
        <v>0</v>
      </c>
    </row>
    <row r="4586" spans="1:34">
      <c r="A4586" s="1" t="s">
        <v>11808</v>
      </c>
      <c r="B4586" s="1" t="s">
        <v>11809</v>
      </c>
      <c r="C4586" s="1" t="s">
        <v>78</v>
      </c>
      <c r="D4586" s="1">
        <v>5</v>
      </c>
      <c r="E4586" s="4">
        <v>44599</v>
      </c>
      <c r="F4586" s="1" t="s">
        <v>11810</v>
      </c>
      <c r="G4586" s="1" t="s">
        <v>80</v>
      </c>
      <c r="H4586" s="1" t="s">
        <v>73</v>
      </c>
      <c r="I4586" s="1">
        <v>0</v>
      </c>
      <c r="J4586" s="1" t="s">
        <v>4960</v>
      </c>
      <c r="K4586" s="1">
        <v>0.55000000000000004</v>
      </c>
      <c r="L4586" s="1" t="s">
        <v>82</v>
      </c>
      <c r="M4586" s="1">
        <v>0.6</v>
      </c>
      <c r="N4586" s="1" t="s">
        <v>83</v>
      </c>
      <c r="O4586" s="1">
        <v>0.65</v>
      </c>
      <c r="P4586" s="1" t="s">
        <v>84</v>
      </c>
      <c r="Q4586" s="1">
        <v>0.8</v>
      </c>
      <c r="R4586" s="1" t="s">
        <v>85</v>
      </c>
      <c r="S4586" s="1">
        <v>0</v>
      </c>
      <c r="U4586" s="1">
        <v>0</v>
      </c>
      <c r="W4586" s="1">
        <v>0</v>
      </c>
      <c r="Y4586" s="1">
        <v>0</v>
      </c>
      <c r="AA4586" s="1">
        <v>0</v>
      </c>
      <c r="AC4586" s="1">
        <v>0</v>
      </c>
      <c r="AE4586" s="1">
        <v>0</v>
      </c>
      <c r="AG4586" s="1">
        <v>4</v>
      </c>
      <c r="AH4586" s="1">
        <v>18000</v>
      </c>
    </row>
    <row r="4587" spans="1:34">
      <c r="A4587" s="1" t="s">
        <v>11811</v>
      </c>
      <c r="B4587" s="1" t="s">
        <v>11812</v>
      </c>
      <c r="C4587" s="1" t="s">
        <v>259</v>
      </c>
      <c r="D4587" s="1">
        <v>12</v>
      </c>
      <c r="E4587" s="4">
        <v>44665</v>
      </c>
      <c r="F4587" s="1" t="s">
        <v>11813</v>
      </c>
      <c r="G4587" s="1" t="s">
        <v>80</v>
      </c>
      <c r="H4587" s="1" t="s">
        <v>73</v>
      </c>
      <c r="I4587" s="1">
        <v>0.2</v>
      </c>
      <c r="J4587" s="1" t="s">
        <v>82</v>
      </c>
      <c r="K4587" s="1">
        <v>0.3</v>
      </c>
      <c r="L4587" s="1" t="s">
        <v>83</v>
      </c>
      <c r="M4587" s="1">
        <v>0.55000000000000004</v>
      </c>
      <c r="N4587" s="1" t="s">
        <v>84</v>
      </c>
      <c r="O4587" s="1">
        <v>0.75</v>
      </c>
      <c r="P4587" s="1" t="s">
        <v>85</v>
      </c>
      <c r="Q4587" s="1">
        <v>0</v>
      </c>
      <c r="S4587" s="1">
        <v>0</v>
      </c>
      <c r="U4587" s="1">
        <v>0</v>
      </c>
      <c r="W4587" s="1">
        <v>0</v>
      </c>
      <c r="Y4587" s="1">
        <v>0</v>
      </c>
      <c r="AA4587" s="1">
        <v>0</v>
      </c>
      <c r="AC4587" s="1">
        <v>0</v>
      </c>
      <c r="AE4587" s="1">
        <v>0</v>
      </c>
      <c r="AG4587" s="1">
        <v>3</v>
      </c>
      <c r="AH4587" s="1">
        <v>0</v>
      </c>
    </row>
    <row r="4588" spans="1:34">
      <c r="A4588" s="1" t="s">
        <v>11814</v>
      </c>
      <c r="B4588" s="1" t="s">
        <v>11815</v>
      </c>
      <c r="C4588" s="1" t="s">
        <v>129</v>
      </c>
      <c r="D4588" s="1">
        <v>9</v>
      </c>
      <c r="E4588" s="4">
        <v>44712</v>
      </c>
      <c r="F4588" s="1" t="s">
        <v>11816</v>
      </c>
      <c r="G4588" s="1" t="s">
        <v>80</v>
      </c>
      <c r="H4588" s="1" t="s">
        <v>65</v>
      </c>
      <c r="I4588" s="1">
        <v>0.8</v>
      </c>
      <c r="J4588" s="1" t="s">
        <v>75</v>
      </c>
      <c r="K4588" s="1">
        <v>0</v>
      </c>
      <c r="M4588" s="1">
        <v>0</v>
      </c>
      <c r="O4588" s="1">
        <v>0</v>
      </c>
      <c r="Q4588" s="1">
        <v>0</v>
      </c>
      <c r="S4588" s="1">
        <v>0</v>
      </c>
      <c r="U4588" s="1">
        <v>0</v>
      </c>
      <c r="W4588" s="1">
        <v>0</v>
      </c>
      <c r="Y4588" s="1">
        <v>0</v>
      </c>
      <c r="AA4588" s="1">
        <v>0</v>
      </c>
      <c r="AC4588" s="1">
        <v>0</v>
      </c>
      <c r="AE4588" s="1">
        <v>0</v>
      </c>
      <c r="AG4588" s="1">
        <v>1</v>
      </c>
      <c r="AH4588" s="1">
        <v>0</v>
      </c>
    </row>
    <row r="4589" spans="1:34">
      <c r="A4589" s="1" t="s">
        <v>11817</v>
      </c>
      <c r="B4589" s="1" t="s">
        <v>11818</v>
      </c>
      <c r="C4589" s="1" t="s">
        <v>310</v>
      </c>
      <c r="H4589" s="1" t="s">
        <v>65</v>
      </c>
      <c r="I4589" s="1" t="s">
        <v>66</v>
      </c>
      <c r="V4589" s="1" t="s">
        <v>67</v>
      </c>
    </row>
    <row r="4590" spans="1:34">
      <c r="A4590" s="1" t="s">
        <v>11819</v>
      </c>
      <c r="B4590" s="1" t="s">
        <v>11820</v>
      </c>
      <c r="C4590" s="1" t="s">
        <v>245</v>
      </c>
      <c r="D4590" s="1">
        <v>118</v>
      </c>
      <c r="E4590" s="1">
        <v>39401</v>
      </c>
      <c r="F4590" s="1" t="s">
        <v>20332</v>
      </c>
      <c r="G4590" s="1" t="s">
        <v>72</v>
      </c>
      <c r="H4590" s="1" t="s">
        <v>65</v>
      </c>
      <c r="I4590" s="1">
        <v>0.8</v>
      </c>
      <c r="J4590" s="1" t="s">
        <v>75</v>
      </c>
      <c r="K4590" s="1">
        <v>0</v>
      </c>
      <c r="M4590" s="1">
        <v>0</v>
      </c>
      <c r="O4590" s="1">
        <v>0</v>
      </c>
      <c r="Q4590" s="1">
        <v>0</v>
      </c>
      <c r="S4590" s="1">
        <v>0</v>
      </c>
      <c r="U4590" s="1">
        <v>0</v>
      </c>
      <c r="W4590" s="1">
        <v>0</v>
      </c>
      <c r="Y4590" s="1">
        <v>0</v>
      </c>
      <c r="AA4590" s="1">
        <v>0</v>
      </c>
      <c r="AC4590" s="1">
        <v>0</v>
      </c>
      <c r="AE4590" s="1">
        <v>0</v>
      </c>
      <c r="AG4590" s="1">
        <v>1</v>
      </c>
      <c r="AH4590" s="1">
        <v>0</v>
      </c>
    </row>
    <row r="4591" spans="1:34">
      <c r="A4591" s="1" t="s">
        <v>11821</v>
      </c>
      <c r="B4591" s="1" t="s">
        <v>11822</v>
      </c>
      <c r="C4591" s="1" t="s">
        <v>369</v>
      </c>
      <c r="D4591" s="1">
        <v>2</v>
      </c>
      <c r="E4591" s="4">
        <v>44615</v>
      </c>
      <c r="F4591" s="1" t="s">
        <v>11823</v>
      </c>
      <c r="G4591" s="1" t="s">
        <v>72</v>
      </c>
      <c r="H4591" s="1" t="s">
        <v>73</v>
      </c>
      <c r="I4591" s="1">
        <v>0</v>
      </c>
      <c r="J4591" s="1" t="s">
        <v>74</v>
      </c>
      <c r="K4591" s="1">
        <v>0.8</v>
      </c>
      <c r="L4591" s="1" t="s">
        <v>75</v>
      </c>
      <c r="M4591" s="1">
        <v>0</v>
      </c>
      <c r="O4591" s="1">
        <v>0</v>
      </c>
      <c r="Q4591" s="1">
        <v>0</v>
      </c>
      <c r="S4591" s="1">
        <v>0</v>
      </c>
      <c r="U4591" s="1">
        <v>0</v>
      </c>
      <c r="W4591" s="1">
        <v>0</v>
      </c>
      <c r="Y4591" s="1">
        <v>0</v>
      </c>
      <c r="AA4591" s="1">
        <v>0</v>
      </c>
      <c r="AC4591" s="1">
        <v>0</v>
      </c>
      <c r="AE4591" s="1">
        <v>0</v>
      </c>
      <c r="AG4591" s="1">
        <v>2</v>
      </c>
      <c r="AH4591" s="1">
        <v>10000</v>
      </c>
    </row>
    <row r="4592" spans="1:34">
      <c r="A4592" s="1" t="s">
        <v>11824</v>
      </c>
      <c r="B4592" s="1" t="s">
        <v>11825</v>
      </c>
      <c r="C4592" s="1" t="s">
        <v>369</v>
      </c>
      <c r="D4592" s="1">
        <v>9</v>
      </c>
      <c r="E4592" s="4">
        <v>44678</v>
      </c>
      <c r="F4592" s="1" t="s">
        <v>11826</v>
      </c>
      <c r="G4592" s="1" t="s">
        <v>80</v>
      </c>
      <c r="H4592" s="1" t="s">
        <v>65</v>
      </c>
      <c r="I4592" s="1">
        <v>0.65</v>
      </c>
      <c r="J4592" s="1" t="s">
        <v>75</v>
      </c>
      <c r="K4592" s="1">
        <v>0</v>
      </c>
      <c r="M4592" s="1">
        <v>0</v>
      </c>
      <c r="O4592" s="1">
        <v>0</v>
      </c>
      <c r="Q4592" s="1">
        <v>0</v>
      </c>
      <c r="S4592" s="1">
        <v>0</v>
      </c>
      <c r="U4592" s="1">
        <v>0</v>
      </c>
      <c r="W4592" s="1">
        <v>0</v>
      </c>
      <c r="Y4592" s="1">
        <v>0</v>
      </c>
      <c r="AA4592" s="1">
        <v>0</v>
      </c>
      <c r="AC4592" s="1">
        <v>0</v>
      </c>
      <c r="AE4592" s="1">
        <v>0</v>
      </c>
      <c r="AG4592" s="1">
        <v>1</v>
      </c>
      <c r="AH4592" s="1">
        <v>0</v>
      </c>
    </row>
    <row r="4593" spans="1:34">
      <c r="A4593" s="1" t="s">
        <v>11827</v>
      </c>
      <c r="B4593" s="1" t="s">
        <v>11828</v>
      </c>
      <c r="C4593" s="1" t="s">
        <v>65</v>
      </c>
      <c r="D4593" s="1">
        <v>7</v>
      </c>
      <c r="E4593" s="1">
        <v>44651</v>
      </c>
      <c r="F4593" s="1" t="s">
        <v>20650</v>
      </c>
      <c r="G4593" s="1" t="s">
        <v>80</v>
      </c>
      <c r="H4593" s="1" t="s">
        <v>73</v>
      </c>
      <c r="I4593" s="1">
        <v>0</v>
      </c>
      <c r="J4593" s="1" t="s">
        <v>74</v>
      </c>
      <c r="K4593" s="1">
        <v>0.6</v>
      </c>
      <c r="L4593" s="1" t="s">
        <v>82</v>
      </c>
      <c r="M4593" s="1">
        <v>0.65</v>
      </c>
      <c r="N4593" s="1" t="s">
        <v>83</v>
      </c>
      <c r="O4593" s="1">
        <v>0.75</v>
      </c>
      <c r="P4593" s="1" t="s">
        <v>84</v>
      </c>
      <c r="Q4593" s="1">
        <v>0.8</v>
      </c>
      <c r="R4593" s="1" t="s">
        <v>85</v>
      </c>
      <c r="S4593" s="1">
        <v>0</v>
      </c>
      <c r="U4593" s="1">
        <v>0</v>
      </c>
      <c r="W4593" s="1">
        <v>0</v>
      </c>
      <c r="Y4593" s="1">
        <v>0</v>
      </c>
      <c r="AA4593" s="1">
        <v>0</v>
      </c>
      <c r="AC4593" s="1">
        <v>0</v>
      </c>
      <c r="AE4593" s="1">
        <v>0</v>
      </c>
      <c r="AG4593" s="1">
        <v>4</v>
      </c>
      <c r="AH4593" s="1">
        <v>10000</v>
      </c>
    </row>
    <row r="4594" spans="1:34">
      <c r="A4594" s="1" t="s">
        <v>11829</v>
      </c>
      <c r="B4594" s="1" t="s">
        <v>11830</v>
      </c>
      <c r="C4594" s="1" t="s">
        <v>65</v>
      </c>
      <c r="D4594" s="1">
        <v>15</v>
      </c>
      <c r="E4594" s="4">
        <v>44607</v>
      </c>
      <c r="F4594" s="1" t="s">
        <v>11831</v>
      </c>
      <c r="G4594" s="1" t="s">
        <v>72</v>
      </c>
      <c r="H4594" s="1" t="s">
        <v>73</v>
      </c>
      <c r="I4594" s="1">
        <v>0</v>
      </c>
      <c r="J4594" s="1" t="s">
        <v>11832</v>
      </c>
      <c r="K4594" s="1">
        <v>0.5</v>
      </c>
      <c r="L4594" s="1" t="s">
        <v>75</v>
      </c>
      <c r="M4594" s="1">
        <v>0</v>
      </c>
      <c r="O4594" s="1">
        <v>0</v>
      </c>
      <c r="Q4594" s="1">
        <v>0</v>
      </c>
      <c r="S4594" s="1">
        <v>0</v>
      </c>
      <c r="U4594" s="1">
        <v>0</v>
      </c>
      <c r="W4594" s="1">
        <v>0</v>
      </c>
      <c r="Y4594" s="1">
        <v>0</v>
      </c>
      <c r="AA4594" s="1">
        <v>0</v>
      </c>
      <c r="AC4594" s="1">
        <v>0</v>
      </c>
      <c r="AE4594" s="1">
        <v>0</v>
      </c>
      <c r="AG4594" s="1">
        <v>2</v>
      </c>
      <c r="AH4594" s="1">
        <v>18200</v>
      </c>
    </row>
    <row r="4595" spans="1:34">
      <c r="A4595" s="1" t="s">
        <v>11833</v>
      </c>
      <c r="B4595" s="1" t="s">
        <v>11834</v>
      </c>
      <c r="C4595" s="1" t="s">
        <v>365</v>
      </c>
      <c r="D4595" s="1">
        <v>2</v>
      </c>
      <c r="E4595" s="4">
        <v>44651</v>
      </c>
      <c r="F4595" s="1" t="s">
        <v>11835</v>
      </c>
      <c r="G4595" s="1" t="s">
        <v>72</v>
      </c>
      <c r="H4595" s="1" t="s">
        <v>73</v>
      </c>
      <c r="I4595" s="1">
        <v>0</v>
      </c>
      <c r="J4595" s="1" t="s">
        <v>397</v>
      </c>
      <c r="K4595" s="1">
        <v>0.6</v>
      </c>
      <c r="L4595" s="1" t="s">
        <v>75</v>
      </c>
      <c r="M4595" s="1">
        <v>0</v>
      </c>
      <c r="O4595" s="1">
        <v>0</v>
      </c>
      <c r="Q4595" s="1">
        <v>0</v>
      </c>
      <c r="S4595" s="1">
        <v>0</v>
      </c>
      <c r="U4595" s="1">
        <v>0</v>
      </c>
      <c r="W4595" s="1">
        <v>0</v>
      </c>
      <c r="Y4595" s="1">
        <v>0</v>
      </c>
      <c r="AA4595" s="1">
        <v>0</v>
      </c>
      <c r="AC4595" s="1">
        <v>0</v>
      </c>
      <c r="AE4595" s="1">
        <v>0</v>
      </c>
      <c r="AG4595" s="1">
        <v>2</v>
      </c>
      <c r="AH4595" s="1">
        <v>8000</v>
      </c>
    </row>
    <row r="4596" spans="1:34">
      <c r="A4596" s="1" t="s">
        <v>11836</v>
      </c>
      <c r="B4596" s="1" t="s">
        <v>11837</v>
      </c>
      <c r="C4596" s="1" t="s">
        <v>228</v>
      </c>
      <c r="D4596" s="1">
        <v>18</v>
      </c>
      <c r="E4596" s="4">
        <v>44748</v>
      </c>
      <c r="F4596" s="1" t="s">
        <v>20651</v>
      </c>
      <c r="G4596" s="1" t="s">
        <v>1821</v>
      </c>
      <c r="H4596" s="1" t="s">
        <v>73</v>
      </c>
      <c r="I4596" s="1">
        <v>0</v>
      </c>
      <c r="J4596" s="1" t="s">
        <v>690</v>
      </c>
      <c r="K4596" s="1">
        <v>0.8</v>
      </c>
      <c r="L4596" s="1" t="s">
        <v>75</v>
      </c>
      <c r="M4596" s="1">
        <v>0</v>
      </c>
      <c r="O4596" s="1">
        <v>0</v>
      </c>
      <c r="Q4596" s="1">
        <v>0</v>
      </c>
      <c r="S4596" s="1">
        <v>0</v>
      </c>
      <c r="U4596" s="1">
        <v>0</v>
      </c>
      <c r="W4596" s="1">
        <v>0</v>
      </c>
      <c r="Y4596" s="1">
        <v>0</v>
      </c>
      <c r="AA4596" s="1">
        <v>0</v>
      </c>
      <c r="AC4596" s="1">
        <v>0</v>
      </c>
      <c r="AE4596" s="1">
        <v>0</v>
      </c>
      <c r="AG4596" s="1">
        <v>2</v>
      </c>
      <c r="AH4596" s="1">
        <v>11999.99</v>
      </c>
    </row>
    <row r="4597" spans="1:34">
      <c r="A4597" s="1" t="s">
        <v>11838</v>
      </c>
      <c r="B4597" s="1" t="s">
        <v>11839</v>
      </c>
      <c r="C4597" s="1" t="s">
        <v>129</v>
      </c>
      <c r="D4597" s="1">
        <v>15</v>
      </c>
      <c r="E4597" s="4">
        <v>44705</v>
      </c>
      <c r="F4597" s="1" t="s">
        <v>11840</v>
      </c>
      <c r="G4597" s="1" t="s">
        <v>72</v>
      </c>
      <c r="H4597" s="1" t="s">
        <v>73</v>
      </c>
      <c r="I4597" s="1">
        <v>0</v>
      </c>
      <c r="J4597" s="1" t="s">
        <v>1640</v>
      </c>
      <c r="K4597" s="1">
        <v>0.8</v>
      </c>
      <c r="L4597" s="1" t="s">
        <v>75</v>
      </c>
      <c r="M4597" s="1">
        <v>0</v>
      </c>
      <c r="O4597" s="1">
        <v>0</v>
      </c>
      <c r="Q4597" s="1">
        <v>0</v>
      </c>
      <c r="S4597" s="1">
        <v>0</v>
      </c>
      <c r="U4597" s="1">
        <v>0</v>
      </c>
      <c r="W4597" s="1">
        <v>0</v>
      </c>
      <c r="Y4597" s="1">
        <v>0</v>
      </c>
      <c r="AA4597" s="1">
        <v>0</v>
      </c>
      <c r="AC4597" s="1">
        <v>0</v>
      </c>
      <c r="AE4597" s="1">
        <v>0</v>
      </c>
      <c r="AG4597" s="1">
        <v>2</v>
      </c>
      <c r="AH4597" s="1">
        <v>7499.99</v>
      </c>
    </row>
    <row r="4598" spans="1:34">
      <c r="A4598" s="1" t="s">
        <v>11841</v>
      </c>
      <c r="B4598" s="1" t="s">
        <v>11842</v>
      </c>
      <c r="C4598" s="1" t="s">
        <v>423</v>
      </c>
      <c r="D4598" s="1">
        <v>8</v>
      </c>
      <c r="E4598" s="4">
        <v>44634</v>
      </c>
      <c r="F4598" s="1" t="s">
        <v>11843</v>
      </c>
      <c r="G4598" s="1" t="s">
        <v>72</v>
      </c>
      <c r="H4598" s="1" t="s">
        <v>73</v>
      </c>
      <c r="I4598" s="1">
        <v>0</v>
      </c>
      <c r="J4598" s="1" t="s">
        <v>89</v>
      </c>
      <c r="K4598" s="1">
        <v>0.4</v>
      </c>
      <c r="L4598" s="1" t="s">
        <v>75</v>
      </c>
      <c r="M4598" s="1">
        <v>0</v>
      </c>
      <c r="O4598" s="1">
        <v>0</v>
      </c>
      <c r="Q4598" s="1">
        <v>0</v>
      </c>
      <c r="S4598" s="1">
        <v>0</v>
      </c>
      <c r="U4598" s="1">
        <v>0</v>
      </c>
      <c r="W4598" s="1">
        <v>0</v>
      </c>
      <c r="Y4598" s="1">
        <v>0</v>
      </c>
      <c r="AA4598" s="1">
        <v>0</v>
      </c>
      <c r="AC4598" s="1">
        <v>0</v>
      </c>
      <c r="AE4598" s="1">
        <v>0</v>
      </c>
      <c r="AG4598" s="1">
        <v>2</v>
      </c>
      <c r="AH4598" s="1">
        <v>12000</v>
      </c>
    </row>
    <row r="4599" spans="1:34">
      <c r="A4599" s="1" t="s">
        <v>11844</v>
      </c>
      <c r="B4599" s="1" t="s">
        <v>11845</v>
      </c>
      <c r="C4599" s="1" t="s">
        <v>78</v>
      </c>
      <c r="D4599" s="1">
        <v>16</v>
      </c>
      <c r="E4599" s="4">
        <v>44665</v>
      </c>
      <c r="F4599" s="1" t="s">
        <v>11846</v>
      </c>
      <c r="G4599" s="1" t="s">
        <v>72</v>
      </c>
      <c r="H4599" s="1" t="s">
        <v>65</v>
      </c>
      <c r="I4599" s="1">
        <v>0.8</v>
      </c>
      <c r="J4599" s="1" t="s">
        <v>75</v>
      </c>
      <c r="K4599" s="1">
        <v>0</v>
      </c>
      <c r="M4599" s="1">
        <v>0</v>
      </c>
      <c r="O4599" s="1">
        <v>0</v>
      </c>
      <c r="Q4599" s="1">
        <v>0</v>
      </c>
      <c r="S4599" s="1">
        <v>0</v>
      </c>
      <c r="U4599" s="1">
        <v>0</v>
      </c>
      <c r="W4599" s="1">
        <v>0</v>
      </c>
      <c r="Y4599" s="1">
        <v>0</v>
      </c>
      <c r="AA4599" s="1">
        <v>0</v>
      </c>
      <c r="AC4599" s="1">
        <v>0</v>
      </c>
      <c r="AE4599" s="1">
        <v>0</v>
      </c>
      <c r="AG4599" s="1">
        <v>1</v>
      </c>
      <c r="AH4599" s="1">
        <v>0</v>
      </c>
    </row>
    <row r="4600" spans="1:34">
      <c r="A4600" s="1" t="s">
        <v>11847</v>
      </c>
      <c r="B4600" s="1" t="s">
        <v>11848</v>
      </c>
      <c r="C4600" s="1" t="s">
        <v>287</v>
      </c>
      <c r="D4600" s="1">
        <v>12</v>
      </c>
      <c r="E4600" s="4">
        <v>44679</v>
      </c>
      <c r="F4600" s="1" t="s">
        <v>11849</v>
      </c>
      <c r="G4600" s="1" t="s">
        <v>80</v>
      </c>
      <c r="H4600" s="1" t="s">
        <v>73</v>
      </c>
      <c r="I4600" s="1">
        <v>0</v>
      </c>
      <c r="J4600" s="1" t="s">
        <v>81</v>
      </c>
      <c r="K4600" s="1">
        <v>0.6</v>
      </c>
      <c r="L4600" s="1" t="s">
        <v>82</v>
      </c>
      <c r="M4600" s="1">
        <v>0.61</v>
      </c>
      <c r="N4600" s="1" t="s">
        <v>83</v>
      </c>
      <c r="O4600" s="1">
        <v>0.78</v>
      </c>
      <c r="P4600" s="1" t="s">
        <v>84</v>
      </c>
      <c r="Q4600" s="1">
        <v>0.8</v>
      </c>
      <c r="R4600" s="1" t="s">
        <v>85</v>
      </c>
      <c r="S4600" s="1">
        <v>0</v>
      </c>
      <c r="U4600" s="1">
        <v>0</v>
      </c>
      <c r="W4600" s="1">
        <v>0</v>
      </c>
      <c r="Y4600" s="1">
        <v>0</v>
      </c>
      <c r="AA4600" s="1">
        <v>0</v>
      </c>
      <c r="AC4600" s="1">
        <v>0</v>
      </c>
      <c r="AE4600" s="1">
        <v>0</v>
      </c>
      <c r="AG4600" s="1">
        <v>4</v>
      </c>
      <c r="AH4600" s="1">
        <v>15000</v>
      </c>
    </row>
    <row r="4601" spans="1:34">
      <c r="A4601" s="1" t="s">
        <v>11850</v>
      </c>
      <c r="B4601" s="1" t="s">
        <v>11851</v>
      </c>
      <c r="C4601" s="1" t="s">
        <v>78</v>
      </c>
      <c r="D4601" s="1">
        <v>8</v>
      </c>
      <c r="E4601" s="4">
        <v>44664</v>
      </c>
      <c r="F4601" s="1" t="s">
        <v>11852</v>
      </c>
      <c r="G4601" s="1" t="s">
        <v>80</v>
      </c>
      <c r="H4601" s="1" t="s">
        <v>73</v>
      </c>
      <c r="I4601" s="1">
        <v>0.6</v>
      </c>
      <c r="J4601" s="1" t="s">
        <v>82</v>
      </c>
      <c r="K4601" s="1">
        <v>0.61</v>
      </c>
      <c r="L4601" s="1" t="s">
        <v>83</v>
      </c>
      <c r="M4601" s="1">
        <v>0.62</v>
      </c>
      <c r="N4601" s="1" t="s">
        <v>84</v>
      </c>
      <c r="O4601" s="1">
        <v>0.71</v>
      </c>
      <c r="P4601" s="1" t="s">
        <v>85</v>
      </c>
      <c r="Q4601" s="1">
        <v>0</v>
      </c>
      <c r="S4601" s="1">
        <v>0</v>
      </c>
      <c r="U4601" s="1">
        <v>0</v>
      </c>
      <c r="W4601" s="1">
        <v>0</v>
      </c>
      <c r="Y4601" s="1">
        <v>0</v>
      </c>
      <c r="AA4601" s="1">
        <v>0</v>
      </c>
      <c r="AC4601" s="1">
        <v>0</v>
      </c>
      <c r="AE4601" s="1">
        <v>0</v>
      </c>
      <c r="AG4601" s="1">
        <v>3</v>
      </c>
      <c r="AH4601" s="1">
        <v>0</v>
      </c>
    </row>
    <row r="4602" spans="1:34">
      <c r="A4602" s="1" t="s">
        <v>11853</v>
      </c>
      <c r="B4602" s="1" t="s">
        <v>11854</v>
      </c>
      <c r="C4602" s="1" t="s">
        <v>896</v>
      </c>
      <c r="H4602" s="1" t="s">
        <v>65</v>
      </c>
      <c r="I4602" s="1" t="s">
        <v>66</v>
      </c>
      <c r="V4602" s="1" t="s">
        <v>67</v>
      </c>
    </row>
    <row r="4603" spans="1:34">
      <c r="A4603" s="1" t="s">
        <v>11855</v>
      </c>
      <c r="B4603" s="1" t="s">
        <v>11856</v>
      </c>
      <c r="C4603" s="1" t="s">
        <v>365</v>
      </c>
      <c r="D4603" s="1">
        <v>6</v>
      </c>
      <c r="E4603" s="4">
        <v>44690</v>
      </c>
      <c r="F4603" s="1" t="s">
        <v>11857</v>
      </c>
      <c r="G4603" s="1" t="s">
        <v>80</v>
      </c>
      <c r="H4603" s="1" t="s">
        <v>73</v>
      </c>
      <c r="I4603" s="1">
        <v>0</v>
      </c>
      <c r="J4603" s="1" t="s">
        <v>397</v>
      </c>
      <c r="K4603" s="1">
        <v>0.4</v>
      </c>
      <c r="L4603" s="1" t="s">
        <v>82</v>
      </c>
      <c r="M4603" s="1">
        <v>0.5</v>
      </c>
      <c r="N4603" s="1" t="s">
        <v>83</v>
      </c>
      <c r="O4603" s="1">
        <v>0.6</v>
      </c>
      <c r="P4603" s="1" t="s">
        <v>84</v>
      </c>
      <c r="Q4603" s="1">
        <v>0.7</v>
      </c>
      <c r="R4603" s="1" t="s">
        <v>85</v>
      </c>
      <c r="S4603" s="1">
        <v>0</v>
      </c>
      <c r="U4603" s="1">
        <v>0</v>
      </c>
      <c r="W4603" s="1">
        <v>0</v>
      </c>
      <c r="Y4603" s="1">
        <v>0</v>
      </c>
      <c r="AA4603" s="1">
        <v>0</v>
      </c>
      <c r="AC4603" s="1">
        <v>0</v>
      </c>
      <c r="AE4603" s="1">
        <v>0</v>
      </c>
      <c r="AG4603" s="1">
        <v>4</v>
      </c>
      <c r="AH4603" s="1">
        <v>8000</v>
      </c>
    </row>
    <row r="4604" spans="1:34">
      <c r="A4604" s="1" t="s">
        <v>11858</v>
      </c>
      <c r="B4604" s="1" t="s">
        <v>11859</v>
      </c>
      <c r="C4604" s="1" t="s">
        <v>443</v>
      </c>
      <c r="D4604" s="1">
        <v>21</v>
      </c>
      <c r="E4604" s="1">
        <v>41572</v>
      </c>
      <c r="F4604" s="1" t="s">
        <v>20332</v>
      </c>
      <c r="G4604" s="1" t="s">
        <v>1003</v>
      </c>
      <c r="H4604" s="1" t="s">
        <v>65</v>
      </c>
      <c r="I4604" s="1">
        <v>0</v>
      </c>
      <c r="J4604" s="1" t="s">
        <v>75</v>
      </c>
      <c r="K4604" s="1">
        <v>0</v>
      </c>
      <c r="M4604" s="1">
        <v>0</v>
      </c>
      <c r="O4604" s="1">
        <v>0</v>
      </c>
      <c r="Q4604" s="1">
        <v>0</v>
      </c>
      <c r="S4604" s="1">
        <v>0</v>
      </c>
      <c r="U4604" s="1">
        <v>0</v>
      </c>
      <c r="W4604" s="1">
        <v>0</v>
      </c>
      <c r="Y4604" s="1">
        <v>0</v>
      </c>
      <c r="AA4604" s="1">
        <v>0</v>
      </c>
      <c r="AC4604" s="1">
        <v>0</v>
      </c>
      <c r="AE4604" s="1">
        <v>0</v>
      </c>
      <c r="AG4604" s="1">
        <v>1</v>
      </c>
      <c r="AH4604" s="1">
        <v>0</v>
      </c>
    </row>
    <row r="4605" spans="1:34">
      <c r="A4605" s="1" t="s">
        <v>11860</v>
      </c>
      <c r="B4605" s="1" t="s">
        <v>11861</v>
      </c>
      <c r="C4605" s="1" t="s">
        <v>491</v>
      </c>
      <c r="D4605" s="1">
        <v>16</v>
      </c>
      <c r="E4605" s="1">
        <v>39539</v>
      </c>
      <c r="F4605" s="1" t="s">
        <v>20332</v>
      </c>
      <c r="G4605" s="1" t="s">
        <v>72</v>
      </c>
      <c r="H4605" s="1" t="s">
        <v>65</v>
      </c>
      <c r="I4605" s="1">
        <v>0.5</v>
      </c>
      <c r="J4605" s="1" t="s">
        <v>75</v>
      </c>
      <c r="K4605" s="1">
        <v>0</v>
      </c>
      <c r="M4605" s="1">
        <v>0</v>
      </c>
      <c r="O4605" s="1">
        <v>0</v>
      </c>
      <c r="Q4605" s="1">
        <v>0</v>
      </c>
      <c r="S4605" s="1">
        <v>0</v>
      </c>
      <c r="U4605" s="1">
        <v>0</v>
      </c>
      <c r="W4605" s="1">
        <v>0</v>
      </c>
      <c r="Y4605" s="1">
        <v>0</v>
      </c>
      <c r="AA4605" s="1">
        <v>0</v>
      </c>
      <c r="AC4605" s="1">
        <v>0</v>
      </c>
      <c r="AE4605" s="1">
        <v>0</v>
      </c>
      <c r="AG4605" s="1">
        <v>1</v>
      </c>
      <c r="AH4605" s="1">
        <v>0</v>
      </c>
    </row>
    <row r="4606" spans="1:34">
      <c r="A4606" s="1" t="s">
        <v>11862</v>
      </c>
      <c r="B4606" s="1" t="s">
        <v>11863</v>
      </c>
      <c r="C4606" s="1" t="s">
        <v>115</v>
      </c>
      <c r="D4606" s="1">
        <v>12</v>
      </c>
      <c r="E4606" s="1">
        <v>44043</v>
      </c>
      <c r="F4606" s="1" t="s">
        <v>20332</v>
      </c>
      <c r="G4606" s="1" t="s">
        <v>72</v>
      </c>
      <c r="H4606" s="1" t="s">
        <v>65</v>
      </c>
      <c r="I4606" s="1">
        <v>0.4</v>
      </c>
      <c r="J4606" s="1" t="s">
        <v>75</v>
      </c>
      <c r="K4606" s="1">
        <v>0</v>
      </c>
      <c r="M4606" s="1">
        <v>0</v>
      </c>
      <c r="O4606" s="1">
        <v>0</v>
      </c>
      <c r="Q4606" s="1">
        <v>0</v>
      </c>
      <c r="S4606" s="1">
        <v>0</v>
      </c>
      <c r="U4606" s="1">
        <v>0</v>
      </c>
      <c r="W4606" s="1">
        <v>0</v>
      </c>
      <c r="Y4606" s="1">
        <v>0</v>
      </c>
      <c r="AA4606" s="1">
        <v>0</v>
      </c>
      <c r="AC4606" s="1">
        <v>0</v>
      </c>
      <c r="AE4606" s="1">
        <v>0</v>
      </c>
      <c r="AG4606" s="1">
        <v>1</v>
      </c>
      <c r="AH4606" s="1">
        <v>0</v>
      </c>
    </row>
    <row r="4607" spans="1:34">
      <c r="A4607" s="1" t="s">
        <v>11864</v>
      </c>
      <c r="B4607" s="1" t="s">
        <v>11865</v>
      </c>
      <c r="C4607" s="1" t="s">
        <v>129</v>
      </c>
      <c r="D4607" s="1">
        <v>28</v>
      </c>
      <c r="E4607" s="1">
        <v>41863</v>
      </c>
      <c r="F4607" s="1" t="s">
        <v>20332</v>
      </c>
      <c r="G4607" s="1" t="s">
        <v>72</v>
      </c>
      <c r="H4607" s="1" t="s">
        <v>65</v>
      </c>
      <c r="I4607" s="1">
        <v>0.8</v>
      </c>
      <c r="J4607" s="1" t="s">
        <v>75</v>
      </c>
      <c r="K4607" s="1">
        <v>0</v>
      </c>
      <c r="M4607" s="1">
        <v>0</v>
      </c>
      <c r="O4607" s="1">
        <v>0</v>
      </c>
      <c r="Q4607" s="1">
        <v>0</v>
      </c>
      <c r="S4607" s="1">
        <v>0</v>
      </c>
      <c r="U4607" s="1">
        <v>0</v>
      </c>
      <c r="W4607" s="1">
        <v>0</v>
      </c>
      <c r="Y4607" s="1">
        <v>0</v>
      </c>
      <c r="AA4607" s="1">
        <v>0</v>
      </c>
      <c r="AC4607" s="1">
        <v>0</v>
      </c>
      <c r="AE4607" s="1">
        <v>0</v>
      </c>
      <c r="AG4607" s="1">
        <v>1</v>
      </c>
      <c r="AH4607" s="1">
        <v>0</v>
      </c>
    </row>
    <row r="4608" spans="1:34">
      <c r="A4608" s="1" t="s">
        <v>11866</v>
      </c>
      <c r="B4608" s="1" t="s">
        <v>11867</v>
      </c>
      <c r="C4608" s="1" t="s">
        <v>78</v>
      </c>
      <c r="H4608" s="1" t="s">
        <v>65</v>
      </c>
      <c r="I4608" s="1" t="s">
        <v>66</v>
      </c>
      <c r="V4608" s="1" t="s">
        <v>67</v>
      </c>
    </row>
    <row r="4609" spans="1:34">
      <c r="A4609" s="1" t="s">
        <v>11868</v>
      </c>
      <c r="B4609" s="1" t="s">
        <v>11869</v>
      </c>
      <c r="C4609" s="1" t="s">
        <v>350</v>
      </c>
      <c r="D4609" s="1">
        <v>10</v>
      </c>
      <c r="E4609" s="1">
        <v>43895</v>
      </c>
      <c r="F4609" s="1" t="s">
        <v>20332</v>
      </c>
      <c r="G4609" s="1" t="s">
        <v>72</v>
      </c>
      <c r="H4609" s="1" t="s">
        <v>73</v>
      </c>
      <c r="I4609" s="1">
        <v>0</v>
      </c>
      <c r="J4609" s="1" t="s">
        <v>74</v>
      </c>
      <c r="K4609" s="1">
        <v>0.8</v>
      </c>
      <c r="L4609" s="1" t="s">
        <v>75</v>
      </c>
      <c r="M4609" s="1">
        <v>0</v>
      </c>
      <c r="O4609" s="1">
        <v>0</v>
      </c>
      <c r="Q4609" s="1">
        <v>0</v>
      </c>
      <c r="S4609" s="1">
        <v>0</v>
      </c>
      <c r="U4609" s="1">
        <v>0</v>
      </c>
      <c r="W4609" s="1">
        <v>0</v>
      </c>
      <c r="Y4609" s="1">
        <v>0</v>
      </c>
      <c r="AA4609" s="1">
        <v>0</v>
      </c>
      <c r="AC4609" s="1">
        <v>0</v>
      </c>
      <c r="AE4609" s="1">
        <v>0</v>
      </c>
      <c r="AG4609" s="1">
        <v>2</v>
      </c>
      <c r="AH4609" s="1">
        <v>10000</v>
      </c>
    </row>
    <row r="4610" spans="1:34">
      <c r="A4610" s="1" t="s">
        <v>11870</v>
      </c>
      <c r="B4610" s="1" t="s">
        <v>11871</v>
      </c>
      <c r="C4610" s="1" t="s">
        <v>199</v>
      </c>
      <c r="D4610" s="1">
        <v>6</v>
      </c>
      <c r="E4610" s="4">
        <v>44639</v>
      </c>
      <c r="F4610" s="1" t="s">
        <v>11872</v>
      </c>
      <c r="G4610" s="1" t="s">
        <v>72</v>
      </c>
      <c r="H4610" s="1" t="s">
        <v>65</v>
      </c>
      <c r="I4610" s="1">
        <v>0.8</v>
      </c>
      <c r="J4610" s="1" t="s">
        <v>75</v>
      </c>
      <c r="K4610" s="1">
        <v>0</v>
      </c>
      <c r="M4610" s="1">
        <v>0</v>
      </c>
      <c r="O4610" s="1">
        <v>0</v>
      </c>
      <c r="Q4610" s="1">
        <v>0</v>
      </c>
      <c r="S4610" s="1">
        <v>0</v>
      </c>
      <c r="U4610" s="1">
        <v>0</v>
      </c>
      <c r="W4610" s="1">
        <v>0</v>
      </c>
      <c r="Y4610" s="1">
        <v>0</v>
      </c>
      <c r="AA4610" s="1">
        <v>0</v>
      </c>
      <c r="AC4610" s="1">
        <v>0</v>
      </c>
      <c r="AE4610" s="1">
        <v>0</v>
      </c>
      <c r="AG4610" s="1">
        <v>1</v>
      </c>
      <c r="AH4610" s="1">
        <v>0</v>
      </c>
    </row>
    <row r="4611" spans="1:34">
      <c r="A4611" s="1" t="s">
        <v>11873</v>
      </c>
      <c r="B4611" s="1" t="s">
        <v>11874</v>
      </c>
      <c r="C4611" s="1" t="s">
        <v>92</v>
      </c>
      <c r="D4611" s="1">
        <v>2</v>
      </c>
      <c r="E4611" s="4">
        <v>44599</v>
      </c>
      <c r="F4611" s="1" t="s">
        <v>11875</v>
      </c>
      <c r="G4611" s="1" t="s">
        <v>72</v>
      </c>
      <c r="H4611" s="1" t="s">
        <v>65</v>
      </c>
      <c r="I4611" s="1">
        <v>0.2</v>
      </c>
      <c r="J4611" s="1" t="s">
        <v>75</v>
      </c>
      <c r="K4611" s="1">
        <v>0</v>
      </c>
      <c r="M4611" s="1">
        <v>0</v>
      </c>
      <c r="O4611" s="1">
        <v>0</v>
      </c>
      <c r="Q4611" s="1">
        <v>0</v>
      </c>
      <c r="S4611" s="1">
        <v>0</v>
      </c>
      <c r="U4611" s="1">
        <v>0</v>
      </c>
      <c r="W4611" s="1">
        <v>0</v>
      </c>
      <c r="Y4611" s="1">
        <v>0</v>
      </c>
      <c r="AA4611" s="1">
        <v>0</v>
      </c>
      <c r="AC4611" s="1">
        <v>0</v>
      </c>
      <c r="AE4611" s="1">
        <v>0</v>
      </c>
      <c r="AG4611" s="1">
        <v>1</v>
      </c>
      <c r="AH4611" s="1">
        <v>0</v>
      </c>
    </row>
    <row r="4612" spans="1:34">
      <c r="A4612" s="1" t="s">
        <v>11876</v>
      </c>
      <c r="B4612" s="1" t="s">
        <v>11877</v>
      </c>
      <c r="C4612" s="1" t="s">
        <v>896</v>
      </c>
      <c r="D4612" s="1">
        <v>27</v>
      </c>
      <c r="E4612" s="4">
        <v>44526</v>
      </c>
      <c r="F4612" s="1" t="s">
        <v>11878</v>
      </c>
      <c r="G4612" s="1" t="s">
        <v>72</v>
      </c>
      <c r="H4612" s="1" t="s">
        <v>65</v>
      </c>
      <c r="I4612" s="1">
        <v>0.2</v>
      </c>
      <c r="J4612" s="1" t="s">
        <v>75</v>
      </c>
      <c r="K4612" s="1">
        <v>0</v>
      </c>
      <c r="M4612" s="1">
        <v>0</v>
      </c>
      <c r="O4612" s="1">
        <v>0</v>
      </c>
      <c r="Q4612" s="1">
        <v>0</v>
      </c>
      <c r="S4612" s="1">
        <v>0</v>
      </c>
      <c r="U4612" s="1">
        <v>0</v>
      </c>
      <c r="W4612" s="1">
        <v>0</v>
      </c>
      <c r="Y4612" s="1">
        <v>0</v>
      </c>
      <c r="AA4612" s="1">
        <v>0</v>
      </c>
      <c r="AC4612" s="1">
        <v>0</v>
      </c>
      <c r="AE4612" s="1">
        <v>0</v>
      </c>
      <c r="AG4612" s="1">
        <v>1</v>
      </c>
      <c r="AH4612" s="1">
        <v>0</v>
      </c>
    </row>
    <row r="4613" spans="1:34">
      <c r="A4613" s="1" t="s">
        <v>11879</v>
      </c>
      <c r="B4613" s="1" t="s">
        <v>11880</v>
      </c>
      <c r="C4613" s="1" t="s">
        <v>310</v>
      </c>
      <c r="H4613" s="1" t="s">
        <v>65</v>
      </c>
      <c r="I4613" s="1" t="s">
        <v>66</v>
      </c>
      <c r="V4613" s="1" t="s">
        <v>67</v>
      </c>
    </row>
    <row r="4614" spans="1:34">
      <c r="A4614" s="1" t="s">
        <v>11881</v>
      </c>
      <c r="B4614" s="1" t="s">
        <v>11882</v>
      </c>
      <c r="C4614" s="1" t="s">
        <v>245</v>
      </c>
      <c r="D4614" s="1">
        <v>26</v>
      </c>
      <c r="E4614" s="4">
        <v>44739</v>
      </c>
      <c r="F4614" s="1" t="s">
        <v>11883</v>
      </c>
      <c r="G4614" s="1" t="s">
        <v>80</v>
      </c>
      <c r="H4614" s="1" t="s">
        <v>73</v>
      </c>
      <c r="I4614" s="1">
        <v>0</v>
      </c>
      <c r="J4614" s="1" t="s">
        <v>81</v>
      </c>
      <c r="K4614" s="1">
        <v>0.55000000000000004</v>
      </c>
      <c r="L4614" s="1" t="s">
        <v>82</v>
      </c>
      <c r="M4614" s="1">
        <v>0.65</v>
      </c>
      <c r="N4614" s="1" t="s">
        <v>83</v>
      </c>
      <c r="O4614" s="1">
        <v>0.7</v>
      </c>
      <c r="P4614" s="1" t="s">
        <v>84</v>
      </c>
      <c r="Q4614" s="1">
        <v>0.8</v>
      </c>
      <c r="R4614" s="1" t="s">
        <v>85</v>
      </c>
      <c r="S4614" s="1">
        <v>0</v>
      </c>
      <c r="U4614" s="1">
        <v>0</v>
      </c>
      <c r="W4614" s="1">
        <v>0</v>
      </c>
      <c r="Y4614" s="1">
        <v>0</v>
      </c>
      <c r="AA4614" s="1">
        <v>0</v>
      </c>
      <c r="AC4614" s="1">
        <v>0</v>
      </c>
      <c r="AE4614" s="1">
        <v>0</v>
      </c>
      <c r="AG4614" s="1">
        <v>4</v>
      </c>
      <c r="AH4614" s="1">
        <v>15000</v>
      </c>
    </row>
    <row r="4615" spans="1:34">
      <c r="A4615" s="1" t="s">
        <v>11884</v>
      </c>
      <c r="B4615" s="1" t="s">
        <v>11885</v>
      </c>
      <c r="C4615" s="1" t="s">
        <v>163</v>
      </c>
      <c r="D4615" s="1">
        <v>11</v>
      </c>
      <c r="E4615" s="4">
        <v>44704</v>
      </c>
      <c r="F4615" s="1" t="s">
        <v>11886</v>
      </c>
      <c r="G4615" s="1" t="s">
        <v>72</v>
      </c>
      <c r="H4615" s="1" t="s">
        <v>65</v>
      </c>
      <c r="I4615" s="1">
        <v>0.5</v>
      </c>
      <c r="J4615" s="1" t="s">
        <v>75</v>
      </c>
      <c r="K4615" s="1">
        <v>0</v>
      </c>
      <c r="M4615" s="1">
        <v>0</v>
      </c>
      <c r="O4615" s="1">
        <v>0</v>
      </c>
      <c r="Q4615" s="1">
        <v>0</v>
      </c>
      <c r="S4615" s="1">
        <v>0</v>
      </c>
      <c r="U4615" s="1">
        <v>0</v>
      </c>
      <c r="W4615" s="1">
        <v>0</v>
      </c>
      <c r="Y4615" s="1">
        <v>0</v>
      </c>
      <c r="AA4615" s="1">
        <v>0</v>
      </c>
      <c r="AC4615" s="1">
        <v>0</v>
      </c>
      <c r="AE4615" s="1">
        <v>0</v>
      </c>
      <c r="AG4615" s="1">
        <v>1</v>
      </c>
      <c r="AH4615" s="1">
        <v>0</v>
      </c>
    </row>
    <row r="4616" spans="1:34">
      <c r="A4616" s="1" t="s">
        <v>11887</v>
      </c>
      <c r="B4616" s="1" t="s">
        <v>11888</v>
      </c>
      <c r="C4616" s="1" t="s">
        <v>255</v>
      </c>
      <c r="H4616" s="1" t="s">
        <v>65</v>
      </c>
      <c r="I4616" s="1" t="s">
        <v>66</v>
      </c>
      <c r="V4616" s="1" t="s">
        <v>67</v>
      </c>
    </row>
    <row r="4617" spans="1:34">
      <c r="A4617" s="1" t="s">
        <v>11889</v>
      </c>
      <c r="B4617" s="1" t="s">
        <v>11890</v>
      </c>
      <c r="C4617" s="1" t="s">
        <v>212</v>
      </c>
      <c r="H4617" s="1" t="s">
        <v>65</v>
      </c>
      <c r="I4617" s="1" t="s">
        <v>66</v>
      </c>
      <c r="V4617" s="1" t="s">
        <v>67</v>
      </c>
    </row>
    <row r="4618" spans="1:34">
      <c r="A4618" s="1" t="s">
        <v>11891</v>
      </c>
      <c r="B4618" s="1" t="s">
        <v>11892</v>
      </c>
      <c r="C4618" s="1" t="s">
        <v>212</v>
      </c>
      <c r="D4618" s="1">
        <v>8</v>
      </c>
      <c r="E4618" s="4">
        <v>44645</v>
      </c>
      <c r="F4618" s="1" t="s">
        <v>11893</v>
      </c>
      <c r="G4618" s="1" t="s">
        <v>72</v>
      </c>
      <c r="H4618" s="1" t="s">
        <v>65</v>
      </c>
      <c r="I4618" s="1">
        <v>0.8</v>
      </c>
      <c r="J4618" s="1" t="s">
        <v>75</v>
      </c>
      <c r="K4618" s="1">
        <v>0</v>
      </c>
      <c r="M4618" s="1">
        <v>0</v>
      </c>
      <c r="O4618" s="1">
        <v>0</v>
      </c>
      <c r="Q4618" s="1">
        <v>0</v>
      </c>
      <c r="S4618" s="1">
        <v>0</v>
      </c>
      <c r="U4618" s="1">
        <v>0</v>
      </c>
      <c r="W4618" s="1">
        <v>0</v>
      </c>
      <c r="Y4618" s="1">
        <v>0</v>
      </c>
      <c r="AA4618" s="1">
        <v>0</v>
      </c>
      <c r="AC4618" s="1">
        <v>0</v>
      </c>
      <c r="AE4618" s="1">
        <v>0</v>
      </c>
      <c r="AG4618" s="1">
        <v>1</v>
      </c>
      <c r="AH4618" s="1">
        <v>0</v>
      </c>
    </row>
    <row r="4619" spans="1:34">
      <c r="A4619" s="1" t="s">
        <v>11894</v>
      </c>
      <c r="B4619" s="1" t="s">
        <v>11895</v>
      </c>
      <c r="C4619" s="1" t="s">
        <v>212</v>
      </c>
      <c r="D4619" s="1">
        <v>7</v>
      </c>
      <c r="E4619" s="4">
        <v>44637</v>
      </c>
      <c r="F4619" s="1" t="s">
        <v>11896</v>
      </c>
      <c r="G4619" s="1" t="s">
        <v>72</v>
      </c>
      <c r="H4619" s="1" t="s">
        <v>65</v>
      </c>
      <c r="I4619" s="1">
        <v>0.4</v>
      </c>
      <c r="J4619" s="1" t="s">
        <v>75</v>
      </c>
      <c r="K4619" s="1">
        <v>0</v>
      </c>
      <c r="M4619" s="1">
        <v>0</v>
      </c>
      <c r="O4619" s="1">
        <v>0</v>
      </c>
      <c r="Q4619" s="1">
        <v>0</v>
      </c>
      <c r="S4619" s="1">
        <v>0</v>
      </c>
      <c r="U4619" s="1">
        <v>0</v>
      </c>
      <c r="W4619" s="1">
        <v>0</v>
      </c>
      <c r="Y4619" s="1">
        <v>0</v>
      </c>
      <c r="AA4619" s="1">
        <v>0</v>
      </c>
      <c r="AC4619" s="1">
        <v>0</v>
      </c>
      <c r="AE4619" s="1">
        <v>0</v>
      </c>
      <c r="AG4619" s="1">
        <v>1</v>
      </c>
      <c r="AH4619" s="1">
        <v>0</v>
      </c>
    </row>
    <row r="4620" spans="1:34">
      <c r="A4620" s="1" t="s">
        <v>11897</v>
      </c>
      <c r="B4620" s="1" t="s">
        <v>11898</v>
      </c>
      <c r="C4620" s="1" t="s">
        <v>423</v>
      </c>
      <c r="D4620" s="1">
        <v>32</v>
      </c>
      <c r="E4620" s="4">
        <v>44551</v>
      </c>
      <c r="F4620" s="1" t="s">
        <v>11899</v>
      </c>
      <c r="G4620" s="1" t="s">
        <v>72</v>
      </c>
      <c r="H4620" s="1" t="s">
        <v>73</v>
      </c>
      <c r="I4620" s="1">
        <v>0</v>
      </c>
      <c r="J4620" s="1" t="s">
        <v>1697</v>
      </c>
      <c r="K4620" s="1">
        <v>0.2</v>
      </c>
      <c r="L4620" s="1" t="s">
        <v>75</v>
      </c>
      <c r="M4620" s="1">
        <v>0</v>
      </c>
      <c r="O4620" s="1">
        <v>0</v>
      </c>
      <c r="Q4620" s="1">
        <v>0</v>
      </c>
      <c r="S4620" s="1">
        <v>0</v>
      </c>
      <c r="U4620" s="1">
        <v>0</v>
      </c>
      <c r="W4620" s="1">
        <v>0</v>
      </c>
      <c r="Y4620" s="1">
        <v>0</v>
      </c>
      <c r="AA4620" s="1">
        <v>0</v>
      </c>
      <c r="AC4620" s="1">
        <v>0</v>
      </c>
      <c r="AE4620" s="1">
        <v>0</v>
      </c>
      <c r="AG4620" s="1">
        <v>2</v>
      </c>
      <c r="AH4620" s="1">
        <v>20000</v>
      </c>
    </row>
    <row r="4621" spans="1:34">
      <c r="A4621" s="1" t="s">
        <v>11900</v>
      </c>
      <c r="B4621" s="1" t="s">
        <v>11901</v>
      </c>
      <c r="C4621" s="1" t="s">
        <v>896</v>
      </c>
      <c r="H4621" s="1" t="s">
        <v>65</v>
      </c>
      <c r="I4621" s="1" t="s">
        <v>66</v>
      </c>
      <c r="V4621" s="1" t="s">
        <v>67</v>
      </c>
    </row>
    <row r="4622" spans="1:34">
      <c r="A4622" s="1" t="s">
        <v>11902</v>
      </c>
      <c r="B4622" s="1" t="s">
        <v>11903</v>
      </c>
      <c r="C4622" s="1" t="s">
        <v>152</v>
      </c>
      <c r="D4622" s="1">
        <v>12</v>
      </c>
      <c r="E4622" s="4">
        <v>44678</v>
      </c>
      <c r="F4622" s="1" t="s">
        <v>11904</v>
      </c>
      <c r="G4622" s="1" t="s">
        <v>80</v>
      </c>
      <c r="H4622" s="1" t="s">
        <v>73</v>
      </c>
      <c r="I4622" s="1">
        <v>0</v>
      </c>
      <c r="J4622" s="1" t="s">
        <v>89</v>
      </c>
      <c r="K4622" s="1">
        <v>0.45</v>
      </c>
      <c r="L4622" s="1" t="s">
        <v>82</v>
      </c>
      <c r="M4622" s="1">
        <v>0.55000000000000004</v>
      </c>
      <c r="N4622" s="1" t="s">
        <v>83</v>
      </c>
      <c r="O4622" s="1">
        <v>0.6</v>
      </c>
      <c r="P4622" s="1" t="s">
        <v>84</v>
      </c>
      <c r="Q4622" s="1">
        <v>0.75</v>
      </c>
      <c r="R4622" s="1" t="s">
        <v>85</v>
      </c>
      <c r="S4622" s="1">
        <v>0</v>
      </c>
      <c r="U4622" s="1">
        <v>0</v>
      </c>
      <c r="W4622" s="1">
        <v>0</v>
      </c>
      <c r="Y4622" s="1">
        <v>0</v>
      </c>
      <c r="AA4622" s="1">
        <v>0</v>
      </c>
      <c r="AC4622" s="1">
        <v>0</v>
      </c>
      <c r="AE4622" s="1">
        <v>0</v>
      </c>
      <c r="AG4622" s="1">
        <v>4</v>
      </c>
      <c r="AH4622" s="1">
        <v>12000</v>
      </c>
    </row>
    <row r="4623" spans="1:34">
      <c r="A4623" s="1" t="s">
        <v>11905</v>
      </c>
      <c r="B4623" s="1" t="s">
        <v>11906</v>
      </c>
      <c r="C4623" s="1" t="s">
        <v>810</v>
      </c>
      <c r="D4623" s="1">
        <v>22</v>
      </c>
      <c r="E4623" s="4">
        <v>44680</v>
      </c>
      <c r="F4623" s="1" t="s">
        <v>11907</v>
      </c>
      <c r="G4623" s="1" t="s">
        <v>80</v>
      </c>
      <c r="H4623" s="1" t="s">
        <v>73</v>
      </c>
      <c r="I4623" s="1">
        <v>0</v>
      </c>
      <c r="J4623" s="1" t="s">
        <v>74</v>
      </c>
      <c r="K4623" s="1">
        <v>0.7</v>
      </c>
      <c r="L4623" s="1" t="s">
        <v>82</v>
      </c>
      <c r="M4623" s="1">
        <v>0.74</v>
      </c>
      <c r="N4623" s="1" t="s">
        <v>83</v>
      </c>
      <c r="O4623" s="1">
        <v>0.76</v>
      </c>
      <c r="P4623" s="1" t="s">
        <v>84</v>
      </c>
      <c r="Q4623" s="1">
        <v>0.79</v>
      </c>
      <c r="R4623" s="1" t="s">
        <v>85</v>
      </c>
      <c r="S4623" s="1">
        <v>0</v>
      </c>
      <c r="U4623" s="1">
        <v>0</v>
      </c>
      <c r="W4623" s="1">
        <v>0</v>
      </c>
      <c r="Y4623" s="1">
        <v>0</v>
      </c>
      <c r="AA4623" s="1">
        <v>0</v>
      </c>
      <c r="AC4623" s="1">
        <v>0</v>
      </c>
      <c r="AE4623" s="1">
        <v>0</v>
      </c>
      <c r="AG4623" s="1">
        <v>4</v>
      </c>
      <c r="AH4623" s="1">
        <v>10000</v>
      </c>
    </row>
    <row r="4624" spans="1:34">
      <c r="A4624" s="1" t="s">
        <v>11908</v>
      </c>
      <c r="B4624" s="1" t="s">
        <v>11909</v>
      </c>
      <c r="C4624" s="1" t="s">
        <v>129</v>
      </c>
      <c r="D4624" s="1">
        <v>34</v>
      </c>
      <c r="E4624" s="1">
        <v>42487</v>
      </c>
      <c r="F4624" s="1" t="s">
        <v>20332</v>
      </c>
      <c r="G4624" s="1" t="s">
        <v>72</v>
      </c>
      <c r="H4624" s="1" t="s">
        <v>65</v>
      </c>
      <c r="I4624" s="1">
        <v>0.6</v>
      </c>
      <c r="J4624" s="1" t="s">
        <v>75</v>
      </c>
      <c r="K4624" s="1">
        <v>0</v>
      </c>
      <c r="M4624" s="1">
        <v>0</v>
      </c>
      <c r="O4624" s="1">
        <v>0</v>
      </c>
      <c r="Q4624" s="1">
        <v>0</v>
      </c>
      <c r="S4624" s="1">
        <v>0</v>
      </c>
      <c r="U4624" s="1">
        <v>0</v>
      </c>
      <c r="W4624" s="1">
        <v>0</v>
      </c>
      <c r="Y4624" s="1">
        <v>0</v>
      </c>
      <c r="AA4624" s="1">
        <v>0</v>
      </c>
      <c r="AC4624" s="1">
        <v>0</v>
      </c>
      <c r="AE4624" s="1">
        <v>0</v>
      </c>
      <c r="AG4624" s="1">
        <v>1</v>
      </c>
      <c r="AH4624" s="1">
        <v>0</v>
      </c>
    </row>
    <row r="4625" spans="1:34">
      <c r="A4625" s="1" t="s">
        <v>11910</v>
      </c>
      <c r="B4625" s="1" t="s">
        <v>11911</v>
      </c>
      <c r="C4625" s="1" t="s">
        <v>896</v>
      </c>
      <c r="H4625" s="1" t="s">
        <v>65</v>
      </c>
      <c r="I4625" s="1" t="s">
        <v>66</v>
      </c>
      <c r="V4625" s="1" t="s">
        <v>67</v>
      </c>
    </row>
    <row r="4626" spans="1:34">
      <c r="A4626" s="1" t="s">
        <v>11912</v>
      </c>
      <c r="B4626" s="1" t="s">
        <v>11913</v>
      </c>
      <c r="C4626" s="1" t="s">
        <v>167</v>
      </c>
      <c r="D4626" s="1">
        <v>6</v>
      </c>
      <c r="E4626" s="4">
        <v>44688</v>
      </c>
      <c r="F4626" s="1" t="s">
        <v>11914</v>
      </c>
      <c r="G4626" s="1" t="s">
        <v>72</v>
      </c>
      <c r="H4626" s="1" t="s">
        <v>65</v>
      </c>
      <c r="I4626" s="1">
        <v>0.6</v>
      </c>
      <c r="J4626" s="1" t="s">
        <v>75</v>
      </c>
      <c r="K4626" s="1">
        <v>0</v>
      </c>
      <c r="M4626" s="1">
        <v>0</v>
      </c>
      <c r="O4626" s="1">
        <v>0</v>
      </c>
      <c r="Q4626" s="1">
        <v>0</v>
      </c>
      <c r="S4626" s="1">
        <v>0</v>
      </c>
      <c r="U4626" s="1">
        <v>0</v>
      </c>
      <c r="W4626" s="1">
        <v>0</v>
      </c>
      <c r="Y4626" s="1">
        <v>0</v>
      </c>
      <c r="AA4626" s="1">
        <v>0</v>
      </c>
      <c r="AC4626" s="1">
        <v>0</v>
      </c>
      <c r="AE4626" s="1">
        <v>0</v>
      </c>
      <c r="AG4626" s="1">
        <v>1</v>
      </c>
      <c r="AH4626" s="1">
        <v>0</v>
      </c>
    </row>
    <row r="4627" spans="1:34">
      <c r="A4627" s="1" t="s">
        <v>11915</v>
      </c>
      <c r="B4627" s="1" t="s">
        <v>11916</v>
      </c>
      <c r="C4627" s="1" t="s">
        <v>112</v>
      </c>
      <c r="D4627" s="1">
        <v>5</v>
      </c>
      <c r="E4627" s="4">
        <v>44653</v>
      </c>
      <c r="F4627" s="1" t="s">
        <v>11917</v>
      </c>
      <c r="G4627" s="1" t="s">
        <v>72</v>
      </c>
      <c r="H4627" s="1" t="s">
        <v>65</v>
      </c>
      <c r="I4627" s="1">
        <v>0.2</v>
      </c>
      <c r="J4627" s="1" t="s">
        <v>75</v>
      </c>
      <c r="K4627" s="1">
        <v>0</v>
      </c>
      <c r="M4627" s="1">
        <v>0</v>
      </c>
      <c r="O4627" s="1">
        <v>0</v>
      </c>
      <c r="Q4627" s="1">
        <v>0</v>
      </c>
      <c r="S4627" s="1">
        <v>0</v>
      </c>
      <c r="U4627" s="1">
        <v>0</v>
      </c>
      <c r="W4627" s="1">
        <v>0</v>
      </c>
      <c r="Y4627" s="1">
        <v>0</v>
      </c>
      <c r="AA4627" s="1">
        <v>0</v>
      </c>
      <c r="AC4627" s="1">
        <v>0</v>
      </c>
      <c r="AE4627" s="1">
        <v>0</v>
      </c>
      <c r="AG4627" s="1">
        <v>1</v>
      </c>
      <c r="AH4627" s="1">
        <v>0</v>
      </c>
    </row>
    <row r="4628" spans="1:34">
      <c r="A4628" s="1" t="s">
        <v>11918</v>
      </c>
      <c r="B4628" s="1" t="s">
        <v>11919</v>
      </c>
      <c r="C4628" s="1" t="s">
        <v>212</v>
      </c>
      <c r="D4628" s="1">
        <v>3</v>
      </c>
      <c r="E4628" s="4">
        <v>44588</v>
      </c>
      <c r="F4628" s="1" t="s">
        <v>11920</v>
      </c>
      <c r="G4628" s="1" t="s">
        <v>72</v>
      </c>
      <c r="H4628" s="1" t="s">
        <v>65</v>
      </c>
      <c r="I4628" s="1">
        <v>0.6</v>
      </c>
      <c r="J4628" s="1" t="s">
        <v>75</v>
      </c>
      <c r="K4628" s="1">
        <v>0</v>
      </c>
      <c r="M4628" s="1">
        <v>0</v>
      </c>
      <c r="O4628" s="1">
        <v>0</v>
      </c>
      <c r="Q4628" s="1">
        <v>0</v>
      </c>
      <c r="S4628" s="1">
        <v>0</v>
      </c>
      <c r="U4628" s="1">
        <v>0</v>
      </c>
      <c r="W4628" s="1">
        <v>0</v>
      </c>
      <c r="Y4628" s="1">
        <v>0</v>
      </c>
      <c r="AA4628" s="1">
        <v>0</v>
      </c>
      <c r="AC4628" s="1">
        <v>0</v>
      </c>
      <c r="AE4628" s="1">
        <v>0</v>
      </c>
      <c r="AG4628" s="1">
        <v>1</v>
      </c>
      <c r="AH4628" s="1">
        <v>0</v>
      </c>
    </row>
    <row r="4629" spans="1:34">
      <c r="A4629" s="1" t="s">
        <v>11921</v>
      </c>
      <c r="B4629" s="1" t="s">
        <v>11922</v>
      </c>
      <c r="C4629" s="1" t="s">
        <v>896</v>
      </c>
      <c r="H4629" s="1" t="s">
        <v>65</v>
      </c>
      <c r="I4629" s="1" t="s">
        <v>66</v>
      </c>
      <c r="V4629" s="1" t="s">
        <v>67</v>
      </c>
    </row>
    <row r="4630" spans="1:34">
      <c r="A4630" s="1" t="s">
        <v>11923</v>
      </c>
      <c r="B4630" s="1" t="s">
        <v>11924</v>
      </c>
      <c r="C4630" s="1" t="s">
        <v>896</v>
      </c>
      <c r="H4630" s="1" t="s">
        <v>65</v>
      </c>
      <c r="I4630" s="1" t="s">
        <v>66</v>
      </c>
      <c r="V4630" s="1" t="s">
        <v>67</v>
      </c>
    </row>
    <row r="4631" spans="1:34">
      <c r="A4631" s="1" t="s">
        <v>11925</v>
      </c>
      <c r="B4631" s="1" t="s">
        <v>11926</v>
      </c>
      <c r="C4631" s="1" t="s">
        <v>152</v>
      </c>
      <c r="H4631" s="1" t="s">
        <v>65</v>
      </c>
      <c r="I4631" s="1" t="s">
        <v>66</v>
      </c>
      <c r="V4631" s="1" t="s">
        <v>67</v>
      </c>
    </row>
    <row r="4632" spans="1:34">
      <c r="A4632" s="1" t="s">
        <v>11927</v>
      </c>
      <c r="B4632" s="1" t="s">
        <v>11928</v>
      </c>
      <c r="C4632" s="1" t="s">
        <v>212</v>
      </c>
      <c r="D4632" s="1">
        <v>6</v>
      </c>
      <c r="E4632" s="4">
        <v>44620</v>
      </c>
      <c r="F4632" s="1" t="s">
        <v>11929</v>
      </c>
      <c r="G4632" s="1" t="s">
        <v>72</v>
      </c>
      <c r="H4632" s="1" t="s">
        <v>73</v>
      </c>
      <c r="I4632" s="1">
        <v>0</v>
      </c>
      <c r="J4632" s="1" t="s">
        <v>81</v>
      </c>
      <c r="K4632" s="1">
        <v>0.6</v>
      </c>
      <c r="L4632" s="1" t="s">
        <v>75</v>
      </c>
      <c r="M4632" s="1">
        <v>0</v>
      </c>
      <c r="O4632" s="1">
        <v>0</v>
      </c>
      <c r="Q4632" s="1">
        <v>0</v>
      </c>
      <c r="S4632" s="1">
        <v>0</v>
      </c>
      <c r="U4632" s="1">
        <v>0</v>
      </c>
      <c r="W4632" s="1">
        <v>0</v>
      </c>
      <c r="Y4632" s="1">
        <v>0</v>
      </c>
      <c r="AA4632" s="1">
        <v>0</v>
      </c>
      <c r="AC4632" s="1">
        <v>0</v>
      </c>
      <c r="AE4632" s="1">
        <v>0</v>
      </c>
      <c r="AG4632" s="1">
        <v>2</v>
      </c>
      <c r="AH4632" s="1">
        <v>15000</v>
      </c>
    </row>
    <row r="4633" spans="1:34">
      <c r="A4633" s="1" t="s">
        <v>11930</v>
      </c>
      <c r="B4633" s="1" t="s">
        <v>11931</v>
      </c>
      <c r="C4633" s="1" t="s">
        <v>378</v>
      </c>
      <c r="D4633" s="1">
        <v>7</v>
      </c>
      <c r="E4633" s="4">
        <v>44708</v>
      </c>
      <c r="F4633" s="1" t="s">
        <v>11932</v>
      </c>
      <c r="G4633" s="1" t="s">
        <v>72</v>
      </c>
      <c r="H4633" s="1" t="s">
        <v>65</v>
      </c>
      <c r="I4633" s="1">
        <v>0.8</v>
      </c>
      <c r="J4633" s="1" t="s">
        <v>75</v>
      </c>
      <c r="K4633" s="1">
        <v>0</v>
      </c>
      <c r="M4633" s="1">
        <v>0</v>
      </c>
      <c r="O4633" s="1">
        <v>0</v>
      </c>
      <c r="Q4633" s="1">
        <v>0</v>
      </c>
      <c r="S4633" s="1">
        <v>0</v>
      </c>
      <c r="U4633" s="1">
        <v>0</v>
      </c>
      <c r="W4633" s="1">
        <v>0</v>
      </c>
      <c r="Y4633" s="1">
        <v>0</v>
      </c>
      <c r="AA4633" s="1">
        <v>0</v>
      </c>
      <c r="AC4633" s="1">
        <v>0</v>
      </c>
      <c r="AE4633" s="1">
        <v>0</v>
      </c>
      <c r="AG4633" s="1">
        <v>1</v>
      </c>
      <c r="AH4633" s="1">
        <v>0</v>
      </c>
    </row>
    <row r="4634" spans="1:34">
      <c r="A4634" s="1" t="s">
        <v>11933</v>
      </c>
      <c r="B4634" s="1" t="s">
        <v>11934</v>
      </c>
      <c r="C4634" s="1" t="s">
        <v>98</v>
      </c>
      <c r="D4634" s="1">
        <v>16</v>
      </c>
      <c r="E4634" s="4">
        <v>44707</v>
      </c>
      <c r="F4634" s="1" t="s">
        <v>11935</v>
      </c>
      <c r="G4634" s="1" t="s">
        <v>72</v>
      </c>
      <c r="H4634" s="1" t="s">
        <v>65</v>
      </c>
      <c r="I4634" s="1">
        <v>0.8</v>
      </c>
      <c r="J4634" s="1" t="s">
        <v>75</v>
      </c>
      <c r="K4634" s="1">
        <v>0</v>
      </c>
      <c r="M4634" s="1">
        <v>0</v>
      </c>
      <c r="O4634" s="1">
        <v>0</v>
      </c>
      <c r="Q4634" s="1">
        <v>0</v>
      </c>
      <c r="S4634" s="1">
        <v>0</v>
      </c>
      <c r="U4634" s="1">
        <v>0</v>
      </c>
      <c r="W4634" s="1">
        <v>0</v>
      </c>
      <c r="Y4634" s="1">
        <v>0</v>
      </c>
      <c r="AA4634" s="1">
        <v>0</v>
      </c>
      <c r="AC4634" s="1">
        <v>0</v>
      </c>
      <c r="AE4634" s="1">
        <v>0</v>
      </c>
      <c r="AG4634" s="1">
        <v>1</v>
      </c>
      <c r="AH4634" s="1">
        <v>0</v>
      </c>
    </row>
    <row r="4635" spans="1:34">
      <c r="A4635" s="1" t="s">
        <v>11936</v>
      </c>
      <c r="B4635" s="1" t="s">
        <v>11937</v>
      </c>
      <c r="C4635" s="1" t="s">
        <v>118</v>
      </c>
      <c r="D4635" s="1">
        <v>9</v>
      </c>
      <c r="E4635" s="4">
        <v>44709</v>
      </c>
      <c r="F4635" s="1" t="s">
        <v>11938</v>
      </c>
      <c r="G4635" s="1" t="s">
        <v>72</v>
      </c>
      <c r="H4635" s="1" t="s">
        <v>65</v>
      </c>
      <c r="I4635" s="1">
        <v>0.2</v>
      </c>
      <c r="J4635" s="1" t="s">
        <v>75</v>
      </c>
      <c r="K4635" s="1">
        <v>0</v>
      </c>
      <c r="M4635" s="1">
        <v>0</v>
      </c>
      <c r="O4635" s="1">
        <v>0</v>
      </c>
      <c r="Q4635" s="1">
        <v>0</v>
      </c>
      <c r="S4635" s="1">
        <v>0</v>
      </c>
      <c r="U4635" s="1">
        <v>0</v>
      </c>
      <c r="W4635" s="1">
        <v>0</v>
      </c>
      <c r="Y4635" s="1">
        <v>0</v>
      </c>
      <c r="AA4635" s="1">
        <v>0</v>
      </c>
      <c r="AC4635" s="1">
        <v>0</v>
      </c>
      <c r="AE4635" s="1">
        <v>0</v>
      </c>
      <c r="AG4635" s="1">
        <v>1</v>
      </c>
      <c r="AH4635" s="1">
        <v>0</v>
      </c>
    </row>
    <row r="4636" spans="1:34">
      <c r="A4636" s="1" t="s">
        <v>11939</v>
      </c>
      <c r="B4636" s="1" t="s">
        <v>11940</v>
      </c>
      <c r="C4636" s="1" t="s">
        <v>225</v>
      </c>
      <c r="D4636" s="1">
        <v>72</v>
      </c>
      <c r="E4636" s="4">
        <v>44552</v>
      </c>
      <c r="F4636" s="1" t="s">
        <v>11941</v>
      </c>
      <c r="G4636" s="1" t="s">
        <v>72</v>
      </c>
      <c r="H4636" s="1" t="s">
        <v>65</v>
      </c>
      <c r="I4636" s="1">
        <v>0.7</v>
      </c>
      <c r="J4636" s="1" t="s">
        <v>75</v>
      </c>
      <c r="K4636" s="1">
        <v>0</v>
      </c>
      <c r="M4636" s="1">
        <v>0</v>
      </c>
      <c r="O4636" s="1">
        <v>0</v>
      </c>
      <c r="Q4636" s="1">
        <v>0</v>
      </c>
      <c r="S4636" s="1">
        <v>0</v>
      </c>
      <c r="U4636" s="1">
        <v>0</v>
      </c>
      <c r="W4636" s="1">
        <v>0</v>
      </c>
      <c r="Y4636" s="1">
        <v>0</v>
      </c>
      <c r="AA4636" s="1">
        <v>0</v>
      </c>
      <c r="AC4636" s="1">
        <v>0</v>
      </c>
      <c r="AE4636" s="1">
        <v>0</v>
      </c>
      <c r="AG4636" s="1">
        <v>1</v>
      </c>
      <c r="AH4636" s="1">
        <v>0</v>
      </c>
    </row>
    <row r="4637" spans="1:34">
      <c r="A4637" s="1" t="s">
        <v>11942</v>
      </c>
      <c r="B4637" s="1" t="s">
        <v>11943</v>
      </c>
      <c r="C4637" s="1" t="s">
        <v>101</v>
      </c>
      <c r="D4637" s="1">
        <v>13</v>
      </c>
      <c r="E4637" s="4">
        <v>44712</v>
      </c>
      <c r="F4637" s="1" t="s">
        <v>11944</v>
      </c>
      <c r="G4637" s="1" t="s">
        <v>80</v>
      </c>
      <c r="H4637" s="1" t="s">
        <v>73</v>
      </c>
      <c r="I4637" s="1">
        <v>0</v>
      </c>
      <c r="J4637" s="1" t="s">
        <v>74</v>
      </c>
      <c r="K4637" s="1">
        <v>0.5</v>
      </c>
      <c r="L4637" s="1" t="s">
        <v>75</v>
      </c>
      <c r="M4637" s="1">
        <v>0</v>
      </c>
      <c r="O4637" s="1">
        <v>0</v>
      </c>
      <c r="Q4637" s="1">
        <v>0</v>
      </c>
      <c r="S4637" s="1">
        <v>0</v>
      </c>
      <c r="U4637" s="1">
        <v>0</v>
      </c>
      <c r="W4637" s="1">
        <v>0</v>
      </c>
      <c r="Y4637" s="1">
        <v>0</v>
      </c>
      <c r="AA4637" s="1">
        <v>0</v>
      </c>
      <c r="AC4637" s="1">
        <v>0</v>
      </c>
      <c r="AE4637" s="1">
        <v>0</v>
      </c>
      <c r="AG4637" s="1">
        <v>2</v>
      </c>
      <c r="AH4637" s="1">
        <v>10000</v>
      </c>
    </row>
    <row r="4638" spans="1:34">
      <c r="A4638" s="1" t="s">
        <v>11945</v>
      </c>
      <c r="B4638" s="1" t="s">
        <v>11946</v>
      </c>
      <c r="C4638" s="1" t="s">
        <v>235</v>
      </c>
      <c r="D4638" s="1">
        <v>4</v>
      </c>
      <c r="E4638" s="4">
        <v>44594</v>
      </c>
      <c r="F4638" s="1" t="s">
        <v>11947</v>
      </c>
      <c r="G4638" s="1" t="s">
        <v>72</v>
      </c>
      <c r="H4638" s="1" t="s">
        <v>65</v>
      </c>
      <c r="I4638" s="1">
        <v>0.8</v>
      </c>
      <c r="J4638" s="1" t="s">
        <v>75</v>
      </c>
      <c r="K4638" s="1">
        <v>0</v>
      </c>
      <c r="M4638" s="1">
        <v>0</v>
      </c>
      <c r="O4638" s="1">
        <v>0</v>
      </c>
      <c r="Q4638" s="1">
        <v>0</v>
      </c>
      <c r="S4638" s="1">
        <v>0</v>
      </c>
      <c r="U4638" s="1">
        <v>0</v>
      </c>
      <c r="W4638" s="1">
        <v>0</v>
      </c>
      <c r="Y4638" s="1">
        <v>0</v>
      </c>
      <c r="AA4638" s="1">
        <v>0</v>
      </c>
      <c r="AC4638" s="1">
        <v>0</v>
      </c>
      <c r="AE4638" s="1">
        <v>0</v>
      </c>
      <c r="AG4638" s="1">
        <v>1</v>
      </c>
      <c r="AH4638" s="1">
        <v>0</v>
      </c>
    </row>
    <row r="4639" spans="1:34">
      <c r="A4639" s="1" t="s">
        <v>11948</v>
      </c>
      <c r="B4639" s="1" t="s">
        <v>11949</v>
      </c>
      <c r="C4639" s="1" t="s">
        <v>126</v>
      </c>
      <c r="D4639" s="1">
        <v>3</v>
      </c>
      <c r="E4639" s="1">
        <v>41331</v>
      </c>
      <c r="F4639" s="1" t="s">
        <v>20332</v>
      </c>
      <c r="G4639" s="1" t="s">
        <v>72</v>
      </c>
      <c r="H4639" s="1" t="s">
        <v>73</v>
      </c>
      <c r="I4639" s="1">
        <v>0</v>
      </c>
      <c r="J4639" s="1" t="s">
        <v>846</v>
      </c>
      <c r="K4639" s="1">
        <v>0.2</v>
      </c>
      <c r="L4639" s="1" t="s">
        <v>75</v>
      </c>
      <c r="M4639" s="1">
        <v>0</v>
      </c>
      <c r="O4639" s="1">
        <v>0</v>
      </c>
      <c r="Q4639" s="1">
        <v>0</v>
      </c>
      <c r="S4639" s="1">
        <v>0</v>
      </c>
      <c r="U4639" s="1">
        <v>0</v>
      </c>
      <c r="W4639" s="1">
        <v>0</v>
      </c>
      <c r="Y4639" s="1">
        <v>0</v>
      </c>
      <c r="AA4639" s="1">
        <v>0</v>
      </c>
      <c r="AC4639" s="1">
        <v>0</v>
      </c>
      <c r="AE4639" s="1">
        <v>0</v>
      </c>
      <c r="AG4639" s="1">
        <v>2</v>
      </c>
      <c r="AH4639" s="1">
        <v>28000</v>
      </c>
    </row>
    <row r="4640" spans="1:34">
      <c r="A4640" s="1" t="s">
        <v>11950</v>
      </c>
      <c r="B4640" s="1" t="s">
        <v>11951</v>
      </c>
      <c r="C4640" s="1" t="s">
        <v>896</v>
      </c>
      <c r="D4640" s="1">
        <v>11</v>
      </c>
      <c r="E4640" s="4">
        <v>44671</v>
      </c>
      <c r="F4640" s="1" t="s">
        <v>11952</v>
      </c>
      <c r="G4640" s="1" t="s">
        <v>72</v>
      </c>
      <c r="H4640" s="1" t="s">
        <v>65</v>
      </c>
      <c r="I4640" s="1">
        <v>0.5</v>
      </c>
      <c r="J4640" s="1" t="s">
        <v>75</v>
      </c>
      <c r="K4640" s="1">
        <v>0</v>
      </c>
      <c r="M4640" s="1">
        <v>0</v>
      </c>
      <c r="O4640" s="1">
        <v>0</v>
      </c>
      <c r="Q4640" s="1">
        <v>0</v>
      </c>
      <c r="S4640" s="1">
        <v>0</v>
      </c>
      <c r="U4640" s="1">
        <v>0</v>
      </c>
      <c r="W4640" s="1">
        <v>0</v>
      </c>
      <c r="Y4640" s="1">
        <v>0</v>
      </c>
      <c r="AA4640" s="1">
        <v>0</v>
      </c>
      <c r="AC4640" s="1">
        <v>0</v>
      </c>
      <c r="AE4640" s="1">
        <v>0</v>
      </c>
      <c r="AG4640" s="1">
        <v>1</v>
      </c>
      <c r="AH4640" s="1">
        <v>0</v>
      </c>
    </row>
    <row r="4641" spans="1:34">
      <c r="A4641" s="1" t="s">
        <v>11953</v>
      </c>
      <c r="B4641" s="1" t="s">
        <v>11954</v>
      </c>
      <c r="C4641" s="1" t="s">
        <v>193</v>
      </c>
      <c r="D4641" s="1">
        <v>34</v>
      </c>
      <c r="E4641" s="1">
        <v>41608</v>
      </c>
      <c r="F4641" s="1" t="s">
        <v>20332</v>
      </c>
      <c r="G4641" s="1" t="s">
        <v>72</v>
      </c>
      <c r="H4641" s="1" t="s">
        <v>65</v>
      </c>
      <c r="I4641" s="1">
        <v>0.8</v>
      </c>
      <c r="J4641" s="1" t="s">
        <v>75</v>
      </c>
      <c r="K4641" s="1">
        <v>0</v>
      </c>
      <c r="M4641" s="1">
        <v>0</v>
      </c>
      <c r="O4641" s="1">
        <v>0</v>
      </c>
      <c r="Q4641" s="1">
        <v>0</v>
      </c>
      <c r="S4641" s="1">
        <v>0</v>
      </c>
      <c r="U4641" s="1">
        <v>0</v>
      </c>
      <c r="W4641" s="1">
        <v>0</v>
      </c>
      <c r="Y4641" s="1">
        <v>0</v>
      </c>
      <c r="AA4641" s="1">
        <v>0</v>
      </c>
      <c r="AC4641" s="1">
        <v>0</v>
      </c>
      <c r="AE4641" s="1">
        <v>0</v>
      </c>
      <c r="AG4641" s="1">
        <v>1</v>
      </c>
      <c r="AH4641" s="1">
        <v>0</v>
      </c>
    </row>
    <row r="4642" spans="1:34">
      <c r="A4642" s="1" t="s">
        <v>11955</v>
      </c>
      <c r="B4642" s="1" t="s">
        <v>11956</v>
      </c>
      <c r="C4642" s="1" t="s">
        <v>259</v>
      </c>
      <c r="D4642" s="1">
        <v>9</v>
      </c>
      <c r="E4642" s="4">
        <v>44600</v>
      </c>
      <c r="F4642" s="1" t="s">
        <v>11957</v>
      </c>
      <c r="G4642" s="1" t="s">
        <v>72</v>
      </c>
      <c r="H4642" s="1" t="s">
        <v>73</v>
      </c>
      <c r="I4642" s="1">
        <v>0</v>
      </c>
      <c r="J4642" s="1" t="s">
        <v>434</v>
      </c>
      <c r="K4642" s="1">
        <v>0.5</v>
      </c>
      <c r="L4642" s="1" t="s">
        <v>75</v>
      </c>
      <c r="M4642" s="1">
        <v>0</v>
      </c>
      <c r="O4642" s="1">
        <v>0</v>
      </c>
      <c r="Q4642" s="1">
        <v>0</v>
      </c>
      <c r="S4642" s="1">
        <v>0</v>
      </c>
      <c r="U4642" s="1">
        <v>0</v>
      </c>
      <c r="W4642" s="1">
        <v>0</v>
      </c>
      <c r="Y4642" s="1">
        <v>0</v>
      </c>
      <c r="AA4642" s="1">
        <v>0</v>
      </c>
      <c r="AC4642" s="1">
        <v>0</v>
      </c>
      <c r="AE4642" s="1">
        <v>0</v>
      </c>
      <c r="AG4642" s="1">
        <v>2</v>
      </c>
      <c r="AH4642" s="1">
        <v>7500</v>
      </c>
    </row>
    <row r="4643" spans="1:34">
      <c r="A4643" s="1" t="s">
        <v>11958</v>
      </c>
      <c r="B4643" s="1" t="s">
        <v>11959</v>
      </c>
      <c r="C4643" s="1" t="s">
        <v>923</v>
      </c>
      <c r="D4643" s="1">
        <v>36</v>
      </c>
      <c r="E4643" s="4">
        <v>44711</v>
      </c>
      <c r="F4643" s="1" t="s">
        <v>11960</v>
      </c>
      <c r="G4643" s="1" t="s">
        <v>80</v>
      </c>
      <c r="H4643" s="1" t="s">
        <v>73</v>
      </c>
      <c r="I4643" s="1">
        <v>0</v>
      </c>
      <c r="J4643" s="1" t="s">
        <v>81</v>
      </c>
      <c r="K4643" s="1">
        <v>0.59</v>
      </c>
      <c r="L4643" s="1" t="s">
        <v>82</v>
      </c>
      <c r="M4643" s="1">
        <v>0.6</v>
      </c>
      <c r="N4643" s="1" t="s">
        <v>83</v>
      </c>
      <c r="O4643" s="1">
        <v>0.65</v>
      </c>
      <c r="P4643" s="1" t="s">
        <v>84</v>
      </c>
      <c r="Q4643" s="1">
        <v>0.8</v>
      </c>
      <c r="R4643" s="1" t="s">
        <v>85</v>
      </c>
      <c r="S4643" s="1">
        <v>0</v>
      </c>
      <c r="U4643" s="1">
        <v>0</v>
      </c>
      <c r="W4643" s="1">
        <v>0</v>
      </c>
      <c r="Y4643" s="1">
        <v>0</v>
      </c>
      <c r="AA4643" s="1">
        <v>0</v>
      </c>
      <c r="AC4643" s="1">
        <v>0</v>
      </c>
      <c r="AE4643" s="1">
        <v>0</v>
      </c>
      <c r="AG4643" s="1">
        <v>4</v>
      </c>
      <c r="AH4643" s="1">
        <v>15000</v>
      </c>
    </row>
    <row r="4644" spans="1:34">
      <c r="A4644" s="1" t="s">
        <v>11961</v>
      </c>
      <c r="B4644" s="1" t="s">
        <v>11962</v>
      </c>
      <c r="C4644" s="1" t="s">
        <v>1331</v>
      </c>
      <c r="D4644" s="1">
        <v>5</v>
      </c>
      <c r="E4644" s="1">
        <v>43893</v>
      </c>
      <c r="F4644" s="1" t="s">
        <v>20332</v>
      </c>
      <c r="G4644" s="1" t="s">
        <v>72</v>
      </c>
      <c r="H4644" s="1" t="s">
        <v>65</v>
      </c>
      <c r="I4644" s="1">
        <v>0.6</v>
      </c>
      <c r="J4644" s="1" t="s">
        <v>75</v>
      </c>
      <c r="K4644" s="1">
        <v>0</v>
      </c>
      <c r="M4644" s="1">
        <v>0</v>
      </c>
      <c r="O4644" s="1">
        <v>0</v>
      </c>
      <c r="Q4644" s="1">
        <v>0</v>
      </c>
      <c r="S4644" s="1">
        <v>0</v>
      </c>
      <c r="U4644" s="1">
        <v>0</v>
      </c>
      <c r="W4644" s="1">
        <v>0</v>
      </c>
      <c r="Y4644" s="1">
        <v>0</v>
      </c>
      <c r="AA4644" s="1">
        <v>0</v>
      </c>
      <c r="AC4644" s="1">
        <v>0</v>
      </c>
      <c r="AE4644" s="1">
        <v>0</v>
      </c>
      <c r="AG4644" s="1">
        <v>1</v>
      </c>
      <c r="AH4644" s="1">
        <v>0</v>
      </c>
    </row>
    <row r="4645" spans="1:34">
      <c r="A4645" s="1" t="s">
        <v>11963</v>
      </c>
      <c r="B4645" s="1" t="s">
        <v>11964</v>
      </c>
      <c r="C4645" s="1" t="s">
        <v>964</v>
      </c>
      <c r="D4645" s="1">
        <v>6</v>
      </c>
      <c r="E4645" s="4">
        <v>44646</v>
      </c>
      <c r="F4645" s="1" t="s">
        <v>11965</v>
      </c>
      <c r="G4645" s="1" t="s">
        <v>72</v>
      </c>
      <c r="H4645" s="1" t="s">
        <v>65</v>
      </c>
      <c r="I4645" s="1">
        <v>0.5</v>
      </c>
      <c r="J4645" s="1" t="s">
        <v>75</v>
      </c>
      <c r="K4645" s="1">
        <v>0</v>
      </c>
      <c r="M4645" s="1">
        <v>0</v>
      </c>
      <c r="O4645" s="1">
        <v>0</v>
      </c>
      <c r="Q4645" s="1">
        <v>0</v>
      </c>
      <c r="S4645" s="1">
        <v>0</v>
      </c>
      <c r="U4645" s="1">
        <v>0</v>
      </c>
      <c r="W4645" s="1">
        <v>0</v>
      </c>
      <c r="Y4645" s="1">
        <v>0</v>
      </c>
      <c r="AA4645" s="1">
        <v>0</v>
      </c>
      <c r="AC4645" s="1">
        <v>0</v>
      </c>
      <c r="AE4645" s="1">
        <v>0</v>
      </c>
      <c r="AG4645" s="1">
        <v>1</v>
      </c>
      <c r="AH4645" s="1">
        <v>0</v>
      </c>
    </row>
    <row r="4646" spans="1:34">
      <c r="A4646" s="1" t="s">
        <v>11966</v>
      </c>
      <c r="B4646" s="1" t="s">
        <v>11967</v>
      </c>
      <c r="C4646" s="1" t="s">
        <v>306</v>
      </c>
      <c r="D4646" s="1">
        <v>57</v>
      </c>
      <c r="E4646" s="4">
        <v>44559</v>
      </c>
      <c r="F4646" s="1" t="s">
        <v>11968</v>
      </c>
      <c r="G4646" s="1" t="s">
        <v>72</v>
      </c>
      <c r="H4646" s="1" t="s">
        <v>73</v>
      </c>
      <c r="I4646" s="1">
        <v>0</v>
      </c>
      <c r="J4646" s="1" t="s">
        <v>81</v>
      </c>
      <c r="K4646" s="1">
        <v>0.65</v>
      </c>
      <c r="L4646" s="1" t="s">
        <v>75</v>
      </c>
      <c r="M4646" s="1">
        <v>0</v>
      </c>
      <c r="O4646" s="1">
        <v>0</v>
      </c>
      <c r="Q4646" s="1">
        <v>0</v>
      </c>
      <c r="S4646" s="1">
        <v>0</v>
      </c>
      <c r="U4646" s="1">
        <v>0</v>
      </c>
      <c r="W4646" s="1">
        <v>0</v>
      </c>
      <c r="Y4646" s="1">
        <v>0</v>
      </c>
      <c r="AA4646" s="1">
        <v>0</v>
      </c>
      <c r="AC4646" s="1">
        <v>0</v>
      </c>
      <c r="AE4646" s="1">
        <v>0</v>
      </c>
      <c r="AG4646" s="1">
        <v>2</v>
      </c>
      <c r="AH4646" s="1">
        <v>15000</v>
      </c>
    </row>
    <row r="4647" spans="1:34">
      <c r="A4647" s="1" t="s">
        <v>11969</v>
      </c>
      <c r="B4647" s="1" t="s">
        <v>11970</v>
      </c>
      <c r="C4647" s="1" t="s">
        <v>70</v>
      </c>
      <c r="H4647" s="1" t="s">
        <v>65</v>
      </c>
      <c r="I4647" s="1" t="s">
        <v>66</v>
      </c>
      <c r="V4647" s="1" t="s">
        <v>67</v>
      </c>
    </row>
    <row r="4648" spans="1:34">
      <c r="A4648" s="1" t="s">
        <v>11971</v>
      </c>
      <c r="B4648" s="1" t="s">
        <v>11972</v>
      </c>
      <c r="C4648" s="1" t="s">
        <v>896</v>
      </c>
      <c r="H4648" s="1" t="s">
        <v>65</v>
      </c>
      <c r="I4648" s="1" t="s">
        <v>66</v>
      </c>
      <c r="V4648" s="1" t="s">
        <v>67</v>
      </c>
    </row>
    <row r="4649" spans="1:34">
      <c r="A4649" s="1" t="s">
        <v>11973</v>
      </c>
      <c r="B4649" s="1" t="s">
        <v>11974</v>
      </c>
      <c r="C4649" s="1" t="s">
        <v>2500</v>
      </c>
      <c r="D4649" s="1">
        <v>45</v>
      </c>
      <c r="E4649" s="1">
        <v>43829</v>
      </c>
      <c r="F4649" s="1" t="s">
        <v>20332</v>
      </c>
      <c r="G4649" s="1" t="s">
        <v>72</v>
      </c>
      <c r="H4649" s="1" t="s">
        <v>65</v>
      </c>
      <c r="I4649" s="1">
        <v>0.8</v>
      </c>
      <c r="J4649" s="1" t="s">
        <v>75</v>
      </c>
      <c r="K4649" s="1">
        <v>0</v>
      </c>
      <c r="M4649" s="1">
        <v>0</v>
      </c>
      <c r="O4649" s="1">
        <v>0</v>
      </c>
      <c r="Q4649" s="1">
        <v>0</v>
      </c>
      <c r="S4649" s="1">
        <v>0</v>
      </c>
      <c r="U4649" s="1">
        <v>0</v>
      </c>
      <c r="W4649" s="1">
        <v>0</v>
      </c>
      <c r="Y4649" s="1">
        <v>0</v>
      </c>
      <c r="AA4649" s="1">
        <v>0</v>
      </c>
      <c r="AC4649" s="1">
        <v>0</v>
      </c>
      <c r="AE4649" s="1">
        <v>0</v>
      </c>
      <c r="AG4649" s="1">
        <v>1</v>
      </c>
      <c r="AH4649" s="1">
        <v>0</v>
      </c>
    </row>
    <row r="4650" spans="1:34">
      <c r="A4650" s="1" t="s">
        <v>11975</v>
      </c>
      <c r="B4650" s="1" t="s">
        <v>11976</v>
      </c>
      <c r="C4650" s="1" t="s">
        <v>118</v>
      </c>
      <c r="D4650" s="1">
        <v>7</v>
      </c>
      <c r="E4650" s="4">
        <v>44609</v>
      </c>
      <c r="F4650" s="1" t="s">
        <v>11977</v>
      </c>
      <c r="G4650" s="1" t="s">
        <v>72</v>
      </c>
      <c r="H4650" s="1" t="s">
        <v>65</v>
      </c>
      <c r="I4650" s="1">
        <v>0.4</v>
      </c>
      <c r="J4650" s="1" t="s">
        <v>75</v>
      </c>
      <c r="K4650" s="1">
        <v>0</v>
      </c>
      <c r="M4650" s="1">
        <v>0</v>
      </c>
      <c r="O4650" s="1">
        <v>0</v>
      </c>
      <c r="Q4650" s="1">
        <v>0</v>
      </c>
      <c r="S4650" s="1">
        <v>0</v>
      </c>
      <c r="U4650" s="1">
        <v>0</v>
      </c>
      <c r="W4650" s="1">
        <v>0</v>
      </c>
      <c r="Y4650" s="1">
        <v>0</v>
      </c>
      <c r="AA4650" s="1">
        <v>0</v>
      </c>
      <c r="AC4650" s="1">
        <v>0</v>
      </c>
      <c r="AE4650" s="1">
        <v>0</v>
      </c>
      <c r="AG4650" s="1">
        <v>1</v>
      </c>
      <c r="AH4650" s="1">
        <v>0</v>
      </c>
    </row>
    <row r="4651" spans="1:34">
      <c r="A4651" s="1" t="s">
        <v>11978</v>
      </c>
      <c r="B4651" s="1" t="s">
        <v>11979</v>
      </c>
      <c r="C4651" s="1" t="s">
        <v>287</v>
      </c>
      <c r="D4651" s="1">
        <v>19</v>
      </c>
      <c r="E4651" s="4">
        <v>44711</v>
      </c>
      <c r="F4651" s="1" t="s">
        <v>11980</v>
      </c>
      <c r="G4651" s="1" t="s">
        <v>80</v>
      </c>
      <c r="H4651" s="1" t="s">
        <v>73</v>
      </c>
      <c r="I4651" s="1">
        <v>0</v>
      </c>
      <c r="J4651" s="1" t="s">
        <v>4055</v>
      </c>
      <c r="K4651" s="1">
        <v>0.6</v>
      </c>
      <c r="L4651" s="1" t="s">
        <v>82</v>
      </c>
      <c r="M4651" s="1">
        <v>0.7</v>
      </c>
      <c r="N4651" s="1" t="s">
        <v>83</v>
      </c>
      <c r="O4651" s="1">
        <v>0.7</v>
      </c>
      <c r="P4651" s="1" t="s">
        <v>84</v>
      </c>
      <c r="Q4651" s="1">
        <v>0.8</v>
      </c>
      <c r="R4651" s="1" t="s">
        <v>85</v>
      </c>
      <c r="S4651" s="1">
        <v>0</v>
      </c>
      <c r="U4651" s="1">
        <v>0</v>
      </c>
      <c r="W4651" s="1">
        <v>0</v>
      </c>
      <c r="Y4651" s="1">
        <v>0</v>
      </c>
      <c r="AA4651" s="1">
        <v>0</v>
      </c>
      <c r="AC4651" s="1">
        <v>0</v>
      </c>
      <c r="AE4651" s="1">
        <v>0</v>
      </c>
      <c r="AG4651" s="1">
        <v>4</v>
      </c>
      <c r="AH4651" s="1">
        <v>14000</v>
      </c>
    </row>
    <row r="4652" spans="1:34">
      <c r="A4652" s="1" t="s">
        <v>11981</v>
      </c>
      <c r="B4652" s="1" t="s">
        <v>11982</v>
      </c>
      <c r="C4652" s="1" t="s">
        <v>287</v>
      </c>
      <c r="D4652" s="1">
        <v>7</v>
      </c>
      <c r="E4652" s="4">
        <v>44655</v>
      </c>
      <c r="F4652" s="1" t="s">
        <v>11983</v>
      </c>
      <c r="G4652" s="1" t="s">
        <v>72</v>
      </c>
      <c r="H4652" s="1" t="s">
        <v>73</v>
      </c>
      <c r="I4652" s="1">
        <v>0</v>
      </c>
      <c r="J4652" s="1" t="s">
        <v>397</v>
      </c>
      <c r="K4652" s="1">
        <v>0.5</v>
      </c>
      <c r="L4652" s="1" t="s">
        <v>75</v>
      </c>
      <c r="M4652" s="1">
        <v>0</v>
      </c>
      <c r="O4652" s="1">
        <v>0</v>
      </c>
      <c r="Q4652" s="1">
        <v>0</v>
      </c>
      <c r="S4652" s="1">
        <v>0</v>
      </c>
      <c r="U4652" s="1">
        <v>0</v>
      </c>
      <c r="W4652" s="1">
        <v>0</v>
      </c>
      <c r="Y4652" s="1">
        <v>0</v>
      </c>
      <c r="AA4652" s="1">
        <v>0</v>
      </c>
      <c r="AC4652" s="1">
        <v>0</v>
      </c>
      <c r="AE4652" s="1">
        <v>0</v>
      </c>
      <c r="AG4652" s="1">
        <v>2</v>
      </c>
      <c r="AH4652" s="1">
        <v>8000</v>
      </c>
    </row>
    <row r="4653" spans="1:34">
      <c r="A4653" s="1" t="s">
        <v>11984</v>
      </c>
      <c r="B4653" s="1" t="s">
        <v>11985</v>
      </c>
      <c r="C4653" s="1" t="s">
        <v>70</v>
      </c>
      <c r="D4653" s="1">
        <v>8</v>
      </c>
      <c r="E4653" s="4">
        <v>44638</v>
      </c>
      <c r="F4653" s="1" t="s">
        <v>11986</v>
      </c>
      <c r="G4653" s="1" t="s">
        <v>72</v>
      </c>
      <c r="H4653" s="1" t="s">
        <v>73</v>
      </c>
      <c r="I4653" s="1">
        <v>0</v>
      </c>
      <c r="J4653" s="1" t="s">
        <v>74</v>
      </c>
      <c r="K4653" s="1">
        <v>0.8</v>
      </c>
      <c r="L4653" s="1" t="s">
        <v>75</v>
      </c>
      <c r="M4653" s="1">
        <v>0</v>
      </c>
      <c r="O4653" s="1">
        <v>0</v>
      </c>
      <c r="Q4653" s="1">
        <v>0</v>
      </c>
      <c r="S4653" s="1">
        <v>0</v>
      </c>
      <c r="U4653" s="1">
        <v>0</v>
      </c>
      <c r="W4653" s="1">
        <v>0</v>
      </c>
      <c r="Y4653" s="1">
        <v>0</v>
      </c>
      <c r="AA4653" s="1">
        <v>0</v>
      </c>
      <c r="AC4653" s="1">
        <v>0</v>
      </c>
      <c r="AE4653" s="1">
        <v>0</v>
      </c>
      <c r="AG4653" s="1">
        <v>2</v>
      </c>
      <c r="AH4653" s="1">
        <v>10000</v>
      </c>
    </row>
    <row r="4654" spans="1:34">
      <c r="A4654" s="1" t="s">
        <v>11987</v>
      </c>
      <c r="B4654" s="1" t="s">
        <v>11988</v>
      </c>
      <c r="C4654" s="1" t="s">
        <v>212</v>
      </c>
      <c r="D4654" s="1">
        <v>43</v>
      </c>
      <c r="E4654" s="4">
        <v>44551</v>
      </c>
      <c r="F4654" s="1" t="s">
        <v>11989</v>
      </c>
      <c r="G4654" s="1" t="s">
        <v>1003</v>
      </c>
      <c r="H4654" s="1" t="s">
        <v>65</v>
      </c>
      <c r="I4654" s="1">
        <v>0</v>
      </c>
      <c r="J4654" s="1" t="s">
        <v>75</v>
      </c>
      <c r="K4654" s="1">
        <v>0</v>
      </c>
      <c r="M4654" s="1">
        <v>0</v>
      </c>
      <c r="O4654" s="1">
        <v>0</v>
      </c>
      <c r="Q4654" s="1">
        <v>0</v>
      </c>
      <c r="S4654" s="1">
        <v>0</v>
      </c>
      <c r="U4654" s="1">
        <v>0</v>
      </c>
      <c r="W4654" s="1">
        <v>0</v>
      </c>
      <c r="Y4654" s="1">
        <v>0</v>
      </c>
      <c r="AA4654" s="1">
        <v>0</v>
      </c>
      <c r="AC4654" s="1">
        <v>0</v>
      </c>
      <c r="AE4654" s="1">
        <v>0</v>
      </c>
      <c r="AG4654" s="1">
        <v>1</v>
      </c>
      <c r="AH4654" s="1">
        <v>0</v>
      </c>
    </row>
    <row r="4655" spans="1:34">
      <c r="A4655" s="1" t="s">
        <v>11990</v>
      </c>
      <c r="B4655" s="1" t="s">
        <v>11991</v>
      </c>
      <c r="C4655" s="1" t="s">
        <v>259</v>
      </c>
      <c r="D4655" s="1">
        <v>42</v>
      </c>
      <c r="E4655" s="4">
        <v>44558</v>
      </c>
      <c r="F4655" s="1" t="s">
        <v>11992</v>
      </c>
      <c r="G4655" s="1" t="s">
        <v>72</v>
      </c>
      <c r="H4655" s="1" t="s">
        <v>65</v>
      </c>
      <c r="I4655" s="1">
        <v>0.8</v>
      </c>
      <c r="J4655" s="1" t="s">
        <v>75</v>
      </c>
      <c r="K4655" s="1">
        <v>0</v>
      </c>
      <c r="M4655" s="1">
        <v>0</v>
      </c>
      <c r="O4655" s="1">
        <v>0</v>
      </c>
      <c r="Q4655" s="1">
        <v>0</v>
      </c>
      <c r="S4655" s="1">
        <v>0</v>
      </c>
      <c r="U4655" s="1">
        <v>0</v>
      </c>
      <c r="W4655" s="1">
        <v>0</v>
      </c>
      <c r="Y4655" s="1">
        <v>0</v>
      </c>
      <c r="AA4655" s="1">
        <v>0</v>
      </c>
      <c r="AC4655" s="1">
        <v>0</v>
      </c>
      <c r="AE4655" s="1">
        <v>0</v>
      </c>
      <c r="AG4655" s="1">
        <v>1</v>
      </c>
      <c r="AH4655" s="1">
        <v>0</v>
      </c>
    </row>
    <row r="4656" spans="1:34">
      <c r="A4656" s="1" t="s">
        <v>11993</v>
      </c>
      <c r="B4656" s="1" t="s">
        <v>11994</v>
      </c>
      <c r="C4656" s="1" t="s">
        <v>149</v>
      </c>
      <c r="H4656" s="1" t="s">
        <v>65</v>
      </c>
      <c r="I4656" s="1" t="s">
        <v>66</v>
      </c>
      <c r="V4656" s="1" t="s">
        <v>67</v>
      </c>
    </row>
    <row r="4657" spans="1:34">
      <c r="A4657" s="1" t="s">
        <v>11995</v>
      </c>
      <c r="B4657" s="1" t="s">
        <v>11996</v>
      </c>
      <c r="C4657" s="1" t="s">
        <v>167</v>
      </c>
      <c r="D4657" s="1">
        <v>21</v>
      </c>
      <c r="E4657" s="4">
        <v>44679</v>
      </c>
      <c r="F4657" s="1" t="s">
        <v>11997</v>
      </c>
      <c r="G4657" s="1" t="s">
        <v>80</v>
      </c>
      <c r="H4657" s="1" t="s">
        <v>73</v>
      </c>
      <c r="I4657" s="1">
        <v>0.78</v>
      </c>
      <c r="J4657" s="1" t="s">
        <v>82</v>
      </c>
      <c r="K4657" s="1">
        <v>0.78</v>
      </c>
      <c r="L4657" s="1" t="s">
        <v>83</v>
      </c>
      <c r="M4657" s="1">
        <v>0.78</v>
      </c>
      <c r="N4657" s="1" t="s">
        <v>84</v>
      </c>
      <c r="O4657" s="1">
        <v>0.8</v>
      </c>
      <c r="P4657" s="1" t="s">
        <v>85</v>
      </c>
      <c r="Q4657" s="1">
        <v>0</v>
      </c>
      <c r="S4657" s="1">
        <v>0</v>
      </c>
      <c r="U4657" s="1">
        <v>0</v>
      </c>
      <c r="W4657" s="1">
        <v>0</v>
      </c>
      <c r="Y4657" s="1">
        <v>0</v>
      </c>
      <c r="AA4657" s="1">
        <v>0</v>
      </c>
      <c r="AC4657" s="1">
        <v>0</v>
      </c>
      <c r="AE4657" s="1">
        <v>0</v>
      </c>
      <c r="AG4657" s="1">
        <v>3</v>
      </c>
      <c r="AH4657" s="1">
        <v>0</v>
      </c>
    </row>
    <row r="4658" spans="1:34">
      <c r="A4658" s="1" t="s">
        <v>11998</v>
      </c>
      <c r="B4658" s="1" t="s">
        <v>11999</v>
      </c>
      <c r="C4658" s="1" t="s">
        <v>92</v>
      </c>
      <c r="D4658" s="1">
        <v>19</v>
      </c>
      <c r="E4658" s="4">
        <v>44686</v>
      </c>
      <c r="F4658" s="1" t="s">
        <v>12000</v>
      </c>
      <c r="G4658" s="1" t="s">
        <v>1079</v>
      </c>
      <c r="H4658" s="1" t="s">
        <v>73</v>
      </c>
      <c r="I4658" s="1">
        <v>0</v>
      </c>
      <c r="J4658" s="1" t="s">
        <v>74</v>
      </c>
      <c r="K4658" s="1">
        <v>0.69</v>
      </c>
      <c r="L4658" s="1" t="s">
        <v>82</v>
      </c>
      <c r="M4658" s="1">
        <v>0.72</v>
      </c>
      <c r="N4658" s="1" t="s">
        <v>83</v>
      </c>
      <c r="O4658" s="1">
        <v>0.76</v>
      </c>
      <c r="P4658" s="1" t="s">
        <v>84</v>
      </c>
      <c r="Q4658" s="1">
        <v>0.8</v>
      </c>
      <c r="R4658" s="1" t="s">
        <v>85</v>
      </c>
      <c r="S4658" s="1">
        <v>0</v>
      </c>
      <c r="U4658" s="1">
        <v>0</v>
      </c>
      <c r="W4658" s="1">
        <v>0</v>
      </c>
      <c r="Y4658" s="1">
        <v>0</v>
      </c>
      <c r="AA4658" s="1">
        <v>0</v>
      </c>
      <c r="AC4658" s="1">
        <v>0</v>
      </c>
      <c r="AE4658" s="1">
        <v>0</v>
      </c>
      <c r="AG4658" s="1">
        <v>4</v>
      </c>
      <c r="AH4658" s="1">
        <v>10000</v>
      </c>
    </row>
    <row r="4659" spans="1:34">
      <c r="A4659" s="1" t="s">
        <v>12001</v>
      </c>
      <c r="B4659" s="1" t="s">
        <v>12002</v>
      </c>
      <c r="C4659" s="1" t="s">
        <v>112</v>
      </c>
      <c r="D4659" s="1">
        <v>15</v>
      </c>
      <c r="E4659" s="4">
        <v>44712</v>
      </c>
      <c r="F4659" s="1" t="s">
        <v>12003</v>
      </c>
      <c r="G4659" s="1" t="s">
        <v>72</v>
      </c>
      <c r="H4659" s="1" t="s">
        <v>65</v>
      </c>
      <c r="I4659" s="1">
        <v>0.8</v>
      </c>
      <c r="J4659" s="1" t="s">
        <v>75</v>
      </c>
      <c r="K4659" s="1">
        <v>0</v>
      </c>
      <c r="M4659" s="1">
        <v>0</v>
      </c>
      <c r="O4659" s="1">
        <v>0</v>
      </c>
      <c r="Q4659" s="1">
        <v>0</v>
      </c>
      <c r="S4659" s="1">
        <v>0</v>
      </c>
      <c r="U4659" s="1">
        <v>0</v>
      </c>
      <c r="W4659" s="1">
        <v>0</v>
      </c>
      <c r="Y4659" s="1">
        <v>0</v>
      </c>
      <c r="AA4659" s="1">
        <v>0</v>
      </c>
      <c r="AC4659" s="1">
        <v>0</v>
      </c>
      <c r="AE4659" s="1">
        <v>0</v>
      </c>
      <c r="AG4659" s="1">
        <v>1</v>
      </c>
      <c r="AH4659" s="1">
        <v>0</v>
      </c>
    </row>
    <row r="4660" spans="1:34">
      <c r="A4660" s="1" t="s">
        <v>12004</v>
      </c>
      <c r="B4660" s="1" t="s">
        <v>12005</v>
      </c>
      <c r="C4660" s="1" t="s">
        <v>626</v>
      </c>
      <c r="D4660" s="1">
        <v>32</v>
      </c>
      <c r="E4660" s="1">
        <v>44102</v>
      </c>
      <c r="F4660" s="1" t="s">
        <v>20332</v>
      </c>
      <c r="G4660" s="1" t="s">
        <v>72</v>
      </c>
      <c r="H4660" s="1" t="s">
        <v>73</v>
      </c>
      <c r="I4660" s="1">
        <v>0</v>
      </c>
      <c r="J4660" s="1" t="s">
        <v>89</v>
      </c>
      <c r="K4660" s="1">
        <v>0.5</v>
      </c>
      <c r="L4660" s="1" t="s">
        <v>75</v>
      </c>
      <c r="M4660" s="1">
        <v>0</v>
      </c>
      <c r="O4660" s="1">
        <v>0</v>
      </c>
      <c r="Q4660" s="1">
        <v>0</v>
      </c>
      <c r="S4660" s="1">
        <v>0</v>
      </c>
      <c r="U4660" s="1">
        <v>0</v>
      </c>
      <c r="W4660" s="1">
        <v>0</v>
      </c>
      <c r="Y4660" s="1">
        <v>0</v>
      </c>
      <c r="AA4660" s="1">
        <v>0</v>
      </c>
      <c r="AC4660" s="1">
        <v>0</v>
      </c>
      <c r="AE4660" s="1">
        <v>0</v>
      </c>
      <c r="AG4660" s="1">
        <v>2</v>
      </c>
      <c r="AH4660" s="1">
        <v>12000</v>
      </c>
    </row>
    <row r="4661" spans="1:34">
      <c r="A4661" s="1" t="s">
        <v>12006</v>
      </c>
      <c r="B4661" s="1" t="s">
        <v>12007</v>
      </c>
      <c r="C4661" s="1" t="s">
        <v>291</v>
      </c>
      <c r="D4661" s="1">
        <v>25</v>
      </c>
      <c r="E4661" s="4">
        <v>44767</v>
      </c>
      <c r="F4661" s="1" t="s">
        <v>12008</v>
      </c>
      <c r="G4661" s="1" t="s">
        <v>80</v>
      </c>
      <c r="H4661" s="1" t="s">
        <v>73</v>
      </c>
      <c r="I4661" s="1">
        <v>0</v>
      </c>
      <c r="J4661" s="1" t="s">
        <v>74</v>
      </c>
      <c r="K4661" s="1">
        <v>0.45</v>
      </c>
      <c r="L4661" s="1" t="s">
        <v>82</v>
      </c>
      <c r="M4661" s="1">
        <v>0.6</v>
      </c>
      <c r="N4661" s="1" t="s">
        <v>83</v>
      </c>
      <c r="O4661" s="1">
        <v>0.7</v>
      </c>
      <c r="P4661" s="1" t="s">
        <v>84</v>
      </c>
      <c r="Q4661" s="1">
        <v>0.8</v>
      </c>
      <c r="R4661" s="1" t="s">
        <v>85</v>
      </c>
      <c r="S4661" s="1">
        <v>0</v>
      </c>
      <c r="U4661" s="1">
        <v>0</v>
      </c>
      <c r="W4661" s="1">
        <v>0</v>
      </c>
      <c r="Y4661" s="1">
        <v>0</v>
      </c>
      <c r="AA4661" s="1">
        <v>0</v>
      </c>
      <c r="AC4661" s="1">
        <v>0</v>
      </c>
      <c r="AE4661" s="1">
        <v>0</v>
      </c>
      <c r="AG4661" s="1">
        <v>4</v>
      </c>
      <c r="AH4661" s="1">
        <v>10000</v>
      </c>
    </row>
    <row r="4662" spans="1:34">
      <c r="A4662" s="1" t="s">
        <v>12009</v>
      </c>
      <c r="B4662" s="1" t="s">
        <v>12010</v>
      </c>
      <c r="C4662" s="1" t="s">
        <v>810</v>
      </c>
      <c r="D4662" s="1">
        <v>10</v>
      </c>
      <c r="E4662" s="1">
        <v>39171</v>
      </c>
      <c r="F4662" s="1" t="s">
        <v>20332</v>
      </c>
      <c r="G4662" s="1" t="s">
        <v>72</v>
      </c>
      <c r="H4662" s="1" t="s">
        <v>73</v>
      </c>
      <c r="I4662" s="1">
        <v>0</v>
      </c>
      <c r="J4662" s="1" t="s">
        <v>74</v>
      </c>
      <c r="K4662" s="1">
        <v>0.5</v>
      </c>
      <c r="L4662" s="1" t="s">
        <v>75</v>
      </c>
      <c r="M4662" s="1">
        <v>0</v>
      </c>
      <c r="O4662" s="1">
        <v>0</v>
      </c>
      <c r="Q4662" s="1">
        <v>0</v>
      </c>
      <c r="S4662" s="1">
        <v>0</v>
      </c>
      <c r="U4662" s="1">
        <v>0</v>
      </c>
      <c r="W4662" s="1">
        <v>0</v>
      </c>
      <c r="Y4662" s="1">
        <v>0</v>
      </c>
      <c r="AA4662" s="1">
        <v>0</v>
      </c>
      <c r="AC4662" s="1">
        <v>0</v>
      </c>
      <c r="AE4662" s="1">
        <v>0</v>
      </c>
      <c r="AG4662" s="1">
        <v>2</v>
      </c>
      <c r="AH4662" s="1">
        <v>10000</v>
      </c>
    </row>
    <row r="4663" spans="1:34">
      <c r="A4663" s="1" t="s">
        <v>12011</v>
      </c>
      <c r="B4663" s="1" t="s">
        <v>12012</v>
      </c>
      <c r="C4663" s="1" t="s">
        <v>212</v>
      </c>
      <c r="D4663" s="1">
        <v>27</v>
      </c>
      <c r="E4663" s="4">
        <v>44527</v>
      </c>
      <c r="F4663" s="1" t="s">
        <v>12013</v>
      </c>
      <c r="G4663" s="1" t="s">
        <v>745</v>
      </c>
      <c r="H4663" s="1" t="s">
        <v>65</v>
      </c>
      <c r="I4663" s="1">
        <v>0.45</v>
      </c>
      <c r="J4663" s="1" t="s">
        <v>75</v>
      </c>
      <c r="K4663" s="1">
        <v>0</v>
      </c>
      <c r="M4663" s="1">
        <v>0</v>
      </c>
      <c r="O4663" s="1">
        <v>0</v>
      </c>
      <c r="Q4663" s="1">
        <v>0</v>
      </c>
      <c r="S4663" s="1">
        <v>0</v>
      </c>
      <c r="U4663" s="1">
        <v>0</v>
      </c>
      <c r="W4663" s="1">
        <v>0</v>
      </c>
      <c r="Y4663" s="1">
        <v>0</v>
      </c>
      <c r="AA4663" s="1">
        <v>0</v>
      </c>
      <c r="AC4663" s="1">
        <v>0</v>
      </c>
      <c r="AE4663" s="1">
        <v>0</v>
      </c>
      <c r="AG4663" s="1">
        <v>1</v>
      </c>
      <c r="AH4663" s="1">
        <v>0</v>
      </c>
    </row>
    <row r="4664" spans="1:34">
      <c r="A4664" s="1" t="s">
        <v>12014</v>
      </c>
      <c r="B4664" s="1" t="s">
        <v>12015</v>
      </c>
      <c r="C4664" s="1" t="s">
        <v>896</v>
      </c>
      <c r="D4664" s="1">
        <v>13</v>
      </c>
      <c r="E4664" s="4">
        <v>44685</v>
      </c>
      <c r="F4664" s="1" t="s">
        <v>12016</v>
      </c>
      <c r="G4664" s="1" t="s">
        <v>72</v>
      </c>
      <c r="H4664" s="1" t="s">
        <v>65</v>
      </c>
      <c r="I4664" s="1">
        <v>0.4</v>
      </c>
      <c r="J4664" s="1" t="s">
        <v>75</v>
      </c>
      <c r="K4664" s="1">
        <v>0</v>
      </c>
      <c r="M4664" s="1">
        <v>0</v>
      </c>
      <c r="O4664" s="1">
        <v>0</v>
      </c>
      <c r="Q4664" s="1">
        <v>0</v>
      </c>
      <c r="S4664" s="1">
        <v>0</v>
      </c>
      <c r="U4664" s="1">
        <v>0</v>
      </c>
      <c r="W4664" s="1">
        <v>0</v>
      </c>
      <c r="Y4664" s="1">
        <v>0</v>
      </c>
      <c r="AA4664" s="1">
        <v>0</v>
      </c>
      <c r="AC4664" s="1">
        <v>0</v>
      </c>
      <c r="AE4664" s="1">
        <v>0</v>
      </c>
      <c r="AG4664" s="1">
        <v>1</v>
      </c>
      <c r="AH4664" s="1">
        <v>0</v>
      </c>
    </row>
    <row r="4665" spans="1:34">
      <c r="A4665" s="1" t="s">
        <v>12017</v>
      </c>
      <c r="B4665" s="1" t="s">
        <v>12018</v>
      </c>
      <c r="C4665" s="1" t="s">
        <v>896</v>
      </c>
      <c r="H4665" s="1" t="s">
        <v>65</v>
      </c>
      <c r="I4665" s="1" t="s">
        <v>66</v>
      </c>
      <c r="V4665" s="1" t="s">
        <v>67</v>
      </c>
    </row>
    <row r="4666" spans="1:34">
      <c r="A4666" s="1" t="s">
        <v>12019</v>
      </c>
      <c r="B4666" s="1" t="s">
        <v>12020</v>
      </c>
      <c r="C4666" s="1" t="s">
        <v>129</v>
      </c>
      <c r="D4666" s="1">
        <v>57</v>
      </c>
      <c r="E4666" s="1">
        <v>40760</v>
      </c>
      <c r="F4666" s="1" t="s">
        <v>20332</v>
      </c>
      <c r="G4666" s="1" t="s">
        <v>72</v>
      </c>
      <c r="H4666" s="1" t="s">
        <v>65</v>
      </c>
      <c r="I4666" s="1">
        <v>0.6</v>
      </c>
      <c r="J4666" s="1" t="s">
        <v>75</v>
      </c>
      <c r="K4666" s="1">
        <v>0</v>
      </c>
      <c r="M4666" s="1">
        <v>0</v>
      </c>
      <c r="O4666" s="1">
        <v>0</v>
      </c>
      <c r="Q4666" s="1">
        <v>0</v>
      </c>
      <c r="S4666" s="1">
        <v>0</v>
      </c>
      <c r="U4666" s="1">
        <v>0</v>
      </c>
      <c r="W4666" s="1">
        <v>0</v>
      </c>
      <c r="Y4666" s="1">
        <v>0</v>
      </c>
      <c r="AA4666" s="1">
        <v>0</v>
      </c>
      <c r="AC4666" s="1">
        <v>0</v>
      </c>
      <c r="AE4666" s="1">
        <v>0</v>
      </c>
      <c r="AG4666" s="1">
        <v>1</v>
      </c>
      <c r="AH4666" s="1">
        <v>0</v>
      </c>
    </row>
    <row r="4667" spans="1:34">
      <c r="A4667" s="1" t="s">
        <v>12021</v>
      </c>
      <c r="B4667" s="1" t="s">
        <v>12022</v>
      </c>
      <c r="C4667" s="1" t="s">
        <v>903</v>
      </c>
      <c r="D4667" s="1">
        <v>4</v>
      </c>
      <c r="E4667" s="4">
        <v>44657</v>
      </c>
      <c r="F4667" s="1" t="s">
        <v>12023</v>
      </c>
      <c r="G4667" s="1" t="s">
        <v>72</v>
      </c>
      <c r="H4667" s="1" t="s">
        <v>65</v>
      </c>
      <c r="I4667" s="1">
        <v>0.2</v>
      </c>
      <c r="J4667" s="1" t="s">
        <v>75</v>
      </c>
      <c r="K4667" s="1">
        <v>0</v>
      </c>
      <c r="M4667" s="1">
        <v>0</v>
      </c>
      <c r="O4667" s="1">
        <v>0</v>
      </c>
      <c r="Q4667" s="1">
        <v>0</v>
      </c>
      <c r="S4667" s="1">
        <v>0</v>
      </c>
      <c r="U4667" s="1">
        <v>0</v>
      </c>
      <c r="W4667" s="1">
        <v>0</v>
      </c>
      <c r="Y4667" s="1">
        <v>0</v>
      </c>
      <c r="AA4667" s="1">
        <v>0</v>
      </c>
      <c r="AC4667" s="1">
        <v>0</v>
      </c>
      <c r="AE4667" s="1">
        <v>0</v>
      </c>
      <c r="AG4667" s="1">
        <v>1</v>
      </c>
      <c r="AH4667" s="1">
        <v>0</v>
      </c>
    </row>
    <row r="4668" spans="1:34">
      <c r="A4668" s="1" t="s">
        <v>12024</v>
      </c>
      <c r="B4668" s="1" t="s">
        <v>12025</v>
      </c>
      <c r="C4668" s="1" t="s">
        <v>626</v>
      </c>
      <c r="D4668" s="1">
        <v>28</v>
      </c>
      <c r="E4668" s="4">
        <v>44552</v>
      </c>
      <c r="F4668" s="1" t="s">
        <v>12026</v>
      </c>
      <c r="G4668" s="1" t="s">
        <v>72</v>
      </c>
      <c r="H4668" s="1" t="s">
        <v>65</v>
      </c>
      <c r="I4668" s="1">
        <v>0.8</v>
      </c>
      <c r="J4668" s="1" t="s">
        <v>75</v>
      </c>
      <c r="K4668" s="1">
        <v>0</v>
      </c>
      <c r="M4668" s="1">
        <v>0</v>
      </c>
      <c r="O4668" s="1">
        <v>0</v>
      </c>
      <c r="Q4668" s="1">
        <v>0</v>
      </c>
      <c r="S4668" s="1">
        <v>0</v>
      </c>
      <c r="U4668" s="1">
        <v>0</v>
      </c>
      <c r="W4668" s="1">
        <v>0</v>
      </c>
      <c r="Y4668" s="1">
        <v>0</v>
      </c>
      <c r="AA4668" s="1">
        <v>0</v>
      </c>
      <c r="AC4668" s="1">
        <v>0</v>
      </c>
      <c r="AE4668" s="1">
        <v>0</v>
      </c>
      <c r="AG4668" s="1">
        <v>1</v>
      </c>
      <c r="AH4668" s="1">
        <v>0</v>
      </c>
    </row>
    <row r="4669" spans="1:34">
      <c r="A4669" s="1" t="s">
        <v>12027</v>
      </c>
      <c r="B4669" s="1" t="s">
        <v>12028</v>
      </c>
      <c r="C4669" s="1" t="s">
        <v>199</v>
      </c>
      <c r="D4669" s="1">
        <v>3</v>
      </c>
      <c r="E4669" s="1">
        <v>44299</v>
      </c>
      <c r="F4669" s="1" t="s">
        <v>20332</v>
      </c>
      <c r="G4669" s="1" t="s">
        <v>72</v>
      </c>
      <c r="H4669" s="1" t="s">
        <v>65</v>
      </c>
      <c r="I4669" s="1">
        <v>0.8</v>
      </c>
      <c r="J4669" s="1" t="s">
        <v>75</v>
      </c>
      <c r="K4669" s="1">
        <v>0</v>
      </c>
      <c r="M4669" s="1">
        <v>0</v>
      </c>
      <c r="O4669" s="1">
        <v>0</v>
      </c>
      <c r="Q4669" s="1">
        <v>0</v>
      </c>
      <c r="S4669" s="1">
        <v>0</v>
      </c>
      <c r="U4669" s="1">
        <v>0</v>
      </c>
      <c r="W4669" s="1">
        <v>0</v>
      </c>
      <c r="Y4669" s="1">
        <v>0</v>
      </c>
      <c r="AA4669" s="1">
        <v>0</v>
      </c>
      <c r="AC4669" s="1">
        <v>0</v>
      </c>
      <c r="AE4669" s="1">
        <v>0</v>
      </c>
      <c r="AG4669" s="1">
        <v>1</v>
      </c>
      <c r="AH4669" s="1">
        <v>0</v>
      </c>
    </row>
    <row r="4670" spans="1:34">
      <c r="A4670" s="1" t="s">
        <v>12029</v>
      </c>
      <c r="B4670" s="1" t="s">
        <v>12030</v>
      </c>
      <c r="C4670" s="1" t="s">
        <v>108</v>
      </c>
      <c r="D4670" s="1">
        <v>17</v>
      </c>
      <c r="E4670" s="1">
        <v>41612</v>
      </c>
      <c r="F4670" s="1" t="s">
        <v>20332</v>
      </c>
      <c r="G4670" s="1" t="s">
        <v>72</v>
      </c>
      <c r="H4670" s="1" t="s">
        <v>65</v>
      </c>
      <c r="I4670" s="1">
        <v>0.6</v>
      </c>
      <c r="J4670" s="1" t="s">
        <v>75</v>
      </c>
      <c r="K4670" s="1">
        <v>0</v>
      </c>
      <c r="M4670" s="1">
        <v>0</v>
      </c>
      <c r="O4670" s="1">
        <v>0</v>
      </c>
      <c r="Q4670" s="1">
        <v>0</v>
      </c>
      <c r="S4670" s="1">
        <v>0</v>
      </c>
      <c r="U4670" s="1">
        <v>0</v>
      </c>
      <c r="W4670" s="1">
        <v>0</v>
      </c>
      <c r="Y4670" s="1">
        <v>0</v>
      </c>
      <c r="AA4670" s="1">
        <v>0</v>
      </c>
      <c r="AC4670" s="1">
        <v>0</v>
      </c>
      <c r="AE4670" s="1">
        <v>0</v>
      </c>
      <c r="AG4670" s="1">
        <v>1</v>
      </c>
      <c r="AH4670" s="1">
        <v>0</v>
      </c>
    </row>
    <row r="4671" spans="1:34">
      <c r="A4671" s="1" t="s">
        <v>12031</v>
      </c>
      <c r="B4671" s="1" t="s">
        <v>12032</v>
      </c>
      <c r="C4671" s="1" t="s">
        <v>423</v>
      </c>
      <c r="D4671" s="1">
        <v>7</v>
      </c>
      <c r="E4671" s="4">
        <v>44657</v>
      </c>
      <c r="F4671" s="1" t="s">
        <v>12033</v>
      </c>
      <c r="G4671" s="1" t="s">
        <v>72</v>
      </c>
      <c r="H4671" s="1" t="s">
        <v>73</v>
      </c>
      <c r="I4671" s="1">
        <v>0</v>
      </c>
      <c r="J4671" s="1" t="s">
        <v>1640</v>
      </c>
      <c r="K4671" s="1">
        <v>0.5</v>
      </c>
      <c r="L4671" s="1" t="s">
        <v>75</v>
      </c>
      <c r="M4671" s="1">
        <v>0</v>
      </c>
      <c r="O4671" s="1">
        <v>0</v>
      </c>
      <c r="Q4671" s="1">
        <v>0</v>
      </c>
      <c r="S4671" s="1">
        <v>0</v>
      </c>
      <c r="U4671" s="1">
        <v>0</v>
      </c>
      <c r="W4671" s="1">
        <v>0</v>
      </c>
      <c r="Y4671" s="1">
        <v>0</v>
      </c>
      <c r="AA4671" s="1">
        <v>0</v>
      </c>
      <c r="AC4671" s="1">
        <v>0</v>
      </c>
      <c r="AE4671" s="1">
        <v>0</v>
      </c>
      <c r="AG4671" s="1">
        <v>2</v>
      </c>
      <c r="AH4671" s="1">
        <v>7499.99</v>
      </c>
    </row>
    <row r="4672" spans="1:34">
      <c r="A4672" s="1" t="s">
        <v>12034</v>
      </c>
      <c r="B4672" s="1" t="s">
        <v>12035</v>
      </c>
      <c r="C4672" s="1" t="s">
        <v>620</v>
      </c>
      <c r="D4672" s="1">
        <v>3</v>
      </c>
      <c r="E4672" s="4">
        <v>44602</v>
      </c>
      <c r="F4672" s="1" t="s">
        <v>12036</v>
      </c>
      <c r="G4672" s="1" t="s">
        <v>72</v>
      </c>
      <c r="H4672" s="1" t="s">
        <v>73</v>
      </c>
      <c r="I4672" s="1">
        <v>0</v>
      </c>
      <c r="J4672" s="1" t="s">
        <v>10986</v>
      </c>
      <c r="K4672" s="1">
        <v>0.8</v>
      </c>
      <c r="L4672" s="1" t="s">
        <v>75</v>
      </c>
      <c r="M4672" s="1">
        <v>0</v>
      </c>
      <c r="O4672" s="1">
        <v>0</v>
      </c>
      <c r="Q4672" s="1">
        <v>0</v>
      </c>
      <c r="S4672" s="1">
        <v>0</v>
      </c>
      <c r="U4672" s="1">
        <v>0</v>
      </c>
      <c r="W4672" s="1">
        <v>0</v>
      </c>
      <c r="Y4672" s="1">
        <v>0</v>
      </c>
      <c r="AA4672" s="1">
        <v>0</v>
      </c>
      <c r="AC4672" s="1">
        <v>0</v>
      </c>
      <c r="AE4672" s="1">
        <v>0</v>
      </c>
      <c r="AG4672" s="1">
        <v>2</v>
      </c>
      <c r="AH4672" s="1">
        <v>7499</v>
      </c>
    </row>
    <row r="4673" spans="1:34">
      <c r="A4673" s="1" t="s">
        <v>12037</v>
      </c>
      <c r="B4673" s="1" t="s">
        <v>12038</v>
      </c>
      <c r="C4673" s="1" t="s">
        <v>149</v>
      </c>
      <c r="D4673" s="1">
        <v>9</v>
      </c>
      <c r="E4673" s="4">
        <v>44712</v>
      </c>
      <c r="F4673" s="1" t="s">
        <v>12039</v>
      </c>
      <c r="G4673" s="1" t="s">
        <v>80</v>
      </c>
      <c r="H4673" s="1" t="s">
        <v>73</v>
      </c>
      <c r="I4673" s="1">
        <v>0.7</v>
      </c>
      <c r="J4673" s="1" t="s">
        <v>82</v>
      </c>
      <c r="K4673" s="1">
        <v>0.75</v>
      </c>
      <c r="L4673" s="1" t="s">
        <v>83</v>
      </c>
      <c r="M4673" s="1">
        <v>0.8</v>
      </c>
      <c r="N4673" s="1" t="s">
        <v>84</v>
      </c>
      <c r="O4673" s="1">
        <v>0.8</v>
      </c>
      <c r="P4673" s="1" t="s">
        <v>85</v>
      </c>
      <c r="Q4673" s="1">
        <v>0</v>
      </c>
      <c r="S4673" s="1">
        <v>0</v>
      </c>
      <c r="U4673" s="1">
        <v>0</v>
      </c>
      <c r="W4673" s="1">
        <v>0</v>
      </c>
      <c r="Y4673" s="1">
        <v>0</v>
      </c>
      <c r="AA4673" s="1">
        <v>0</v>
      </c>
      <c r="AC4673" s="1">
        <v>0</v>
      </c>
      <c r="AE4673" s="1">
        <v>0</v>
      </c>
      <c r="AG4673" s="1">
        <v>3</v>
      </c>
      <c r="AH4673" s="1">
        <v>0</v>
      </c>
    </row>
    <row r="4674" spans="1:34">
      <c r="A4674" s="1" t="s">
        <v>12040</v>
      </c>
      <c r="B4674" s="1" t="s">
        <v>12041</v>
      </c>
      <c r="C4674" s="1" t="s">
        <v>334</v>
      </c>
      <c r="D4674" s="1">
        <v>26</v>
      </c>
      <c r="E4674" s="4">
        <v>44662</v>
      </c>
      <c r="F4674" s="1" t="s">
        <v>12042</v>
      </c>
      <c r="G4674" s="1" t="s">
        <v>72</v>
      </c>
      <c r="H4674" s="1" t="s">
        <v>65</v>
      </c>
      <c r="I4674" s="1">
        <v>0.8</v>
      </c>
      <c r="J4674" s="1" t="s">
        <v>75</v>
      </c>
      <c r="K4674" s="1">
        <v>0</v>
      </c>
      <c r="M4674" s="1">
        <v>0</v>
      </c>
      <c r="O4674" s="1">
        <v>0</v>
      </c>
      <c r="Q4674" s="1">
        <v>0</v>
      </c>
      <c r="S4674" s="1">
        <v>0</v>
      </c>
      <c r="U4674" s="1">
        <v>0</v>
      </c>
      <c r="W4674" s="1">
        <v>0</v>
      </c>
      <c r="Y4674" s="1">
        <v>0</v>
      </c>
      <c r="AA4674" s="1">
        <v>0</v>
      </c>
      <c r="AC4674" s="1">
        <v>0</v>
      </c>
      <c r="AE4674" s="1">
        <v>0</v>
      </c>
      <c r="AG4674" s="1">
        <v>1</v>
      </c>
      <c r="AH4674" s="1">
        <v>0</v>
      </c>
    </row>
    <row r="4675" spans="1:34">
      <c r="A4675" s="1" t="s">
        <v>12043</v>
      </c>
      <c r="B4675" s="1" t="s">
        <v>12044</v>
      </c>
      <c r="C4675" s="1" t="s">
        <v>108</v>
      </c>
      <c r="D4675" s="1">
        <v>3</v>
      </c>
      <c r="E4675" s="4">
        <v>44635</v>
      </c>
      <c r="F4675" s="1" t="s">
        <v>12045</v>
      </c>
      <c r="G4675" s="1" t="s">
        <v>72</v>
      </c>
      <c r="H4675" s="1" t="s">
        <v>65</v>
      </c>
      <c r="I4675" s="1">
        <v>0.8</v>
      </c>
      <c r="J4675" s="1" t="s">
        <v>75</v>
      </c>
      <c r="K4675" s="1">
        <v>0</v>
      </c>
      <c r="M4675" s="1">
        <v>0</v>
      </c>
      <c r="O4675" s="1">
        <v>0</v>
      </c>
      <c r="Q4675" s="1">
        <v>0</v>
      </c>
      <c r="S4675" s="1">
        <v>0</v>
      </c>
      <c r="U4675" s="1">
        <v>0</v>
      </c>
      <c r="W4675" s="1">
        <v>0</v>
      </c>
      <c r="Y4675" s="1">
        <v>0</v>
      </c>
      <c r="AA4675" s="1">
        <v>0</v>
      </c>
      <c r="AC4675" s="1">
        <v>0</v>
      </c>
      <c r="AE4675" s="1">
        <v>0</v>
      </c>
      <c r="AG4675" s="1">
        <v>1</v>
      </c>
      <c r="AH4675" s="1">
        <v>0</v>
      </c>
    </row>
    <row r="4676" spans="1:34">
      <c r="A4676" s="1" t="s">
        <v>12046</v>
      </c>
      <c r="B4676" s="1" t="s">
        <v>12047</v>
      </c>
      <c r="C4676" s="1" t="s">
        <v>903</v>
      </c>
      <c r="H4676" s="1" t="s">
        <v>65</v>
      </c>
      <c r="I4676" s="1" t="s">
        <v>66</v>
      </c>
      <c r="V4676" s="1" t="s">
        <v>67</v>
      </c>
    </row>
    <row r="4677" spans="1:34">
      <c r="A4677" s="1" t="s">
        <v>12048</v>
      </c>
      <c r="B4677" s="1" t="s">
        <v>12049</v>
      </c>
      <c r="C4677" s="1" t="s">
        <v>65</v>
      </c>
      <c r="D4677" s="1">
        <v>45</v>
      </c>
      <c r="E4677" s="1">
        <v>41624</v>
      </c>
      <c r="F4677" s="1" t="s">
        <v>20332</v>
      </c>
      <c r="G4677" s="1" t="s">
        <v>1003</v>
      </c>
      <c r="H4677" s="1" t="s">
        <v>65</v>
      </c>
      <c r="I4677" s="1">
        <v>0</v>
      </c>
      <c r="J4677" s="1" t="s">
        <v>75</v>
      </c>
      <c r="K4677" s="1">
        <v>0</v>
      </c>
      <c r="M4677" s="1">
        <v>0</v>
      </c>
      <c r="O4677" s="1">
        <v>0</v>
      </c>
      <c r="Q4677" s="1">
        <v>0</v>
      </c>
      <c r="S4677" s="1">
        <v>0</v>
      </c>
      <c r="U4677" s="1">
        <v>0</v>
      </c>
      <c r="W4677" s="1">
        <v>0</v>
      </c>
      <c r="Y4677" s="1">
        <v>0</v>
      </c>
      <c r="AA4677" s="1">
        <v>0</v>
      </c>
      <c r="AC4677" s="1">
        <v>0</v>
      </c>
      <c r="AE4677" s="1">
        <v>0</v>
      </c>
      <c r="AG4677" s="1">
        <v>1</v>
      </c>
      <c r="AH4677" s="1">
        <v>0</v>
      </c>
    </row>
    <row r="4678" spans="1:34">
      <c r="A4678" s="1" t="s">
        <v>12050</v>
      </c>
      <c r="B4678" s="1" t="s">
        <v>12051</v>
      </c>
      <c r="C4678" s="1" t="s">
        <v>167</v>
      </c>
      <c r="D4678" s="1">
        <v>10</v>
      </c>
      <c r="E4678" s="1">
        <v>42487</v>
      </c>
      <c r="F4678" s="1" t="s">
        <v>20332</v>
      </c>
      <c r="G4678" s="1" t="s">
        <v>72</v>
      </c>
      <c r="H4678" s="1" t="s">
        <v>65</v>
      </c>
      <c r="I4678" s="1">
        <v>0.3</v>
      </c>
      <c r="J4678" s="1" t="s">
        <v>75</v>
      </c>
      <c r="K4678" s="1">
        <v>0</v>
      </c>
      <c r="M4678" s="1">
        <v>0</v>
      </c>
      <c r="O4678" s="1">
        <v>0</v>
      </c>
      <c r="Q4678" s="1">
        <v>0</v>
      </c>
      <c r="S4678" s="1">
        <v>0</v>
      </c>
      <c r="U4678" s="1">
        <v>0</v>
      </c>
      <c r="W4678" s="1">
        <v>0</v>
      </c>
      <c r="Y4678" s="1">
        <v>0</v>
      </c>
      <c r="AA4678" s="1">
        <v>0</v>
      </c>
      <c r="AC4678" s="1">
        <v>0</v>
      </c>
      <c r="AE4678" s="1">
        <v>0</v>
      </c>
      <c r="AG4678" s="1">
        <v>1</v>
      </c>
      <c r="AH4678" s="1">
        <v>0</v>
      </c>
    </row>
    <row r="4679" spans="1:34">
      <c r="A4679" s="1" t="s">
        <v>12052</v>
      </c>
      <c r="B4679" s="1" t="s">
        <v>12053</v>
      </c>
      <c r="C4679" s="1" t="s">
        <v>506</v>
      </c>
      <c r="D4679" s="1">
        <v>18</v>
      </c>
      <c r="E4679" s="4">
        <v>44771</v>
      </c>
      <c r="F4679" s="1" t="s">
        <v>12054</v>
      </c>
      <c r="G4679" s="1" t="s">
        <v>80</v>
      </c>
      <c r="H4679" s="1" t="s">
        <v>65</v>
      </c>
      <c r="I4679" s="1">
        <v>0.8</v>
      </c>
      <c r="J4679" s="1" t="s">
        <v>75</v>
      </c>
      <c r="K4679" s="1">
        <v>0</v>
      </c>
      <c r="M4679" s="1">
        <v>0</v>
      </c>
      <c r="O4679" s="1">
        <v>0</v>
      </c>
      <c r="Q4679" s="1">
        <v>0</v>
      </c>
      <c r="S4679" s="1">
        <v>0</v>
      </c>
      <c r="U4679" s="1">
        <v>0</v>
      </c>
      <c r="W4679" s="1">
        <v>0</v>
      </c>
      <c r="Y4679" s="1">
        <v>0</v>
      </c>
      <c r="AA4679" s="1">
        <v>0</v>
      </c>
      <c r="AC4679" s="1">
        <v>0</v>
      </c>
      <c r="AE4679" s="1">
        <v>0</v>
      </c>
      <c r="AG4679" s="1">
        <v>1</v>
      </c>
      <c r="AH4679" s="1">
        <v>0</v>
      </c>
    </row>
    <row r="4680" spans="1:34">
      <c r="A4680" s="1" t="s">
        <v>12055</v>
      </c>
      <c r="B4680" s="1" t="s">
        <v>12056</v>
      </c>
      <c r="C4680" s="1" t="s">
        <v>613</v>
      </c>
      <c r="D4680" s="1">
        <v>6</v>
      </c>
      <c r="E4680" s="1">
        <v>44634</v>
      </c>
      <c r="F4680" s="1" t="s">
        <v>20652</v>
      </c>
      <c r="G4680" s="1" t="s">
        <v>72</v>
      </c>
      <c r="H4680" s="1" t="s">
        <v>65</v>
      </c>
      <c r="I4680" s="1">
        <v>0.5</v>
      </c>
      <c r="J4680" s="1" t="s">
        <v>75</v>
      </c>
      <c r="K4680" s="1">
        <v>0</v>
      </c>
      <c r="M4680" s="1">
        <v>0</v>
      </c>
      <c r="O4680" s="1">
        <v>0</v>
      </c>
      <c r="Q4680" s="1">
        <v>0</v>
      </c>
      <c r="S4680" s="1">
        <v>0</v>
      </c>
      <c r="U4680" s="1">
        <v>0</v>
      </c>
      <c r="W4680" s="1">
        <v>0</v>
      </c>
      <c r="Y4680" s="1">
        <v>0</v>
      </c>
      <c r="AA4680" s="1">
        <v>0</v>
      </c>
      <c r="AC4680" s="1">
        <v>0</v>
      </c>
      <c r="AE4680" s="1">
        <v>0</v>
      </c>
      <c r="AG4680" s="1">
        <v>1</v>
      </c>
      <c r="AH4680" s="1">
        <v>0</v>
      </c>
    </row>
    <row r="4681" spans="1:34">
      <c r="A4681" s="1" t="s">
        <v>12057</v>
      </c>
      <c r="B4681" s="1" t="s">
        <v>12058</v>
      </c>
      <c r="C4681" s="1" t="s">
        <v>752</v>
      </c>
      <c r="D4681" s="1">
        <v>52</v>
      </c>
      <c r="E4681" s="4">
        <v>44558</v>
      </c>
      <c r="F4681" s="1" t="s">
        <v>12059</v>
      </c>
      <c r="G4681" s="1" t="s">
        <v>72</v>
      </c>
      <c r="H4681" s="1" t="s">
        <v>65</v>
      </c>
      <c r="I4681" s="1">
        <v>0.6</v>
      </c>
      <c r="J4681" s="1" t="s">
        <v>75</v>
      </c>
      <c r="K4681" s="1">
        <v>0</v>
      </c>
      <c r="M4681" s="1">
        <v>0</v>
      </c>
      <c r="O4681" s="1">
        <v>0</v>
      </c>
      <c r="Q4681" s="1">
        <v>0</v>
      </c>
      <c r="S4681" s="1">
        <v>0</v>
      </c>
      <c r="U4681" s="1">
        <v>0</v>
      </c>
      <c r="W4681" s="1">
        <v>0</v>
      </c>
      <c r="Y4681" s="1">
        <v>0</v>
      </c>
      <c r="AA4681" s="1">
        <v>0</v>
      </c>
      <c r="AC4681" s="1">
        <v>0</v>
      </c>
      <c r="AE4681" s="1">
        <v>0</v>
      </c>
      <c r="AG4681" s="1">
        <v>1</v>
      </c>
      <c r="AH4681" s="1">
        <v>0</v>
      </c>
    </row>
    <row r="4682" spans="1:34">
      <c r="A4682" s="1" t="s">
        <v>12060</v>
      </c>
      <c r="B4682" s="1" t="s">
        <v>12061</v>
      </c>
      <c r="C4682" s="1" t="s">
        <v>126</v>
      </c>
      <c r="H4682" s="1" t="s">
        <v>65</v>
      </c>
      <c r="I4682" s="1" t="s">
        <v>66</v>
      </c>
      <c r="V4682" s="1" t="s">
        <v>67</v>
      </c>
    </row>
    <row r="4683" spans="1:34">
      <c r="A4683" s="1" t="s">
        <v>12062</v>
      </c>
      <c r="B4683" s="1" t="s">
        <v>12063</v>
      </c>
      <c r="C4683" s="1" t="s">
        <v>620</v>
      </c>
      <c r="D4683" s="1">
        <v>85</v>
      </c>
      <c r="E4683" s="1">
        <v>44195</v>
      </c>
      <c r="F4683" s="1" t="s">
        <v>20332</v>
      </c>
      <c r="G4683" s="1" t="s">
        <v>72</v>
      </c>
      <c r="H4683" s="1" t="s">
        <v>73</v>
      </c>
      <c r="I4683" s="1">
        <v>0</v>
      </c>
      <c r="J4683" s="1" t="s">
        <v>684</v>
      </c>
      <c r="K4683" s="1">
        <v>0.6</v>
      </c>
      <c r="L4683" s="1" t="s">
        <v>75</v>
      </c>
      <c r="M4683" s="1">
        <v>0</v>
      </c>
      <c r="O4683" s="1">
        <v>0</v>
      </c>
      <c r="Q4683" s="1">
        <v>0</v>
      </c>
      <c r="S4683" s="1">
        <v>0</v>
      </c>
      <c r="U4683" s="1">
        <v>0</v>
      </c>
      <c r="W4683" s="1">
        <v>0</v>
      </c>
      <c r="Y4683" s="1">
        <v>0</v>
      </c>
      <c r="AA4683" s="1">
        <v>0</v>
      </c>
      <c r="AC4683" s="1">
        <v>0</v>
      </c>
      <c r="AE4683" s="1">
        <v>0</v>
      </c>
      <c r="AG4683" s="1">
        <v>2</v>
      </c>
      <c r="AH4683" s="1">
        <v>11000</v>
      </c>
    </row>
    <row r="4684" spans="1:34">
      <c r="A4684" s="1" t="s">
        <v>12064</v>
      </c>
      <c r="B4684" s="1" t="s">
        <v>12065</v>
      </c>
      <c r="C4684" s="1" t="s">
        <v>118</v>
      </c>
      <c r="D4684" s="1">
        <v>14</v>
      </c>
      <c r="E4684" s="1">
        <v>44284</v>
      </c>
      <c r="F4684" s="1" t="s">
        <v>20332</v>
      </c>
      <c r="G4684" s="1" t="s">
        <v>72</v>
      </c>
      <c r="H4684" s="1" t="s">
        <v>65</v>
      </c>
      <c r="I4684" s="1">
        <v>0.2</v>
      </c>
      <c r="J4684" s="1" t="s">
        <v>75</v>
      </c>
      <c r="K4684" s="1">
        <v>0</v>
      </c>
      <c r="M4684" s="1">
        <v>0</v>
      </c>
      <c r="O4684" s="1">
        <v>0</v>
      </c>
      <c r="Q4684" s="1">
        <v>0</v>
      </c>
      <c r="S4684" s="1">
        <v>0</v>
      </c>
      <c r="U4684" s="1">
        <v>0</v>
      </c>
      <c r="W4684" s="1">
        <v>0</v>
      </c>
      <c r="Y4684" s="1">
        <v>0</v>
      </c>
      <c r="AA4684" s="1">
        <v>0</v>
      </c>
      <c r="AC4684" s="1">
        <v>0</v>
      </c>
      <c r="AE4684" s="1">
        <v>0</v>
      </c>
      <c r="AG4684" s="1">
        <v>1</v>
      </c>
      <c r="AH4684" s="1">
        <v>0</v>
      </c>
    </row>
    <row r="4685" spans="1:34">
      <c r="A4685" s="1" t="s">
        <v>12066</v>
      </c>
      <c r="B4685" s="1" t="s">
        <v>12067</v>
      </c>
      <c r="C4685" s="1" t="s">
        <v>680</v>
      </c>
      <c r="D4685" s="1">
        <v>2</v>
      </c>
      <c r="E4685" s="1">
        <v>44231</v>
      </c>
      <c r="F4685" s="1" t="s">
        <v>20332</v>
      </c>
      <c r="G4685" s="1" t="s">
        <v>72</v>
      </c>
      <c r="H4685" s="1" t="s">
        <v>73</v>
      </c>
      <c r="I4685" s="1">
        <v>0</v>
      </c>
      <c r="J4685" s="1" t="s">
        <v>485</v>
      </c>
      <c r="K4685" s="1">
        <v>0.7</v>
      </c>
      <c r="L4685" s="1" t="s">
        <v>75</v>
      </c>
      <c r="M4685" s="1">
        <v>0</v>
      </c>
      <c r="O4685" s="1">
        <v>0</v>
      </c>
      <c r="Q4685" s="1">
        <v>0</v>
      </c>
      <c r="S4685" s="1">
        <v>0</v>
      </c>
      <c r="U4685" s="1">
        <v>0</v>
      </c>
      <c r="W4685" s="1">
        <v>0</v>
      </c>
      <c r="Y4685" s="1">
        <v>0</v>
      </c>
      <c r="AA4685" s="1">
        <v>0</v>
      </c>
      <c r="AC4685" s="1">
        <v>0</v>
      </c>
      <c r="AE4685" s="1">
        <v>0</v>
      </c>
      <c r="AG4685" s="1">
        <v>2</v>
      </c>
      <c r="AH4685" s="1">
        <v>10999.99</v>
      </c>
    </row>
    <row r="4686" spans="1:34">
      <c r="A4686" s="1" t="s">
        <v>12068</v>
      </c>
      <c r="B4686" s="1" t="s">
        <v>12069</v>
      </c>
      <c r="C4686" s="1" t="s">
        <v>378</v>
      </c>
      <c r="D4686" s="1">
        <v>34</v>
      </c>
      <c r="E4686" s="1">
        <v>43454</v>
      </c>
      <c r="F4686" s="1" t="s">
        <v>20332</v>
      </c>
      <c r="G4686" s="1" t="s">
        <v>72</v>
      </c>
      <c r="H4686" s="1" t="s">
        <v>65</v>
      </c>
      <c r="I4686" s="1">
        <v>0.8</v>
      </c>
      <c r="J4686" s="1" t="s">
        <v>75</v>
      </c>
      <c r="K4686" s="1">
        <v>0</v>
      </c>
      <c r="M4686" s="1">
        <v>0</v>
      </c>
      <c r="O4686" s="1">
        <v>0</v>
      </c>
      <c r="Q4686" s="1">
        <v>0</v>
      </c>
      <c r="S4686" s="1">
        <v>0</v>
      </c>
      <c r="U4686" s="1">
        <v>0</v>
      </c>
      <c r="W4686" s="1">
        <v>0</v>
      </c>
      <c r="Y4686" s="1">
        <v>0</v>
      </c>
      <c r="AA4686" s="1">
        <v>0</v>
      </c>
      <c r="AC4686" s="1">
        <v>0</v>
      </c>
      <c r="AE4686" s="1">
        <v>0</v>
      </c>
      <c r="AG4686" s="1">
        <v>1</v>
      </c>
      <c r="AH4686" s="1">
        <v>0</v>
      </c>
    </row>
    <row r="4687" spans="1:34">
      <c r="A4687" s="1" t="s">
        <v>12070</v>
      </c>
      <c r="B4687" s="1" t="s">
        <v>12071</v>
      </c>
      <c r="C4687" s="1" t="s">
        <v>118</v>
      </c>
      <c r="D4687" s="1">
        <v>7</v>
      </c>
      <c r="E4687" s="4">
        <v>44667</v>
      </c>
      <c r="F4687" s="1" t="s">
        <v>12072</v>
      </c>
      <c r="G4687" s="1" t="s">
        <v>80</v>
      </c>
      <c r="H4687" s="1" t="s">
        <v>73</v>
      </c>
      <c r="I4687" s="1">
        <v>0</v>
      </c>
      <c r="J4687" s="1" t="s">
        <v>3434</v>
      </c>
      <c r="K4687" s="1">
        <v>0.4</v>
      </c>
      <c r="L4687" s="1" t="s">
        <v>82</v>
      </c>
      <c r="M4687" s="1">
        <v>0.6</v>
      </c>
      <c r="N4687" s="1" t="s">
        <v>83</v>
      </c>
      <c r="O4687" s="1">
        <v>0.75</v>
      </c>
      <c r="P4687" s="1" t="s">
        <v>84</v>
      </c>
      <c r="Q4687" s="1">
        <v>0.8</v>
      </c>
      <c r="R4687" s="1" t="s">
        <v>85</v>
      </c>
      <c r="S4687" s="1">
        <v>0</v>
      </c>
      <c r="U4687" s="1">
        <v>0</v>
      </c>
      <c r="W4687" s="1">
        <v>0</v>
      </c>
      <c r="Y4687" s="1">
        <v>0</v>
      </c>
      <c r="AA4687" s="1">
        <v>0</v>
      </c>
      <c r="AC4687" s="1">
        <v>0</v>
      </c>
      <c r="AE4687" s="1">
        <v>0</v>
      </c>
      <c r="AG4687" s="1">
        <v>4</v>
      </c>
      <c r="AH4687" s="1">
        <v>8174</v>
      </c>
    </row>
    <row r="4688" spans="1:34">
      <c r="A4688" s="1" t="s">
        <v>12073</v>
      </c>
      <c r="B4688" s="1" t="s">
        <v>12074</v>
      </c>
      <c r="C4688" s="1" t="s">
        <v>896</v>
      </c>
      <c r="D4688" s="1">
        <v>32</v>
      </c>
      <c r="E4688" s="4">
        <v>44559</v>
      </c>
      <c r="F4688" s="1" t="s">
        <v>12075</v>
      </c>
      <c r="G4688" s="1" t="s">
        <v>72</v>
      </c>
      <c r="H4688" s="1" t="s">
        <v>65</v>
      </c>
      <c r="I4688" s="1">
        <v>0.4</v>
      </c>
      <c r="J4688" s="1" t="s">
        <v>75</v>
      </c>
      <c r="K4688" s="1">
        <v>0</v>
      </c>
      <c r="M4688" s="1">
        <v>0</v>
      </c>
      <c r="O4688" s="1">
        <v>0</v>
      </c>
      <c r="Q4688" s="1">
        <v>0</v>
      </c>
      <c r="S4688" s="1">
        <v>0</v>
      </c>
      <c r="U4688" s="1">
        <v>0</v>
      </c>
      <c r="W4688" s="1">
        <v>0</v>
      </c>
      <c r="Y4688" s="1">
        <v>0</v>
      </c>
      <c r="AA4688" s="1">
        <v>0</v>
      </c>
      <c r="AC4688" s="1">
        <v>0</v>
      </c>
      <c r="AE4688" s="1">
        <v>0</v>
      </c>
      <c r="AG4688" s="1">
        <v>1</v>
      </c>
      <c r="AH4688" s="1">
        <v>0</v>
      </c>
    </row>
    <row r="4689" spans="1:34">
      <c r="A4689" s="1" t="s">
        <v>12076</v>
      </c>
      <c r="B4689" s="1" t="s">
        <v>12077</v>
      </c>
      <c r="C4689" s="1" t="s">
        <v>896</v>
      </c>
      <c r="D4689" s="1">
        <v>8</v>
      </c>
      <c r="E4689" s="4">
        <v>44711</v>
      </c>
      <c r="F4689" s="1" t="s">
        <v>12078</v>
      </c>
      <c r="G4689" s="1" t="s">
        <v>72</v>
      </c>
      <c r="H4689" s="1" t="s">
        <v>65</v>
      </c>
      <c r="I4689" s="1">
        <v>0.5</v>
      </c>
      <c r="J4689" s="1" t="s">
        <v>75</v>
      </c>
      <c r="K4689" s="1">
        <v>0</v>
      </c>
      <c r="M4689" s="1">
        <v>0</v>
      </c>
      <c r="O4689" s="1">
        <v>0</v>
      </c>
      <c r="Q4689" s="1">
        <v>0</v>
      </c>
      <c r="S4689" s="1">
        <v>0</v>
      </c>
      <c r="U4689" s="1">
        <v>0</v>
      </c>
      <c r="W4689" s="1">
        <v>0</v>
      </c>
      <c r="Y4689" s="1">
        <v>0</v>
      </c>
      <c r="AA4689" s="1">
        <v>0</v>
      </c>
      <c r="AC4689" s="1">
        <v>0</v>
      </c>
      <c r="AE4689" s="1">
        <v>0</v>
      </c>
      <c r="AG4689" s="1">
        <v>1</v>
      </c>
      <c r="AH4689" s="1">
        <v>0</v>
      </c>
    </row>
    <row r="4690" spans="1:34">
      <c r="A4690" s="1" t="s">
        <v>12079</v>
      </c>
      <c r="B4690" s="1" t="s">
        <v>12080</v>
      </c>
      <c r="C4690" s="1" t="s">
        <v>179</v>
      </c>
      <c r="D4690" s="1">
        <v>37</v>
      </c>
      <c r="E4690" s="1">
        <v>39171</v>
      </c>
      <c r="F4690" s="1" t="s">
        <v>20332</v>
      </c>
      <c r="G4690" s="1" t="s">
        <v>72</v>
      </c>
      <c r="H4690" s="1" t="s">
        <v>65</v>
      </c>
      <c r="I4690" s="1">
        <v>0.8</v>
      </c>
      <c r="J4690" s="1" t="s">
        <v>75</v>
      </c>
      <c r="K4690" s="1">
        <v>0</v>
      </c>
      <c r="M4690" s="1">
        <v>0</v>
      </c>
      <c r="O4690" s="1">
        <v>0</v>
      </c>
      <c r="Q4690" s="1">
        <v>0</v>
      </c>
      <c r="S4690" s="1">
        <v>0</v>
      </c>
      <c r="U4690" s="1">
        <v>0</v>
      </c>
      <c r="W4690" s="1">
        <v>0</v>
      </c>
      <c r="Y4690" s="1">
        <v>0</v>
      </c>
      <c r="AA4690" s="1">
        <v>0</v>
      </c>
      <c r="AC4690" s="1">
        <v>0</v>
      </c>
      <c r="AE4690" s="1">
        <v>0</v>
      </c>
      <c r="AG4690" s="1">
        <v>1</v>
      </c>
      <c r="AH4690" s="1">
        <v>0</v>
      </c>
    </row>
    <row r="4691" spans="1:34">
      <c r="A4691" s="1" t="s">
        <v>12081</v>
      </c>
      <c r="B4691" s="1" t="s">
        <v>12082</v>
      </c>
      <c r="C4691" s="1" t="s">
        <v>152</v>
      </c>
      <c r="D4691" s="1">
        <v>55</v>
      </c>
      <c r="E4691" s="1">
        <v>43822</v>
      </c>
      <c r="F4691" s="1" t="s">
        <v>20332</v>
      </c>
      <c r="G4691" s="1" t="s">
        <v>72</v>
      </c>
      <c r="H4691" s="1" t="s">
        <v>73</v>
      </c>
      <c r="I4691" s="1">
        <v>0</v>
      </c>
      <c r="J4691" s="1" t="s">
        <v>89</v>
      </c>
      <c r="K4691" s="1">
        <v>0.8</v>
      </c>
      <c r="L4691" s="1" t="s">
        <v>75</v>
      </c>
      <c r="M4691" s="1">
        <v>0</v>
      </c>
      <c r="O4691" s="1">
        <v>0</v>
      </c>
      <c r="Q4691" s="1">
        <v>0</v>
      </c>
      <c r="S4691" s="1">
        <v>0</v>
      </c>
      <c r="U4691" s="1">
        <v>0</v>
      </c>
      <c r="W4691" s="1">
        <v>0</v>
      </c>
      <c r="Y4691" s="1">
        <v>0</v>
      </c>
      <c r="AA4691" s="1">
        <v>0</v>
      </c>
      <c r="AC4691" s="1">
        <v>0</v>
      </c>
      <c r="AE4691" s="1">
        <v>0</v>
      </c>
      <c r="AG4691" s="1">
        <v>2</v>
      </c>
      <c r="AH4691" s="1">
        <v>12000</v>
      </c>
    </row>
    <row r="4692" spans="1:34">
      <c r="A4692" s="1" t="s">
        <v>12083</v>
      </c>
      <c r="B4692" s="1" t="s">
        <v>12084</v>
      </c>
      <c r="C4692" s="1" t="s">
        <v>152</v>
      </c>
      <c r="D4692" s="1">
        <v>5</v>
      </c>
      <c r="E4692" s="1">
        <v>44226</v>
      </c>
      <c r="F4692" s="1" t="s">
        <v>20332</v>
      </c>
      <c r="G4692" s="1" t="s">
        <v>72</v>
      </c>
      <c r="H4692" s="1" t="s">
        <v>65</v>
      </c>
      <c r="I4692" s="1">
        <v>0.5</v>
      </c>
      <c r="J4692" s="1" t="s">
        <v>75</v>
      </c>
      <c r="K4692" s="1">
        <v>0</v>
      </c>
      <c r="M4692" s="1">
        <v>0</v>
      </c>
      <c r="O4692" s="1">
        <v>0</v>
      </c>
      <c r="Q4692" s="1">
        <v>0</v>
      </c>
      <c r="S4692" s="1">
        <v>0</v>
      </c>
      <c r="U4692" s="1">
        <v>0</v>
      </c>
      <c r="W4692" s="1">
        <v>0</v>
      </c>
      <c r="Y4692" s="1">
        <v>0</v>
      </c>
      <c r="AA4692" s="1">
        <v>0</v>
      </c>
      <c r="AC4692" s="1">
        <v>0</v>
      </c>
      <c r="AE4692" s="1">
        <v>0</v>
      </c>
      <c r="AG4692" s="1">
        <v>1</v>
      </c>
      <c r="AH4692" s="1">
        <v>0</v>
      </c>
    </row>
    <row r="4693" spans="1:34">
      <c r="A4693" s="1" t="s">
        <v>12085</v>
      </c>
      <c r="B4693" s="1" t="s">
        <v>12086</v>
      </c>
      <c r="C4693" s="1" t="s">
        <v>259</v>
      </c>
      <c r="D4693" s="1">
        <v>18</v>
      </c>
      <c r="E4693" s="1">
        <v>44718</v>
      </c>
      <c r="F4693" s="1" t="s">
        <v>20653</v>
      </c>
      <c r="G4693" s="1" t="s">
        <v>80</v>
      </c>
      <c r="H4693" s="1" t="s">
        <v>65</v>
      </c>
      <c r="I4693" s="1">
        <v>0.6</v>
      </c>
      <c r="J4693" s="1" t="s">
        <v>75</v>
      </c>
      <c r="K4693" s="1">
        <v>0</v>
      </c>
      <c r="M4693" s="1">
        <v>0</v>
      </c>
      <c r="O4693" s="1">
        <v>0</v>
      </c>
      <c r="Q4693" s="1">
        <v>0</v>
      </c>
      <c r="S4693" s="1">
        <v>0</v>
      </c>
      <c r="U4693" s="1">
        <v>0</v>
      </c>
      <c r="W4693" s="1">
        <v>0</v>
      </c>
      <c r="Y4693" s="1">
        <v>0</v>
      </c>
      <c r="AA4693" s="1">
        <v>0</v>
      </c>
      <c r="AC4693" s="1">
        <v>0</v>
      </c>
      <c r="AE4693" s="1">
        <v>0</v>
      </c>
      <c r="AG4693" s="1">
        <v>1</v>
      </c>
      <c r="AH4693" s="1">
        <v>0</v>
      </c>
    </row>
    <row r="4694" spans="1:34">
      <c r="A4694" s="1" t="s">
        <v>12087</v>
      </c>
      <c r="B4694" s="1" t="s">
        <v>12088</v>
      </c>
      <c r="C4694" s="1" t="s">
        <v>259</v>
      </c>
      <c r="D4694" s="1">
        <v>4</v>
      </c>
      <c r="E4694" s="1">
        <v>44582</v>
      </c>
      <c r="F4694" s="1" t="s">
        <v>20654</v>
      </c>
      <c r="G4694" s="1" t="s">
        <v>72</v>
      </c>
      <c r="H4694" s="1" t="s">
        <v>65</v>
      </c>
      <c r="I4694" s="1">
        <v>0.7</v>
      </c>
      <c r="J4694" s="1" t="s">
        <v>75</v>
      </c>
      <c r="K4694" s="1">
        <v>0</v>
      </c>
      <c r="M4694" s="1">
        <v>0</v>
      </c>
      <c r="O4694" s="1">
        <v>0</v>
      </c>
      <c r="Q4694" s="1">
        <v>0</v>
      </c>
      <c r="S4694" s="1">
        <v>0</v>
      </c>
      <c r="U4694" s="1">
        <v>0</v>
      </c>
      <c r="W4694" s="1">
        <v>0</v>
      </c>
      <c r="Y4694" s="1">
        <v>0</v>
      </c>
      <c r="AA4694" s="1">
        <v>0</v>
      </c>
      <c r="AC4694" s="1">
        <v>0</v>
      </c>
      <c r="AE4694" s="1">
        <v>0</v>
      </c>
      <c r="AG4694" s="1">
        <v>1</v>
      </c>
      <c r="AH4694" s="1">
        <v>0</v>
      </c>
    </row>
    <row r="4695" spans="1:34">
      <c r="A4695" s="1" t="s">
        <v>12089</v>
      </c>
      <c r="B4695" s="1" t="s">
        <v>12090</v>
      </c>
      <c r="C4695" s="1" t="s">
        <v>245</v>
      </c>
      <c r="D4695" s="1">
        <v>12</v>
      </c>
      <c r="E4695" s="4">
        <v>44712</v>
      </c>
      <c r="F4695" s="1" t="s">
        <v>12091</v>
      </c>
      <c r="G4695" s="1" t="s">
        <v>72</v>
      </c>
      <c r="H4695" s="1" t="s">
        <v>73</v>
      </c>
      <c r="I4695" s="1">
        <v>0</v>
      </c>
      <c r="J4695" s="1" t="s">
        <v>397</v>
      </c>
      <c r="K4695" s="1">
        <v>0.6</v>
      </c>
      <c r="L4695" s="1" t="s">
        <v>75</v>
      </c>
      <c r="M4695" s="1">
        <v>0</v>
      </c>
      <c r="O4695" s="1">
        <v>0</v>
      </c>
      <c r="Q4695" s="1">
        <v>0</v>
      </c>
      <c r="S4695" s="1">
        <v>0</v>
      </c>
      <c r="U4695" s="1">
        <v>0</v>
      </c>
      <c r="W4695" s="1">
        <v>0</v>
      </c>
      <c r="Y4695" s="1">
        <v>0</v>
      </c>
      <c r="AA4695" s="1">
        <v>0</v>
      </c>
      <c r="AC4695" s="1">
        <v>0</v>
      </c>
      <c r="AE4695" s="1">
        <v>0</v>
      </c>
      <c r="AG4695" s="1">
        <v>2</v>
      </c>
      <c r="AH4695" s="1">
        <v>8000</v>
      </c>
    </row>
    <row r="4696" spans="1:34">
      <c r="A4696" s="1" t="s">
        <v>12092</v>
      </c>
      <c r="B4696" s="1" t="s">
        <v>12093</v>
      </c>
      <c r="C4696" s="1" t="s">
        <v>896</v>
      </c>
      <c r="H4696" s="1" t="s">
        <v>65</v>
      </c>
      <c r="I4696" s="1" t="s">
        <v>66</v>
      </c>
      <c r="V4696" s="1" t="s">
        <v>67</v>
      </c>
    </row>
    <row r="4697" spans="1:34">
      <c r="A4697" s="1" t="s">
        <v>12094</v>
      </c>
      <c r="B4697" s="1" t="s">
        <v>12095</v>
      </c>
      <c r="C4697" s="1" t="s">
        <v>378</v>
      </c>
      <c r="D4697" s="1">
        <v>13</v>
      </c>
      <c r="E4697" s="1">
        <v>44742</v>
      </c>
      <c r="F4697" s="1" t="s">
        <v>20655</v>
      </c>
      <c r="G4697" s="1" t="s">
        <v>72</v>
      </c>
      <c r="H4697" s="1" t="s">
        <v>65</v>
      </c>
      <c r="I4697" s="1">
        <v>0.8</v>
      </c>
      <c r="J4697" s="1" t="s">
        <v>75</v>
      </c>
      <c r="K4697" s="1">
        <v>0</v>
      </c>
      <c r="M4697" s="1">
        <v>0</v>
      </c>
      <c r="O4697" s="1">
        <v>0</v>
      </c>
      <c r="Q4697" s="1">
        <v>0</v>
      </c>
      <c r="S4697" s="1">
        <v>0</v>
      </c>
      <c r="U4697" s="1">
        <v>0</v>
      </c>
      <c r="W4697" s="1">
        <v>0</v>
      </c>
      <c r="Y4697" s="1">
        <v>0</v>
      </c>
      <c r="AA4697" s="1">
        <v>0</v>
      </c>
      <c r="AC4697" s="1">
        <v>0</v>
      </c>
      <c r="AE4697" s="1">
        <v>0</v>
      </c>
      <c r="AG4697" s="1">
        <v>1</v>
      </c>
      <c r="AH4697" s="1">
        <v>0</v>
      </c>
    </row>
    <row r="4698" spans="1:34">
      <c r="A4698" s="1" t="s">
        <v>12096</v>
      </c>
      <c r="B4698" s="1" t="s">
        <v>12097</v>
      </c>
      <c r="C4698" s="1" t="s">
        <v>245</v>
      </c>
      <c r="D4698" s="1">
        <v>4</v>
      </c>
      <c r="E4698" s="1">
        <v>44225</v>
      </c>
      <c r="F4698" s="1" t="s">
        <v>20332</v>
      </c>
      <c r="G4698" s="1" t="s">
        <v>72</v>
      </c>
      <c r="H4698" s="1" t="s">
        <v>65</v>
      </c>
      <c r="I4698" s="1">
        <v>0.6</v>
      </c>
      <c r="J4698" s="1" t="s">
        <v>75</v>
      </c>
      <c r="K4698" s="1">
        <v>0</v>
      </c>
      <c r="M4698" s="1">
        <v>0</v>
      </c>
      <c r="O4698" s="1">
        <v>0</v>
      </c>
      <c r="Q4698" s="1">
        <v>0</v>
      </c>
      <c r="S4698" s="1">
        <v>0</v>
      </c>
      <c r="U4698" s="1">
        <v>0</v>
      </c>
      <c r="W4698" s="1">
        <v>0</v>
      </c>
      <c r="Y4698" s="1">
        <v>0</v>
      </c>
      <c r="AA4698" s="1">
        <v>0</v>
      </c>
      <c r="AC4698" s="1">
        <v>0</v>
      </c>
      <c r="AE4698" s="1">
        <v>0</v>
      </c>
      <c r="AG4698" s="1">
        <v>1</v>
      </c>
      <c r="AH4698" s="1">
        <v>0</v>
      </c>
    </row>
    <row r="4699" spans="1:34">
      <c r="A4699" s="1" t="s">
        <v>12098</v>
      </c>
      <c r="B4699" s="1" t="s">
        <v>12099</v>
      </c>
      <c r="C4699" s="1" t="s">
        <v>302</v>
      </c>
      <c r="D4699" s="1">
        <v>23</v>
      </c>
      <c r="E4699" s="4">
        <v>44712</v>
      </c>
      <c r="F4699" s="1" t="s">
        <v>12100</v>
      </c>
      <c r="G4699" s="1" t="s">
        <v>72</v>
      </c>
      <c r="H4699" s="1" t="s">
        <v>73</v>
      </c>
      <c r="I4699" s="1">
        <v>0</v>
      </c>
      <c r="J4699" s="1" t="s">
        <v>425</v>
      </c>
      <c r="K4699" s="1">
        <v>0.8</v>
      </c>
      <c r="L4699" s="1" t="s">
        <v>75</v>
      </c>
      <c r="M4699" s="1">
        <v>0</v>
      </c>
      <c r="O4699" s="1">
        <v>0</v>
      </c>
      <c r="Q4699" s="1">
        <v>0</v>
      </c>
      <c r="S4699" s="1">
        <v>0</v>
      </c>
      <c r="U4699" s="1">
        <v>0</v>
      </c>
      <c r="W4699" s="1">
        <v>0</v>
      </c>
      <c r="Y4699" s="1">
        <v>0</v>
      </c>
      <c r="AA4699" s="1">
        <v>0</v>
      </c>
      <c r="AC4699" s="1">
        <v>0</v>
      </c>
      <c r="AE4699" s="1">
        <v>0</v>
      </c>
      <c r="AG4699" s="1">
        <v>2</v>
      </c>
      <c r="AH4699" s="1">
        <v>13000</v>
      </c>
    </row>
    <row r="4700" spans="1:34">
      <c r="A4700" s="1" t="s">
        <v>12101</v>
      </c>
      <c r="B4700" s="1" t="s">
        <v>12102</v>
      </c>
      <c r="C4700" s="1" t="s">
        <v>896</v>
      </c>
      <c r="H4700" s="1" t="s">
        <v>65</v>
      </c>
      <c r="I4700" s="1" t="s">
        <v>66</v>
      </c>
      <c r="V4700" s="1" t="s">
        <v>67</v>
      </c>
    </row>
    <row r="4701" spans="1:34">
      <c r="A4701" s="1" t="s">
        <v>12103</v>
      </c>
      <c r="B4701" s="1" t="s">
        <v>12104</v>
      </c>
      <c r="C4701" s="1" t="s">
        <v>212</v>
      </c>
      <c r="D4701" s="1">
        <v>3</v>
      </c>
      <c r="E4701" s="1">
        <v>43943</v>
      </c>
      <c r="F4701" s="1" t="s">
        <v>20332</v>
      </c>
      <c r="G4701" s="1" t="s">
        <v>72</v>
      </c>
      <c r="H4701" s="1" t="s">
        <v>65</v>
      </c>
      <c r="I4701" s="1">
        <v>0.77</v>
      </c>
      <c r="J4701" s="1" t="s">
        <v>75</v>
      </c>
      <c r="K4701" s="1">
        <v>0</v>
      </c>
      <c r="M4701" s="1">
        <v>0</v>
      </c>
      <c r="O4701" s="1">
        <v>0</v>
      </c>
      <c r="Q4701" s="1">
        <v>0</v>
      </c>
      <c r="S4701" s="1">
        <v>0</v>
      </c>
      <c r="U4701" s="1">
        <v>0</v>
      </c>
      <c r="W4701" s="1">
        <v>0</v>
      </c>
      <c r="Y4701" s="1">
        <v>0</v>
      </c>
      <c r="AA4701" s="1">
        <v>0</v>
      </c>
      <c r="AC4701" s="1">
        <v>0</v>
      </c>
      <c r="AE4701" s="1">
        <v>0</v>
      </c>
      <c r="AG4701" s="1">
        <v>1</v>
      </c>
      <c r="AH4701" s="1">
        <v>0</v>
      </c>
    </row>
    <row r="4702" spans="1:34">
      <c r="A4702" s="1" t="s">
        <v>12105</v>
      </c>
      <c r="B4702" s="1" t="s">
        <v>12106</v>
      </c>
      <c r="C4702" s="1" t="s">
        <v>212</v>
      </c>
      <c r="D4702" s="1">
        <v>27</v>
      </c>
      <c r="E4702" s="1">
        <v>41890</v>
      </c>
      <c r="F4702" s="1" t="s">
        <v>20332</v>
      </c>
      <c r="G4702" s="1" t="s">
        <v>72</v>
      </c>
      <c r="H4702" s="1" t="s">
        <v>65</v>
      </c>
      <c r="I4702" s="1">
        <v>0.65</v>
      </c>
      <c r="J4702" s="1" t="s">
        <v>75</v>
      </c>
      <c r="K4702" s="1">
        <v>0</v>
      </c>
      <c r="M4702" s="1">
        <v>0</v>
      </c>
      <c r="O4702" s="1">
        <v>0</v>
      </c>
      <c r="Q4702" s="1">
        <v>0</v>
      </c>
      <c r="S4702" s="1">
        <v>0</v>
      </c>
      <c r="U4702" s="1">
        <v>0</v>
      </c>
      <c r="W4702" s="1">
        <v>0</v>
      </c>
      <c r="Y4702" s="1">
        <v>0</v>
      </c>
      <c r="AA4702" s="1">
        <v>0</v>
      </c>
      <c r="AC4702" s="1">
        <v>0</v>
      </c>
      <c r="AE4702" s="1">
        <v>0</v>
      </c>
      <c r="AG4702" s="1">
        <v>1</v>
      </c>
      <c r="AH4702" s="1">
        <v>0</v>
      </c>
    </row>
    <row r="4703" spans="1:34">
      <c r="A4703" s="1" t="s">
        <v>12107</v>
      </c>
      <c r="B4703" s="1" t="s">
        <v>12108</v>
      </c>
      <c r="C4703" s="1" t="s">
        <v>78</v>
      </c>
      <c r="D4703" s="1">
        <v>27</v>
      </c>
      <c r="E4703" s="4">
        <v>44705</v>
      </c>
      <c r="F4703" s="1" t="s">
        <v>12109</v>
      </c>
      <c r="G4703" s="1" t="s">
        <v>80</v>
      </c>
      <c r="H4703" s="1" t="s">
        <v>73</v>
      </c>
      <c r="I4703" s="1">
        <v>0</v>
      </c>
      <c r="J4703" s="1" t="s">
        <v>651</v>
      </c>
      <c r="K4703" s="1">
        <v>0.35</v>
      </c>
      <c r="L4703" s="1" t="s">
        <v>82</v>
      </c>
      <c r="M4703" s="1">
        <v>0.55000000000000004</v>
      </c>
      <c r="N4703" s="1" t="s">
        <v>83</v>
      </c>
      <c r="O4703" s="1">
        <v>0.65</v>
      </c>
      <c r="P4703" s="1" t="s">
        <v>84</v>
      </c>
      <c r="Q4703" s="1">
        <v>0.8</v>
      </c>
      <c r="R4703" s="1" t="s">
        <v>85</v>
      </c>
      <c r="S4703" s="1">
        <v>0</v>
      </c>
      <c r="U4703" s="1">
        <v>0</v>
      </c>
      <c r="W4703" s="1">
        <v>0</v>
      </c>
      <c r="Y4703" s="1">
        <v>0</v>
      </c>
      <c r="AA4703" s="1">
        <v>0</v>
      </c>
      <c r="AC4703" s="1">
        <v>0</v>
      </c>
      <c r="AE4703" s="1">
        <v>0</v>
      </c>
      <c r="AG4703" s="1">
        <v>4</v>
      </c>
      <c r="AH4703" s="1">
        <v>14999.99</v>
      </c>
    </row>
    <row r="4704" spans="1:34">
      <c r="A4704" s="1" t="s">
        <v>12110</v>
      </c>
      <c r="B4704" s="1" t="s">
        <v>12111</v>
      </c>
      <c r="C4704" s="1" t="s">
        <v>327</v>
      </c>
      <c r="D4704" s="1">
        <v>18</v>
      </c>
      <c r="E4704" s="4">
        <v>44711</v>
      </c>
      <c r="F4704" s="1" t="s">
        <v>20656</v>
      </c>
      <c r="G4704" s="1" t="s">
        <v>1079</v>
      </c>
      <c r="H4704" s="1" t="s">
        <v>73</v>
      </c>
      <c r="I4704" s="1">
        <v>0.3</v>
      </c>
      <c r="J4704" s="1" t="s">
        <v>82</v>
      </c>
      <c r="K4704" s="1">
        <v>0.4</v>
      </c>
      <c r="L4704" s="1" t="s">
        <v>83</v>
      </c>
      <c r="M4704" s="1">
        <v>0.5</v>
      </c>
      <c r="N4704" s="1" t="s">
        <v>84</v>
      </c>
      <c r="O4704" s="1">
        <v>0.65</v>
      </c>
      <c r="P4704" s="1" t="s">
        <v>85</v>
      </c>
      <c r="Q4704" s="1">
        <v>0</v>
      </c>
      <c r="S4704" s="1">
        <v>0</v>
      </c>
      <c r="U4704" s="1">
        <v>0</v>
      </c>
      <c r="W4704" s="1">
        <v>0</v>
      </c>
      <c r="Y4704" s="1">
        <v>0</v>
      </c>
      <c r="AA4704" s="1">
        <v>0</v>
      </c>
      <c r="AC4704" s="1">
        <v>0</v>
      </c>
      <c r="AE4704" s="1">
        <v>0</v>
      </c>
      <c r="AG4704" s="1">
        <v>3</v>
      </c>
      <c r="AH4704" s="1">
        <v>0</v>
      </c>
    </row>
    <row r="4705" spans="1:34">
      <c r="A4705" s="1" t="s">
        <v>12112</v>
      </c>
      <c r="B4705" s="1" t="s">
        <v>12113</v>
      </c>
      <c r="C4705" s="1" t="s">
        <v>350</v>
      </c>
      <c r="D4705" s="1">
        <v>6</v>
      </c>
      <c r="E4705" s="4">
        <v>44690</v>
      </c>
      <c r="F4705" s="1" t="s">
        <v>12114</v>
      </c>
      <c r="G4705" s="1" t="s">
        <v>72</v>
      </c>
      <c r="H4705" s="1" t="s">
        <v>65</v>
      </c>
      <c r="I4705" s="1">
        <v>0.8</v>
      </c>
      <c r="J4705" s="1" t="s">
        <v>75</v>
      </c>
      <c r="K4705" s="1">
        <v>0</v>
      </c>
      <c r="M4705" s="1">
        <v>0</v>
      </c>
      <c r="O4705" s="1">
        <v>0</v>
      </c>
      <c r="Q4705" s="1">
        <v>0</v>
      </c>
      <c r="S4705" s="1">
        <v>0</v>
      </c>
      <c r="U4705" s="1">
        <v>0</v>
      </c>
      <c r="W4705" s="1">
        <v>0</v>
      </c>
      <c r="Y4705" s="1">
        <v>0</v>
      </c>
      <c r="AA4705" s="1">
        <v>0</v>
      </c>
      <c r="AC4705" s="1">
        <v>0</v>
      </c>
      <c r="AE4705" s="1">
        <v>0</v>
      </c>
      <c r="AG4705" s="1">
        <v>1</v>
      </c>
      <c r="AH4705" s="1">
        <v>0</v>
      </c>
    </row>
    <row r="4706" spans="1:34">
      <c r="A4706" s="1" t="s">
        <v>12115</v>
      </c>
      <c r="B4706" s="1" t="s">
        <v>12116</v>
      </c>
      <c r="C4706" s="1" t="s">
        <v>322</v>
      </c>
      <c r="D4706" s="1">
        <v>2</v>
      </c>
      <c r="E4706" s="1">
        <v>44293</v>
      </c>
      <c r="F4706" s="1" t="s">
        <v>20332</v>
      </c>
      <c r="G4706" s="1" t="s">
        <v>72</v>
      </c>
      <c r="H4706" s="1" t="s">
        <v>65</v>
      </c>
      <c r="I4706" s="1">
        <v>0.8</v>
      </c>
      <c r="J4706" s="1" t="s">
        <v>75</v>
      </c>
      <c r="K4706" s="1">
        <v>0</v>
      </c>
      <c r="M4706" s="1">
        <v>0</v>
      </c>
      <c r="O4706" s="1">
        <v>0</v>
      </c>
      <c r="Q4706" s="1">
        <v>0</v>
      </c>
      <c r="S4706" s="1">
        <v>0</v>
      </c>
      <c r="U4706" s="1">
        <v>0</v>
      </c>
      <c r="W4706" s="1">
        <v>0</v>
      </c>
      <c r="Y4706" s="1">
        <v>0</v>
      </c>
      <c r="AA4706" s="1">
        <v>0</v>
      </c>
      <c r="AC4706" s="1">
        <v>0</v>
      </c>
      <c r="AE4706" s="1">
        <v>0</v>
      </c>
      <c r="AG4706" s="1">
        <v>1</v>
      </c>
      <c r="AH4706" s="1">
        <v>0</v>
      </c>
    </row>
    <row r="4707" spans="1:34">
      <c r="A4707" s="1" t="s">
        <v>12117</v>
      </c>
      <c r="B4707" s="1" t="s">
        <v>12118</v>
      </c>
      <c r="C4707" s="1" t="s">
        <v>70</v>
      </c>
      <c r="D4707" s="1">
        <v>19</v>
      </c>
      <c r="E4707" s="4">
        <v>44712</v>
      </c>
      <c r="F4707" s="1" t="s">
        <v>12119</v>
      </c>
      <c r="G4707" s="1" t="s">
        <v>80</v>
      </c>
      <c r="H4707" s="1" t="s">
        <v>73</v>
      </c>
      <c r="I4707" s="1">
        <v>0</v>
      </c>
      <c r="J4707" s="1" t="s">
        <v>81</v>
      </c>
      <c r="K4707" s="1">
        <v>0.01</v>
      </c>
      <c r="L4707" s="1" t="s">
        <v>82</v>
      </c>
      <c r="M4707" s="1">
        <v>0.5</v>
      </c>
      <c r="N4707" s="1" t="s">
        <v>83</v>
      </c>
      <c r="O4707" s="1">
        <v>0.6</v>
      </c>
      <c r="P4707" s="1" t="s">
        <v>84</v>
      </c>
      <c r="Q4707" s="1">
        <v>0.7</v>
      </c>
      <c r="R4707" s="1" t="s">
        <v>85</v>
      </c>
      <c r="S4707" s="1">
        <v>0</v>
      </c>
      <c r="U4707" s="1">
        <v>0</v>
      </c>
      <c r="W4707" s="1">
        <v>0</v>
      </c>
      <c r="Y4707" s="1">
        <v>0</v>
      </c>
      <c r="AA4707" s="1">
        <v>0</v>
      </c>
      <c r="AC4707" s="1">
        <v>0</v>
      </c>
      <c r="AE4707" s="1">
        <v>0</v>
      </c>
      <c r="AG4707" s="1">
        <v>4</v>
      </c>
      <c r="AH4707" s="1">
        <v>15000</v>
      </c>
    </row>
    <row r="4708" spans="1:34">
      <c r="A4708" s="1" t="s">
        <v>12120</v>
      </c>
      <c r="B4708" s="1" t="s">
        <v>12121</v>
      </c>
      <c r="C4708" s="1" t="s">
        <v>64</v>
      </c>
      <c r="D4708" s="1">
        <v>4</v>
      </c>
      <c r="E4708" s="4">
        <v>44632</v>
      </c>
      <c r="F4708" s="1" t="s">
        <v>12122</v>
      </c>
      <c r="G4708" s="1" t="s">
        <v>72</v>
      </c>
      <c r="H4708" s="1" t="s">
        <v>65</v>
      </c>
      <c r="I4708" s="1">
        <v>0.8</v>
      </c>
      <c r="J4708" s="1" t="s">
        <v>75</v>
      </c>
      <c r="K4708" s="1">
        <v>0</v>
      </c>
      <c r="M4708" s="1">
        <v>0</v>
      </c>
      <c r="O4708" s="1">
        <v>0</v>
      </c>
      <c r="Q4708" s="1">
        <v>0</v>
      </c>
      <c r="S4708" s="1">
        <v>0</v>
      </c>
      <c r="U4708" s="1">
        <v>0</v>
      </c>
      <c r="W4708" s="1">
        <v>0</v>
      </c>
      <c r="Y4708" s="1">
        <v>0</v>
      </c>
      <c r="AA4708" s="1">
        <v>0</v>
      </c>
      <c r="AC4708" s="1">
        <v>0</v>
      </c>
      <c r="AE4708" s="1">
        <v>0</v>
      </c>
      <c r="AG4708" s="1">
        <v>1</v>
      </c>
      <c r="AH4708" s="1">
        <v>0</v>
      </c>
    </row>
    <row r="4709" spans="1:34">
      <c r="A4709" s="1" t="s">
        <v>12123</v>
      </c>
      <c r="B4709" s="1" t="s">
        <v>12124</v>
      </c>
      <c r="C4709" s="1" t="s">
        <v>360</v>
      </c>
      <c r="H4709" s="1" t="s">
        <v>65</v>
      </c>
      <c r="I4709" s="1" t="s">
        <v>66</v>
      </c>
      <c r="V4709" s="1" t="s">
        <v>67</v>
      </c>
    </row>
    <row r="4710" spans="1:34">
      <c r="A4710" s="1" t="s">
        <v>12125</v>
      </c>
      <c r="B4710" s="1" t="s">
        <v>12126</v>
      </c>
      <c r="C4710" s="1" t="s">
        <v>279</v>
      </c>
      <c r="D4710" s="1">
        <v>2</v>
      </c>
      <c r="E4710" s="1">
        <v>43504</v>
      </c>
      <c r="F4710" s="1" t="s">
        <v>20332</v>
      </c>
      <c r="G4710" s="1" t="s">
        <v>72</v>
      </c>
      <c r="H4710" s="1" t="s">
        <v>65</v>
      </c>
      <c r="I4710" s="1">
        <v>0.2</v>
      </c>
      <c r="J4710" s="1" t="s">
        <v>75</v>
      </c>
      <c r="K4710" s="1">
        <v>0</v>
      </c>
      <c r="M4710" s="1">
        <v>0</v>
      </c>
      <c r="O4710" s="1">
        <v>0</v>
      </c>
      <c r="Q4710" s="1">
        <v>0</v>
      </c>
      <c r="S4710" s="1">
        <v>0</v>
      </c>
      <c r="U4710" s="1">
        <v>0</v>
      </c>
      <c r="W4710" s="1">
        <v>0</v>
      </c>
      <c r="Y4710" s="1">
        <v>0</v>
      </c>
      <c r="AA4710" s="1">
        <v>0</v>
      </c>
      <c r="AC4710" s="1">
        <v>0</v>
      </c>
      <c r="AE4710" s="1">
        <v>0</v>
      </c>
      <c r="AG4710" s="1">
        <v>1</v>
      </c>
      <c r="AH4710" s="1">
        <v>0</v>
      </c>
    </row>
    <row r="4711" spans="1:34">
      <c r="A4711" s="1" t="s">
        <v>12127</v>
      </c>
      <c r="B4711" s="1" t="s">
        <v>12128</v>
      </c>
      <c r="C4711" s="1" t="s">
        <v>152</v>
      </c>
      <c r="D4711" s="1">
        <v>44</v>
      </c>
      <c r="E4711" s="1">
        <v>44306</v>
      </c>
      <c r="F4711" s="1" t="s">
        <v>20332</v>
      </c>
      <c r="G4711" s="1" t="s">
        <v>72</v>
      </c>
      <c r="H4711" s="1" t="s">
        <v>73</v>
      </c>
      <c r="I4711" s="1">
        <v>0</v>
      </c>
      <c r="J4711" s="1" t="s">
        <v>1697</v>
      </c>
      <c r="K4711" s="1">
        <v>0.4</v>
      </c>
      <c r="L4711" s="1" t="s">
        <v>75</v>
      </c>
      <c r="M4711" s="1">
        <v>0</v>
      </c>
      <c r="O4711" s="1">
        <v>0</v>
      </c>
      <c r="Q4711" s="1">
        <v>0</v>
      </c>
      <c r="S4711" s="1">
        <v>0</v>
      </c>
      <c r="U4711" s="1">
        <v>0</v>
      </c>
      <c r="W4711" s="1">
        <v>0</v>
      </c>
      <c r="Y4711" s="1">
        <v>0</v>
      </c>
      <c r="AA4711" s="1">
        <v>0</v>
      </c>
      <c r="AC4711" s="1">
        <v>0</v>
      </c>
      <c r="AE4711" s="1">
        <v>0</v>
      </c>
      <c r="AG4711" s="1">
        <v>2</v>
      </c>
      <c r="AH4711" s="1">
        <v>20000</v>
      </c>
    </row>
    <row r="4712" spans="1:34">
      <c r="A4712" s="1" t="s">
        <v>12129</v>
      </c>
      <c r="B4712" s="1" t="s">
        <v>12130</v>
      </c>
      <c r="C4712" s="1" t="s">
        <v>70</v>
      </c>
      <c r="D4712" s="1">
        <v>46</v>
      </c>
      <c r="E4712" s="4">
        <v>44540</v>
      </c>
      <c r="F4712" s="1" t="s">
        <v>12131</v>
      </c>
      <c r="G4712" s="1" t="s">
        <v>72</v>
      </c>
      <c r="H4712" s="1" t="s">
        <v>73</v>
      </c>
      <c r="I4712" s="1">
        <v>0</v>
      </c>
      <c r="J4712" s="1" t="s">
        <v>1194</v>
      </c>
      <c r="K4712" s="1">
        <v>0.6</v>
      </c>
      <c r="L4712" s="1" t="s">
        <v>75</v>
      </c>
      <c r="M4712" s="1">
        <v>0</v>
      </c>
      <c r="O4712" s="1">
        <v>0</v>
      </c>
      <c r="Q4712" s="1">
        <v>0</v>
      </c>
      <c r="S4712" s="1">
        <v>0</v>
      </c>
      <c r="U4712" s="1">
        <v>0</v>
      </c>
      <c r="W4712" s="1">
        <v>0</v>
      </c>
      <c r="Y4712" s="1">
        <v>0</v>
      </c>
      <c r="AA4712" s="1">
        <v>0</v>
      </c>
      <c r="AC4712" s="1">
        <v>0</v>
      </c>
      <c r="AE4712" s="1">
        <v>0</v>
      </c>
      <c r="AG4712" s="1">
        <v>2</v>
      </c>
      <c r="AH4712" s="1">
        <v>12500</v>
      </c>
    </row>
    <row r="4713" spans="1:34">
      <c r="A4713" s="1" t="s">
        <v>12132</v>
      </c>
      <c r="B4713" s="1" t="s">
        <v>12133</v>
      </c>
      <c r="C4713" s="1" t="s">
        <v>360</v>
      </c>
      <c r="H4713" s="1" t="s">
        <v>65</v>
      </c>
      <c r="I4713" s="1" t="s">
        <v>66</v>
      </c>
      <c r="V4713" s="1" t="s">
        <v>67</v>
      </c>
    </row>
    <row r="4714" spans="1:34">
      <c r="A4714" s="1" t="s">
        <v>12134</v>
      </c>
      <c r="B4714" s="1" t="s">
        <v>12135</v>
      </c>
      <c r="C4714" s="1" t="s">
        <v>245</v>
      </c>
      <c r="D4714" s="1">
        <v>41</v>
      </c>
      <c r="E4714" s="1">
        <v>42215</v>
      </c>
      <c r="F4714" s="1" t="s">
        <v>20332</v>
      </c>
      <c r="G4714" s="1" t="s">
        <v>72</v>
      </c>
      <c r="H4714" s="1" t="s">
        <v>73</v>
      </c>
      <c r="I4714" s="1">
        <v>0</v>
      </c>
      <c r="J4714" s="1" t="s">
        <v>434</v>
      </c>
      <c r="K4714" s="1">
        <v>0.8</v>
      </c>
      <c r="L4714" s="1" t="s">
        <v>75</v>
      </c>
      <c r="M4714" s="1">
        <v>0</v>
      </c>
      <c r="O4714" s="1">
        <v>0</v>
      </c>
      <c r="Q4714" s="1">
        <v>0</v>
      </c>
      <c r="S4714" s="1">
        <v>0</v>
      </c>
      <c r="U4714" s="1">
        <v>0</v>
      </c>
      <c r="W4714" s="1">
        <v>0</v>
      </c>
      <c r="Y4714" s="1">
        <v>0</v>
      </c>
      <c r="AA4714" s="1">
        <v>0</v>
      </c>
      <c r="AC4714" s="1">
        <v>0</v>
      </c>
      <c r="AE4714" s="1">
        <v>0</v>
      </c>
      <c r="AG4714" s="1">
        <v>2</v>
      </c>
      <c r="AH4714" s="1">
        <v>7500</v>
      </c>
    </row>
    <row r="4715" spans="1:34">
      <c r="A4715" s="1" t="s">
        <v>12136</v>
      </c>
      <c r="B4715" s="1" t="s">
        <v>12137</v>
      </c>
      <c r="C4715" s="1" t="s">
        <v>152</v>
      </c>
      <c r="D4715" s="1">
        <v>5</v>
      </c>
      <c r="E4715" s="4">
        <v>44653</v>
      </c>
      <c r="F4715" s="1" t="s">
        <v>12138</v>
      </c>
      <c r="G4715" s="1" t="s">
        <v>72</v>
      </c>
      <c r="H4715" s="1" t="s">
        <v>73</v>
      </c>
      <c r="I4715" s="1">
        <v>0</v>
      </c>
      <c r="J4715" s="1" t="s">
        <v>74</v>
      </c>
      <c r="K4715" s="1">
        <v>0.8</v>
      </c>
      <c r="L4715" s="1" t="s">
        <v>75</v>
      </c>
      <c r="M4715" s="1">
        <v>0</v>
      </c>
      <c r="O4715" s="1">
        <v>0</v>
      </c>
      <c r="Q4715" s="1">
        <v>0</v>
      </c>
      <c r="S4715" s="1">
        <v>0</v>
      </c>
      <c r="U4715" s="1">
        <v>0</v>
      </c>
      <c r="W4715" s="1">
        <v>0</v>
      </c>
      <c r="Y4715" s="1">
        <v>0</v>
      </c>
      <c r="AA4715" s="1">
        <v>0</v>
      </c>
      <c r="AC4715" s="1">
        <v>0</v>
      </c>
      <c r="AE4715" s="1">
        <v>0</v>
      </c>
      <c r="AG4715" s="1">
        <v>2</v>
      </c>
      <c r="AH4715" s="1">
        <v>10000</v>
      </c>
    </row>
    <row r="4716" spans="1:34">
      <c r="A4716" s="1" t="s">
        <v>12139</v>
      </c>
      <c r="B4716" s="1" t="s">
        <v>12140</v>
      </c>
      <c r="C4716" s="1" t="s">
        <v>98</v>
      </c>
      <c r="D4716" s="1">
        <v>12</v>
      </c>
      <c r="E4716" s="4">
        <v>44707</v>
      </c>
      <c r="F4716" s="1" t="s">
        <v>12141</v>
      </c>
      <c r="G4716" s="1" t="s">
        <v>72</v>
      </c>
      <c r="H4716" s="1" t="s">
        <v>65</v>
      </c>
      <c r="I4716" s="1">
        <v>0.8</v>
      </c>
      <c r="J4716" s="1" t="s">
        <v>75</v>
      </c>
      <c r="K4716" s="1">
        <v>0</v>
      </c>
      <c r="M4716" s="1">
        <v>0</v>
      </c>
      <c r="O4716" s="1">
        <v>0</v>
      </c>
      <c r="Q4716" s="1">
        <v>0</v>
      </c>
      <c r="S4716" s="1">
        <v>0</v>
      </c>
      <c r="U4716" s="1">
        <v>0</v>
      </c>
      <c r="W4716" s="1">
        <v>0</v>
      </c>
      <c r="Y4716" s="1">
        <v>0</v>
      </c>
      <c r="AA4716" s="1">
        <v>0</v>
      </c>
      <c r="AC4716" s="1">
        <v>0</v>
      </c>
      <c r="AE4716" s="1">
        <v>0</v>
      </c>
      <c r="AG4716" s="1">
        <v>1</v>
      </c>
      <c r="AH4716" s="1">
        <v>0</v>
      </c>
    </row>
    <row r="4717" spans="1:34">
      <c r="A4717" s="1" t="s">
        <v>12142</v>
      </c>
      <c r="B4717" s="1" t="s">
        <v>12143</v>
      </c>
      <c r="C4717" s="1" t="s">
        <v>112</v>
      </c>
      <c r="D4717" s="1">
        <v>5</v>
      </c>
      <c r="E4717" s="4">
        <v>44708</v>
      </c>
      <c r="F4717" s="1" t="s">
        <v>12144</v>
      </c>
      <c r="G4717" s="1" t="s">
        <v>72</v>
      </c>
      <c r="H4717" s="1" t="s">
        <v>65</v>
      </c>
      <c r="I4717" s="1">
        <v>0.4</v>
      </c>
      <c r="J4717" s="1" t="s">
        <v>75</v>
      </c>
      <c r="K4717" s="1">
        <v>0</v>
      </c>
      <c r="M4717" s="1">
        <v>0</v>
      </c>
      <c r="O4717" s="1">
        <v>0</v>
      </c>
      <c r="Q4717" s="1">
        <v>0</v>
      </c>
      <c r="S4717" s="1">
        <v>0</v>
      </c>
      <c r="U4717" s="1">
        <v>0</v>
      </c>
      <c r="W4717" s="1">
        <v>0</v>
      </c>
      <c r="Y4717" s="1">
        <v>0</v>
      </c>
      <c r="AA4717" s="1">
        <v>0</v>
      </c>
      <c r="AC4717" s="1">
        <v>0</v>
      </c>
      <c r="AE4717" s="1">
        <v>0</v>
      </c>
      <c r="AG4717" s="1">
        <v>1</v>
      </c>
      <c r="AH4717" s="1">
        <v>0</v>
      </c>
    </row>
    <row r="4718" spans="1:34">
      <c r="A4718" s="1" t="s">
        <v>12145</v>
      </c>
      <c r="B4718" s="1" t="s">
        <v>12146</v>
      </c>
      <c r="C4718" s="1" t="s">
        <v>981</v>
      </c>
      <c r="D4718" s="1">
        <v>4</v>
      </c>
      <c r="E4718" s="4">
        <v>44588</v>
      </c>
      <c r="F4718" s="1" t="s">
        <v>12147</v>
      </c>
      <c r="G4718" s="1" t="s">
        <v>80</v>
      </c>
      <c r="H4718" s="1" t="s">
        <v>65</v>
      </c>
      <c r="I4718" s="1">
        <v>0.8</v>
      </c>
      <c r="J4718" s="1" t="s">
        <v>75</v>
      </c>
      <c r="K4718" s="1">
        <v>0</v>
      </c>
      <c r="M4718" s="1">
        <v>0</v>
      </c>
      <c r="O4718" s="1">
        <v>0</v>
      </c>
      <c r="Q4718" s="1">
        <v>0</v>
      </c>
      <c r="S4718" s="1">
        <v>0</v>
      </c>
      <c r="U4718" s="1">
        <v>0</v>
      </c>
      <c r="W4718" s="1">
        <v>0</v>
      </c>
      <c r="Y4718" s="1">
        <v>0</v>
      </c>
      <c r="AA4718" s="1">
        <v>0</v>
      </c>
      <c r="AC4718" s="1">
        <v>0</v>
      </c>
      <c r="AE4718" s="1">
        <v>0</v>
      </c>
      <c r="AG4718" s="1">
        <v>1</v>
      </c>
      <c r="AH4718" s="1">
        <v>0</v>
      </c>
    </row>
    <row r="4719" spans="1:34">
      <c r="A4719" s="1" t="s">
        <v>12148</v>
      </c>
      <c r="B4719" s="1" t="s">
        <v>12149</v>
      </c>
      <c r="C4719" s="1" t="s">
        <v>163</v>
      </c>
      <c r="D4719" s="1">
        <v>4</v>
      </c>
      <c r="E4719" s="4">
        <v>44607</v>
      </c>
      <c r="F4719" s="1" t="s">
        <v>12150</v>
      </c>
      <c r="G4719" s="1" t="s">
        <v>72</v>
      </c>
      <c r="H4719" s="1" t="s">
        <v>73</v>
      </c>
      <c r="I4719" s="1">
        <v>0</v>
      </c>
      <c r="J4719" s="1" t="s">
        <v>1640</v>
      </c>
      <c r="K4719" s="1">
        <v>0.7</v>
      </c>
      <c r="L4719" s="1" t="s">
        <v>75</v>
      </c>
      <c r="M4719" s="1">
        <v>0</v>
      </c>
      <c r="O4719" s="1">
        <v>0</v>
      </c>
      <c r="Q4719" s="1">
        <v>0</v>
      </c>
      <c r="S4719" s="1">
        <v>0</v>
      </c>
      <c r="U4719" s="1">
        <v>0</v>
      </c>
      <c r="W4719" s="1">
        <v>0</v>
      </c>
      <c r="Y4719" s="1">
        <v>0</v>
      </c>
      <c r="AA4719" s="1">
        <v>0</v>
      </c>
      <c r="AC4719" s="1">
        <v>0</v>
      </c>
      <c r="AE4719" s="1">
        <v>0</v>
      </c>
      <c r="AG4719" s="1">
        <v>2</v>
      </c>
      <c r="AH4719" s="1">
        <v>7499.99</v>
      </c>
    </row>
    <row r="4720" spans="1:34">
      <c r="A4720" s="1" t="s">
        <v>12151</v>
      </c>
      <c r="B4720" s="1" t="s">
        <v>12152</v>
      </c>
      <c r="C4720" s="1" t="s">
        <v>159</v>
      </c>
      <c r="D4720" s="1">
        <v>67</v>
      </c>
      <c r="E4720" s="4">
        <v>44526</v>
      </c>
      <c r="F4720" s="1" t="s">
        <v>12153</v>
      </c>
      <c r="G4720" s="1" t="s">
        <v>72</v>
      </c>
      <c r="H4720" s="1" t="s">
        <v>73</v>
      </c>
      <c r="I4720" s="1">
        <v>0</v>
      </c>
      <c r="J4720" s="1" t="s">
        <v>74</v>
      </c>
      <c r="K4720" s="1">
        <v>0.65</v>
      </c>
      <c r="L4720" s="1" t="s">
        <v>75</v>
      </c>
      <c r="M4720" s="1">
        <v>0</v>
      </c>
      <c r="O4720" s="1">
        <v>0</v>
      </c>
      <c r="Q4720" s="1">
        <v>0</v>
      </c>
      <c r="S4720" s="1">
        <v>0</v>
      </c>
      <c r="U4720" s="1">
        <v>0</v>
      </c>
      <c r="W4720" s="1">
        <v>0</v>
      </c>
      <c r="Y4720" s="1">
        <v>0</v>
      </c>
      <c r="AA4720" s="1">
        <v>0</v>
      </c>
      <c r="AC4720" s="1">
        <v>0</v>
      </c>
      <c r="AE4720" s="1">
        <v>0</v>
      </c>
      <c r="AG4720" s="1">
        <v>2</v>
      </c>
      <c r="AH4720" s="1">
        <v>10000</v>
      </c>
    </row>
    <row r="4721" spans="1:34">
      <c r="A4721" s="1" t="s">
        <v>12154</v>
      </c>
      <c r="B4721" s="1" t="s">
        <v>12155</v>
      </c>
      <c r="C4721" s="1" t="s">
        <v>2500</v>
      </c>
      <c r="D4721" s="1">
        <v>78</v>
      </c>
      <c r="E4721" s="4">
        <v>44650</v>
      </c>
      <c r="F4721" s="1" t="s">
        <v>12156</v>
      </c>
      <c r="G4721" s="1" t="s">
        <v>72</v>
      </c>
      <c r="H4721" s="1" t="s">
        <v>73</v>
      </c>
      <c r="I4721" s="1">
        <v>0</v>
      </c>
      <c r="J4721" s="1" t="s">
        <v>12157</v>
      </c>
      <c r="K4721" s="1">
        <v>0.5</v>
      </c>
      <c r="L4721" s="1" t="s">
        <v>75</v>
      </c>
      <c r="M4721" s="1">
        <v>0</v>
      </c>
      <c r="O4721" s="1">
        <v>0</v>
      </c>
      <c r="Q4721" s="1">
        <v>0</v>
      </c>
      <c r="S4721" s="1">
        <v>0</v>
      </c>
      <c r="U4721" s="1">
        <v>0</v>
      </c>
      <c r="W4721" s="1">
        <v>0</v>
      </c>
      <c r="Y4721" s="1">
        <v>0</v>
      </c>
      <c r="AA4721" s="1">
        <v>0</v>
      </c>
      <c r="AC4721" s="1">
        <v>0</v>
      </c>
      <c r="AE4721" s="1">
        <v>0</v>
      </c>
      <c r="AG4721" s="1">
        <v>5</v>
      </c>
      <c r="AH4721" s="1">
        <v>0</v>
      </c>
    </row>
    <row r="4722" spans="1:34">
      <c r="A4722" s="1" t="s">
        <v>12158</v>
      </c>
      <c r="B4722" s="1" t="s">
        <v>12159</v>
      </c>
      <c r="C4722" s="1" t="s">
        <v>506</v>
      </c>
      <c r="H4722" s="1" t="s">
        <v>65</v>
      </c>
      <c r="I4722" s="1" t="s">
        <v>66</v>
      </c>
      <c r="V4722" s="1" t="s">
        <v>67</v>
      </c>
    </row>
    <row r="4723" spans="1:34">
      <c r="A4723" s="1" t="s">
        <v>12160</v>
      </c>
      <c r="B4723" s="1" t="s">
        <v>12161</v>
      </c>
      <c r="C4723" s="1" t="s">
        <v>179</v>
      </c>
      <c r="D4723" s="1">
        <v>4</v>
      </c>
      <c r="E4723" s="1">
        <v>44662</v>
      </c>
      <c r="F4723" s="1" t="s">
        <v>20657</v>
      </c>
      <c r="G4723" s="1" t="s">
        <v>72</v>
      </c>
      <c r="H4723" s="1" t="s">
        <v>65</v>
      </c>
      <c r="I4723" s="1">
        <v>0.8</v>
      </c>
      <c r="J4723" s="1" t="s">
        <v>75</v>
      </c>
      <c r="K4723" s="1">
        <v>0</v>
      </c>
      <c r="M4723" s="1">
        <v>0</v>
      </c>
      <c r="O4723" s="1">
        <v>0</v>
      </c>
      <c r="Q4723" s="1">
        <v>0</v>
      </c>
      <c r="S4723" s="1">
        <v>0</v>
      </c>
      <c r="U4723" s="1">
        <v>0</v>
      </c>
      <c r="W4723" s="1">
        <v>0</v>
      </c>
      <c r="Y4723" s="1">
        <v>0</v>
      </c>
      <c r="AA4723" s="1">
        <v>0</v>
      </c>
      <c r="AC4723" s="1">
        <v>0</v>
      </c>
      <c r="AE4723" s="1">
        <v>0</v>
      </c>
      <c r="AG4723" s="1">
        <v>1</v>
      </c>
      <c r="AH4723" s="1">
        <v>0</v>
      </c>
    </row>
    <row r="4724" spans="1:34">
      <c r="A4724" s="1" t="s">
        <v>12162</v>
      </c>
      <c r="B4724" s="1" t="s">
        <v>12163</v>
      </c>
      <c r="C4724" s="1" t="s">
        <v>132</v>
      </c>
      <c r="D4724" s="1">
        <v>5</v>
      </c>
      <c r="E4724" s="4">
        <v>44678</v>
      </c>
      <c r="F4724" s="1" t="s">
        <v>12164</v>
      </c>
      <c r="G4724" s="1" t="s">
        <v>80</v>
      </c>
      <c r="H4724" s="1" t="s">
        <v>73</v>
      </c>
      <c r="I4724" s="1">
        <v>0.45</v>
      </c>
      <c r="J4724" s="1" t="s">
        <v>82</v>
      </c>
      <c r="K4724" s="1">
        <v>0.55000000000000004</v>
      </c>
      <c r="L4724" s="1" t="s">
        <v>83</v>
      </c>
      <c r="M4724" s="1">
        <v>0.65</v>
      </c>
      <c r="N4724" s="1" t="s">
        <v>84</v>
      </c>
      <c r="O4724" s="1">
        <v>0.8</v>
      </c>
      <c r="P4724" s="1" t="s">
        <v>85</v>
      </c>
      <c r="Q4724" s="1">
        <v>0</v>
      </c>
      <c r="S4724" s="1">
        <v>0</v>
      </c>
      <c r="U4724" s="1">
        <v>0</v>
      </c>
      <c r="W4724" s="1">
        <v>0</v>
      </c>
      <c r="Y4724" s="1">
        <v>0</v>
      </c>
      <c r="AA4724" s="1">
        <v>0</v>
      </c>
      <c r="AC4724" s="1">
        <v>0</v>
      </c>
      <c r="AE4724" s="1">
        <v>0</v>
      </c>
      <c r="AG4724" s="1">
        <v>3</v>
      </c>
      <c r="AH4724" s="1">
        <v>0</v>
      </c>
    </row>
    <row r="4725" spans="1:34">
      <c r="A4725" s="1" t="s">
        <v>12165</v>
      </c>
      <c r="B4725" s="1" t="s">
        <v>12166</v>
      </c>
      <c r="C4725" s="1" t="s">
        <v>896</v>
      </c>
      <c r="H4725" s="1" t="s">
        <v>65</v>
      </c>
      <c r="I4725" s="1" t="s">
        <v>66</v>
      </c>
      <c r="V4725" s="1" t="s">
        <v>67</v>
      </c>
    </row>
    <row r="4726" spans="1:34">
      <c r="A4726" s="1" t="s">
        <v>12167</v>
      </c>
      <c r="B4726" s="1" t="s">
        <v>12168</v>
      </c>
      <c r="C4726" s="1" t="s">
        <v>129</v>
      </c>
      <c r="H4726" s="1" t="s">
        <v>65</v>
      </c>
      <c r="I4726" s="1" t="s">
        <v>66</v>
      </c>
      <c r="V4726" s="1" t="s">
        <v>67</v>
      </c>
    </row>
    <row r="4727" spans="1:34">
      <c r="A4727" s="1" t="s">
        <v>12169</v>
      </c>
      <c r="B4727" s="1" t="s">
        <v>12170</v>
      </c>
      <c r="C4727" s="1" t="s">
        <v>199</v>
      </c>
      <c r="D4727" s="1">
        <v>6</v>
      </c>
      <c r="E4727" s="4">
        <v>44625</v>
      </c>
      <c r="F4727" s="1" t="s">
        <v>12171</v>
      </c>
      <c r="G4727" s="1" t="s">
        <v>72</v>
      </c>
      <c r="H4727" s="1" t="s">
        <v>65</v>
      </c>
      <c r="I4727" s="1">
        <v>0.8</v>
      </c>
      <c r="J4727" s="1" t="s">
        <v>75</v>
      </c>
      <c r="K4727" s="1">
        <v>0</v>
      </c>
      <c r="M4727" s="1">
        <v>0</v>
      </c>
      <c r="O4727" s="1">
        <v>0</v>
      </c>
      <c r="Q4727" s="1">
        <v>0</v>
      </c>
      <c r="S4727" s="1">
        <v>0</v>
      </c>
      <c r="U4727" s="1">
        <v>0</v>
      </c>
      <c r="W4727" s="1">
        <v>0</v>
      </c>
      <c r="Y4727" s="1">
        <v>0</v>
      </c>
      <c r="AA4727" s="1">
        <v>0</v>
      </c>
      <c r="AC4727" s="1">
        <v>0</v>
      </c>
      <c r="AE4727" s="1">
        <v>0</v>
      </c>
      <c r="AG4727" s="1">
        <v>1</v>
      </c>
      <c r="AH4727" s="1">
        <v>0</v>
      </c>
    </row>
    <row r="4728" spans="1:34">
      <c r="A4728" s="1" t="s">
        <v>12172</v>
      </c>
      <c r="B4728" s="1" t="s">
        <v>12173</v>
      </c>
      <c r="C4728" s="1" t="s">
        <v>365</v>
      </c>
      <c r="D4728" s="1">
        <v>11</v>
      </c>
      <c r="E4728" s="4">
        <v>44604</v>
      </c>
      <c r="F4728" s="1" t="s">
        <v>12174</v>
      </c>
      <c r="G4728" s="1" t="s">
        <v>72</v>
      </c>
      <c r="H4728" s="1" t="s">
        <v>65</v>
      </c>
      <c r="I4728" s="1">
        <v>0.4</v>
      </c>
      <c r="J4728" s="1" t="s">
        <v>75</v>
      </c>
      <c r="K4728" s="1">
        <v>0</v>
      </c>
      <c r="M4728" s="1">
        <v>0</v>
      </c>
      <c r="O4728" s="1">
        <v>0</v>
      </c>
      <c r="Q4728" s="1">
        <v>0</v>
      </c>
      <c r="S4728" s="1">
        <v>0</v>
      </c>
      <c r="U4728" s="1">
        <v>0</v>
      </c>
      <c r="W4728" s="1">
        <v>0</v>
      </c>
      <c r="Y4728" s="1">
        <v>0</v>
      </c>
      <c r="AA4728" s="1">
        <v>0</v>
      </c>
      <c r="AC4728" s="1">
        <v>0</v>
      </c>
      <c r="AE4728" s="1">
        <v>0</v>
      </c>
      <c r="AG4728" s="1">
        <v>1</v>
      </c>
      <c r="AH4728" s="1">
        <v>0</v>
      </c>
    </row>
    <row r="4729" spans="1:34">
      <c r="A4729" s="1" t="s">
        <v>12175</v>
      </c>
      <c r="B4729" s="1" t="s">
        <v>12176</v>
      </c>
      <c r="C4729" s="1" t="s">
        <v>238</v>
      </c>
      <c r="D4729" s="1">
        <v>2</v>
      </c>
      <c r="E4729" s="4">
        <v>44572</v>
      </c>
      <c r="F4729" s="1" t="s">
        <v>12177</v>
      </c>
      <c r="G4729" s="1" t="s">
        <v>72</v>
      </c>
      <c r="H4729" s="1" t="s">
        <v>65</v>
      </c>
      <c r="I4729" s="1">
        <v>0.5</v>
      </c>
      <c r="J4729" s="1" t="s">
        <v>75</v>
      </c>
      <c r="K4729" s="1">
        <v>0</v>
      </c>
      <c r="M4729" s="1">
        <v>0</v>
      </c>
      <c r="O4729" s="1">
        <v>0</v>
      </c>
      <c r="Q4729" s="1">
        <v>0</v>
      </c>
      <c r="S4729" s="1">
        <v>0</v>
      </c>
      <c r="U4729" s="1">
        <v>0</v>
      </c>
      <c r="W4729" s="1">
        <v>0</v>
      </c>
      <c r="Y4729" s="1">
        <v>0</v>
      </c>
      <c r="AA4729" s="1">
        <v>0</v>
      </c>
      <c r="AC4729" s="1">
        <v>0</v>
      </c>
      <c r="AE4729" s="1">
        <v>0</v>
      </c>
      <c r="AG4729" s="1">
        <v>1</v>
      </c>
      <c r="AH4729" s="1">
        <v>0</v>
      </c>
    </row>
    <row r="4730" spans="1:34">
      <c r="A4730" s="1" t="s">
        <v>12178</v>
      </c>
      <c r="B4730" s="1" t="s">
        <v>12179</v>
      </c>
      <c r="C4730" s="1" t="s">
        <v>259</v>
      </c>
      <c r="H4730" s="1" t="s">
        <v>65</v>
      </c>
      <c r="I4730" s="1" t="s">
        <v>66</v>
      </c>
      <c r="V4730" s="1" t="s">
        <v>67</v>
      </c>
    </row>
    <row r="4731" spans="1:34">
      <c r="A4731" s="1" t="s">
        <v>12180</v>
      </c>
      <c r="B4731" s="1" t="s">
        <v>12181</v>
      </c>
      <c r="C4731" s="1" t="s">
        <v>199</v>
      </c>
      <c r="D4731" s="1">
        <v>5</v>
      </c>
      <c r="E4731" s="4">
        <v>44603</v>
      </c>
      <c r="F4731" s="1" t="s">
        <v>12182</v>
      </c>
      <c r="G4731" s="1" t="s">
        <v>80</v>
      </c>
      <c r="H4731" s="1" t="s">
        <v>73</v>
      </c>
      <c r="I4731" s="1">
        <v>0</v>
      </c>
      <c r="J4731" s="1" t="s">
        <v>74</v>
      </c>
      <c r="K4731" s="1">
        <v>0.4</v>
      </c>
      <c r="L4731" s="1" t="s">
        <v>82</v>
      </c>
      <c r="M4731" s="1">
        <v>0.76</v>
      </c>
      <c r="N4731" s="1" t="s">
        <v>83</v>
      </c>
      <c r="O4731" s="1">
        <v>0.78</v>
      </c>
      <c r="P4731" s="1" t="s">
        <v>84</v>
      </c>
      <c r="Q4731" s="1">
        <v>0.8</v>
      </c>
      <c r="R4731" s="1" t="s">
        <v>85</v>
      </c>
      <c r="S4731" s="1">
        <v>0</v>
      </c>
      <c r="U4731" s="1">
        <v>0</v>
      </c>
      <c r="W4731" s="1">
        <v>0</v>
      </c>
      <c r="Y4731" s="1">
        <v>0</v>
      </c>
      <c r="AA4731" s="1">
        <v>0</v>
      </c>
      <c r="AC4731" s="1">
        <v>0</v>
      </c>
      <c r="AE4731" s="1">
        <v>0</v>
      </c>
      <c r="AG4731" s="1">
        <v>4</v>
      </c>
      <c r="AH4731" s="1">
        <v>10000</v>
      </c>
    </row>
    <row r="4732" spans="1:34">
      <c r="A4732" s="1" t="s">
        <v>12183</v>
      </c>
      <c r="B4732" s="1" t="s">
        <v>12184</v>
      </c>
      <c r="C4732" s="1" t="s">
        <v>327</v>
      </c>
      <c r="D4732" s="1">
        <v>17</v>
      </c>
      <c r="E4732" s="4">
        <v>44636</v>
      </c>
      <c r="F4732" s="1" t="s">
        <v>12185</v>
      </c>
      <c r="G4732" s="1" t="s">
        <v>80</v>
      </c>
      <c r="H4732" s="1" t="s">
        <v>73</v>
      </c>
      <c r="I4732" s="1">
        <v>0</v>
      </c>
      <c r="J4732" s="1" t="s">
        <v>74</v>
      </c>
      <c r="K4732" s="1">
        <v>0.35</v>
      </c>
      <c r="L4732" s="1" t="s">
        <v>82</v>
      </c>
      <c r="M4732" s="1">
        <v>0.4</v>
      </c>
      <c r="N4732" s="1" t="s">
        <v>83</v>
      </c>
      <c r="O4732" s="1">
        <v>0.45</v>
      </c>
      <c r="P4732" s="1" t="s">
        <v>84</v>
      </c>
      <c r="Q4732" s="1">
        <v>0.8</v>
      </c>
      <c r="R4732" s="1" t="s">
        <v>85</v>
      </c>
      <c r="S4732" s="1">
        <v>0</v>
      </c>
      <c r="U4732" s="1">
        <v>0</v>
      </c>
      <c r="W4732" s="1">
        <v>0</v>
      </c>
      <c r="Y4732" s="1">
        <v>0</v>
      </c>
      <c r="AA4732" s="1">
        <v>0</v>
      </c>
      <c r="AC4732" s="1">
        <v>0</v>
      </c>
      <c r="AE4732" s="1">
        <v>0</v>
      </c>
      <c r="AG4732" s="1">
        <v>4</v>
      </c>
      <c r="AH4732" s="1">
        <v>10000</v>
      </c>
    </row>
    <row r="4733" spans="1:34">
      <c r="A4733" s="1" t="s">
        <v>12186</v>
      </c>
      <c r="B4733" s="1" t="s">
        <v>12187</v>
      </c>
      <c r="C4733" s="1" t="s">
        <v>199</v>
      </c>
      <c r="D4733" s="1">
        <v>2</v>
      </c>
      <c r="E4733" s="1">
        <v>43552</v>
      </c>
      <c r="F4733" s="1" t="s">
        <v>20340</v>
      </c>
      <c r="G4733" s="1" t="s">
        <v>20341</v>
      </c>
      <c r="H4733" s="1" t="s">
        <v>73</v>
      </c>
      <c r="I4733" s="1">
        <v>0.4</v>
      </c>
      <c r="J4733" s="1" t="s">
        <v>82</v>
      </c>
      <c r="K4733" s="1">
        <v>0.45</v>
      </c>
      <c r="L4733" s="1" t="s">
        <v>83</v>
      </c>
      <c r="M4733" s="1">
        <v>0.5</v>
      </c>
      <c r="N4733" s="1" t="s">
        <v>84</v>
      </c>
      <c r="O4733" s="1">
        <v>0.55000000000000004</v>
      </c>
      <c r="P4733" s="1" t="s">
        <v>85</v>
      </c>
      <c r="Q4733" s="1">
        <v>0</v>
      </c>
      <c r="S4733" s="1">
        <v>0</v>
      </c>
      <c r="U4733" s="1">
        <v>0</v>
      </c>
      <c r="W4733" s="1">
        <v>0</v>
      </c>
      <c r="Y4733" s="1">
        <v>0</v>
      </c>
      <c r="AA4733" s="1">
        <v>0</v>
      </c>
      <c r="AC4733" s="1">
        <v>0</v>
      </c>
      <c r="AE4733" s="1">
        <v>0</v>
      </c>
      <c r="AG4733" s="1">
        <v>3</v>
      </c>
      <c r="AH4733" s="1">
        <v>0</v>
      </c>
    </row>
    <row r="4734" spans="1:34">
      <c r="A4734" s="1" t="s">
        <v>12188</v>
      </c>
      <c r="B4734" s="1" t="s">
        <v>12189</v>
      </c>
      <c r="C4734" s="1" t="s">
        <v>118</v>
      </c>
      <c r="H4734" s="1" t="s">
        <v>65</v>
      </c>
      <c r="I4734" s="1" t="s">
        <v>66</v>
      </c>
      <c r="V4734" s="1" t="s">
        <v>67</v>
      </c>
    </row>
    <row r="4735" spans="1:34">
      <c r="A4735" s="1" t="s">
        <v>12190</v>
      </c>
      <c r="B4735" s="1" t="s">
        <v>12191</v>
      </c>
      <c r="C4735" s="1" t="s">
        <v>896</v>
      </c>
      <c r="H4735" s="1" t="s">
        <v>65</v>
      </c>
      <c r="I4735" s="1" t="s">
        <v>66</v>
      </c>
      <c r="V4735" s="1" t="s">
        <v>67</v>
      </c>
    </row>
    <row r="4736" spans="1:34">
      <c r="A4736" s="1" t="s">
        <v>12192</v>
      </c>
      <c r="B4736" s="1" t="s">
        <v>12193</v>
      </c>
      <c r="C4736" s="1" t="s">
        <v>259</v>
      </c>
      <c r="D4736" s="1">
        <v>14</v>
      </c>
      <c r="E4736" s="4">
        <v>44712</v>
      </c>
      <c r="F4736" s="1" t="s">
        <v>12194</v>
      </c>
      <c r="G4736" s="1" t="s">
        <v>80</v>
      </c>
      <c r="H4736" s="1" t="s">
        <v>73</v>
      </c>
      <c r="I4736" s="1">
        <v>0</v>
      </c>
      <c r="J4736" s="1" t="s">
        <v>397</v>
      </c>
      <c r="K4736" s="1">
        <v>0.45</v>
      </c>
      <c r="L4736" s="1" t="s">
        <v>82</v>
      </c>
      <c r="M4736" s="1">
        <v>0.55000000000000004</v>
      </c>
      <c r="N4736" s="1" t="s">
        <v>83</v>
      </c>
      <c r="O4736" s="1">
        <v>0.7</v>
      </c>
      <c r="P4736" s="1" t="s">
        <v>84</v>
      </c>
      <c r="Q4736" s="1">
        <v>0.8</v>
      </c>
      <c r="R4736" s="1" t="s">
        <v>85</v>
      </c>
      <c r="S4736" s="1">
        <v>0</v>
      </c>
      <c r="U4736" s="1">
        <v>0</v>
      </c>
      <c r="W4736" s="1">
        <v>0</v>
      </c>
      <c r="Y4736" s="1">
        <v>0</v>
      </c>
      <c r="AA4736" s="1">
        <v>0</v>
      </c>
      <c r="AC4736" s="1">
        <v>0</v>
      </c>
      <c r="AE4736" s="1">
        <v>0</v>
      </c>
      <c r="AG4736" s="1">
        <v>4</v>
      </c>
      <c r="AH4736" s="1">
        <v>8000</v>
      </c>
    </row>
    <row r="4737" spans="1:34">
      <c r="A4737" s="1" t="s">
        <v>12195</v>
      </c>
      <c r="B4737" s="1" t="s">
        <v>12196</v>
      </c>
      <c r="C4737" s="1" t="s">
        <v>245</v>
      </c>
      <c r="D4737" s="1">
        <v>41</v>
      </c>
      <c r="E4737" s="1">
        <v>41212</v>
      </c>
      <c r="F4737" s="1" t="s">
        <v>20332</v>
      </c>
      <c r="G4737" s="1" t="s">
        <v>72</v>
      </c>
      <c r="H4737" s="1" t="s">
        <v>73</v>
      </c>
      <c r="I4737" s="1">
        <v>0</v>
      </c>
      <c r="J4737" s="1" t="s">
        <v>434</v>
      </c>
      <c r="K4737" s="1">
        <v>0.8</v>
      </c>
      <c r="L4737" s="1" t="s">
        <v>75</v>
      </c>
      <c r="M4737" s="1">
        <v>0</v>
      </c>
      <c r="O4737" s="1">
        <v>0</v>
      </c>
      <c r="Q4737" s="1">
        <v>0</v>
      </c>
      <c r="S4737" s="1">
        <v>0</v>
      </c>
      <c r="U4737" s="1">
        <v>0</v>
      </c>
      <c r="W4737" s="1">
        <v>0</v>
      </c>
      <c r="Y4737" s="1">
        <v>0</v>
      </c>
      <c r="AA4737" s="1">
        <v>0</v>
      </c>
      <c r="AC4737" s="1">
        <v>0</v>
      </c>
      <c r="AE4737" s="1">
        <v>0</v>
      </c>
      <c r="AG4737" s="1">
        <v>2</v>
      </c>
      <c r="AH4737" s="1">
        <v>7500</v>
      </c>
    </row>
    <row r="4738" spans="1:34">
      <c r="A4738" s="1" t="s">
        <v>12197</v>
      </c>
      <c r="B4738" s="1" t="s">
        <v>12198</v>
      </c>
      <c r="C4738" s="1" t="s">
        <v>199</v>
      </c>
      <c r="D4738" s="1">
        <v>4</v>
      </c>
      <c r="E4738" s="4">
        <v>44644</v>
      </c>
      <c r="F4738" s="1" t="s">
        <v>12199</v>
      </c>
      <c r="G4738" s="1" t="s">
        <v>72</v>
      </c>
      <c r="H4738" s="1" t="s">
        <v>73</v>
      </c>
      <c r="I4738" s="1">
        <v>0</v>
      </c>
      <c r="J4738" s="1" t="s">
        <v>74</v>
      </c>
      <c r="K4738" s="1">
        <v>0.7</v>
      </c>
      <c r="L4738" s="1" t="s">
        <v>75</v>
      </c>
      <c r="M4738" s="1">
        <v>0</v>
      </c>
      <c r="O4738" s="1">
        <v>0</v>
      </c>
      <c r="Q4738" s="1">
        <v>0</v>
      </c>
      <c r="S4738" s="1">
        <v>0</v>
      </c>
      <c r="U4738" s="1">
        <v>0</v>
      </c>
      <c r="W4738" s="1">
        <v>0</v>
      </c>
      <c r="Y4738" s="1">
        <v>0</v>
      </c>
      <c r="AA4738" s="1">
        <v>0</v>
      </c>
      <c r="AC4738" s="1">
        <v>0</v>
      </c>
      <c r="AE4738" s="1">
        <v>0</v>
      </c>
      <c r="AG4738" s="1">
        <v>2</v>
      </c>
      <c r="AH4738" s="1">
        <v>10000</v>
      </c>
    </row>
    <row r="4739" spans="1:34">
      <c r="A4739" s="1" t="s">
        <v>12200</v>
      </c>
      <c r="B4739" s="1" t="s">
        <v>12201</v>
      </c>
      <c r="C4739" s="1" t="s">
        <v>826</v>
      </c>
      <c r="D4739" s="1">
        <v>102</v>
      </c>
      <c r="E4739" s="4">
        <v>44553</v>
      </c>
      <c r="F4739" s="1" t="s">
        <v>12202</v>
      </c>
      <c r="G4739" s="1" t="s">
        <v>72</v>
      </c>
      <c r="H4739" s="1" t="s">
        <v>73</v>
      </c>
      <c r="I4739" s="1">
        <v>0</v>
      </c>
      <c r="J4739" s="1" t="s">
        <v>74</v>
      </c>
      <c r="K4739" s="1">
        <v>0.8</v>
      </c>
      <c r="L4739" s="1" t="s">
        <v>75</v>
      </c>
      <c r="M4739" s="1">
        <v>0</v>
      </c>
      <c r="O4739" s="1">
        <v>0</v>
      </c>
      <c r="Q4739" s="1">
        <v>0</v>
      </c>
      <c r="S4739" s="1">
        <v>0</v>
      </c>
      <c r="U4739" s="1">
        <v>0</v>
      </c>
      <c r="W4739" s="1">
        <v>0</v>
      </c>
      <c r="Y4739" s="1">
        <v>0</v>
      </c>
      <c r="AA4739" s="1">
        <v>0</v>
      </c>
      <c r="AC4739" s="1">
        <v>0</v>
      </c>
      <c r="AE4739" s="1">
        <v>0</v>
      </c>
      <c r="AG4739" s="1">
        <v>2</v>
      </c>
      <c r="AH4739" s="1">
        <v>10000</v>
      </c>
    </row>
    <row r="4740" spans="1:34">
      <c r="A4740" s="1" t="s">
        <v>12203</v>
      </c>
      <c r="B4740" s="1" t="s">
        <v>12204</v>
      </c>
      <c r="C4740" s="1" t="s">
        <v>98</v>
      </c>
      <c r="D4740" s="1">
        <v>10</v>
      </c>
      <c r="E4740" s="4">
        <v>44658</v>
      </c>
      <c r="F4740" s="1" t="s">
        <v>12205</v>
      </c>
      <c r="G4740" s="1" t="s">
        <v>72</v>
      </c>
      <c r="H4740" s="1" t="s">
        <v>73</v>
      </c>
      <c r="I4740" s="1">
        <v>0</v>
      </c>
      <c r="J4740" s="1" t="s">
        <v>434</v>
      </c>
      <c r="K4740" s="1">
        <v>0.7</v>
      </c>
      <c r="L4740" s="1" t="s">
        <v>75</v>
      </c>
      <c r="M4740" s="1">
        <v>0</v>
      </c>
      <c r="O4740" s="1">
        <v>0</v>
      </c>
      <c r="Q4740" s="1">
        <v>0</v>
      </c>
      <c r="S4740" s="1">
        <v>0</v>
      </c>
      <c r="U4740" s="1">
        <v>0</v>
      </c>
      <c r="W4740" s="1">
        <v>0</v>
      </c>
      <c r="Y4740" s="1">
        <v>0</v>
      </c>
      <c r="AA4740" s="1">
        <v>0</v>
      </c>
      <c r="AC4740" s="1">
        <v>0</v>
      </c>
      <c r="AE4740" s="1">
        <v>0</v>
      </c>
      <c r="AG4740" s="1">
        <v>2</v>
      </c>
      <c r="AH4740" s="1">
        <v>7500</v>
      </c>
    </row>
    <row r="4741" spans="1:34">
      <c r="A4741" s="1" t="s">
        <v>12206</v>
      </c>
      <c r="B4741" s="1" t="s">
        <v>12207</v>
      </c>
      <c r="C4741" s="1" t="s">
        <v>903</v>
      </c>
      <c r="D4741" s="1">
        <v>39</v>
      </c>
      <c r="E4741" s="4">
        <v>44552</v>
      </c>
      <c r="F4741" s="1" t="s">
        <v>12208</v>
      </c>
      <c r="G4741" s="1" t="s">
        <v>72</v>
      </c>
      <c r="H4741" s="1" t="s">
        <v>65</v>
      </c>
      <c r="I4741" s="1">
        <v>0.2</v>
      </c>
      <c r="J4741" s="1" t="s">
        <v>75</v>
      </c>
      <c r="K4741" s="1">
        <v>0</v>
      </c>
      <c r="M4741" s="1">
        <v>0</v>
      </c>
      <c r="O4741" s="1">
        <v>0</v>
      </c>
      <c r="Q4741" s="1">
        <v>0</v>
      </c>
      <c r="S4741" s="1">
        <v>0</v>
      </c>
      <c r="U4741" s="1">
        <v>0</v>
      </c>
      <c r="W4741" s="1">
        <v>0</v>
      </c>
      <c r="Y4741" s="1">
        <v>0</v>
      </c>
      <c r="AA4741" s="1">
        <v>0</v>
      </c>
      <c r="AC4741" s="1">
        <v>0</v>
      </c>
      <c r="AE4741" s="1">
        <v>0</v>
      </c>
      <c r="AG4741" s="1">
        <v>1</v>
      </c>
      <c r="AH4741" s="1">
        <v>0</v>
      </c>
    </row>
    <row r="4742" spans="1:34">
      <c r="A4742" s="1" t="s">
        <v>12209</v>
      </c>
      <c r="B4742" s="1" t="s">
        <v>12210</v>
      </c>
      <c r="C4742" s="1" t="s">
        <v>488</v>
      </c>
      <c r="D4742" s="1">
        <v>113</v>
      </c>
      <c r="E4742" s="1">
        <v>41212</v>
      </c>
      <c r="F4742" s="1" t="s">
        <v>20332</v>
      </c>
      <c r="G4742" s="1" t="s">
        <v>72</v>
      </c>
      <c r="H4742" s="1" t="s">
        <v>73</v>
      </c>
      <c r="I4742" s="1">
        <v>0</v>
      </c>
      <c r="J4742" s="1" t="s">
        <v>615</v>
      </c>
      <c r="K4742" s="1">
        <v>0.8</v>
      </c>
      <c r="L4742" s="1" t="s">
        <v>75</v>
      </c>
      <c r="M4742" s="1">
        <v>0</v>
      </c>
      <c r="O4742" s="1">
        <v>0</v>
      </c>
      <c r="Q4742" s="1">
        <v>0</v>
      </c>
      <c r="S4742" s="1">
        <v>0</v>
      </c>
      <c r="U4742" s="1">
        <v>0</v>
      </c>
      <c r="W4742" s="1">
        <v>0</v>
      </c>
      <c r="Y4742" s="1">
        <v>0</v>
      </c>
      <c r="AA4742" s="1">
        <v>0</v>
      </c>
      <c r="AC4742" s="1">
        <v>0</v>
      </c>
      <c r="AE4742" s="1">
        <v>0</v>
      </c>
      <c r="AG4742" s="1">
        <v>2</v>
      </c>
      <c r="AH4742" s="1">
        <v>7999.99</v>
      </c>
    </row>
    <row r="4743" spans="1:34">
      <c r="A4743" s="1" t="s">
        <v>12211</v>
      </c>
      <c r="B4743" s="1" t="s">
        <v>12212</v>
      </c>
      <c r="C4743" s="1" t="s">
        <v>491</v>
      </c>
      <c r="D4743" s="1">
        <v>25</v>
      </c>
      <c r="E4743" s="1">
        <v>42202</v>
      </c>
      <c r="F4743" s="1" t="s">
        <v>20340</v>
      </c>
      <c r="G4743" s="1" t="s">
        <v>20341</v>
      </c>
      <c r="H4743" s="1" t="s">
        <v>73</v>
      </c>
      <c r="I4743" s="1">
        <v>0</v>
      </c>
      <c r="J4743" s="1" t="s">
        <v>74</v>
      </c>
      <c r="K4743" s="1">
        <v>0.3</v>
      </c>
      <c r="L4743" s="1" t="s">
        <v>82</v>
      </c>
      <c r="M4743" s="1">
        <v>0.4</v>
      </c>
      <c r="N4743" s="1" t="s">
        <v>83</v>
      </c>
      <c r="O4743" s="1">
        <v>0.5</v>
      </c>
      <c r="P4743" s="1" t="s">
        <v>84</v>
      </c>
      <c r="Q4743" s="1">
        <v>0.65</v>
      </c>
      <c r="R4743" s="1" t="s">
        <v>85</v>
      </c>
      <c r="S4743" s="1">
        <v>0</v>
      </c>
      <c r="U4743" s="1">
        <v>0</v>
      </c>
      <c r="W4743" s="1">
        <v>0</v>
      </c>
      <c r="Y4743" s="1">
        <v>0</v>
      </c>
      <c r="AA4743" s="1">
        <v>0</v>
      </c>
      <c r="AC4743" s="1">
        <v>0</v>
      </c>
      <c r="AE4743" s="1">
        <v>0</v>
      </c>
      <c r="AG4743" s="1">
        <v>4</v>
      </c>
      <c r="AH4743" s="1">
        <v>10000</v>
      </c>
    </row>
    <row r="4744" spans="1:34">
      <c r="A4744" s="1" t="s">
        <v>12213</v>
      </c>
      <c r="B4744" s="1" t="s">
        <v>12214</v>
      </c>
      <c r="C4744" s="1" t="s">
        <v>118</v>
      </c>
      <c r="D4744" s="1">
        <v>3</v>
      </c>
      <c r="E4744" s="1">
        <v>44261</v>
      </c>
      <c r="F4744" s="1" t="s">
        <v>20332</v>
      </c>
      <c r="G4744" s="1" t="s">
        <v>72</v>
      </c>
      <c r="H4744" s="1" t="s">
        <v>65</v>
      </c>
      <c r="I4744" s="1">
        <v>0.8</v>
      </c>
      <c r="J4744" s="1" t="s">
        <v>75</v>
      </c>
      <c r="K4744" s="1">
        <v>0</v>
      </c>
      <c r="M4744" s="1">
        <v>0</v>
      </c>
      <c r="O4744" s="1">
        <v>0</v>
      </c>
      <c r="Q4744" s="1">
        <v>0</v>
      </c>
      <c r="S4744" s="1">
        <v>0</v>
      </c>
      <c r="U4744" s="1">
        <v>0</v>
      </c>
      <c r="W4744" s="1">
        <v>0</v>
      </c>
      <c r="Y4744" s="1">
        <v>0</v>
      </c>
      <c r="AA4744" s="1">
        <v>0</v>
      </c>
      <c r="AC4744" s="1">
        <v>0</v>
      </c>
      <c r="AE4744" s="1">
        <v>0</v>
      </c>
      <c r="AG4744" s="1">
        <v>1</v>
      </c>
      <c r="AH4744" s="1">
        <v>0</v>
      </c>
    </row>
    <row r="4745" spans="1:34">
      <c r="A4745" s="1" t="s">
        <v>12215</v>
      </c>
      <c r="B4745" s="1" t="s">
        <v>12216</v>
      </c>
      <c r="C4745" s="1" t="s">
        <v>1199</v>
      </c>
      <c r="D4745" s="1">
        <v>12</v>
      </c>
      <c r="E4745" s="1">
        <v>44347</v>
      </c>
      <c r="F4745" s="1" t="s">
        <v>20332</v>
      </c>
      <c r="G4745" s="1" t="s">
        <v>72</v>
      </c>
      <c r="H4745" s="1" t="s">
        <v>65</v>
      </c>
      <c r="I4745" s="1">
        <v>0.8</v>
      </c>
      <c r="J4745" s="1" t="s">
        <v>75</v>
      </c>
      <c r="K4745" s="1">
        <v>0</v>
      </c>
      <c r="M4745" s="1">
        <v>0</v>
      </c>
      <c r="O4745" s="1">
        <v>0</v>
      </c>
      <c r="Q4745" s="1">
        <v>0</v>
      </c>
      <c r="S4745" s="1">
        <v>0</v>
      </c>
      <c r="U4745" s="1">
        <v>0</v>
      </c>
      <c r="W4745" s="1">
        <v>0</v>
      </c>
      <c r="Y4745" s="1">
        <v>0</v>
      </c>
      <c r="AA4745" s="1">
        <v>0</v>
      </c>
      <c r="AC4745" s="1">
        <v>0</v>
      </c>
      <c r="AE4745" s="1">
        <v>0</v>
      </c>
      <c r="AG4745" s="1">
        <v>1</v>
      </c>
      <c r="AH4745" s="1">
        <v>0</v>
      </c>
    </row>
    <row r="4746" spans="1:34">
      <c r="A4746" s="1" t="s">
        <v>12217</v>
      </c>
      <c r="B4746" s="1" t="s">
        <v>12218</v>
      </c>
      <c r="C4746" s="1" t="s">
        <v>1153</v>
      </c>
      <c r="D4746" s="1">
        <v>17</v>
      </c>
      <c r="E4746" s="4">
        <v>44707</v>
      </c>
      <c r="F4746" s="1" t="s">
        <v>12219</v>
      </c>
      <c r="G4746" s="1" t="s">
        <v>72</v>
      </c>
      <c r="H4746" s="1" t="s">
        <v>73</v>
      </c>
      <c r="I4746" s="1">
        <v>0</v>
      </c>
      <c r="J4746" s="1" t="s">
        <v>961</v>
      </c>
      <c r="K4746" s="1">
        <v>0.8</v>
      </c>
      <c r="L4746" s="1" t="s">
        <v>75</v>
      </c>
      <c r="M4746" s="1">
        <v>0</v>
      </c>
      <c r="O4746" s="1">
        <v>0</v>
      </c>
      <c r="Q4746" s="1">
        <v>0</v>
      </c>
      <c r="S4746" s="1">
        <v>0</v>
      </c>
      <c r="U4746" s="1">
        <v>0</v>
      </c>
      <c r="W4746" s="1">
        <v>0</v>
      </c>
      <c r="Y4746" s="1">
        <v>0</v>
      </c>
      <c r="AA4746" s="1">
        <v>0</v>
      </c>
      <c r="AC4746" s="1">
        <v>0</v>
      </c>
      <c r="AE4746" s="1">
        <v>0</v>
      </c>
      <c r="AG4746" s="1">
        <v>2</v>
      </c>
      <c r="AH4746" s="1">
        <v>10500</v>
      </c>
    </row>
    <row r="4747" spans="1:34">
      <c r="A4747" s="1" t="s">
        <v>12220</v>
      </c>
      <c r="B4747" s="1" t="s">
        <v>12221</v>
      </c>
      <c r="C4747" s="1" t="s">
        <v>152</v>
      </c>
      <c r="D4747" s="1">
        <v>3</v>
      </c>
      <c r="E4747" s="4">
        <v>44586</v>
      </c>
      <c r="F4747" s="1" t="s">
        <v>12222</v>
      </c>
      <c r="G4747" s="1" t="s">
        <v>80</v>
      </c>
      <c r="H4747" s="1" t="s">
        <v>73</v>
      </c>
      <c r="I4747" s="1">
        <v>0</v>
      </c>
      <c r="J4747" s="1" t="s">
        <v>4960</v>
      </c>
      <c r="K4747" s="1">
        <v>0.39</v>
      </c>
      <c r="L4747" s="1" t="s">
        <v>82</v>
      </c>
      <c r="M4747" s="1">
        <v>0.4</v>
      </c>
      <c r="N4747" s="1" t="s">
        <v>83</v>
      </c>
      <c r="O4747" s="1">
        <v>0.6</v>
      </c>
      <c r="P4747" s="1" t="s">
        <v>84</v>
      </c>
      <c r="Q4747" s="1">
        <v>0.79</v>
      </c>
      <c r="R4747" s="1" t="s">
        <v>85</v>
      </c>
      <c r="S4747" s="1">
        <v>0</v>
      </c>
      <c r="U4747" s="1">
        <v>0</v>
      </c>
      <c r="W4747" s="1">
        <v>0</v>
      </c>
      <c r="Y4747" s="1">
        <v>0</v>
      </c>
      <c r="AA4747" s="1">
        <v>0</v>
      </c>
      <c r="AC4747" s="1">
        <v>0</v>
      </c>
      <c r="AE4747" s="1">
        <v>0</v>
      </c>
      <c r="AG4747" s="1">
        <v>4</v>
      </c>
      <c r="AH4747" s="1">
        <v>18000</v>
      </c>
    </row>
    <row r="4748" spans="1:34">
      <c r="A4748" s="1" t="s">
        <v>12223</v>
      </c>
      <c r="B4748" s="1" t="s">
        <v>12224</v>
      </c>
      <c r="C4748" s="1" t="s">
        <v>199</v>
      </c>
      <c r="H4748" s="1" t="s">
        <v>65</v>
      </c>
      <c r="I4748" s="1" t="s">
        <v>66</v>
      </c>
      <c r="V4748" s="1" t="s">
        <v>67</v>
      </c>
    </row>
    <row r="4749" spans="1:34">
      <c r="A4749" s="1" t="s">
        <v>12225</v>
      </c>
      <c r="B4749" s="1" t="s">
        <v>12226</v>
      </c>
      <c r="C4749" s="1" t="s">
        <v>152</v>
      </c>
      <c r="D4749" s="1">
        <v>6</v>
      </c>
      <c r="E4749" s="4">
        <v>44649</v>
      </c>
      <c r="F4749" s="1" t="s">
        <v>12227</v>
      </c>
      <c r="G4749" s="1" t="s">
        <v>80</v>
      </c>
      <c r="H4749" s="1" t="s">
        <v>73</v>
      </c>
      <c r="I4749" s="1">
        <v>0.1</v>
      </c>
      <c r="J4749" s="1" t="s">
        <v>82</v>
      </c>
      <c r="K4749" s="1">
        <v>0.2</v>
      </c>
      <c r="L4749" s="1" t="s">
        <v>83</v>
      </c>
      <c r="M4749" s="1">
        <v>0.35</v>
      </c>
      <c r="N4749" s="1" t="s">
        <v>84</v>
      </c>
      <c r="O4749" s="1">
        <v>0.45</v>
      </c>
      <c r="P4749" s="1" t="s">
        <v>85</v>
      </c>
      <c r="Q4749" s="1">
        <v>0</v>
      </c>
      <c r="S4749" s="1">
        <v>0</v>
      </c>
      <c r="U4749" s="1">
        <v>0</v>
      </c>
      <c r="W4749" s="1">
        <v>0</v>
      </c>
      <c r="Y4749" s="1">
        <v>0</v>
      </c>
      <c r="AA4749" s="1">
        <v>0</v>
      </c>
      <c r="AC4749" s="1">
        <v>0</v>
      </c>
      <c r="AE4749" s="1">
        <v>0</v>
      </c>
      <c r="AG4749" s="1">
        <v>3</v>
      </c>
      <c r="AH4749" s="1">
        <v>0</v>
      </c>
    </row>
    <row r="4750" spans="1:34">
      <c r="A4750" s="1" t="s">
        <v>12228</v>
      </c>
      <c r="B4750" s="1" t="s">
        <v>12229</v>
      </c>
      <c r="C4750" s="1" t="s">
        <v>78</v>
      </c>
      <c r="D4750" s="1">
        <v>3</v>
      </c>
      <c r="E4750" s="4">
        <v>44599</v>
      </c>
      <c r="F4750" s="1" t="s">
        <v>12230</v>
      </c>
      <c r="G4750" s="1" t="s">
        <v>80</v>
      </c>
      <c r="H4750" s="1" t="s">
        <v>73</v>
      </c>
      <c r="I4750" s="1">
        <v>0</v>
      </c>
      <c r="J4750" s="1" t="s">
        <v>81</v>
      </c>
      <c r="K4750" s="1">
        <v>0.45</v>
      </c>
      <c r="L4750" s="1" t="s">
        <v>82</v>
      </c>
      <c r="M4750" s="1">
        <v>0.55000000000000004</v>
      </c>
      <c r="N4750" s="1" t="s">
        <v>83</v>
      </c>
      <c r="O4750" s="1">
        <v>0.7</v>
      </c>
      <c r="P4750" s="1" t="s">
        <v>84</v>
      </c>
      <c r="Q4750" s="1">
        <v>0.8</v>
      </c>
      <c r="R4750" s="1" t="s">
        <v>85</v>
      </c>
      <c r="S4750" s="1">
        <v>0</v>
      </c>
      <c r="U4750" s="1">
        <v>0</v>
      </c>
      <c r="W4750" s="1">
        <v>0</v>
      </c>
      <c r="Y4750" s="1">
        <v>0</v>
      </c>
      <c r="AA4750" s="1">
        <v>0</v>
      </c>
      <c r="AC4750" s="1">
        <v>0</v>
      </c>
      <c r="AE4750" s="1">
        <v>0</v>
      </c>
      <c r="AG4750" s="1">
        <v>4</v>
      </c>
      <c r="AH4750" s="1">
        <v>15000</v>
      </c>
    </row>
    <row r="4751" spans="1:34">
      <c r="A4751" s="1" t="s">
        <v>12231</v>
      </c>
      <c r="B4751" s="1" t="s">
        <v>12232</v>
      </c>
      <c r="C4751" s="1" t="s">
        <v>98</v>
      </c>
      <c r="D4751" s="1">
        <v>66</v>
      </c>
      <c r="E4751" s="4">
        <v>44551</v>
      </c>
      <c r="F4751" s="1" t="s">
        <v>12233</v>
      </c>
      <c r="G4751" s="1" t="s">
        <v>72</v>
      </c>
      <c r="H4751" s="1" t="s">
        <v>65</v>
      </c>
      <c r="I4751" s="1">
        <v>0.8</v>
      </c>
      <c r="J4751" s="1" t="s">
        <v>75</v>
      </c>
      <c r="K4751" s="1">
        <v>0</v>
      </c>
      <c r="M4751" s="1">
        <v>0</v>
      </c>
      <c r="O4751" s="1">
        <v>0</v>
      </c>
      <c r="Q4751" s="1">
        <v>0</v>
      </c>
      <c r="S4751" s="1">
        <v>0</v>
      </c>
      <c r="U4751" s="1">
        <v>0</v>
      </c>
      <c r="W4751" s="1">
        <v>0</v>
      </c>
      <c r="Y4751" s="1">
        <v>0</v>
      </c>
      <c r="AA4751" s="1">
        <v>0</v>
      </c>
      <c r="AC4751" s="1">
        <v>0</v>
      </c>
      <c r="AE4751" s="1">
        <v>0</v>
      </c>
      <c r="AG4751" s="1">
        <v>1</v>
      </c>
      <c r="AH4751" s="1">
        <v>0</v>
      </c>
    </row>
    <row r="4752" spans="1:34">
      <c r="A4752" s="1" t="s">
        <v>12234</v>
      </c>
      <c r="B4752" s="1" t="s">
        <v>12235</v>
      </c>
      <c r="C4752" s="1" t="s">
        <v>163</v>
      </c>
      <c r="D4752" s="1">
        <v>27</v>
      </c>
      <c r="E4752" s="1">
        <v>41603</v>
      </c>
      <c r="F4752" s="1" t="s">
        <v>20332</v>
      </c>
      <c r="G4752" s="1" t="s">
        <v>72</v>
      </c>
      <c r="H4752" s="1" t="s">
        <v>65</v>
      </c>
      <c r="I4752" s="1">
        <v>0.55000000000000004</v>
      </c>
      <c r="J4752" s="1" t="s">
        <v>75</v>
      </c>
      <c r="K4752" s="1">
        <v>0</v>
      </c>
      <c r="M4752" s="1">
        <v>0</v>
      </c>
      <c r="O4752" s="1">
        <v>0</v>
      </c>
      <c r="Q4752" s="1">
        <v>0</v>
      </c>
      <c r="S4752" s="1">
        <v>0</v>
      </c>
      <c r="U4752" s="1">
        <v>0</v>
      </c>
      <c r="W4752" s="1">
        <v>0</v>
      </c>
      <c r="Y4752" s="1">
        <v>0</v>
      </c>
      <c r="AA4752" s="1">
        <v>0</v>
      </c>
      <c r="AC4752" s="1">
        <v>0</v>
      </c>
      <c r="AE4752" s="1">
        <v>0</v>
      </c>
      <c r="AG4752" s="1">
        <v>1</v>
      </c>
      <c r="AH4752" s="1">
        <v>0</v>
      </c>
    </row>
    <row r="4753" spans="1:34">
      <c r="A4753" s="1" t="s">
        <v>12236</v>
      </c>
      <c r="B4753" s="1" t="s">
        <v>12237</v>
      </c>
      <c r="C4753" s="1" t="s">
        <v>78</v>
      </c>
      <c r="D4753" s="1">
        <v>7</v>
      </c>
      <c r="E4753" s="4">
        <v>44663</v>
      </c>
      <c r="F4753" s="1" t="s">
        <v>12238</v>
      </c>
      <c r="G4753" s="1" t="s">
        <v>80</v>
      </c>
      <c r="H4753" s="1" t="s">
        <v>73</v>
      </c>
      <c r="I4753" s="1">
        <v>0</v>
      </c>
      <c r="J4753" s="1" t="s">
        <v>81</v>
      </c>
      <c r="K4753" s="1">
        <v>0.5</v>
      </c>
      <c r="L4753" s="1" t="s">
        <v>82</v>
      </c>
      <c r="M4753" s="1">
        <v>0.55000000000000004</v>
      </c>
      <c r="N4753" s="1" t="s">
        <v>83</v>
      </c>
      <c r="O4753" s="1">
        <v>0.7</v>
      </c>
      <c r="P4753" s="1" t="s">
        <v>84</v>
      </c>
      <c r="Q4753" s="1">
        <v>0.75</v>
      </c>
      <c r="R4753" s="1" t="s">
        <v>85</v>
      </c>
      <c r="S4753" s="1">
        <v>0</v>
      </c>
      <c r="U4753" s="1">
        <v>0</v>
      </c>
      <c r="W4753" s="1">
        <v>0</v>
      </c>
      <c r="Y4753" s="1">
        <v>0</v>
      </c>
      <c r="AA4753" s="1">
        <v>0</v>
      </c>
      <c r="AC4753" s="1">
        <v>0</v>
      </c>
      <c r="AE4753" s="1">
        <v>0</v>
      </c>
      <c r="AG4753" s="1">
        <v>4</v>
      </c>
      <c r="AH4753" s="1">
        <v>15000</v>
      </c>
    </row>
    <row r="4754" spans="1:34">
      <c r="A4754" s="1" t="s">
        <v>12239</v>
      </c>
      <c r="B4754" s="1" t="s">
        <v>12240</v>
      </c>
      <c r="C4754" s="1" t="s">
        <v>64</v>
      </c>
      <c r="D4754" s="1">
        <v>103</v>
      </c>
      <c r="E4754" s="1">
        <v>43456</v>
      </c>
      <c r="F4754" s="1" t="s">
        <v>20332</v>
      </c>
      <c r="G4754" s="1" t="s">
        <v>72</v>
      </c>
      <c r="H4754" s="1" t="s">
        <v>73</v>
      </c>
      <c r="I4754" s="1">
        <v>0</v>
      </c>
      <c r="J4754" s="1" t="s">
        <v>81</v>
      </c>
      <c r="K4754" s="1">
        <v>0.7</v>
      </c>
      <c r="L4754" s="1" t="s">
        <v>75</v>
      </c>
      <c r="M4754" s="1">
        <v>0</v>
      </c>
      <c r="O4754" s="1">
        <v>0</v>
      </c>
      <c r="Q4754" s="1">
        <v>0</v>
      </c>
      <c r="S4754" s="1">
        <v>0</v>
      </c>
      <c r="U4754" s="1">
        <v>0</v>
      </c>
      <c r="W4754" s="1">
        <v>0</v>
      </c>
      <c r="Y4754" s="1">
        <v>0</v>
      </c>
      <c r="AA4754" s="1">
        <v>0</v>
      </c>
      <c r="AC4754" s="1">
        <v>0</v>
      </c>
      <c r="AE4754" s="1">
        <v>0</v>
      </c>
      <c r="AG4754" s="1">
        <v>2</v>
      </c>
      <c r="AH4754" s="1">
        <v>15000</v>
      </c>
    </row>
    <row r="4755" spans="1:34">
      <c r="A4755" s="1" t="s">
        <v>12241</v>
      </c>
      <c r="B4755" s="1" t="s">
        <v>12242</v>
      </c>
      <c r="C4755" s="1" t="s">
        <v>245</v>
      </c>
      <c r="H4755" s="1" t="s">
        <v>65</v>
      </c>
      <c r="I4755" s="1" t="s">
        <v>66</v>
      </c>
      <c r="V4755" s="1" t="s">
        <v>67</v>
      </c>
    </row>
    <row r="4756" spans="1:34">
      <c r="A4756" s="1" t="s">
        <v>12243</v>
      </c>
      <c r="B4756" s="1" t="s">
        <v>12244</v>
      </c>
      <c r="C4756" s="1" t="s">
        <v>129</v>
      </c>
      <c r="D4756" s="1">
        <v>7</v>
      </c>
      <c r="E4756" s="4">
        <v>44712</v>
      </c>
      <c r="F4756" s="1" t="s">
        <v>12245</v>
      </c>
      <c r="G4756" s="1" t="s">
        <v>80</v>
      </c>
      <c r="H4756" s="1" t="s">
        <v>73</v>
      </c>
      <c r="I4756" s="1">
        <v>0</v>
      </c>
      <c r="J4756" s="1" t="s">
        <v>6216</v>
      </c>
      <c r="K4756" s="1">
        <v>0.3</v>
      </c>
      <c r="L4756" s="1" t="s">
        <v>82</v>
      </c>
      <c r="M4756" s="1">
        <v>0.4</v>
      </c>
      <c r="N4756" s="1" t="s">
        <v>83</v>
      </c>
      <c r="O4756" s="1">
        <v>0.5</v>
      </c>
      <c r="P4756" s="1" t="s">
        <v>84</v>
      </c>
      <c r="Q4756" s="1">
        <v>0.8</v>
      </c>
      <c r="R4756" s="1" t="s">
        <v>85</v>
      </c>
      <c r="S4756" s="1">
        <v>0</v>
      </c>
      <c r="U4756" s="1">
        <v>0</v>
      </c>
      <c r="W4756" s="1">
        <v>0</v>
      </c>
      <c r="Y4756" s="1">
        <v>0</v>
      </c>
      <c r="AA4756" s="1">
        <v>0</v>
      </c>
      <c r="AC4756" s="1">
        <v>0</v>
      </c>
      <c r="AE4756" s="1">
        <v>0</v>
      </c>
      <c r="AG4756" s="1">
        <v>4</v>
      </c>
      <c r="AH4756" s="1">
        <v>7000</v>
      </c>
    </row>
    <row r="4757" spans="1:34">
      <c r="A4757" s="1" t="s">
        <v>12246</v>
      </c>
      <c r="B4757" s="1" t="s">
        <v>12247</v>
      </c>
      <c r="C4757" s="1" t="s">
        <v>346</v>
      </c>
      <c r="D4757" s="1">
        <v>9</v>
      </c>
      <c r="E4757" s="1">
        <v>44315</v>
      </c>
      <c r="F4757" s="1" t="s">
        <v>20340</v>
      </c>
      <c r="G4757" s="1" t="s">
        <v>20341</v>
      </c>
      <c r="H4757" s="1" t="s">
        <v>73</v>
      </c>
      <c r="I4757" s="1">
        <v>0.3</v>
      </c>
      <c r="J4757" s="1" t="s">
        <v>82</v>
      </c>
      <c r="K4757" s="1">
        <v>0.5</v>
      </c>
      <c r="L4757" s="1" t="s">
        <v>83</v>
      </c>
      <c r="M4757" s="1">
        <v>0.55000000000000004</v>
      </c>
      <c r="N4757" s="1" t="s">
        <v>84</v>
      </c>
      <c r="O4757" s="1">
        <v>0.6</v>
      </c>
      <c r="P4757" s="1" t="s">
        <v>85</v>
      </c>
      <c r="Q4757" s="1">
        <v>0</v>
      </c>
      <c r="S4757" s="1">
        <v>0</v>
      </c>
      <c r="U4757" s="1">
        <v>0</v>
      </c>
      <c r="W4757" s="1">
        <v>0</v>
      </c>
      <c r="Y4757" s="1">
        <v>0</v>
      </c>
      <c r="AA4757" s="1">
        <v>0</v>
      </c>
      <c r="AC4757" s="1">
        <v>0</v>
      </c>
      <c r="AE4757" s="1">
        <v>0</v>
      </c>
      <c r="AG4757" s="1">
        <v>3</v>
      </c>
      <c r="AH4757" s="1">
        <v>0</v>
      </c>
    </row>
    <row r="4758" spans="1:34">
      <c r="A4758" s="1" t="s">
        <v>12248</v>
      </c>
      <c r="B4758" s="1" t="s">
        <v>12249</v>
      </c>
      <c r="C4758" s="1" t="s">
        <v>112</v>
      </c>
      <c r="D4758" s="1">
        <v>14</v>
      </c>
      <c r="E4758" s="4">
        <v>44708</v>
      </c>
      <c r="F4758" s="1" t="s">
        <v>12250</v>
      </c>
      <c r="G4758" s="1" t="s">
        <v>72</v>
      </c>
      <c r="H4758" s="1" t="s">
        <v>65</v>
      </c>
      <c r="I4758" s="1">
        <v>0.6</v>
      </c>
      <c r="J4758" s="1" t="s">
        <v>75</v>
      </c>
      <c r="K4758" s="1">
        <v>0</v>
      </c>
      <c r="M4758" s="1">
        <v>0</v>
      </c>
      <c r="O4758" s="1">
        <v>0</v>
      </c>
      <c r="Q4758" s="1">
        <v>0</v>
      </c>
      <c r="S4758" s="1">
        <v>0</v>
      </c>
      <c r="U4758" s="1">
        <v>0</v>
      </c>
      <c r="W4758" s="1">
        <v>0</v>
      </c>
      <c r="Y4758" s="1">
        <v>0</v>
      </c>
      <c r="AA4758" s="1">
        <v>0</v>
      </c>
      <c r="AC4758" s="1">
        <v>0</v>
      </c>
      <c r="AE4758" s="1">
        <v>0</v>
      </c>
      <c r="AG4758" s="1">
        <v>1</v>
      </c>
      <c r="AH4758" s="1">
        <v>0</v>
      </c>
    </row>
    <row r="4759" spans="1:34">
      <c r="A4759" s="1" t="s">
        <v>12251</v>
      </c>
      <c r="B4759" s="1" t="s">
        <v>12252</v>
      </c>
      <c r="C4759" s="1" t="s">
        <v>626</v>
      </c>
      <c r="D4759" s="1">
        <v>29</v>
      </c>
      <c r="E4759" s="1">
        <v>43308</v>
      </c>
      <c r="F4759" s="1" t="s">
        <v>20332</v>
      </c>
      <c r="G4759" s="1" t="s">
        <v>72</v>
      </c>
      <c r="H4759" s="1" t="s">
        <v>73</v>
      </c>
      <c r="I4759" s="1">
        <v>0</v>
      </c>
      <c r="J4759" s="1" t="s">
        <v>74</v>
      </c>
      <c r="K4759" s="1">
        <v>0.5</v>
      </c>
      <c r="L4759" s="1" t="s">
        <v>75</v>
      </c>
      <c r="M4759" s="1">
        <v>0</v>
      </c>
      <c r="O4759" s="1">
        <v>0</v>
      </c>
      <c r="Q4759" s="1">
        <v>0</v>
      </c>
      <c r="S4759" s="1">
        <v>0</v>
      </c>
      <c r="U4759" s="1">
        <v>0</v>
      </c>
      <c r="W4759" s="1">
        <v>0</v>
      </c>
      <c r="Y4759" s="1">
        <v>0</v>
      </c>
      <c r="AA4759" s="1">
        <v>0</v>
      </c>
      <c r="AC4759" s="1">
        <v>0</v>
      </c>
      <c r="AE4759" s="1">
        <v>0</v>
      </c>
      <c r="AG4759" s="1">
        <v>2</v>
      </c>
      <c r="AH4759" s="1">
        <v>10000</v>
      </c>
    </row>
    <row r="4760" spans="1:34">
      <c r="A4760" s="1" t="s">
        <v>12253</v>
      </c>
      <c r="B4760" s="1" t="s">
        <v>12254</v>
      </c>
      <c r="C4760" s="1" t="s">
        <v>129</v>
      </c>
      <c r="D4760" s="1">
        <v>21</v>
      </c>
      <c r="E4760" s="4">
        <v>44690</v>
      </c>
      <c r="F4760" s="1" t="s">
        <v>12255</v>
      </c>
      <c r="G4760" s="1" t="s">
        <v>72</v>
      </c>
      <c r="H4760" s="1" t="s">
        <v>65</v>
      </c>
      <c r="I4760" s="1">
        <v>0.8</v>
      </c>
      <c r="J4760" s="1" t="s">
        <v>75</v>
      </c>
      <c r="K4760" s="1">
        <v>0</v>
      </c>
      <c r="M4760" s="1">
        <v>0</v>
      </c>
      <c r="O4760" s="1">
        <v>0</v>
      </c>
      <c r="Q4760" s="1">
        <v>0</v>
      </c>
      <c r="S4760" s="1">
        <v>0</v>
      </c>
      <c r="U4760" s="1">
        <v>0</v>
      </c>
      <c r="W4760" s="1">
        <v>0</v>
      </c>
      <c r="Y4760" s="1">
        <v>0</v>
      </c>
      <c r="AA4760" s="1">
        <v>0</v>
      </c>
      <c r="AC4760" s="1">
        <v>0</v>
      </c>
      <c r="AE4760" s="1">
        <v>0</v>
      </c>
      <c r="AG4760" s="1">
        <v>1</v>
      </c>
      <c r="AH4760" s="1">
        <v>0</v>
      </c>
    </row>
    <row r="4761" spans="1:34">
      <c r="A4761" s="1" t="s">
        <v>12256</v>
      </c>
      <c r="B4761" s="1" t="s">
        <v>12257</v>
      </c>
      <c r="C4761" s="1" t="s">
        <v>121</v>
      </c>
      <c r="D4761" s="1">
        <v>43</v>
      </c>
      <c r="E4761" s="1">
        <v>43767</v>
      </c>
      <c r="F4761" s="1" t="s">
        <v>20332</v>
      </c>
      <c r="G4761" s="1" t="s">
        <v>72</v>
      </c>
      <c r="H4761" s="1" t="s">
        <v>65</v>
      </c>
      <c r="I4761" s="1">
        <v>0.5</v>
      </c>
      <c r="J4761" s="1" t="s">
        <v>75</v>
      </c>
      <c r="K4761" s="1">
        <v>0</v>
      </c>
      <c r="M4761" s="1">
        <v>0</v>
      </c>
      <c r="O4761" s="1">
        <v>0</v>
      </c>
      <c r="Q4761" s="1">
        <v>0</v>
      </c>
      <c r="S4761" s="1">
        <v>0</v>
      </c>
      <c r="U4761" s="1">
        <v>0</v>
      </c>
      <c r="W4761" s="1">
        <v>0</v>
      </c>
      <c r="Y4761" s="1">
        <v>0</v>
      </c>
      <c r="AA4761" s="1">
        <v>0</v>
      </c>
      <c r="AC4761" s="1">
        <v>0</v>
      </c>
      <c r="AE4761" s="1">
        <v>0</v>
      </c>
      <c r="AG4761" s="1">
        <v>1</v>
      </c>
      <c r="AH4761" s="1">
        <v>0</v>
      </c>
    </row>
    <row r="4762" spans="1:34">
      <c r="A4762" s="1" t="s">
        <v>12258</v>
      </c>
      <c r="B4762" s="1" t="s">
        <v>12259</v>
      </c>
      <c r="C4762" s="1" t="s">
        <v>212</v>
      </c>
      <c r="D4762" s="1">
        <v>52</v>
      </c>
      <c r="E4762" s="4">
        <v>44558</v>
      </c>
      <c r="F4762" s="1" t="s">
        <v>12260</v>
      </c>
      <c r="G4762" s="1" t="s">
        <v>72</v>
      </c>
      <c r="H4762" s="1" t="s">
        <v>65</v>
      </c>
      <c r="I4762" s="1">
        <v>0.8</v>
      </c>
      <c r="J4762" s="1" t="s">
        <v>75</v>
      </c>
      <c r="K4762" s="1">
        <v>0</v>
      </c>
      <c r="M4762" s="1">
        <v>0</v>
      </c>
      <c r="O4762" s="1">
        <v>0</v>
      </c>
      <c r="Q4762" s="1">
        <v>0</v>
      </c>
      <c r="S4762" s="1">
        <v>0</v>
      </c>
      <c r="U4762" s="1">
        <v>0</v>
      </c>
      <c r="W4762" s="1">
        <v>0</v>
      </c>
      <c r="Y4762" s="1">
        <v>0</v>
      </c>
      <c r="AA4762" s="1">
        <v>0</v>
      </c>
      <c r="AC4762" s="1">
        <v>0</v>
      </c>
      <c r="AE4762" s="1">
        <v>0</v>
      </c>
      <c r="AG4762" s="1">
        <v>1</v>
      </c>
      <c r="AH4762" s="1">
        <v>0</v>
      </c>
    </row>
    <row r="4763" spans="1:34">
      <c r="A4763" s="1" t="s">
        <v>12261</v>
      </c>
      <c r="B4763" s="1" t="s">
        <v>12262</v>
      </c>
      <c r="C4763" s="1" t="s">
        <v>491</v>
      </c>
      <c r="D4763" s="1">
        <v>22</v>
      </c>
      <c r="E4763" s="1">
        <v>41891</v>
      </c>
      <c r="F4763" s="1" t="s">
        <v>20332</v>
      </c>
      <c r="G4763" s="1" t="s">
        <v>72</v>
      </c>
      <c r="H4763" s="1" t="s">
        <v>65</v>
      </c>
      <c r="I4763" s="1">
        <v>0.7</v>
      </c>
      <c r="J4763" s="1" t="s">
        <v>75</v>
      </c>
      <c r="K4763" s="1">
        <v>0</v>
      </c>
      <c r="M4763" s="1">
        <v>0</v>
      </c>
      <c r="O4763" s="1">
        <v>0</v>
      </c>
      <c r="Q4763" s="1">
        <v>0</v>
      </c>
      <c r="S4763" s="1">
        <v>0</v>
      </c>
      <c r="U4763" s="1">
        <v>0</v>
      </c>
      <c r="W4763" s="1">
        <v>0</v>
      </c>
      <c r="Y4763" s="1">
        <v>0</v>
      </c>
      <c r="AA4763" s="1">
        <v>0</v>
      </c>
      <c r="AC4763" s="1">
        <v>0</v>
      </c>
      <c r="AE4763" s="1">
        <v>0</v>
      </c>
      <c r="AG4763" s="1">
        <v>1</v>
      </c>
      <c r="AH4763" s="1">
        <v>0</v>
      </c>
    </row>
    <row r="4764" spans="1:34">
      <c r="A4764" s="1" t="s">
        <v>12263</v>
      </c>
      <c r="B4764" s="1" t="s">
        <v>12264</v>
      </c>
      <c r="C4764" s="1" t="s">
        <v>620</v>
      </c>
      <c r="D4764" s="1">
        <v>8</v>
      </c>
      <c r="E4764" s="4">
        <v>44649</v>
      </c>
      <c r="F4764" s="1" t="s">
        <v>12265</v>
      </c>
      <c r="G4764" s="1" t="s">
        <v>80</v>
      </c>
      <c r="H4764" s="1" t="s">
        <v>65</v>
      </c>
      <c r="I4764" s="1">
        <v>0.8</v>
      </c>
      <c r="J4764" s="1" t="s">
        <v>75</v>
      </c>
      <c r="K4764" s="1">
        <v>0</v>
      </c>
      <c r="M4764" s="1">
        <v>0</v>
      </c>
      <c r="O4764" s="1">
        <v>0</v>
      </c>
      <c r="Q4764" s="1">
        <v>0</v>
      </c>
      <c r="S4764" s="1">
        <v>0</v>
      </c>
      <c r="U4764" s="1">
        <v>0</v>
      </c>
      <c r="W4764" s="1">
        <v>0</v>
      </c>
      <c r="Y4764" s="1">
        <v>0</v>
      </c>
      <c r="AA4764" s="1">
        <v>0</v>
      </c>
      <c r="AC4764" s="1">
        <v>0</v>
      </c>
      <c r="AE4764" s="1">
        <v>0</v>
      </c>
      <c r="AG4764" s="1">
        <v>1</v>
      </c>
      <c r="AH4764" s="1">
        <v>0</v>
      </c>
    </row>
    <row r="4765" spans="1:34">
      <c r="A4765" s="1" t="s">
        <v>12266</v>
      </c>
      <c r="B4765" s="1" t="s">
        <v>12267</v>
      </c>
      <c r="C4765" s="1" t="s">
        <v>327</v>
      </c>
      <c r="D4765" s="1">
        <v>11</v>
      </c>
      <c r="E4765" s="1">
        <v>44656</v>
      </c>
      <c r="F4765" s="1" t="s">
        <v>20658</v>
      </c>
      <c r="G4765" s="1" t="s">
        <v>80</v>
      </c>
      <c r="H4765" s="1" t="s">
        <v>73</v>
      </c>
      <c r="I4765" s="1">
        <v>0</v>
      </c>
      <c r="J4765" s="1" t="s">
        <v>81</v>
      </c>
      <c r="K4765" s="1">
        <v>0.4</v>
      </c>
      <c r="L4765" s="1" t="s">
        <v>82</v>
      </c>
      <c r="M4765" s="1">
        <v>0.5</v>
      </c>
      <c r="N4765" s="1" t="s">
        <v>83</v>
      </c>
      <c r="O4765" s="1">
        <v>0.6</v>
      </c>
      <c r="P4765" s="1" t="s">
        <v>84</v>
      </c>
      <c r="Q4765" s="1">
        <v>0.65</v>
      </c>
      <c r="R4765" s="1" t="s">
        <v>85</v>
      </c>
      <c r="S4765" s="1">
        <v>0</v>
      </c>
      <c r="U4765" s="1">
        <v>0</v>
      </c>
      <c r="W4765" s="1">
        <v>0</v>
      </c>
      <c r="Y4765" s="1">
        <v>0</v>
      </c>
      <c r="AA4765" s="1">
        <v>0</v>
      </c>
      <c r="AC4765" s="1">
        <v>0</v>
      </c>
      <c r="AE4765" s="1">
        <v>0</v>
      </c>
      <c r="AG4765" s="1">
        <v>4</v>
      </c>
      <c r="AH4765" s="1">
        <v>15000</v>
      </c>
    </row>
    <row r="4766" spans="1:34">
      <c r="A4766" s="1" t="s">
        <v>12268</v>
      </c>
      <c r="B4766" s="1" t="s">
        <v>12269</v>
      </c>
      <c r="C4766" s="1" t="s">
        <v>112</v>
      </c>
      <c r="D4766" s="1">
        <v>4</v>
      </c>
      <c r="E4766" s="4">
        <v>44649</v>
      </c>
      <c r="F4766" s="1" t="s">
        <v>12270</v>
      </c>
      <c r="G4766" s="1" t="s">
        <v>72</v>
      </c>
      <c r="H4766" s="1" t="s">
        <v>65</v>
      </c>
      <c r="I4766" s="1">
        <v>0.3</v>
      </c>
      <c r="J4766" s="1" t="s">
        <v>75</v>
      </c>
      <c r="K4766" s="1">
        <v>0</v>
      </c>
      <c r="M4766" s="1">
        <v>0</v>
      </c>
      <c r="O4766" s="1">
        <v>0</v>
      </c>
      <c r="Q4766" s="1">
        <v>0</v>
      </c>
      <c r="S4766" s="1">
        <v>0</v>
      </c>
      <c r="U4766" s="1">
        <v>0</v>
      </c>
      <c r="W4766" s="1">
        <v>0</v>
      </c>
      <c r="Y4766" s="1">
        <v>0</v>
      </c>
      <c r="AA4766" s="1">
        <v>0</v>
      </c>
      <c r="AC4766" s="1">
        <v>0</v>
      </c>
      <c r="AE4766" s="1">
        <v>0</v>
      </c>
      <c r="AG4766" s="1">
        <v>1</v>
      </c>
      <c r="AH4766" s="1">
        <v>0</v>
      </c>
    </row>
    <row r="4767" spans="1:34">
      <c r="A4767" s="1" t="s">
        <v>12271</v>
      </c>
      <c r="B4767" s="1" t="s">
        <v>12272</v>
      </c>
      <c r="C4767" s="1" t="s">
        <v>78</v>
      </c>
      <c r="H4767" s="1" t="s">
        <v>65</v>
      </c>
      <c r="I4767" s="1" t="s">
        <v>66</v>
      </c>
      <c r="V4767" s="1" t="s">
        <v>67</v>
      </c>
    </row>
    <row r="4768" spans="1:34">
      <c r="A4768" s="1" t="s">
        <v>12273</v>
      </c>
      <c r="B4768" s="1" t="s">
        <v>12274</v>
      </c>
      <c r="C4768" s="1" t="s">
        <v>322</v>
      </c>
      <c r="D4768" s="1">
        <v>3</v>
      </c>
      <c r="E4768" s="1">
        <v>44320</v>
      </c>
      <c r="F4768" s="1" t="s">
        <v>20332</v>
      </c>
      <c r="G4768" s="1" t="s">
        <v>72</v>
      </c>
      <c r="H4768" s="1" t="s">
        <v>65</v>
      </c>
      <c r="I4768" s="1">
        <v>0.8</v>
      </c>
      <c r="J4768" s="1" t="s">
        <v>75</v>
      </c>
      <c r="K4768" s="1">
        <v>0</v>
      </c>
      <c r="M4768" s="1">
        <v>0</v>
      </c>
      <c r="O4768" s="1">
        <v>0</v>
      </c>
      <c r="Q4768" s="1">
        <v>0</v>
      </c>
      <c r="S4768" s="1">
        <v>0</v>
      </c>
      <c r="U4768" s="1">
        <v>0</v>
      </c>
      <c r="W4768" s="1">
        <v>0</v>
      </c>
      <c r="Y4768" s="1">
        <v>0</v>
      </c>
      <c r="AA4768" s="1">
        <v>0</v>
      </c>
      <c r="AC4768" s="1">
        <v>0</v>
      </c>
      <c r="AE4768" s="1">
        <v>0</v>
      </c>
      <c r="AG4768" s="1">
        <v>1</v>
      </c>
      <c r="AH4768" s="1">
        <v>0</v>
      </c>
    </row>
    <row r="4769" spans="1:34">
      <c r="A4769" s="1" t="s">
        <v>12275</v>
      </c>
      <c r="B4769" s="1" t="s">
        <v>12276</v>
      </c>
      <c r="C4769" s="1" t="s">
        <v>346</v>
      </c>
      <c r="D4769" s="1">
        <v>3</v>
      </c>
      <c r="E4769" s="4">
        <v>44679</v>
      </c>
      <c r="F4769" s="1" t="s">
        <v>12277</v>
      </c>
      <c r="G4769" s="1" t="s">
        <v>72</v>
      </c>
      <c r="H4769" s="1" t="s">
        <v>65</v>
      </c>
      <c r="I4769" s="1">
        <v>0.8</v>
      </c>
      <c r="J4769" s="1" t="s">
        <v>75</v>
      </c>
      <c r="K4769" s="1">
        <v>0</v>
      </c>
      <c r="M4769" s="1">
        <v>0</v>
      </c>
      <c r="O4769" s="1">
        <v>0</v>
      </c>
      <c r="Q4769" s="1">
        <v>0</v>
      </c>
      <c r="S4769" s="1">
        <v>0</v>
      </c>
      <c r="U4769" s="1">
        <v>0</v>
      </c>
      <c r="W4769" s="1">
        <v>0</v>
      </c>
      <c r="Y4769" s="1">
        <v>0</v>
      </c>
      <c r="AA4769" s="1">
        <v>0</v>
      </c>
      <c r="AC4769" s="1">
        <v>0</v>
      </c>
      <c r="AE4769" s="1">
        <v>0</v>
      </c>
      <c r="AG4769" s="1">
        <v>1</v>
      </c>
      <c r="AH4769" s="1">
        <v>0</v>
      </c>
    </row>
    <row r="4770" spans="1:34">
      <c r="A4770" s="1" t="s">
        <v>12278</v>
      </c>
      <c r="B4770" s="1" t="s">
        <v>12279</v>
      </c>
      <c r="C4770" s="1" t="s">
        <v>152</v>
      </c>
      <c r="D4770" s="1">
        <v>7</v>
      </c>
      <c r="E4770" s="4">
        <v>44665</v>
      </c>
      <c r="F4770" s="1" t="s">
        <v>12280</v>
      </c>
      <c r="G4770" s="1" t="s">
        <v>72</v>
      </c>
      <c r="H4770" s="1" t="s">
        <v>65</v>
      </c>
      <c r="I4770" s="1">
        <v>0.2</v>
      </c>
      <c r="J4770" s="1" t="s">
        <v>75</v>
      </c>
      <c r="K4770" s="1">
        <v>0</v>
      </c>
      <c r="M4770" s="1">
        <v>0</v>
      </c>
      <c r="O4770" s="1">
        <v>0</v>
      </c>
      <c r="Q4770" s="1">
        <v>0</v>
      </c>
      <c r="S4770" s="1">
        <v>0</v>
      </c>
      <c r="U4770" s="1">
        <v>0</v>
      </c>
      <c r="W4770" s="1">
        <v>0</v>
      </c>
      <c r="Y4770" s="1">
        <v>0</v>
      </c>
      <c r="AA4770" s="1">
        <v>0</v>
      </c>
      <c r="AC4770" s="1">
        <v>0</v>
      </c>
      <c r="AE4770" s="1">
        <v>0</v>
      </c>
      <c r="AG4770" s="1">
        <v>1</v>
      </c>
      <c r="AH4770" s="1">
        <v>0</v>
      </c>
    </row>
    <row r="4771" spans="1:34">
      <c r="A4771" s="1" t="s">
        <v>12281</v>
      </c>
      <c r="B4771" s="1" t="s">
        <v>12282</v>
      </c>
      <c r="C4771" s="1" t="s">
        <v>152</v>
      </c>
      <c r="D4771" s="1">
        <v>43</v>
      </c>
      <c r="E4771" s="4">
        <v>44553</v>
      </c>
      <c r="F4771" s="1" t="s">
        <v>12283</v>
      </c>
      <c r="G4771" s="1" t="s">
        <v>80</v>
      </c>
      <c r="H4771" s="1" t="s">
        <v>73</v>
      </c>
      <c r="I4771" s="1">
        <v>0</v>
      </c>
      <c r="J4771" s="1" t="s">
        <v>89</v>
      </c>
      <c r="K4771" s="1">
        <v>0.5</v>
      </c>
      <c r="L4771" s="1" t="s">
        <v>75</v>
      </c>
      <c r="M4771" s="1">
        <v>0</v>
      </c>
      <c r="O4771" s="1">
        <v>0</v>
      </c>
      <c r="Q4771" s="1">
        <v>0</v>
      </c>
      <c r="S4771" s="1">
        <v>0</v>
      </c>
      <c r="U4771" s="1">
        <v>0</v>
      </c>
      <c r="W4771" s="1">
        <v>0</v>
      </c>
      <c r="Y4771" s="1">
        <v>0</v>
      </c>
      <c r="AA4771" s="1">
        <v>0</v>
      </c>
      <c r="AC4771" s="1">
        <v>0</v>
      </c>
      <c r="AE4771" s="1">
        <v>0</v>
      </c>
      <c r="AG4771" s="1">
        <v>2</v>
      </c>
      <c r="AH4771" s="1">
        <v>12000</v>
      </c>
    </row>
    <row r="4772" spans="1:34">
      <c r="A4772" s="1" t="s">
        <v>12284</v>
      </c>
      <c r="B4772" s="1" t="s">
        <v>12285</v>
      </c>
      <c r="C4772" s="1" t="s">
        <v>212</v>
      </c>
      <c r="D4772" s="1">
        <v>40</v>
      </c>
      <c r="E4772" s="4">
        <v>44553</v>
      </c>
      <c r="F4772" s="1" t="s">
        <v>12286</v>
      </c>
      <c r="G4772" s="1" t="s">
        <v>72</v>
      </c>
      <c r="H4772" s="1" t="s">
        <v>73</v>
      </c>
      <c r="I4772" s="1">
        <v>0</v>
      </c>
      <c r="J4772" s="1" t="s">
        <v>81</v>
      </c>
      <c r="K4772" s="1">
        <v>0.8</v>
      </c>
      <c r="L4772" s="1" t="s">
        <v>75</v>
      </c>
      <c r="M4772" s="1">
        <v>0</v>
      </c>
      <c r="O4772" s="1">
        <v>0</v>
      </c>
      <c r="Q4772" s="1">
        <v>0</v>
      </c>
      <c r="S4772" s="1">
        <v>0</v>
      </c>
      <c r="U4772" s="1">
        <v>0</v>
      </c>
      <c r="W4772" s="1">
        <v>0</v>
      </c>
      <c r="Y4772" s="1">
        <v>0</v>
      </c>
      <c r="AA4772" s="1">
        <v>0</v>
      </c>
      <c r="AC4772" s="1">
        <v>0</v>
      </c>
      <c r="AE4772" s="1">
        <v>0</v>
      </c>
      <c r="AG4772" s="1">
        <v>2</v>
      </c>
      <c r="AH4772" s="1">
        <v>15000</v>
      </c>
    </row>
    <row r="4773" spans="1:34">
      <c r="A4773" s="1" t="s">
        <v>12287</v>
      </c>
      <c r="B4773" s="1" t="s">
        <v>12288</v>
      </c>
      <c r="C4773" s="1" t="s">
        <v>1631</v>
      </c>
      <c r="D4773" s="1">
        <v>18</v>
      </c>
      <c r="E4773" s="1">
        <v>42215</v>
      </c>
      <c r="F4773" s="1" t="s">
        <v>20332</v>
      </c>
      <c r="G4773" s="1" t="s">
        <v>72</v>
      </c>
      <c r="H4773" s="1" t="s">
        <v>65</v>
      </c>
      <c r="I4773" s="1">
        <v>0.8</v>
      </c>
      <c r="J4773" s="1" t="s">
        <v>75</v>
      </c>
      <c r="K4773" s="1">
        <v>0</v>
      </c>
      <c r="M4773" s="1">
        <v>0</v>
      </c>
      <c r="O4773" s="1">
        <v>0</v>
      </c>
      <c r="Q4773" s="1">
        <v>0</v>
      </c>
      <c r="S4773" s="1">
        <v>0</v>
      </c>
      <c r="U4773" s="1">
        <v>0</v>
      </c>
      <c r="W4773" s="1">
        <v>0</v>
      </c>
      <c r="Y4773" s="1">
        <v>0</v>
      </c>
      <c r="AA4773" s="1">
        <v>0</v>
      </c>
      <c r="AC4773" s="1">
        <v>0</v>
      </c>
      <c r="AE4773" s="1">
        <v>0</v>
      </c>
      <c r="AG4773" s="1">
        <v>1</v>
      </c>
      <c r="AH4773" s="1">
        <v>0</v>
      </c>
    </row>
    <row r="4774" spans="1:34">
      <c r="A4774" s="1" t="s">
        <v>12289</v>
      </c>
      <c r="B4774" s="1" t="s">
        <v>12290</v>
      </c>
      <c r="C4774" s="1" t="s">
        <v>1232</v>
      </c>
      <c r="D4774" s="1">
        <v>8</v>
      </c>
      <c r="E4774" s="4">
        <v>44706</v>
      </c>
      <c r="F4774" s="1" t="s">
        <v>12291</v>
      </c>
      <c r="G4774" s="1" t="s">
        <v>72</v>
      </c>
      <c r="H4774" s="1" t="s">
        <v>65</v>
      </c>
      <c r="I4774" s="1">
        <v>0.8</v>
      </c>
      <c r="J4774" s="1" t="s">
        <v>75</v>
      </c>
      <c r="K4774" s="1">
        <v>0</v>
      </c>
      <c r="M4774" s="1">
        <v>0</v>
      </c>
      <c r="O4774" s="1">
        <v>0</v>
      </c>
      <c r="Q4774" s="1">
        <v>0</v>
      </c>
      <c r="S4774" s="1">
        <v>0</v>
      </c>
      <c r="U4774" s="1">
        <v>0</v>
      </c>
      <c r="W4774" s="1">
        <v>0</v>
      </c>
      <c r="Y4774" s="1">
        <v>0</v>
      </c>
      <c r="AA4774" s="1">
        <v>0</v>
      </c>
      <c r="AC4774" s="1">
        <v>0</v>
      </c>
      <c r="AE4774" s="1">
        <v>0</v>
      </c>
      <c r="AG4774" s="1">
        <v>1</v>
      </c>
      <c r="AH4774" s="1">
        <v>0</v>
      </c>
    </row>
    <row r="4775" spans="1:34">
      <c r="A4775" s="1" t="s">
        <v>12292</v>
      </c>
      <c r="B4775" s="1" t="s">
        <v>12293</v>
      </c>
      <c r="C4775" s="1" t="s">
        <v>1232</v>
      </c>
      <c r="D4775" s="1">
        <v>8</v>
      </c>
      <c r="E4775" s="1">
        <v>44298</v>
      </c>
      <c r="F4775" s="1" t="s">
        <v>20332</v>
      </c>
      <c r="G4775" s="1" t="s">
        <v>72</v>
      </c>
      <c r="H4775" s="1" t="s">
        <v>73</v>
      </c>
      <c r="I4775" s="1">
        <v>0</v>
      </c>
      <c r="J4775" s="1" t="s">
        <v>187</v>
      </c>
      <c r="K4775" s="1">
        <v>0.65</v>
      </c>
      <c r="L4775" s="1" t="s">
        <v>75</v>
      </c>
      <c r="M4775" s="1">
        <v>0</v>
      </c>
      <c r="O4775" s="1">
        <v>0</v>
      </c>
      <c r="Q4775" s="1">
        <v>0</v>
      </c>
      <c r="S4775" s="1">
        <v>0</v>
      </c>
      <c r="U4775" s="1">
        <v>0</v>
      </c>
      <c r="W4775" s="1">
        <v>0</v>
      </c>
      <c r="Y4775" s="1">
        <v>0</v>
      </c>
      <c r="AA4775" s="1">
        <v>0</v>
      </c>
      <c r="AC4775" s="1">
        <v>0</v>
      </c>
      <c r="AE4775" s="1">
        <v>0</v>
      </c>
      <c r="AG4775" s="1">
        <v>2</v>
      </c>
      <c r="AH4775" s="1">
        <v>9000</v>
      </c>
    </row>
    <row r="4776" spans="1:34">
      <c r="A4776" s="1" t="s">
        <v>12294</v>
      </c>
      <c r="B4776" s="1" t="s">
        <v>12295</v>
      </c>
      <c r="C4776" s="1" t="s">
        <v>135</v>
      </c>
      <c r="D4776" s="1">
        <v>7</v>
      </c>
      <c r="E4776" s="1">
        <v>39188</v>
      </c>
      <c r="F4776" s="1" t="s">
        <v>20332</v>
      </c>
      <c r="G4776" s="1" t="s">
        <v>72</v>
      </c>
      <c r="H4776" s="1" t="s">
        <v>73</v>
      </c>
      <c r="I4776" s="1">
        <v>0</v>
      </c>
      <c r="J4776" s="1" t="s">
        <v>89</v>
      </c>
      <c r="K4776" s="1">
        <v>0.8</v>
      </c>
      <c r="L4776" s="1" t="s">
        <v>75</v>
      </c>
      <c r="M4776" s="1">
        <v>0</v>
      </c>
      <c r="O4776" s="1">
        <v>0</v>
      </c>
      <c r="Q4776" s="1">
        <v>0</v>
      </c>
      <c r="S4776" s="1">
        <v>0</v>
      </c>
      <c r="U4776" s="1">
        <v>0</v>
      </c>
      <c r="W4776" s="1">
        <v>0</v>
      </c>
      <c r="Y4776" s="1">
        <v>0</v>
      </c>
      <c r="AA4776" s="1">
        <v>0</v>
      </c>
      <c r="AC4776" s="1">
        <v>0</v>
      </c>
      <c r="AE4776" s="1">
        <v>0</v>
      </c>
      <c r="AG4776" s="1">
        <v>2</v>
      </c>
      <c r="AH4776" s="1">
        <v>12000</v>
      </c>
    </row>
    <row r="4777" spans="1:34">
      <c r="A4777" s="1" t="s">
        <v>12296</v>
      </c>
      <c r="B4777" s="1" t="s">
        <v>12297</v>
      </c>
      <c r="C4777" s="1" t="s">
        <v>1331</v>
      </c>
      <c r="D4777" s="1">
        <v>17</v>
      </c>
      <c r="E4777" s="4">
        <v>44665</v>
      </c>
      <c r="F4777" s="1" t="s">
        <v>12298</v>
      </c>
      <c r="G4777" s="1" t="s">
        <v>80</v>
      </c>
      <c r="H4777" s="1" t="s">
        <v>73</v>
      </c>
      <c r="I4777" s="1">
        <v>0</v>
      </c>
      <c r="J4777" s="1" t="s">
        <v>12299</v>
      </c>
      <c r="K4777" s="1">
        <v>0</v>
      </c>
      <c r="L4777" s="1" t="s">
        <v>12300</v>
      </c>
      <c r="M4777" s="1">
        <v>0.6</v>
      </c>
      <c r="N4777" s="1" t="s">
        <v>82</v>
      </c>
      <c r="O4777" s="1">
        <v>0.65</v>
      </c>
      <c r="P4777" s="1" t="s">
        <v>83</v>
      </c>
      <c r="Q4777" s="1">
        <v>0.7</v>
      </c>
      <c r="R4777" s="1" t="s">
        <v>84</v>
      </c>
      <c r="S4777" s="1">
        <v>0.75</v>
      </c>
      <c r="T4777" s="1" t="s">
        <v>85</v>
      </c>
      <c r="U4777" s="1">
        <v>0</v>
      </c>
      <c r="W4777" s="1">
        <v>0</v>
      </c>
      <c r="Y4777" s="1">
        <v>0</v>
      </c>
      <c r="AA4777" s="1">
        <v>0</v>
      </c>
      <c r="AC4777" s="1">
        <v>0</v>
      </c>
      <c r="AE4777" s="1">
        <v>0</v>
      </c>
      <c r="AG4777" s="1">
        <v>6</v>
      </c>
      <c r="AH4777" s="1">
        <v>0</v>
      </c>
    </row>
    <row r="4778" spans="1:34">
      <c r="A4778" s="1" t="s">
        <v>12301</v>
      </c>
      <c r="B4778" s="1" t="s">
        <v>12302</v>
      </c>
      <c r="C4778" s="1" t="s">
        <v>30</v>
      </c>
      <c r="D4778" s="1">
        <v>46</v>
      </c>
      <c r="E4778" s="4">
        <v>44545</v>
      </c>
      <c r="F4778" s="1" t="s">
        <v>12303</v>
      </c>
      <c r="G4778" s="1" t="s">
        <v>72</v>
      </c>
      <c r="H4778" s="1" t="s">
        <v>65</v>
      </c>
      <c r="I4778" s="1">
        <v>0.8</v>
      </c>
      <c r="J4778" s="1" t="s">
        <v>75</v>
      </c>
      <c r="K4778" s="1">
        <v>0</v>
      </c>
      <c r="M4778" s="1">
        <v>0</v>
      </c>
      <c r="O4778" s="1">
        <v>0</v>
      </c>
      <c r="Q4778" s="1">
        <v>0</v>
      </c>
      <c r="S4778" s="1">
        <v>0</v>
      </c>
      <c r="U4778" s="1">
        <v>0</v>
      </c>
      <c r="W4778" s="1">
        <v>0</v>
      </c>
      <c r="Y4778" s="1">
        <v>0</v>
      </c>
      <c r="AA4778" s="1">
        <v>0</v>
      </c>
      <c r="AC4778" s="1">
        <v>0</v>
      </c>
      <c r="AE4778" s="1">
        <v>0</v>
      </c>
      <c r="AG4778" s="1">
        <v>1</v>
      </c>
      <c r="AH4778" s="1">
        <v>0</v>
      </c>
    </row>
    <row r="4779" spans="1:34">
      <c r="A4779" s="1" t="s">
        <v>12304</v>
      </c>
      <c r="B4779" s="1" t="s">
        <v>12305</v>
      </c>
      <c r="C4779" s="1" t="s">
        <v>193</v>
      </c>
      <c r="D4779" s="1">
        <v>12</v>
      </c>
      <c r="E4779" s="4">
        <v>44712</v>
      </c>
      <c r="F4779" s="1" t="s">
        <v>12306</v>
      </c>
      <c r="G4779" s="1" t="s">
        <v>72</v>
      </c>
      <c r="H4779" s="1" t="s">
        <v>65</v>
      </c>
      <c r="I4779" s="1">
        <v>0.8</v>
      </c>
      <c r="J4779" s="1" t="s">
        <v>75</v>
      </c>
      <c r="K4779" s="1">
        <v>0</v>
      </c>
      <c r="M4779" s="1">
        <v>0</v>
      </c>
      <c r="O4779" s="1">
        <v>0</v>
      </c>
      <c r="Q4779" s="1">
        <v>0</v>
      </c>
      <c r="S4779" s="1">
        <v>0</v>
      </c>
      <c r="U4779" s="1">
        <v>0</v>
      </c>
      <c r="W4779" s="1">
        <v>0</v>
      </c>
      <c r="Y4779" s="1">
        <v>0</v>
      </c>
      <c r="AA4779" s="1">
        <v>0</v>
      </c>
      <c r="AC4779" s="1">
        <v>0</v>
      </c>
      <c r="AE4779" s="1">
        <v>0</v>
      </c>
      <c r="AG4779" s="1">
        <v>1</v>
      </c>
      <c r="AH4779" s="1">
        <v>0</v>
      </c>
    </row>
    <row r="4780" spans="1:34">
      <c r="A4780" s="1" t="s">
        <v>12307</v>
      </c>
      <c r="B4780" s="1" t="s">
        <v>12308</v>
      </c>
      <c r="C4780" s="1" t="s">
        <v>245</v>
      </c>
      <c r="H4780" s="1" t="s">
        <v>65</v>
      </c>
      <c r="I4780" s="1" t="s">
        <v>66</v>
      </c>
      <c r="V4780" s="1" t="s">
        <v>67</v>
      </c>
    </row>
    <row r="4781" spans="1:34">
      <c r="A4781" s="1" t="s">
        <v>12309</v>
      </c>
      <c r="B4781" s="1" t="s">
        <v>12310</v>
      </c>
      <c r="C4781" s="1" t="s">
        <v>212</v>
      </c>
      <c r="D4781" s="1">
        <v>19</v>
      </c>
      <c r="E4781" s="4">
        <v>44711</v>
      </c>
      <c r="F4781" s="1" t="s">
        <v>12311</v>
      </c>
      <c r="G4781" s="1" t="s">
        <v>80</v>
      </c>
      <c r="H4781" s="1" t="s">
        <v>73</v>
      </c>
      <c r="I4781" s="1">
        <v>0</v>
      </c>
      <c r="J4781" s="1" t="s">
        <v>397</v>
      </c>
      <c r="K4781" s="1">
        <v>0.4</v>
      </c>
      <c r="L4781" s="1" t="s">
        <v>82</v>
      </c>
      <c r="M4781" s="1">
        <v>0.45</v>
      </c>
      <c r="N4781" s="1" t="s">
        <v>83</v>
      </c>
      <c r="O4781" s="1">
        <v>0.65</v>
      </c>
      <c r="P4781" s="1" t="s">
        <v>84</v>
      </c>
      <c r="Q4781" s="1">
        <v>0.8</v>
      </c>
      <c r="R4781" s="1" t="s">
        <v>85</v>
      </c>
      <c r="S4781" s="1">
        <v>0</v>
      </c>
      <c r="U4781" s="1">
        <v>0</v>
      </c>
      <c r="W4781" s="1">
        <v>0</v>
      </c>
      <c r="Y4781" s="1">
        <v>0</v>
      </c>
      <c r="AA4781" s="1">
        <v>0</v>
      </c>
      <c r="AC4781" s="1">
        <v>0</v>
      </c>
      <c r="AE4781" s="1">
        <v>0</v>
      </c>
      <c r="AG4781" s="1">
        <v>4</v>
      </c>
      <c r="AH4781" s="1">
        <v>8000</v>
      </c>
    </row>
    <row r="4782" spans="1:34">
      <c r="A4782" s="1" t="s">
        <v>12312</v>
      </c>
      <c r="B4782" s="1" t="s">
        <v>12313</v>
      </c>
      <c r="C4782" s="1" t="s">
        <v>163</v>
      </c>
      <c r="D4782" s="1">
        <v>16</v>
      </c>
      <c r="E4782" s="1">
        <v>44316</v>
      </c>
      <c r="F4782" s="1" t="s">
        <v>20332</v>
      </c>
      <c r="G4782" s="1" t="s">
        <v>72</v>
      </c>
      <c r="H4782" s="1" t="s">
        <v>73</v>
      </c>
      <c r="I4782" s="1">
        <v>0</v>
      </c>
      <c r="J4782" s="1" t="s">
        <v>74</v>
      </c>
      <c r="K4782" s="1">
        <v>0.8</v>
      </c>
      <c r="L4782" s="1" t="s">
        <v>75</v>
      </c>
      <c r="M4782" s="1">
        <v>0</v>
      </c>
      <c r="O4782" s="1">
        <v>0</v>
      </c>
      <c r="Q4782" s="1">
        <v>0</v>
      </c>
      <c r="S4782" s="1">
        <v>0</v>
      </c>
      <c r="U4782" s="1">
        <v>0</v>
      </c>
      <c r="W4782" s="1">
        <v>0</v>
      </c>
      <c r="Y4782" s="1">
        <v>0</v>
      </c>
      <c r="AA4782" s="1">
        <v>0</v>
      </c>
      <c r="AC4782" s="1">
        <v>0</v>
      </c>
      <c r="AE4782" s="1">
        <v>0</v>
      </c>
      <c r="AG4782" s="1">
        <v>2</v>
      </c>
      <c r="AH4782" s="1">
        <v>10000</v>
      </c>
    </row>
    <row r="4783" spans="1:34">
      <c r="A4783" s="1" t="s">
        <v>12314</v>
      </c>
      <c r="B4783" s="1" t="s">
        <v>12315</v>
      </c>
      <c r="C4783" s="1" t="s">
        <v>101</v>
      </c>
      <c r="D4783" s="1">
        <v>22</v>
      </c>
      <c r="E4783" s="1">
        <v>44097</v>
      </c>
      <c r="F4783" s="1" t="s">
        <v>20332</v>
      </c>
      <c r="G4783" s="1" t="s">
        <v>72</v>
      </c>
      <c r="H4783" s="1" t="s">
        <v>65</v>
      </c>
      <c r="I4783" s="1">
        <v>0.8</v>
      </c>
      <c r="J4783" s="1" t="s">
        <v>75</v>
      </c>
      <c r="K4783" s="1">
        <v>0</v>
      </c>
      <c r="M4783" s="1">
        <v>0</v>
      </c>
      <c r="O4783" s="1">
        <v>0</v>
      </c>
      <c r="Q4783" s="1">
        <v>0</v>
      </c>
      <c r="S4783" s="1">
        <v>0</v>
      </c>
      <c r="U4783" s="1">
        <v>0</v>
      </c>
      <c r="W4783" s="1">
        <v>0</v>
      </c>
      <c r="Y4783" s="1">
        <v>0</v>
      </c>
      <c r="AA4783" s="1">
        <v>0</v>
      </c>
      <c r="AC4783" s="1">
        <v>0</v>
      </c>
      <c r="AE4783" s="1">
        <v>0</v>
      </c>
      <c r="AG4783" s="1">
        <v>1</v>
      </c>
      <c r="AH4783" s="1">
        <v>0</v>
      </c>
    </row>
    <row r="4784" spans="1:34">
      <c r="A4784" s="1" t="s">
        <v>12316</v>
      </c>
      <c r="B4784" s="1" t="s">
        <v>12317</v>
      </c>
      <c r="C4784" s="1" t="s">
        <v>259</v>
      </c>
      <c r="D4784" s="1">
        <v>14</v>
      </c>
      <c r="E4784" s="4">
        <v>44769</v>
      </c>
      <c r="F4784" s="1" t="s">
        <v>12318</v>
      </c>
      <c r="G4784" s="1" t="s">
        <v>1079</v>
      </c>
      <c r="H4784" s="1" t="s">
        <v>65</v>
      </c>
      <c r="I4784" s="1">
        <v>0.75</v>
      </c>
      <c r="J4784" s="1" t="s">
        <v>75</v>
      </c>
      <c r="K4784" s="1">
        <v>0</v>
      </c>
      <c r="M4784" s="1">
        <v>0</v>
      </c>
      <c r="O4784" s="1">
        <v>0</v>
      </c>
      <c r="Q4784" s="1">
        <v>0</v>
      </c>
      <c r="S4784" s="1">
        <v>0</v>
      </c>
      <c r="U4784" s="1">
        <v>0</v>
      </c>
      <c r="W4784" s="1">
        <v>0</v>
      </c>
      <c r="Y4784" s="1">
        <v>0</v>
      </c>
      <c r="AA4784" s="1">
        <v>0</v>
      </c>
      <c r="AC4784" s="1">
        <v>0</v>
      </c>
      <c r="AE4784" s="1">
        <v>0</v>
      </c>
      <c r="AG4784" s="1">
        <v>1</v>
      </c>
      <c r="AH4784" s="1">
        <v>0</v>
      </c>
    </row>
    <row r="4785" spans="1:34">
      <c r="A4785" s="1" t="s">
        <v>12319</v>
      </c>
      <c r="B4785" s="1" t="s">
        <v>12320</v>
      </c>
      <c r="C4785" s="1" t="s">
        <v>533</v>
      </c>
      <c r="D4785" s="1">
        <v>7</v>
      </c>
      <c r="E4785" s="4">
        <v>44711</v>
      </c>
      <c r="F4785" s="1" t="s">
        <v>12321</v>
      </c>
      <c r="G4785" s="1" t="s">
        <v>72</v>
      </c>
      <c r="H4785" s="1" t="s">
        <v>65</v>
      </c>
      <c r="I4785" s="1">
        <v>0.6</v>
      </c>
      <c r="J4785" s="1" t="s">
        <v>75</v>
      </c>
      <c r="K4785" s="1">
        <v>0</v>
      </c>
      <c r="M4785" s="1">
        <v>0</v>
      </c>
      <c r="O4785" s="1">
        <v>0</v>
      </c>
      <c r="Q4785" s="1">
        <v>0</v>
      </c>
      <c r="S4785" s="1">
        <v>0</v>
      </c>
      <c r="U4785" s="1">
        <v>0</v>
      </c>
      <c r="W4785" s="1">
        <v>0</v>
      </c>
      <c r="Y4785" s="1">
        <v>0</v>
      </c>
      <c r="AA4785" s="1">
        <v>0</v>
      </c>
      <c r="AC4785" s="1">
        <v>0</v>
      </c>
      <c r="AE4785" s="1">
        <v>0</v>
      </c>
      <c r="AG4785" s="1">
        <v>1</v>
      </c>
      <c r="AH4785" s="1">
        <v>0</v>
      </c>
    </row>
    <row r="4786" spans="1:34">
      <c r="A4786" s="1" t="s">
        <v>12322</v>
      </c>
      <c r="B4786" s="1" t="s">
        <v>12323</v>
      </c>
      <c r="C4786" s="1" t="s">
        <v>152</v>
      </c>
      <c r="D4786" s="1">
        <v>62</v>
      </c>
      <c r="E4786" s="4">
        <v>44551</v>
      </c>
      <c r="F4786" s="1" t="s">
        <v>12324</v>
      </c>
      <c r="G4786" s="1" t="s">
        <v>72</v>
      </c>
      <c r="H4786" s="1" t="s">
        <v>73</v>
      </c>
      <c r="I4786" s="1">
        <v>0</v>
      </c>
      <c r="J4786" s="1" t="s">
        <v>12325</v>
      </c>
      <c r="K4786" s="1">
        <v>0.5</v>
      </c>
      <c r="L4786" s="1" t="s">
        <v>75</v>
      </c>
      <c r="M4786" s="1">
        <v>0</v>
      </c>
      <c r="O4786" s="1">
        <v>0</v>
      </c>
      <c r="Q4786" s="1">
        <v>0</v>
      </c>
      <c r="S4786" s="1">
        <v>0</v>
      </c>
      <c r="U4786" s="1">
        <v>0</v>
      </c>
      <c r="W4786" s="1">
        <v>0</v>
      </c>
      <c r="Y4786" s="1">
        <v>0</v>
      </c>
      <c r="AA4786" s="1">
        <v>0</v>
      </c>
      <c r="AC4786" s="1">
        <v>0</v>
      </c>
      <c r="AE4786" s="1">
        <v>0</v>
      </c>
      <c r="AG4786" s="1">
        <v>5</v>
      </c>
      <c r="AH4786" s="1">
        <v>0</v>
      </c>
    </row>
    <row r="4787" spans="1:34">
      <c r="A4787" s="1" t="s">
        <v>12326</v>
      </c>
      <c r="B4787" s="1" t="s">
        <v>12327</v>
      </c>
      <c r="C4787" s="1" t="s">
        <v>369</v>
      </c>
      <c r="D4787" s="1">
        <v>3</v>
      </c>
      <c r="E4787" s="4">
        <v>44630</v>
      </c>
      <c r="F4787" s="1" t="s">
        <v>12328</v>
      </c>
      <c r="G4787" s="1" t="s">
        <v>72</v>
      </c>
      <c r="H4787" s="1" t="s">
        <v>65</v>
      </c>
      <c r="I4787" s="1">
        <v>0.6</v>
      </c>
      <c r="J4787" s="1" t="s">
        <v>75</v>
      </c>
      <c r="K4787" s="1">
        <v>0</v>
      </c>
      <c r="M4787" s="1">
        <v>0</v>
      </c>
      <c r="O4787" s="1">
        <v>0</v>
      </c>
      <c r="Q4787" s="1">
        <v>0</v>
      </c>
      <c r="S4787" s="1">
        <v>0</v>
      </c>
      <c r="U4787" s="1">
        <v>0</v>
      </c>
      <c r="W4787" s="1">
        <v>0</v>
      </c>
      <c r="Y4787" s="1">
        <v>0</v>
      </c>
      <c r="AA4787" s="1">
        <v>0</v>
      </c>
      <c r="AC4787" s="1">
        <v>0</v>
      </c>
      <c r="AE4787" s="1">
        <v>0</v>
      </c>
      <c r="AG4787" s="1">
        <v>1</v>
      </c>
      <c r="AH4787" s="1">
        <v>0</v>
      </c>
    </row>
    <row r="4788" spans="1:34">
      <c r="A4788" s="1" t="s">
        <v>12329</v>
      </c>
      <c r="B4788" s="1" t="s">
        <v>12330</v>
      </c>
      <c r="C4788" s="1" t="s">
        <v>1199</v>
      </c>
      <c r="D4788" s="1">
        <v>49</v>
      </c>
      <c r="E4788" s="1">
        <v>41493</v>
      </c>
      <c r="F4788" s="1" t="s">
        <v>20332</v>
      </c>
      <c r="G4788" s="1" t="s">
        <v>72</v>
      </c>
      <c r="H4788" s="1" t="s">
        <v>65</v>
      </c>
      <c r="I4788" s="1">
        <v>0.8</v>
      </c>
      <c r="J4788" s="1" t="s">
        <v>75</v>
      </c>
      <c r="K4788" s="1">
        <v>0</v>
      </c>
      <c r="M4788" s="1">
        <v>0</v>
      </c>
      <c r="O4788" s="1">
        <v>0</v>
      </c>
      <c r="Q4788" s="1">
        <v>0</v>
      </c>
      <c r="S4788" s="1">
        <v>0</v>
      </c>
      <c r="U4788" s="1">
        <v>0</v>
      </c>
      <c r="W4788" s="1">
        <v>0</v>
      </c>
      <c r="Y4788" s="1">
        <v>0</v>
      </c>
      <c r="AA4788" s="1">
        <v>0</v>
      </c>
      <c r="AC4788" s="1">
        <v>0</v>
      </c>
      <c r="AE4788" s="1">
        <v>0</v>
      </c>
      <c r="AG4788" s="1">
        <v>1</v>
      </c>
      <c r="AH4788" s="1">
        <v>0</v>
      </c>
    </row>
    <row r="4789" spans="1:34">
      <c r="A4789" s="1" t="s">
        <v>12331</v>
      </c>
      <c r="B4789" s="1" t="s">
        <v>12332</v>
      </c>
      <c r="C4789" s="1" t="s">
        <v>327</v>
      </c>
      <c r="D4789" s="1">
        <v>4</v>
      </c>
      <c r="E4789" s="1">
        <v>44294</v>
      </c>
      <c r="F4789" s="1" t="s">
        <v>20332</v>
      </c>
      <c r="G4789" s="1" t="s">
        <v>72</v>
      </c>
      <c r="H4789" s="1" t="s">
        <v>65</v>
      </c>
      <c r="I4789" s="1">
        <v>0.5</v>
      </c>
      <c r="J4789" s="1" t="s">
        <v>75</v>
      </c>
      <c r="K4789" s="1">
        <v>0</v>
      </c>
      <c r="M4789" s="1">
        <v>0</v>
      </c>
      <c r="O4789" s="1">
        <v>0</v>
      </c>
      <c r="Q4789" s="1">
        <v>0</v>
      </c>
      <c r="S4789" s="1">
        <v>0</v>
      </c>
      <c r="U4789" s="1">
        <v>0</v>
      </c>
      <c r="W4789" s="1">
        <v>0</v>
      </c>
      <c r="Y4789" s="1">
        <v>0</v>
      </c>
      <c r="AA4789" s="1">
        <v>0</v>
      </c>
      <c r="AC4789" s="1">
        <v>0</v>
      </c>
      <c r="AE4789" s="1">
        <v>0</v>
      </c>
      <c r="AG4789" s="1">
        <v>1</v>
      </c>
      <c r="AH4789" s="1">
        <v>0</v>
      </c>
    </row>
    <row r="4790" spans="1:34">
      <c r="A4790" s="1" t="s">
        <v>12333</v>
      </c>
      <c r="B4790" s="1" t="s">
        <v>12334</v>
      </c>
      <c r="C4790" s="1" t="s">
        <v>1334</v>
      </c>
      <c r="D4790" s="1">
        <v>22</v>
      </c>
      <c r="E4790" s="4">
        <v>44711</v>
      </c>
      <c r="F4790" s="1" t="s">
        <v>12335</v>
      </c>
      <c r="G4790" s="1" t="s">
        <v>72</v>
      </c>
      <c r="H4790" s="1" t="s">
        <v>65</v>
      </c>
      <c r="I4790" s="1">
        <v>0.8</v>
      </c>
      <c r="J4790" s="1" t="s">
        <v>75</v>
      </c>
      <c r="K4790" s="1">
        <v>0</v>
      </c>
      <c r="M4790" s="1">
        <v>0</v>
      </c>
      <c r="O4790" s="1">
        <v>0</v>
      </c>
      <c r="Q4790" s="1">
        <v>0</v>
      </c>
      <c r="S4790" s="1">
        <v>0</v>
      </c>
      <c r="U4790" s="1">
        <v>0</v>
      </c>
      <c r="W4790" s="1">
        <v>0</v>
      </c>
      <c r="Y4790" s="1">
        <v>0</v>
      </c>
      <c r="AA4790" s="1">
        <v>0</v>
      </c>
      <c r="AC4790" s="1">
        <v>0</v>
      </c>
      <c r="AE4790" s="1">
        <v>0</v>
      </c>
      <c r="AG4790" s="1">
        <v>1</v>
      </c>
      <c r="AH4790" s="1">
        <v>0</v>
      </c>
    </row>
    <row r="4791" spans="1:34">
      <c r="A4791" s="1" t="s">
        <v>12336</v>
      </c>
      <c r="B4791" s="1" t="s">
        <v>12337</v>
      </c>
      <c r="C4791" s="1" t="s">
        <v>620</v>
      </c>
      <c r="D4791" s="1">
        <v>29</v>
      </c>
      <c r="E4791" s="1">
        <v>43462</v>
      </c>
      <c r="F4791" s="1" t="s">
        <v>20332</v>
      </c>
      <c r="G4791" s="1" t="s">
        <v>72</v>
      </c>
      <c r="H4791" s="1" t="s">
        <v>65</v>
      </c>
      <c r="I4791" s="1">
        <v>0.6</v>
      </c>
      <c r="J4791" s="1" t="s">
        <v>75</v>
      </c>
      <c r="K4791" s="1">
        <v>0</v>
      </c>
      <c r="M4791" s="1">
        <v>0</v>
      </c>
      <c r="O4791" s="1">
        <v>0</v>
      </c>
      <c r="Q4791" s="1">
        <v>0</v>
      </c>
      <c r="S4791" s="1">
        <v>0</v>
      </c>
      <c r="U4791" s="1">
        <v>0</v>
      </c>
      <c r="W4791" s="1">
        <v>0</v>
      </c>
      <c r="Y4791" s="1">
        <v>0</v>
      </c>
      <c r="AA4791" s="1">
        <v>0</v>
      </c>
      <c r="AC4791" s="1">
        <v>0</v>
      </c>
      <c r="AE4791" s="1">
        <v>0</v>
      </c>
      <c r="AG4791" s="1">
        <v>1</v>
      </c>
      <c r="AH4791" s="1">
        <v>0</v>
      </c>
    </row>
    <row r="4792" spans="1:34">
      <c r="A4792" s="1" t="s">
        <v>12338</v>
      </c>
      <c r="B4792" s="1" t="s">
        <v>12339</v>
      </c>
      <c r="C4792" s="1" t="s">
        <v>443</v>
      </c>
      <c r="H4792" s="1" t="s">
        <v>65</v>
      </c>
      <c r="I4792" s="1" t="s">
        <v>66</v>
      </c>
      <c r="V4792" s="1" t="s">
        <v>67</v>
      </c>
    </row>
    <row r="4793" spans="1:34">
      <c r="A4793" s="1" t="s">
        <v>12340</v>
      </c>
      <c r="B4793" s="1" t="s">
        <v>12341</v>
      </c>
      <c r="C4793" s="1" t="s">
        <v>533</v>
      </c>
      <c r="D4793" s="1">
        <v>339</v>
      </c>
      <c r="E4793" s="1">
        <v>40996</v>
      </c>
      <c r="F4793" s="1" t="s">
        <v>20332</v>
      </c>
      <c r="G4793" s="1" t="s">
        <v>72</v>
      </c>
      <c r="H4793" s="1" t="s">
        <v>65</v>
      </c>
      <c r="I4793" s="1">
        <v>0.8</v>
      </c>
      <c r="J4793" s="1" t="s">
        <v>75</v>
      </c>
      <c r="K4793" s="1">
        <v>0</v>
      </c>
      <c r="M4793" s="1">
        <v>0</v>
      </c>
      <c r="O4793" s="1">
        <v>0</v>
      </c>
      <c r="Q4793" s="1">
        <v>0</v>
      </c>
      <c r="S4793" s="1">
        <v>0</v>
      </c>
      <c r="U4793" s="1">
        <v>0</v>
      </c>
      <c r="W4793" s="1">
        <v>0</v>
      </c>
      <c r="Y4793" s="1">
        <v>0</v>
      </c>
      <c r="AA4793" s="1">
        <v>0</v>
      </c>
      <c r="AC4793" s="1">
        <v>0</v>
      </c>
      <c r="AE4793" s="1">
        <v>0</v>
      </c>
      <c r="AG4793" s="1">
        <v>1</v>
      </c>
      <c r="AH4793" s="1">
        <v>0</v>
      </c>
    </row>
    <row r="4794" spans="1:34">
      <c r="A4794" s="1" t="s">
        <v>12342</v>
      </c>
      <c r="B4794" s="1" t="s">
        <v>12343</v>
      </c>
      <c r="C4794" s="1" t="s">
        <v>228</v>
      </c>
      <c r="D4794" s="1">
        <v>11</v>
      </c>
      <c r="E4794" s="4">
        <v>44712</v>
      </c>
      <c r="F4794" s="1" t="s">
        <v>12344</v>
      </c>
      <c r="G4794" s="1" t="s">
        <v>72</v>
      </c>
      <c r="H4794" s="1" t="s">
        <v>65</v>
      </c>
      <c r="I4794" s="1">
        <v>0.8</v>
      </c>
      <c r="J4794" s="1" t="s">
        <v>75</v>
      </c>
      <c r="K4794" s="1">
        <v>0</v>
      </c>
      <c r="M4794" s="1">
        <v>0</v>
      </c>
      <c r="O4794" s="1">
        <v>0</v>
      </c>
      <c r="Q4794" s="1">
        <v>0</v>
      </c>
      <c r="S4794" s="1">
        <v>0</v>
      </c>
      <c r="U4794" s="1">
        <v>0</v>
      </c>
      <c r="W4794" s="1">
        <v>0</v>
      </c>
      <c r="Y4794" s="1">
        <v>0</v>
      </c>
      <c r="AA4794" s="1">
        <v>0</v>
      </c>
      <c r="AC4794" s="1">
        <v>0</v>
      </c>
      <c r="AE4794" s="1">
        <v>0</v>
      </c>
      <c r="AG4794" s="1">
        <v>1</v>
      </c>
      <c r="AH4794" s="1">
        <v>0</v>
      </c>
    </row>
    <row r="4795" spans="1:34">
      <c r="A4795" s="1" t="s">
        <v>12345</v>
      </c>
      <c r="B4795" s="1" t="s">
        <v>12346</v>
      </c>
      <c r="C4795" s="1" t="s">
        <v>365</v>
      </c>
      <c r="D4795" s="1">
        <v>2</v>
      </c>
      <c r="E4795" s="4">
        <v>44635</v>
      </c>
      <c r="F4795" s="1" t="s">
        <v>12347</v>
      </c>
      <c r="G4795" s="1" t="s">
        <v>72</v>
      </c>
      <c r="H4795" s="1" t="s">
        <v>65</v>
      </c>
      <c r="I4795" s="1">
        <v>0.5</v>
      </c>
      <c r="J4795" s="1" t="s">
        <v>75</v>
      </c>
      <c r="K4795" s="1">
        <v>0</v>
      </c>
      <c r="M4795" s="1">
        <v>0</v>
      </c>
      <c r="O4795" s="1">
        <v>0</v>
      </c>
      <c r="Q4795" s="1">
        <v>0</v>
      </c>
      <c r="S4795" s="1">
        <v>0</v>
      </c>
      <c r="U4795" s="1">
        <v>0</v>
      </c>
      <c r="W4795" s="1">
        <v>0</v>
      </c>
      <c r="Y4795" s="1">
        <v>0</v>
      </c>
      <c r="AA4795" s="1">
        <v>0</v>
      </c>
      <c r="AC4795" s="1">
        <v>0</v>
      </c>
      <c r="AE4795" s="1">
        <v>0</v>
      </c>
      <c r="AG4795" s="1">
        <v>1</v>
      </c>
      <c r="AH4795" s="1">
        <v>0</v>
      </c>
    </row>
    <row r="4796" spans="1:34">
      <c r="A4796" s="1" t="s">
        <v>12348</v>
      </c>
      <c r="B4796" s="1" t="s">
        <v>12349</v>
      </c>
      <c r="C4796" s="1" t="s">
        <v>146</v>
      </c>
      <c r="D4796" s="1">
        <v>10</v>
      </c>
      <c r="E4796" s="4">
        <v>44681</v>
      </c>
      <c r="F4796" s="1" t="s">
        <v>12350</v>
      </c>
      <c r="G4796" s="1" t="s">
        <v>72</v>
      </c>
      <c r="H4796" s="1" t="s">
        <v>73</v>
      </c>
      <c r="I4796" s="1">
        <v>0</v>
      </c>
      <c r="J4796" s="1" t="s">
        <v>89</v>
      </c>
      <c r="K4796" s="1">
        <v>0.8</v>
      </c>
      <c r="L4796" s="1" t="s">
        <v>75</v>
      </c>
      <c r="M4796" s="1">
        <v>0</v>
      </c>
      <c r="O4796" s="1">
        <v>0</v>
      </c>
      <c r="Q4796" s="1">
        <v>0</v>
      </c>
      <c r="S4796" s="1">
        <v>0</v>
      </c>
      <c r="U4796" s="1">
        <v>0</v>
      </c>
      <c r="W4796" s="1">
        <v>0</v>
      </c>
      <c r="Y4796" s="1">
        <v>0</v>
      </c>
      <c r="AA4796" s="1">
        <v>0</v>
      </c>
      <c r="AC4796" s="1">
        <v>0</v>
      </c>
      <c r="AE4796" s="1">
        <v>0</v>
      </c>
      <c r="AG4796" s="1">
        <v>2</v>
      </c>
      <c r="AH4796" s="1">
        <v>12000</v>
      </c>
    </row>
    <row r="4797" spans="1:34">
      <c r="A4797" s="1" t="s">
        <v>12351</v>
      </c>
      <c r="B4797" s="1" t="s">
        <v>12352</v>
      </c>
      <c r="C4797" s="1" t="s">
        <v>235</v>
      </c>
      <c r="D4797" s="1">
        <v>42</v>
      </c>
      <c r="E4797" s="1">
        <v>44067</v>
      </c>
      <c r="F4797" s="1" t="s">
        <v>20332</v>
      </c>
      <c r="G4797" s="1" t="s">
        <v>72</v>
      </c>
      <c r="H4797" s="1" t="s">
        <v>65</v>
      </c>
      <c r="I4797" s="1">
        <v>0.8</v>
      </c>
      <c r="J4797" s="1" t="s">
        <v>75</v>
      </c>
      <c r="K4797" s="1">
        <v>0</v>
      </c>
      <c r="M4797" s="1">
        <v>0</v>
      </c>
      <c r="O4797" s="1">
        <v>0</v>
      </c>
      <c r="Q4797" s="1">
        <v>0</v>
      </c>
      <c r="S4797" s="1">
        <v>0</v>
      </c>
      <c r="U4797" s="1">
        <v>0</v>
      </c>
      <c r="W4797" s="1">
        <v>0</v>
      </c>
      <c r="Y4797" s="1">
        <v>0</v>
      </c>
      <c r="AA4797" s="1">
        <v>0</v>
      </c>
      <c r="AC4797" s="1">
        <v>0</v>
      </c>
      <c r="AE4797" s="1">
        <v>0</v>
      </c>
      <c r="AG4797" s="1">
        <v>1</v>
      </c>
      <c r="AH4797" s="1">
        <v>0</v>
      </c>
    </row>
    <row r="4798" spans="1:34">
      <c r="A4798" s="1" t="s">
        <v>12353</v>
      </c>
      <c r="B4798" s="1" t="s">
        <v>12354</v>
      </c>
      <c r="C4798" s="1" t="s">
        <v>1756</v>
      </c>
      <c r="D4798" s="1">
        <v>3</v>
      </c>
      <c r="E4798" s="1">
        <v>41069</v>
      </c>
      <c r="F4798" s="1" t="s">
        <v>20340</v>
      </c>
      <c r="G4798" s="1" t="s">
        <v>20341</v>
      </c>
      <c r="H4798" s="1" t="s">
        <v>73</v>
      </c>
      <c r="I4798" s="1">
        <v>0</v>
      </c>
      <c r="J4798" s="1" t="s">
        <v>1267</v>
      </c>
      <c r="K4798" s="1">
        <v>0.4</v>
      </c>
      <c r="L4798" s="1" t="s">
        <v>82</v>
      </c>
      <c r="M4798" s="1">
        <v>0.5</v>
      </c>
      <c r="N4798" s="1" t="s">
        <v>83</v>
      </c>
      <c r="O4798" s="1">
        <v>0.6</v>
      </c>
      <c r="P4798" s="1" t="s">
        <v>84</v>
      </c>
      <c r="Q4798" s="1">
        <v>0.7</v>
      </c>
      <c r="R4798" s="1" t="s">
        <v>85</v>
      </c>
      <c r="S4798" s="1">
        <v>0</v>
      </c>
      <c r="U4798" s="1">
        <v>0</v>
      </c>
      <c r="W4798" s="1">
        <v>0</v>
      </c>
      <c r="Y4798" s="1">
        <v>0</v>
      </c>
      <c r="AA4798" s="1">
        <v>0</v>
      </c>
      <c r="AC4798" s="1">
        <v>0</v>
      </c>
      <c r="AE4798" s="1">
        <v>0</v>
      </c>
      <c r="AG4798" s="1">
        <v>4</v>
      </c>
      <c r="AH4798" s="1">
        <v>6000</v>
      </c>
    </row>
    <row r="4799" spans="1:34">
      <c r="A4799" s="1" t="s">
        <v>12355</v>
      </c>
      <c r="B4799" s="1" t="s">
        <v>12356</v>
      </c>
      <c r="C4799" s="1" t="s">
        <v>810</v>
      </c>
      <c r="D4799" s="1">
        <v>31</v>
      </c>
      <c r="E4799" s="4">
        <v>44560</v>
      </c>
      <c r="F4799" s="1" t="s">
        <v>12357</v>
      </c>
      <c r="G4799" s="1" t="s">
        <v>72</v>
      </c>
      <c r="H4799" s="1" t="s">
        <v>73</v>
      </c>
      <c r="I4799" s="1">
        <v>0</v>
      </c>
      <c r="J4799" s="1" t="s">
        <v>74</v>
      </c>
      <c r="K4799" s="1">
        <v>0.3</v>
      </c>
      <c r="L4799" s="1" t="s">
        <v>75</v>
      </c>
      <c r="M4799" s="1">
        <v>0</v>
      </c>
      <c r="O4799" s="1">
        <v>0</v>
      </c>
      <c r="Q4799" s="1">
        <v>0</v>
      </c>
      <c r="S4799" s="1">
        <v>0</v>
      </c>
      <c r="U4799" s="1">
        <v>0</v>
      </c>
      <c r="W4799" s="1">
        <v>0</v>
      </c>
      <c r="Y4799" s="1">
        <v>0</v>
      </c>
      <c r="AA4799" s="1">
        <v>0</v>
      </c>
      <c r="AC4799" s="1">
        <v>0</v>
      </c>
      <c r="AE4799" s="1">
        <v>0</v>
      </c>
      <c r="AG4799" s="1">
        <v>2</v>
      </c>
      <c r="AH4799" s="1">
        <v>10000</v>
      </c>
    </row>
    <row r="4800" spans="1:34">
      <c r="A4800" s="1" t="s">
        <v>12358</v>
      </c>
      <c r="B4800" s="1" t="s">
        <v>12359</v>
      </c>
      <c r="C4800" s="1" t="s">
        <v>378</v>
      </c>
      <c r="D4800" s="1">
        <v>3</v>
      </c>
      <c r="E4800" s="4">
        <v>44615</v>
      </c>
      <c r="F4800" s="1" t="s">
        <v>12360</v>
      </c>
      <c r="G4800" s="1" t="s">
        <v>72</v>
      </c>
      <c r="H4800" s="1" t="s">
        <v>65</v>
      </c>
      <c r="I4800" s="1">
        <v>0.7</v>
      </c>
      <c r="J4800" s="1" t="s">
        <v>75</v>
      </c>
      <c r="K4800" s="1">
        <v>0</v>
      </c>
      <c r="M4800" s="1">
        <v>0</v>
      </c>
      <c r="O4800" s="1">
        <v>0</v>
      </c>
      <c r="Q4800" s="1">
        <v>0</v>
      </c>
      <c r="S4800" s="1">
        <v>0</v>
      </c>
      <c r="U4800" s="1">
        <v>0</v>
      </c>
      <c r="W4800" s="1">
        <v>0</v>
      </c>
      <c r="Y4800" s="1">
        <v>0</v>
      </c>
      <c r="AA4800" s="1">
        <v>0</v>
      </c>
      <c r="AC4800" s="1">
        <v>0</v>
      </c>
      <c r="AE4800" s="1">
        <v>0</v>
      </c>
      <c r="AG4800" s="1">
        <v>1</v>
      </c>
      <c r="AH4800" s="1">
        <v>0</v>
      </c>
    </row>
    <row r="4801" spans="1:34">
      <c r="A4801" s="1" t="s">
        <v>12361</v>
      </c>
      <c r="B4801" s="1" t="s">
        <v>12362</v>
      </c>
      <c r="C4801" s="1" t="s">
        <v>297</v>
      </c>
      <c r="D4801" s="1">
        <v>15</v>
      </c>
      <c r="E4801" s="4">
        <v>44770</v>
      </c>
      <c r="F4801" s="1" t="s">
        <v>12363</v>
      </c>
      <c r="G4801" s="1" t="s">
        <v>80</v>
      </c>
      <c r="H4801" s="1" t="s">
        <v>73</v>
      </c>
      <c r="I4801" s="1">
        <v>0.3</v>
      </c>
      <c r="J4801" s="1" t="s">
        <v>82</v>
      </c>
      <c r="K4801" s="1">
        <v>0.5</v>
      </c>
      <c r="L4801" s="1" t="s">
        <v>83</v>
      </c>
      <c r="M4801" s="1">
        <v>0.6</v>
      </c>
      <c r="N4801" s="1" t="s">
        <v>84</v>
      </c>
      <c r="O4801" s="1">
        <v>0.8</v>
      </c>
      <c r="P4801" s="1" t="s">
        <v>85</v>
      </c>
      <c r="Q4801" s="1">
        <v>0</v>
      </c>
      <c r="S4801" s="1">
        <v>0</v>
      </c>
      <c r="U4801" s="1">
        <v>0</v>
      </c>
      <c r="W4801" s="1">
        <v>0</v>
      </c>
      <c r="Y4801" s="1">
        <v>0</v>
      </c>
      <c r="AA4801" s="1">
        <v>0</v>
      </c>
      <c r="AC4801" s="1">
        <v>0</v>
      </c>
      <c r="AE4801" s="1">
        <v>0</v>
      </c>
      <c r="AG4801" s="1">
        <v>3</v>
      </c>
      <c r="AH4801" s="1">
        <v>0</v>
      </c>
    </row>
    <row r="4802" spans="1:34">
      <c r="A4802" s="1" t="s">
        <v>12364</v>
      </c>
      <c r="B4802" s="1" t="s">
        <v>12365</v>
      </c>
      <c r="C4802" s="1" t="s">
        <v>132</v>
      </c>
      <c r="D4802" s="1">
        <v>24</v>
      </c>
      <c r="E4802" s="1">
        <v>43875</v>
      </c>
      <c r="F4802" s="1" t="s">
        <v>20332</v>
      </c>
      <c r="G4802" s="1" t="s">
        <v>72</v>
      </c>
      <c r="H4802" s="1" t="s">
        <v>65</v>
      </c>
      <c r="I4802" s="1">
        <v>0.7</v>
      </c>
      <c r="J4802" s="1" t="s">
        <v>75</v>
      </c>
      <c r="K4802" s="1">
        <v>0</v>
      </c>
      <c r="M4802" s="1">
        <v>0</v>
      </c>
      <c r="O4802" s="1">
        <v>0</v>
      </c>
      <c r="Q4802" s="1">
        <v>0</v>
      </c>
      <c r="S4802" s="1">
        <v>0</v>
      </c>
      <c r="U4802" s="1">
        <v>0</v>
      </c>
      <c r="W4802" s="1">
        <v>0</v>
      </c>
      <c r="Y4802" s="1">
        <v>0</v>
      </c>
      <c r="AA4802" s="1">
        <v>0</v>
      </c>
      <c r="AC4802" s="1">
        <v>0</v>
      </c>
      <c r="AE4802" s="1">
        <v>0</v>
      </c>
      <c r="AG4802" s="1">
        <v>1</v>
      </c>
      <c r="AH4802" s="1">
        <v>0</v>
      </c>
    </row>
    <row r="4803" spans="1:34">
      <c r="A4803" s="1" t="s">
        <v>12366</v>
      </c>
      <c r="B4803" s="1" t="s">
        <v>12367</v>
      </c>
      <c r="C4803" s="1" t="s">
        <v>327</v>
      </c>
      <c r="D4803" s="1">
        <v>8</v>
      </c>
      <c r="E4803" s="4">
        <v>44662</v>
      </c>
      <c r="F4803" s="1" t="s">
        <v>12368</v>
      </c>
      <c r="G4803" s="1" t="s">
        <v>80</v>
      </c>
      <c r="H4803" s="1" t="s">
        <v>73</v>
      </c>
      <c r="I4803" s="1">
        <v>0</v>
      </c>
      <c r="J4803" s="1" t="s">
        <v>4960</v>
      </c>
      <c r="K4803" s="1">
        <v>0.55000000000000004</v>
      </c>
      <c r="L4803" s="1" t="s">
        <v>82</v>
      </c>
      <c r="M4803" s="1">
        <v>0.6</v>
      </c>
      <c r="N4803" s="1" t="s">
        <v>83</v>
      </c>
      <c r="O4803" s="1">
        <v>0.65</v>
      </c>
      <c r="P4803" s="1" t="s">
        <v>84</v>
      </c>
      <c r="Q4803" s="1">
        <v>0.75</v>
      </c>
      <c r="R4803" s="1" t="s">
        <v>85</v>
      </c>
      <c r="S4803" s="1">
        <v>0</v>
      </c>
      <c r="U4803" s="1">
        <v>0</v>
      </c>
      <c r="W4803" s="1">
        <v>0</v>
      </c>
      <c r="Y4803" s="1">
        <v>0</v>
      </c>
      <c r="AA4803" s="1">
        <v>0</v>
      </c>
      <c r="AC4803" s="1">
        <v>0</v>
      </c>
      <c r="AE4803" s="1">
        <v>0</v>
      </c>
      <c r="AG4803" s="1">
        <v>4</v>
      </c>
      <c r="AH4803" s="1">
        <v>18000</v>
      </c>
    </row>
    <row r="4804" spans="1:34">
      <c r="A4804" s="1" t="s">
        <v>12369</v>
      </c>
      <c r="B4804" s="1" t="s">
        <v>12370</v>
      </c>
      <c r="C4804" s="1" t="s">
        <v>506</v>
      </c>
      <c r="D4804" s="1">
        <v>7</v>
      </c>
      <c r="E4804" s="4">
        <v>44681</v>
      </c>
      <c r="F4804" s="1" t="s">
        <v>12371</v>
      </c>
      <c r="G4804" s="1" t="s">
        <v>72</v>
      </c>
      <c r="H4804" s="1" t="s">
        <v>73</v>
      </c>
      <c r="I4804" s="1">
        <v>0</v>
      </c>
      <c r="J4804" s="1" t="s">
        <v>74</v>
      </c>
      <c r="K4804" s="1">
        <v>0.6</v>
      </c>
      <c r="L4804" s="1" t="s">
        <v>75</v>
      </c>
      <c r="M4804" s="1">
        <v>0</v>
      </c>
      <c r="O4804" s="1">
        <v>0</v>
      </c>
      <c r="Q4804" s="1">
        <v>0</v>
      </c>
      <c r="S4804" s="1">
        <v>0</v>
      </c>
      <c r="U4804" s="1">
        <v>0</v>
      </c>
      <c r="W4804" s="1">
        <v>0</v>
      </c>
      <c r="Y4804" s="1">
        <v>0</v>
      </c>
      <c r="AA4804" s="1">
        <v>0</v>
      </c>
      <c r="AC4804" s="1">
        <v>0</v>
      </c>
      <c r="AE4804" s="1">
        <v>0</v>
      </c>
      <c r="AG4804" s="1">
        <v>2</v>
      </c>
      <c r="AH4804" s="1">
        <v>10000</v>
      </c>
    </row>
    <row r="4805" spans="1:34">
      <c r="A4805" s="1" t="s">
        <v>12372</v>
      </c>
      <c r="B4805" s="1" t="s">
        <v>12373</v>
      </c>
      <c r="C4805" s="1" t="s">
        <v>92</v>
      </c>
      <c r="H4805" s="1" t="s">
        <v>65</v>
      </c>
      <c r="I4805" s="1" t="s">
        <v>66</v>
      </c>
      <c r="V4805" s="1" t="s">
        <v>67</v>
      </c>
    </row>
    <row r="4806" spans="1:34">
      <c r="A4806" s="1" t="s">
        <v>12374</v>
      </c>
      <c r="B4806" s="1" t="s">
        <v>12375</v>
      </c>
      <c r="C4806" s="1" t="s">
        <v>903</v>
      </c>
      <c r="D4806" s="1">
        <v>6</v>
      </c>
      <c r="E4806" s="1">
        <v>43111</v>
      </c>
      <c r="F4806" s="1" t="s">
        <v>20332</v>
      </c>
      <c r="G4806" s="1" t="s">
        <v>72</v>
      </c>
      <c r="H4806" s="1" t="s">
        <v>65</v>
      </c>
      <c r="I4806" s="1">
        <v>0.4</v>
      </c>
      <c r="J4806" s="1" t="s">
        <v>75</v>
      </c>
      <c r="K4806" s="1">
        <v>0</v>
      </c>
      <c r="M4806" s="1">
        <v>0</v>
      </c>
      <c r="O4806" s="1">
        <v>0</v>
      </c>
      <c r="Q4806" s="1">
        <v>0</v>
      </c>
      <c r="S4806" s="1">
        <v>0</v>
      </c>
      <c r="U4806" s="1">
        <v>0</v>
      </c>
      <c r="W4806" s="1">
        <v>0</v>
      </c>
      <c r="Y4806" s="1">
        <v>0</v>
      </c>
      <c r="AA4806" s="1">
        <v>0</v>
      </c>
      <c r="AC4806" s="1">
        <v>0</v>
      </c>
      <c r="AE4806" s="1">
        <v>0</v>
      </c>
      <c r="AG4806" s="1">
        <v>1</v>
      </c>
      <c r="AH4806" s="1">
        <v>0</v>
      </c>
    </row>
    <row r="4807" spans="1:34">
      <c r="A4807" s="1" t="s">
        <v>12376</v>
      </c>
      <c r="B4807" s="1" t="s">
        <v>12377</v>
      </c>
      <c r="C4807" s="1" t="s">
        <v>235</v>
      </c>
      <c r="D4807" s="1">
        <v>8</v>
      </c>
      <c r="E4807" s="4">
        <v>44631</v>
      </c>
      <c r="F4807" s="1" t="s">
        <v>12378</v>
      </c>
      <c r="G4807" s="1" t="s">
        <v>80</v>
      </c>
      <c r="H4807" s="1" t="s">
        <v>73</v>
      </c>
      <c r="I4807" s="1">
        <v>0</v>
      </c>
      <c r="J4807" s="1" t="s">
        <v>562</v>
      </c>
      <c r="K4807" s="1">
        <v>0.71</v>
      </c>
      <c r="L4807" s="1" t="s">
        <v>82</v>
      </c>
      <c r="M4807" s="1">
        <v>0.72</v>
      </c>
      <c r="N4807" s="1" t="s">
        <v>83</v>
      </c>
      <c r="O4807" s="1">
        <v>0.74</v>
      </c>
      <c r="P4807" s="1" t="s">
        <v>84</v>
      </c>
      <c r="Q4807" s="1">
        <v>0.8</v>
      </c>
      <c r="R4807" s="1" t="s">
        <v>85</v>
      </c>
      <c r="S4807" s="1">
        <v>0</v>
      </c>
      <c r="U4807" s="1">
        <v>0</v>
      </c>
      <c r="W4807" s="1">
        <v>0</v>
      </c>
      <c r="Y4807" s="1">
        <v>0</v>
      </c>
      <c r="AA4807" s="1">
        <v>0</v>
      </c>
      <c r="AC4807" s="1">
        <v>0</v>
      </c>
      <c r="AE4807" s="1">
        <v>0</v>
      </c>
      <c r="AG4807" s="1">
        <v>4</v>
      </c>
      <c r="AH4807" s="1">
        <v>8500</v>
      </c>
    </row>
    <row r="4808" spans="1:34">
      <c r="A4808" s="1" t="s">
        <v>12379</v>
      </c>
      <c r="B4808" s="1" t="s">
        <v>12380</v>
      </c>
      <c r="C4808" s="1" t="s">
        <v>175</v>
      </c>
      <c r="D4808" s="1">
        <v>11</v>
      </c>
      <c r="E4808" s="4">
        <v>44712</v>
      </c>
      <c r="F4808" s="1" t="s">
        <v>12381</v>
      </c>
      <c r="G4808" s="1" t="s">
        <v>72</v>
      </c>
      <c r="H4808" s="1" t="s">
        <v>65</v>
      </c>
      <c r="I4808" s="1">
        <v>0.8</v>
      </c>
      <c r="J4808" s="1" t="s">
        <v>75</v>
      </c>
      <c r="K4808" s="1">
        <v>0</v>
      </c>
      <c r="M4808" s="1">
        <v>0</v>
      </c>
      <c r="O4808" s="1">
        <v>0</v>
      </c>
      <c r="Q4808" s="1">
        <v>0</v>
      </c>
      <c r="S4808" s="1">
        <v>0</v>
      </c>
      <c r="U4808" s="1">
        <v>0</v>
      </c>
      <c r="W4808" s="1">
        <v>0</v>
      </c>
      <c r="Y4808" s="1">
        <v>0</v>
      </c>
      <c r="AA4808" s="1">
        <v>0</v>
      </c>
      <c r="AC4808" s="1">
        <v>0</v>
      </c>
      <c r="AE4808" s="1">
        <v>0</v>
      </c>
      <c r="AG4808" s="1">
        <v>1</v>
      </c>
      <c r="AH4808" s="1">
        <v>0</v>
      </c>
    </row>
    <row r="4809" spans="1:34">
      <c r="A4809" s="1" t="s">
        <v>12382</v>
      </c>
      <c r="B4809" s="1" t="s">
        <v>12383</v>
      </c>
      <c r="C4809" s="1" t="s">
        <v>620</v>
      </c>
      <c r="H4809" s="1" t="s">
        <v>65</v>
      </c>
      <c r="I4809" s="1" t="s">
        <v>66</v>
      </c>
      <c r="V4809" s="1" t="s">
        <v>67</v>
      </c>
    </row>
    <row r="4810" spans="1:34">
      <c r="A4810" s="1" t="s">
        <v>12384</v>
      </c>
      <c r="B4810" s="1" t="s">
        <v>12385</v>
      </c>
      <c r="C4810" s="1" t="s">
        <v>185</v>
      </c>
      <c r="D4810" s="1">
        <v>14</v>
      </c>
      <c r="E4810" s="4">
        <v>44711</v>
      </c>
      <c r="F4810" s="1" t="s">
        <v>12386</v>
      </c>
      <c r="G4810" s="1" t="s">
        <v>80</v>
      </c>
      <c r="H4810" s="1" t="s">
        <v>73</v>
      </c>
      <c r="I4810" s="1">
        <v>0</v>
      </c>
      <c r="J4810" s="1" t="s">
        <v>74</v>
      </c>
      <c r="K4810" s="1">
        <v>0.55000000000000004</v>
      </c>
      <c r="L4810" s="1" t="s">
        <v>82</v>
      </c>
      <c r="M4810" s="1">
        <v>0.65</v>
      </c>
      <c r="N4810" s="1" t="s">
        <v>83</v>
      </c>
      <c r="O4810" s="1">
        <v>0.75</v>
      </c>
      <c r="P4810" s="1" t="s">
        <v>84</v>
      </c>
      <c r="Q4810" s="1">
        <v>0.8</v>
      </c>
      <c r="R4810" s="1" t="s">
        <v>85</v>
      </c>
      <c r="S4810" s="1">
        <v>0</v>
      </c>
      <c r="U4810" s="1">
        <v>0</v>
      </c>
      <c r="W4810" s="1">
        <v>0</v>
      </c>
      <c r="Y4810" s="1">
        <v>0</v>
      </c>
      <c r="AA4810" s="1">
        <v>0</v>
      </c>
      <c r="AC4810" s="1">
        <v>0</v>
      </c>
      <c r="AE4810" s="1">
        <v>0</v>
      </c>
      <c r="AG4810" s="1">
        <v>4</v>
      </c>
      <c r="AH4810" s="1">
        <v>10000</v>
      </c>
    </row>
    <row r="4811" spans="1:34">
      <c r="A4811" s="1" t="s">
        <v>12387</v>
      </c>
      <c r="B4811" s="1" t="s">
        <v>12388</v>
      </c>
      <c r="C4811" s="1" t="s">
        <v>129</v>
      </c>
      <c r="D4811" s="1">
        <v>28</v>
      </c>
      <c r="E4811" s="1">
        <v>42818</v>
      </c>
      <c r="F4811" s="1" t="s">
        <v>20332</v>
      </c>
      <c r="G4811" s="1" t="s">
        <v>72</v>
      </c>
      <c r="H4811" s="1" t="s">
        <v>65</v>
      </c>
      <c r="I4811" s="1">
        <v>0.3</v>
      </c>
      <c r="J4811" s="1" t="s">
        <v>75</v>
      </c>
      <c r="K4811" s="1">
        <v>0</v>
      </c>
      <c r="M4811" s="1">
        <v>0</v>
      </c>
      <c r="O4811" s="1">
        <v>0</v>
      </c>
      <c r="Q4811" s="1">
        <v>0</v>
      </c>
      <c r="S4811" s="1">
        <v>0</v>
      </c>
      <c r="U4811" s="1">
        <v>0</v>
      </c>
      <c r="W4811" s="1">
        <v>0</v>
      </c>
      <c r="Y4811" s="1">
        <v>0</v>
      </c>
      <c r="AA4811" s="1">
        <v>0</v>
      </c>
      <c r="AC4811" s="1">
        <v>0</v>
      </c>
      <c r="AE4811" s="1">
        <v>0</v>
      </c>
      <c r="AG4811" s="1">
        <v>1</v>
      </c>
      <c r="AH4811" s="1">
        <v>0</v>
      </c>
    </row>
    <row r="4812" spans="1:34">
      <c r="A4812" s="1" t="s">
        <v>12389</v>
      </c>
      <c r="B4812" s="1" t="s">
        <v>12390</v>
      </c>
      <c r="C4812" s="1" t="s">
        <v>228</v>
      </c>
      <c r="D4812" s="1">
        <v>23</v>
      </c>
      <c r="E4812" s="4">
        <v>44712</v>
      </c>
      <c r="F4812" s="1" t="s">
        <v>12391</v>
      </c>
      <c r="G4812" s="1" t="s">
        <v>72</v>
      </c>
      <c r="H4812" s="1" t="s">
        <v>73</v>
      </c>
      <c r="I4812" s="1">
        <v>0</v>
      </c>
      <c r="J4812" s="1" t="s">
        <v>397</v>
      </c>
      <c r="K4812" s="1">
        <v>0.8</v>
      </c>
      <c r="L4812" s="1" t="s">
        <v>75</v>
      </c>
      <c r="M4812" s="1">
        <v>0</v>
      </c>
      <c r="O4812" s="1">
        <v>0</v>
      </c>
      <c r="Q4812" s="1">
        <v>0</v>
      </c>
      <c r="S4812" s="1">
        <v>0</v>
      </c>
      <c r="U4812" s="1">
        <v>0</v>
      </c>
      <c r="W4812" s="1">
        <v>0</v>
      </c>
      <c r="Y4812" s="1">
        <v>0</v>
      </c>
      <c r="AA4812" s="1">
        <v>0</v>
      </c>
      <c r="AC4812" s="1">
        <v>0</v>
      </c>
      <c r="AE4812" s="1">
        <v>0</v>
      </c>
      <c r="AG4812" s="1">
        <v>2</v>
      </c>
      <c r="AH4812" s="1">
        <v>8000</v>
      </c>
    </row>
    <row r="4813" spans="1:34">
      <c r="A4813" s="1" t="s">
        <v>12392</v>
      </c>
      <c r="B4813" s="1" t="s">
        <v>12393</v>
      </c>
      <c r="C4813" s="1" t="s">
        <v>620</v>
      </c>
      <c r="D4813" s="1">
        <v>12</v>
      </c>
      <c r="E4813" s="1">
        <v>44146</v>
      </c>
      <c r="F4813" s="1" t="s">
        <v>20332</v>
      </c>
      <c r="G4813" s="1" t="s">
        <v>72</v>
      </c>
      <c r="H4813" s="1" t="s">
        <v>65</v>
      </c>
      <c r="I4813" s="1">
        <v>0.8</v>
      </c>
      <c r="J4813" s="1" t="s">
        <v>75</v>
      </c>
      <c r="K4813" s="1">
        <v>0</v>
      </c>
      <c r="M4813" s="1">
        <v>0</v>
      </c>
      <c r="O4813" s="1">
        <v>0</v>
      </c>
      <c r="Q4813" s="1">
        <v>0</v>
      </c>
      <c r="S4813" s="1">
        <v>0</v>
      </c>
      <c r="U4813" s="1">
        <v>0</v>
      </c>
      <c r="W4813" s="1">
        <v>0</v>
      </c>
      <c r="Y4813" s="1">
        <v>0</v>
      </c>
      <c r="AA4813" s="1">
        <v>0</v>
      </c>
      <c r="AC4813" s="1">
        <v>0</v>
      </c>
      <c r="AE4813" s="1">
        <v>0</v>
      </c>
      <c r="AG4813" s="1">
        <v>1</v>
      </c>
      <c r="AH4813" s="1">
        <v>0</v>
      </c>
    </row>
    <row r="4814" spans="1:34">
      <c r="A4814" s="1" t="s">
        <v>12394</v>
      </c>
      <c r="B4814" s="1" t="s">
        <v>12395</v>
      </c>
      <c r="C4814" s="1" t="s">
        <v>212</v>
      </c>
      <c r="D4814" s="1">
        <v>15</v>
      </c>
      <c r="E4814" s="4">
        <v>44587</v>
      </c>
      <c r="F4814" s="1" t="s">
        <v>12396</v>
      </c>
      <c r="G4814" s="1" t="s">
        <v>72</v>
      </c>
      <c r="H4814" s="1" t="s">
        <v>65</v>
      </c>
      <c r="I4814" s="1">
        <v>0.4</v>
      </c>
      <c r="J4814" s="1" t="s">
        <v>75</v>
      </c>
      <c r="K4814" s="1">
        <v>0</v>
      </c>
      <c r="M4814" s="1">
        <v>0</v>
      </c>
      <c r="O4814" s="1">
        <v>0</v>
      </c>
      <c r="Q4814" s="1">
        <v>0</v>
      </c>
      <c r="S4814" s="1">
        <v>0</v>
      </c>
      <c r="U4814" s="1">
        <v>0</v>
      </c>
      <c r="W4814" s="1">
        <v>0</v>
      </c>
      <c r="Y4814" s="1">
        <v>0</v>
      </c>
      <c r="AA4814" s="1">
        <v>0</v>
      </c>
      <c r="AC4814" s="1">
        <v>0</v>
      </c>
      <c r="AE4814" s="1">
        <v>0</v>
      </c>
      <c r="AG4814" s="1">
        <v>1</v>
      </c>
      <c r="AH4814" s="1">
        <v>0</v>
      </c>
    </row>
    <row r="4815" spans="1:34">
      <c r="A4815" s="1" t="s">
        <v>12397</v>
      </c>
      <c r="B4815" s="1" t="s">
        <v>12398</v>
      </c>
      <c r="C4815" s="1" t="s">
        <v>360</v>
      </c>
      <c r="H4815" s="1" t="s">
        <v>65</v>
      </c>
      <c r="I4815" s="1" t="s">
        <v>66</v>
      </c>
      <c r="V4815" s="1" t="s">
        <v>67</v>
      </c>
    </row>
    <row r="4816" spans="1:34">
      <c r="A4816" s="1" t="s">
        <v>12399</v>
      </c>
      <c r="B4816" s="1" t="s">
        <v>12400</v>
      </c>
      <c r="C4816" s="1" t="s">
        <v>225</v>
      </c>
      <c r="D4816" s="1">
        <v>48</v>
      </c>
      <c r="E4816" s="4">
        <v>44559</v>
      </c>
      <c r="F4816" s="1" t="s">
        <v>12401</v>
      </c>
      <c r="G4816" s="1" t="s">
        <v>72</v>
      </c>
      <c r="H4816" s="1" t="s">
        <v>65</v>
      </c>
      <c r="I4816" s="1">
        <v>0.65</v>
      </c>
      <c r="J4816" s="1" t="s">
        <v>75</v>
      </c>
      <c r="K4816" s="1">
        <v>0</v>
      </c>
      <c r="M4816" s="1">
        <v>0</v>
      </c>
      <c r="O4816" s="1">
        <v>0</v>
      </c>
      <c r="Q4816" s="1">
        <v>0</v>
      </c>
      <c r="S4816" s="1">
        <v>0</v>
      </c>
      <c r="U4816" s="1">
        <v>0</v>
      </c>
      <c r="W4816" s="1">
        <v>0</v>
      </c>
      <c r="Y4816" s="1">
        <v>0</v>
      </c>
      <c r="AA4816" s="1">
        <v>0</v>
      </c>
      <c r="AC4816" s="1">
        <v>0</v>
      </c>
      <c r="AE4816" s="1">
        <v>0</v>
      </c>
      <c r="AG4816" s="1">
        <v>1</v>
      </c>
      <c r="AH4816" s="1">
        <v>0</v>
      </c>
    </row>
    <row r="4817" spans="1:34">
      <c r="A4817" s="1" t="s">
        <v>12402</v>
      </c>
      <c r="B4817" s="1" t="s">
        <v>12403</v>
      </c>
      <c r="C4817" s="1" t="s">
        <v>149</v>
      </c>
      <c r="D4817" s="1">
        <v>33</v>
      </c>
      <c r="E4817" s="1">
        <v>41607</v>
      </c>
      <c r="F4817" s="1" t="s">
        <v>20332</v>
      </c>
      <c r="G4817" s="1" t="s">
        <v>72</v>
      </c>
      <c r="H4817" s="1" t="s">
        <v>65</v>
      </c>
      <c r="I4817" s="1">
        <v>0.8</v>
      </c>
      <c r="J4817" s="1" t="s">
        <v>75</v>
      </c>
      <c r="K4817" s="1">
        <v>0</v>
      </c>
      <c r="M4817" s="1">
        <v>0</v>
      </c>
      <c r="O4817" s="1">
        <v>0</v>
      </c>
      <c r="Q4817" s="1">
        <v>0</v>
      </c>
      <c r="S4817" s="1">
        <v>0</v>
      </c>
      <c r="U4817" s="1">
        <v>0</v>
      </c>
      <c r="W4817" s="1">
        <v>0</v>
      </c>
      <c r="Y4817" s="1">
        <v>0</v>
      </c>
      <c r="AA4817" s="1">
        <v>0</v>
      </c>
      <c r="AC4817" s="1">
        <v>0</v>
      </c>
      <c r="AE4817" s="1">
        <v>0</v>
      </c>
      <c r="AG4817" s="1">
        <v>1</v>
      </c>
      <c r="AH4817" s="1">
        <v>0</v>
      </c>
    </row>
    <row r="4818" spans="1:34">
      <c r="A4818" s="1" t="s">
        <v>12404</v>
      </c>
      <c r="B4818" s="1" t="s">
        <v>12405</v>
      </c>
      <c r="C4818" s="1" t="s">
        <v>126</v>
      </c>
      <c r="H4818" s="1" t="s">
        <v>65</v>
      </c>
      <c r="I4818" s="1" t="s">
        <v>66</v>
      </c>
      <c r="V4818" s="1" t="s">
        <v>67</v>
      </c>
    </row>
    <row r="4819" spans="1:34">
      <c r="A4819" s="1" t="s">
        <v>12406</v>
      </c>
      <c r="B4819" s="1" t="s">
        <v>12407</v>
      </c>
      <c r="C4819" s="1" t="s">
        <v>327</v>
      </c>
      <c r="D4819" s="1">
        <v>10</v>
      </c>
      <c r="E4819" s="4">
        <v>44636</v>
      </c>
      <c r="F4819" s="1" t="s">
        <v>12408</v>
      </c>
      <c r="G4819" s="1" t="s">
        <v>72</v>
      </c>
      <c r="H4819" s="1" t="s">
        <v>73</v>
      </c>
      <c r="I4819" s="1">
        <v>0</v>
      </c>
      <c r="J4819" s="1" t="s">
        <v>89</v>
      </c>
      <c r="K4819" s="1">
        <v>0.5</v>
      </c>
      <c r="L4819" s="1" t="s">
        <v>75</v>
      </c>
      <c r="M4819" s="1">
        <v>0</v>
      </c>
      <c r="O4819" s="1">
        <v>0</v>
      </c>
      <c r="Q4819" s="1">
        <v>0</v>
      </c>
      <c r="S4819" s="1">
        <v>0</v>
      </c>
      <c r="U4819" s="1">
        <v>0</v>
      </c>
      <c r="W4819" s="1">
        <v>0</v>
      </c>
      <c r="Y4819" s="1">
        <v>0</v>
      </c>
      <c r="AA4819" s="1">
        <v>0</v>
      </c>
      <c r="AC4819" s="1">
        <v>0</v>
      </c>
      <c r="AE4819" s="1">
        <v>0</v>
      </c>
      <c r="AG4819" s="1">
        <v>2</v>
      </c>
      <c r="AH4819" s="1">
        <v>12000</v>
      </c>
    </row>
    <row r="4820" spans="1:34">
      <c r="A4820" s="1" t="s">
        <v>12409</v>
      </c>
      <c r="B4820" s="1" t="s">
        <v>12410</v>
      </c>
      <c r="C4820" s="1" t="s">
        <v>112</v>
      </c>
      <c r="H4820" s="1" t="s">
        <v>65</v>
      </c>
      <c r="I4820" s="1" t="s">
        <v>66</v>
      </c>
      <c r="V4820" s="1" t="s">
        <v>67</v>
      </c>
    </row>
    <row r="4821" spans="1:34">
      <c r="A4821" s="1" t="s">
        <v>12411</v>
      </c>
      <c r="B4821" s="1" t="s">
        <v>12412</v>
      </c>
      <c r="C4821" s="1" t="s">
        <v>259</v>
      </c>
      <c r="D4821" s="1">
        <v>10</v>
      </c>
      <c r="E4821" s="1">
        <v>44235</v>
      </c>
      <c r="F4821" s="1" t="s">
        <v>20332</v>
      </c>
      <c r="G4821" s="1" t="s">
        <v>72</v>
      </c>
      <c r="H4821" s="1" t="s">
        <v>65</v>
      </c>
      <c r="I4821" s="1">
        <v>0.6</v>
      </c>
      <c r="J4821" s="1" t="s">
        <v>75</v>
      </c>
      <c r="K4821" s="1">
        <v>0</v>
      </c>
      <c r="M4821" s="1">
        <v>0</v>
      </c>
      <c r="O4821" s="1">
        <v>0</v>
      </c>
      <c r="Q4821" s="1">
        <v>0</v>
      </c>
      <c r="S4821" s="1">
        <v>0</v>
      </c>
      <c r="U4821" s="1">
        <v>0</v>
      </c>
      <c r="W4821" s="1">
        <v>0</v>
      </c>
      <c r="Y4821" s="1">
        <v>0</v>
      </c>
      <c r="AA4821" s="1">
        <v>0</v>
      </c>
      <c r="AC4821" s="1">
        <v>0</v>
      </c>
      <c r="AE4821" s="1">
        <v>0</v>
      </c>
      <c r="AG4821" s="1">
        <v>1</v>
      </c>
      <c r="AH4821" s="1">
        <v>0</v>
      </c>
    </row>
    <row r="4822" spans="1:34">
      <c r="A4822" s="1" t="s">
        <v>12413</v>
      </c>
      <c r="B4822" s="1" t="s">
        <v>12414</v>
      </c>
      <c r="C4822" s="1" t="s">
        <v>365</v>
      </c>
      <c r="D4822" s="1">
        <v>4</v>
      </c>
      <c r="E4822" s="4">
        <v>44638</v>
      </c>
      <c r="F4822" s="1" t="s">
        <v>12415</v>
      </c>
      <c r="G4822" s="1" t="s">
        <v>72</v>
      </c>
      <c r="H4822" s="1" t="s">
        <v>65</v>
      </c>
      <c r="I4822" s="1">
        <v>0.6</v>
      </c>
      <c r="J4822" s="1" t="s">
        <v>75</v>
      </c>
      <c r="K4822" s="1">
        <v>0</v>
      </c>
      <c r="M4822" s="1">
        <v>0</v>
      </c>
      <c r="O4822" s="1">
        <v>0</v>
      </c>
      <c r="Q4822" s="1">
        <v>0</v>
      </c>
      <c r="S4822" s="1">
        <v>0</v>
      </c>
      <c r="U4822" s="1">
        <v>0</v>
      </c>
      <c r="W4822" s="1">
        <v>0</v>
      </c>
      <c r="Y4822" s="1">
        <v>0</v>
      </c>
      <c r="AA4822" s="1">
        <v>0</v>
      </c>
      <c r="AC4822" s="1">
        <v>0</v>
      </c>
      <c r="AE4822" s="1">
        <v>0</v>
      </c>
      <c r="AG4822" s="1">
        <v>1</v>
      </c>
      <c r="AH4822" s="1">
        <v>0</v>
      </c>
    </row>
    <row r="4823" spans="1:34">
      <c r="A4823" s="1" t="s">
        <v>12416</v>
      </c>
      <c r="B4823" s="1" t="s">
        <v>12417</v>
      </c>
      <c r="C4823" s="1" t="s">
        <v>360</v>
      </c>
      <c r="H4823" s="1" t="s">
        <v>65</v>
      </c>
      <c r="I4823" s="1" t="s">
        <v>66</v>
      </c>
      <c r="V4823" s="1" t="s">
        <v>67</v>
      </c>
    </row>
    <row r="4824" spans="1:34">
      <c r="A4824" s="1" t="s">
        <v>12418</v>
      </c>
      <c r="B4824" s="1" t="s">
        <v>12419</v>
      </c>
      <c r="C4824" s="1" t="s">
        <v>163</v>
      </c>
      <c r="D4824" s="1">
        <v>3</v>
      </c>
      <c r="E4824" s="4">
        <v>44588</v>
      </c>
      <c r="F4824" s="1" t="s">
        <v>12420</v>
      </c>
      <c r="G4824" s="1" t="s">
        <v>72</v>
      </c>
      <c r="H4824" s="1" t="s">
        <v>73</v>
      </c>
      <c r="I4824" s="1">
        <v>0</v>
      </c>
      <c r="J4824" s="1" t="s">
        <v>81</v>
      </c>
      <c r="K4824" s="1">
        <v>0.75</v>
      </c>
      <c r="L4824" s="1" t="s">
        <v>75</v>
      </c>
      <c r="M4824" s="1">
        <v>0</v>
      </c>
      <c r="O4824" s="1">
        <v>0</v>
      </c>
      <c r="Q4824" s="1">
        <v>0</v>
      </c>
      <c r="S4824" s="1">
        <v>0</v>
      </c>
      <c r="U4824" s="1">
        <v>0</v>
      </c>
      <c r="W4824" s="1">
        <v>0</v>
      </c>
      <c r="Y4824" s="1">
        <v>0</v>
      </c>
      <c r="AA4824" s="1">
        <v>0</v>
      </c>
      <c r="AC4824" s="1">
        <v>0</v>
      </c>
      <c r="AE4824" s="1">
        <v>0</v>
      </c>
      <c r="AG4824" s="1">
        <v>2</v>
      </c>
      <c r="AH4824" s="1">
        <v>15000</v>
      </c>
    </row>
    <row r="4825" spans="1:34">
      <c r="A4825" s="1" t="s">
        <v>12421</v>
      </c>
      <c r="B4825" s="1" t="s">
        <v>12422</v>
      </c>
      <c r="C4825" s="1" t="s">
        <v>149</v>
      </c>
      <c r="H4825" s="1" t="s">
        <v>65</v>
      </c>
      <c r="I4825" s="1" t="s">
        <v>66</v>
      </c>
      <c r="V4825" s="1" t="s">
        <v>67</v>
      </c>
    </row>
    <row r="4826" spans="1:34">
      <c r="A4826" s="1" t="s">
        <v>12423</v>
      </c>
      <c r="B4826" s="1" t="s">
        <v>12424</v>
      </c>
      <c r="C4826" s="1" t="s">
        <v>1153</v>
      </c>
      <c r="D4826" s="1">
        <v>3</v>
      </c>
      <c r="E4826" s="4">
        <v>44665</v>
      </c>
      <c r="F4826" s="1" t="s">
        <v>12425</v>
      </c>
      <c r="G4826" s="1" t="s">
        <v>72</v>
      </c>
      <c r="H4826" s="1" t="s">
        <v>73</v>
      </c>
      <c r="I4826" s="1">
        <v>0</v>
      </c>
      <c r="J4826" s="1" t="s">
        <v>684</v>
      </c>
      <c r="K4826" s="1">
        <v>0.8</v>
      </c>
      <c r="L4826" s="1" t="s">
        <v>75</v>
      </c>
      <c r="M4826" s="1">
        <v>0</v>
      </c>
      <c r="O4826" s="1">
        <v>0</v>
      </c>
      <c r="Q4826" s="1">
        <v>0</v>
      </c>
      <c r="S4826" s="1">
        <v>0</v>
      </c>
      <c r="U4826" s="1">
        <v>0</v>
      </c>
      <c r="W4826" s="1">
        <v>0</v>
      </c>
      <c r="Y4826" s="1">
        <v>0</v>
      </c>
      <c r="AA4826" s="1">
        <v>0</v>
      </c>
      <c r="AC4826" s="1">
        <v>0</v>
      </c>
      <c r="AE4826" s="1">
        <v>0</v>
      </c>
      <c r="AG4826" s="1">
        <v>2</v>
      </c>
      <c r="AH4826" s="1">
        <v>11000</v>
      </c>
    </row>
    <row r="4827" spans="1:34">
      <c r="A4827" s="1" t="s">
        <v>12426</v>
      </c>
      <c r="B4827" s="1" t="s">
        <v>12427</v>
      </c>
      <c r="C4827" s="1" t="s">
        <v>132</v>
      </c>
      <c r="D4827" s="1">
        <v>14</v>
      </c>
      <c r="E4827" s="1">
        <v>44400</v>
      </c>
      <c r="F4827" s="1" t="s">
        <v>20332</v>
      </c>
      <c r="G4827" s="1" t="s">
        <v>72</v>
      </c>
      <c r="H4827" s="1" t="s">
        <v>65</v>
      </c>
      <c r="I4827" s="1">
        <v>0.8</v>
      </c>
      <c r="J4827" s="1" t="s">
        <v>75</v>
      </c>
      <c r="K4827" s="1">
        <v>0</v>
      </c>
      <c r="M4827" s="1">
        <v>0</v>
      </c>
      <c r="O4827" s="1">
        <v>0</v>
      </c>
      <c r="Q4827" s="1">
        <v>0</v>
      </c>
      <c r="S4827" s="1">
        <v>0</v>
      </c>
      <c r="U4827" s="1">
        <v>0</v>
      </c>
      <c r="W4827" s="1">
        <v>0</v>
      </c>
      <c r="Y4827" s="1">
        <v>0</v>
      </c>
      <c r="AA4827" s="1">
        <v>0</v>
      </c>
      <c r="AC4827" s="1">
        <v>0</v>
      </c>
      <c r="AE4827" s="1">
        <v>0</v>
      </c>
      <c r="AG4827" s="1">
        <v>1</v>
      </c>
      <c r="AH4827" s="1">
        <v>0</v>
      </c>
    </row>
    <row r="4828" spans="1:34">
      <c r="A4828" s="1" t="s">
        <v>12428</v>
      </c>
      <c r="B4828" s="1" t="s">
        <v>12429</v>
      </c>
      <c r="C4828" s="1" t="s">
        <v>346</v>
      </c>
      <c r="D4828" s="1">
        <v>6</v>
      </c>
      <c r="E4828" s="4">
        <v>44708</v>
      </c>
      <c r="F4828" s="1" t="s">
        <v>12430</v>
      </c>
      <c r="G4828" s="1" t="s">
        <v>72</v>
      </c>
      <c r="H4828" s="1" t="s">
        <v>65</v>
      </c>
      <c r="I4828" s="1">
        <v>0.6</v>
      </c>
      <c r="J4828" s="1" t="s">
        <v>75</v>
      </c>
      <c r="K4828" s="1">
        <v>0</v>
      </c>
      <c r="M4828" s="1">
        <v>0</v>
      </c>
      <c r="O4828" s="1">
        <v>0</v>
      </c>
      <c r="Q4828" s="1">
        <v>0</v>
      </c>
      <c r="S4828" s="1">
        <v>0</v>
      </c>
      <c r="U4828" s="1">
        <v>0</v>
      </c>
      <c r="W4828" s="1">
        <v>0</v>
      </c>
      <c r="Y4828" s="1">
        <v>0</v>
      </c>
      <c r="AA4828" s="1">
        <v>0</v>
      </c>
      <c r="AC4828" s="1">
        <v>0</v>
      </c>
      <c r="AE4828" s="1">
        <v>0</v>
      </c>
      <c r="AG4828" s="1">
        <v>1</v>
      </c>
      <c r="AH4828" s="1">
        <v>0</v>
      </c>
    </row>
    <row r="4829" spans="1:34">
      <c r="A4829" s="1" t="s">
        <v>12431</v>
      </c>
      <c r="B4829" s="1" t="s">
        <v>12432</v>
      </c>
      <c r="C4829" s="1" t="s">
        <v>108</v>
      </c>
      <c r="D4829" s="1">
        <v>13</v>
      </c>
      <c r="E4829" s="4">
        <v>44657</v>
      </c>
      <c r="F4829" s="1" t="s">
        <v>12433</v>
      </c>
      <c r="G4829" s="1" t="s">
        <v>72</v>
      </c>
      <c r="H4829" s="1" t="s">
        <v>65</v>
      </c>
      <c r="I4829" s="1">
        <v>0.8</v>
      </c>
      <c r="J4829" s="1" t="s">
        <v>75</v>
      </c>
      <c r="K4829" s="1">
        <v>0</v>
      </c>
      <c r="M4829" s="1">
        <v>0</v>
      </c>
      <c r="O4829" s="1">
        <v>0</v>
      </c>
      <c r="Q4829" s="1">
        <v>0</v>
      </c>
      <c r="S4829" s="1">
        <v>0</v>
      </c>
      <c r="U4829" s="1">
        <v>0</v>
      </c>
      <c r="W4829" s="1">
        <v>0</v>
      </c>
      <c r="Y4829" s="1">
        <v>0</v>
      </c>
      <c r="AA4829" s="1">
        <v>0</v>
      </c>
      <c r="AC4829" s="1">
        <v>0</v>
      </c>
      <c r="AE4829" s="1">
        <v>0</v>
      </c>
      <c r="AG4829" s="1">
        <v>1</v>
      </c>
      <c r="AH4829" s="1">
        <v>0</v>
      </c>
    </row>
    <row r="4830" spans="1:34">
      <c r="A4830" s="1" t="s">
        <v>12434</v>
      </c>
      <c r="B4830" s="1" t="s">
        <v>12435</v>
      </c>
      <c r="C4830" s="1" t="s">
        <v>488</v>
      </c>
      <c r="D4830" s="1">
        <v>120</v>
      </c>
      <c r="E4830" s="1">
        <v>41207</v>
      </c>
      <c r="F4830" s="1" t="s">
        <v>20332</v>
      </c>
      <c r="G4830" s="1" t="s">
        <v>72</v>
      </c>
      <c r="H4830" s="1" t="s">
        <v>65</v>
      </c>
      <c r="I4830" s="1">
        <v>0.8</v>
      </c>
      <c r="J4830" s="1" t="s">
        <v>75</v>
      </c>
      <c r="K4830" s="1">
        <v>0</v>
      </c>
      <c r="M4830" s="1">
        <v>0</v>
      </c>
      <c r="O4830" s="1">
        <v>0</v>
      </c>
      <c r="Q4830" s="1">
        <v>0</v>
      </c>
      <c r="S4830" s="1">
        <v>0</v>
      </c>
      <c r="U4830" s="1">
        <v>0</v>
      </c>
      <c r="W4830" s="1">
        <v>0</v>
      </c>
      <c r="Y4830" s="1">
        <v>0</v>
      </c>
      <c r="AA4830" s="1">
        <v>0</v>
      </c>
      <c r="AC4830" s="1">
        <v>0</v>
      </c>
      <c r="AE4830" s="1">
        <v>0</v>
      </c>
      <c r="AG4830" s="1">
        <v>1</v>
      </c>
      <c r="AH4830" s="1">
        <v>0</v>
      </c>
    </row>
    <row r="4831" spans="1:34">
      <c r="A4831" s="1" t="s">
        <v>12436</v>
      </c>
      <c r="B4831" s="1" t="s">
        <v>12437</v>
      </c>
      <c r="C4831" s="1" t="s">
        <v>98</v>
      </c>
      <c r="D4831" s="1">
        <v>24</v>
      </c>
      <c r="E4831" s="1">
        <v>42214</v>
      </c>
      <c r="F4831" s="1" t="s">
        <v>20332</v>
      </c>
      <c r="G4831" s="1" t="s">
        <v>72</v>
      </c>
      <c r="H4831" s="1" t="s">
        <v>73</v>
      </c>
      <c r="I4831" s="1">
        <v>0</v>
      </c>
      <c r="J4831" s="1" t="s">
        <v>81</v>
      </c>
      <c r="K4831" s="1">
        <v>0.8</v>
      </c>
      <c r="L4831" s="1" t="s">
        <v>75</v>
      </c>
      <c r="M4831" s="1">
        <v>0</v>
      </c>
      <c r="O4831" s="1">
        <v>0</v>
      </c>
      <c r="Q4831" s="1">
        <v>0</v>
      </c>
      <c r="S4831" s="1">
        <v>0</v>
      </c>
      <c r="U4831" s="1">
        <v>0</v>
      </c>
      <c r="W4831" s="1">
        <v>0</v>
      </c>
      <c r="Y4831" s="1">
        <v>0</v>
      </c>
      <c r="AA4831" s="1">
        <v>0</v>
      </c>
      <c r="AC4831" s="1">
        <v>0</v>
      </c>
      <c r="AE4831" s="1">
        <v>0</v>
      </c>
      <c r="AG4831" s="1">
        <v>2</v>
      </c>
      <c r="AH4831" s="1">
        <v>15000</v>
      </c>
    </row>
    <row r="4832" spans="1:34">
      <c r="A4832" s="1" t="s">
        <v>12438</v>
      </c>
      <c r="B4832" s="1" t="s">
        <v>12439</v>
      </c>
      <c r="C4832" s="1" t="s">
        <v>149</v>
      </c>
      <c r="D4832" s="1">
        <v>7</v>
      </c>
      <c r="E4832" s="1">
        <v>44316</v>
      </c>
      <c r="F4832" s="1" t="s">
        <v>20332</v>
      </c>
      <c r="G4832" s="1" t="s">
        <v>72</v>
      </c>
      <c r="H4832" s="1" t="s">
        <v>65</v>
      </c>
      <c r="I4832" s="1">
        <v>0.8</v>
      </c>
      <c r="J4832" s="1" t="s">
        <v>75</v>
      </c>
      <c r="K4832" s="1">
        <v>0</v>
      </c>
      <c r="M4832" s="1">
        <v>0</v>
      </c>
      <c r="O4832" s="1">
        <v>0</v>
      </c>
      <c r="Q4832" s="1">
        <v>0</v>
      </c>
      <c r="S4832" s="1">
        <v>0</v>
      </c>
      <c r="U4832" s="1">
        <v>0</v>
      </c>
      <c r="W4832" s="1">
        <v>0</v>
      </c>
      <c r="Y4832" s="1">
        <v>0</v>
      </c>
      <c r="AA4832" s="1">
        <v>0</v>
      </c>
      <c r="AC4832" s="1">
        <v>0</v>
      </c>
      <c r="AE4832" s="1">
        <v>0</v>
      </c>
      <c r="AG4832" s="1">
        <v>1</v>
      </c>
      <c r="AH4832" s="1">
        <v>0</v>
      </c>
    </row>
    <row r="4833" spans="1:34">
      <c r="A4833" s="1" t="s">
        <v>12440</v>
      </c>
      <c r="B4833" s="1" t="s">
        <v>12441</v>
      </c>
      <c r="C4833" s="1" t="s">
        <v>346</v>
      </c>
      <c r="D4833" s="1">
        <v>8</v>
      </c>
      <c r="E4833" s="1">
        <v>43549</v>
      </c>
      <c r="F4833" s="1" t="s">
        <v>20332</v>
      </c>
      <c r="G4833" s="1" t="s">
        <v>72</v>
      </c>
      <c r="H4833" s="1" t="s">
        <v>65</v>
      </c>
      <c r="I4833" s="1">
        <v>0.8</v>
      </c>
      <c r="J4833" s="1" t="s">
        <v>75</v>
      </c>
      <c r="K4833" s="1">
        <v>0</v>
      </c>
      <c r="M4833" s="1">
        <v>0</v>
      </c>
      <c r="O4833" s="1">
        <v>0</v>
      </c>
      <c r="Q4833" s="1">
        <v>0</v>
      </c>
      <c r="S4833" s="1">
        <v>0</v>
      </c>
      <c r="U4833" s="1">
        <v>0</v>
      </c>
      <c r="W4833" s="1">
        <v>0</v>
      </c>
      <c r="Y4833" s="1">
        <v>0</v>
      </c>
      <c r="AA4833" s="1">
        <v>0</v>
      </c>
      <c r="AC4833" s="1">
        <v>0</v>
      </c>
      <c r="AE4833" s="1">
        <v>0</v>
      </c>
      <c r="AG4833" s="1">
        <v>1</v>
      </c>
      <c r="AH4833" s="1">
        <v>0</v>
      </c>
    </row>
    <row r="4834" spans="1:34">
      <c r="A4834" s="1" t="s">
        <v>12442</v>
      </c>
      <c r="B4834" s="1" t="s">
        <v>12443</v>
      </c>
      <c r="C4834" s="1" t="s">
        <v>488</v>
      </c>
      <c r="D4834" s="1">
        <v>72</v>
      </c>
      <c r="E4834" s="1">
        <v>41213</v>
      </c>
      <c r="F4834" s="1" t="s">
        <v>20332</v>
      </c>
      <c r="G4834" s="1" t="s">
        <v>72</v>
      </c>
      <c r="H4834" s="1" t="s">
        <v>65</v>
      </c>
      <c r="I4834" s="1">
        <v>0.8</v>
      </c>
      <c r="J4834" s="1" t="s">
        <v>75</v>
      </c>
      <c r="K4834" s="1">
        <v>0</v>
      </c>
      <c r="M4834" s="1">
        <v>0</v>
      </c>
      <c r="O4834" s="1">
        <v>0</v>
      </c>
      <c r="Q4834" s="1">
        <v>0</v>
      </c>
      <c r="S4834" s="1">
        <v>0</v>
      </c>
      <c r="U4834" s="1">
        <v>0</v>
      </c>
      <c r="W4834" s="1">
        <v>0</v>
      </c>
      <c r="Y4834" s="1">
        <v>0</v>
      </c>
      <c r="AA4834" s="1">
        <v>0</v>
      </c>
      <c r="AC4834" s="1">
        <v>0</v>
      </c>
      <c r="AE4834" s="1">
        <v>0</v>
      </c>
      <c r="AG4834" s="1">
        <v>1</v>
      </c>
      <c r="AH4834" s="1">
        <v>0</v>
      </c>
    </row>
    <row r="4835" spans="1:34">
      <c r="A4835" s="1" t="s">
        <v>12444</v>
      </c>
      <c r="B4835" s="1" t="s">
        <v>12445</v>
      </c>
      <c r="C4835" s="1" t="s">
        <v>149</v>
      </c>
      <c r="D4835" s="1">
        <v>8</v>
      </c>
      <c r="E4835" s="1">
        <v>44315</v>
      </c>
      <c r="F4835" s="1" t="s">
        <v>20332</v>
      </c>
      <c r="G4835" s="1" t="s">
        <v>72</v>
      </c>
      <c r="H4835" s="1" t="s">
        <v>65</v>
      </c>
      <c r="I4835" s="1">
        <v>0.6</v>
      </c>
      <c r="J4835" s="1" t="s">
        <v>75</v>
      </c>
      <c r="K4835" s="1">
        <v>0</v>
      </c>
      <c r="M4835" s="1">
        <v>0</v>
      </c>
      <c r="O4835" s="1">
        <v>0</v>
      </c>
      <c r="Q4835" s="1">
        <v>0</v>
      </c>
      <c r="S4835" s="1">
        <v>0</v>
      </c>
      <c r="U4835" s="1">
        <v>0</v>
      </c>
      <c r="W4835" s="1">
        <v>0</v>
      </c>
      <c r="Y4835" s="1">
        <v>0</v>
      </c>
      <c r="AA4835" s="1">
        <v>0</v>
      </c>
      <c r="AC4835" s="1">
        <v>0</v>
      </c>
      <c r="AE4835" s="1">
        <v>0</v>
      </c>
      <c r="AG4835" s="1">
        <v>1</v>
      </c>
      <c r="AH4835" s="1">
        <v>0</v>
      </c>
    </row>
    <row r="4836" spans="1:34">
      <c r="A4836" s="1" t="s">
        <v>12446</v>
      </c>
      <c r="B4836" s="1" t="s">
        <v>12447</v>
      </c>
      <c r="C4836" s="1" t="s">
        <v>218</v>
      </c>
      <c r="D4836" s="1">
        <v>2</v>
      </c>
      <c r="E4836" s="4">
        <v>44662</v>
      </c>
      <c r="F4836" s="1" t="s">
        <v>12448</v>
      </c>
      <c r="G4836" s="1" t="s">
        <v>72</v>
      </c>
      <c r="H4836" s="1" t="s">
        <v>65</v>
      </c>
      <c r="I4836" s="1">
        <v>0.8</v>
      </c>
      <c r="J4836" s="1" t="s">
        <v>75</v>
      </c>
      <c r="K4836" s="1">
        <v>0</v>
      </c>
      <c r="M4836" s="1">
        <v>0</v>
      </c>
      <c r="O4836" s="1">
        <v>0</v>
      </c>
      <c r="Q4836" s="1">
        <v>0</v>
      </c>
      <c r="S4836" s="1">
        <v>0</v>
      </c>
      <c r="U4836" s="1">
        <v>0</v>
      </c>
      <c r="W4836" s="1">
        <v>0</v>
      </c>
      <c r="Y4836" s="1">
        <v>0</v>
      </c>
      <c r="AA4836" s="1">
        <v>0</v>
      </c>
      <c r="AC4836" s="1">
        <v>0</v>
      </c>
      <c r="AE4836" s="1">
        <v>0</v>
      </c>
      <c r="AG4836" s="1">
        <v>1</v>
      </c>
      <c r="AH4836" s="1">
        <v>0</v>
      </c>
    </row>
    <row r="4837" spans="1:34">
      <c r="A4837" s="1" t="s">
        <v>12449</v>
      </c>
      <c r="B4837" s="1" t="s">
        <v>12450</v>
      </c>
      <c r="C4837" s="1" t="s">
        <v>98</v>
      </c>
      <c r="D4837" s="1">
        <v>76</v>
      </c>
      <c r="E4837" s="4">
        <v>44551</v>
      </c>
      <c r="F4837" s="1" t="s">
        <v>12451</v>
      </c>
      <c r="G4837" s="1" t="s">
        <v>72</v>
      </c>
      <c r="H4837" s="1" t="s">
        <v>65</v>
      </c>
      <c r="I4837" s="1">
        <v>0.8</v>
      </c>
      <c r="J4837" s="1" t="s">
        <v>75</v>
      </c>
      <c r="K4837" s="1">
        <v>0</v>
      </c>
      <c r="M4837" s="1">
        <v>0</v>
      </c>
      <c r="O4837" s="1">
        <v>0</v>
      </c>
      <c r="Q4837" s="1">
        <v>0</v>
      </c>
      <c r="S4837" s="1">
        <v>0</v>
      </c>
      <c r="U4837" s="1">
        <v>0</v>
      </c>
      <c r="W4837" s="1">
        <v>0</v>
      </c>
      <c r="Y4837" s="1">
        <v>0</v>
      </c>
      <c r="AA4837" s="1">
        <v>0</v>
      </c>
      <c r="AC4837" s="1">
        <v>0</v>
      </c>
      <c r="AE4837" s="1">
        <v>0</v>
      </c>
      <c r="AG4837" s="1">
        <v>1</v>
      </c>
      <c r="AH4837" s="1">
        <v>0</v>
      </c>
    </row>
    <row r="4838" spans="1:34">
      <c r="A4838" s="1" t="s">
        <v>12452</v>
      </c>
      <c r="B4838" s="1" t="s">
        <v>12453</v>
      </c>
      <c r="C4838" s="1" t="s">
        <v>506</v>
      </c>
      <c r="D4838" s="1">
        <v>106</v>
      </c>
      <c r="E4838" s="1">
        <v>40896</v>
      </c>
      <c r="F4838" s="1" t="s">
        <v>20332</v>
      </c>
      <c r="G4838" s="1" t="s">
        <v>72</v>
      </c>
      <c r="H4838" s="1" t="s">
        <v>73</v>
      </c>
      <c r="I4838" s="1">
        <v>0</v>
      </c>
      <c r="J4838" s="1" t="s">
        <v>1640</v>
      </c>
      <c r="K4838" s="1">
        <v>0.8</v>
      </c>
      <c r="L4838" s="1" t="s">
        <v>75</v>
      </c>
      <c r="M4838" s="1">
        <v>0</v>
      </c>
      <c r="O4838" s="1">
        <v>0</v>
      </c>
      <c r="Q4838" s="1">
        <v>0</v>
      </c>
      <c r="S4838" s="1">
        <v>0</v>
      </c>
      <c r="U4838" s="1">
        <v>0</v>
      </c>
      <c r="W4838" s="1">
        <v>0</v>
      </c>
      <c r="Y4838" s="1">
        <v>0</v>
      </c>
      <c r="AA4838" s="1">
        <v>0</v>
      </c>
      <c r="AC4838" s="1">
        <v>0</v>
      </c>
      <c r="AE4838" s="1">
        <v>0</v>
      </c>
      <c r="AG4838" s="1">
        <v>2</v>
      </c>
      <c r="AH4838" s="1">
        <v>7499.99</v>
      </c>
    </row>
    <row r="4839" spans="1:34">
      <c r="A4839" s="1" t="s">
        <v>12454</v>
      </c>
      <c r="B4839" s="1" t="s">
        <v>12455</v>
      </c>
      <c r="C4839" s="1" t="s">
        <v>152</v>
      </c>
      <c r="D4839" s="1">
        <v>8</v>
      </c>
      <c r="E4839" s="4">
        <v>44649</v>
      </c>
      <c r="F4839" s="1" t="s">
        <v>12456</v>
      </c>
      <c r="G4839" s="1" t="s">
        <v>72</v>
      </c>
      <c r="H4839" s="1" t="s">
        <v>73</v>
      </c>
      <c r="I4839" s="1">
        <v>0</v>
      </c>
      <c r="J4839" s="1" t="s">
        <v>81</v>
      </c>
      <c r="K4839" s="1">
        <v>0.5</v>
      </c>
      <c r="L4839" s="1" t="s">
        <v>75</v>
      </c>
      <c r="M4839" s="1">
        <v>0</v>
      </c>
      <c r="O4839" s="1">
        <v>0</v>
      </c>
      <c r="Q4839" s="1">
        <v>0</v>
      </c>
      <c r="S4839" s="1">
        <v>0</v>
      </c>
      <c r="U4839" s="1">
        <v>0</v>
      </c>
      <c r="W4839" s="1">
        <v>0</v>
      </c>
      <c r="Y4839" s="1">
        <v>0</v>
      </c>
      <c r="AA4839" s="1">
        <v>0</v>
      </c>
      <c r="AC4839" s="1">
        <v>0</v>
      </c>
      <c r="AE4839" s="1">
        <v>0</v>
      </c>
      <c r="AG4839" s="1">
        <v>2</v>
      </c>
      <c r="AH4839" s="1">
        <v>15000</v>
      </c>
    </row>
    <row r="4840" spans="1:34">
      <c r="A4840" s="1" t="s">
        <v>12457</v>
      </c>
      <c r="B4840" s="1" t="s">
        <v>12458</v>
      </c>
      <c r="C4840" s="1" t="s">
        <v>126</v>
      </c>
      <c r="H4840" s="1" t="s">
        <v>65</v>
      </c>
      <c r="I4840" s="1" t="s">
        <v>66</v>
      </c>
      <c r="V4840" s="1" t="s">
        <v>67</v>
      </c>
    </row>
    <row r="4841" spans="1:34">
      <c r="A4841" s="1" t="s">
        <v>12459</v>
      </c>
      <c r="B4841" s="1" t="s">
        <v>12460</v>
      </c>
      <c r="C4841" s="1" t="s">
        <v>259</v>
      </c>
      <c r="D4841" s="1">
        <v>3</v>
      </c>
      <c r="E4841" s="4">
        <v>44659</v>
      </c>
      <c r="F4841" s="1" t="s">
        <v>12461</v>
      </c>
      <c r="G4841" s="1" t="s">
        <v>72</v>
      </c>
      <c r="H4841" s="1" t="s">
        <v>65</v>
      </c>
      <c r="I4841" s="1">
        <v>0.7</v>
      </c>
      <c r="J4841" s="1" t="s">
        <v>75</v>
      </c>
      <c r="K4841" s="1">
        <v>0</v>
      </c>
      <c r="M4841" s="1">
        <v>0</v>
      </c>
      <c r="O4841" s="1">
        <v>0</v>
      </c>
      <c r="Q4841" s="1">
        <v>0</v>
      </c>
      <c r="S4841" s="1">
        <v>0</v>
      </c>
      <c r="U4841" s="1">
        <v>0</v>
      </c>
      <c r="W4841" s="1">
        <v>0</v>
      </c>
      <c r="Y4841" s="1">
        <v>0</v>
      </c>
      <c r="AA4841" s="1">
        <v>0</v>
      </c>
      <c r="AC4841" s="1">
        <v>0</v>
      </c>
      <c r="AE4841" s="1">
        <v>0</v>
      </c>
      <c r="AG4841" s="1">
        <v>1</v>
      </c>
      <c r="AH4841" s="1">
        <v>0</v>
      </c>
    </row>
    <row r="4842" spans="1:34">
      <c r="A4842" s="1" t="s">
        <v>12462</v>
      </c>
      <c r="B4842" s="1" t="s">
        <v>12463</v>
      </c>
      <c r="C4842" s="1" t="s">
        <v>149</v>
      </c>
      <c r="D4842" s="1">
        <v>22</v>
      </c>
      <c r="E4842" s="1">
        <v>44347</v>
      </c>
      <c r="F4842" s="1" t="s">
        <v>20332</v>
      </c>
      <c r="G4842" s="1" t="s">
        <v>72</v>
      </c>
      <c r="H4842" s="1" t="s">
        <v>65</v>
      </c>
      <c r="I4842" s="1">
        <v>0.4</v>
      </c>
      <c r="J4842" s="1" t="s">
        <v>75</v>
      </c>
      <c r="K4842" s="1">
        <v>0</v>
      </c>
      <c r="M4842" s="1">
        <v>0</v>
      </c>
      <c r="O4842" s="1">
        <v>0</v>
      </c>
      <c r="Q4842" s="1">
        <v>0</v>
      </c>
      <c r="S4842" s="1">
        <v>0</v>
      </c>
      <c r="U4842" s="1">
        <v>0</v>
      </c>
      <c r="W4842" s="1">
        <v>0</v>
      </c>
      <c r="Y4842" s="1">
        <v>0</v>
      </c>
      <c r="AA4842" s="1">
        <v>0</v>
      </c>
      <c r="AC4842" s="1">
        <v>0</v>
      </c>
      <c r="AE4842" s="1">
        <v>0</v>
      </c>
      <c r="AG4842" s="1">
        <v>1</v>
      </c>
      <c r="AH4842" s="1">
        <v>0</v>
      </c>
    </row>
    <row r="4843" spans="1:34">
      <c r="A4843" s="1" t="s">
        <v>12464</v>
      </c>
      <c r="B4843" s="1" t="s">
        <v>12465</v>
      </c>
      <c r="C4843" s="1" t="s">
        <v>334</v>
      </c>
      <c r="D4843" s="1">
        <v>10</v>
      </c>
      <c r="E4843" s="4">
        <v>44707</v>
      </c>
      <c r="F4843" s="1" t="s">
        <v>12466</v>
      </c>
      <c r="G4843" s="1" t="s">
        <v>80</v>
      </c>
      <c r="H4843" s="1" t="s">
        <v>73</v>
      </c>
      <c r="I4843" s="1">
        <v>0</v>
      </c>
      <c r="J4843" s="1" t="s">
        <v>81</v>
      </c>
      <c r="K4843" s="1">
        <v>0.55000000000000004</v>
      </c>
      <c r="L4843" s="1" t="s">
        <v>82</v>
      </c>
      <c r="M4843" s="1">
        <v>0.65</v>
      </c>
      <c r="N4843" s="1" t="s">
        <v>83</v>
      </c>
      <c r="O4843" s="1">
        <v>0.7</v>
      </c>
      <c r="P4843" s="1" t="s">
        <v>84</v>
      </c>
      <c r="Q4843" s="1">
        <v>0.8</v>
      </c>
      <c r="R4843" s="1" t="s">
        <v>85</v>
      </c>
      <c r="S4843" s="1">
        <v>0</v>
      </c>
      <c r="U4843" s="1">
        <v>0</v>
      </c>
      <c r="W4843" s="1">
        <v>0</v>
      </c>
      <c r="Y4843" s="1">
        <v>0</v>
      </c>
      <c r="AA4843" s="1">
        <v>0</v>
      </c>
      <c r="AC4843" s="1">
        <v>0</v>
      </c>
      <c r="AE4843" s="1">
        <v>0</v>
      </c>
      <c r="AG4843" s="1">
        <v>4</v>
      </c>
      <c r="AH4843" s="1">
        <v>15000</v>
      </c>
    </row>
    <row r="4844" spans="1:34">
      <c r="A4844" s="1" t="s">
        <v>12467</v>
      </c>
      <c r="B4844" s="1" t="s">
        <v>12468</v>
      </c>
      <c r="C4844" s="1" t="s">
        <v>199</v>
      </c>
      <c r="D4844" s="1">
        <v>5</v>
      </c>
      <c r="E4844" s="1">
        <v>42114</v>
      </c>
      <c r="F4844" s="1" t="s">
        <v>20332</v>
      </c>
      <c r="G4844" s="1" t="s">
        <v>72</v>
      </c>
      <c r="H4844" s="1" t="s">
        <v>65</v>
      </c>
      <c r="I4844" s="1">
        <v>0.2</v>
      </c>
      <c r="J4844" s="1" t="s">
        <v>75</v>
      </c>
      <c r="K4844" s="1">
        <v>0</v>
      </c>
      <c r="M4844" s="1">
        <v>0</v>
      </c>
      <c r="O4844" s="1">
        <v>0</v>
      </c>
      <c r="Q4844" s="1">
        <v>0</v>
      </c>
      <c r="S4844" s="1">
        <v>0</v>
      </c>
      <c r="U4844" s="1">
        <v>0</v>
      </c>
      <c r="W4844" s="1">
        <v>0</v>
      </c>
      <c r="Y4844" s="1">
        <v>0</v>
      </c>
      <c r="AA4844" s="1">
        <v>0</v>
      </c>
      <c r="AC4844" s="1">
        <v>0</v>
      </c>
      <c r="AE4844" s="1">
        <v>0</v>
      </c>
      <c r="AG4844" s="1">
        <v>1</v>
      </c>
      <c r="AH4844" s="1">
        <v>0</v>
      </c>
    </row>
    <row r="4845" spans="1:34">
      <c r="A4845" s="1" t="s">
        <v>12469</v>
      </c>
      <c r="B4845" s="1" t="s">
        <v>12470</v>
      </c>
      <c r="C4845" s="1" t="s">
        <v>172</v>
      </c>
      <c r="D4845" s="1">
        <v>14</v>
      </c>
      <c r="E4845" s="4">
        <v>44741</v>
      </c>
      <c r="F4845" s="1" t="s">
        <v>12471</v>
      </c>
      <c r="G4845" s="1" t="s">
        <v>72</v>
      </c>
      <c r="H4845" s="1" t="s">
        <v>73</v>
      </c>
      <c r="I4845" s="1">
        <v>0</v>
      </c>
      <c r="J4845" s="1" t="s">
        <v>434</v>
      </c>
      <c r="K4845" s="1">
        <v>0.8</v>
      </c>
      <c r="L4845" s="1" t="s">
        <v>75</v>
      </c>
      <c r="M4845" s="1">
        <v>0</v>
      </c>
      <c r="O4845" s="1">
        <v>0</v>
      </c>
      <c r="Q4845" s="1">
        <v>0</v>
      </c>
      <c r="S4845" s="1">
        <v>0</v>
      </c>
      <c r="U4845" s="1">
        <v>0</v>
      </c>
      <c r="W4845" s="1">
        <v>0</v>
      </c>
      <c r="Y4845" s="1">
        <v>0</v>
      </c>
      <c r="AA4845" s="1">
        <v>0</v>
      </c>
      <c r="AC4845" s="1">
        <v>0</v>
      </c>
      <c r="AE4845" s="1">
        <v>0</v>
      </c>
      <c r="AG4845" s="1">
        <v>2</v>
      </c>
      <c r="AH4845" s="1">
        <v>7500</v>
      </c>
    </row>
    <row r="4846" spans="1:34">
      <c r="A4846" s="1" t="s">
        <v>12472</v>
      </c>
      <c r="B4846" s="1" t="s">
        <v>12473</v>
      </c>
      <c r="C4846" s="1" t="s">
        <v>78</v>
      </c>
      <c r="D4846" s="1">
        <v>2</v>
      </c>
      <c r="E4846" s="4">
        <v>44643</v>
      </c>
      <c r="F4846" s="1" t="s">
        <v>12474</v>
      </c>
      <c r="G4846" s="1" t="s">
        <v>72</v>
      </c>
      <c r="H4846" s="1" t="s">
        <v>65</v>
      </c>
      <c r="I4846" s="1">
        <v>0.2</v>
      </c>
      <c r="J4846" s="1" t="s">
        <v>75</v>
      </c>
      <c r="K4846" s="1">
        <v>0</v>
      </c>
      <c r="M4846" s="1">
        <v>0</v>
      </c>
      <c r="O4846" s="1">
        <v>0</v>
      </c>
      <c r="Q4846" s="1">
        <v>0</v>
      </c>
      <c r="S4846" s="1">
        <v>0</v>
      </c>
      <c r="U4846" s="1">
        <v>0</v>
      </c>
      <c r="W4846" s="1">
        <v>0</v>
      </c>
      <c r="Y4846" s="1">
        <v>0</v>
      </c>
      <c r="AA4846" s="1">
        <v>0</v>
      </c>
      <c r="AC4846" s="1">
        <v>0</v>
      </c>
      <c r="AE4846" s="1">
        <v>0</v>
      </c>
      <c r="AG4846" s="1">
        <v>1</v>
      </c>
      <c r="AH4846" s="1">
        <v>0</v>
      </c>
    </row>
    <row r="4847" spans="1:34">
      <c r="A4847" s="1" t="s">
        <v>12475</v>
      </c>
      <c r="B4847" s="1" t="s">
        <v>12476</v>
      </c>
      <c r="C4847" s="1" t="s">
        <v>30</v>
      </c>
      <c r="D4847" s="1">
        <v>39</v>
      </c>
      <c r="E4847" s="1">
        <v>44347</v>
      </c>
      <c r="F4847" s="1" t="s">
        <v>20332</v>
      </c>
      <c r="G4847" s="1" t="s">
        <v>72</v>
      </c>
      <c r="H4847" s="1" t="s">
        <v>73</v>
      </c>
      <c r="I4847" s="1">
        <v>0</v>
      </c>
      <c r="J4847" s="1" t="s">
        <v>89</v>
      </c>
      <c r="K4847" s="1">
        <v>0.8</v>
      </c>
      <c r="L4847" s="1" t="s">
        <v>75</v>
      </c>
      <c r="M4847" s="1">
        <v>0</v>
      </c>
      <c r="O4847" s="1">
        <v>0</v>
      </c>
      <c r="Q4847" s="1">
        <v>0</v>
      </c>
      <c r="S4847" s="1">
        <v>0</v>
      </c>
      <c r="U4847" s="1">
        <v>0</v>
      </c>
      <c r="W4847" s="1">
        <v>0</v>
      </c>
      <c r="Y4847" s="1">
        <v>0</v>
      </c>
      <c r="AA4847" s="1">
        <v>0</v>
      </c>
      <c r="AC4847" s="1">
        <v>0</v>
      </c>
      <c r="AE4847" s="1">
        <v>0</v>
      </c>
      <c r="AG4847" s="1">
        <v>2</v>
      </c>
      <c r="AH4847" s="1">
        <v>12000</v>
      </c>
    </row>
    <row r="4848" spans="1:34">
      <c r="A4848" s="1" t="s">
        <v>12477</v>
      </c>
      <c r="B4848" s="1" t="s">
        <v>12478</v>
      </c>
      <c r="C4848" s="1" t="s">
        <v>199</v>
      </c>
      <c r="D4848" s="1">
        <v>12</v>
      </c>
      <c r="E4848" s="4">
        <v>44651</v>
      </c>
      <c r="F4848" s="1" t="s">
        <v>12479</v>
      </c>
      <c r="G4848" s="1" t="s">
        <v>72</v>
      </c>
      <c r="H4848" s="1" t="s">
        <v>65</v>
      </c>
      <c r="I4848" s="1">
        <v>0.8</v>
      </c>
      <c r="J4848" s="1" t="s">
        <v>75</v>
      </c>
      <c r="K4848" s="1">
        <v>0</v>
      </c>
      <c r="M4848" s="1">
        <v>0</v>
      </c>
      <c r="O4848" s="1">
        <v>0</v>
      </c>
      <c r="Q4848" s="1">
        <v>0</v>
      </c>
      <c r="S4848" s="1">
        <v>0</v>
      </c>
      <c r="U4848" s="1">
        <v>0</v>
      </c>
      <c r="W4848" s="1">
        <v>0</v>
      </c>
      <c r="Y4848" s="1">
        <v>0</v>
      </c>
      <c r="AA4848" s="1">
        <v>0</v>
      </c>
      <c r="AC4848" s="1">
        <v>0</v>
      </c>
      <c r="AE4848" s="1">
        <v>0</v>
      </c>
      <c r="AG4848" s="1">
        <v>1</v>
      </c>
      <c r="AH4848" s="1">
        <v>0</v>
      </c>
    </row>
    <row r="4849" spans="1:34">
      <c r="A4849" s="1" t="s">
        <v>12480</v>
      </c>
      <c r="B4849" s="1" t="s">
        <v>12481</v>
      </c>
      <c r="C4849" s="1" t="s">
        <v>112</v>
      </c>
      <c r="D4849" s="1">
        <v>27</v>
      </c>
      <c r="E4849" s="1">
        <v>44194</v>
      </c>
      <c r="F4849" s="1" t="s">
        <v>20332</v>
      </c>
      <c r="G4849" s="1" t="s">
        <v>72</v>
      </c>
      <c r="H4849" s="1" t="s">
        <v>65</v>
      </c>
      <c r="I4849" s="1">
        <v>0.6</v>
      </c>
      <c r="J4849" s="1" t="s">
        <v>75</v>
      </c>
      <c r="K4849" s="1">
        <v>0</v>
      </c>
      <c r="M4849" s="1">
        <v>0</v>
      </c>
      <c r="O4849" s="1">
        <v>0</v>
      </c>
      <c r="Q4849" s="1">
        <v>0</v>
      </c>
      <c r="S4849" s="1">
        <v>0</v>
      </c>
      <c r="U4849" s="1">
        <v>0</v>
      </c>
      <c r="W4849" s="1">
        <v>0</v>
      </c>
      <c r="Y4849" s="1">
        <v>0</v>
      </c>
      <c r="AA4849" s="1">
        <v>0</v>
      </c>
      <c r="AC4849" s="1">
        <v>0</v>
      </c>
      <c r="AE4849" s="1">
        <v>0</v>
      </c>
      <c r="AG4849" s="1">
        <v>1</v>
      </c>
      <c r="AH4849" s="1">
        <v>0</v>
      </c>
    </row>
    <row r="4850" spans="1:34">
      <c r="A4850" s="1" t="s">
        <v>12482</v>
      </c>
      <c r="B4850" s="1" t="s">
        <v>12483</v>
      </c>
      <c r="C4850" s="1" t="s">
        <v>322</v>
      </c>
      <c r="D4850" s="1">
        <v>5</v>
      </c>
      <c r="E4850" s="4">
        <v>44680</v>
      </c>
      <c r="F4850" s="1" t="s">
        <v>12484</v>
      </c>
      <c r="G4850" s="1" t="s">
        <v>72</v>
      </c>
      <c r="H4850" s="1" t="s">
        <v>65</v>
      </c>
      <c r="I4850" s="1">
        <v>0.2</v>
      </c>
      <c r="J4850" s="1" t="s">
        <v>75</v>
      </c>
      <c r="K4850" s="1">
        <v>0</v>
      </c>
      <c r="M4850" s="1">
        <v>0</v>
      </c>
      <c r="O4850" s="1">
        <v>0</v>
      </c>
      <c r="Q4850" s="1">
        <v>0</v>
      </c>
      <c r="S4850" s="1">
        <v>0</v>
      </c>
      <c r="U4850" s="1">
        <v>0</v>
      </c>
      <c r="W4850" s="1">
        <v>0</v>
      </c>
      <c r="Y4850" s="1">
        <v>0</v>
      </c>
      <c r="AA4850" s="1">
        <v>0</v>
      </c>
      <c r="AC4850" s="1">
        <v>0</v>
      </c>
      <c r="AE4850" s="1">
        <v>0</v>
      </c>
      <c r="AG4850" s="1">
        <v>1</v>
      </c>
      <c r="AH4850" s="1">
        <v>0</v>
      </c>
    </row>
    <row r="4851" spans="1:34">
      <c r="A4851" s="1" t="s">
        <v>12485</v>
      </c>
      <c r="B4851" s="1" t="s">
        <v>12486</v>
      </c>
      <c r="C4851" s="1" t="s">
        <v>365</v>
      </c>
      <c r="H4851" s="1" t="s">
        <v>65</v>
      </c>
      <c r="I4851" s="1" t="s">
        <v>66</v>
      </c>
      <c r="V4851" s="1" t="s">
        <v>67</v>
      </c>
    </row>
    <row r="4852" spans="1:34">
      <c r="A4852" s="1" t="s">
        <v>12487</v>
      </c>
      <c r="B4852" s="1" t="s">
        <v>12488</v>
      </c>
      <c r="C4852" s="1" t="s">
        <v>179</v>
      </c>
      <c r="D4852" s="1">
        <v>42</v>
      </c>
      <c r="E4852" s="4">
        <v>44559</v>
      </c>
      <c r="F4852" s="1" t="s">
        <v>12489</v>
      </c>
      <c r="G4852" s="1" t="s">
        <v>72</v>
      </c>
      <c r="H4852" s="1" t="s">
        <v>65</v>
      </c>
      <c r="I4852" s="1">
        <v>0.8</v>
      </c>
      <c r="J4852" s="1" t="s">
        <v>75</v>
      </c>
      <c r="K4852" s="1">
        <v>0</v>
      </c>
      <c r="M4852" s="1">
        <v>0</v>
      </c>
      <c r="O4852" s="1">
        <v>0</v>
      </c>
      <c r="Q4852" s="1">
        <v>0</v>
      </c>
      <c r="S4852" s="1">
        <v>0</v>
      </c>
      <c r="U4852" s="1">
        <v>0</v>
      </c>
      <c r="W4852" s="1">
        <v>0</v>
      </c>
      <c r="Y4852" s="1">
        <v>0</v>
      </c>
      <c r="AA4852" s="1">
        <v>0</v>
      </c>
      <c r="AC4852" s="1">
        <v>0</v>
      </c>
      <c r="AE4852" s="1">
        <v>0</v>
      </c>
      <c r="AG4852" s="1">
        <v>1</v>
      </c>
      <c r="AH4852" s="1">
        <v>0</v>
      </c>
    </row>
    <row r="4853" spans="1:34">
      <c r="A4853" s="1" t="s">
        <v>12490</v>
      </c>
      <c r="B4853" s="1" t="s">
        <v>12491</v>
      </c>
      <c r="C4853" s="1" t="s">
        <v>212</v>
      </c>
      <c r="D4853" s="1">
        <v>52</v>
      </c>
      <c r="E4853" s="4">
        <v>44558</v>
      </c>
      <c r="F4853" s="1" t="s">
        <v>12492</v>
      </c>
      <c r="G4853" s="1" t="s">
        <v>80</v>
      </c>
      <c r="H4853" s="1" t="s">
        <v>73</v>
      </c>
      <c r="I4853" s="1">
        <v>0</v>
      </c>
      <c r="J4853" s="1" t="s">
        <v>397</v>
      </c>
      <c r="K4853" s="1">
        <v>0.5</v>
      </c>
      <c r="L4853" s="1" t="s">
        <v>75</v>
      </c>
      <c r="M4853" s="1">
        <v>0</v>
      </c>
      <c r="O4853" s="1">
        <v>0</v>
      </c>
      <c r="Q4853" s="1">
        <v>0</v>
      </c>
      <c r="S4853" s="1">
        <v>0</v>
      </c>
      <c r="U4853" s="1">
        <v>0</v>
      </c>
      <c r="W4853" s="1">
        <v>0</v>
      </c>
      <c r="Y4853" s="1">
        <v>0</v>
      </c>
      <c r="AA4853" s="1">
        <v>0</v>
      </c>
      <c r="AC4853" s="1">
        <v>0</v>
      </c>
      <c r="AE4853" s="1">
        <v>0</v>
      </c>
      <c r="AG4853" s="1">
        <v>2</v>
      </c>
      <c r="AH4853" s="1">
        <v>8000</v>
      </c>
    </row>
    <row r="4854" spans="1:34">
      <c r="A4854" s="1" t="s">
        <v>12493</v>
      </c>
      <c r="B4854" s="1" t="s">
        <v>12494</v>
      </c>
      <c r="C4854" s="1" t="s">
        <v>488</v>
      </c>
      <c r="D4854" s="1">
        <v>86</v>
      </c>
      <c r="E4854" s="1">
        <v>41585</v>
      </c>
      <c r="F4854" s="1" t="s">
        <v>20332</v>
      </c>
      <c r="G4854" s="1" t="s">
        <v>72</v>
      </c>
      <c r="H4854" s="1" t="s">
        <v>65</v>
      </c>
      <c r="I4854" s="1">
        <v>0.8</v>
      </c>
      <c r="J4854" s="1" t="s">
        <v>75</v>
      </c>
      <c r="K4854" s="1">
        <v>0</v>
      </c>
      <c r="M4854" s="1">
        <v>0</v>
      </c>
      <c r="O4854" s="1">
        <v>0</v>
      </c>
      <c r="Q4854" s="1">
        <v>0</v>
      </c>
      <c r="S4854" s="1">
        <v>0</v>
      </c>
      <c r="U4854" s="1">
        <v>0</v>
      </c>
      <c r="W4854" s="1">
        <v>0</v>
      </c>
      <c r="Y4854" s="1">
        <v>0</v>
      </c>
      <c r="AA4854" s="1">
        <v>0</v>
      </c>
      <c r="AC4854" s="1">
        <v>0</v>
      </c>
      <c r="AE4854" s="1">
        <v>0</v>
      </c>
      <c r="AG4854" s="1">
        <v>1</v>
      </c>
      <c r="AH4854" s="1">
        <v>0</v>
      </c>
    </row>
    <row r="4855" spans="1:34">
      <c r="A4855" s="1" t="s">
        <v>12495</v>
      </c>
      <c r="B4855" s="1" t="s">
        <v>12496</v>
      </c>
      <c r="C4855" s="1" t="s">
        <v>533</v>
      </c>
      <c r="D4855" s="1">
        <v>51</v>
      </c>
      <c r="E4855" s="1">
        <v>41204</v>
      </c>
      <c r="F4855" s="1" t="s">
        <v>20332</v>
      </c>
      <c r="G4855" s="1" t="s">
        <v>72</v>
      </c>
      <c r="H4855" s="1" t="s">
        <v>73</v>
      </c>
      <c r="I4855" s="1">
        <v>0</v>
      </c>
      <c r="J4855" s="1" t="s">
        <v>485</v>
      </c>
      <c r="K4855" s="1">
        <v>0.8</v>
      </c>
      <c r="L4855" s="1" t="s">
        <v>75</v>
      </c>
      <c r="M4855" s="1">
        <v>0</v>
      </c>
      <c r="O4855" s="1">
        <v>0</v>
      </c>
      <c r="Q4855" s="1">
        <v>0</v>
      </c>
      <c r="S4855" s="1">
        <v>0</v>
      </c>
      <c r="U4855" s="1">
        <v>0</v>
      </c>
      <c r="W4855" s="1">
        <v>0</v>
      </c>
      <c r="Y4855" s="1">
        <v>0</v>
      </c>
      <c r="AA4855" s="1">
        <v>0</v>
      </c>
      <c r="AC4855" s="1">
        <v>0</v>
      </c>
      <c r="AE4855" s="1">
        <v>0</v>
      </c>
      <c r="AG4855" s="1">
        <v>2</v>
      </c>
      <c r="AH4855" s="1">
        <v>10999.99</v>
      </c>
    </row>
    <row r="4856" spans="1:34">
      <c r="A4856" s="1" t="s">
        <v>12497</v>
      </c>
      <c r="B4856" s="1" t="s">
        <v>12498</v>
      </c>
      <c r="C4856" s="1" t="s">
        <v>65</v>
      </c>
      <c r="D4856" s="1">
        <v>12</v>
      </c>
      <c r="E4856" s="1">
        <v>41547</v>
      </c>
      <c r="F4856" s="1" t="s">
        <v>20332</v>
      </c>
      <c r="G4856" s="1" t="s">
        <v>72</v>
      </c>
      <c r="H4856" s="1" t="s">
        <v>73</v>
      </c>
      <c r="I4856" s="1">
        <v>0</v>
      </c>
      <c r="J4856" s="1" t="s">
        <v>74</v>
      </c>
      <c r="K4856" s="1">
        <v>0.6</v>
      </c>
      <c r="L4856" s="1" t="s">
        <v>75</v>
      </c>
      <c r="M4856" s="1">
        <v>0</v>
      </c>
      <c r="O4856" s="1">
        <v>0</v>
      </c>
      <c r="Q4856" s="1">
        <v>0</v>
      </c>
      <c r="S4856" s="1">
        <v>0</v>
      </c>
      <c r="U4856" s="1">
        <v>0</v>
      </c>
      <c r="W4856" s="1">
        <v>0</v>
      </c>
      <c r="Y4856" s="1">
        <v>0</v>
      </c>
      <c r="AA4856" s="1">
        <v>0</v>
      </c>
      <c r="AC4856" s="1">
        <v>0</v>
      </c>
      <c r="AE4856" s="1">
        <v>0</v>
      </c>
      <c r="AG4856" s="1">
        <v>2</v>
      </c>
      <c r="AH4856" s="1">
        <v>10000</v>
      </c>
    </row>
    <row r="4857" spans="1:34">
      <c r="A4857" s="1" t="s">
        <v>12499</v>
      </c>
      <c r="B4857" s="1" t="s">
        <v>12500</v>
      </c>
      <c r="C4857" s="1" t="s">
        <v>212</v>
      </c>
      <c r="D4857" s="1">
        <v>19</v>
      </c>
      <c r="E4857" s="4">
        <v>44709</v>
      </c>
      <c r="F4857" s="1" t="s">
        <v>12501</v>
      </c>
      <c r="G4857" s="1" t="s">
        <v>72</v>
      </c>
      <c r="H4857" s="1" t="s">
        <v>65</v>
      </c>
      <c r="I4857" s="1">
        <v>0.2</v>
      </c>
      <c r="J4857" s="1" t="s">
        <v>75</v>
      </c>
      <c r="K4857" s="1">
        <v>0</v>
      </c>
      <c r="M4857" s="1">
        <v>0</v>
      </c>
      <c r="O4857" s="1">
        <v>0</v>
      </c>
      <c r="Q4857" s="1">
        <v>0</v>
      </c>
      <c r="S4857" s="1">
        <v>0</v>
      </c>
      <c r="U4857" s="1">
        <v>0</v>
      </c>
      <c r="W4857" s="1">
        <v>0</v>
      </c>
      <c r="Y4857" s="1">
        <v>0</v>
      </c>
      <c r="AA4857" s="1">
        <v>0</v>
      </c>
      <c r="AC4857" s="1">
        <v>0</v>
      </c>
      <c r="AE4857" s="1">
        <v>0</v>
      </c>
      <c r="AG4857" s="1">
        <v>1</v>
      </c>
      <c r="AH4857" s="1">
        <v>0</v>
      </c>
    </row>
    <row r="4858" spans="1:34">
      <c r="A4858" s="1" t="s">
        <v>12502</v>
      </c>
      <c r="B4858" s="1" t="s">
        <v>12503</v>
      </c>
      <c r="C4858" s="1" t="s">
        <v>327</v>
      </c>
      <c r="D4858" s="1">
        <v>8</v>
      </c>
      <c r="E4858" s="4">
        <v>44587</v>
      </c>
      <c r="F4858" s="1" t="s">
        <v>12504</v>
      </c>
      <c r="G4858" s="1" t="s">
        <v>72</v>
      </c>
      <c r="H4858" s="1" t="s">
        <v>65</v>
      </c>
      <c r="I4858" s="1">
        <v>0.8</v>
      </c>
      <c r="J4858" s="1" t="s">
        <v>75</v>
      </c>
      <c r="K4858" s="1">
        <v>0</v>
      </c>
      <c r="M4858" s="1">
        <v>0</v>
      </c>
      <c r="O4858" s="1">
        <v>0</v>
      </c>
      <c r="Q4858" s="1">
        <v>0</v>
      </c>
      <c r="S4858" s="1">
        <v>0</v>
      </c>
      <c r="U4858" s="1">
        <v>0</v>
      </c>
      <c r="W4858" s="1">
        <v>0</v>
      </c>
      <c r="Y4858" s="1">
        <v>0</v>
      </c>
      <c r="AA4858" s="1">
        <v>0</v>
      </c>
      <c r="AC4858" s="1">
        <v>0</v>
      </c>
      <c r="AE4858" s="1">
        <v>0</v>
      </c>
      <c r="AG4858" s="1">
        <v>1</v>
      </c>
      <c r="AH4858" s="1">
        <v>0</v>
      </c>
    </row>
    <row r="4859" spans="1:34">
      <c r="A4859" s="1" t="s">
        <v>12505</v>
      </c>
      <c r="B4859" s="1" t="s">
        <v>12506</v>
      </c>
      <c r="C4859" s="1" t="s">
        <v>731</v>
      </c>
      <c r="D4859" s="1">
        <v>6</v>
      </c>
      <c r="E4859" s="4">
        <v>44604</v>
      </c>
      <c r="F4859" s="1" t="s">
        <v>12507</v>
      </c>
      <c r="G4859" s="1" t="s">
        <v>80</v>
      </c>
      <c r="H4859" s="1" t="s">
        <v>73</v>
      </c>
      <c r="I4859" s="1">
        <v>0</v>
      </c>
      <c r="J4859" s="1" t="s">
        <v>81</v>
      </c>
      <c r="K4859" s="1">
        <v>0.5</v>
      </c>
      <c r="L4859" s="1" t="s">
        <v>82</v>
      </c>
      <c r="M4859" s="1">
        <v>0.65</v>
      </c>
      <c r="N4859" s="1" t="s">
        <v>83</v>
      </c>
      <c r="O4859" s="1">
        <v>0.7</v>
      </c>
      <c r="P4859" s="1" t="s">
        <v>84</v>
      </c>
      <c r="Q4859" s="1">
        <v>0.75</v>
      </c>
      <c r="R4859" s="1" t="s">
        <v>85</v>
      </c>
      <c r="S4859" s="1">
        <v>0</v>
      </c>
      <c r="U4859" s="1">
        <v>0</v>
      </c>
      <c r="W4859" s="1">
        <v>0</v>
      </c>
      <c r="Y4859" s="1">
        <v>0</v>
      </c>
      <c r="AA4859" s="1">
        <v>0</v>
      </c>
      <c r="AC4859" s="1">
        <v>0</v>
      </c>
      <c r="AE4859" s="1">
        <v>0</v>
      </c>
      <c r="AG4859" s="1">
        <v>4</v>
      </c>
      <c r="AH4859" s="1">
        <v>15000</v>
      </c>
    </row>
    <row r="4860" spans="1:34">
      <c r="A4860" s="1" t="s">
        <v>12508</v>
      </c>
      <c r="B4860" s="1" t="s">
        <v>12509</v>
      </c>
      <c r="C4860" s="1" t="s">
        <v>152</v>
      </c>
      <c r="D4860" s="1">
        <v>6</v>
      </c>
      <c r="E4860" s="1">
        <v>44001</v>
      </c>
      <c r="F4860" s="1" t="s">
        <v>20332</v>
      </c>
      <c r="G4860" s="1" t="s">
        <v>72</v>
      </c>
      <c r="H4860" s="1" t="s">
        <v>73</v>
      </c>
      <c r="I4860" s="1">
        <v>0</v>
      </c>
      <c r="J4860" s="1" t="s">
        <v>397</v>
      </c>
      <c r="K4860" s="1">
        <v>0.7</v>
      </c>
      <c r="L4860" s="1" t="s">
        <v>75</v>
      </c>
      <c r="M4860" s="1">
        <v>0</v>
      </c>
      <c r="O4860" s="1">
        <v>0</v>
      </c>
      <c r="Q4860" s="1">
        <v>0</v>
      </c>
      <c r="S4860" s="1">
        <v>0</v>
      </c>
      <c r="U4860" s="1">
        <v>0</v>
      </c>
      <c r="W4860" s="1">
        <v>0</v>
      </c>
      <c r="Y4860" s="1">
        <v>0</v>
      </c>
      <c r="AA4860" s="1">
        <v>0</v>
      </c>
      <c r="AC4860" s="1">
        <v>0</v>
      </c>
      <c r="AE4860" s="1">
        <v>0</v>
      </c>
      <c r="AG4860" s="1">
        <v>2</v>
      </c>
      <c r="AH4860" s="1">
        <v>8000</v>
      </c>
    </row>
    <row r="4861" spans="1:34">
      <c r="A4861" s="1" t="s">
        <v>12510</v>
      </c>
      <c r="B4861" s="1" t="s">
        <v>12511</v>
      </c>
      <c r="C4861" s="1" t="s">
        <v>255</v>
      </c>
      <c r="D4861" s="1">
        <v>22</v>
      </c>
      <c r="E4861" s="1">
        <v>43453</v>
      </c>
      <c r="F4861" s="1" t="s">
        <v>20332</v>
      </c>
      <c r="G4861" s="1" t="s">
        <v>72</v>
      </c>
      <c r="H4861" s="1" t="s">
        <v>65</v>
      </c>
      <c r="I4861" s="1">
        <v>0.7</v>
      </c>
      <c r="J4861" s="1" t="s">
        <v>75</v>
      </c>
      <c r="K4861" s="1">
        <v>0</v>
      </c>
      <c r="M4861" s="1">
        <v>0</v>
      </c>
      <c r="O4861" s="1">
        <v>0</v>
      </c>
      <c r="Q4861" s="1">
        <v>0</v>
      </c>
      <c r="S4861" s="1">
        <v>0</v>
      </c>
      <c r="U4861" s="1">
        <v>0</v>
      </c>
      <c r="W4861" s="1">
        <v>0</v>
      </c>
      <c r="Y4861" s="1">
        <v>0</v>
      </c>
      <c r="AA4861" s="1">
        <v>0</v>
      </c>
      <c r="AC4861" s="1">
        <v>0</v>
      </c>
      <c r="AE4861" s="1">
        <v>0</v>
      </c>
      <c r="AG4861" s="1">
        <v>1</v>
      </c>
      <c r="AH4861" s="1">
        <v>0</v>
      </c>
    </row>
    <row r="4862" spans="1:34">
      <c r="A4862" s="1" t="s">
        <v>12512</v>
      </c>
      <c r="B4862" s="1" t="s">
        <v>12513</v>
      </c>
      <c r="C4862" s="1" t="s">
        <v>1153</v>
      </c>
      <c r="D4862" s="1">
        <v>3</v>
      </c>
      <c r="E4862" s="4">
        <v>44658</v>
      </c>
      <c r="F4862" s="1" t="s">
        <v>12514</v>
      </c>
      <c r="G4862" s="1" t="s">
        <v>72</v>
      </c>
      <c r="H4862" s="1" t="s">
        <v>73</v>
      </c>
      <c r="I4862" s="1">
        <v>0</v>
      </c>
      <c r="J4862" s="1" t="s">
        <v>89</v>
      </c>
      <c r="K4862" s="1">
        <v>0.8</v>
      </c>
      <c r="L4862" s="1" t="s">
        <v>75</v>
      </c>
      <c r="M4862" s="1">
        <v>0</v>
      </c>
      <c r="O4862" s="1">
        <v>0</v>
      </c>
      <c r="Q4862" s="1">
        <v>0</v>
      </c>
      <c r="S4862" s="1">
        <v>0</v>
      </c>
      <c r="U4862" s="1">
        <v>0</v>
      </c>
      <c r="W4862" s="1">
        <v>0</v>
      </c>
      <c r="Y4862" s="1">
        <v>0</v>
      </c>
      <c r="AA4862" s="1">
        <v>0</v>
      </c>
      <c r="AC4862" s="1">
        <v>0</v>
      </c>
      <c r="AE4862" s="1">
        <v>0</v>
      </c>
      <c r="AG4862" s="1">
        <v>2</v>
      </c>
      <c r="AH4862" s="1">
        <v>12000</v>
      </c>
    </row>
    <row r="4863" spans="1:34">
      <c r="A4863" s="1" t="s">
        <v>12515</v>
      </c>
      <c r="B4863" s="1" t="s">
        <v>12516</v>
      </c>
      <c r="C4863" s="1" t="s">
        <v>152</v>
      </c>
      <c r="D4863" s="1">
        <v>12</v>
      </c>
      <c r="E4863" s="4">
        <v>44677</v>
      </c>
      <c r="F4863" s="1" t="s">
        <v>12517</v>
      </c>
      <c r="G4863" s="1" t="s">
        <v>80</v>
      </c>
      <c r="H4863" s="1" t="s">
        <v>73</v>
      </c>
      <c r="I4863" s="1">
        <v>0</v>
      </c>
      <c r="J4863" s="1" t="s">
        <v>684</v>
      </c>
      <c r="K4863" s="1">
        <v>0.4</v>
      </c>
      <c r="L4863" s="1" t="s">
        <v>82</v>
      </c>
      <c r="M4863" s="1">
        <v>0.5</v>
      </c>
      <c r="N4863" s="1" t="s">
        <v>83</v>
      </c>
      <c r="O4863" s="1">
        <v>0.75</v>
      </c>
      <c r="P4863" s="1" t="s">
        <v>84</v>
      </c>
      <c r="Q4863" s="1">
        <v>0.8</v>
      </c>
      <c r="R4863" s="1" t="s">
        <v>85</v>
      </c>
      <c r="S4863" s="1">
        <v>0</v>
      </c>
      <c r="U4863" s="1">
        <v>0</v>
      </c>
      <c r="W4863" s="1">
        <v>0</v>
      </c>
      <c r="Y4863" s="1">
        <v>0</v>
      </c>
      <c r="AA4863" s="1">
        <v>0</v>
      </c>
      <c r="AC4863" s="1">
        <v>0</v>
      </c>
      <c r="AE4863" s="1">
        <v>0</v>
      </c>
      <c r="AG4863" s="1">
        <v>4</v>
      </c>
      <c r="AH4863" s="1">
        <v>11000</v>
      </c>
    </row>
    <row r="4864" spans="1:34">
      <c r="A4864" s="1" t="s">
        <v>12518</v>
      </c>
      <c r="B4864" s="1" t="s">
        <v>12519</v>
      </c>
      <c r="C4864" s="1" t="s">
        <v>146</v>
      </c>
      <c r="D4864" s="1">
        <v>7</v>
      </c>
      <c r="E4864" s="1">
        <v>44307</v>
      </c>
      <c r="F4864" s="1" t="s">
        <v>20332</v>
      </c>
      <c r="G4864" s="1" t="s">
        <v>72</v>
      </c>
      <c r="H4864" s="1" t="s">
        <v>65</v>
      </c>
      <c r="I4864" s="1">
        <v>0.75</v>
      </c>
      <c r="J4864" s="1" t="s">
        <v>75</v>
      </c>
      <c r="K4864" s="1">
        <v>0</v>
      </c>
      <c r="M4864" s="1">
        <v>0</v>
      </c>
      <c r="O4864" s="1">
        <v>0</v>
      </c>
      <c r="Q4864" s="1">
        <v>0</v>
      </c>
      <c r="S4864" s="1">
        <v>0</v>
      </c>
      <c r="U4864" s="1">
        <v>0</v>
      </c>
      <c r="W4864" s="1">
        <v>0</v>
      </c>
      <c r="Y4864" s="1">
        <v>0</v>
      </c>
      <c r="AA4864" s="1">
        <v>0</v>
      </c>
      <c r="AC4864" s="1">
        <v>0</v>
      </c>
      <c r="AE4864" s="1">
        <v>0</v>
      </c>
      <c r="AG4864" s="1">
        <v>1</v>
      </c>
      <c r="AH4864" s="1">
        <v>0</v>
      </c>
    </row>
    <row r="4865" spans="1:34">
      <c r="A4865" s="1" t="s">
        <v>12520</v>
      </c>
      <c r="B4865" s="1" t="s">
        <v>12521</v>
      </c>
      <c r="C4865" s="1" t="s">
        <v>334</v>
      </c>
      <c r="D4865" s="1">
        <v>9</v>
      </c>
      <c r="E4865" s="1">
        <v>44343</v>
      </c>
      <c r="F4865" s="1" t="s">
        <v>20332</v>
      </c>
      <c r="G4865" s="1" t="s">
        <v>72</v>
      </c>
      <c r="H4865" s="1" t="s">
        <v>65</v>
      </c>
      <c r="I4865" s="1">
        <v>0.2</v>
      </c>
      <c r="J4865" s="1" t="s">
        <v>75</v>
      </c>
      <c r="K4865" s="1">
        <v>0</v>
      </c>
      <c r="M4865" s="1">
        <v>0</v>
      </c>
      <c r="O4865" s="1">
        <v>0</v>
      </c>
      <c r="Q4865" s="1">
        <v>0</v>
      </c>
      <c r="S4865" s="1">
        <v>0</v>
      </c>
      <c r="U4865" s="1">
        <v>0</v>
      </c>
      <c r="W4865" s="1">
        <v>0</v>
      </c>
      <c r="Y4865" s="1">
        <v>0</v>
      </c>
      <c r="AA4865" s="1">
        <v>0</v>
      </c>
      <c r="AC4865" s="1">
        <v>0</v>
      </c>
      <c r="AE4865" s="1">
        <v>0</v>
      </c>
      <c r="AG4865" s="1">
        <v>1</v>
      </c>
      <c r="AH4865" s="1">
        <v>0</v>
      </c>
    </row>
    <row r="4866" spans="1:34">
      <c r="A4866" s="1" t="s">
        <v>12522</v>
      </c>
      <c r="B4866" s="1" t="s">
        <v>12523</v>
      </c>
      <c r="C4866" s="1" t="s">
        <v>225</v>
      </c>
      <c r="D4866" s="1">
        <v>10</v>
      </c>
      <c r="E4866" s="1">
        <v>44678</v>
      </c>
      <c r="F4866" s="1" t="s">
        <v>20659</v>
      </c>
      <c r="G4866" s="1" t="s">
        <v>72</v>
      </c>
      <c r="H4866" s="1" t="s">
        <v>73</v>
      </c>
      <c r="I4866" s="1">
        <v>0</v>
      </c>
      <c r="J4866" s="1" t="s">
        <v>397</v>
      </c>
      <c r="K4866" s="1">
        <v>0.8</v>
      </c>
      <c r="L4866" s="1" t="s">
        <v>75</v>
      </c>
      <c r="M4866" s="1">
        <v>0</v>
      </c>
      <c r="O4866" s="1">
        <v>0</v>
      </c>
      <c r="Q4866" s="1">
        <v>0</v>
      </c>
      <c r="S4866" s="1">
        <v>0</v>
      </c>
      <c r="U4866" s="1">
        <v>0</v>
      </c>
      <c r="W4866" s="1">
        <v>0</v>
      </c>
      <c r="Y4866" s="1">
        <v>0</v>
      </c>
      <c r="AA4866" s="1">
        <v>0</v>
      </c>
      <c r="AC4866" s="1">
        <v>0</v>
      </c>
      <c r="AE4866" s="1">
        <v>0</v>
      </c>
      <c r="AG4866" s="1">
        <v>2</v>
      </c>
      <c r="AH4866" s="1">
        <v>8000</v>
      </c>
    </row>
    <row r="4867" spans="1:34">
      <c r="A4867" s="1" t="s">
        <v>12524</v>
      </c>
      <c r="B4867" s="1" t="s">
        <v>12525</v>
      </c>
      <c r="C4867" s="1" t="s">
        <v>199</v>
      </c>
      <c r="D4867" s="1">
        <v>1</v>
      </c>
      <c r="E4867" s="4">
        <v>44634</v>
      </c>
      <c r="F4867" s="1" t="s">
        <v>12526</v>
      </c>
      <c r="G4867" s="1" t="s">
        <v>80</v>
      </c>
      <c r="H4867" s="1" t="s">
        <v>73</v>
      </c>
      <c r="I4867" s="1">
        <v>0</v>
      </c>
      <c r="J4867" s="1" t="s">
        <v>397</v>
      </c>
      <c r="K4867" s="1">
        <v>0.25</v>
      </c>
      <c r="L4867" s="1" t="s">
        <v>82</v>
      </c>
      <c r="M4867" s="1">
        <v>0.45</v>
      </c>
      <c r="N4867" s="1" t="s">
        <v>83</v>
      </c>
      <c r="O4867" s="1">
        <v>0.6</v>
      </c>
      <c r="P4867" s="1" t="s">
        <v>84</v>
      </c>
      <c r="Q4867" s="1">
        <v>0.78</v>
      </c>
      <c r="R4867" s="1" t="s">
        <v>85</v>
      </c>
      <c r="S4867" s="1">
        <v>0</v>
      </c>
      <c r="U4867" s="1">
        <v>0</v>
      </c>
      <c r="W4867" s="1">
        <v>0</v>
      </c>
      <c r="Y4867" s="1">
        <v>0</v>
      </c>
      <c r="AA4867" s="1">
        <v>0</v>
      </c>
      <c r="AC4867" s="1">
        <v>0</v>
      </c>
      <c r="AE4867" s="1">
        <v>0</v>
      </c>
      <c r="AG4867" s="1">
        <v>4</v>
      </c>
      <c r="AH4867" s="1">
        <v>8000</v>
      </c>
    </row>
    <row r="4868" spans="1:34">
      <c r="A4868" s="1" t="s">
        <v>12527</v>
      </c>
      <c r="B4868" s="1" t="s">
        <v>12528</v>
      </c>
      <c r="C4868" s="1" t="s">
        <v>78</v>
      </c>
      <c r="D4868" s="1">
        <v>3</v>
      </c>
      <c r="E4868" s="4">
        <v>44634</v>
      </c>
      <c r="F4868" s="1" t="s">
        <v>12529</v>
      </c>
      <c r="G4868" s="1" t="s">
        <v>72</v>
      </c>
      <c r="H4868" s="1" t="s">
        <v>65</v>
      </c>
      <c r="I4868" s="1">
        <v>0.3</v>
      </c>
      <c r="J4868" s="1" t="s">
        <v>75</v>
      </c>
      <c r="K4868" s="1">
        <v>0</v>
      </c>
      <c r="M4868" s="1">
        <v>0</v>
      </c>
      <c r="O4868" s="1">
        <v>0</v>
      </c>
      <c r="Q4868" s="1">
        <v>0</v>
      </c>
      <c r="S4868" s="1">
        <v>0</v>
      </c>
      <c r="U4868" s="1">
        <v>0</v>
      </c>
      <c r="W4868" s="1">
        <v>0</v>
      </c>
      <c r="Y4868" s="1">
        <v>0</v>
      </c>
      <c r="AA4868" s="1">
        <v>0</v>
      </c>
      <c r="AC4868" s="1">
        <v>0</v>
      </c>
      <c r="AE4868" s="1">
        <v>0</v>
      </c>
      <c r="AG4868" s="1">
        <v>1</v>
      </c>
      <c r="AH4868" s="1">
        <v>0</v>
      </c>
    </row>
    <row r="4869" spans="1:34">
      <c r="A4869" s="1" t="s">
        <v>12530</v>
      </c>
      <c r="B4869" s="1" t="s">
        <v>12531</v>
      </c>
      <c r="C4869" s="1" t="s">
        <v>322</v>
      </c>
      <c r="D4869" s="1">
        <v>8</v>
      </c>
      <c r="E4869" s="4">
        <v>44671</v>
      </c>
      <c r="F4869" s="1" t="s">
        <v>12532</v>
      </c>
      <c r="G4869" s="1" t="s">
        <v>72</v>
      </c>
      <c r="H4869" s="1" t="s">
        <v>65</v>
      </c>
      <c r="I4869" s="1">
        <v>0.5</v>
      </c>
      <c r="J4869" s="1" t="s">
        <v>75</v>
      </c>
      <c r="K4869" s="1">
        <v>0</v>
      </c>
      <c r="M4869" s="1">
        <v>0</v>
      </c>
      <c r="O4869" s="1">
        <v>0</v>
      </c>
      <c r="Q4869" s="1">
        <v>0</v>
      </c>
      <c r="S4869" s="1">
        <v>0</v>
      </c>
      <c r="U4869" s="1">
        <v>0</v>
      </c>
      <c r="W4869" s="1">
        <v>0</v>
      </c>
      <c r="Y4869" s="1">
        <v>0</v>
      </c>
      <c r="AA4869" s="1">
        <v>0</v>
      </c>
      <c r="AC4869" s="1">
        <v>0</v>
      </c>
      <c r="AE4869" s="1">
        <v>0</v>
      </c>
      <c r="AG4869" s="1">
        <v>1</v>
      </c>
      <c r="AH4869" s="1">
        <v>0</v>
      </c>
    </row>
    <row r="4870" spans="1:34">
      <c r="A4870" s="1" t="s">
        <v>12533</v>
      </c>
      <c r="B4870" s="1" t="s">
        <v>12534</v>
      </c>
      <c r="C4870" s="1" t="s">
        <v>135</v>
      </c>
      <c r="D4870" s="1">
        <v>63</v>
      </c>
      <c r="E4870" s="1">
        <v>43677</v>
      </c>
      <c r="F4870" s="1" t="s">
        <v>20332</v>
      </c>
      <c r="G4870" s="1" t="s">
        <v>72</v>
      </c>
      <c r="H4870" s="1" t="s">
        <v>73</v>
      </c>
      <c r="I4870" s="1">
        <v>0</v>
      </c>
      <c r="J4870" s="1" t="s">
        <v>74</v>
      </c>
      <c r="K4870" s="1">
        <v>0.8</v>
      </c>
      <c r="L4870" s="1" t="s">
        <v>75</v>
      </c>
      <c r="M4870" s="1">
        <v>0</v>
      </c>
      <c r="O4870" s="1">
        <v>0</v>
      </c>
      <c r="Q4870" s="1">
        <v>0</v>
      </c>
      <c r="S4870" s="1">
        <v>0</v>
      </c>
      <c r="U4870" s="1">
        <v>0</v>
      </c>
      <c r="W4870" s="1">
        <v>0</v>
      </c>
      <c r="Y4870" s="1">
        <v>0</v>
      </c>
      <c r="AA4870" s="1">
        <v>0</v>
      </c>
      <c r="AC4870" s="1">
        <v>0</v>
      </c>
      <c r="AE4870" s="1">
        <v>0</v>
      </c>
      <c r="AG4870" s="1">
        <v>2</v>
      </c>
      <c r="AH4870" s="1">
        <v>10000</v>
      </c>
    </row>
    <row r="4871" spans="1:34">
      <c r="A4871" s="1" t="s">
        <v>12535</v>
      </c>
      <c r="B4871" s="1" t="s">
        <v>12536</v>
      </c>
      <c r="C4871" s="1" t="s">
        <v>149</v>
      </c>
      <c r="D4871" s="1">
        <v>12</v>
      </c>
      <c r="E4871" s="4">
        <v>44678</v>
      </c>
      <c r="F4871" s="1" t="s">
        <v>12537</v>
      </c>
      <c r="G4871" s="1" t="s">
        <v>72</v>
      </c>
      <c r="H4871" s="1" t="s">
        <v>65</v>
      </c>
      <c r="I4871" s="1">
        <v>0.8</v>
      </c>
      <c r="J4871" s="1" t="s">
        <v>75</v>
      </c>
      <c r="K4871" s="1">
        <v>0</v>
      </c>
      <c r="M4871" s="1">
        <v>0</v>
      </c>
      <c r="O4871" s="1">
        <v>0</v>
      </c>
      <c r="Q4871" s="1">
        <v>0</v>
      </c>
      <c r="S4871" s="1">
        <v>0</v>
      </c>
      <c r="U4871" s="1">
        <v>0</v>
      </c>
      <c r="W4871" s="1">
        <v>0</v>
      </c>
      <c r="Y4871" s="1">
        <v>0</v>
      </c>
      <c r="AA4871" s="1">
        <v>0</v>
      </c>
      <c r="AC4871" s="1">
        <v>0</v>
      </c>
      <c r="AE4871" s="1">
        <v>0</v>
      </c>
      <c r="AG4871" s="1">
        <v>1</v>
      </c>
      <c r="AH4871" s="1">
        <v>0</v>
      </c>
    </row>
    <row r="4872" spans="1:34">
      <c r="A4872" s="1" t="s">
        <v>12538</v>
      </c>
      <c r="B4872" s="1" t="s">
        <v>12539</v>
      </c>
      <c r="C4872" s="1" t="s">
        <v>146</v>
      </c>
      <c r="D4872" s="1">
        <v>10</v>
      </c>
      <c r="E4872" s="4">
        <v>44728</v>
      </c>
      <c r="F4872" s="1" t="s">
        <v>12540</v>
      </c>
      <c r="G4872" s="1" t="s">
        <v>80</v>
      </c>
      <c r="H4872" s="1" t="s">
        <v>65</v>
      </c>
      <c r="I4872" s="1">
        <v>0.8</v>
      </c>
      <c r="J4872" s="1" t="s">
        <v>75</v>
      </c>
      <c r="K4872" s="1">
        <v>0</v>
      </c>
      <c r="M4872" s="1">
        <v>0</v>
      </c>
      <c r="O4872" s="1">
        <v>0</v>
      </c>
      <c r="Q4872" s="1">
        <v>0</v>
      </c>
      <c r="S4872" s="1">
        <v>0</v>
      </c>
      <c r="U4872" s="1">
        <v>0</v>
      </c>
      <c r="W4872" s="1">
        <v>0</v>
      </c>
      <c r="Y4872" s="1">
        <v>0</v>
      </c>
      <c r="AA4872" s="1">
        <v>0</v>
      </c>
      <c r="AC4872" s="1">
        <v>0</v>
      </c>
      <c r="AE4872" s="1">
        <v>0</v>
      </c>
      <c r="AG4872" s="1">
        <v>1</v>
      </c>
      <c r="AH4872" s="1">
        <v>0</v>
      </c>
    </row>
    <row r="4873" spans="1:34">
      <c r="A4873" s="1" t="s">
        <v>12541</v>
      </c>
      <c r="B4873" s="1" t="s">
        <v>12542</v>
      </c>
      <c r="C4873" s="1" t="s">
        <v>245</v>
      </c>
      <c r="H4873" s="1" t="s">
        <v>65</v>
      </c>
      <c r="I4873" s="1" t="s">
        <v>66</v>
      </c>
      <c r="V4873" s="1" t="s">
        <v>67</v>
      </c>
    </row>
    <row r="4874" spans="1:34">
      <c r="A4874" s="1" t="s">
        <v>12543</v>
      </c>
      <c r="B4874" s="1" t="s">
        <v>12544</v>
      </c>
      <c r="C4874" s="1" t="s">
        <v>491</v>
      </c>
      <c r="D4874" s="1">
        <v>51</v>
      </c>
      <c r="E4874" s="1">
        <v>41164</v>
      </c>
      <c r="F4874" s="1" t="s">
        <v>20332</v>
      </c>
      <c r="G4874" s="1" t="s">
        <v>72</v>
      </c>
      <c r="H4874" s="1" t="s">
        <v>65</v>
      </c>
      <c r="I4874" s="1">
        <v>0.8</v>
      </c>
      <c r="J4874" s="1" t="s">
        <v>75</v>
      </c>
      <c r="K4874" s="1">
        <v>0</v>
      </c>
      <c r="M4874" s="1">
        <v>0</v>
      </c>
      <c r="O4874" s="1">
        <v>0</v>
      </c>
      <c r="Q4874" s="1">
        <v>0</v>
      </c>
      <c r="S4874" s="1">
        <v>0</v>
      </c>
      <c r="U4874" s="1">
        <v>0</v>
      </c>
      <c r="W4874" s="1">
        <v>0</v>
      </c>
      <c r="Y4874" s="1">
        <v>0</v>
      </c>
      <c r="AA4874" s="1">
        <v>0</v>
      </c>
      <c r="AC4874" s="1">
        <v>0</v>
      </c>
      <c r="AE4874" s="1">
        <v>0</v>
      </c>
      <c r="AG4874" s="1">
        <v>1</v>
      </c>
      <c r="AH4874" s="1">
        <v>0</v>
      </c>
    </row>
    <row r="4875" spans="1:34">
      <c r="A4875" s="1" t="s">
        <v>12545</v>
      </c>
      <c r="B4875" s="1" t="s">
        <v>12546</v>
      </c>
      <c r="C4875" s="1" t="s">
        <v>506</v>
      </c>
      <c r="D4875" s="1">
        <v>67</v>
      </c>
      <c r="E4875" s="1">
        <v>41085</v>
      </c>
      <c r="F4875" s="1" t="s">
        <v>20332</v>
      </c>
      <c r="G4875" s="1" t="s">
        <v>72</v>
      </c>
      <c r="H4875" s="1" t="s">
        <v>65</v>
      </c>
      <c r="I4875" s="1">
        <v>0.7</v>
      </c>
      <c r="J4875" s="1" t="s">
        <v>75</v>
      </c>
      <c r="K4875" s="1">
        <v>0</v>
      </c>
      <c r="M4875" s="1">
        <v>0</v>
      </c>
      <c r="O4875" s="1">
        <v>0</v>
      </c>
      <c r="Q4875" s="1">
        <v>0</v>
      </c>
      <c r="S4875" s="1">
        <v>0</v>
      </c>
      <c r="U4875" s="1">
        <v>0</v>
      </c>
      <c r="W4875" s="1">
        <v>0</v>
      </c>
      <c r="Y4875" s="1">
        <v>0</v>
      </c>
      <c r="AA4875" s="1">
        <v>0</v>
      </c>
      <c r="AC4875" s="1">
        <v>0</v>
      </c>
      <c r="AE4875" s="1">
        <v>0</v>
      </c>
      <c r="AG4875" s="1">
        <v>1</v>
      </c>
      <c r="AH4875" s="1">
        <v>0</v>
      </c>
    </row>
    <row r="4876" spans="1:34">
      <c r="A4876" s="1" t="s">
        <v>12547</v>
      </c>
      <c r="B4876" s="1" t="s">
        <v>12548</v>
      </c>
      <c r="C4876" s="1" t="s">
        <v>92</v>
      </c>
      <c r="H4876" s="1" t="s">
        <v>65</v>
      </c>
      <c r="I4876" s="1" t="s">
        <v>66</v>
      </c>
      <c r="V4876" s="1" t="s">
        <v>67</v>
      </c>
    </row>
    <row r="4877" spans="1:34">
      <c r="A4877" s="1" t="s">
        <v>12549</v>
      </c>
      <c r="B4877" s="1" t="s">
        <v>12550</v>
      </c>
      <c r="C4877" s="1" t="s">
        <v>327</v>
      </c>
      <c r="D4877" s="1">
        <v>15</v>
      </c>
      <c r="E4877" s="1">
        <v>39480</v>
      </c>
      <c r="F4877" s="1" t="s">
        <v>20332</v>
      </c>
      <c r="G4877" s="1" t="s">
        <v>1003</v>
      </c>
      <c r="H4877" s="1" t="s">
        <v>65</v>
      </c>
      <c r="I4877" s="1">
        <v>0</v>
      </c>
      <c r="J4877" s="1" t="s">
        <v>75</v>
      </c>
      <c r="K4877" s="1">
        <v>0</v>
      </c>
      <c r="M4877" s="1">
        <v>0</v>
      </c>
      <c r="O4877" s="1">
        <v>0</v>
      </c>
      <c r="Q4877" s="1">
        <v>0</v>
      </c>
      <c r="S4877" s="1">
        <v>0</v>
      </c>
      <c r="U4877" s="1">
        <v>0</v>
      </c>
      <c r="W4877" s="1">
        <v>0</v>
      </c>
      <c r="Y4877" s="1">
        <v>0</v>
      </c>
      <c r="AA4877" s="1">
        <v>0</v>
      </c>
      <c r="AC4877" s="1">
        <v>0</v>
      </c>
      <c r="AE4877" s="1">
        <v>0</v>
      </c>
      <c r="AG4877" s="1">
        <v>1</v>
      </c>
      <c r="AH4877" s="1">
        <v>0</v>
      </c>
    </row>
    <row r="4878" spans="1:34">
      <c r="A4878" s="1" t="s">
        <v>12551</v>
      </c>
      <c r="B4878" s="1" t="s">
        <v>12552</v>
      </c>
      <c r="C4878" s="1" t="s">
        <v>903</v>
      </c>
      <c r="H4878" s="1" t="s">
        <v>65</v>
      </c>
      <c r="I4878" s="1" t="s">
        <v>66</v>
      </c>
      <c r="V4878" s="1" t="s">
        <v>67</v>
      </c>
    </row>
    <row r="4879" spans="1:34">
      <c r="A4879" s="1" t="s">
        <v>12553</v>
      </c>
      <c r="B4879" s="1" t="s">
        <v>12554</v>
      </c>
      <c r="C4879" s="1" t="s">
        <v>903</v>
      </c>
      <c r="H4879" s="1" t="s">
        <v>65</v>
      </c>
      <c r="I4879" s="1" t="s">
        <v>66</v>
      </c>
      <c r="V4879" s="1" t="s">
        <v>67</v>
      </c>
    </row>
    <row r="4880" spans="1:34">
      <c r="A4880" s="1" t="s">
        <v>12555</v>
      </c>
      <c r="B4880" s="1" t="s">
        <v>12556</v>
      </c>
      <c r="C4880" s="1" t="s">
        <v>92</v>
      </c>
      <c r="H4880" s="1" t="s">
        <v>65</v>
      </c>
      <c r="I4880" s="1" t="s">
        <v>66</v>
      </c>
      <c r="V4880" s="1" t="s">
        <v>67</v>
      </c>
    </row>
    <row r="4881" spans="1:34">
      <c r="A4881" s="1" t="s">
        <v>12557</v>
      </c>
      <c r="B4881" s="1" t="s">
        <v>12558</v>
      </c>
      <c r="C4881" s="1" t="s">
        <v>98</v>
      </c>
      <c r="D4881" s="1">
        <v>69</v>
      </c>
      <c r="E4881" s="4">
        <v>44557</v>
      </c>
      <c r="F4881" s="1" t="s">
        <v>12559</v>
      </c>
      <c r="G4881" s="1" t="s">
        <v>72</v>
      </c>
      <c r="H4881" s="1" t="s">
        <v>73</v>
      </c>
      <c r="I4881" s="1">
        <v>0</v>
      </c>
      <c r="J4881" s="1" t="s">
        <v>81</v>
      </c>
      <c r="K4881" s="1">
        <v>0.8</v>
      </c>
      <c r="L4881" s="1" t="s">
        <v>75</v>
      </c>
      <c r="M4881" s="1">
        <v>0</v>
      </c>
      <c r="O4881" s="1">
        <v>0</v>
      </c>
      <c r="Q4881" s="1">
        <v>0</v>
      </c>
      <c r="S4881" s="1">
        <v>0</v>
      </c>
      <c r="U4881" s="1">
        <v>0</v>
      </c>
      <c r="W4881" s="1">
        <v>0</v>
      </c>
      <c r="Y4881" s="1">
        <v>0</v>
      </c>
      <c r="AA4881" s="1">
        <v>0</v>
      </c>
      <c r="AC4881" s="1">
        <v>0</v>
      </c>
      <c r="AE4881" s="1">
        <v>0</v>
      </c>
      <c r="AG4881" s="1">
        <v>2</v>
      </c>
      <c r="AH4881" s="1">
        <v>15000</v>
      </c>
    </row>
    <row r="4882" spans="1:34">
      <c r="A4882" s="1" t="s">
        <v>12560</v>
      </c>
      <c r="B4882" s="1" t="s">
        <v>12561</v>
      </c>
      <c r="C4882" s="1" t="s">
        <v>346</v>
      </c>
      <c r="D4882" s="1">
        <v>17</v>
      </c>
      <c r="E4882" s="4">
        <v>44712</v>
      </c>
      <c r="F4882" s="1" t="s">
        <v>12562</v>
      </c>
      <c r="G4882" s="1" t="s">
        <v>80</v>
      </c>
      <c r="H4882" s="1" t="s">
        <v>65</v>
      </c>
      <c r="I4882" s="1">
        <v>0.6</v>
      </c>
      <c r="J4882" s="1" t="s">
        <v>75</v>
      </c>
      <c r="K4882" s="1">
        <v>0</v>
      </c>
      <c r="M4882" s="1">
        <v>0</v>
      </c>
      <c r="O4882" s="1">
        <v>0</v>
      </c>
      <c r="Q4882" s="1">
        <v>0</v>
      </c>
      <c r="S4882" s="1">
        <v>0</v>
      </c>
      <c r="U4882" s="1">
        <v>0</v>
      </c>
      <c r="W4882" s="1">
        <v>0</v>
      </c>
      <c r="Y4882" s="1">
        <v>0</v>
      </c>
      <c r="AA4882" s="1">
        <v>0</v>
      </c>
      <c r="AC4882" s="1">
        <v>0</v>
      </c>
      <c r="AE4882" s="1">
        <v>0</v>
      </c>
      <c r="AG4882" s="1">
        <v>1</v>
      </c>
      <c r="AH4882" s="1">
        <v>0</v>
      </c>
    </row>
    <row r="4883" spans="1:34">
      <c r="A4883" s="1" t="s">
        <v>12563</v>
      </c>
      <c r="B4883" s="1" t="s">
        <v>12564</v>
      </c>
      <c r="C4883" s="1" t="s">
        <v>259</v>
      </c>
      <c r="D4883" s="1">
        <v>26</v>
      </c>
      <c r="E4883" s="4">
        <v>44559</v>
      </c>
      <c r="F4883" s="1" t="s">
        <v>12565</v>
      </c>
      <c r="G4883" s="1" t="s">
        <v>72</v>
      </c>
      <c r="H4883" s="1" t="s">
        <v>65</v>
      </c>
      <c r="I4883" s="1">
        <v>0.5</v>
      </c>
      <c r="J4883" s="1" t="s">
        <v>75</v>
      </c>
      <c r="K4883" s="1">
        <v>0</v>
      </c>
      <c r="M4883" s="1">
        <v>0</v>
      </c>
      <c r="O4883" s="1">
        <v>0</v>
      </c>
      <c r="Q4883" s="1">
        <v>0</v>
      </c>
      <c r="S4883" s="1">
        <v>0</v>
      </c>
      <c r="U4883" s="1">
        <v>0</v>
      </c>
      <c r="W4883" s="1">
        <v>0</v>
      </c>
      <c r="Y4883" s="1">
        <v>0</v>
      </c>
      <c r="AA4883" s="1">
        <v>0</v>
      </c>
      <c r="AC4883" s="1">
        <v>0</v>
      </c>
      <c r="AE4883" s="1">
        <v>0</v>
      </c>
      <c r="AG4883" s="1">
        <v>1</v>
      </c>
      <c r="AH4883" s="1">
        <v>0</v>
      </c>
    </row>
    <row r="4884" spans="1:34">
      <c r="A4884" s="1" t="s">
        <v>12566</v>
      </c>
      <c r="B4884" s="1" t="s">
        <v>12567</v>
      </c>
      <c r="C4884" s="1" t="s">
        <v>365</v>
      </c>
      <c r="D4884" s="1">
        <v>22</v>
      </c>
      <c r="E4884" s="4">
        <v>44704</v>
      </c>
      <c r="F4884" s="1" t="s">
        <v>12568</v>
      </c>
      <c r="G4884" s="1" t="s">
        <v>80</v>
      </c>
      <c r="H4884" s="1" t="s">
        <v>73</v>
      </c>
      <c r="I4884" s="1">
        <v>0</v>
      </c>
      <c r="J4884" s="1" t="s">
        <v>284</v>
      </c>
      <c r="K4884" s="1">
        <v>0.7</v>
      </c>
      <c r="L4884" s="1" t="s">
        <v>82</v>
      </c>
      <c r="M4884" s="1">
        <v>0.77</v>
      </c>
      <c r="N4884" s="1" t="s">
        <v>83</v>
      </c>
      <c r="O4884" s="1">
        <v>0.78</v>
      </c>
      <c r="P4884" s="1" t="s">
        <v>84</v>
      </c>
      <c r="Q4884" s="1">
        <v>0.8</v>
      </c>
      <c r="R4884" s="1" t="s">
        <v>85</v>
      </c>
      <c r="S4884" s="1">
        <v>0</v>
      </c>
      <c r="U4884" s="1">
        <v>0</v>
      </c>
      <c r="W4884" s="1">
        <v>0</v>
      </c>
      <c r="Y4884" s="1">
        <v>0</v>
      </c>
      <c r="AA4884" s="1">
        <v>0</v>
      </c>
      <c r="AC4884" s="1">
        <v>0</v>
      </c>
      <c r="AE4884" s="1">
        <v>0</v>
      </c>
      <c r="AG4884" s="1">
        <v>4</v>
      </c>
      <c r="AH4884" s="1">
        <v>16000</v>
      </c>
    </row>
    <row r="4885" spans="1:34">
      <c r="A4885" s="1" t="s">
        <v>12569</v>
      </c>
      <c r="B4885" s="1" t="s">
        <v>12570</v>
      </c>
      <c r="C4885" s="1" t="s">
        <v>327</v>
      </c>
      <c r="D4885" s="1">
        <v>6</v>
      </c>
      <c r="E4885" s="4">
        <v>44602</v>
      </c>
      <c r="F4885" s="1" t="s">
        <v>12571</v>
      </c>
      <c r="G4885" s="1" t="s">
        <v>72</v>
      </c>
      <c r="H4885" s="1" t="s">
        <v>65</v>
      </c>
      <c r="I4885" s="1">
        <v>0.1</v>
      </c>
      <c r="J4885" s="1" t="s">
        <v>75</v>
      </c>
      <c r="K4885" s="1">
        <v>0</v>
      </c>
      <c r="M4885" s="1">
        <v>0</v>
      </c>
      <c r="O4885" s="1">
        <v>0</v>
      </c>
      <c r="Q4885" s="1">
        <v>0</v>
      </c>
      <c r="S4885" s="1">
        <v>0</v>
      </c>
      <c r="U4885" s="1">
        <v>0</v>
      </c>
      <c r="W4885" s="1">
        <v>0</v>
      </c>
      <c r="Y4885" s="1">
        <v>0</v>
      </c>
      <c r="AA4885" s="1">
        <v>0</v>
      </c>
      <c r="AC4885" s="1">
        <v>0</v>
      </c>
      <c r="AE4885" s="1">
        <v>0</v>
      </c>
      <c r="AG4885" s="1">
        <v>1</v>
      </c>
      <c r="AH4885" s="1">
        <v>0</v>
      </c>
    </row>
    <row r="4886" spans="1:34">
      <c r="A4886" s="1" t="s">
        <v>12572</v>
      </c>
      <c r="B4886" s="1" t="s">
        <v>12573</v>
      </c>
      <c r="C4886" s="1" t="s">
        <v>152</v>
      </c>
      <c r="D4886" s="1">
        <v>21</v>
      </c>
      <c r="E4886" s="4">
        <v>44681</v>
      </c>
      <c r="F4886" s="1" t="s">
        <v>12574</v>
      </c>
      <c r="G4886" s="1" t="s">
        <v>745</v>
      </c>
      <c r="H4886" s="1" t="s">
        <v>73</v>
      </c>
      <c r="I4886" s="1">
        <v>0</v>
      </c>
      <c r="J4886" s="1" t="s">
        <v>81</v>
      </c>
      <c r="K4886" s="1">
        <v>0.5</v>
      </c>
      <c r="L4886" s="1" t="s">
        <v>82</v>
      </c>
      <c r="M4886" s="1">
        <v>0.6</v>
      </c>
      <c r="N4886" s="1" t="s">
        <v>83</v>
      </c>
      <c r="O4886" s="1">
        <v>0.7</v>
      </c>
      <c r="P4886" s="1" t="s">
        <v>84</v>
      </c>
      <c r="Q4886" s="1">
        <v>0.8</v>
      </c>
      <c r="R4886" s="1" t="s">
        <v>85</v>
      </c>
      <c r="S4886" s="1">
        <v>0</v>
      </c>
      <c r="U4886" s="1">
        <v>0</v>
      </c>
      <c r="W4886" s="1">
        <v>0</v>
      </c>
      <c r="Y4886" s="1">
        <v>0</v>
      </c>
      <c r="AA4886" s="1">
        <v>0</v>
      </c>
      <c r="AC4886" s="1">
        <v>0</v>
      </c>
      <c r="AE4886" s="1">
        <v>0</v>
      </c>
      <c r="AG4886" s="1">
        <v>4</v>
      </c>
      <c r="AH4886" s="1">
        <v>15000</v>
      </c>
    </row>
    <row r="4887" spans="1:34">
      <c r="A4887" s="1" t="s">
        <v>12575</v>
      </c>
      <c r="B4887" s="1" t="s">
        <v>12576</v>
      </c>
      <c r="C4887" s="1" t="s">
        <v>259</v>
      </c>
      <c r="D4887" s="1">
        <v>6</v>
      </c>
      <c r="E4887" s="4">
        <v>44589</v>
      </c>
      <c r="F4887" s="1" t="s">
        <v>12577</v>
      </c>
      <c r="G4887" s="1" t="s">
        <v>80</v>
      </c>
      <c r="H4887" s="1" t="s">
        <v>73</v>
      </c>
      <c r="I4887" s="1">
        <v>0.7</v>
      </c>
      <c r="J4887" s="1" t="s">
        <v>82</v>
      </c>
      <c r="K4887" s="1">
        <v>0.74</v>
      </c>
      <c r="L4887" s="1" t="s">
        <v>83</v>
      </c>
      <c r="M4887" s="1">
        <v>0.79</v>
      </c>
      <c r="N4887" s="1" t="s">
        <v>84</v>
      </c>
      <c r="O4887" s="1">
        <v>0.8</v>
      </c>
      <c r="P4887" s="1" t="s">
        <v>85</v>
      </c>
      <c r="Q4887" s="1">
        <v>0</v>
      </c>
      <c r="S4887" s="1">
        <v>0</v>
      </c>
      <c r="U4887" s="1">
        <v>0</v>
      </c>
      <c r="W4887" s="1">
        <v>0</v>
      </c>
      <c r="Y4887" s="1">
        <v>0</v>
      </c>
      <c r="AA4887" s="1">
        <v>0</v>
      </c>
      <c r="AC4887" s="1">
        <v>0</v>
      </c>
      <c r="AE4887" s="1">
        <v>0</v>
      </c>
      <c r="AG4887" s="1">
        <v>3</v>
      </c>
      <c r="AH4887" s="1">
        <v>0</v>
      </c>
    </row>
    <row r="4888" spans="1:34">
      <c r="A4888" s="1" t="s">
        <v>12578</v>
      </c>
      <c r="B4888" s="1" t="s">
        <v>12579</v>
      </c>
      <c r="C4888" s="1" t="s">
        <v>1631</v>
      </c>
      <c r="D4888" s="1">
        <v>22</v>
      </c>
      <c r="E4888" s="1">
        <v>41451</v>
      </c>
      <c r="F4888" s="1" t="s">
        <v>20332</v>
      </c>
      <c r="G4888" s="1" t="s">
        <v>72</v>
      </c>
      <c r="H4888" s="1" t="s">
        <v>65</v>
      </c>
      <c r="I4888" s="1">
        <v>0.8</v>
      </c>
      <c r="J4888" s="1" t="s">
        <v>75</v>
      </c>
      <c r="K4888" s="1">
        <v>0</v>
      </c>
      <c r="M4888" s="1">
        <v>0</v>
      </c>
      <c r="O4888" s="1">
        <v>0</v>
      </c>
      <c r="Q4888" s="1">
        <v>0</v>
      </c>
      <c r="S4888" s="1">
        <v>0</v>
      </c>
      <c r="U4888" s="1">
        <v>0</v>
      </c>
      <c r="W4888" s="1">
        <v>0</v>
      </c>
      <c r="Y4888" s="1">
        <v>0</v>
      </c>
      <c r="AA4888" s="1">
        <v>0</v>
      </c>
      <c r="AC4888" s="1">
        <v>0</v>
      </c>
      <c r="AE4888" s="1">
        <v>0</v>
      </c>
      <c r="AG4888" s="1">
        <v>1</v>
      </c>
      <c r="AH4888" s="1">
        <v>0</v>
      </c>
    </row>
    <row r="4889" spans="1:34">
      <c r="A4889" s="1" t="s">
        <v>12580</v>
      </c>
      <c r="B4889" s="1" t="s">
        <v>12581</v>
      </c>
      <c r="C4889" s="1" t="s">
        <v>235</v>
      </c>
      <c r="D4889" s="1">
        <v>4</v>
      </c>
      <c r="E4889" s="1">
        <v>44308</v>
      </c>
      <c r="F4889" s="1" t="s">
        <v>20332</v>
      </c>
      <c r="G4889" s="1" t="s">
        <v>72</v>
      </c>
      <c r="H4889" s="1" t="s">
        <v>65</v>
      </c>
      <c r="I4889" s="1">
        <v>0.65</v>
      </c>
      <c r="J4889" s="1" t="s">
        <v>75</v>
      </c>
      <c r="K4889" s="1">
        <v>0</v>
      </c>
      <c r="M4889" s="1">
        <v>0</v>
      </c>
      <c r="O4889" s="1">
        <v>0</v>
      </c>
      <c r="Q4889" s="1">
        <v>0</v>
      </c>
      <c r="S4889" s="1">
        <v>0</v>
      </c>
      <c r="U4889" s="1">
        <v>0</v>
      </c>
      <c r="W4889" s="1">
        <v>0</v>
      </c>
      <c r="Y4889" s="1">
        <v>0</v>
      </c>
      <c r="AA4889" s="1">
        <v>0</v>
      </c>
      <c r="AC4889" s="1">
        <v>0</v>
      </c>
      <c r="AE4889" s="1">
        <v>0</v>
      </c>
      <c r="AG4889" s="1">
        <v>1</v>
      </c>
      <c r="AH4889" s="1">
        <v>0</v>
      </c>
    </row>
    <row r="4890" spans="1:34">
      <c r="A4890" s="1" t="s">
        <v>12582</v>
      </c>
      <c r="B4890" s="1" t="s">
        <v>12583</v>
      </c>
      <c r="C4890" s="1" t="s">
        <v>1331</v>
      </c>
      <c r="D4890" s="1">
        <v>11</v>
      </c>
      <c r="E4890" s="4">
        <v>44712</v>
      </c>
      <c r="F4890" s="1" t="s">
        <v>12584</v>
      </c>
      <c r="G4890" s="1" t="s">
        <v>80</v>
      </c>
      <c r="H4890" s="1" t="s">
        <v>73</v>
      </c>
      <c r="I4890" s="1">
        <v>0</v>
      </c>
      <c r="J4890" s="1" t="s">
        <v>74</v>
      </c>
      <c r="K4890" s="1">
        <v>0.55000000000000004</v>
      </c>
      <c r="L4890" s="1" t="s">
        <v>82</v>
      </c>
      <c r="M4890" s="1">
        <v>0.6</v>
      </c>
      <c r="N4890" s="1" t="s">
        <v>83</v>
      </c>
      <c r="O4890" s="1">
        <v>0.65</v>
      </c>
      <c r="P4890" s="1" t="s">
        <v>84</v>
      </c>
      <c r="Q4890" s="1">
        <v>0.78</v>
      </c>
      <c r="R4890" s="1" t="s">
        <v>85</v>
      </c>
      <c r="S4890" s="1">
        <v>0</v>
      </c>
      <c r="U4890" s="1">
        <v>0</v>
      </c>
      <c r="W4890" s="1">
        <v>0</v>
      </c>
      <c r="Y4890" s="1">
        <v>0</v>
      </c>
      <c r="AA4890" s="1">
        <v>0</v>
      </c>
      <c r="AC4890" s="1">
        <v>0</v>
      </c>
      <c r="AE4890" s="1">
        <v>0</v>
      </c>
      <c r="AG4890" s="1">
        <v>4</v>
      </c>
      <c r="AH4890" s="1">
        <v>10000</v>
      </c>
    </row>
    <row r="4891" spans="1:34">
      <c r="A4891" s="1" t="s">
        <v>12585</v>
      </c>
      <c r="B4891" s="1" t="s">
        <v>12586</v>
      </c>
      <c r="C4891" s="1" t="s">
        <v>199</v>
      </c>
      <c r="D4891" s="1">
        <v>49</v>
      </c>
      <c r="E4891" s="4">
        <v>44550</v>
      </c>
      <c r="F4891" s="1" t="s">
        <v>12587</v>
      </c>
      <c r="G4891" s="1" t="s">
        <v>72</v>
      </c>
      <c r="H4891" s="1" t="s">
        <v>65</v>
      </c>
      <c r="I4891" s="1">
        <v>0.8</v>
      </c>
      <c r="J4891" s="1" t="s">
        <v>75</v>
      </c>
      <c r="K4891" s="1">
        <v>0</v>
      </c>
      <c r="M4891" s="1">
        <v>0</v>
      </c>
      <c r="O4891" s="1">
        <v>0</v>
      </c>
      <c r="Q4891" s="1">
        <v>0</v>
      </c>
      <c r="S4891" s="1">
        <v>0</v>
      </c>
      <c r="U4891" s="1">
        <v>0</v>
      </c>
      <c r="W4891" s="1">
        <v>0</v>
      </c>
      <c r="Y4891" s="1">
        <v>0</v>
      </c>
      <c r="AA4891" s="1">
        <v>0</v>
      </c>
      <c r="AC4891" s="1">
        <v>0</v>
      </c>
      <c r="AE4891" s="1">
        <v>0</v>
      </c>
      <c r="AG4891" s="1">
        <v>1</v>
      </c>
      <c r="AH4891" s="1">
        <v>0</v>
      </c>
    </row>
    <row r="4892" spans="1:34">
      <c r="A4892" s="1" t="s">
        <v>12588</v>
      </c>
      <c r="B4892" s="1" t="s">
        <v>12589</v>
      </c>
      <c r="C4892" s="1" t="s">
        <v>259</v>
      </c>
      <c r="D4892" s="1">
        <v>18</v>
      </c>
      <c r="E4892" s="4">
        <v>44705</v>
      </c>
      <c r="F4892" s="1" t="s">
        <v>12590</v>
      </c>
      <c r="G4892" s="1" t="s">
        <v>80</v>
      </c>
      <c r="H4892" s="1" t="s">
        <v>73</v>
      </c>
      <c r="I4892" s="1">
        <v>0</v>
      </c>
      <c r="J4892" s="1" t="s">
        <v>961</v>
      </c>
      <c r="K4892" s="1">
        <v>0.45</v>
      </c>
      <c r="L4892" s="1" t="s">
        <v>82</v>
      </c>
      <c r="M4892" s="1">
        <v>0.63</v>
      </c>
      <c r="N4892" s="1" t="s">
        <v>83</v>
      </c>
      <c r="O4892" s="1">
        <v>0.75</v>
      </c>
      <c r="P4892" s="1" t="s">
        <v>84</v>
      </c>
      <c r="Q4892" s="1">
        <v>0.8</v>
      </c>
      <c r="R4892" s="1" t="s">
        <v>85</v>
      </c>
      <c r="S4892" s="1">
        <v>0</v>
      </c>
      <c r="U4892" s="1">
        <v>0</v>
      </c>
      <c r="W4892" s="1">
        <v>0</v>
      </c>
      <c r="Y4892" s="1">
        <v>0</v>
      </c>
      <c r="AA4892" s="1">
        <v>0</v>
      </c>
      <c r="AC4892" s="1">
        <v>0</v>
      </c>
      <c r="AE4892" s="1">
        <v>0</v>
      </c>
      <c r="AG4892" s="1">
        <v>4</v>
      </c>
      <c r="AH4892" s="1">
        <v>10500</v>
      </c>
    </row>
    <row r="4893" spans="1:34">
      <c r="A4893" s="1" t="s">
        <v>12591</v>
      </c>
      <c r="B4893" s="1" t="s">
        <v>12592</v>
      </c>
      <c r="C4893" s="1" t="s">
        <v>135</v>
      </c>
      <c r="D4893" s="1">
        <v>36</v>
      </c>
      <c r="E4893" s="4">
        <v>44785</v>
      </c>
      <c r="F4893" s="1" t="s">
        <v>12593</v>
      </c>
      <c r="G4893" s="1" t="s">
        <v>694</v>
      </c>
      <c r="H4893" s="1" t="s">
        <v>65</v>
      </c>
      <c r="I4893" s="1">
        <v>0.8</v>
      </c>
      <c r="J4893" s="1" t="s">
        <v>75</v>
      </c>
      <c r="K4893" s="1">
        <v>0</v>
      </c>
      <c r="M4893" s="1">
        <v>0</v>
      </c>
      <c r="O4893" s="1">
        <v>0</v>
      </c>
      <c r="Q4893" s="1">
        <v>0</v>
      </c>
      <c r="S4893" s="1">
        <v>0</v>
      </c>
      <c r="U4893" s="1">
        <v>0</v>
      </c>
      <c r="W4893" s="1">
        <v>0</v>
      </c>
      <c r="Y4893" s="1">
        <v>0</v>
      </c>
      <c r="AA4893" s="1">
        <v>0</v>
      </c>
      <c r="AC4893" s="1">
        <v>0</v>
      </c>
      <c r="AE4893" s="1">
        <v>0</v>
      </c>
      <c r="AG4893" s="1">
        <v>1</v>
      </c>
      <c r="AH4893" s="1">
        <v>0</v>
      </c>
    </row>
    <row r="4894" spans="1:34">
      <c r="A4894" s="1" t="s">
        <v>12594</v>
      </c>
      <c r="B4894" s="1" t="s">
        <v>12595</v>
      </c>
      <c r="C4894" s="1" t="s">
        <v>613</v>
      </c>
      <c r="D4894" s="1">
        <v>10</v>
      </c>
      <c r="E4894" s="1">
        <v>44650</v>
      </c>
      <c r="F4894" s="1" t="s">
        <v>20660</v>
      </c>
      <c r="G4894" s="1" t="s">
        <v>72</v>
      </c>
      <c r="H4894" s="1" t="s">
        <v>73</v>
      </c>
      <c r="I4894" s="1">
        <v>0</v>
      </c>
      <c r="J4894" s="1" t="s">
        <v>434</v>
      </c>
      <c r="K4894" s="1">
        <v>0.8</v>
      </c>
      <c r="L4894" s="1" t="s">
        <v>75</v>
      </c>
      <c r="M4894" s="1">
        <v>0</v>
      </c>
      <c r="O4894" s="1">
        <v>0</v>
      </c>
      <c r="Q4894" s="1">
        <v>0</v>
      </c>
      <c r="S4894" s="1">
        <v>0</v>
      </c>
      <c r="U4894" s="1">
        <v>0</v>
      </c>
      <c r="W4894" s="1">
        <v>0</v>
      </c>
      <c r="Y4894" s="1">
        <v>0</v>
      </c>
      <c r="AA4894" s="1">
        <v>0</v>
      </c>
      <c r="AC4894" s="1">
        <v>0</v>
      </c>
      <c r="AE4894" s="1">
        <v>0</v>
      </c>
      <c r="AG4894" s="1">
        <v>2</v>
      </c>
      <c r="AH4894" s="1">
        <v>7500</v>
      </c>
    </row>
    <row r="4895" spans="1:34">
      <c r="A4895" s="1" t="s">
        <v>12596</v>
      </c>
      <c r="B4895" s="1" t="s">
        <v>12597</v>
      </c>
      <c r="C4895" s="1" t="s">
        <v>279</v>
      </c>
      <c r="D4895" s="1">
        <v>32</v>
      </c>
      <c r="E4895" s="1">
        <v>43098</v>
      </c>
      <c r="F4895" s="1" t="s">
        <v>20332</v>
      </c>
      <c r="G4895" s="1" t="s">
        <v>72</v>
      </c>
      <c r="H4895" s="1" t="s">
        <v>73</v>
      </c>
      <c r="I4895" s="1">
        <v>0</v>
      </c>
      <c r="J4895" s="1" t="s">
        <v>222</v>
      </c>
      <c r="K4895" s="1">
        <v>0.8</v>
      </c>
      <c r="L4895" s="1" t="s">
        <v>75</v>
      </c>
      <c r="M4895" s="1">
        <v>0</v>
      </c>
      <c r="O4895" s="1">
        <v>0</v>
      </c>
      <c r="Q4895" s="1">
        <v>0</v>
      </c>
      <c r="S4895" s="1">
        <v>0</v>
      </c>
      <c r="U4895" s="1">
        <v>0</v>
      </c>
      <c r="W4895" s="1">
        <v>0</v>
      </c>
      <c r="Y4895" s="1">
        <v>0</v>
      </c>
      <c r="AA4895" s="1">
        <v>0</v>
      </c>
      <c r="AC4895" s="1">
        <v>0</v>
      </c>
      <c r="AE4895" s="1">
        <v>0</v>
      </c>
      <c r="AG4895" s="1">
        <v>2</v>
      </c>
      <c r="AH4895" s="1">
        <v>9999.99</v>
      </c>
    </row>
    <row r="4896" spans="1:34">
      <c r="A4896" s="1" t="s">
        <v>12598</v>
      </c>
      <c r="B4896" s="1" t="s">
        <v>12599</v>
      </c>
      <c r="C4896" s="1" t="s">
        <v>306</v>
      </c>
      <c r="D4896" s="1">
        <v>5</v>
      </c>
      <c r="E4896" s="4">
        <v>44670</v>
      </c>
      <c r="F4896" s="1" t="s">
        <v>12600</v>
      </c>
      <c r="G4896" s="1" t="s">
        <v>72</v>
      </c>
      <c r="H4896" s="1" t="s">
        <v>65</v>
      </c>
      <c r="I4896" s="1">
        <v>0.8</v>
      </c>
      <c r="J4896" s="1" t="s">
        <v>75</v>
      </c>
      <c r="K4896" s="1">
        <v>0</v>
      </c>
      <c r="M4896" s="1">
        <v>0</v>
      </c>
      <c r="O4896" s="1">
        <v>0</v>
      </c>
      <c r="Q4896" s="1">
        <v>0</v>
      </c>
      <c r="S4896" s="1">
        <v>0</v>
      </c>
      <c r="U4896" s="1">
        <v>0</v>
      </c>
      <c r="W4896" s="1">
        <v>0</v>
      </c>
      <c r="Y4896" s="1">
        <v>0</v>
      </c>
      <c r="AA4896" s="1">
        <v>0</v>
      </c>
      <c r="AC4896" s="1">
        <v>0</v>
      </c>
      <c r="AE4896" s="1">
        <v>0</v>
      </c>
      <c r="AG4896" s="1">
        <v>1</v>
      </c>
      <c r="AH4896" s="1">
        <v>0</v>
      </c>
    </row>
    <row r="4897" spans="1:34">
      <c r="A4897" s="1" t="s">
        <v>12601</v>
      </c>
      <c r="B4897" s="1" t="s">
        <v>12602</v>
      </c>
      <c r="C4897" s="1" t="s">
        <v>152</v>
      </c>
      <c r="D4897" s="1">
        <v>30</v>
      </c>
      <c r="E4897" s="4">
        <v>44546</v>
      </c>
      <c r="F4897" s="1" t="s">
        <v>12603</v>
      </c>
      <c r="G4897" s="1" t="s">
        <v>72</v>
      </c>
      <c r="H4897" s="1" t="s">
        <v>73</v>
      </c>
      <c r="I4897" s="1">
        <v>0</v>
      </c>
      <c r="J4897" s="1" t="s">
        <v>74</v>
      </c>
      <c r="K4897" s="1">
        <v>0.4</v>
      </c>
      <c r="L4897" s="1" t="s">
        <v>75</v>
      </c>
      <c r="M4897" s="1">
        <v>0</v>
      </c>
      <c r="O4897" s="1">
        <v>0</v>
      </c>
      <c r="Q4897" s="1">
        <v>0</v>
      </c>
      <c r="S4897" s="1">
        <v>0</v>
      </c>
      <c r="U4897" s="1">
        <v>0</v>
      </c>
      <c r="W4897" s="1">
        <v>0</v>
      </c>
      <c r="Y4897" s="1">
        <v>0</v>
      </c>
      <c r="AA4897" s="1">
        <v>0</v>
      </c>
      <c r="AC4897" s="1">
        <v>0</v>
      </c>
      <c r="AE4897" s="1">
        <v>0</v>
      </c>
      <c r="AG4897" s="1">
        <v>2</v>
      </c>
      <c r="AH4897" s="1">
        <v>10000</v>
      </c>
    </row>
    <row r="4898" spans="1:34">
      <c r="A4898" s="1" t="s">
        <v>12604</v>
      </c>
      <c r="B4898" s="1" t="s">
        <v>12605</v>
      </c>
      <c r="C4898" s="1" t="s">
        <v>626</v>
      </c>
      <c r="D4898" s="1">
        <v>66</v>
      </c>
      <c r="E4898" s="4">
        <v>44550</v>
      </c>
      <c r="F4898" s="1" t="s">
        <v>12606</v>
      </c>
      <c r="G4898" s="1" t="s">
        <v>72</v>
      </c>
      <c r="H4898" s="1" t="s">
        <v>65</v>
      </c>
      <c r="I4898" s="1">
        <v>0.8</v>
      </c>
      <c r="J4898" s="1" t="s">
        <v>75</v>
      </c>
      <c r="K4898" s="1">
        <v>0</v>
      </c>
      <c r="M4898" s="1">
        <v>0</v>
      </c>
      <c r="O4898" s="1">
        <v>0</v>
      </c>
      <c r="Q4898" s="1">
        <v>0</v>
      </c>
      <c r="S4898" s="1">
        <v>0</v>
      </c>
      <c r="U4898" s="1">
        <v>0</v>
      </c>
      <c r="W4898" s="1">
        <v>0</v>
      </c>
      <c r="Y4898" s="1">
        <v>0</v>
      </c>
      <c r="AA4898" s="1">
        <v>0</v>
      </c>
      <c r="AC4898" s="1">
        <v>0</v>
      </c>
      <c r="AE4898" s="1">
        <v>0</v>
      </c>
      <c r="AG4898" s="1">
        <v>1</v>
      </c>
      <c r="AH4898" s="1">
        <v>0</v>
      </c>
    </row>
    <row r="4899" spans="1:34">
      <c r="A4899" s="1" t="s">
        <v>12607</v>
      </c>
      <c r="B4899" s="1" t="s">
        <v>12608</v>
      </c>
      <c r="C4899" s="1" t="s">
        <v>411</v>
      </c>
      <c r="H4899" s="1" t="s">
        <v>65</v>
      </c>
      <c r="I4899" s="1" t="s">
        <v>66</v>
      </c>
      <c r="V4899" s="1" t="s">
        <v>67</v>
      </c>
    </row>
    <row r="4900" spans="1:34">
      <c r="A4900" s="1" t="s">
        <v>12609</v>
      </c>
      <c r="B4900" s="1" t="s">
        <v>12610</v>
      </c>
      <c r="C4900" s="1" t="s">
        <v>149</v>
      </c>
      <c r="D4900" s="1">
        <v>5</v>
      </c>
      <c r="E4900" s="1">
        <v>44351</v>
      </c>
      <c r="F4900" s="1" t="s">
        <v>20332</v>
      </c>
      <c r="G4900" s="1" t="s">
        <v>72</v>
      </c>
      <c r="H4900" s="1" t="s">
        <v>65</v>
      </c>
      <c r="I4900" s="1">
        <v>0.8</v>
      </c>
      <c r="J4900" s="1" t="s">
        <v>75</v>
      </c>
      <c r="K4900" s="1">
        <v>0</v>
      </c>
      <c r="M4900" s="1">
        <v>0</v>
      </c>
      <c r="O4900" s="1">
        <v>0</v>
      </c>
      <c r="Q4900" s="1">
        <v>0</v>
      </c>
      <c r="S4900" s="1">
        <v>0</v>
      </c>
      <c r="U4900" s="1">
        <v>0</v>
      </c>
      <c r="W4900" s="1">
        <v>0</v>
      </c>
      <c r="Y4900" s="1">
        <v>0</v>
      </c>
      <c r="AA4900" s="1">
        <v>0</v>
      </c>
      <c r="AC4900" s="1">
        <v>0</v>
      </c>
      <c r="AE4900" s="1">
        <v>0</v>
      </c>
      <c r="AG4900" s="1">
        <v>1</v>
      </c>
      <c r="AH4900" s="1">
        <v>0</v>
      </c>
    </row>
    <row r="4901" spans="1:34">
      <c r="A4901" s="1" t="s">
        <v>12611</v>
      </c>
      <c r="B4901" s="1" t="s">
        <v>12612</v>
      </c>
      <c r="C4901" s="1" t="s">
        <v>212</v>
      </c>
      <c r="D4901" s="1">
        <v>12</v>
      </c>
      <c r="E4901" s="4">
        <v>44629</v>
      </c>
      <c r="F4901" s="1" t="s">
        <v>12613</v>
      </c>
      <c r="G4901" s="1" t="s">
        <v>72</v>
      </c>
      <c r="H4901" s="1" t="s">
        <v>65</v>
      </c>
      <c r="I4901" s="1">
        <v>0.5</v>
      </c>
      <c r="J4901" s="1" t="s">
        <v>75</v>
      </c>
      <c r="K4901" s="1">
        <v>0</v>
      </c>
      <c r="M4901" s="1">
        <v>0</v>
      </c>
      <c r="O4901" s="1">
        <v>0</v>
      </c>
      <c r="Q4901" s="1">
        <v>0</v>
      </c>
      <c r="S4901" s="1">
        <v>0</v>
      </c>
      <c r="U4901" s="1">
        <v>0</v>
      </c>
      <c r="W4901" s="1">
        <v>0</v>
      </c>
      <c r="Y4901" s="1">
        <v>0</v>
      </c>
      <c r="AA4901" s="1">
        <v>0</v>
      </c>
      <c r="AC4901" s="1">
        <v>0</v>
      </c>
      <c r="AE4901" s="1">
        <v>0</v>
      </c>
      <c r="AG4901" s="1">
        <v>1</v>
      </c>
      <c r="AH4901" s="1">
        <v>0</v>
      </c>
    </row>
    <row r="4902" spans="1:34">
      <c r="A4902" s="1" t="s">
        <v>12614</v>
      </c>
      <c r="B4902" s="1" t="s">
        <v>12615</v>
      </c>
      <c r="C4902" s="1" t="s">
        <v>423</v>
      </c>
      <c r="H4902" s="1" t="s">
        <v>65</v>
      </c>
      <c r="I4902" s="1" t="s">
        <v>66</v>
      </c>
      <c r="V4902" s="1" t="s">
        <v>67</v>
      </c>
    </row>
    <row r="4903" spans="1:34">
      <c r="A4903" s="1" t="s">
        <v>12616</v>
      </c>
      <c r="B4903" s="1" t="s">
        <v>12615</v>
      </c>
      <c r="C4903" s="1" t="s">
        <v>156</v>
      </c>
      <c r="D4903" s="1">
        <v>7</v>
      </c>
      <c r="E4903" s="4">
        <v>44650</v>
      </c>
      <c r="F4903" s="1" t="s">
        <v>12617</v>
      </c>
      <c r="G4903" s="1" t="s">
        <v>72</v>
      </c>
      <c r="H4903" s="1" t="s">
        <v>65</v>
      </c>
      <c r="I4903" s="1">
        <v>0.75</v>
      </c>
      <c r="J4903" s="1" t="s">
        <v>75</v>
      </c>
      <c r="K4903" s="1">
        <v>0</v>
      </c>
      <c r="M4903" s="1">
        <v>0</v>
      </c>
      <c r="O4903" s="1">
        <v>0</v>
      </c>
      <c r="Q4903" s="1">
        <v>0</v>
      </c>
      <c r="S4903" s="1">
        <v>0</v>
      </c>
      <c r="U4903" s="1">
        <v>0</v>
      </c>
      <c r="W4903" s="1">
        <v>0</v>
      </c>
      <c r="Y4903" s="1">
        <v>0</v>
      </c>
      <c r="AA4903" s="1">
        <v>0</v>
      </c>
      <c r="AC4903" s="1">
        <v>0</v>
      </c>
      <c r="AE4903" s="1">
        <v>0</v>
      </c>
      <c r="AG4903" s="1">
        <v>1</v>
      </c>
      <c r="AH4903" s="1">
        <v>0</v>
      </c>
    </row>
    <row r="4904" spans="1:34">
      <c r="A4904" s="1" t="s">
        <v>12618</v>
      </c>
      <c r="B4904" s="1" t="s">
        <v>12619</v>
      </c>
      <c r="C4904" s="1" t="s">
        <v>159</v>
      </c>
      <c r="D4904" s="1">
        <v>12</v>
      </c>
      <c r="E4904" s="4">
        <v>44648</v>
      </c>
      <c r="F4904" s="1" t="s">
        <v>12620</v>
      </c>
      <c r="G4904" s="1" t="s">
        <v>72</v>
      </c>
      <c r="H4904" s="1" t="s">
        <v>73</v>
      </c>
      <c r="I4904" s="1">
        <v>0</v>
      </c>
      <c r="J4904" s="1" t="s">
        <v>81</v>
      </c>
      <c r="K4904" s="1">
        <v>0.8</v>
      </c>
      <c r="L4904" s="1" t="s">
        <v>75</v>
      </c>
      <c r="M4904" s="1">
        <v>0</v>
      </c>
      <c r="O4904" s="1">
        <v>0</v>
      </c>
      <c r="Q4904" s="1">
        <v>0</v>
      </c>
      <c r="S4904" s="1">
        <v>0</v>
      </c>
      <c r="U4904" s="1">
        <v>0</v>
      </c>
      <c r="W4904" s="1">
        <v>0</v>
      </c>
      <c r="Y4904" s="1">
        <v>0</v>
      </c>
      <c r="AA4904" s="1">
        <v>0</v>
      </c>
      <c r="AC4904" s="1">
        <v>0</v>
      </c>
      <c r="AE4904" s="1">
        <v>0</v>
      </c>
      <c r="AG4904" s="1">
        <v>2</v>
      </c>
      <c r="AH4904" s="1">
        <v>15000</v>
      </c>
    </row>
    <row r="4905" spans="1:34">
      <c r="A4905" s="1" t="s">
        <v>12621</v>
      </c>
      <c r="B4905" s="1" t="s">
        <v>12622</v>
      </c>
      <c r="C4905" s="1" t="s">
        <v>212</v>
      </c>
      <c r="D4905" s="1">
        <v>4</v>
      </c>
      <c r="E4905" s="4">
        <v>44645</v>
      </c>
      <c r="F4905" s="1" t="s">
        <v>12623</v>
      </c>
      <c r="G4905" s="1" t="s">
        <v>72</v>
      </c>
      <c r="H4905" s="1" t="s">
        <v>65</v>
      </c>
      <c r="I4905" s="1">
        <v>0.5</v>
      </c>
      <c r="J4905" s="1" t="s">
        <v>75</v>
      </c>
      <c r="K4905" s="1">
        <v>0</v>
      </c>
      <c r="M4905" s="1">
        <v>0</v>
      </c>
      <c r="O4905" s="1">
        <v>0</v>
      </c>
      <c r="Q4905" s="1">
        <v>0</v>
      </c>
      <c r="S4905" s="1">
        <v>0</v>
      </c>
      <c r="U4905" s="1">
        <v>0</v>
      </c>
      <c r="W4905" s="1">
        <v>0</v>
      </c>
      <c r="Y4905" s="1">
        <v>0</v>
      </c>
      <c r="AA4905" s="1">
        <v>0</v>
      </c>
      <c r="AC4905" s="1">
        <v>0</v>
      </c>
      <c r="AE4905" s="1">
        <v>0</v>
      </c>
      <c r="AG4905" s="1">
        <v>1</v>
      </c>
      <c r="AH4905" s="1">
        <v>0</v>
      </c>
    </row>
    <row r="4906" spans="1:34">
      <c r="A4906" s="1" t="s">
        <v>12624</v>
      </c>
      <c r="B4906" s="1" t="s">
        <v>12625</v>
      </c>
      <c r="C4906" s="1" t="s">
        <v>360</v>
      </c>
      <c r="H4906" s="1" t="s">
        <v>65</v>
      </c>
      <c r="I4906" s="1" t="s">
        <v>66</v>
      </c>
      <c r="V4906" s="1" t="s">
        <v>67</v>
      </c>
    </row>
    <row r="4907" spans="1:34">
      <c r="A4907" s="1" t="s">
        <v>12626</v>
      </c>
      <c r="B4907" s="1" t="s">
        <v>12627</v>
      </c>
      <c r="C4907" s="1" t="s">
        <v>1334</v>
      </c>
      <c r="D4907" s="1">
        <v>33</v>
      </c>
      <c r="E4907" s="1">
        <v>42184</v>
      </c>
      <c r="F4907" s="1" t="s">
        <v>20332</v>
      </c>
      <c r="G4907" s="1" t="s">
        <v>72</v>
      </c>
      <c r="H4907" s="1" t="s">
        <v>65</v>
      </c>
      <c r="I4907" s="1">
        <v>0.8</v>
      </c>
      <c r="J4907" s="1" t="s">
        <v>75</v>
      </c>
      <c r="K4907" s="1">
        <v>0</v>
      </c>
      <c r="M4907" s="1">
        <v>0</v>
      </c>
      <c r="O4907" s="1">
        <v>0</v>
      </c>
      <c r="Q4907" s="1">
        <v>0</v>
      </c>
      <c r="S4907" s="1">
        <v>0</v>
      </c>
      <c r="U4907" s="1">
        <v>0</v>
      </c>
      <c r="W4907" s="1">
        <v>0</v>
      </c>
      <c r="Y4907" s="1">
        <v>0</v>
      </c>
      <c r="AA4907" s="1">
        <v>0</v>
      </c>
      <c r="AC4907" s="1">
        <v>0</v>
      </c>
      <c r="AE4907" s="1">
        <v>0</v>
      </c>
      <c r="AG4907" s="1">
        <v>1</v>
      </c>
      <c r="AH4907" s="1">
        <v>0</v>
      </c>
    </row>
    <row r="4908" spans="1:34">
      <c r="A4908" s="1" t="s">
        <v>12628</v>
      </c>
      <c r="B4908" s="1" t="s">
        <v>12629</v>
      </c>
      <c r="C4908" s="1" t="s">
        <v>65</v>
      </c>
      <c r="D4908" s="1">
        <v>5</v>
      </c>
      <c r="E4908" s="4">
        <v>44650</v>
      </c>
      <c r="F4908" s="1" t="s">
        <v>12630</v>
      </c>
      <c r="G4908" s="1" t="s">
        <v>80</v>
      </c>
      <c r="H4908" s="1" t="s">
        <v>73</v>
      </c>
      <c r="I4908" s="1">
        <v>0</v>
      </c>
      <c r="J4908" s="1" t="s">
        <v>74</v>
      </c>
      <c r="K4908" s="1">
        <v>0.1</v>
      </c>
      <c r="L4908" s="1" t="s">
        <v>82</v>
      </c>
      <c r="M4908" s="1">
        <v>0.2</v>
      </c>
      <c r="N4908" s="1" t="s">
        <v>83</v>
      </c>
      <c r="O4908" s="1">
        <v>0.3</v>
      </c>
      <c r="P4908" s="1" t="s">
        <v>84</v>
      </c>
      <c r="Q4908" s="1">
        <v>0.5</v>
      </c>
      <c r="R4908" s="1" t="s">
        <v>85</v>
      </c>
      <c r="S4908" s="1">
        <v>0</v>
      </c>
      <c r="U4908" s="1">
        <v>0</v>
      </c>
      <c r="W4908" s="1">
        <v>0</v>
      </c>
      <c r="Y4908" s="1">
        <v>0</v>
      </c>
      <c r="AA4908" s="1">
        <v>0</v>
      </c>
      <c r="AC4908" s="1">
        <v>0</v>
      </c>
      <c r="AE4908" s="1">
        <v>0</v>
      </c>
      <c r="AG4908" s="1">
        <v>4</v>
      </c>
      <c r="AH4908" s="1">
        <v>10000</v>
      </c>
    </row>
    <row r="4909" spans="1:34">
      <c r="A4909" s="1" t="s">
        <v>12631</v>
      </c>
      <c r="B4909" s="1" t="s">
        <v>12632</v>
      </c>
      <c r="C4909" s="1" t="s">
        <v>30</v>
      </c>
      <c r="D4909" s="1">
        <v>38</v>
      </c>
      <c r="E4909" s="1">
        <v>43451</v>
      </c>
      <c r="F4909" s="1" t="s">
        <v>20332</v>
      </c>
      <c r="G4909" s="1" t="s">
        <v>72</v>
      </c>
      <c r="H4909" s="1" t="s">
        <v>65</v>
      </c>
      <c r="I4909" s="1">
        <v>0.8</v>
      </c>
      <c r="J4909" s="1" t="s">
        <v>75</v>
      </c>
      <c r="K4909" s="1">
        <v>0</v>
      </c>
      <c r="M4909" s="1">
        <v>0</v>
      </c>
      <c r="O4909" s="1">
        <v>0</v>
      </c>
      <c r="Q4909" s="1">
        <v>0</v>
      </c>
      <c r="S4909" s="1">
        <v>0</v>
      </c>
      <c r="U4909" s="1">
        <v>0</v>
      </c>
      <c r="W4909" s="1">
        <v>0</v>
      </c>
      <c r="Y4909" s="1">
        <v>0</v>
      </c>
      <c r="AA4909" s="1">
        <v>0</v>
      </c>
      <c r="AC4909" s="1">
        <v>0</v>
      </c>
      <c r="AE4909" s="1">
        <v>0</v>
      </c>
      <c r="AG4909" s="1">
        <v>1</v>
      </c>
      <c r="AH4909" s="1">
        <v>0</v>
      </c>
    </row>
    <row r="4910" spans="1:34">
      <c r="A4910" s="1" t="s">
        <v>12633</v>
      </c>
      <c r="B4910" s="1" t="s">
        <v>12634</v>
      </c>
      <c r="C4910" s="1" t="s">
        <v>129</v>
      </c>
      <c r="D4910" s="1">
        <v>8</v>
      </c>
      <c r="E4910" s="1">
        <v>44286</v>
      </c>
      <c r="F4910" s="1" t="s">
        <v>20332</v>
      </c>
      <c r="G4910" s="1" t="s">
        <v>72</v>
      </c>
      <c r="H4910" s="1" t="s">
        <v>73</v>
      </c>
      <c r="I4910" s="1">
        <v>0</v>
      </c>
      <c r="J4910" s="1" t="s">
        <v>20661</v>
      </c>
      <c r="K4910" s="1">
        <v>0.7</v>
      </c>
      <c r="L4910" s="1" t="s">
        <v>75</v>
      </c>
      <c r="M4910" s="1">
        <v>0</v>
      </c>
      <c r="O4910" s="1">
        <v>0</v>
      </c>
      <c r="Q4910" s="1">
        <v>0</v>
      </c>
      <c r="S4910" s="1">
        <v>0</v>
      </c>
      <c r="U4910" s="1">
        <v>0</v>
      </c>
      <c r="W4910" s="1">
        <v>0</v>
      </c>
      <c r="Y4910" s="1">
        <v>0</v>
      </c>
      <c r="AA4910" s="1">
        <v>0</v>
      </c>
      <c r="AC4910" s="1">
        <v>0</v>
      </c>
      <c r="AE4910" s="1">
        <v>0</v>
      </c>
      <c r="AG4910" s="1">
        <v>5</v>
      </c>
      <c r="AH4910" s="1">
        <v>0</v>
      </c>
    </row>
    <row r="4911" spans="1:34">
      <c r="A4911" s="1" t="s">
        <v>12635</v>
      </c>
      <c r="B4911" s="1" t="s">
        <v>12636</v>
      </c>
      <c r="C4911" s="1" t="s">
        <v>360</v>
      </c>
      <c r="H4911" s="1" t="s">
        <v>65</v>
      </c>
      <c r="I4911" s="1" t="s">
        <v>66</v>
      </c>
      <c r="V4911" s="1" t="s">
        <v>67</v>
      </c>
    </row>
    <row r="4912" spans="1:34">
      <c r="A4912" s="1" t="s">
        <v>12637</v>
      </c>
      <c r="B4912" s="1" t="s">
        <v>12638</v>
      </c>
      <c r="C4912" s="1" t="s">
        <v>360</v>
      </c>
      <c r="H4912" s="1" t="s">
        <v>65</v>
      </c>
      <c r="I4912" s="1" t="s">
        <v>66</v>
      </c>
      <c r="V4912" s="1" t="s">
        <v>67</v>
      </c>
    </row>
    <row r="4913" spans="1:34">
      <c r="A4913" s="1" t="s">
        <v>12639</v>
      </c>
      <c r="B4913" s="1" t="s">
        <v>12640</v>
      </c>
      <c r="C4913" s="1" t="s">
        <v>255</v>
      </c>
      <c r="D4913" s="1">
        <v>30</v>
      </c>
      <c r="E4913" s="1">
        <v>43082</v>
      </c>
      <c r="F4913" s="1" t="s">
        <v>20332</v>
      </c>
      <c r="G4913" s="1" t="s">
        <v>72</v>
      </c>
      <c r="H4913" s="1" t="s">
        <v>65</v>
      </c>
      <c r="I4913" s="1">
        <v>0.5</v>
      </c>
      <c r="J4913" s="1" t="s">
        <v>75</v>
      </c>
      <c r="K4913" s="1">
        <v>0</v>
      </c>
      <c r="M4913" s="1">
        <v>0</v>
      </c>
      <c r="O4913" s="1">
        <v>0</v>
      </c>
      <c r="Q4913" s="1">
        <v>0</v>
      </c>
      <c r="S4913" s="1">
        <v>0</v>
      </c>
      <c r="U4913" s="1">
        <v>0</v>
      </c>
      <c r="W4913" s="1">
        <v>0</v>
      </c>
      <c r="Y4913" s="1">
        <v>0</v>
      </c>
      <c r="AA4913" s="1">
        <v>0</v>
      </c>
      <c r="AC4913" s="1">
        <v>0</v>
      </c>
      <c r="AE4913" s="1">
        <v>0</v>
      </c>
      <c r="AG4913" s="1">
        <v>1</v>
      </c>
      <c r="AH4913" s="1">
        <v>0</v>
      </c>
    </row>
    <row r="4914" spans="1:34">
      <c r="A4914" s="1" t="s">
        <v>12641</v>
      </c>
      <c r="B4914" s="1" t="s">
        <v>12642</v>
      </c>
      <c r="C4914" s="1" t="s">
        <v>411</v>
      </c>
      <c r="D4914" s="1">
        <v>2</v>
      </c>
      <c r="E4914" s="4">
        <v>44642</v>
      </c>
      <c r="F4914" s="1" t="s">
        <v>12643</v>
      </c>
      <c r="G4914" s="1" t="s">
        <v>72</v>
      </c>
      <c r="H4914" s="1" t="s">
        <v>73</v>
      </c>
      <c r="I4914" s="1">
        <v>0</v>
      </c>
      <c r="J4914" s="1" t="s">
        <v>222</v>
      </c>
      <c r="K4914" s="1">
        <v>0.75</v>
      </c>
      <c r="L4914" s="1" t="s">
        <v>75</v>
      </c>
      <c r="M4914" s="1">
        <v>0</v>
      </c>
      <c r="O4914" s="1">
        <v>0</v>
      </c>
      <c r="Q4914" s="1">
        <v>0</v>
      </c>
      <c r="S4914" s="1">
        <v>0</v>
      </c>
      <c r="U4914" s="1">
        <v>0</v>
      </c>
      <c r="W4914" s="1">
        <v>0</v>
      </c>
      <c r="Y4914" s="1">
        <v>0</v>
      </c>
      <c r="AA4914" s="1">
        <v>0</v>
      </c>
      <c r="AC4914" s="1">
        <v>0</v>
      </c>
      <c r="AE4914" s="1">
        <v>0</v>
      </c>
      <c r="AG4914" s="1">
        <v>2</v>
      </c>
      <c r="AH4914" s="1">
        <v>9999.99</v>
      </c>
    </row>
    <row r="4915" spans="1:34">
      <c r="A4915" s="1" t="s">
        <v>12644</v>
      </c>
      <c r="B4915" s="1" t="s">
        <v>12645</v>
      </c>
      <c r="C4915" s="1" t="s">
        <v>179</v>
      </c>
      <c r="D4915" s="1">
        <v>14</v>
      </c>
      <c r="E4915" s="1">
        <v>44315</v>
      </c>
      <c r="F4915" s="1" t="s">
        <v>20332</v>
      </c>
      <c r="G4915" s="1" t="s">
        <v>72</v>
      </c>
      <c r="H4915" s="1" t="s">
        <v>73</v>
      </c>
      <c r="I4915" s="1">
        <v>0</v>
      </c>
      <c r="J4915" s="1" t="s">
        <v>74</v>
      </c>
      <c r="K4915" s="1">
        <v>0.8</v>
      </c>
      <c r="L4915" s="1" t="s">
        <v>75</v>
      </c>
      <c r="M4915" s="1">
        <v>0</v>
      </c>
      <c r="O4915" s="1">
        <v>0</v>
      </c>
      <c r="Q4915" s="1">
        <v>0</v>
      </c>
      <c r="S4915" s="1">
        <v>0</v>
      </c>
      <c r="U4915" s="1">
        <v>0</v>
      </c>
      <c r="W4915" s="1">
        <v>0</v>
      </c>
      <c r="Y4915" s="1">
        <v>0</v>
      </c>
      <c r="AA4915" s="1">
        <v>0</v>
      </c>
      <c r="AC4915" s="1">
        <v>0</v>
      </c>
      <c r="AE4915" s="1">
        <v>0</v>
      </c>
      <c r="AG4915" s="1">
        <v>2</v>
      </c>
      <c r="AH4915" s="1">
        <v>10000</v>
      </c>
    </row>
    <row r="4916" spans="1:34">
      <c r="A4916" s="1" t="s">
        <v>12646</v>
      </c>
      <c r="B4916" s="1" t="s">
        <v>12647</v>
      </c>
      <c r="C4916" s="1" t="s">
        <v>1707</v>
      </c>
      <c r="D4916" s="1">
        <v>19</v>
      </c>
      <c r="E4916" s="1">
        <v>42460</v>
      </c>
      <c r="F4916" s="1" t="s">
        <v>20332</v>
      </c>
      <c r="G4916" s="1" t="s">
        <v>72</v>
      </c>
      <c r="H4916" s="1" t="s">
        <v>65</v>
      </c>
      <c r="I4916" s="1">
        <v>0.8</v>
      </c>
      <c r="J4916" s="1" t="s">
        <v>75</v>
      </c>
      <c r="K4916" s="1">
        <v>0</v>
      </c>
      <c r="M4916" s="1">
        <v>0</v>
      </c>
      <c r="O4916" s="1">
        <v>0</v>
      </c>
      <c r="Q4916" s="1">
        <v>0</v>
      </c>
      <c r="S4916" s="1">
        <v>0</v>
      </c>
      <c r="U4916" s="1">
        <v>0</v>
      </c>
      <c r="W4916" s="1">
        <v>0</v>
      </c>
      <c r="Y4916" s="1">
        <v>0</v>
      </c>
      <c r="AA4916" s="1">
        <v>0</v>
      </c>
      <c r="AC4916" s="1">
        <v>0</v>
      </c>
      <c r="AE4916" s="1">
        <v>0</v>
      </c>
      <c r="AG4916" s="1">
        <v>1</v>
      </c>
      <c r="AH4916" s="1">
        <v>0</v>
      </c>
    </row>
    <row r="4917" spans="1:34">
      <c r="A4917" s="1" t="s">
        <v>12648</v>
      </c>
      <c r="B4917" s="1" t="s">
        <v>12649</v>
      </c>
      <c r="C4917" s="1" t="s">
        <v>620</v>
      </c>
      <c r="D4917" s="1">
        <v>6</v>
      </c>
      <c r="E4917" s="1">
        <v>44670</v>
      </c>
      <c r="F4917" s="1" t="s">
        <v>20662</v>
      </c>
      <c r="G4917" s="1" t="s">
        <v>80</v>
      </c>
      <c r="H4917" s="1" t="s">
        <v>65</v>
      </c>
      <c r="I4917" s="1">
        <v>0.6</v>
      </c>
      <c r="J4917" s="1" t="s">
        <v>75</v>
      </c>
      <c r="K4917" s="1">
        <v>0</v>
      </c>
      <c r="M4917" s="1">
        <v>0</v>
      </c>
      <c r="O4917" s="1">
        <v>0</v>
      </c>
      <c r="Q4917" s="1">
        <v>0</v>
      </c>
      <c r="S4917" s="1">
        <v>0</v>
      </c>
      <c r="U4917" s="1">
        <v>0</v>
      </c>
      <c r="W4917" s="1">
        <v>0</v>
      </c>
      <c r="Y4917" s="1">
        <v>0</v>
      </c>
      <c r="AA4917" s="1">
        <v>0</v>
      </c>
      <c r="AC4917" s="1">
        <v>0</v>
      </c>
      <c r="AE4917" s="1">
        <v>0</v>
      </c>
      <c r="AG4917" s="1">
        <v>1</v>
      </c>
      <c r="AH4917" s="1">
        <v>0</v>
      </c>
    </row>
    <row r="4918" spans="1:34">
      <c r="A4918" s="1" t="s">
        <v>12650</v>
      </c>
      <c r="B4918" s="1" t="s">
        <v>12651</v>
      </c>
      <c r="C4918" s="1" t="s">
        <v>620</v>
      </c>
      <c r="D4918" s="1">
        <v>17</v>
      </c>
      <c r="E4918" s="4">
        <v>44659</v>
      </c>
      <c r="F4918" s="1" t="s">
        <v>12652</v>
      </c>
      <c r="G4918" s="1" t="s">
        <v>72</v>
      </c>
      <c r="H4918" s="1" t="s">
        <v>65</v>
      </c>
      <c r="I4918" s="1">
        <v>0.6</v>
      </c>
      <c r="J4918" s="1" t="s">
        <v>75</v>
      </c>
      <c r="K4918" s="1">
        <v>0</v>
      </c>
      <c r="M4918" s="1">
        <v>0</v>
      </c>
      <c r="O4918" s="1">
        <v>0</v>
      </c>
      <c r="Q4918" s="1">
        <v>0</v>
      </c>
      <c r="S4918" s="1">
        <v>0</v>
      </c>
      <c r="U4918" s="1">
        <v>0</v>
      </c>
      <c r="W4918" s="1">
        <v>0</v>
      </c>
      <c r="Y4918" s="1">
        <v>0</v>
      </c>
      <c r="AA4918" s="1">
        <v>0</v>
      </c>
      <c r="AC4918" s="1">
        <v>0</v>
      </c>
      <c r="AE4918" s="1">
        <v>0</v>
      </c>
      <c r="AG4918" s="1">
        <v>1</v>
      </c>
      <c r="AH4918" s="1">
        <v>0</v>
      </c>
    </row>
    <row r="4919" spans="1:34">
      <c r="A4919" s="1" t="s">
        <v>12653</v>
      </c>
      <c r="B4919" s="1" t="s">
        <v>12654</v>
      </c>
      <c r="C4919" s="1" t="s">
        <v>840</v>
      </c>
      <c r="D4919" s="1">
        <v>5</v>
      </c>
      <c r="E4919" s="1">
        <v>44275</v>
      </c>
      <c r="F4919" s="1" t="s">
        <v>20332</v>
      </c>
      <c r="G4919" s="1" t="s">
        <v>72</v>
      </c>
      <c r="H4919" s="1" t="s">
        <v>65</v>
      </c>
      <c r="I4919" s="1">
        <v>0.7</v>
      </c>
      <c r="J4919" s="1" t="s">
        <v>75</v>
      </c>
      <c r="K4919" s="1">
        <v>0</v>
      </c>
      <c r="M4919" s="1">
        <v>0</v>
      </c>
      <c r="O4919" s="1">
        <v>0</v>
      </c>
      <c r="Q4919" s="1">
        <v>0</v>
      </c>
      <c r="S4919" s="1">
        <v>0</v>
      </c>
      <c r="U4919" s="1">
        <v>0</v>
      </c>
      <c r="W4919" s="1">
        <v>0</v>
      </c>
      <c r="Y4919" s="1">
        <v>0</v>
      </c>
      <c r="AA4919" s="1">
        <v>0</v>
      </c>
      <c r="AC4919" s="1">
        <v>0</v>
      </c>
      <c r="AE4919" s="1">
        <v>0</v>
      </c>
      <c r="AG4919" s="1">
        <v>1</v>
      </c>
      <c r="AH4919" s="1">
        <v>0</v>
      </c>
    </row>
    <row r="4920" spans="1:34">
      <c r="A4920" s="1" t="s">
        <v>12655</v>
      </c>
      <c r="B4920" s="1" t="s">
        <v>12656</v>
      </c>
      <c r="C4920" s="1" t="s">
        <v>387</v>
      </c>
      <c r="D4920" s="1">
        <v>18</v>
      </c>
      <c r="E4920" s="1">
        <v>44102</v>
      </c>
      <c r="F4920" s="1" t="s">
        <v>20332</v>
      </c>
      <c r="G4920" s="1" t="s">
        <v>72</v>
      </c>
      <c r="H4920" s="1" t="s">
        <v>65</v>
      </c>
      <c r="I4920" s="1">
        <v>0.8</v>
      </c>
      <c r="J4920" s="1" t="s">
        <v>75</v>
      </c>
      <c r="K4920" s="1">
        <v>0</v>
      </c>
      <c r="M4920" s="1">
        <v>0</v>
      </c>
      <c r="O4920" s="1">
        <v>0</v>
      </c>
      <c r="Q4920" s="1">
        <v>0</v>
      </c>
      <c r="S4920" s="1">
        <v>0</v>
      </c>
      <c r="U4920" s="1">
        <v>0</v>
      </c>
      <c r="W4920" s="1">
        <v>0</v>
      </c>
      <c r="Y4920" s="1">
        <v>0</v>
      </c>
      <c r="AA4920" s="1">
        <v>0</v>
      </c>
      <c r="AC4920" s="1">
        <v>0</v>
      </c>
      <c r="AE4920" s="1">
        <v>0</v>
      </c>
      <c r="AG4920" s="1">
        <v>1</v>
      </c>
      <c r="AH4920" s="1">
        <v>0</v>
      </c>
    </row>
    <row r="4921" spans="1:34">
      <c r="A4921" s="1" t="s">
        <v>12657</v>
      </c>
      <c r="B4921" s="1" t="s">
        <v>12658</v>
      </c>
      <c r="C4921" s="1" t="s">
        <v>95</v>
      </c>
      <c r="D4921" s="1">
        <v>15</v>
      </c>
      <c r="E4921" s="4">
        <v>44659</v>
      </c>
      <c r="F4921" s="1" t="s">
        <v>12659</v>
      </c>
      <c r="G4921" s="1" t="s">
        <v>72</v>
      </c>
      <c r="H4921" s="1" t="s">
        <v>73</v>
      </c>
      <c r="I4921" s="1">
        <v>0</v>
      </c>
      <c r="J4921" s="1" t="s">
        <v>684</v>
      </c>
      <c r="K4921" s="1">
        <v>0.8</v>
      </c>
      <c r="L4921" s="1" t="s">
        <v>75</v>
      </c>
      <c r="M4921" s="1">
        <v>0</v>
      </c>
      <c r="O4921" s="1">
        <v>0</v>
      </c>
      <c r="Q4921" s="1">
        <v>0</v>
      </c>
      <c r="S4921" s="1">
        <v>0</v>
      </c>
      <c r="U4921" s="1">
        <v>0</v>
      </c>
      <c r="W4921" s="1">
        <v>0</v>
      </c>
      <c r="Y4921" s="1">
        <v>0</v>
      </c>
      <c r="AA4921" s="1">
        <v>0</v>
      </c>
      <c r="AC4921" s="1">
        <v>0</v>
      </c>
      <c r="AE4921" s="1">
        <v>0</v>
      </c>
      <c r="AG4921" s="1">
        <v>2</v>
      </c>
      <c r="AH4921" s="1">
        <v>11000</v>
      </c>
    </row>
    <row r="4922" spans="1:34">
      <c r="A4922" s="1" t="s">
        <v>12660</v>
      </c>
      <c r="B4922" s="1" t="s">
        <v>12661</v>
      </c>
      <c r="C4922" s="1" t="s">
        <v>443</v>
      </c>
      <c r="D4922" s="1">
        <v>21</v>
      </c>
      <c r="E4922" s="1">
        <v>41066</v>
      </c>
      <c r="F4922" s="1" t="s">
        <v>20332</v>
      </c>
      <c r="G4922" s="1" t="s">
        <v>72</v>
      </c>
      <c r="H4922" s="1" t="s">
        <v>65</v>
      </c>
      <c r="I4922" s="1">
        <v>0.8</v>
      </c>
      <c r="J4922" s="1" t="s">
        <v>75</v>
      </c>
      <c r="K4922" s="1">
        <v>0</v>
      </c>
      <c r="M4922" s="1">
        <v>0</v>
      </c>
      <c r="O4922" s="1">
        <v>0</v>
      </c>
      <c r="Q4922" s="1">
        <v>0</v>
      </c>
      <c r="S4922" s="1">
        <v>0</v>
      </c>
      <c r="U4922" s="1">
        <v>0</v>
      </c>
      <c r="W4922" s="1">
        <v>0</v>
      </c>
      <c r="Y4922" s="1">
        <v>0</v>
      </c>
      <c r="AA4922" s="1">
        <v>0</v>
      </c>
      <c r="AC4922" s="1">
        <v>0</v>
      </c>
      <c r="AE4922" s="1">
        <v>0</v>
      </c>
      <c r="AG4922" s="1">
        <v>1</v>
      </c>
      <c r="AH4922" s="1">
        <v>0</v>
      </c>
    </row>
    <row r="4923" spans="1:34">
      <c r="A4923" s="1" t="s">
        <v>12662</v>
      </c>
      <c r="B4923" s="1" t="s">
        <v>12663</v>
      </c>
      <c r="C4923" s="1" t="s">
        <v>620</v>
      </c>
      <c r="D4923" s="1">
        <v>9</v>
      </c>
      <c r="E4923" s="4">
        <v>44732</v>
      </c>
      <c r="F4923" s="1" t="s">
        <v>12664</v>
      </c>
      <c r="G4923" s="1" t="s">
        <v>72</v>
      </c>
      <c r="H4923" s="1" t="s">
        <v>65</v>
      </c>
      <c r="I4923" s="1">
        <v>0.8</v>
      </c>
      <c r="J4923" s="1" t="s">
        <v>75</v>
      </c>
      <c r="K4923" s="1">
        <v>0</v>
      </c>
      <c r="M4923" s="1">
        <v>0</v>
      </c>
      <c r="O4923" s="1">
        <v>0</v>
      </c>
      <c r="Q4923" s="1">
        <v>0</v>
      </c>
      <c r="S4923" s="1">
        <v>0</v>
      </c>
      <c r="U4923" s="1">
        <v>0</v>
      </c>
      <c r="W4923" s="1">
        <v>0</v>
      </c>
      <c r="Y4923" s="1">
        <v>0</v>
      </c>
      <c r="AA4923" s="1">
        <v>0</v>
      </c>
      <c r="AC4923" s="1">
        <v>0</v>
      </c>
      <c r="AE4923" s="1">
        <v>0</v>
      </c>
      <c r="AG4923" s="1">
        <v>1</v>
      </c>
      <c r="AH4923" s="1">
        <v>0</v>
      </c>
    </row>
    <row r="4924" spans="1:34">
      <c r="A4924" s="1" t="s">
        <v>12665</v>
      </c>
      <c r="B4924" s="1" t="s">
        <v>12666</v>
      </c>
      <c r="C4924" s="1" t="s">
        <v>279</v>
      </c>
      <c r="D4924" s="1">
        <v>6</v>
      </c>
      <c r="E4924" s="4">
        <v>44650</v>
      </c>
      <c r="F4924" s="1" t="s">
        <v>12667</v>
      </c>
      <c r="G4924" s="1" t="s">
        <v>72</v>
      </c>
      <c r="H4924" s="1" t="s">
        <v>65</v>
      </c>
      <c r="I4924" s="1">
        <v>0.3</v>
      </c>
      <c r="J4924" s="1" t="s">
        <v>75</v>
      </c>
      <c r="K4924" s="1">
        <v>0</v>
      </c>
      <c r="M4924" s="1">
        <v>0</v>
      </c>
      <c r="O4924" s="1">
        <v>0</v>
      </c>
      <c r="Q4924" s="1">
        <v>0</v>
      </c>
      <c r="S4924" s="1">
        <v>0</v>
      </c>
      <c r="U4924" s="1">
        <v>0</v>
      </c>
      <c r="W4924" s="1">
        <v>0</v>
      </c>
      <c r="Y4924" s="1">
        <v>0</v>
      </c>
      <c r="AA4924" s="1">
        <v>0</v>
      </c>
      <c r="AC4924" s="1">
        <v>0</v>
      </c>
      <c r="AE4924" s="1">
        <v>0</v>
      </c>
      <c r="AG4924" s="1">
        <v>1</v>
      </c>
      <c r="AH4924" s="1">
        <v>0</v>
      </c>
    </row>
    <row r="4925" spans="1:34">
      <c r="A4925" s="1" t="s">
        <v>12668</v>
      </c>
      <c r="B4925" s="1" t="s">
        <v>12669</v>
      </c>
      <c r="C4925" s="1" t="s">
        <v>126</v>
      </c>
      <c r="H4925" s="1" t="s">
        <v>65</v>
      </c>
      <c r="I4925" s="1" t="s">
        <v>66</v>
      </c>
      <c r="V4925" s="1" t="s">
        <v>67</v>
      </c>
    </row>
    <row r="4926" spans="1:34">
      <c r="A4926" s="1" t="s">
        <v>12670</v>
      </c>
      <c r="B4926" s="1" t="s">
        <v>12671</v>
      </c>
      <c r="C4926" s="1" t="s">
        <v>228</v>
      </c>
      <c r="H4926" s="1" t="s">
        <v>65</v>
      </c>
      <c r="I4926" s="1" t="s">
        <v>66</v>
      </c>
      <c r="V4926" s="1" t="s">
        <v>67</v>
      </c>
    </row>
    <row r="4927" spans="1:34">
      <c r="A4927" s="1" t="s">
        <v>12672</v>
      </c>
      <c r="B4927" s="1" t="s">
        <v>12673</v>
      </c>
      <c r="C4927" s="1" t="s">
        <v>896</v>
      </c>
      <c r="H4927" s="1" t="s">
        <v>65</v>
      </c>
      <c r="I4927" s="1" t="s">
        <v>66</v>
      </c>
      <c r="V4927" s="1" t="s">
        <v>67</v>
      </c>
    </row>
    <row r="4928" spans="1:34">
      <c r="A4928" s="1" t="s">
        <v>12674</v>
      </c>
      <c r="B4928" s="1" t="s">
        <v>12675</v>
      </c>
      <c r="C4928" s="1" t="s">
        <v>903</v>
      </c>
      <c r="D4928" s="1">
        <v>46</v>
      </c>
      <c r="E4928" s="1">
        <v>42703</v>
      </c>
      <c r="F4928" s="1" t="s">
        <v>20332</v>
      </c>
      <c r="G4928" s="1" t="s">
        <v>72</v>
      </c>
      <c r="H4928" s="1" t="s">
        <v>65</v>
      </c>
      <c r="I4928" s="1">
        <v>0.2</v>
      </c>
      <c r="J4928" s="1" t="s">
        <v>75</v>
      </c>
      <c r="K4928" s="1">
        <v>0</v>
      </c>
      <c r="M4928" s="1">
        <v>0</v>
      </c>
      <c r="O4928" s="1">
        <v>0</v>
      </c>
      <c r="Q4928" s="1">
        <v>0</v>
      </c>
      <c r="S4928" s="1">
        <v>0</v>
      </c>
      <c r="U4928" s="1">
        <v>0</v>
      </c>
      <c r="W4928" s="1">
        <v>0</v>
      </c>
      <c r="Y4928" s="1">
        <v>0</v>
      </c>
      <c r="AA4928" s="1">
        <v>0</v>
      </c>
      <c r="AC4928" s="1">
        <v>0</v>
      </c>
      <c r="AE4928" s="1">
        <v>0</v>
      </c>
      <c r="AG4928" s="1">
        <v>1</v>
      </c>
      <c r="AH4928" s="1">
        <v>0</v>
      </c>
    </row>
    <row r="4929" spans="1:34">
      <c r="A4929" s="1" t="s">
        <v>12676</v>
      </c>
      <c r="B4929" s="1" t="s">
        <v>12677</v>
      </c>
      <c r="C4929" s="1" t="s">
        <v>129</v>
      </c>
      <c r="D4929" s="1">
        <v>9</v>
      </c>
      <c r="E4929" s="1">
        <v>44347</v>
      </c>
      <c r="F4929" s="1" t="s">
        <v>20332</v>
      </c>
      <c r="G4929" s="1" t="s">
        <v>72</v>
      </c>
      <c r="H4929" s="1" t="s">
        <v>65</v>
      </c>
      <c r="I4929" s="1">
        <v>0.6</v>
      </c>
      <c r="J4929" s="1" t="s">
        <v>75</v>
      </c>
      <c r="K4929" s="1">
        <v>0</v>
      </c>
      <c r="M4929" s="1">
        <v>0</v>
      </c>
      <c r="O4929" s="1">
        <v>0</v>
      </c>
      <c r="Q4929" s="1">
        <v>0</v>
      </c>
      <c r="S4929" s="1">
        <v>0</v>
      </c>
      <c r="U4929" s="1">
        <v>0</v>
      </c>
      <c r="W4929" s="1">
        <v>0</v>
      </c>
      <c r="Y4929" s="1">
        <v>0</v>
      </c>
      <c r="AA4929" s="1">
        <v>0</v>
      </c>
      <c r="AC4929" s="1">
        <v>0</v>
      </c>
      <c r="AE4929" s="1">
        <v>0</v>
      </c>
      <c r="AG4929" s="1">
        <v>1</v>
      </c>
      <c r="AH4929" s="1">
        <v>0</v>
      </c>
    </row>
    <row r="4930" spans="1:34">
      <c r="A4930" s="1" t="s">
        <v>12678</v>
      </c>
      <c r="B4930" s="1" t="s">
        <v>12679</v>
      </c>
      <c r="C4930" s="1" t="s">
        <v>118</v>
      </c>
      <c r="D4930" s="1">
        <v>15</v>
      </c>
      <c r="E4930" s="4">
        <v>44722</v>
      </c>
      <c r="F4930" s="1" t="s">
        <v>12680</v>
      </c>
      <c r="G4930" s="1" t="s">
        <v>72</v>
      </c>
      <c r="H4930" s="1" t="s">
        <v>65</v>
      </c>
      <c r="I4930" s="1">
        <v>0.6</v>
      </c>
      <c r="J4930" s="1" t="s">
        <v>75</v>
      </c>
      <c r="K4930" s="1">
        <v>0</v>
      </c>
      <c r="M4930" s="1">
        <v>0</v>
      </c>
      <c r="O4930" s="1">
        <v>0</v>
      </c>
      <c r="Q4930" s="1">
        <v>0</v>
      </c>
      <c r="S4930" s="1">
        <v>0</v>
      </c>
      <c r="U4930" s="1">
        <v>0</v>
      </c>
      <c r="W4930" s="1">
        <v>0</v>
      </c>
      <c r="Y4930" s="1">
        <v>0</v>
      </c>
      <c r="AA4930" s="1">
        <v>0</v>
      </c>
      <c r="AC4930" s="1">
        <v>0</v>
      </c>
      <c r="AE4930" s="1">
        <v>0</v>
      </c>
      <c r="AG4930" s="1">
        <v>1</v>
      </c>
      <c r="AH4930" s="1">
        <v>0</v>
      </c>
    </row>
    <row r="4931" spans="1:34">
      <c r="A4931" s="1" t="s">
        <v>12681</v>
      </c>
      <c r="B4931" s="1" t="s">
        <v>12682</v>
      </c>
      <c r="C4931" s="1" t="s">
        <v>245</v>
      </c>
      <c r="D4931" s="1">
        <v>16</v>
      </c>
      <c r="E4931" s="4">
        <v>44660</v>
      </c>
      <c r="F4931" s="1" t="s">
        <v>12683</v>
      </c>
      <c r="G4931" s="1" t="s">
        <v>80</v>
      </c>
      <c r="H4931" s="1" t="s">
        <v>73</v>
      </c>
      <c r="I4931" s="1">
        <v>0</v>
      </c>
      <c r="J4931" s="1" t="s">
        <v>397</v>
      </c>
      <c r="K4931" s="1">
        <v>0.4</v>
      </c>
      <c r="L4931" s="1" t="s">
        <v>82</v>
      </c>
      <c r="M4931" s="1">
        <v>0.6</v>
      </c>
      <c r="N4931" s="1" t="s">
        <v>83</v>
      </c>
      <c r="O4931" s="1">
        <v>0.65</v>
      </c>
      <c r="P4931" s="1" t="s">
        <v>84</v>
      </c>
      <c r="Q4931" s="1">
        <v>0.75</v>
      </c>
      <c r="R4931" s="1" t="s">
        <v>85</v>
      </c>
      <c r="S4931" s="1">
        <v>0</v>
      </c>
      <c r="U4931" s="1">
        <v>0</v>
      </c>
      <c r="W4931" s="1">
        <v>0</v>
      </c>
      <c r="Y4931" s="1">
        <v>0</v>
      </c>
      <c r="AA4931" s="1">
        <v>0</v>
      </c>
      <c r="AC4931" s="1">
        <v>0</v>
      </c>
      <c r="AE4931" s="1">
        <v>0</v>
      </c>
      <c r="AG4931" s="1">
        <v>4</v>
      </c>
      <c r="AH4931" s="1">
        <v>8000</v>
      </c>
    </row>
    <row r="4932" spans="1:34">
      <c r="A4932" s="1" t="s">
        <v>12684</v>
      </c>
      <c r="B4932" s="1" t="s">
        <v>12685</v>
      </c>
      <c r="C4932" s="1" t="s">
        <v>360</v>
      </c>
      <c r="H4932" s="1" t="s">
        <v>65</v>
      </c>
      <c r="I4932" s="1" t="s">
        <v>66</v>
      </c>
      <c r="V4932" s="1" t="s">
        <v>67</v>
      </c>
    </row>
    <row r="4933" spans="1:34">
      <c r="A4933" s="1" t="s">
        <v>12686</v>
      </c>
      <c r="B4933" s="1" t="s">
        <v>12687</v>
      </c>
      <c r="C4933" s="1" t="s">
        <v>156</v>
      </c>
      <c r="D4933" s="1">
        <v>19</v>
      </c>
      <c r="E4933" s="1">
        <v>41101</v>
      </c>
      <c r="F4933" s="1" t="s">
        <v>20332</v>
      </c>
      <c r="G4933" s="1" t="s">
        <v>72</v>
      </c>
      <c r="H4933" s="1" t="s">
        <v>65</v>
      </c>
      <c r="I4933" s="1">
        <v>0.8</v>
      </c>
      <c r="J4933" s="1" t="s">
        <v>75</v>
      </c>
      <c r="K4933" s="1">
        <v>0</v>
      </c>
      <c r="M4933" s="1">
        <v>0</v>
      </c>
      <c r="O4933" s="1">
        <v>0</v>
      </c>
      <c r="Q4933" s="1">
        <v>0</v>
      </c>
      <c r="S4933" s="1">
        <v>0</v>
      </c>
      <c r="U4933" s="1">
        <v>0</v>
      </c>
      <c r="W4933" s="1">
        <v>0</v>
      </c>
      <c r="Y4933" s="1">
        <v>0</v>
      </c>
      <c r="AA4933" s="1">
        <v>0</v>
      </c>
      <c r="AC4933" s="1">
        <v>0</v>
      </c>
      <c r="AE4933" s="1">
        <v>0</v>
      </c>
      <c r="AG4933" s="1">
        <v>1</v>
      </c>
      <c r="AH4933" s="1">
        <v>0</v>
      </c>
    </row>
    <row r="4934" spans="1:34">
      <c r="A4934" s="1" t="s">
        <v>12688</v>
      </c>
      <c r="B4934" s="1" t="s">
        <v>12689</v>
      </c>
      <c r="C4934" s="1" t="s">
        <v>350</v>
      </c>
      <c r="D4934" s="1">
        <v>5</v>
      </c>
      <c r="E4934" s="4">
        <v>44634</v>
      </c>
      <c r="F4934" s="1" t="s">
        <v>12690</v>
      </c>
      <c r="G4934" s="1" t="s">
        <v>72</v>
      </c>
      <c r="H4934" s="1" t="s">
        <v>65</v>
      </c>
      <c r="I4934" s="1">
        <v>0.8</v>
      </c>
      <c r="J4934" s="1" t="s">
        <v>75</v>
      </c>
      <c r="K4934" s="1">
        <v>0</v>
      </c>
      <c r="M4934" s="1">
        <v>0</v>
      </c>
      <c r="O4934" s="1">
        <v>0</v>
      </c>
      <c r="Q4934" s="1">
        <v>0</v>
      </c>
      <c r="S4934" s="1">
        <v>0</v>
      </c>
      <c r="U4934" s="1">
        <v>0</v>
      </c>
      <c r="W4934" s="1">
        <v>0</v>
      </c>
      <c r="Y4934" s="1">
        <v>0</v>
      </c>
      <c r="AA4934" s="1">
        <v>0</v>
      </c>
      <c r="AC4934" s="1">
        <v>0</v>
      </c>
      <c r="AE4934" s="1">
        <v>0</v>
      </c>
      <c r="AG4934" s="1">
        <v>1</v>
      </c>
      <c r="AH4934" s="1">
        <v>0</v>
      </c>
    </row>
    <row r="4935" spans="1:34">
      <c r="A4935" s="1" t="s">
        <v>12691</v>
      </c>
      <c r="B4935" s="1" t="s">
        <v>12692</v>
      </c>
      <c r="C4935" s="1" t="s">
        <v>129</v>
      </c>
      <c r="D4935" s="1">
        <v>21</v>
      </c>
      <c r="E4935" s="1">
        <v>38778</v>
      </c>
      <c r="F4935" s="1" t="s">
        <v>20332</v>
      </c>
      <c r="G4935" s="1" t="s">
        <v>72</v>
      </c>
      <c r="H4935" s="1" t="s">
        <v>65</v>
      </c>
      <c r="I4935" s="1">
        <v>0.4</v>
      </c>
      <c r="J4935" s="1" t="s">
        <v>75</v>
      </c>
      <c r="K4935" s="1">
        <v>0</v>
      </c>
      <c r="M4935" s="1">
        <v>0</v>
      </c>
      <c r="O4935" s="1">
        <v>0</v>
      </c>
      <c r="Q4935" s="1">
        <v>0</v>
      </c>
      <c r="S4935" s="1">
        <v>0</v>
      </c>
      <c r="U4935" s="1">
        <v>0</v>
      </c>
      <c r="W4935" s="1">
        <v>0</v>
      </c>
      <c r="Y4935" s="1">
        <v>0</v>
      </c>
      <c r="AA4935" s="1">
        <v>0</v>
      </c>
      <c r="AC4935" s="1">
        <v>0</v>
      </c>
      <c r="AE4935" s="1">
        <v>0</v>
      </c>
      <c r="AG4935" s="1">
        <v>1</v>
      </c>
      <c r="AH4935" s="1">
        <v>0</v>
      </c>
    </row>
    <row r="4936" spans="1:34">
      <c r="A4936" s="1" t="s">
        <v>12693</v>
      </c>
      <c r="B4936" s="1" t="s">
        <v>12694</v>
      </c>
      <c r="C4936" s="1" t="s">
        <v>78</v>
      </c>
      <c r="D4936" s="1">
        <v>6</v>
      </c>
      <c r="E4936" s="1">
        <v>44330</v>
      </c>
      <c r="F4936" s="1" t="s">
        <v>20332</v>
      </c>
      <c r="G4936" s="1" t="s">
        <v>1003</v>
      </c>
      <c r="H4936" s="1" t="s">
        <v>65</v>
      </c>
      <c r="I4936" s="1">
        <v>0</v>
      </c>
      <c r="J4936" s="1" t="s">
        <v>75</v>
      </c>
      <c r="K4936" s="1">
        <v>0</v>
      </c>
      <c r="M4936" s="1">
        <v>0</v>
      </c>
      <c r="O4936" s="1">
        <v>0</v>
      </c>
      <c r="Q4936" s="1">
        <v>0</v>
      </c>
      <c r="S4936" s="1">
        <v>0</v>
      </c>
      <c r="U4936" s="1">
        <v>0</v>
      </c>
      <c r="W4936" s="1">
        <v>0</v>
      </c>
      <c r="Y4936" s="1">
        <v>0</v>
      </c>
      <c r="AA4936" s="1">
        <v>0</v>
      </c>
      <c r="AC4936" s="1">
        <v>0</v>
      </c>
      <c r="AE4936" s="1">
        <v>0</v>
      </c>
      <c r="AG4936" s="1">
        <v>1</v>
      </c>
      <c r="AH4936" s="1">
        <v>0</v>
      </c>
    </row>
    <row r="4937" spans="1:34">
      <c r="A4937" s="1" t="s">
        <v>12695</v>
      </c>
      <c r="B4937" s="1" t="s">
        <v>12696</v>
      </c>
      <c r="C4937" s="1" t="s">
        <v>112</v>
      </c>
      <c r="D4937" s="1">
        <v>1</v>
      </c>
      <c r="E4937" s="1">
        <v>44226</v>
      </c>
      <c r="F4937" s="1" t="s">
        <v>20332</v>
      </c>
      <c r="G4937" s="1" t="s">
        <v>72</v>
      </c>
      <c r="H4937" s="1" t="s">
        <v>65</v>
      </c>
      <c r="I4937" s="1">
        <v>0.8</v>
      </c>
      <c r="J4937" s="1" t="s">
        <v>75</v>
      </c>
      <c r="K4937" s="1">
        <v>0</v>
      </c>
      <c r="M4937" s="1">
        <v>0</v>
      </c>
      <c r="O4937" s="1">
        <v>0</v>
      </c>
      <c r="Q4937" s="1">
        <v>0</v>
      </c>
      <c r="S4937" s="1">
        <v>0</v>
      </c>
      <c r="U4937" s="1">
        <v>0</v>
      </c>
      <c r="W4937" s="1">
        <v>0</v>
      </c>
      <c r="Y4937" s="1">
        <v>0</v>
      </c>
      <c r="AA4937" s="1">
        <v>0</v>
      </c>
      <c r="AC4937" s="1">
        <v>0</v>
      </c>
      <c r="AE4937" s="1">
        <v>0</v>
      </c>
      <c r="AG4937" s="1">
        <v>1</v>
      </c>
      <c r="AH4937" s="1">
        <v>0</v>
      </c>
    </row>
    <row r="4938" spans="1:34">
      <c r="A4938" s="1" t="s">
        <v>12697</v>
      </c>
      <c r="B4938" s="1" t="s">
        <v>12698</v>
      </c>
      <c r="C4938" s="1" t="s">
        <v>112</v>
      </c>
      <c r="D4938" s="1">
        <v>4</v>
      </c>
      <c r="E4938" s="1">
        <v>44338</v>
      </c>
      <c r="F4938" s="1" t="s">
        <v>20332</v>
      </c>
      <c r="G4938" s="1" t="s">
        <v>72</v>
      </c>
      <c r="H4938" s="1" t="s">
        <v>65</v>
      </c>
      <c r="I4938" s="1">
        <v>0.8</v>
      </c>
      <c r="J4938" s="1" t="s">
        <v>75</v>
      </c>
      <c r="K4938" s="1">
        <v>0</v>
      </c>
      <c r="M4938" s="1">
        <v>0</v>
      </c>
      <c r="O4938" s="1">
        <v>0</v>
      </c>
      <c r="Q4938" s="1">
        <v>0</v>
      </c>
      <c r="S4938" s="1">
        <v>0</v>
      </c>
      <c r="U4938" s="1">
        <v>0</v>
      </c>
      <c r="W4938" s="1">
        <v>0</v>
      </c>
      <c r="Y4938" s="1">
        <v>0</v>
      </c>
      <c r="AA4938" s="1">
        <v>0</v>
      </c>
      <c r="AC4938" s="1">
        <v>0</v>
      </c>
      <c r="AE4938" s="1">
        <v>0</v>
      </c>
      <c r="AG4938" s="1">
        <v>1</v>
      </c>
      <c r="AH4938" s="1">
        <v>0</v>
      </c>
    </row>
    <row r="4939" spans="1:34">
      <c r="A4939" s="1" t="s">
        <v>12699</v>
      </c>
      <c r="B4939" s="1" t="s">
        <v>12700</v>
      </c>
      <c r="C4939" s="1" t="s">
        <v>310</v>
      </c>
      <c r="H4939" s="1" t="s">
        <v>65</v>
      </c>
      <c r="I4939" s="1" t="s">
        <v>66</v>
      </c>
      <c r="V4939" s="1" t="s">
        <v>67</v>
      </c>
    </row>
    <row r="4940" spans="1:34">
      <c r="A4940" s="1" t="s">
        <v>12701</v>
      </c>
      <c r="B4940" s="1" t="s">
        <v>12702</v>
      </c>
      <c r="C4940" s="1" t="s">
        <v>64</v>
      </c>
      <c r="D4940" s="1">
        <v>5</v>
      </c>
      <c r="E4940" s="4">
        <v>44581</v>
      </c>
      <c r="F4940" s="1" t="s">
        <v>12703</v>
      </c>
      <c r="G4940" s="1" t="s">
        <v>72</v>
      </c>
      <c r="H4940" s="1" t="s">
        <v>65</v>
      </c>
      <c r="I4940" s="1">
        <v>0.8</v>
      </c>
      <c r="J4940" s="1" t="s">
        <v>75</v>
      </c>
      <c r="K4940" s="1">
        <v>0</v>
      </c>
      <c r="M4940" s="1">
        <v>0</v>
      </c>
      <c r="O4940" s="1">
        <v>0</v>
      </c>
      <c r="Q4940" s="1">
        <v>0</v>
      </c>
      <c r="S4940" s="1">
        <v>0</v>
      </c>
      <c r="U4940" s="1">
        <v>0</v>
      </c>
      <c r="W4940" s="1">
        <v>0</v>
      </c>
      <c r="Y4940" s="1">
        <v>0</v>
      </c>
      <c r="AA4940" s="1">
        <v>0</v>
      </c>
      <c r="AC4940" s="1">
        <v>0</v>
      </c>
      <c r="AE4940" s="1">
        <v>0</v>
      </c>
      <c r="AG4940" s="1">
        <v>1</v>
      </c>
      <c r="AH4940" s="1">
        <v>0</v>
      </c>
    </row>
    <row r="4941" spans="1:34">
      <c r="A4941" s="1" t="s">
        <v>12704</v>
      </c>
      <c r="B4941" s="1" t="s">
        <v>12705</v>
      </c>
      <c r="C4941" s="1" t="s">
        <v>259</v>
      </c>
      <c r="D4941" s="1">
        <v>3</v>
      </c>
      <c r="E4941" s="4">
        <v>44662</v>
      </c>
      <c r="F4941" s="1" t="s">
        <v>12706</v>
      </c>
      <c r="G4941" s="1" t="s">
        <v>72</v>
      </c>
      <c r="H4941" s="1" t="s">
        <v>65</v>
      </c>
      <c r="I4941" s="1">
        <v>0.8</v>
      </c>
      <c r="J4941" s="1" t="s">
        <v>75</v>
      </c>
      <c r="K4941" s="1">
        <v>0</v>
      </c>
      <c r="M4941" s="1">
        <v>0</v>
      </c>
      <c r="O4941" s="1">
        <v>0</v>
      </c>
      <c r="Q4941" s="1">
        <v>0</v>
      </c>
      <c r="S4941" s="1">
        <v>0</v>
      </c>
      <c r="U4941" s="1">
        <v>0</v>
      </c>
      <c r="W4941" s="1">
        <v>0</v>
      </c>
      <c r="Y4941" s="1">
        <v>0</v>
      </c>
      <c r="AA4941" s="1">
        <v>0</v>
      </c>
      <c r="AC4941" s="1">
        <v>0</v>
      </c>
      <c r="AE4941" s="1">
        <v>0</v>
      </c>
      <c r="AG4941" s="1">
        <v>1</v>
      </c>
      <c r="AH4941" s="1">
        <v>0</v>
      </c>
    </row>
    <row r="4942" spans="1:34">
      <c r="A4942" s="1" t="s">
        <v>12707</v>
      </c>
      <c r="B4942" s="1" t="s">
        <v>12708</v>
      </c>
      <c r="C4942" s="1" t="s">
        <v>259</v>
      </c>
      <c r="D4942" s="1">
        <v>38</v>
      </c>
      <c r="E4942" s="1">
        <v>43455</v>
      </c>
      <c r="F4942" s="1" t="s">
        <v>20332</v>
      </c>
      <c r="G4942" s="1" t="s">
        <v>72</v>
      </c>
      <c r="H4942" s="1" t="s">
        <v>65</v>
      </c>
      <c r="I4942" s="1">
        <v>0.6</v>
      </c>
      <c r="J4942" s="1" t="s">
        <v>75</v>
      </c>
      <c r="K4942" s="1">
        <v>0</v>
      </c>
      <c r="M4942" s="1">
        <v>0</v>
      </c>
      <c r="O4942" s="1">
        <v>0</v>
      </c>
      <c r="Q4942" s="1">
        <v>0</v>
      </c>
      <c r="S4942" s="1">
        <v>0</v>
      </c>
      <c r="U4942" s="1">
        <v>0</v>
      </c>
      <c r="W4942" s="1">
        <v>0</v>
      </c>
      <c r="Y4942" s="1">
        <v>0</v>
      </c>
      <c r="AA4942" s="1">
        <v>0</v>
      </c>
      <c r="AC4942" s="1">
        <v>0</v>
      </c>
      <c r="AE4942" s="1">
        <v>0</v>
      </c>
      <c r="AG4942" s="1">
        <v>1</v>
      </c>
      <c r="AH4942" s="1">
        <v>0</v>
      </c>
    </row>
    <row r="4943" spans="1:34">
      <c r="A4943" s="1" t="s">
        <v>12709</v>
      </c>
      <c r="B4943" s="1" t="s">
        <v>12710</v>
      </c>
      <c r="C4943" s="1" t="s">
        <v>259</v>
      </c>
      <c r="D4943" s="1">
        <v>7</v>
      </c>
      <c r="E4943" s="4">
        <v>44634</v>
      </c>
      <c r="F4943" s="1" t="s">
        <v>12711</v>
      </c>
      <c r="G4943" s="1" t="s">
        <v>72</v>
      </c>
      <c r="H4943" s="1" t="s">
        <v>65</v>
      </c>
      <c r="I4943" s="1">
        <v>0.6</v>
      </c>
      <c r="J4943" s="1" t="s">
        <v>75</v>
      </c>
      <c r="K4943" s="1">
        <v>0</v>
      </c>
      <c r="M4943" s="1">
        <v>0</v>
      </c>
      <c r="O4943" s="1">
        <v>0</v>
      </c>
      <c r="Q4943" s="1">
        <v>0</v>
      </c>
      <c r="S4943" s="1">
        <v>0</v>
      </c>
      <c r="U4943" s="1">
        <v>0</v>
      </c>
      <c r="W4943" s="1">
        <v>0</v>
      </c>
      <c r="Y4943" s="1">
        <v>0</v>
      </c>
      <c r="AA4943" s="1">
        <v>0</v>
      </c>
      <c r="AC4943" s="1">
        <v>0</v>
      </c>
      <c r="AE4943" s="1">
        <v>0</v>
      </c>
      <c r="AG4943" s="1">
        <v>1</v>
      </c>
      <c r="AH4943" s="1">
        <v>0</v>
      </c>
    </row>
    <row r="4944" spans="1:34">
      <c r="A4944" s="1" t="s">
        <v>12712</v>
      </c>
      <c r="B4944" s="1" t="s">
        <v>12713</v>
      </c>
      <c r="C4944" s="1" t="s">
        <v>826</v>
      </c>
      <c r="D4944" s="1">
        <v>15</v>
      </c>
      <c r="E4944" s="4">
        <v>44650</v>
      </c>
      <c r="F4944" s="1" t="s">
        <v>12714</v>
      </c>
      <c r="G4944" s="1" t="s">
        <v>80</v>
      </c>
      <c r="H4944" s="1" t="s">
        <v>73</v>
      </c>
      <c r="I4944" s="1">
        <v>0</v>
      </c>
      <c r="J4944" s="1" t="s">
        <v>651</v>
      </c>
      <c r="K4944" s="1">
        <v>0.78</v>
      </c>
      <c r="L4944" s="1" t="s">
        <v>75</v>
      </c>
      <c r="M4944" s="1">
        <v>0</v>
      </c>
      <c r="O4944" s="1">
        <v>0</v>
      </c>
      <c r="Q4944" s="1">
        <v>0</v>
      </c>
      <c r="S4944" s="1">
        <v>0</v>
      </c>
      <c r="U4944" s="1">
        <v>0</v>
      </c>
      <c r="W4944" s="1">
        <v>0</v>
      </c>
      <c r="Y4944" s="1">
        <v>0</v>
      </c>
      <c r="AA4944" s="1">
        <v>0</v>
      </c>
      <c r="AC4944" s="1">
        <v>0</v>
      </c>
      <c r="AE4944" s="1">
        <v>0</v>
      </c>
      <c r="AG4944" s="1">
        <v>2</v>
      </c>
      <c r="AH4944" s="1">
        <v>14999.99</v>
      </c>
    </row>
    <row r="4945" spans="1:34">
      <c r="A4945" s="1" t="s">
        <v>12715</v>
      </c>
      <c r="B4945" s="1" t="s">
        <v>12716</v>
      </c>
      <c r="C4945" s="1" t="s">
        <v>163</v>
      </c>
      <c r="D4945" s="1">
        <v>9</v>
      </c>
      <c r="E4945" s="4">
        <v>44677</v>
      </c>
      <c r="F4945" s="1" t="s">
        <v>12717</v>
      </c>
      <c r="G4945" s="1" t="s">
        <v>80</v>
      </c>
      <c r="H4945" s="1" t="s">
        <v>73</v>
      </c>
      <c r="I4945" s="1">
        <v>0</v>
      </c>
      <c r="J4945" s="1" t="s">
        <v>434</v>
      </c>
      <c r="K4945" s="1">
        <v>0.48</v>
      </c>
      <c r="L4945" s="1" t="s">
        <v>82</v>
      </c>
      <c r="M4945" s="1">
        <v>0.54</v>
      </c>
      <c r="N4945" s="1" t="s">
        <v>83</v>
      </c>
      <c r="O4945" s="1">
        <v>0.55000000000000004</v>
      </c>
      <c r="P4945" s="1" t="s">
        <v>84</v>
      </c>
      <c r="Q4945" s="1">
        <v>0.6</v>
      </c>
      <c r="R4945" s="1" t="s">
        <v>85</v>
      </c>
      <c r="S4945" s="1">
        <v>0</v>
      </c>
      <c r="U4945" s="1">
        <v>0</v>
      </c>
      <c r="W4945" s="1">
        <v>0</v>
      </c>
      <c r="Y4945" s="1">
        <v>0</v>
      </c>
      <c r="AA4945" s="1">
        <v>0</v>
      </c>
      <c r="AC4945" s="1">
        <v>0</v>
      </c>
      <c r="AE4945" s="1">
        <v>0</v>
      </c>
      <c r="AG4945" s="1">
        <v>4</v>
      </c>
      <c r="AH4945" s="1">
        <v>7500</v>
      </c>
    </row>
    <row r="4946" spans="1:34">
      <c r="A4946" s="1" t="s">
        <v>12718</v>
      </c>
      <c r="B4946" s="1" t="s">
        <v>12719</v>
      </c>
      <c r="C4946" s="1" t="s">
        <v>369</v>
      </c>
      <c r="D4946" s="1">
        <v>37</v>
      </c>
      <c r="E4946" s="1">
        <v>43822</v>
      </c>
      <c r="F4946" s="1" t="s">
        <v>20332</v>
      </c>
      <c r="G4946" s="1" t="s">
        <v>72</v>
      </c>
      <c r="H4946" s="1" t="s">
        <v>65</v>
      </c>
      <c r="I4946" s="1">
        <v>0.8</v>
      </c>
      <c r="J4946" s="1" t="s">
        <v>75</v>
      </c>
      <c r="K4946" s="1">
        <v>0</v>
      </c>
      <c r="M4946" s="1">
        <v>0</v>
      </c>
      <c r="O4946" s="1">
        <v>0</v>
      </c>
      <c r="Q4946" s="1">
        <v>0</v>
      </c>
      <c r="S4946" s="1">
        <v>0</v>
      </c>
      <c r="U4946" s="1">
        <v>0</v>
      </c>
      <c r="W4946" s="1">
        <v>0</v>
      </c>
      <c r="Y4946" s="1">
        <v>0</v>
      </c>
      <c r="AA4946" s="1">
        <v>0</v>
      </c>
      <c r="AC4946" s="1">
        <v>0</v>
      </c>
      <c r="AE4946" s="1">
        <v>0</v>
      </c>
      <c r="AG4946" s="1">
        <v>1</v>
      </c>
      <c r="AH4946" s="1">
        <v>0</v>
      </c>
    </row>
    <row r="4947" spans="1:34">
      <c r="A4947" s="1" t="s">
        <v>12720</v>
      </c>
      <c r="B4947" s="1" t="s">
        <v>12721</v>
      </c>
      <c r="C4947" s="1" t="s">
        <v>152</v>
      </c>
      <c r="D4947" s="1">
        <v>4</v>
      </c>
      <c r="E4947" s="4">
        <v>44609</v>
      </c>
      <c r="F4947" s="1" t="s">
        <v>12722</v>
      </c>
      <c r="G4947" s="1" t="s">
        <v>72</v>
      </c>
      <c r="H4947" s="1" t="s">
        <v>65</v>
      </c>
      <c r="I4947" s="1">
        <v>0.5</v>
      </c>
      <c r="J4947" s="1" t="s">
        <v>75</v>
      </c>
      <c r="K4947" s="1">
        <v>0</v>
      </c>
      <c r="M4947" s="1">
        <v>0</v>
      </c>
      <c r="O4947" s="1">
        <v>0</v>
      </c>
      <c r="Q4947" s="1">
        <v>0</v>
      </c>
      <c r="S4947" s="1">
        <v>0</v>
      </c>
      <c r="U4947" s="1">
        <v>0</v>
      </c>
      <c r="W4947" s="1">
        <v>0</v>
      </c>
      <c r="Y4947" s="1">
        <v>0</v>
      </c>
      <c r="AA4947" s="1">
        <v>0</v>
      </c>
      <c r="AC4947" s="1">
        <v>0</v>
      </c>
      <c r="AE4947" s="1">
        <v>0</v>
      </c>
      <c r="AG4947" s="1">
        <v>1</v>
      </c>
      <c r="AH4947" s="1">
        <v>0</v>
      </c>
    </row>
    <row r="4948" spans="1:34">
      <c r="A4948" s="1" t="s">
        <v>12723</v>
      </c>
      <c r="B4948" s="1" t="s">
        <v>12724</v>
      </c>
      <c r="C4948" s="1" t="s">
        <v>152</v>
      </c>
      <c r="D4948" s="1">
        <v>6</v>
      </c>
      <c r="E4948" s="4">
        <v>44634</v>
      </c>
      <c r="F4948" s="1" t="s">
        <v>12725</v>
      </c>
      <c r="G4948" s="1" t="s">
        <v>72</v>
      </c>
      <c r="H4948" s="1" t="s">
        <v>65</v>
      </c>
      <c r="I4948" s="1">
        <v>0.8</v>
      </c>
      <c r="J4948" s="1" t="s">
        <v>75</v>
      </c>
      <c r="K4948" s="1">
        <v>0</v>
      </c>
      <c r="M4948" s="1">
        <v>0</v>
      </c>
      <c r="O4948" s="1">
        <v>0</v>
      </c>
      <c r="Q4948" s="1">
        <v>0</v>
      </c>
      <c r="S4948" s="1">
        <v>0</v>
      </c>
      <c r="U4948" s="1">
        <v>0</v>
      </c>
      <c r="W4948" s="1">
        <v>0</v>
      </c>
      <c r="Y4948" s="1">
        <v>0</v>
      </c>
      <c r="AA4948" s="1">
        <v>0</v>
      </c>
      <c r="AC4948" s="1">
        <v>0</v>
      </c>
      <c r="AE4948" s="1">
        <v>0</v>
      </c>
      <c r="AG4948" s="1">
        <v>1</v>
      </c>
      <c r="AH4948" s="1">
        <v>0</v>
      </c>
    </row>
    <row r="4949" spans="1:34">
      <c r="A4949" s="1" t="s">
        <v>12726</v>
      </c>
      <c r="B4949" s="1" t="s">
        <v>12727</v>
      </c>
      <c r="C4949" s="1" t="s">
        <v>129</v>
      </c>
      <c r="D4949" s="1">
        <v>17</v>
      </c>
      <c r="E4949" s="1">
        <v>44760</v>
      </c>
      <c r="F4949" s="1" t="s">
        <v>20663</v>
      </c>
      <c r="G4949" s="1" t="s">
        <v>72</v>
      </c>
      <c r="H4949" s="1" t="s">
        <v>65</v>
      </c>
      <c r="I4949" s="1">
        <v>0.8</v>
      </c>
      <c r="J4949" s="1" t="s">
        <v>75</v>
      </c>
      <c r="K4949" s="1">
        <v>0</v>
      </c>
      <c r="M4949" s="1">
        <v>0</v>
      </c>
      <c r="O4949" s="1">
        <v>0</v>
      </c>
      <c r="Q4949" s="1">
        <v>0</v>
      </c>
      <c r="S4949" s="1">
        <v>0</v>
      </c>
      <c r="U4949" s="1">
        <v>0</v>
      </c>
      <c r="W4949" s="1">
        <v>0</v>
      </c>
      <c r="Y4949" s="1">
        <v>0</v>
      </c>
      <c r="AA4949" s="1">
        <v>0</v>
      </c>
      <c r="AC4949" s="1">
        <v>0</v>
      </c>
      <c r="AE4949" s="1">
        <v>0</v>
      </c>
      <c r="AG4949" s="1">
        <v>1</v>
      </c>
      <c r="AH4949" s="1">
        <v>0</v>
      </c>
    </row>
    <row r="4950" spans="1:34">
      <c r="A4950" s="1" t="s">
        <v>12728</v>
      </c>
      <c r="B4950" s="1" t="s">
        <v>12729</v>
      </c>
      <c r="C4950" s="1" t="s">
        <v>259</v>
      </c>
      <c r="D4950" s="1">
        <v>6</v>
      </c>
      <c r="E4950" s="4">
        <v>44679</v>
      </c>
      <c r="F4950" s="1" t="s">
        <v>12730</v>
      </c>
      <c r="G4950" s="1" t="s">
        <v>80</v>
      </c>
      <c r="H4950" s="1" t="s">
        <v>73</v>
      </c>
      <c r="I4950" s="1">
        <v>0.4</v>
      </c>
      <c r="J4950" s="1" t="s">
        <v>82</v>
      </c>
      <c r="K4950" s="1">
        <v>0.5</v>
      </c>
      <c r="L4950" s="1" t="s">
        <v>83</v>
      </c>
      <c r="M4950" s="1">
        <v>0.7</v>
      </c>
      <c r="N4950" s="1" t="s">
        <v>84</v>
      </c>
      <c r="O4950" s="1">
        <v>0.8</v>
      </c>
      <c r="P4950" s="1" t="s">
        <v>85</v>
      </c>
      <c r="Q4950" s="1">
        <v>0</v>
      </c>
      <c r="S4950" s="1">
        <v>0</v>
      </c>
      <c r="U4950" s="1">
        <v>0</v>
      </c>
      <c r="W4950" s="1">
        <v>0</v>
      </c>
      <c r="Y4950" s="1">
        <v>0</v>
      </c>
      <c r="AA4950" s="1">
        <v>0</v>
      </c>
      <c r="AC4950" s="1">
        <v>0</v>
      </c>
      <c r="AE4950" s="1">
        <v>0</v>
      </c>
      <c r="AG4950" s="1">
        <v>3</v>
      </c>
      <c r="AH4950" s="1">
        <v>0</v>
      </c>
    </row>
    <row r="4951" spans="1:34">
      <c r="A4951" s="1" t="s">
        <v>12731</v>
      </c>
      <c r="B4951" s="1" t="s">
        <v>12732</v>
      </c>
      <c r="C4951" s="1" t="s">
        <v>1153</v>
      </c>
      <c r="D4951" s="1">
        <v>110</v>
      </c>
      <c r="E4951" s="1">
        <v>41603</v>
      </c>
      <c r="F4951" s="1" t="s">
        <v>20332</v>
      </c>
      <c r="G4951" s="1" t="s">
        <v>72</v>
      </c>
      <c r="H4951" s="1" t="s">
        <v>73</v>
      </c>
      <c r="I4951" s="1">
        <v>0</v>
      </c>
      <c r="J4951" s="1" t="s">
        <v>20664</v>
      </c>
      <c r="K4951" s="1">
        <v>0.8</v>
      </c>
      <c r="L4951" s="1" t="s">
        <v>75</v>
      </c>
      <c r="M4951" s="1">
        <v>0</v>
      </c>
      <c r="O4951" s="1">
        <v>0</v>
      </c>
      <c r="Q4951" s="1">
        <v>0</v>
      </c>
      <c r="S4951" s="1">
        <v>0</v>
      </c>
      <c r="U4951" s="1">
        <v>0</v>
      </c>
      <c r="W4951" s="1">
        <v>0</v>
      </c>
      <c r="Y4951" s="1">
        <v>0</v>
      </c>
      <c r="AA4951" s="1">
        <v>0</v>
      </c>
      <c r="AC4951" s="1">
        <v>0</v>
      </c>
      <c r="AE4951" s="1">
        <v>0</v>
      </c>
      <c r="AG4951" s="1">
        <v>5</v>
      </c>
      <c r="AH4951" s="1">
        <v>0</v>
      </c>
    </row>
    <row r="4952" spans="1:34">
      <c r="A4952" s="1" t="s">
        <v>12733</v>
      </c>
      <c r="B4952" s="1" t="s">
        <v>12734</v>
      </c>
      <c r="C4952" s="1" t="s">
        <v>156</v>
      </c>
      <c r="D4952" s="1">
        <v>13</v>
      </c>
      <c r="E4952" s="4">
        <v>44606</v>
      </c>
      <c r="F4952" s="1" t="s">
        <v>12735</v>
      </c>
      <c r="G4952" s="1" t="s">
        <v>80</v>
      </c>
      <c r="H4952" s="1" t="s">
        <v>73</v>
      </c>
      <c r="I4952" s="1">
        <v>0</v>
      </c>
      <c r="J4952" s="1" t="s">
        <v>187</v>
      </c>
      <c r="K4952" s="1">
        <v>0.6</v>
      </c>
      <c r="L4952" s="1" t="s">
        <v>82</v>
      </c>
      <c r="M4952" s="1">
        <v>0.61</v>
      </c>
      <c r="N4952" s="1" t="s">
        <v>83</v>
      </c>
      <c r="O4952" s="1">
        <v>0.78</v>
      </c>
      <c r="P4952" s="1" t="s">
        <v>84</v>
      </c>
      <c r="Q4952" s="1">
        <v>0.8</v>
      </c>
      <c r="R4952" s="1" t="s">
        <v>85</v>
      </c>
      <c r="S4952" s="1">
        <v>0</v>
      </c>
      <c r="U4952" s="1">
        <v>0</v>
      </c>
      <c r="W4952" s="1">
        <v>0</v>
      </c>
      <c r="Y4952" s="1">
        <v>0</v>
      </c>
      <c r="AA4952" s="1">
        <v>0</v>
      </c>
      <c r="AC4952" s="1">
        <v>0</v>
      </c>
      <c r="AE4952" s="1">
        <v>0</v>
      </c>
      <c r="AG4952" s="1">
        <v>4</v>
      </c>
      <c r="AH4952" s="1">
        <v>9000</v>
      </c>
    </row>
    <row r="4953" spans="1:34">
      <c r="A4953" s="1" t="s">
        <v>12736</v>
      </c>
      <c r="B4953" s="1" t="s">
        <v>12737</v>
      </c>
      <c r="C4953" s="1" t="s">
        <v>636</v>
      </c>
      <c r="D4953" s="1">
        <v>69</v>
      </c>
      <c r="E4953" s="1">
        <v>42733</v>
      </c>
      <c r="F4953" s="1" t="s">
        <v>20332</v>
      </c>
      <c r="G4953" s="1" t="s">
        <v>72</v>
      </c>
      <c r="H4953" s="1" t="s">
        <v>65</v>
      </c>
      <c r="I4953" s="1">
        <v>0.8</v>
      </c>
      <c r="J4953" s="1" t="s">
        <v>75</v>
      </c>
      <c r="K4953" s="1">
        <v>0</v>
      </c>
      <c r="M4953" s="1">
        <v>0</v>
      </c>
      <c r="O4953" s="1">
        <v>0</v>
      </c>
      <c r="Q4953" s="1">
        <v>0</v>
      </c>
      <c r="S4953" s="1">
        <v>0</v>
      </c>
      <c r="U4953" s="1">
        <v>0</v>
      </c>
      <c r="W4953" s="1">
        <v>0</v>
      </c>
      <c r="Y4953" s="1">
        <v>0</v>
      </c>
      <c r="AA4953" s="1">
        <v>0</v>
      </c>
      <c r="AC4953" s="1">
        <v>0</v>
      </c>
      <c r="AE4953" s="1">
        <v>0</v>
      </c>
      <c r="AG4953" s="1">
        <v>1</v>
      </c>
      <c r="AH4953" s="1">
        <v>0</v>
      </c>
    </row>
    <row r="4954" spans="1:34">
      <c r="A4954" s="1" t="s">
        <v>12738</v>
      </c>
      <c r="B4954" s="1" t="s">
        <v>12739</v>
      </c>
      <c r="C4954" s="1" t="s">
        <v>225</v>
      </c>
      <c r="D4954" s="1">
        <v>58</v>
      </c>
      <c r="E4954" s="4">
        <v>44529</v>
      </c>
      <c r="F4954" s="1" t="s">
        <v>12740</v>
      </c>
      <c r="G4954" s="1" t="s">
        <v>72</v>
      </c>
      <c r="H4954" s="1" t="s">
        <v>73</v>
      </c>
      <c r="I4954" s="1">
        <v>0</v>
      </c>
      <c r="J4954" s="1" t="s">
        <v>615</v>
      </c>
      <c r="K4954" s="1">
        <v>0.8</v>
      </c>
      <c r="L4954" s="1" t="s">
        <v>75</v>
      </c>
      <c r="M4954" s="1">
        <v>0</v>
      </c>
      <c r="O4954" s="1">
        <v>0</v>
      </c>
      <c r="Q4954" s="1">
        <v>0</v>
      </c>
      <c r="S4954" s="1">
        <v>0</v>
      </c>
      <c r="U4954" s="1">
        <v>0</v>
      </c>
      <c r="W4954" s="1">
        <v>0</v>
      </c>
      <c r="Y4954" s="1">
        <v>0</v>
      </c>
      <c r="AA4954" s="1">
        <v>0</v>
      </c>
      <c r="AC4954" s="1">
        <v>0</v>
      </c>
      <c r="AE4954" s="1">
        <v>0</v>
      </c>
      <c r="AG4954" s="1">
        <v>2</v>
      </c>
      <c r="AH4954" s="1">
        <v>7999.99</v>
      </c>
    </row>
    <row r="4955" spans="1:34">
      <c r="A4955" s="1" t="s">
        <v>12741</v>
      </c>
      <c r="B4955" s="1" t="s">
        <v>12742</v>
      </c>
      <c r="C4955" s="1" t="s">
        <v>95</v>
      </c>
      <c r="D4955" s="1">
        <v>71</v>
      </c>
      <c r="E4955" s="1">
        <v>42156</v>
      </c>
      <c r="F4955" s="1" t="s">
        <v>20332</v>
      </c>
      <c r="G4955" s="1" t="s">
        <v>72</v>
      </c>
      <c r="H4955" s="1" t="s">
        <v>73</v>
      </c>
      <c r="I4955" s="1">
        <v>0</v>
      </c>
      <c r="J4955" s="1" t="s">
        <v>74</v>
      </c>
      <c r="K4955" s="1">
        <v>0.8</v>
      </c>
      <c r="L4955" s="1" t="s">
        <v>75</v>
      </c>
      <c r="M4955" s="1">
        <v>0</v>
      </c>
      <c r="O4955" s="1">
        <v>0</v>
      </c>
      <c r="Q4955" s="1">
        <v>0</v>
      </c>
      <c r="S4955" s="1">
        <v>0</v>
      </c>
      <c r="U4955" s="1">
        <v>0</v>
      </c>
      <c r="W4955" s="1">
        <v>0</v>
      </c>
      <c r="Y4955" s="1">
        <v>0</v>
      </c>
      <c r="AA4955" s="1">
        <v>0</v>
      </c>
      <c r="AC4955" s="1">
        <v>0</v>
      </c>
      <c r="AE4955" s="1">
        <v>0</v>
      </c>
      <c r="AG4955" s="1">
        <v>2</v>
      </c>
      <c r="AH4955" s="1">
        <v>10000</v>
      </c>
    </row>
    <row r="4956" spans="1:34">
      <c r="A4956" s="1" t="s">
        <v>12743</v>
      </c>
      <c r="B4956" s="1" t="s">
        <v>12744</v>
      </c>
      <c r="C4956" s="1" t="s">
        <v>163</v>
      </c>
      <c r="D4956" s="1">
        <v>3</v>
      </c>
      <c r="E4956" s="4">
        <v>44594</v>
      </c>
      <c r="F4956" s="1" t="s">
        <v>12745</v>
      </c>
      <c r="G4956" s="1" t="s">
        <v>72</v>
      </c>
      <c r="H4956" s="1" t="s">
        <v>65</v>
      </c>
      <c r="I4956" s="1">
        <v>0.8</v>
      </c>
      <c r="J4956" s="1" t="s">
        <v>75</v>
      </c>
      <c r="K4956" s="1">
        <v>0</v>
      </c>
      <c r="M4956" s="1">
        <v>0</v>
      </c>
      <c r="O4956" s="1">
        <v>0</v>
      </c>
      <c r="Q4956" s="1">
        <v>0</v>
      </c>
      <c r="S4956" s="1">
        <v>0</v>
      </c>
      <c r="U4956" s="1">
        <v>0</v>
      </c>
      <c r="W4956" s="1">
        <v>0</v>
      </c>
      <c r="Y4956" s="1">
        <v>0</v>
      </c>
      <c r="AA4956" s="1">
        <v>0</v>
      </c>
      <c r="AC4956" s="1">
        <v>0</v>
      </c>
      <c r="AE4956" s="1">
        <v>0</v>
      </c>
      <c r="AG4956" s="1">
        <v>1</v>
      </c>
      <c r="AH4956" s="1">
        <v>0</v>
      </c>
    </row>
    <row r="4957" spans="1:34">
      <c r="A4957" s="1" t="s">
        <v>12746</v>
      </c>
      <c r="B4957" s="1" t="s">
        <v>12747</v>
      </c>
      <c r="C4957" s="1" t="s">
        <v>118</v>
      </c>
      <c r="D4957" s="1">
        <v>26</v>
      </c>
      <c r="E4957" s="1">
        <v>41890</v>
      </c>
      <c r="F4957" s="1" t="s">
        <v>20332</v>
      </c>
      <c r="G4957" s="1" t="s">
        <v>72</v>
      </c>
      <c r="H4957" s="1" t="s">
        <v>65</v>
      </c>
      <c r="I4957" s="1">
        <v>0.8</v>
      </c>
      <c r="J4957" s="1" t="s">
        <v>75</v>
      </c>
      <c r="K4957" s="1">
        <v>0</v>
      </c>
      <c r="M4957" s="1">
        <v>0</v>
      </c>
      <c r="O4957" s="1">
        <v>0</v>
      </c>
      <c r="Q4957" s="1">
        <v>0</v>
      </c>
      <c r="S4957" s="1">
        <v>0</v>
      </c>
      <c r="U4957" s="1">
        <v>0</v>
      </c>
      <c r="W4957" s="1">
        <v>0</v>
      </c>
      <c r="Y4957" s="1">
        <v>0</v>
      </c>
      <c r="AA4957" s="1">
        <v>0</v>
      </c>
      <c r="AC4957" s="1">
        <v>0</v>
      </c>
      <c r="AE4957" s="1">
        <v>0</v>
      </c>
      <c r="AG4957" s="1">
        <v>1</v>
      </c>
      <c r="AH4957" s="1">
        <v>0</v>
      </c>
    </row>
    <row r="4958" spans="1:34">
      <c r="A4958" s="1" t="s">
        <v>12748</v>
      </c>
      <c r="B4958" s="1" t="s">
        <v>12749</v>
      </c>
      <c r="C4958" s="1" t="s">
        <v>78</v>
      </c>
      <c r="D4958" s="1">
        <v>5</v>
      </c>
      <c r="E4958" s="4">
        <v>44644</v>
      </c>
      <c r="F4958" s="1" t="s">
        <v>12750</v>
      </c>
      <c r="G4958" s="1" t="s">
        <v>80</v>
      </c>
      <c r="H4958" s="1" t="s">
        <v>73</v>
      </c>
      <c r="I4958" s="1">
        <v>0</v>
      </c>
      <c r="J4958" s="1" t="s">
        <v>222</v>
      </c>
      <c r="K4958" s="1">
        <v>0.6</v>
      </c>
      <c r="L4958" s="1" t="s">
        <v>82</v>
      </c>
      <c r="M4958" s="1">
        <v>0.7</v>
      </c>
      <c r="N4958" s="1" t="s">
        <v>83</v>
      </c>
      <c r="O4958" s="1">
        <v>0.75</v>
      </c>
      <c r="P4958" s="1" t="s">
        <v>84</v>
      </c>
      <c r="Q4958" s="1">
        <v>0.8</v>
      </c>
      <c r="R4958" s="1" t="s">
        <v>85</v>
      </c>
      <c r="S4958" s="1">
        <v>0</v>
      </c>
      <c r="U4958" s="1">
        <v>0</v>
      </c>
      <c r="W4958" s="1">
        <v>0</v>
      </c>
      <c r="Y4958" s="1">
        <v>0</v>
      </c>
      <c r="AA4958" s="1">
        <v>0</v>
      </c>
      <c r="AC4958" s="1">
        <v>0</v>
      </c>
      <c r="AE4958" s="1">
        <v>0</v>
      </c>
      <c r="AG4958" s="1">
        <v>4</v>
      </c>
      <c r="AH4958" s="1">
        <v>9999.99</v>
      </c>
    </row>
    <row r="4959" spans="1:34">
      <c r="A4959" s="1" t="s">
        <v>12751</v>
      </c>
      <c r="B4959" s="1" t="s">
        <v>12752</v>
      </c>
      <c r="C4959" s="1" t="s">
        <v>196</v>
      </c>
      <c r="D4959" s="1">
        <v>6</v>
      </c>
      <c r="E4959" s="1">
        <v>44281</v>
      </c>
      <c r="F4959" s="1" t="s">
        <v>20332</v>
      </c>
      <c r="G4959" s="1" t="s">
        <v>72</v>
      </c>
      <c r="H4959" s="1" t="s">
        <v>73</v>
      </c>
      <c r="I4959" s="1">
        <v>0</v>
      </c>
      <c r="J4959" s="1" t="s">
        <v>615</v>
      </c>
      <c r="K4959" s="1">
        <v>0.4</v>
      </c>
      <c r="L4959" s="1" t="s">
        <v>75</v>
      </c>
      <c r="M4959" s="1">
        <v>0</v>
      </c>
      <c r="O4959" s="1">
        <v>0</v>
      </c>
      <c r="Q4959" s="1">
        <v>0</v>
      </c>
      <c r="S4959" s="1">
        <v>0</v>
      </c>
      <c r="U4959" s="1">
        <v>0</v>
      </c>
      <c r="W4959" s="1">
        <v>0</v>
      </c>
      <c r="Y4959" s="1">
        <v>0</v>
      </c>
      <c r="AA4959" s="1">
        <v>0</v>
      </c>
      <c r="AC4959" s="1">
        <v>0</v>
      </c>
      <c r="AE4959" s="1">
        <v>0</v>
      </c>
      <c r="AG4959" s="1">
        <v>2</v>
      </c>
      <c r="AH4959" s="1">
        <v>7999.99</v>
      </c>
    </row>
    <row r="4960" spans="1:34">
      <c r="A4960" s="1" t="s">
        <v>12753</v>
      </c>
      <c r="B4960" s="1" t="s">
        <v>12754</v>
      </c>
      <c r="C4960" s="1" t="s">
        <v>108</v>
      </c>
      <c r="D4960" s="1">
        <v>31</v>
      </c>
      <c r="E4960" s="4">
        <v>44509</v>
      </c>
      <c r="F4960" s="1" t="s">
        <v>12755</v>
      </c>
      <c r="G4960" s="1" t="s">
        <v>72</v>
      </c>
      <c r="H4960" s="1" t="s">
        <v>65</v>
      </c>
      <c r="I4960" s="1">
        <v>0.8</v>
      </c>
      <c r="J4960" s="1" t="s">
        <v>75</v>
      </c>
      <c r="K4960" s="1">
        <v>0</v>
      </c>
      <c r="M4960" s="1">
        <v>0</v>
      </c>
      <c r="O4960" s="1">
        <v>0</v>
      </c>
      <c r="Q4960" s="1">
        <v>0</v>
      </c>
      <c r="S4960" s="1">
        <v>0</v>
      </c>
      <c r="U4960" s="1">
        <v>0</v>
      </c>
      <c r="W4960" s="1">
        <v>0</v>
      </c>
      <c r="Y4960" s="1">
        <v>0</v>
      </c>
      <c r="AA4960" s="1">
        <v>0</v>
      </c>
      <c r="AC4960" s="1">
        <v>0</v>
      </c>
      <c r="AE4960" s="1">
        <v>0</v>
      </c>
      <c r="AG4960" s="1">
        <v>1</v>
      </c>
      <c r="AH4960" s="1">
        <v>0</v>
      </c>
    </row>
    <row r="4961" spans="1:34">
      <c r="A4961" s="1" t="s">
        <v>12756</v>
      </c>
      <c r="B4961" s="1" t="s">
        <v>12757</v>
      </c>
      <c r="C4961" s="1" t="s">
        <v>98</v>
      </c>
      <c r="D4961" s="1">
        <v>20</v>
      </c>
      <c r="E4961" s="4">
        <v>44643</v>
      </c>
      <c r="F4961" s="1" t="s">
        <v>12758</v>
      </c>
      <c r="G4961" s="1" t="s">
        <v>72</v>
      </c>
      <c r="H4961" s="1" t="s">
        <v>73</v>
      </c>
      <c r="I4961" s="1">
        <v>0</v>
      </c>
      <c r="J4961" s="1" t="s">
        <v>1593</v>
      </c>
      <c r="K4961" s="1">
        <v>0.6</v>
      </c>
      <c r="L4961" s="1" t="s">
        <v>75</v>
      </c>
      <c r="M4961" s="1">
        <v>0</v>
      </c>
      <c r="O4961" s="1">
        <v>0</v>
      </c>
      <c r="Q4961" s="1">
        <v>0</v>
      </c>
      <c r="S4961" s="1">
        <v>0</v>
      </c>
      <c r="U4961" s="1">
        <v>0</v>
      </c>
      <c r="W4961" s="1">
        <v>0</v>
      </c>
      <c r="Y4961" s="1">
        <v>0</v>
      </c>
      <c r="AA4961" s="1">
        <v>0</v>
      </c>
      <c r="AC4961" s="1">
        <v>0</v>
      </c>
      <c r="AE4961" s="1">
        <v>0</v>
      </c>
      <c r="AG4961" s="1">
        <v>2</v>
      </c>
      <c r="AH4961" s="1">
        <v>17000</v>
      </c>
    </row>
    <row r="4962" spans="1:34">
      <c r="A4962" s="1" t="s">
        <v>12759</v>
      </c>
      <c r="B4962" s="1" t="s">
        <v>12760</v>
      </c>
      <c r="C4962" s="1" t="s">
        <v>225</v>
      </c>
      <c r="D4962" s="1">
        <v>46</v>
      </c>
      <c r="E4962" s="1">
        <v>44557</v>
      </c>
      <c r="F4962" s="1" t="s">
        <v>20665</v>
      </c>
      <c r="G4962" s="1" t="s">
        <v>72</v>
      </c>
      <c r="H4962" s="1" t="s">
        <v>65</v>
      </c>
      <c r="I4962" s="1">
        <v>0.3</v>
      </c>
      <c r="J4962" s="1" t="s">
        <v>75</v>
      </c>
      <c r="K4962" s="1">
        <v>0</v>
      </c>
      <c r="M4962" s="1">
        <v>0</v>
      </c>
      <c r="O4962" s="1">
        <v>0</v>
      </c>
      <c r="Q4962" s="1">
        <v>0</v>
      </c>
      <c r="S4962" s="1">
        <v>0</v>
      </c>
      <c r="U4962" s="1">
        <v>0</v>
      </c>
      <c r="W4962" s="1">
        <v>0</v>
      </c>
      <c r="Y4962" s="1">
        <v>0</v>
      </c>
      <c r="AA4962" s="1">
        <v>0</v>
      </c>
      <c r="AC4962" s="1">
        <v>0</v>
      </c>
      <c r="AE4962" s="1">
        <v>0</v>
      </c>
      <c r="AG4962" s="1">
        <v>1</v>
      </c>
      <c r="AH4962" s="1">
        <v>0</v>
      </c>
    </row>
    <row r="4963" spans="1:34">
      <c r="A4963" s="1" t="s">
        <v>12761</v>
      </c>
      <c r="B4963" s="1" t="s">
        <v>12762</v>
      </c>
      <c r="C4963" s="1" t="s">
        <v>252</v>
      </c>
      <c r="D4963" s="1">
        <v>31</v>
      </c>
      <c r="E4963" s="4">
        <v>44711</v>
      </c>
      <c r="F4963" s="1" t="s">
        <v>12763</v>
      </c>
      <c r="G4963" s="1" t="s">
        <v>72</v>
      </c>
      <c r="H4963" s="1" t="s">
        <v>73</v>
      </c>
      <c r="I4963" s="1">
        <v>0</v>
      </c>
      <c r="J4963" s="1" t="s">
        <v>562</v>
      </c>
      <c r="K4963" s="1">
        <v>0.8</v>
      </c>
      <c r="L4963" s="1" t="s">
        <v>75</v>
      </c>
      <c r="M4963" s="1">
        <v>0</v>
      </c>
      <c r="O4963" s="1">
        <v>0</v>
      </c>
      <c r="Q4963" s="1">
        <v>0</v>
      </c>
      <c r="S4963" s="1">
        <v>0</v>
      </c>
      <c r="U4963" s="1">
        <v>0</v>
      </c>
      <c r="W4963" s="1">
        <v>0</v>
      </c>
      <c r="Y4963" s="1">
        <v>0</v>
      </c>
      <c r="AA4963" s="1">
        <v>0</v>
      </c>
      <c r="AC4963" s="1">
        <v>0</v>
      </c>
      <c r="AE4963" s="1">
        <v>0</v>
      </c>
      <c r="AG4963" s="1">
        <v>2</v>
      </c>
      <c r="AH4963" s="1">
        <v>8500</v>
      </c>
    </row>
    <row r="4964" spans="1:34">
      <c r="A4964" s="1" t="s">
        <v>12764</v>
      </c>
      <c r="B4964" s="1" t="s">
        <v>12765</v>
      </c>
      <c r="C4964" s="1" t="s">
        <v>118</v>
      </c>
      <c r="D4964" s="1">
        <v>16</v>
      </c>
      <c r="E4964" s="4">
        <v>44681</v>
      </c>
      <c r="F4964" s="1" t="s">
        <v>12766</v>
      </c>
      <c r="G4964" s="1" t="s">
        <v>80</v>
      </c>
      <c r="H4964" s="1" t="s">
        <v>73</v>
      </c>
      <c r="I4964" s="1">
        <v>0.68</v>
      </c>
      <c r="J4964" s="1" t="s">
        <v>82</v>
      </c>
      <c r="K4964" s="1">
        <v>0.7</v>
      </c>
      <c r="L4964" s="1" t="s">
        <v>83</v>
      </c>
      <c r="M4964" s="1">
        <v>0.72</v>
      </c>
      <c r="N4964" s="1" t="s">
        <v>84</v>
      </c>
      <c r="O4964" s="1">
        <v>0.8</v>
      </c>
      <c r="P4964" s="1" t="s">
        <v>85</v>
      </c>
      <c r="Q4964" s="1">
        <v>0</v>
      </c>
      <c r="S4964" s="1">
        <v>0</v>
      </c>
      <c r="U4964" s="1">
        <v>0</v>
      </c>
      <c r="W4964" s="1">
        <v>0</v>
      </c>
      <c r="Y4964" s="1">
        <v>0</v>
      </c>
      <c r="AA4964" s="1">
        <v>0</v>
      </c>
      <c r="AC4964" s="1">
        <v>0</v>
      </c>
      <c r="AE4964" s="1">
        <v>0</v>
      </c>
      <c r="AG4964" s="1">
        <v>3</v>
      </c>
      <c r="AH4964" s="1">
        <v>0</v>
      </c>
    </row>
    <row r="4965" spans="1:34">
      <c r="A4965" s="1" t="s">
        <v>12767</v>
      </c>
      <c r="B4965" s="1" t="s">
        <v>12768</v>
      </c>
      <c r="C4965" s="1" t="s">
        <v>118</v>
      </c>
      <c r="D4965" s="1">
        <v>4</v>
      </c>
      <c r="E4965" s="1">
        <v>42825</v>
      </c>
      <c r="F4965" s="1" t="s">
        <v>20332</v>
      </c>
      <c r="G4965" s="1" t="s">
        <v>72</v>
      </c>
      <c r="H4965" s="1" t="s">
        <v>65</v>
      </c>
      <c r="I4965" s="1">
        <v>0.4</v>
      </c>
      <c r="J4965" s="1" t="s">
        <v>75</v>
      </c>
      <c r="K4965" s="1">
        <v>0</v>
      </c>
      <c r="M4965" s="1">
        <v>0</v>
      </c>
      <c r="O4965" s="1">
        <v>0</v>
      </c>
      <c r="Q4965" s="1">
        <v>0</v>
      </c>
      <c r="S4965" s="1">
        <v>0</v>
      </c>
      <c r="U4965" s="1">
        <v>0</v>
      </c>
      <c r="W4965" s="1">
        <v>0</v>
      </c>
      <c r="Y4965" s="1">
        <v>0</v>
      </c>
      <c r="AA4965" s="1">
        <v>0</v>
      </c>
      <c r="AC4965" s="1">
        <v>0</v>
      </c>
      <c r="AE4965" s="1">
        <v>0</v>
      </c>
      <c r="AG4965" s="1">
        <v>1</v>
      </c>
      <c r="AH4965" s="1">
        <v>0</v>
      </c>
    </row>
    <row r="4966" spans="1:34">
      <c r="A4966" s="1" t="s">
        <v>12769</v>
      </c>
      <c r="B4966" s="1" t="s">
        <v>12770</v>
      </c>
      <c r="C4966" s="1" t="s">
        <v>346</v>
      </c>
      <c r="D4966" s="1">
        <v>48</v>
      </c>
      <c r="E4966" s="4">
        <v>44733</v>
      </c>
      <c r="F4966" s="1" t="s">
        <v>12771</v>
      </c>
      <c r="G4966" s="1" t="s">
        <v>72</v>
      </c>
      <c r="H4966" s="1" t="s">
        <v>65</v>
      </c>
      <c r="I4966" s="1">
        <v>0.4</v>
      </c>
      <c r="J4966" s="1" t="s">
        <v>75</v>
      </c>
      <c r="K4966" s="1">
        <v>0</v>
      </c>
      <c r="M4966" s="1">
        <v>0</v>
      </c>
      <c r="O4966" s="1">
        <v>0</v>
      </c>
      <c r="Q4966" s="1">
        <v>0</v>
      </c>
      <c r="S4966" s="1">
        <v>0</v>
      </c>
      <c r="U4966" s="1">
        <v>0</v>
      </c>
      <c r="W4966" s="1">
        <v>0</v>
      </c>
      <c r="Y4966" s="1">
        <v>0</v>
      </c>
      <c r="AA4966" s="1">
        <v>0</v>
      </c>
      <c r="AC4966" s="1">
        <v>0</v>
      </c>
      <c r="AE4966" s="1">
        <v>0</v>
      </c>
      <c r="AG4966" s="1">
        <v>1</v>
      </c>
      <c r="AH4966" s="1">
        <v>0</v>
      </c>
    </row>
    <row r="4967" spans="1:34">
      <c r="A4967" s="1" t="s">
        <v>12772</v>
      </c>
      <c r="B4967" s="1" t="s">
        <v>12773</v>
      </c>
      <c r="C4967" s="1" t="s">
        <v>196</v>
      </c>
      <c r="D4967" s="1">
        <v>23</v>
      </c>
      <c r="E4967" s="4">
        <v>44679</v>
      </c>
      <c r="F4967" s="1" t="s">
        <v>12774</v>
      </c>
      <c r="G4967" s="1" t="s">
        <v>72</v>
      </c>
      <c r="H4967" s="1" t="s">
        <v>65</v>
      </c>
      <c r="I4967" s="1">
        <v>0.4</v>
      </c>
      <c r="J4967" s="1" t="s">
        <v>75</v>
      </c>
      <c r="K4967" s="1">
        <v>0</v>
      </c>
      <c r="M4967" s="1">
        <v>0</v>
      </c>
      <c r="O4967" s="1">
        <v>0</v>
      </c>
      <c r="Q4967" s="1">
        <v>0</v>
      </c>
      <c r="S4967" s="1">
        <v>0</v>
      </c>
      <c r="U4967" s="1">
        <v>0</v>
      </c>
      <c r="W4967" s="1">
        <v>0</v>
      </c>
      <c r="Y4967" s="1">
        <v>0</v>
      </c>
      <c r="AA4967" s="1">
        <v>0</v>
      </c>
      <c r="AC4967" s="1">
        <v>0</v>
      </c>
      <c r="AE4967" s="1">
        <v>0</v>
      </c>
      <c r="AG4967" s="1">
        <v>1</v>
      </c>
      <c r="AH4967" s="1">
        <v>0</v>
      </c>
    </row>
    <row r="4968" spans="1:34">
      <c r="A4968" s="1" t="s">
        <v>12775</v>
      </c>
      <c r="B4968" s="1" t="s">
        <v>12776</v>
      </c>
      <c r="C4968" s="1" t="s">
        <v>101</v>
      </c>
      <c r="D4968" s="1">
        <v>18</v>
      </c>
      <c r="E4968" s="1">
        <v>44711</v>
      </c>
      <c r="F4968" s="1" t="s">
        <v>20666</v>
      </c>
      <c r="G4968" s="1" t="s">
        <v>80</v>
      </c>
      <c r="H4968" s="1" t="s">
        <v>73</v>
      </c>
      <c r="I4968" s="1">
        <v>0.5</v>
      </c>
      <c r="J4968" s="1" t="s">
        <v>82</v>
      </c>
      <c r="K4968" s="1">
        <v>0.6</v>
      </c>
      <c r="L4968" s="1" t="s">
        <v>83</v>
      </c>
      <c r="M4968" s="1">
        <v>0.7</v>
      </c>
      <c r="N4968" s="1" t="s">
        <v>84</v>
      </c>
      <c r="O4968" s="1">
        <v>0.8</v>
      </c>
      <c r="P4968" s="1" t="s">
        <v>85</v>
      </c>
      <c r="Q4968" s="1">
        <v>0</v>
      </c>
      <c r="S4968" s="1">
        <v>0</v>
      </c>
      <c r="U4968" s="1">
        <v>0</v>
      </c>
      <c r="W4968" s="1">
        <v>0</v>
      </c>
      <c r="Y4968" s="1">
        <v>0</v>
      </c>
      <c r="AA4968" s="1">
        <v>0</v>
      </c>
      <c r="AC4968" s="1">
        <v>0</v>
      </c>
      <c r="AE4968" s="1">
        <v>0</v>
      </c>
      <c r="AG4968" s="1">
        <v>3</v>
      </c>
      <c r="AH4968" s="1">
        <v>0</v>
      </c>
    </row>
    <row r="4969" spans="1:34">
      <c r="A4969" s="1" t="s">
        <v>12777</v>
      </c>
      <c r="B4969" s="1" t="s">
        <v>12778</v>
      </c>
      <c r="C4969" s="1" t="s">
        <v>196</v>
      </c>
      <c r="D4969" s="1">
        <v>11</v>
      </c>
      <c r="E4969" s="4">
        <v>44712</v>
      </c>
      <c r="F4969" s="1" t="s">
        <v>12779</v>
      </c>
      <c r="G4969" s="1" t="s">
        <v>745</v>
      </c>
      <c r="H4969" s="1" t="s">
        <v>73</v>
      </c>
      <c r="I4969" s="1">
        <v>0</v>
      </c>
      <c r="J4969" s="1" t="s">
        <v>81</v>
      </c>
      <c r="K4969" s="1">
        <v>0.4</v>
      </c>
      <c r="L4969" s="1" t="s">
        <v>75</v>
      </c>
      <c r="M4969" s="1">
        <v>0</v>
      </c>
      <c r="O4969" s="1">
        <v>0</v>
      </c>
      <c r="Q4969" s="1">
        <v>0</v>
      </c>
      <c r="S4969" s="1">
        <v>0</v>
      </c>
      <c r="U4969" s="1">
        <v>0</v>
      </c>
      <c r="W4969" s="1">
        <v>0</v>
      </c>
      <c r="Y4969" s="1">
        <v>0</v>
      </c>
      <c r="AA4969" s="1">
        <v>0</v>
      </c>
      <c r="AC4969" s="1">
        <v>0</v>
      </c>
      <c r="AE4969" s="1">
        <v>0</v>
      </c>
      <c r="AG4969" s="1">
        <v>2</v>
      </c>
      <c r="AH4969" s="1">
        <v>15000</v>
      </c>
    </row>
    <row r="4970" spans="1:34">
      <c r="A4970" s="1" t="s">
        <v>12780</v>
      </c>
      <c r="B4970" s="1" t="s">
        <v>12781</v>
      </c>
      <c r="C4970" s="1" t="s">
        <v>121</v>
      </c>
      <c r="D4970" s="1">
        <v>4</v>
      </c>
      <c r="E4970" s="1">
        <v>42194</v>
      </c>
      <c r="F4970" s="1" t="s">
        <v>20332</v>
      </c>
      <c r="G4970" s="1" t="s">
        <v>72</v>
      </c>
      <c r="H4970" s="1" t="s">
        <v>65</v>
      </c>
      <c r="I4970" s="1">
        <v>0.8</v>
      </c>
      <c r="J4970" s="1" t="s">
        <v>75</v>
      </c>
      <c r="K4970" s="1">
        <v>0</v>
      </c>
      <c r="M4970" s="1">
        <v>0</v>
      </c>
      <c r="O4970" s="1">
        <v>0</v>
      </c>
      <c r="Q4970" s="1">
        <v>0</v>
      </c>
      <c r="S4970" s="1">
        <v>0</v>
      </c>
      <c r="U4970" s="1">
        <v>0</v>
      </c>
      <c r="W4970" s="1">
        <v>0</v>
      </c>
      <c r="Y4970" s="1">
        <v>0</v>
      </c>
      <c r="AA4970" s="1">
        <v>0</v>
      </c>
      <c r="AC4970" s="1">
        <v>0</v>
      </c>
      <c r="AE4970" s="1">
        <v>0</v>
      </c>
      <c r="AG4970" s="1">
        <v>1</v>
      </c>
      <c r="AH4970" s="1">
        <v>0</v>
      </c>
    </row>
    <row r="4971" spans="1:34">
      <c r="A4971" s="1" t="s">
        <v>12782</v>
      </c>
      <c r="B4971" s="1" t="s">
        <v>12783</v>
      </c>
      <c r="C4971" s="1" t="s">
        <v>95</v>
      </c>
      <c r="D4971" s="1">
        <v>4</v>
      </c>
      <c r="E4971" s="1">
        <v>43187</v>
      </c>
      <c r="F4971" s="1" t="s">
        <v>20332</v>
      </c>
      <c r="G4971" s="1" t="s">
        <v>72</v>
      </c>
      <c r="H4971" s="1" t="s">
        <v>65</v>
      </c>
      <c r="I4971" s="1">
        <v>0.5</v>
      </c>
      <c r="J4971" s="1" t="s">
        <v>75</v>
      </c>
      <c r="K4971" s="1">
        <v>0</v>
      </c>
      <c r="M4971" s="1">
        <v>0</v>
      </c>
      <c r="O4971" s="1">
        <v>0</v>
      </c>
      <c r="Q4971" s="1">
        <v>0</v>
      </c>
      <c r="S4971" s="1">
        <v>0</v>
      </c>
      <c r="U4971" s="1">
        <v>0</v>
      </c>
      <c r="W4971" s="1">
        <v>0</v>
      </c>
      <c r="Y4971" s="1">
        <v>0</v>
      </c>
      <c r="AA4971" s="1">
        <v>0</v>
      </c>
      <c r="AC4971" s="1">
        <v>0</v>
      </c>
      <c r="AE4971" s="1">
        <v>0</v>
      </c>
      <c r="AG4971" s="1">
        <v>1</v>
      </c>
      <c r="AH4971" s="1">
        <v>0</v>
      </c>
    </row>
    <row r="4972" spans="1:34">
      <c r="A4972" s="1" t="s">
        <v>12784</v>
      </c>
      <c r="B4972" s="1" t="s">
        <v>12785</v>
      </c>
      <c r="C4972" s="1" t="s">
        <v>146</v>
      </c>
      <c r="D4972" s="1">
        <v>32</v>
      </c>
      <c r="E4972" s="1">
        <v>43777</v>
      </c>
      <c r="F4972" s="1" t="s">
        <v>20332</v>
      </c>
      <c r="G4972" s="1" t="s">
        <v>72</v>
      </c>
      <c r="H4972" s="1" t="s">
        <v>65</v>
      </c>
      <c r="I4972" s="1">
        <v>0.8</v>
      </c>
      <c r="J4972" s="1" t="s">
        <v>75</v>
      </c>
      <c r="K4972" s="1">
        <v>0</v>
      </c>
      <c r="M4972" s="1">
        <v>0</v>
      </c>
      <c r="O4972" s="1">
        <v>0</v>
      </c>
      <c r="Q4972" s="1">
        <v>0</v>
      </c>
      <c r="S4972" s="1">
        <v>0</v>
      </c>
      <c r="U4972" s="1">
        <v>0</v>
      </c>
      <c r="W4972" s="1">
        <v>0</v>
      </c>
      <c r="Y4972" s="1">
        <v>0</v>
      </c>
      <c r="AA4972" s="1">
        <v>0</v>
      </c>
      <c r="AC4972" s="1">
        <v>0</v>
      </c>
      <c r="AE4972" s="1">
        <v>0</v>
      </c>
      <c r="AG4972" s="1">
        <v>1</v>
      </c>
      <c r="AH4972" s="1">
        <v>0</v>
      </c>
    </row>
    <row r="4973" spans="1:34">
      <c r="A4973" s="1" t="s">
        <v>12786</v>
      </c>
      <c r="B4973" s="1" t="s">
        <v>12787</v>
      </c>
      <c r="C4973" s="1" t="s">
        <v>98</v>
      </c>
      <c r="D4973" s="1">
        <v>22</v>
      </c>
      <c r="E4973" s="1">
        <v>44677</v>
      </c>
      <c r="F4973" s="1" t="s">
        <v>20667</v>
      </c>
      <c r="G4973" s="1" t="s">
        <v>80</v>
      </c>
      <c r="H4973" s="1" t="s">
        <v>65</v>
      </c>
      <c r="I4973" s="1">
        <v>0.7</v>
      </c>
      <c r="J4973" s="1" t="s">
        <v>75</v>
      </c>
      <c r="K4973" s="1">
        <v>0</v>
      </c>
      <c r="M4973" s="1">
        <v>0</v>
      </c>
      <c r="O4973" s="1">
        <v>0</v>
      </c>
      <c r="Q4973" s="1">
        <v>0</v>
      </c>
      <c r="S4973" s="1">
        <v>0</v>
      </c>
      <c r="U4973" s="1">
        <v>0</v>
      </c>
      <c r="W4973" s="1">
        <v>0</v>
      </c>
      <c r="Y4973" s="1">
        <v>0</v>
      </c>
      <c r="AA4973" s="1">
        <v>0</v>
      </c>
      <c r="AC4973" s="1">
        <v>0</v>
      </c>
      <c r="AE4973" s="1">
        <v>0</v>
      </c>
      <c r="AG4973" s="1">
        <v>1</v>
      </c>
      <c r="AH4973" s="1">
        <v>0</v>
      </c>
    </row>
    <row r="4974" spans="1:34">
      <c r="A4974" s="1" t="s">
        <v>12788</v>
      </c>
      <c r="B4974" s="1" t="s">
        <v>12789</v>
      </c>
      <c r="C4974" s="1" t="s">
        <v>163</v>
      </c>
      <c r="D4974" s="1">
        <v>2</v>
      </c>
      <c r="E4974" s="4">
        <v>44616</v>
      </c>
      <c r="F4974" s="1" t="s">
        <v>12790</v>
      </c>
      <c r="G4974" s="1" t="s">
        <v>72</v>
      </c>
      <c r="H4974" s="1" t="s">
        <v>65</v>
      </c>
      <c r="I4974" s="1">
        <v>0.3</v>
      </c>
      <c r="J4974" s="1" t="s">
        <v>75</v>
      </c>
      <c r="K4974" s="1">
        <v>0</v>
      </c>
      <c r="M4974" s="1">
        <v>0</v>
      </c>
      <c r="O4974" s="1">
        <v>0</v>
      </c>
      <c r="Q4974" s="1">
        <v>0</v>
      </c>
      <c r="S4974" s="1">
        <v>0</v>
      </c>
      <c r="U4974" s="1">
        <v>0</v>
      </c>
      <c r="W4974" s="1">
        <v>0</v>
      </c>
      <c r="Y4974" s="1">
        <v>0</v>
      </c>
      <c r="AA4974" s="1">
        <v>0</v>
      </c>
      <c r="AC4974" s="1">
        <v>0</v>
      </c>
      <c r="AE4974" s="1">
        <v>0</v>
      </c>
      <c r="AG4974" s="1">
        <v>1</v>
      </c>
      <c r="AH4974" s="1">
        <v>0</v>
      </c>
    </row>
    <row r="4975" spans="1:34">
      <c r="A4975" s="1" t="s">
        <v>12791</v>
      </c>
      <c r="B4975" s="1" t="s">
        <v>12792</v>
      </c>
      <c r="C4975" s="1" t="s">
        <v>259</v>
      </c>
      <c r="D4975" s="1">
        <v>5</v>
      </c>
      <c r="E4975" s="1">
        <v>44285</v>
      </c>
      <c r="F4975" s="1" t="s">
        <v>20332</v>
      </c>
      <c r="G4975" s="1" t="s">
        <v>72</v>
      </c>
      <c r="H4975" s="1" t="s">
        <v>65</v>
      </c>
      <c r="I4975" s="1">
        <v>0.6</v>
      </c>
      <c r="J4975" s="1" t="s">
        <v>75</v>
      </c>
      <c r="K4975" s="1">
        <v>0</v>
      </c>
      <c r="M4975" s="1">
        <v>0</v>
      </c>
      <c r="O4975" s="1">
        <v>0</v>
      </c>
      <c r="Q4975" s="1">
        <v>0</v>
      </c>
      <c r="S4975" s="1">
        <v>0</v>
      </c>
      <c r="U4975" s="1">
        <v>0</v>
      </c>
      <c r="W4975" s="1">
        <v>0</v>
      </c>
      <c r="Y4975" s="1">
        <v>0</v>
      </c>
      <c r="AA4975" s="1">
        <v>0</v>
      </c>
      <c r="AC4975" s="1">
        <v>0</v>
      </c>
      <c r="AE4975" s="1">
        <v>0</v>
      </c>
      <c r="AG4975" s="1">
        <v>1</v>
      </c>
      <c r="AH4975" s="1">
        <v>0</v>
      </c>
    </row>
    <row r="4976" spans="1:34">
      <c r="A4976" s="1" t="s">
        <v>12793</v>
      </c>
      <c r="B4976" s="1" t="s">
        <v>12794</v>
      </c>
      <c r="C4976" s="1" t="s">
        <v>193</v>
      </c>
      <c r="D4976" s="1">
        <v>6</v>
      </c>
      <c r="E4976" s="1">
        <v>43551</v>
      </c>
      <c r="F4976" s="1" t="s">
        <v>20332</v>
      </c>
      <c r="G4976" s="1" t="s">
        <v>72</v>
      </c>
      <c r="H4976" s="1" t="s">
        <v>73</v>
      </c>
      <c r="I4976" s="1">
        <v>0</v>
      </c>
      <c r="J4976" s="1" t="s">
        <v>74</v>
      </c>
      <c r="K4976" s="1">
        <v>0.8</v>
      </c>
      <c r="L4976" s="1" t="s">
        <v>75</v>
      </c>
      <c r="M4976" s="1">
        <v>0</v>
      </c>
      <c r="O4976" s="1">
        <v>0</v>
      </c>
      <c r="Q4976" s="1">
        <v>0</v>
      </c>
      <c r="S4976" s="1">
        <v>0</v>
      </c>
      <c r="U4976" s="1">
        <v>0</v>
      </c>
      <c r="W4976" s="1">
        <v>0</v>
      </c>
      <c r="Y4976" s="1">
        <v>0</v>
      </c>
      <c r="AA4976" s="1">
        <v>0</v>
      </c>
      <c r="AC4976" s="1">
        <v>0</v>
      </c>
      <c r="AE4976" s="1">
        <v>0</v>
      </c>
      <c r="AG4976" s="1">
        <v>2</v>
      </c>
      <c r="AH4976" s="1">
        <v>10000</v>
      </c>
    </row>
    <row r="4977" spans="1:34">
      <c r="A4977" s="1" t="s">
        <v>12795</v>
      </c>
      <c r="B4977" s="1" t="s">
        <v>12796</v>
      </c>
      <c r="C4977" s="1" t="s">
        <v>121</v>
      </c>
      <c r="D4977" s="1">
        <v>11</v>
      </c>
      <c r="E4977" s="4">
        <v>44809</v>
      </c>
      <c r="F4977" s="1" t="s">
        <v>12797</v>
      </c>
      <c r="G4977" s="1" t="s">
        <v>1095</v>
      </c>
      <c r="H4977" s="1" t="s">
        <v>65</v>
      </c>
      <c r="I4977" s="1">
        <v>0.4</v>
      </c>
      <c r="J4977" s="1" t="s">
        <v>75</v>
      </c>
      <c r="K4977" s="1">
        <v>0</v>
      </c>
      <c r="M4977" s="1">
        <v>0</v>
      </c>
      <c r="O4977" s="1">
        <v>0</v>
      </c>
      <c r="Q4977" s="1">
        <v>0</v>
      </c>
      <c r="S4977" s="1">
        <v>0</v>
      </c>
      <c r="U4977" s="1">
        <v>0</v>
      </c>
      <c r="W4977" s="1">
        <v>0</v>
      </c>
      <c r="Y4977" s="1">
        <v>0</v>
      </c>
      <c r="AA4977" s="1">
        <v>0</v>
      </c>
      <c r="AC4977" s="1">
        <v>0</v>
      </c>
      <c r="AE4977" s="1">
        <v>0</v>
      </c>
      <c r="AG4977" s="1">
        <v>1</v>
      </c>
      <c r="AH4977" s="1">
        <v>0</v>
      </c>
    </row>
    <row r="4978" spans="1:34">
      <c r="A4978" s="1" t="s">
        <v>12798</v>
      </c>
      <c r="B4978" s="1" t="s">
        <v>12799</v>
      </c>
      <c r="C4978" s="1" t="s">
        <v>1756</v>
      </c>
      <c r="D4978" s="1">
        <v>13</v>
      </c>
      <c r="E4978" s="4">
        <v>44708</v>
      </c>
      <c r="F4978" s="1" t="s">
        <v>12800</v>
      </c>
      <c r="G4978" s="1" t="s">
        <v>72</v>
      </c>
      <c r="H4978" s="1" t="s">
        <v>73</v>
      </c>
      <c r="I4978" s="1">
        <v>0</v>
      </c>
      <c r="J4978" s="1" t="s">
        <v>1267</v>
      </c>
      <c r="K4978" s="1">
        <v>0.8</v>
      </c>
      <c r="L4978" s="1" t="s">
        <v>75</v>
      </c>
      <c r="M4978" s="1">
        <v>0</v>
      </c>
      <c r="O4978" s="1">
        <v>0</v>
      </c>
      <c r="Q4978" s="1">
        <v>0</v>
      </c>
      <c r="S4978" s="1">
        <v>0</v>
      </c>
      <c r="U4978" s="1">
        <v>0</v>
      </c>
      <c r="W4978" s="1">
        <v>0</v>
      </c>
      <c r="Y4978" s="1">
        <v>0</v>
      </c>
      <c r="AA4978" s="1">
        <v>0</v>
      </c>
      <c r="AC4978" s="1">
        <v>0</v>
      </c>
      <c r="AE4978" s="1">
        <v>0</v>
      </c>
      <c r="AG4978" s="1">
        <v>2</v>
      </c>
      <c r="AH4978" s="1">
        <v>6000</v>
      </c>
    </row>
    <row r="4979" spans="1:34">
      <c r="A4979" s="1" t="s">
        <v>12801</v>
      </c>
      <c r="B4979" s="1" t="s">
        <v>12802</v>
      </c>
      <c r="C4979" s="1" t="s">
        <v>129</v>
      </c>
      <c r="H4979" s="1" t="s">
        <v>65</v>
      </c>
      <c r="I4979" s="1" t="s">
        <v>66</v>
      </c>
      <c r="V4979" s="1" t="s">
        <v>67</v>
      </c>
    </row>
    <row r="4980" spans="1:34">
      <c r="A4980" s="1" t="s">
        <v>12803</v>
      </c>
      <c r="B4980" s="1" t="s">
        <v>12804</v>
      </c>
      <c r="C4980" s="1" t="s">
        <v>533</v>
      </c>
      <c r="D4980" s="1">
        <v>30</v>
      </c>
      <c r="E4980" s="1">
        <v>40276</v>
      </c>
      <c r="F4980" s="1" t="s">
        <v>20332</v>
      </c>
      <c r="G4980" s="1" t="s">
        <v>72</v>
      </c>
      <c r="H4980" s="1" t="s">
        <v>65</v>
      </c>
      <c r="I4980" s="1">
        <v>0.2</v>
      </c>
      <c r="J4980" s="1" t="s">
        <v>75</v>
      </c>
      <c r="K4980" s="1">
        <v>0</v>
      </c>
      <c r="M4980" s="1">
        <v>0</v>
      </c>
      <c r="O4980" s="1">
        <v>0</v>
      </c>
      <c r="Q4980" s="1">
        <v>0</v>
      </c>
      <c r="S4980" s="1">
        <v>0</v>
      </c>
      <c r="U4980" s="1">
        <v>0</v>
      </c>
      <c r="W4980" s="1">
        <v>0</v>
      </c>
      <c r="Y4980" s="1">
        <v>0</v>
      </c>
      <c r="AA4980" s="1">
        <v>0</v>
      </c>
      <c r="AC4980" s="1">
        <v>0</v>
      </c>
      <c r="AE4980" s="1">
        <v>0</v>
      </c>
      <c r="AG4980" s="1">
        <v>1</v>
      </c>
      <c r="AH4980" s="1">
        <v>0</v>
      </c>
    </row>
    <row r="4981" spans="1:34">
      <c r="A4981" s="1" t="s">
        <v>12805</v>
      </c>
      <c r="B4981" s="1" t="s">
        <v>12806</v>
      </c>
      <c r="C4981" s="1" t="s">
        <v>533</v>
      </c>
      <c r="D4981" s="1">
        <v>16</v>
      </c>
      <c r="E4981" s="4">
        <v>44706</v>
      </c>
      <c r="F4981" s="1" t="s">
        <v>12807</v>
      </c>
      <c r="G4981" s="1" t="s">
        <v>80</v>
      </c>
      <c r="H4981" s="1" t="s">
        <v>73</v>
      </c>
      <c r="I4981" s="1">
        <v>0</v>
      </c>
      <c r="J4981" s="1" t="s">
        <v>397</v>
      </c>
      <c r="K4981" s="1">
        <v>0.2</v>
      </c>
      <c r="L4981" s="1" t="s">
        <v>82</v>
      </c>
      <c r="M4981" s="1">
        <v>0.4</v>
      </c>
      <c r="N4981" s="1" t="s">
        <v>83</v>
      </c>
      <c r="O4981" s="1">
        <v>0.6</v>
      </c>
      <c r="P4981" s="1" t="s">
        <v>84</v>
      </c>
      <c r="Q4981" s="1">
        <v>0.8</v>
      </c>
      <c r="R4981" s="1" t="s">
        <v>85</v>
      </c>
      <c r="S4981" s="1">
        <v>0</v>
      </c>
      <c r="U4981" s="1">
        <v>0</v>
      </c>
      <c r="W4981" s="1">
        <v>0</v>
      </c>
      <c r="Y4981" s="1">
        <v>0</v>
      </c>
      <c r="AA4981" s="1">
        <v>0</v>
      </c>
      <c r="AC4981" s="1">
        <v>0</v>
      </c>
      <c r="AE4981" s="1">
        <v>0</v>
      </c>
      <c r="AG4981" s="1">
        <v>4</v>
      </c>
      <c r="AH4981" s="1">
        <v>8000</v>
      </c>
    </row>
    <row r="4982" spans="1:34">
      <c r="A4982" s="1" t="s">
        <v>12808</v>
      </c>
      <c r="B4982" s="1" t="s">
        <v>12809</v>
      </c>
      <c r="C4982" s="1" t="s">
        <v>193</v>
      </c>
      <c r="D4982" s="1">
        <v>12</v>
      </c>
      <c r="E4982" s="4">
        <v>44679</v>
      </c>
      <c r="F4982" s="1" t="s">
        <v>12810</v>
      </c>
      <c r="G4982" s="1" t="s">
        <v>72</v>
      </c>
      <c r="H4982" s="1" t="s">
        <v>65</v>
      </c>
      <c r="I4982" s="1">
        <v>0.5</v>
      </c>
      <c r="J4982" s="1" t="s">
        <v>75</v>
      </c>
      <c r="K4982" s="1">
        <v>0</v>
      </c>
      <c r="M4982" s="1">
        <v>0</v>
      </c>
      <c r="O4982" s="1">
        <v>0</v>
      </c>
      <c r="Q4982" s="1">
        <v>0</v>
      </c>
      <c r="S4982" s="1">
        <v>0</v>
      </c>
      <c r="U4982" s="1">
        <v>0</v>
      </c>
      <c r="W4982" s="1">
        <v>0</v>
      </c>
      <c r="Y4982" s="1">
        <v>0</v>
      </c>
      <c r="AA4982" s="1">
        <v>0</v>
      </c>
      <c r="AC4982" s="1">
        <v>0</v>
      </c>
      <c r="AE4982" s="1">
        <v>0</v>
      </c>
      <c r="AG4982" s="1">
        <v>1</v>
      </c>
      <c r="AH4982" s="1">
        <v>0</v>
      </c>
    </row>
    <row r="4983" spans="1:34">
      <c r="A4983" s="1" t="s">
        <v>12811</v>
      </c>
      <c r="B4983" s="1" t="s">
        <v>12812</v>
      </c>
      <c r="C4983" s="1" t="s">
        <v>121</v>
      </c>
      <c r="D4983" s="1">
        <v>59</v>
      </c>
      <c r="E4983" s="1">
        <v>44167</v>
      </c>
      <c r="F4983" s="1" t="s">
        <v>20332</v>
      </c>
      <c r="G4983" s="1" t="s">
        <v>72</v>
      </c>
      <c r="H4983" s="1" t="s">
        <v>65</v>
      </c>
      <c r="I4983" s="1">
        <v>0.5</v>
      </c>
      <c r="J4983" s="1" t="s">
        <v>75</v>
      </c>
      <c r="K4983" s="1">
        <v>0</v>
      </c>
      <c r="M4983" s="1">
        <v>0</v>
      </c>
      <c r="O4983" s="1">
        <v>0</v>
      </c>
      <c r="Q4983" s="1">
        <v>0</v>
      </c>
      <c r="S4983" s="1">
        <v>0</v>
      </c>
      <c r="U4983" s="1">
        <v>0</v>
      </c>
      <c r="W4983" s="1">
        <v>0</v>
      </c>
      <c r="Y4983" s="1">
        <v>0</v>
      </c>
      <c r="AA4983" s="1">
        <v>0</v>
      </c>
      <c r="AC4983" s="1">
        <v>0</v>
      </c>
      <c r="AE4983" s="1">
        <v>0</v>
      </c>
      <c r="AG4983" s="1">
        <v>1</v>
      </c>
      <c r="AH4983" s="1">
        <v>0</v>
      </c>
    </row>
    <row r="4984" spans="1:34">
      <c r="A4984" s="1" t="s">
        <v>12813</v>
      </c>
      <c r="B4984" s="1" t="s">
        <v>12814</v>
      </c>
      <c r="C4984" s="1" t="s">
        <v>156</v>
      </c>
      <c r="D4984" s="1">
        <v>15</v>
      </c>
      <c r="E4984" s="4">
        <v>44649</v>
      </c>
      <c r="F4984" s="1" t="s">
        <v>12815</v>
      </c>
      <c r="G4984" s="1" t="s">
        <v>80</v>
      </c>
      <c r="H4984" s="1" t="s">
        <v>73</v>
      </c>
      <c r="I4984" s="1">
        <v>0</v>
      </c>
      <c r="J4984" s="1" t="s">
        <v>562</v>
      </c>
      <c r="K4984" s="1">
        <v>0.8</v>
      </c>
      <c r="L4984" s="1" t="s">
        <v>75</v>
      </c>
      <c r="M4984" s="1">
        <v>0</v>
      </c>
      <c r="O4984" s="1">
        <v>0</v>
      </c>
      <c r="Q4984" s="1">
        <v>0</v>
      </c>
      <c r="S4984" s="1">
        <v>0</v>
      </c>
      <c r="U4984" s="1">
        <v>0</v>
      </c>
      <c r="W4984" s="1">
        <v>0</v>
      </c>
      <c r="Y4984" s="1">
        <v>0</v>
      </c>
      <c r="AA4984" s="1">
        <v>0</v>
      </c>
      <c r="AC4984" s="1">
        <v>0</v>
      </c>
      <c r="AE4984" s="1">
        <v>0</v>
      </c>
      <c r="AG4984" s="1">
        <v>2</v>
      </c>
      <c r="AH4984" s="1">
        <v>8500</v>
      </c>
    </row>
    <row r="4985" spans="1:34">
      <c r="A4985" s="1" t="s">
        <v>12816</v>
      </c>
      <c r="B4985" s="1" t="s">
        <v>12817</v>
      </c>
      <c r="C4985" s="1" t="s">
        <v>840</v>
      </c>
      <c r="D4985" s="1">
        <v>4</v>
      </c>
      <c r="E4985" s="4">
        <v>44613</v>
      </c>
      <c r="F4985" s="1" t="s">
        <v>12818</v>
      </c>
      <c r="G4985" s="1" t="s">
        <v>80</v>
      </c>
      <c r="H4985" s="1" t="s">
        <v>73</v>
      </c>
      <c r="I4985" s="1">
        <v>0.5</v>
      </c>
      <c r="J4985" s="1" t="s">
        <v>82</v>
      </c>
      <c r="K4985" s="1">
        <v>0.6</v>
      </c>
      <c r="L4985" s="1" t="s">
        <v>83</v>
      </c>
      <c r="M4985" s="1">
        <v>0.6</v>
      </c>
      <c r="N4985" s="1" t="s">
        <v>84</v>
      </c>
      <c r="O4985" s="1">
        <v>0.6</v>
      </c>
      <c r="P4985" s="1" t="s">
        <v>85</v>
      </c>
      <c r="Q4985" s="1">
        <v>0</v>
      </c>
      <c r="S4985" s="1">
        <v>0</v>
      </c>
      <c r="U4985" s="1">
        <v>0</v>
      </c>
      <c r="W4985" s="1">
        <v>0</v>
      </c>
      <c r="Y4985" s="1">
        <v>0</v>
      </c>
      <c r="AA4985" s="1">
        <v>0</v>
      </c>
      <c r="AC4985" s="1">
        <v>0</v>
      </c>
      <c r="AE4985" s="1">
        <v>0</v>
      </c>
      <c r="AG4985" s="1">
        <v>3</v>
      </c>
      <c r="AH4985" s="1">
        <v>0</v>
      </c>
    </row>
    <row r="4986" spans="1:34">
      <c r="A4986" s="1" t="s">
        <v>12819</v>
      </c>
      <c r="B4986" s="1" t="s">
        <v>12820</v>
      </c>
      <c r="C4986" s="1" t="s">
        <v>613</v>
      </c>
      <c r="D4986" s="1">
        <v>12</v>
      </c>
      <c r="E4986" s="1">
        <v>44672</v>
      </c>
      <c r="F4986" s="1" t="s">
        <v>20668</v>
      </c>
      <c r="G4986" s="1" t="s">
        <v>72</v>
      </c>
      <c r="H4986" s="1" t="s">
        <v>65</v>
      </c>
      <c r="I4986" s="1">
        <v>0.7</v>
      </c>
      <c r="J4986" s="1" t="s">
        <v>75</v>
      </c>
      <c r="K4986" s="1">
        <v>0</v>
      </c>
      <c r="M4986" s="1">
        <v>0</v>
      </c>
      <c r="O4986" s="1">
        <v>0</v>
      </c>
      <c r="Q4986" s="1">
        <v>0</v>
      </c>
      <c r="S4986" s="1">
        <v>0</v>
      </c>
      <c r="U4986" s="1">
        <v>0</v>
      </c>
      <c r="W4986" s="1">
        <v>0</v>
      </c>
      <c r="Y4986" s="1">
        <v>0</v>
      </c>
      <c r="AA4986" s="1">
        <v>0</v>
      </c>
      <c r="AC4986" s="1">
        <v>0</v>
      </c>
      <c r="AE4986" s="1">
        <v>0</v>
      </c>
      <c r="AG4986" s="1">
        <v>1</v>
      </c>
      <c r="AH4986" s="1">
        <v>0</v>
      </c>
    </row>
    <row r="4987" spans="1:34">
      <c r="A4987" s="1" t="s">
        <v>12821</v>
      </c>
      <c r="B4987" s="1" t="s">
        <v>12822</v>
      </c>
      <c r="C4987" s="1" t="s">
        <v>443</v>
      </c>
      <c r="D4987" s="1">
        <v>2</v>
      </c>
      <c r="E4987" s="4">
        <v>44642</v>
      </c>
      <c r="F4987" s="1" t="s">
        <v>12823</v>
      </c>
      <c r="G4987" s="1" t="s">
        <v>72</v>
      </c>
      <c r="H4987" s="1" t="s">
        <v>65</v>
      </c>
      <c r="I4987" s="1">
        <v>0.4</v>
      </c>
      <c r="J4987" s="1" t="s">
        <v>75</v>
      </c>
      <c r="K4987" s="1">
        <v>0</v>
      </c>
      <c r="M4987" s="1">
        <v>0</v>
      </c>
      <c r="O4987" s="1">
        <v>0</v>
      </c>
      <c r="Q4987" s="1">
        <v>0</v>
      </c>
      <c r="S4987" s="1">
        <v>0</v>
      </c>
      <c r="U4987" s="1">
        <v>0</v>
      </c>
      <c r="W4987" s="1">
        <v>0</v>
      </c>
      <c r="Y4987" s="1">
        <v>0</v>
      </c>
      <c r="AA4987" s="1">
        <v>0</v>
      </c>
      <c r="AC4987" s="1">
        <v>0</v>
      </c>
      <c r="AE4987" s="1">
        <v>0</v>
      </c>
      <c r="AG4987" s="1">
        <v>1</v>
      </c>
      <c r="AH4987" s="1">
        <v>0</v>
      </c>
    </row>
    <row r="4988" spans="1:34">
      <c r="A4988" s="1" t="s">
        <v>12824</v>
      </c>
      <c r="B4988" s="1" t="s">
        <v>12825</v>
      </c>
      <c r="C4988" s="1" t="s">
        <v>443</v>
      </c>
      <c r="D4988" s="1">
        <v>33</v>
      </c>
      <c r="E4988" s="1">
        <v>41179</v>
      </c>
      <c r="F4988" s="1" t="s">
        <v>20332</v>
      </c>
      <c r="G4988" s="1" t="s">
        <v>72</v>
      </c>
      <c r="H4988" s="1" t="s">
        <v>73</v>
      </c>
      <c r="I4988" s="1">
        <v>0</v>
      </c>
      <c r="J4988" s="1" t="s">
        <v>397</v>
      </c>
      <c r="K4988" s="1">
        <v>0.8</v>
      </c>
      <c r="L4988" s="1" t="s">
        <v>75</v>
      </c>
      <c r="M4988" s="1">
        <v>0</v>
      </c>
      <c r="O4988" s="1">
        <v>0</v>
      </c>
      <c r="Q4988" s="1">
        <v>0</v>
      </c>
      <c r="S4988" s="1">
        <v>0</v>
      </c>
      <c r="U4988" s="1">
        <v>0</v>
      </c>
      <c r="W4988" s="1">
        <v>0</v>
      </c>
      <c r="Y4988" s="1">
        <v>0</v>
      </c>
      <c r="AA4988" s="1">
        <v>0</v>
      </c>
      <c r="AC4988" s="1">
        <v>0</v>
      </c>
      <c r="AE4988" s="1">
        <v>0</v>
      </c>
      <c r="AG4988" s="1">
        <v>2</v>
      </c>
      <c r="AH4988" s="1">
        <v>8000</v>
      </c>
    </row>
    <row r="4989" spans="1:34">
      <c r="A4989" s="1" t="s">
        <v>12826</v>
      </c>
      <c r="B4989" s="1" t="s">
        <v>12827</v>
      </c>
      <c r="C4989" s="1" t="s">
        <v>322</v>
      </c>
      <c r="D4989" s="1">
        <v>10</v>
      </c>
      <c r="E4989" s="4">
        <v>44707</v>
      </c>
      <c r="F4989" s="1" t="s">
        <v>12828</v>
      </c>
      <c r="G4989" s="1" t="s">
        <v>72</v>
      </c>
      <c r="H4989" s="1" t="s">
        <v>65</v>
      </c>
      <c r="I4989" s="1">
        <v>0.4</v>
      </c>
      <c r="J4989" s="1" t="s">
        <v>75</v>
      </c>
      <c r="K4989" s="1">
        <v>0</v>
      </c>
      <c r="M4989" s="1">
        <v>0</v>
      </c>
      <c r="O4989" s="1">
        <v>0</v>
      </c>
      <c r="Q4989" s="1">
        <v>0</v>
      </c>
      <c r="S4989" s="1">
        <v>0</v>
      </c>
      <c r="U4989" s="1">
        <v>0</v>
      </c>
      <c r="W4989" s="1">
        <v>0</v>
      </c>
      <c r="Y4989" s="1">
        <v>0</v>
      </c>
      <c r="AA4989" s="1">
        <v>0</v>
      </c>
      <c r="AC4989" s="1">
        <v>0</v>
      </c>
      <c r="AE4989" s="1">
        <v>0</v>
      </c>
      <c r="AG4989" s="1">
        <v>1</v>
      </c>
      <c r="AH4989" s="1">
        <v>0</v>
      </c>
    </row>
    <row r="4990" spans="1:34">
      <c r="A4990" s="1" t="s">
        <v>12829</v>
      </c>
      <c r="B4990" s="1" t="s">
        <v>12830</v>
      </c>
      <c r="C4990" s="1" t="s">
        <v>65</v>
      </c>
      <c r="D4990" s="1">
        <v>21</v>
      </c>
      <c r="E4990" s="4">
        <v>44830</v>
      </c>
      <c r="F4990" s="1" t="s">
        <v>20669</v>
      </c>
      <c r="G4990" s="1" t="s">
        <v>1079</v>
      </c>
      <c r="H4990" s="1" t="s">
        <v>73</v>
      </c>
      <c r="I4990" s="1">
        <v>0</v>
      </c>
      <c r="J4990" s="1" t="s">
        <v>81</v>
      </c>
      <c r="K4990" s="1">
        <v>0.45</v>
      </c>
      <c r="L4990" s="1" t="s">
        <v>82</v>
      </c>
      <c r="M4990" s="1">
        <v>0.55000000000000004</v>
      </c>
      <c r="N4990" s="1" t="s">
        <v>83</v>
      </c>
      <c r="O4990" s="1">
        <v>0.6</v>
      </c>
      <c r="P4990" s="1" t="s">
        <v>84</v>
      </c>
      <c r="Q4990" s="1">
        <v>0.8</v>
      </c>
      <c r="R4990" s="1" t="s">
        <v>85</v>
      </c>
      <c r="S4990" s="1">
        <v>0</v>
      </c>
      <c r="U4990" s="1">
        <v>0</v>
      </c>
      <c r="W4990" s="1">
        <v>0</v>
      </c>
      <c r="Y4990" s="1">
        <v>0</v>
      </c>
      <c r="AA4990" s="1">
        <v>0</v>
      </c>
      <c r="AC4990" s="1">
        <v>0</v>
      </c>
      <c r="AE4990" s="1">
        <v>0</v>
      </c>
      <c r="AG4990" s="1">
        <v>4</v>
      </c>
      <c r="AH4990" s="1">
        <v>15000</v>
      </c>
    </row>
    <row r="4991" spans="1:34">
      <c r="A4991" s="1" t="s">
        <v>12831</v>
      </c>
      <c r="B4991" s="1" t="s">
        <v>12832</v>
      </c>
      <c r="C4991" s="1" t="s">
        <v>337</v>
      </c>
      <c r="D4991" s="1">
        <v>41</v>
      </c>
      <c r="E4991" s="4">
        <v>44552</v>
      </c>
      <c r="F4991" s="1" t="s">
        <v>12833</v>
      </c>
      <c r="G4991" s="1" t="s">
        <v>72</v>
      </c>
      <c r="H4991" s="1" t="s">
        <v>65</v>
      </c>
      <c r="I4991" s="1">
        <v>0.55000000000000004</v>
      </c>
      <c r="J4991" s="1" t="s">
        <v>75</v>
      </c>
      <c r="K4991" s="1">
        <v>0</v>
      </c>
      <c r="M4991" s="1">
        <v>0</v>
      </c>
      <c r="O4991" s="1">
        <v>0</v>
      </c>
      <c r="Q4991" s="1">
        <v>0</v>
      </c>
      <c r="S4991" s="1">
        <v>0</v>
      </c>
      <c r="U4991" s="1">
        <v>0</v>
      </c>
      <c r="W4991" s="1">
        <v>0</v>
      </c>
      <c r="Y4991" s="1">
        <v>0</v>
      </c>
      <c r="AA4991" s="1">
        <v>0</v>
      </c>
      <c r="AC4991" s="1">
        <v>0</v>
      </c>
      <c r="AE4991" s="1">
        <v>0</v>
      </c>
      <c r="AG4991" s="1">
        <v>1</v>
      </c>
      <c r="AH4991" s="1">
        <v>0</v>
      </c>
    </row>
    <row r="4992" spans="1:34">
      <c r="A4992" s="1" t="s">
        <v>12834</v>
      </c>
      <c r="B4992" s="1" t="s">
        <v>12835</v>
      </c>
      <c r="C4992" s="1" t="s">
        <v>491</v>
      </c>
      <c r="D4992" s="1">
        <v>38</v>
      </c>
      <c r="E4992" s="1">
        <v>42277</v>
      </c>
      <c r="F4992" s="1" t="s">
        <v>20332</v>
      </c>
      <c r="G4992" s="1" t="s">
        <v>72</v>
      </c>
      <c r="H4992" s="1" t="s">
        <v>65</v>
      </c>
      <c r="I4992" s="1">
        <v>0.8</v>
      </c>
      <c r="J4992" s="1" t="s">
        <v>75</v>
      </c>
      <c r="K4992" s="1">
        <v>0</v>
      </c>
      <c r="M4992" s="1">
        <v>0</v>
      </c>
      <c r="O4992" s="1">
        <v>0</v>
      </c>
      <c r="Q4992" s="1">
        <v>0</v>
      </c>
      <c r="S4992" s="1">
        <v>0</v>
      </c>
      <c r="U4992" s="1">
        <v>0</v>
      </c>
      <c r="W4992" s="1">
        <v>0</v>
      </c>
      <c r="Y4992" s="1">
        <v>0</v>
      </c>
      <c r="AA4992" s="1">
        <v>0</v>
      </c>
      <c r="AC4992" s="1">
        <v>0</v>
      </c>
      <c r="AE4992" s="1">
        <v>0</v>
      </c>
      <c r="AG4992" s="1">
        <v>1</v>
      </c>
      <c r="AH4992" s="1">
        <v>0</v>
      </c>
    </row>
    <row r="4993" spans="1:34">
      <c r="A4993" s="1" t="s">
        <v>12836</v>
      </c>
      <c r="B4993" s="1" t="s">
        <v>12837</v>
      </c>
      <c r="C4993" s="1" t="s">
        <v>196</v>
      </c>
      <c r="D4993" s="1">
        <v>16</v>
      </c>
      <c r="E4993" s="1">
        <v>39600</v>
      </c>
      <c r="F4993" s="1" t="s">
        <v>20332</v>
      </c>
      <c r="G4993" s="1" t="s">
        <v>72</v>
      </c>
      <c r="H4993" s="1" t="s">
        <v>73</v>
      </c>
      <c r="I4993" s="1">
        <v>0</v>
      </c>
      <c r="J4993" s="1" t="s">
        <v>74</v>
      </c>
      <c r="K4993" s="1">
        <v>0.4</v>
      </c>
      <c r="L4993" s="1" t="s">
        <v>75</v>
      </c>
      <c r="M4993" s="1">
        <v>0</v>
      </c>
      <c r="O4993" s="1">
        <v>0</v>
      </c>
      <c r="Q4993" s="1">
        <v>0</v>
      </c>
      <c r="S4993" s="1">
        <v>0</v>
      </c>
      <c r="U4993" s="1">
        <v>0</v>
      </c>
      <c r="W4993" s="1">
        <v>0</v>
      </c>
      <c r="Y4993" s="1">
        <v>0</v>
      </c>
      <c r="AA4993" s="1">
        <v>0</v>
      </c>
      <c r="AC4993" s="1">
        <v>0</v>
      </c>
      <c r="AE4993" s="1">
        <v>0</v>
      </c>
      <c r="AG4993" s="1">
        <v>2</v>
      </c>
      <c r="AH4993" s="1">
        <v>10000</v>
      </c>
    </row>
    <row r="4994" spans="1:34">
      <c r="A4994" s="1" t="s">
        <v>12838</v>
      </c>
      <c r="B4994" s="1" t="s">
        <v>12839</v>
      </c>
      <c r="C4994" s="1" t="s">
        <v>118</v>
      </c>
      <c r="D4994" s="1">
        <v>6</v>
      </c>
      <c r="E4994" s="1">
        <v>44310</v>
      </c>
      <c r="F4994" s="1" t="s">
        <v>20332</v>
      </c>
      <c r="G4994" s="1" t="s">
        <v>72</v>
      </c>
      <c r="H4994" s="1" t="s">
        <v>65</v>
      </c>
      <c r="I4994" s="1">
        <v>0.3</v>
      </c>
      <c r="J4994" s="1" t="s">
        <v>75</v>
      </c>
      <c r="K4994" s="1">
        <v>0</v>
      </c>
      <c r="M4994" s="1">
        <v>0</v>
      </c>
      <c r="O4994" s="1">
        <v>0</v>
      </c>
      <c r="Q4994" s="1">
        <v>0</v>
      </c>
      <c r="S4994" s="1">
        <v>0</v>
      </c>
      <c r="U4994" s="1">
        <v>0</v>
      </c>
      <c r="W4994" s="1">
        <v>0</v>
      </c>
      <c r="Y4994" s="1">
        <v>0</v>
      </c>
      <c r="AA4994" s="1">
        <v>0</v>
      </c>
      <c r="AC4994" s="1">
        <v>0</v>
      </c>
      <c r="AE4994" s="1">
        <v>0</v>
      </c>
      <c r="AG4994" s="1">
        <v>1</v>
      </c>
      <c r="AH4994" s="1">
        <v>0</v>
      </c>
    </row>
    <row r="4995" spans="1:34">
      <c r="A4995" s="1" t="s">
        <v>12840</v>
      </c>
      <c r="B4995" s="1" t="s">
        <v>12841</v>
      </c>
      <c r="C4995" s="1" t="s">
        <v>218</v>
      </c>
      <c r="D4995" s="1">
        <v>2</v>
      </c>
      <c r="E4995" s="1">
        <v>44648</v>
      </c>
      <c r="F4995" s="1" t="s">
        <v>20670</v>
      </c>
      <c r="G4995" s="1" t="s">
        <v>72</v>
      </c>
      <c r="H4995" s="1" t="s">
        <v>65</v>
      </c>
      <c r="I4995" s="1">
        <v>0.8</v>
      </c>
      <c r="J4995" s="1" t="s">
        <v>75</v>
      </c>
      <c r="K4995" s="1">
        <v>0</v>
      </c>
      <c r="M4995" s="1">
        <v>0</v>
      </c>
      <c r="O4995" s="1">
        <v>0</v>
      </c>
      <c r="Q4995" s="1">
        <v>0</v>
      </c>
      <c r="S4995" s="1">
        <v>0</v>
      </c>
      <c r="U4995" s="1">
        <v>0</v>
      </c>
      <c r="W4995" s="1">
        <v>0</v>
      </c>
      <c r="Y4995" s="1">
        <v>0</v>
      </c>
      <c r="AA4995" s="1">
        <v>0</v>
      </c>
      <c r="AC4995" s="1">
        <v>0</v>
      </c>
      <c r="AE4995" s="1">
        <v>0</v>
      </c>
      <c r="AG4995" s="1">
        <v>1</v>
      </c>
      <c r="AH4995" s="1">
        <v>0</v>
      </c>
    </row>
    <row r="4996" spans="1:34">
      <c r="A4996" s="1" t="s">
        <v>12842</v>
      </c>
      <c r="B4996" s="1" t="s">
        <v>12843</v>
      </c>
      <c r="C4996" s="1" t="s">
        <v>112</v>
      </c>
      <c r="D4996" s="1">
        <v>10</v>
      </c>
      <c r="E4996" s="4">
        <v>44642</v>
      </c>
      <c r="F4996" s="1" t="s">
        <v>12844</v>
      </c>
      <c r="G4996" s="1" t="s">
        <v>80</v>
      </c>
      <c r="H4996" s="1" t="s">
        <v>73</v>
      </c>
      <c r="I4996" s="1">
        <v>0.72</v>
      </c>
      <c r="J4996" s="1" t="s">
        <v>82</v>
      </c>
      <c r="K4996" s="1">
        <v>0.74</v>
      </c>
      <c r="L4996" s="1" t="s">
        <v>83</v>
      </c>
      <c r="M4996" s="1">
        <v>0.76</v>
      </c>
      <c r="N4996" s="1" t="s">
        <v>84</v>
      </c>
      <c r="O4996" s="1">
        <v>0.8</v>
      </c>
      <c r="P4996" s="1" t="s">
        <v>85</v>
      </c>
      <c r="Q4996" s="1">
        <v>0</v>
      </c>
      <c r="S4996" s="1">
        <v>0</v>
      </c>
      <c r="U4996" s="1">
        <v>0</v>
      </c>
      <c r="W4996" s="1">
        <v>0</v>
      </c>
      <c r="Y4996" s="1">
        <v>0</v>
      </c>
      <c r="AA4996" s="1">
        <v>0</v>
      </c>
      <c r="AC4996" s="1">
        <v>0</v>
      </c>
      <c r="AE4996" s="1">
        <v>0</v>
      </c>
      <c r="AG4996" s="1">
        <v>3</v>
      </c>
      <c r="AH4996" s="1">
        <v>0</v>
      </c>
    </row>
    <row r="4997" spans="1:34">
      <c r="A4997" s="1" t="s">
        <v>12845</v>
      </c>
      <c r="B4997" s="1" t="s">
        <v>12846</v>
      </c>
      <c r="C4997" s="1" t="s">
        <v>369</v>
      </c>
      <c r="D4997" s="1">
        <v>27</v>
      </c>
      <c r="E4997" s="4">
        <v>44558</v>
      </c>
      <c r="F4997" s="1" t="s">
        <v>12847</v>
      </c>
      <c r="G4997" s="1" t="s">
        <v>72</v>
      </c>
      <c r="H4997" s="1" t="s">
        <v>65</v>
      </c>
      <c r="I4997" s="1">
        <v>0.8</v>
      </c>
      <c r="J4997" s="1" t="s">
        <v>75</v>
      </c>
      <c r="K4997" s="1">
        <v>0</v>
      </c>
      <c r="M4997" s="1">
        <v>0</v>
      </c>
      <c r="O4997" s="1">
        <v>0</v>
      </c>
      <c r="Q4997" s="1">
        <v>0</v>
      </c>
      <c r="S4997" s="1">
        <v>0</v>
      </c>
      <c r="U4997" s="1">
        <v>0</v>
      </c>
      <c r="W4997" s="1">
        <v>0</v>
      </c>
      <c r="Y4997" s="1">
        <v>0</v>
      </c>
      <c r="AA4997" s="1">
        <v>0</v>
      </c>
      <c r="AC4997" s="1">
        <v>0</v>
      </c>
      <c r="AE4997" s="1">
        <v>0</v>
      </c>
      <c r="AG4997" s="1">
        <v>1</v>
      </c>
      <c r="AH4997" s="1">
        <v>0</v>
      </c>
    </row>
    <row r="4998" spans="1:34">
      <c r="A4998" s="1" t="s">
        <v>12848</v>
      </c>
      <c r="B4998" s="1" t="s">
        <v>12849</v>
      </c>
      <c r="C4998" s="1" t="s">
        <v>152</v>
      </c>
      <c r="D4998" s="1">
        <v>44</v>
      </c>
      <c r="E4998" s="4">
        <v>44545</v>
      </c>
      <c r="F4998" s="1" t="s">
        <v>12850</v>
      </c>
      <c r="G4998" s="1" t="s">
        <v>72</v>
      </c>
      <c r="H4998" s="1" t="s">
        <v>65</v>
      </c>
      <c r="I4998" s="1">
        <v>0.4</v>
      </c>
      <c r="J4998" s="1" t="s">
        <v>75</v>
      </c>
      <c r="K4998" s="1">
        <v>0</v>
      </c>
      <c r="M4998" s="1">
        <v>0</v>
      </c>
      <c r="O4998" s="1">
        <v>0</v>
      </c>
      <c r="Q4998" s="1">
        <v>0</v>
      </c>
      <c r="S4998" s="1">
        <v>0</v>
      </c>
      <c r="U4998" s="1">
        <v>0</v>
      </c>
      <c r="W4998" s="1">
        <v>0</v>
      </c>
      <c r="Y4998" s="1">
        <v>0</v>
      </c>
      <c r="AA4998" s="1">
        <v>0</v>
      </c>
      <c r="AC4998" s="1">
        <v>0</v>
      </c>
      <c r="AE4998" s="1">
        <v>0</v>
      </c>
      <c r="AG4998" s="1">
        <v>1</v>
      </c>
      <c r="AH4998" s="1">
        <v>0</v>
      </c>
    </row>
    <row r="4999" spans="1:34">
      <c r="A4999" s="1" t="s">
        <v>12851</v>
      </c>
      <c r="B4999" s="1" t="s">
        <v>12852</v>
      </c>
      <c r="C4999" s="1" t="s">
        <v>112</v>
      </c>
      <c r="D4999" s="1">
        <v>14</v>
      </c>
      <c r="E4999" s="1">
        <v>44180</v>
      </c>
      <c r="F4999" s="1" t="s">
        <v>20332</v>
      </c>
      <c r="G4999" s="1" t="s">
        <v>72</v>
      </c>
      <c r="H4999" s="1" t="s">
        <v>65</v>
      </c>
      <c r="I4999" s="1">
        <v>0.8</v>
      </c>
      <c r="J4999" s="1" t="s">
        <v>75</v>
      </c>
      <c r="K4999" s="1">
        <v>0</v>
      </c>
      <c r="M4999" s="1">
        <v>0</v>
      </c>
      <c r="O4999" s="1">
        <v>0</v>
      </c>
      <c r="Q4999" s="1">
        <v>0</v>
      </c>
      <c r="S4999" s="1">
        <v>0</v>
      </c>
      <c r="U4999" s="1">
        <v>0</v>
      </c>
      <c r="W4999" s="1">
        <v>0</v>
      </c>
      <c r="Y4999" s="1">
        <v>0</v>
      </c>
      <c r="AA4999" s="1">
        <v>0</v>
      </c>
      <c r="AC4999" s="1">
        <v>0</v>
      </c>
      <c r="AE4999" s="1">
        <v>0</v>
      </c>
      <c r="AG4999" s="1">
        <v>1</v>
      </c>
      <c r="AH4999" s="1">
        <v>0</v>
      </c>
    </row>
    <row r="5000" spans="1:34">
      <c r="A5000" s="1" t="s">
        <v>12853</v>
      </c>
      <c r="B5000" s="1" t="s">
        <v>12854</v>
      </c>
      <c r="C5000" s="1" t="s">
        <v>64</v>
      </c>
      <c r="D5000" s="1">
        <v>31</v>
      </c>
      <c r="E5000" s="4">
        <v>44530</v>
      </c>
      <c r="F5000" s="1" t="s">
        <v>12855</v>
      </c>
      <c r="G5000" s="1" t="s">
        <v>72</v>
      </c>
      <c r="H5000" s="1" t="s">
        <v>73</v>
      </c>
      <c r="I5000" s="1">
        <v>0</v>
      </c>
      <c r="J5000" s="1" t="s">
        <v>222</v>
      </c>
      <c r="K5000" s="1">
        <v>0.55000000000000004</v>
      </c>
      <c r="L5000" s="1" t="s">
        <v>75</v>
      </c>
      <c r="M5000" s="1">
        <v>0</v>
      </c>
      <c r="O5000" s="1">
        <v>0</v>
      </c>
      <c r="Q5000" s="1">
        <v>0</v>
      </c>
      <c r="S5000" s="1">
        <v>0</v>
      </c>
      <c r="U5000" s="1">
        <v>0</v>
      </c>
      <c r="W5000" s="1">
        <v>0</v>
      </c>
      <c r="Y5000" s="1">
        <v>0</v>
      </c>
      <c r="AA5000" s="1">
        <v>0</v>
      </c>
      <c r="AC5000" s="1">
        <v>0</v>
      </c>
      <c r="AE5000" s="1">
        <v>0</v>
      </c>
      <c r="AG5000" s="1">
        <v>2</v>
      </c>
      <c r="AH5000" s="1">
        <v>9999.99</v>
      </c>
    </row>
    <row r="5001" spans="1:34">
      <c r="A5001" s="1" t="s">
        <v>12856</v>
      </c>
      <c r="B5001" s="1" t="s">
        <v>12857</v>
      </c>
      <c r="C5001" s="1" t="s">
        <v>238</v>
      </c>
      <c r="D5001" s="1">
        <v>15</v>
      </c>
      <c r="E5001" s="4">
        <v>44634</v>
      </c>
      <c r="F5001" s="1" t="s">
        <v>12858</v>
      </c>
      <c r="G5001" s="1" t="s">
        <v>80</v>
      </c>
      <c r="H5001" s="1" t="s">
        <v>73</v>
      </c>
      <c r="I5001" s="1">
        <v>0</v>
      </c>
      <c r="J5001" s="1" t="s">
        <v>12859</v>
      </c>
      <c r="K5001" s="1">
        <v>0</v>
      </c>
      <c r="L5001" s="1" t="s">
        <v>12860</v>
      </c>
      <c r="M5001" s="1">
        <v>0.42</v>
      </c>
      <c r="N5001" s="1" t="s">
        <v>82</v>
      </c>
      <c r="O5001" s="1">
        <v>0.52</v>
      </c>
      <c r="P5001" s="1" t="s">
        <v>83</v>
      </c>
      <c r="Q5001" s="1">
        <v>0.68</v>
      </c>
      <c r="R5001" s="1" t="s">
        <v>84</v>
      </c>
      <c r="S5001" s="1">
        <v>0.8</v>
      </c>
      <c r="T5001" s="1" t="s">
        <v>85</v>
      </c>
      <c r="U5001" s="1">
        <v>0</v>
      </c>
      <c r="W5001" s="1">
        <v>0</v>
      </c>
      <c r="Y5001" s="1">
        <v>0</v>
      </c>
      <c r="AA5001" s="1">
        <v>0</v>
      </c>
      <c r="AC5001" s="1">
        <v>0</v>
      </c>
      <c r="AE5001" s="1">
        <v>0</v>
      </c>
      <c r="AG5001" s="1">
        <v>6</v>
      </c>
      <c r="AH5001" s="1">
        <v>0</v>
      </c>
    </row>
    <row r="5002" spans="1:34">
      <c r="A5002" s="1" t="s">
        <v>12861</v>
      </c>
      <c r="B5002" s="1" t="s">
        <v>12862</v>
      </c>
      <c r="C5002" s="1" t="s">
        <v>129</v>
      </c>
      <c r="D5002" s="1">
        <v>22</v>
      </c>
      <c r="E5002" s="1">
        <v>42248</v>
      </c>
      <c r="F5002" s="1" t="s">
        <v>20671</v>
      </c>
      <c r="G5002" s="1" t="s">
        <v>20341</v>
      </c>
      <c r="H5002" s="1" t="s">
        <v>73</v>
      </c>
      <c r="I5002" s="1">
        <v>0</v>
      </c>
      <c r="J5002" s="1" t="s">
        <v>397</v>
      </c>
      <c r="K5002" s="1">
        <v>0.3</v>
      </c>
      <c r="L5002" s="1" t="s">
        <v>82</v>
      </c>
      <c r="M5002" s="1">
        <v>0.4</v>
      </c>
      <c r="N5002" s="1" t="s">
        <v>83</v>
      </c>
      <c r="O5002" s="1">
        <v>0.5</v>
      </c>
      <c r="P5002" s="1" t="s">
        <v>84</v>
      </c>
      <c r="Q5002" s="1">
        <v>0.55000000000000004</v>
      </c>
      <c r="R5002" s="1" t="s">
        <v>85</v>
      </c>
      <c r="S5002" s="1">
        <v>0</v>
      </c>
      <c r="U5002" s="1">
        <v>0</v>
      </c>
      <c r="W5002" s="1">
        <v>0</v>
      </c>
      <c r="Y5002" s="1">
        <v>0</v>
      </c>
      <c r="AA5002" s="1">
        <v>0</v>
      </c>
      <c r="AC5002" s="1">
        <v>0</v>
      </c>
      <c r="AE5002" s="1">
        <v>0</v>
      </c>
      <c r="AG5002" s="1">
        <v>4</v>
      </c>
      <c r="AH5002" s="1">
        <v>8000</v>
      </c>
    </row>
    <row r="5003" spans="1:34">
      <c r="A5003" s="1" t="s">
        <v>12863</v>
      </c>
      <c r="B5003" s="1" t="s">
        <v>12864</v>
      </c>
      <c r="C5003" s="1" t="s">
        <v>129</v>
      </c>
      <c r="D5003" s="1">
        <v>27</v>
      </c>
      <c r="E5003" s="4">
        <v>44711</v>
      </c>
      <c r="F5003" s="1" t="s">
        <v>12865</v>
      </c>
      <c r="G5003" s="1" t="s">
        <v>72</v>
      </c>
      <c r="H5003" s="1" t="s">
        <v>65</v>
      </c>
      <c r="I5003" s="1">
        <v>0.2</v>
      </c>
      <c r="J5003" s="1" t="s">
        <v>75</v>
      </c>
      <c r="K5003" s="1">
        <v>0</v>
      </c>
      <c r="M5003" s="1">
        <v>0</v>
      </c>
      <c r="O5003" s="1">
        <v>0</v>
      </c>
      <c r="Q5003" s="1">
        <v>0</v>
      </c>
      <c r="S5003" s="1">
        <v>0</v>
      </c>
      <c r="U5003" s="1">
        <v>0</v>
      </c>
      <c r="W5003" s="1">
        <v>0</v>
      </c>
      <c r="Y5003" s="1">
        <v>0</v>
      </c>
      <c r="AA5003" s="1">
        <v>0</v>
      </c>
      <c r="AC5003" s="1">
        <v>0</v>
      </c>
      <c r="AE5003" s="1">
        <v>0</v>
      </c>
      <c r="AG5003" s="1">
        <v>1</v>
      </c>
      <c r="AH5003" s="1">
        <v>0</v>
      </c>
    </row>
    <row r="5004" spans="1:34">
      <c r="A5004" s="1" t="s">
        <v>12866</v>
      </c>
      <c r="B5004" s="1" t="s">
        <v>12867</v>
      </c>
      <c r="C5004" s="1" t="s">
        <v>334</v>
      </c>
      <c r="D5004" s="1">
        <v>12</v>
      </c>
      <c r="E5004" s="4">
        <v>44712</v>
      </c>
      <c r="F5004" s="1" t="s">
        <v>12868</v>
      </c>
      <c r="G5004" s="1" t="s">
        <v>80</v>
      </c>
      <c r="H5004" s="1" t="s">
        <v>65</v>
      </c>
      <c r="I5004" s="1">
        <v>0.7</v>
      </c>
      <c r="J5004" s="1" t="s">
        <v>75</v>
      </c>
      <c r="K5004" s="1">
        <v>0</v>
      </c>
      <c r="M5004" s="1">
        <v>0</v>
      </c>
      <c r="O5004" s="1">
        <v>0</v>
      </c>
      <c r="Q5004" s="1">
        <v>0</v>
      </c>
      <c r="S5004" s="1">
        <v>0</v>
      </c>
      <c r="U5004" s="1">
        <v>0</v>
      </c>
      <c r="W5004" s="1">
        <v>0</v>
      </c>
      <c r="Y5004" s="1">
        <v>0</v>
      </c>
      <c r="AA5004" s="1">
        <v>0</v>
      </c>
      <c r="AC5004" s="1">
        <v>0</v>
      </c>
      <c r="AE5004" s="1">
        <v>0</v>
      </c>
      <c r="AG5004" s="1">
        <v>1</v>
      </c>
      <c r="AH5004" s="1">
        <v>0</v>
      </c>
    </row>
    <row r="5005" spans="1:34">
      <c r="A5005" s="1" t="s">
        <v>12869</v>
      </c>
      <c r="B5005" s="1" t="s">
        <v>12870</v>
      </c>
      <c r="C5005" s="1" t="s">
        <v>378</v>
      </c>
      <c r="D5005" s="1">
        <v>2</v>
      </c>
      <c r="E5005" s="4">
        <v>44657</v>
      </c>
      <c r="F5005" s="1" t="s">
        <v>12871</v>
      </c>
      <c r="G5005" s="1" t="s">
        <v>72</v>
      </c>
      <c r="H5005" s="1" t="s">
        <v>73</v>
      </c>
      <c r="I5005" s="1">
        <v>0</v>
      </c>
      <c r="J5005" s="1" t="s">
        <v>74</v>
      </c>
      <c r="K5005" s="1">
        <v>0.8</v>
      </c>
      <c r="L5005" s="1" t="s">
        <v>75</v>
      </c>
      <c r="M5005" s="1">
        <v>0</v>
      </c>
      <c r="O5005" s="1">
        <v>0</v>
      </c>
      <c r="Q5005" s="1">
        <v>0</v>
      </c>
      <c r="S5005" s="1">
        <v>0</v>
      </c>
      <c r="U5005" s="1">
        <v>0</v>
      </c>
      <c r="W5005" s="1">
        <v>0</v>
      </c>
      <c r="Y5005" s="1">
        <v>0</v>
      </c>
      <c r="AA5005" s="1">
        <v>0</v>
      </c>
      <c r="AC5005" s="1">
        <v>0</v>
      </c>
      <c r="AE5005" s="1">
        <v>0</v>
      </c>
      <c r="AG5005" s="1">
        <v>2</v>
      </c>
      <c r="AH5005" s="1">
        <v>10000</v>
      </c>
    </row>
    <row r="5006" spans="1:34">
      <c r="A5006" s="1" t="s">
        <v>12872</v>
      </c>
      <c r="B5006" s="1" t="s">
        <v>12873</v>
      </c>
      <c r="C5006" s="1" t="s">
        <v>533</v>
      </c>
      <c r="D5006" s="1">
        <v>60</v>
      </c>
      <c r="E5006" s="1">
        <v>42201</v>
      </c>
      <c r="F5006" s="1" t="s">
        <v>20332</v>
      </c>
      <c r="G5006" s="1" t="s">
        <v>72</v>
      </c>
      <c r="H5006" s="1" t="s">
        <v>65</v>
      </c>
      <c r="I5006" s="1">
        <v>0.8</v>
      </c>
      <c r="J5006" s="1" t="s">
        <v>75</v>
      </c>
      <c r="K5006" s="1">
        <v>0</v>
      </c>
      <c r="M5006" s="1">
        <v>0</v>
      </c>
      <c r="O5006" s="1">
        <v>0</v>
      </c>
      <c r="Q5006" s="1">
        <v>0</v>
      </c>
      <c r="S5006" s="1">
        <v>0</v>
      </c>
      <c r="U5006" s="1">
        <v>0</v>
      </c>
      <c r="W5006" s="1">
        <v>0</v>
      </c>
      <c r="Y5006" s="1">
        <v>0</v>
      </c>
      <c r="AA5006" s="1">
        <v>0</v>
      </c>
      <c r="AC5006" s="1">
        <v>0</v>
      </c>
      <c r="AE5006" s="1">
        <v>0</v>
      </c>
      <c r="AG5006" s="1">
        <v>1</v>
      </c>
      <c r="AH5006" s="1">
        <v>0</v>
      </c>
    </row>
    <row r="5007" spans="1:34">
      <c r="A5007" s="1" t="s">
        <v>12874</v>
      </c>
      <c r="B5007" s="1" t="s">
        <v>12875</v>
      </c>
      <c r="C5007" s="1" t="s">
        <v>310</v>
      </c>
      <c r="H5007" s="1" t="s">
        <v>65</v>
      </c>
      <c r="I5007" s="1" t="s">
        <v>66</v>
      </c>
      <c r="V5007" s="1" t="s">
        <v>67</v>
      </c>
    </row>
    <row r="5008" spans="1:34">
      <c r="A5008" s="1" t="s">
        <v>12876</v>
      </c>
      <c r="B5008" s="1" t="s">
        <v>12877</v>
      </c>
      <c r="C5008" s="1" t="s">
        <v>152</v>
      </c>
      <c r="D5008" s="1">
        <v>10</v>
      </c>
      <c r="E5008" s="1">
        <v>43531</v>
      </c>
      <c r="F5008" s="1" t="s">
        <v>20332</v>
      </c>
      <c r="G5008" s="1" t="s">
        <v>72</v>
      </c>
      <c r="H5008" s="1" t="s">
        <v>65</v>
      </c>
      <c r="I5008" s="1">
        <v>0.5</v>
      </c>
      <c r="J5008" s="1" t="s">
        <v>75</v>
      </c>
      <c r="K5008" s="1">
        <v>0</v>
      </c>
      <c r="M5008" s="1">
        <v>0</v>
      </c>
      <c r="O5008" s="1">
        <v>0</v>
      </c>
      <c r="Q5008" s="1">
        <v>0</v>
      </c>
      <c r="S5008" s="1">
        <v>0</v>
      </c>
      <c r="U5008" s="1">
        <v>0</v>
      </c>
      <c r="W5008" s="1">
        <v>0</v>
      </c>
      <c r="Y5008" s="1">
        <v>0</v>
      </c>
      <c r="AA5008" s="1">
        <v>0</v>
      </c>
      <c r="AC5008" s="1">
        <v>0</v>
      </c>
      <c r="AE5008" s="1">
        <v>0</v>
      </c>
      <c r="AG5008" s="1">
        <v>1</v>
      </c>
      <c r="AH5008" s="1">
        <v>0</v>
      </c>
    </row>
    <row r="5009" spans="1:34">
      <c r="A5009" s="1" t="s">
        <v>12878</v>
      </c>
      <c r="B5009" s="1" t="s">
        <v>12879</v>
      </c>
      <c r="C5009" s="1" t="s">
        <v>73</v>
      </c>
      <c r="D5009" s="1">
        <v>23</v>
      </c>
      <c r="E5009" s="1">
        <v>44278</v>
      </c>
      <c r="F5009" s="1" t="s">
        <v>20332</v>
      </c>
      <c r="G5009" s="1" t="s">
        <v>72</v>
      </c>
      <c r="H5009" s="1" t="s">
        <v>65</v>
      </c>
      <c r="I5009" s="1">
        <v>0.6</v>
      </c>
      <c r="J5009" s="1" t="s">
        <v>75</v>
      </c>
      <c r="K5009" s="1">
        <v>0</v>
      </c>
      <c r="M5009" s="1">
        <v>0</v>
      </c>
      <c r="O5009" s="1">
        <v>0</v>
      </c>
      <c r="Q5009" s="1">
        <v>0</v>
      </c>
      <c r="S5009" s="1">
        <v>0</v>
      </c>
      <c r="U5009" s="1">
        <v>0</v>
      </c>
      <c r="W5009" s="1">
        <v>0</v>
      </c>
      <c r="Y5009" s="1">
        <v>0</v>
      </c>
      <c r="AA5009" s="1">
        <v>0</v>
      </c>
      <c r="AC5009" s="1">
        <v>0</v>
      </c>
      <c r="AE5009" s="1">
        <v>0</v>
      </c>
      <c r="AG5009" s="1">
        <v>1</v>
      </c>
      <c r="AH5009" s="1">
        <v>0</v>
      </c>
    </row>
    <row r="5010" spans="1:34">
      <c r="A5010" s="1" t="s">
        <v>12880</v>
      </c>
      <c r="B5010" s="1" t="s">
        <v>12881</v>
      </c>
      <c r="C5010" s="1" t="s">
        <v>152</v>
      </c>
      <c r="D5010" s="1">
        <v>12</v>
      </c>
      <c r="E5010" s="4">
        <v>44711</v>
      </c>
      <c r="F5010" s="1" t="s">
        <v>12882</v>
      </c>
      <c r="G5010" s="1" t="s">
        <v>80</v>
      </c>
      <c r="H5010" s="1" t="s">
        <v>73</v>
      </c>
      <c r="I5010" s="1">
        <v>0</v>
      </c>
      <c r="J5010" s="1" t="s">
        <v>81</v>
      </c>
      <c r="K5010" s="1">
        <v>0.8</v>
      </c>
      <c r="L5010" s="1" t="s">
        <v>75</v>
      </c>
      <c r="M5010" s="1">
        <v>0</v>
      </c>
      <c r="O5010" s="1">
        <v>0</v>
      </c>
      <c r="Q5010" s="1">
        <v>0</v>
      </c>
      <c r="S5010" s="1">
        <v>0</v>
      </c>
      <c r="U5010" s="1">
        <v>0</v>
      </c>
      <c r="W5010" s="1">
        <v>0</v>
      </c>
      <c r="Y5010" s="1">
        <v>0</v>
      </c>
      <c r="AA5010" s="1">
        <v>0</v>
      </c>
      <c r="AC5010" s="1">
        <v>0</v>
      </c>
      <c r="AE5010" s="1">
        <v>0</v>
      </c>
      <c r="AG5010" s="1">
        <v>2</v>
      </c>
      <c r="AH5010" s="1">
        <v>15000</v>
      </c>
    </row>
    <row r="5011" spans="1:34">
      <c r="A5011" s="1" t="s">
        <v>12883</v>
      </c>
      <c r="B5011" s="1" t="s">
        <v>12884</v>
      </c>
      <c r="C5011" s="1" t="s">
        <v>156</v>
      </c>
      <c r="D5011" s="1">
        <v>6</v>
      </c>
      <c r="E5011" s="4">
        <v>44648</v>
      </c>
      <c r="F5011" s="1" t="s">
        <v>12885</v>
      </c>
      <c r="G5011" s="1" t="s">
        <v>72</v>
      </c>
      <c r="H5011" s="1" t="s">
        <v>65</v>
      </c>
      <c r="I5011" s="1">
        <v>0.65</v>
      </c>
      <c r="J5011" s="1" t="s">
        <v>75</v>
      </c>
      <c r="K5011" s="1">
        <v>0</v>
      </c>
      <c r="M5011" s="1">
        <v>0</v>
      </c>
      <c r="O5011" s="1">
        <v>0</v>
      </c>
      <c r="Q5011" s="1">
        <v>0</v>
      </c>
      <c r="S5011" s="1">
        <v>0</v>
      </c>
      <c r="U5011" s="1">
        <v>0</v>
      </c>
      <c r="W5011" s="1">
        <v>0</v>
      </c>
      <c r="Y5011" s="1">
        <v>0</v>
      </c>
      <c r="AA5011" s="1">
        <v>0</v>
      </c>
      <c r="AC5011" s="1">
        <v>0</v>
      </c>
      <c r="AE5011" s="1">
        <v>0</v>
      </c>
      <c r="AG5011" s="1">
        <v>1</v>
      </c>
      <c r="AH5011" s="1">
        <v>0</v>
      </c>
    </row>
    <row r="5012" spans="1:34">
      <c r="A5012" s="1" t="s">
        <v>12886</v>
      </c>
      <c r="B5012" s="1" t="s">
        <v>12887</v>
      </c>
      <c r="C5012" s="1" t="s">
        <v>149</v>
      </c>
      <c r="D5012" s="1">
        <v>10</v>
      </c>
      <c r="E5012" s="4">
        <v>44712</v>
      </c>
      <c r="F5012" s="1" t="s">
        <v>12888</v>
      </c>
      <c r="G5012" s="1" t="s">
        <v>72</v>
      </c>
      <c r="H5012" s="1" t="s">
        <v>73</v>
      </c>
      <c r="I5012" s="1">
        <v>0</v>
      </c>
      <c r="J5012" s="1" t="s">
        <v>74</v>
      </c>
      <c r="K5012" s="1">
        <v>0.6</v>
      </c>
      <c r="L5012" s="1" t="s">
        <v>75</v>
      </c>
      <c r="M5012" s="1">
        <v>0</v>
      </c>
      <c r="O5012" s="1">
        <v>0</v>
      </c>
      <c r="Q5012" s="1">
        <v>0</v>
      </c>
      <c r="S5012" s="1">
        <v>0</v>
      </c>
      <c r="U5012" s="1">
        <v>0</v>
      </c>
      <c r="W5012" s="1">
        <v>0</v>
      </c>
      <c r="Y5012" s="1">
        <v>0</v>
      </c>
      <c r="AA5012" s="1">
        <v>0</v>
      </c>
      <c r="AC5012" s="1">
        <v>0</v>
      </c>
      <c r="AE5012" s="1">
        <v>0</v>
      </c>
      <c r="AG5012" s="1">
        <v>2</v>
      </c>
      <c r="AH5012" s="1">
        <v>10000</v>
      </c>
    </row>
    <row r="5013" spans="1:34">
      <c r="A5013" s="1" t="s">
        <v>12889</v>
      </c>
      <c r="B5013" s="1" t="s">
        <v>12890</v>
      </c>
      <c r="C5013" s="1" t="s">
        <v>95</v>
      </c>
      <c r="D5013" s="1">
        <v>1</v>
      </c>
      <c r="E5013" s="1">
        <v>44637</v>
      </c>
      <c r="F5013" s="1" t="s">
        <v>20672</v>
      </c>
      <c r="G5013" s="1" t="s">
        <v>72</v>
      </c>
      <c r="H5013" s="1" t="s">
        <v>73</v>
      </c>
      <c r="I5013" s="1">
        <v>0</v>
      </c>
      <c r="J5013" s="1" t="s">
        <v>20673</v>
      </c>
      <c r="K5013" s="1">
        <v>0.8</v>
      </c>
      <c r="L5013" s="1" t="s">
        <v>75</v>
      </c>
      <c r="M5013" s="1">
        <v>0</v>
      </c>
      <c r="O5013" s="1">
        <v>0</v>
      </c>
      <c r="Q5013" s="1">
        <v>0</v>
      </c>
      <c r="S5013" s="1">
        <v>0</v>
      </c>
      <c r="U5013" s="1">
        <v>0</v>
      </c>
      <c r="W5013" s="1">
        <v>0</v>
      </c>
      <c r="Y5013" s="1">
        <v>0</v>
      </c>
      <c r="AA5013" s="1">
        <v>0</v>
      </c>
      <c r="AC5013" s="1">
        <v>0</v>
      </c>
      <c r="AE5013" s="1">
        <v>0</v>
      </c>
      <c r="AG5013" s="1">
        <v>5</v>
      </c>
      <c r="AH5013" s="1">
        <v>0</v>
      </c>
    </row>
    <row r="5014" spans="1:34">
      <c r="A5014" s="1" t="s">
        <v>12891</v>
      </c>
      <c r="B5014" s="1" t="s">
        <v>12892</v>
      </c>
      <c r="C5014" s="1" t="s">
        <v>423</v>
      </c>
      <c r="D5014" s="1">
        <v>2</v>
      </c>
      <c r="E5014" s="4">
        <v>44638</v>
      </c>
      <c r="F5014" s="1" t="s">
        <v>12893</v>
      </c>
      <c r="G5014" s="1" t="s">
        <v>72</v>
      </c>
      <c r="H5014" s="1" t="s">
        <v>73</v>
      </c>
      <c r="I5014" s="1">
        <v>0</v>
      </c>
      <c r="J5014" s="1" t="s">
        <v>12894</v>
      </c>
      <c r="K5014" s="1">
        <v>0.6</v>
      </c>
      <c r="L5014" s="1" t="s">
        <v>75</v>
      </c>
      <c r="M5014" s="1">
        <v>0</v>
      </c>
      <c r="O5014" s="1">
        <v>0</v>
      </c>
      <c r="Q5014" s="1">
        <v>0</v>
      </c>
      <c r="S5014" s="1">
        <v>0</v>
      </c>
      <c r="U5014" s="1">
        <v>0</v>
      </c>
      <c r="W5014" s="1">
        <v>0</v>
      </c>
      <c r="Y5014" s="1">
        <v>0</v>
      </c>
      <c r="AA5014" s="1">
        <v>0</v>
      </c>
      <c r="AC5014" s="1">
        <v>0</v>
      </c>
      <c r="AE5014" s="1">
        <v>0</v>
      </c>
      <c r="AG5014" s="1">
        <v>2</v>
      </c>
      <c r="AH5014" s="1">
        <v>6999.99</v>
      </c>
    </row>
    <row r="5015" spans="1:34">
      <c r="A5015" s="1" t="s">
        <v>12895</v>
      </c>
      <c r="B5015" s="1" t="s">
        <v>12896</v>
      </c>
      <c r="C5015" s="1" t="s">
        <v>238</v>
      </c>
      <c r="D5015" s="1">
        <v>53</v>
      </c>
      <c r="E5015" s="4">
        <v>44559</v>
      </c>
      <c r="F5015" s="1" t="s">
        <v>12897</v>
      </c>
      <c r="G5015" s="1" t="s">
        <v>72</v>
      </c>
      <c r="H5015" s="1" t="s">
        <v>73</v>
      </c>
      <c r="I5015" s="1">
        <v>0</v>
      </c>
      <c r="J5015" s="1" t="s">
        <v>397</v>
      </c>
      <c r="K5015" s="1">
        <v>0.7</v>
      </c>
      <c r="L5015" s="1" t="s">
        <v>75</v>
      </c>
      <c r="M5015" s="1">
        <v>0</v>
      </c>
      <c r="O5015" s="1">
        <v>0</v>
      </c>
      <c r="Q5015" s="1">
        <v>0</v>
      </c>
      <c r="S5015" s="1">
        <v>0</v>
      </c>
      <c r="U5015" s="1">
        <v>0</v>
      </c>
      <c r="W5015" s="1">
        <v>0</v>
      </c>
      <c r="Y5015" s="1">
        <v>0</v>
      </c>
      <c r="AA5015" s="1">
        <v>0</v>
      </c>
      <c r="AC5015" s="1">
        <v>0</v>
      </c>
      <c r="AE5015" s="1">
        <v>0</v>
      </c>
      <c r="AG5015" s="1">
        <v>2</v>
      </c>
      <c r="AH5015" s="1">
        <v>8000</v>
      </c>
    </row>
    <row r="5016" spans="1:34">
      <c r="A5016" s="1" t="s">
        <v>12898</v>
      </c>
      <c r="B5016" s="1" t="s">
        <v>12899</v>
      </c>
      <c r="C5016" s="1" t="s">
        <v>163</v>
      </c>
      <c r="D5016" s="1">
        <v>31</v>
      </c>
      <c r="E5016" s="4">
        <v>44665</v>
      </c>
      <c r="F5016" s="1" t="s">
        <v>12900</v>
      </c>
      <c r="G5016" s="1" t="s">
        <v>72</v>
      </c>
      <c r="H5016" s="1" t="s">
        <v>73</v>
      </c>
      <c r="I5016" s="1">
        <v>0</v>
      </c>
      <c r="J5016" s="1" t="s">
        <v>6216</v>
      </c>
      <c r="K5016" s="1">
        <v>0.8</v>
      </c>
      <c r="L5016" s="1" t="s">
        <v>75</v>
      </c>
      <c r="M5016" s="1">
        <v>0</v>
      </c>
      <c r="O5016" s="1">
        <v>0</v>
      </c>
      <c r="Q5016" s="1">
        <v>0</v>
      </c>
      <c r="S5016" s="1">
        <v>0</v>
      </c>
      <c r="U5016" s="1">
        <v>0</v>
      </c>
      <c r="W5016" s="1">
        <v>0</v>
      </c>
      <c r="Y5016" s="1">
        <v>0</v>
      </c>
      <c r="AA5016" s="1">
        <v>0</v>
      </c>
      <c r="AC5016" s="1">
        <v>0</v>
      </c>
      <c r="AE5016" s="1">
        <v>0</v>
      </c>
      <c r="AG5016" s="1">
        <v>2</v>
      </c>
      <c r="AH5016" s="1">
        <v>7000</v>
      </c>
    </row>
    <row r="5017" spans="1:34">
      <c r="A5017" s="1" t="s">
        <v>12901</v>
      </c>
      <c r="B5017" s="1" t="s">
        <v>12902</v>
      </c>
      <c r="C5017" s="1" t="s">
        <v>259</v>
      </c>
      <c r="D5017" s="1">
        <v>8</v>
      </c>
      <c r="E5017" s="4">
        <v>44652</v>
      </c>
      <c r="F5017" s="1" t="s">
        <v>12903</v>
      </c>
      <c r="G5017" s="1" t="s">
        <v>80</v>
      </c>
      <c r="H5017" s="1" t="s">
        <v>73</v>
      </c>
      <c r="I5017" s="1">
        <v>0</v>
      </c>
      <c r="J5017" s="1" t="s">
        <v>425</v>
      </c>
      <c r="K5017" s="1">
        <v>0.61</v>
      </c>
      <c r="L5017" s="1" t="s">
        <v>82</v>
      </c>
      <c r="M5017" s="1">
        <v>0.65</v>
      </c>
      <c r="N5017" s="1" t="s">
        <v>83</v>
      </c>
      <c r="O5017" s="1">
        <v>0.75</v>
      </c>
      <c r="P5017" s="1" t="s">
        <v>84</v>
      </c>
      <c r="Q5017" s="1">
        <v>0.8</v>
      </c>
      <c r="R5017" s="1" t="s">
        <v>85</v>
      </c>
      <c r="S5017" s="1">
        <v>0</v>
      </c>
      <c r="U5017" s="1">
        <v>0</v>
      </c>
      <c r="W5017" s="1">
        <v>0</v>
      </c>
      <c r="Y5017" s="1">
        <v>0</v>
      </c>
      <c r="AA5017" s="1">
        <v>0</v>
      </c>
      <c r="AC5017" s="1">
        <v>0</v>
      </c>
      <c r="AE5017" s="1">
        <v>0</v>
      </c>
      <c r="AG5017" s="1">
        <v>4</v>
      </c>
      <c r="AH5017" s="1">
        <v>13000</v>
      </c>
    </row>
    <row r="5018" spans="1:34">
      <c r="A5018" s="1" t="s">
        <v>12904</v>
      </c>
      <c r="B5018" s="1" t="s">
        <v>12905</v>
      </c>
      <c r="C5018" s="1" t="s">
        <v>306</v>
      </c>
      <c r="D5018" s="1">
        <v>20</v>
      </c>
      <c r="E5018" s="4">
        <v>44707</v>
      </c>
      <c r="F5018" s="1" t="s">
        <v>12906</v>
      </c>
      <c r="G5018" s="1" t="s">
        <v>80</v>
      </c>
      <c r="H5018" s="1" t="s">
        <v>73</v>
      </c>
      <c r="I5018" s="1">
        <v>0</v>
      </c>
      <c r="J5018" s="1" t="s">
        <v>1640</v>
      </c>
      <c r="K5018" s="1">
        <v>0.55000000000000004</v>
      </c>
      <c r="L5018" s="1" t="s">
        <v>82</v>
      </c>
      <c r="M5018" s="1">
        <v>0.65</v>
      </c>
      <c r="N5018" s="1" t="s">
        <v>83</v>
      </c>
      <c r="O5018" s="1">
        <v>0.7</v>
      </c>
      <c r="P5018" s="1" t="s">
        <v>84</v>
      </c>
      <c r="Q5018" s="1">
        <v>0.8</v>
      </c>
      <c r="R5018" s="1" t="s">
        <v>85</v>
      </c>
      <c r="S5018" s="1">
        <v>0</v>
      </c>
      <c r="U5018" s="1">
        <v>0</v>
      </c>
      <c r="W5018" s="1">
        <v>0</v>
      </c>
      <c r="Y5018" s="1">
        <v>0</v>
      </c>
      <c r="AA5018" s="1">
        <v>0</v>
      </c>
      <c r="AC5018" s="1">
        <v>0</v>
      </c>
      <c r="AE5018" s="1">
        <v>0</v>
      </c>
      <c r="AG5018" s="1">
        <v>4</v>
      </c>
      <c r="AH5018" s="1">
        <v>7499.99</v>
      </c>
    </row>
    <row r="5019" spans="1:34">
      <c r="A5019" s="1" t="s">
        <v>12907</v>
      </c>
      <c r="B5019" s="1" t="s">
        <v>12908</v>
      </c>
      <c r="C5019" s="1" t="s">
        <v>112</v>
      </c>
      <c r="D5019" s="1">
        <v>5</v>
      </c>
      <c r="E5019" s="1">
        <v>44615</v>
      </c>
      <c r="F5019" s="1" t="s">
        <v>20674</v>
      </c>
      <c r="G5019" s="1" t="s">
        <v>72</v>
      </c>
      <c r="H5019" s="1" t="s">
        <v>65</v>
      </c>
      <c r="I5019" s="1">
        <v>0.3</v>
      </c>
      <c r="J5019" s="1" t="s">
        <v>75</v>
      </c>
      <c r="K5019" s="1">
        <v>0</v>
      </c>
      <c r="M5019" s="1">
        <v>0</v>
      </c>
      <c r="O5019" s="1">
        <v>0</v>
      </c>
      <c r="Q5019" s="1">
        <v>0</v>
      </c>
      <c r="S5019" s="1">
        <v>0</v>
      </c>
      <c r="U5019" s="1">
        <v>0</v>
      </c>
      <c r="W5019" s="1">
        <v>0</v>
      </c>
      <c r="Y5019" s="1">
        <v>0</v>
      </c>
      <c r="AA5019" s="1">
        <v>0</v>
      </c>
      <c r="AC5019" s="1">
        <v>0</v>
      </c>
      <c r="AE5019" s="1">
        <v>0</v>
      </c>
      <c r="AG5019" s="1">
        <v>1</v>
      </c>
      <c r="AH5019" s="1">
        <v>0</v>
      </c>
    </row>
    <row r="5020" spans="1:34">
      <c r="A5020" s="1" t="s">
        <v>12909</v>
      </c>
      <c r="B5020" s="1" t="s">
        <v>12910</v>
      </c>
      <c r="C5020" s="1" t="s">
        <v>212</v>
      </c>
      <c r="D5020" s="1">
        <v>24</v>
      </c>
      <c r="E5020" s="4">
        <v>44770</v>
      </c>
      <c r="F5020" s="1" t="s">
        <v>12911</v>
      </c>
      <c r="G5020" s="1" t="s">
        <v>80</v>
      </c>
      <c r="H5020" s="1" t="s">
        <v>65</v>
      </c>
      <c r="I5020" s="1">
        <v>0.8</v>
      </c>
      <c r="J5020" s="1" t="s">
        <v>75</v>
      </c>
      <c r="K5020" s="1">
        <v>0</v>
      </c>
      <c r="M5020" s="1">
        <v>0</v>
      </c>
      <c r="O5020" s="1">
        <v>0</v>
      </c>
      <c r="Q5020" s="1">
        <v>0</v>
      </c>
      <c r="S5020" s="1">
        <v>0</v>
      </c>
      <c r="U5020" s="1">
        <v>0</v>
      </c>
      <c r="W5020" s="1">
        <v>0</v>
      </c>
      <c r="Y5020" s="1">
        <v>0</v>
      </c>
      <c r="AA5020" s="1">
        <v>0</v>
      </c>
      <c r="AC5020" s="1">
        <v>0</v>
      </c>
      <c r="AE5020" s="1">
        <v>0</v>
      </c>
      <c r="AG5020" s="1">
        <v>1</v>
      </c>
      <c r="AH5020" s="1">
        <v>0</v>
      </c>
    </row>
    <row r="5021" spans="1:34">
      <c r="A5021" s="1" t="s">
        <v>12912</v>
      </c>
      <c r="B5021" s="1" t="s">
        <v>12913</v>
      </c>
      <c r="C5021" s="1" t="s">
        <v>779</v>
      </c>
      <c r="D5021" s="1">
        <v>7</v>
      </c>
      <c r="E5021" s="4">
        <v>44581</v>
      </c>
      <c r="F5021" s="1" t="s">
        <v>12914</v>
      </c>
      <c r="G5021" s="1" t="s">
        <v>72</v>
      </c>
      <c r="H5021" s="1" t="s">
        <v>65</v>
      </c>
      <c r="I5021" s="1">
        <v>0.8</v>
      </c>
      <c r="J5021" s="1" t="s">
        <v>75</v>
      </c>
      <c r="K5021" s="1">
        <v>0</v>
      </c>
      <c r="M5021" s="1">
        <v>0</v>
      </c>
      <c r="O5021" s="1">
        <v>0</v>
      </c>
      <c r="Q5021" s="1">
        <v>0</v>
      </c>
      <c r="S5021" s="1">
        <v>0</v>
      </c>
      <c r="U5021" s="1">
        <v>0</v>
      </c>
      <c r="W5021" s="1">
        <v>0</v>
      </c>
      <c r="Y5021" s="1">
        <v>0</v>
      </c>
      <c r="AA5021" s="1">
        <v>0</v>
      </c>
      <c r="AC5021" s="1">
        <v>0</v>
      </c>
      <c r="AE5021" s="1">
        <v>0</v>
      </c>
      <c r="AG5021" s="1">
        <v>1</v>
      </c>
      <c r="AH5021" s="1">
        <v>0</v>
      </c>
    </row>
    <row r="5022" spans="1:34">
      <c r="A5022" s="1" t="s">
        <v>12915</v>
      </c>
      <c r="B5022" s="1" t="s">
        <v>12916</v>
      </c>
      <c r="C5022" s="1" t="s">
        <v>826</v>
      </c>
      <c r="D5022" s="1">
        <v>4</v>
      </c>
      <c r="E5022" s="4">
        <v>44641</v>
      </c>
      <c r="F5022" s="1" t="s">
        <v>12917</v>
      </c>
      <c r="G5022" s="1" t="s">
        <v>72</v>
      </c>
      <c r="H5022" s="1" t="s">
        <v>65</v>
      </c>
      <c r="I5022" s="1">
        <v>0.7</v>
      </c>
      <c r="J5022" s="1" t="s">
        <v>75</v>
      </c>
      <c r="K5022" s="1">
        <v>0</v>
      </c>
      <c r="M5022" s="1">
        <v>0</v>
      </c>
      <c r="O5022" s="1">
        <v>0</v>
      </c>
      <c r="Q5022" s="1">
        <v>0</v>
      </c>
      <c r="S5022" s="1">
        <v>0</v>
      </c>
      <c r="U5022" s="1">
        <v>0</v>
      </c>
      <c r="W5022" s="1">
        <v>0</v>
      </c>
      <c r="Y5022" s="1">
        <v>0</v>
      </c>
      <c r="AA5022" s="1">
        <v>0</v>
      </c>
      <c r="AC5022" s="1">
        <v>0</v>
      </c>
      <c r="AE5022" s="1">
        <v>0</v>
      </c>
      <c r="AG5022" s="1">
        <v>1</v>
      </c>
      <c r="AH5022" s="1">
        <v>0</v>
      </c>
    </row>
    <row r="5023" spans="1:34">
      <c r="A5023" s="1" t="s">
        <v>12918</v>
      </c>
      <c r="B5023" s="1" t="s">
        <v>12919</v>
      </c>
      <c r="C5023" s="1" t="s">
        <v>132</v>
      </c>
      <c r="D5023" s="1">
        <v>10</v>
      </c>
      <c r="E5023" s="4">
        <v>44712</v>
      </c>
      <c r="F5023" s="1" t="s">
        <v>12920</v>
      </c>
      <c r="G5023" s="1" t="s">
        <v>72</v>
      </c>
      <c r="H5023" s="1" t="s">
        <v>65</v>
      </c>
      <c r="I5023" s="1">
        <v>0.7</v>
      </c>
      <c r="J5023" s="1" t="s">
        <v>75</v>
      </c>
      <c r="K5023" s="1">
        <v>0</v>
      </c>
      <c r="M5023" s="1">
        <v>0</v>
      </c>
      <c r="O5023" s="1">
        <v>0</v>
      </c>
      <c r="Q5023" s="1">
        <v>0</v>
      </c>
      <c r="S5023" s="1">
        <v>0</v>
      </c>
      <c r="U5023" s="1">
        <v>0</v>
      </c>
      <c r="W5023" s="1">
        <v>0</v>
      </c>
      <c r="Y5023" s="1">
        <v>0</v>
      </c>
      <c r="AA5023" s="1">
        <v>0</v>
      </c>
      <c r="AC5023" s="1">
        <v>0</v>
      </c>
      <c r="AE5023" s="1">
        <v>0</v>
      </c>
      <c r="AG5023" s="1">
        <v>1</v>
      </c>
      <c r="AH5023" s="1">
        <v>0</v>
      </c>
    </row>
    <row r="5024" spans="1:34">
      <c r="A5024" s="1" t="s">
        <v>12921</v>
      </c>
      <c r="B5024" s="1" t="s">
        <v>12922</v>
      </c>
      <c r="C5024" s="1" t="s">
        <v>826</v>
      </c>
      <c r="D5024" s="1">
        <v>7</v>
      </c>
      <c r="E5024" s="4">
        <v>44629</v>
      </c>
      <c r="F5024" s="1" t="s">
        <v>12923</v>
      </c>
      <c r="G5024" s="1" t="s">
        <v>72</v>
      </c>
      <c r="H5024" s="1" t="s">
        <v>73</v>
      </c>
      <c r="I5024" s="1">
        <v>0</v>
      </c>
      <c r="J5024" s="1" t="s">
        <v>74</v>
      </c>
      <c r="K5024" s="1">
        <v>0.8</v>
      </c>
      <c r="L5024" s="1" t="s">
        <v>75</v>
      </c>
      <c r="M5024" s="1">
        <v>0</v>
      </c>
      <c r="O5024" s="1">
        <v>0</v>
      </c>
      <c r="Q5024" s="1">
        <v>0</v>
      </c>
      <c r="S5024" s="1">
        <v>0</v>
      </c>
      <c r="U5024" s="1">
        <v>0</v>
      </c>
      <c r="W5024" s="1">
        <v>0</v>
      </c>
      <c r="Y5024" s="1">
        <v>0</v>
      </c>
      <c r="AA5024" s="1">
        <v>0</v>
      </c>
      <c r="AC5024" s="1">
        <v>0</v>
      </c>
      <c r="AE5024" s="1">
        <v>0</v>
      </c>
      <c r="AG5024" s="1">
        <v>2</v>
      </c>
      <c r="AH5024" s="1">
        <v>10000</v>
      </c>
    </row>
    <row r="5025" spans="1:34">
      <c r="A5025" s="1" t="s">
        <v>12924</v>
      </c>
      <c r="B5025" s="1" t="s">
        <v>12925</v>
      </c>
      <c r="C5025" s="1" t="s">
        <v>167</v>
      </c>
      <c r="D5025" s="1">
        <v>75</v>
      </c>
      <c r="E5025" s="4">
        <v>44526</v>
      </c>
      <c r="F5025" s="1" t="s">
        <v>12926</v>
      </c>
      <c r="G5025" s="1" t="s">
        <v>72</v>
      </c>
      <c r="H5025" s="1" t="s">
        <v>65</v>
      </c>
      <c r="I5025" s="1">
        <v>0.4</v>
      </c>
      <c r="J5025" s="1" t="s">
        <v>75</v>
      </c>
      <c r="K5025" s="1">
        <v>0</v>
      </c>
      <c r="M5025" s="1">
        <v>0</v>
      </c>
      <c r="O5025" s="1">
        <v>0</v>
      </c>
      <c r="Q5025" s="1">
        <v>0</v>
      </c>
      <c r="S5025" s="1">
        <v>0</v>
      </c>
      <c r="U5025" s="1">
        <v>0</v>
      </c>
      <c r="W5025" s="1">
        <v>0</v>
      </c>
      <c r="Y5025" s="1">
        <v>0</v>
      </c>
      <c r="AA5025" s="1">
        <v>0</v>
      </c>
      <c r="AC5025" s="1">
        <v>0</v>
      </c>
      <c r="AE5025" s="1">
        <v>0</v>
      </c>
      <c r="AG5025" s="1">
        <v>1</v>
      </c>
      <c r="AH5025" s="1">
        <v>0</v>
      </c>
    </row>
    <row r="5026" spans="1:34">
      <c r="A5026" s="1" t="s">
        <v>12927</v>
      </c>
      <c r="B5026" s="1" t="s">
        <v>12928</v>
      </c>
      <c r="C5026" s="1" t="s">
        <v>411</v>
      </c>
      <c r="D5026" s="1">
        <v>2</v>
      </c>
      <c r="E5026" s="4">
        <v>44634</v>
      </c>
      <c r="F5026" s="1" t="s">
        <v>12929</v>
      </c>
      <c r="G5026" s="1" t="s">
        <v>72</v>
      </c>
      <c r="H5026" s="1" t="s">
        <v>65</v>
      </c>
      <c r="I5026" s="1">
        <v>0.2</v>
      </c>
      <c r="J5026" s="1" t="s">
        <v>75</v>
      </c>
      <c r="K5026" s="1">
        <v>0</v>
      </c>
      <c r="M5026" s="1">
        <v>0</v>
      </c>
      <c r="O5026" s="1">
        <v>0</v>
      </c>
      <c r="Q5026" s="1">
        <v>0</v>
      </c>
      <c r="S5026" s="1">
        <v>0</v>
      </c>
      <c r="U5026" s="1">
        <v>0</v>
      </c>
      <c r="W5026" s="1">
        <v>0</v>
      </c>
      <c r="Y5026" s="1">
        <v>0</v>
      </c>
      <c r="AA5026" s="1">
        <v>0</v>
      </c>
      <c r="AC5026" s="1">
        <v>0</v>
      </c>
      <c r="AE5026" s="1">
        <v>0</v>
      </c>
      <c r="AG5026" s="1">
        <v>1</v>
      </c>
      <c r="AH5026" s="1">
        <v>0</v>
      </c>
    </row>
    <row r="5027" spans="1:34">
      <c r="A5027" s="1" t="s">
        <v>12930</v>
      </c>
      <c r="B5027" s="1" t="s">
        <v>12931</v>
      </c>
      <c r="C5027" s="1" t="s">
        <v>212</v>
      </c>
      <c r="D5027" s="1">
        <v>6</v>
      </c>
      <c r="E5027" s="4">
        <v>44590</v>
      </c>
      <c r="F5027" s="1" t="s">
        <v>12932</v>
      </c>
      <c r="G5027" s="1" t="s">
        <v>72</v>
      </c>
      <c r="H5027" s="1" t="s">
        <v>65</v>
      </c>
      <c r="I5027" s="1">
        <v>0.4</v>
      </c>
      <c r="J5027" s="1" t="s">
        <v>75</v>
      </c>
      <c r="K5027" s="1">
        <v>0</v>
      </c>
      <c r="M5027" s="1">
        <v>0</v>
      </c>
      <c r="O5027" s="1">
        <v>0</v>
      </c>
      <c r="Q5027" s="1">
        <v>0</v>
      </c>
      <c r="S5027" s="1">
        <v>0</v>
      </c>
      <c r="U5027" s="1">
        <v>0</v>
      </c>
      <c r="W5027" s="1">
        <v>0</v>
      </c>
      <c r="Y5027" s="1">
        <v>0</v>
      </c>
      <c r="AA5027" s="1">
        <v>0</v>
      </c>
      <c r="AC5027" s="1">
        <v>0</v>
      </c>
      <c r="AE5027" s="1">
        <v>0</v>
      </c>
      <c r="AG5027" s="1">
        <v>1</v>
      </c>
      <c r="AH5027" s="1">
        <v>0</v>
      </c>
    </row>
    <row r="5028" spans="1:34">
      <c r="A5028" s="1" t="s">
        <v>12933</v>
      </c>
      <c r="B5028" s="1" t="s">
        <v>12934</v>
      </c>
      <c r="C5028" s="1" t="s">
        <v>112</v>
      </c>
      <c r="D5028" s="1">
        <v>36</v>
      </c>
      <c r="E5028" s="4">
        <v>44560</v>
      </c>
      <c r="F5028" s="1" t="s">
        <v>12935</v>
      </c>
      <c r="G5028" s="1" t="s">
        <v>72</v>
      </c>
      <c r="H5028" s="1" t="s">
        <v>65</v>
      </c>
      <c r="I5028" s="1">
        <v>0.6</v>
      </c>
      <c r="J5028" s="1" t="s">
        <v>75</v>
      </c>
      <c r="K5028" s="1">
        <v>0</v>
      </c>
      <c r="M5028" s="1">
        <v>0</v>
      </c>
      <c r="O5028" s="1">
        <v>0</v>
      </c>
      <c r="Q5028" s="1">
        <v>0</v>
      </c>
      <c r="S5028" s="1">
        <v>0</v>
      </c>
      <c r="U5028" s="1">
        <v>0</v>
      </c>
      <c r="W5028" s="1">
        <v>0</v>
      </c>
      <c r="Y5028" s="1">
        <v>0</v>
      </c>
      <c r="AA5028" s="1">
        <v>0</v>
      </c>
      <c r="AC5028" s="1">
        <v>0</v>
      </c>
      <c r="AE5028" s="1">
        <v>0</v>
      </c>
      <c r="AG5028" s="1">
        <v>1</v>
      </c>
      <c r="AH5028" s="1">
        <v>0</v>
      </c>
    </row>
    <row r="5029" spans="1:34">
      <c r="A5029" s="1" t="s">
        <v>12936</v>
      </c>
      <c r="B5029" s="1" t="s">
        <v>12937</v>
      </c>
      <c r="C5029" s="1" t="s">
        <v>411</v>
      </c>
      <c r="D5029" s="1">
        <v>1</v>
      </c>
      <c r="E5029" s="4">
        <v>44644</v>
      </c>
      <c r="F5029" s="1" t="s">
        <v>12938</v>
      </c>
      <c r="G5029" s="1" t="s">
        <v>72</v>
      </c>
      <c r="H5029" s="1" t="s">
        <v>65</v>
      </c>
      <c r="I5029" s="1">
        <v>0.2</v>
      </c>
      <c r="J5029" s="1" t="s">
        <v>75</v>
      </c>
      <c r="K5029" s="1">
        <v>0</v>
      </c>
      <c r="M5029" s="1">
        <v>0</v>
      </c>
      <c r="O5029" s="1">
        <v>0</v>
      </c>
      <c r="Q5029" s="1">
        <v>0</v>
      </c>
      <c r="S5029" s="1">
        <v>0</v>
      </c>
      <c r="U5029" s="1">
        <v>0</v>
      </c>
      <c r="W5029" s="1">
        <v>0</v>
      </c>
      <c r="Y5029" s="1">
        <v>0</v>
      </c>
      <c r="AA5029" s="1">
        <v>0</v>
      </c>
      <c r="AC5029" s="1">
        <v>0</v>
      </c>
      <c r="AE5029" s="1">
        <v>0</v>
      </c>
      <c r="AG5029" s="1">
        <v>1</v>
      </c>
      <c r="AH5029" s="1">
        <v>0</v>
      </c>
    </row>
    <row r="5030" spans="1:34">
      <c r="A5030" s="1" t="s">
        <v>12939</v>
      </c>
      <c r="B5030" s="1" t="s">
        <v>12940</v>
      </c>
      <c r="C5030" s="1" t="s">
        <v>337</v>
      </c>
      <c r="D5030" s="1">
        <v>40</v>
      </c>
      <c r="E5030" s="1">
        <v>40868</v>
      </c>
      <c r="F5030" s="1" t="s">
        <v>20332</v>
      </c>
      <c r="G5030" s="1" t="s">
        <v>72</v>
      </c>
      <c r="H5030" s="1" t="s">
        <v>65</v>
      </c>
      <c r="I5030" s="1">
        <v>0.7</v>
      </c>
      <c r="J5030" s="1" t="s">
        <v>75</v>
      </c>
      <c r="K5030" s="1">
        <v>0</v>
      </c>
      <c r="M5030" s="1">
        <v>0</v>
      </c>
      <c r="O5030" s="1">
        <v>0</v>
      </c>
      <c r="Q5030" s="1">
        <v>0</v>
      </c>
      <c r="S5030" s="1">
        <v>0</v>
      </c>
      <c r="U5030" s="1">
        <v>0</v>
      </c>
      <c r="W5030" s="1">
        <v>0</v>
      </c>
      <c r="Y5030" s="1">
        <v>0</v>
      </c>
      <c r="AA5030" s="1">
        <v>0</v>
      </c>
      <c r="AC5030" s="1">
        <v>0</v>
      </c>
      <c r="AE5030" s="1">
        <v>0</v>
      </c>
      <c r="AG5030" s="1">
        <v>1</v>
      </c>
      <c r="AH5030" s="1">
        <v>0</v>
      </c>
    </row>
    <row r="5031" spans="1:34">
      <c r="A5031" s="1" t="s">
        <v>12941</v>
      </c>
      <c r="B5031" s="1" t="s">
        <v>12942</v>
      </c>
      <c r="C5031" s="1" t="s">
        <v>212</v>
      </c>
      <c r="D5031" s="1">
        <v>9</v>
      </c>
      <c r="E5031" s="4">
        <v>44650</v>
      </c>
      <c r="F5031" s="1" t="s">
        <v>12943</v>
      </c>
      <c r="G5031" s="1" t="s">
        <v>80</v>
      </c>
      <c r="H5031" s="1" t="s">
        <v>73</v>
      </c>
      <c r="I5031" s="1">
        <v>0</v>
      </c>
      <c r="J5031" s="1" t="s">
        <v>655</v>
      </c>
      <c r="K5031" s="1">
        <v>0.55000000000000004</v>
      </c>
      <c r="L5031" s="1" t="s">
        <v>82</v>
      </c>
      <c r="M5031" s="1">
        <v>0.65</v>
      </c>
      <c r="N5031" s="1" t="s">
        <v>83</v>
      </c>
      <c r="O5031" s="1">
        <v>0.7</v>
      </c>
      <c r="P5031" s="1" t="s">
        <v>84</v>
      </c>
      <c r="Q5031" s="1">
        <v>0.8</v>
      </c>
      <c r="R5031" s="1" t="s">
        <v>85</v>
      </c>
      <c r="S5031" s="1">
        <v>0</v>
      </c>
      <c r="U5031" s="1">
        <v>0</v>
      </c>
      <c r="W5031" s="1">
        <v>0</v>
      </c>
      <c r="Y5031" s="1">
        <v>0</v>
      </c>
      <c r="AA5031" s="1">
        <v>0</v>
      </c>
      <c r="AC5031" s="1">
        <v>0</v>
      </c>
      <c r="AE5031" s="1">
        <v>0</v>
      </c>
      <c r="AG5031" s="1">
        <v>4</v>
      </c>
      <c r="AH5031" s="1">
        <v>5999.99</v>
      </c>
    </row>
    <row r="5032" spans="1:34">
      <c r="A5032" s="1" t="s">
        <v>12944</v>
      </c>
      <c r="B5032" s="1" t="s">
        <v>12945</v>
      </c>
      <c r="C5032" s="1" t="s">
        <v>248</v>
      </c>
      <c r="D5032" s="1">
        <v>17</v>
      </c>
      <c r="E5032" s="1">
        <v>43971</v>
      </c>
      <c r="F5032" s="1" t="s">
        <v>20332</v>
      </c>
      <c r="G5032" s="1" t="s">
        <v>72</v>
      </c>
      <c r="H5032" s="1" t="s">
        <v>65</v>
      </c>
      <c r="I5032" s="1">
        <v>0.8</v>
      </c>
      <c r="J5032" s="1" t="s">
        <v>75</v>
      </c>
      <c r="K5032" s="1">
        <v>0</v>
      </c>
      <c r="M5032" s="1">
        <v>0</v>
      </c>
      <c r="O5032" s="1">
        <v>0</v>
      </c>
      <c r="Q5032" s="1">
        <v>0</v>
      </c>
      <c r="S5032" s="1">
        <v>0</v>
      </c>
      <c r="U5032" s="1">
        <v>0</v>
      </c>
      <c r="W5032" s="1">
        <v>0</v>
      </c>
      <c r="Y5032" s="1">
        <v>0</v>
      </c>
      <c r="AA5032" s="1">
        <v>0</v>
      </c>
      <c r="AC5032" s="1">
        <v>0</v>
      </c>
      <c r="AE5032" s="1">
        <v>0</v>
      </c>
      <c r="AG5032" s="1">
        <v>1</v>
      </c>
      <c r="AH5032" s="1">
        <v>0</v>
      </c>
    </row>
    <row r="5033" spans="1:34">
      <c r="A5033" s="1" t="s">
        <v>12946</v>
      </c>
      <c r="B5033" s="1" t="s">
        <v>12947</v>
      </c>
      <c r="C5033" s="1" t="s">
        <v>636</v>
      </c>
      <c r="D5033" s="1">
        <v>10</v>
      </c>
      <c r="E5033" s="4">
        <v>44671</v>
      </c>
      <c r="F5033" s="1" t="s">
        <v>12948</v>
      </c>
      <c r="G5033" s="1" t="s">
        <v>72</v>
      </c>
      <c r="H5033" s="1" t="s">
        <v>65</v>
      </c>
      <c r="I5033" s="1">
        <v>0.8</v>
      </c>
      <c r="J5033" s="1" t="s">
        <v>75</v>
      </c>
      <c r="K5033" s="1">
        <v>0</v>
      </c>
      <c r="M5033" s="1">
        <v>0</v>
      </c>
      <c r="O5033" s="1">
        <v>0</v>
      </c>
      <c r="Q5033" s="1">
        <v>0</v>
      </c>
      <c r="S5033" s="1">
        <v>0</v>
      </c>
      <c r="U5033" s="1">
        <v>0</v>
      </c>
      <c r="W5033" s="1">
        <v>0</v>
      </c>
      <c r="Y5033" s="1">
        <v>0</v>
      </c>
      <c r="AA5033" s="1">
        <v>0</v>
      </c>
      <c r="AC5033" s="1">
        <v>0</v>
      </c>
      <c r="AE5033" s="1">
        <v>0</v>
      </c>
      <c r="AG5033" s="1">
        <v>1</v>
      </c>
      <c r="AH5033" s="1">
        <v>0</v>
      </c>
    </row>
    <row r="5034" spans="1:34">
      <c r="A5034" s="1" t="s">
        <v>12949</v>
      </c>
      <c r="B5034" s="1" t="s">
        <v>12950</v>
      </c>
      <c r="C5034" s="1" t="s">
        <v>212</v>
      </c>
      <c r="D5034" s="1">
        <v>2</v>
      </c>
      <c r="E5034" s="1">
        <v>44315</v>
      </c>
      <c r="F5034" s="1" t="s">
        <v>20340</v>
      </c>
      <c r="G5034" s="1" t="s">
        <v>20341</v>
      </c>
      <c r="H5034" s="1" t="s">
        <v>73</v>
      </c>
      <c r="I5034" s="1">
        <v>0.4</v>
      </c>
      <c r="J5034" s="1" t="s">
        <v>82</v>
      </c>
      <c r="K5034" s="1">
        <v>0.5</v>
      </c>
      <c r="L5034" s="1" t="s">
        <v>83</v>
      </c>
      <c r="M5034" s="1">
        <v>0.7</v>
      </c>
      <c r="N5034" s="1" t="s">
        <v>84</v>
      </c>
      <c r="O5034" s="1">
        <v>0.75</v>
      </c>
      <c r="P5034" s="1" t="s">
        <v>85</v>
      </c>
      <c r="Q5034" s="1">
        <v>0</v>
      </c>
      <c r="S5034" s="1">
        <v>0</v>
      </c>
      <c r="U5034" s="1">
        <v>0</v>
      </c>
      <c r="W5034" s="1">
        <v>0</v>
      </c>
      <c r="Y5034" s="1">
        <v>0</v>
      </c>
      <c r="AA5034" s="1">
        <v>0</v>
      </c>
      <c r="AC5034" s="1">
        <v>0</v>
      </c>
      <c r="AE5034" s="1">
        <v>0</v>
      </c>
      <c r="AG5034" s="1">
        <v>3</v>
      </c>
      <c r="AH5034" s="1">
        <v>0</v>
      </c>
    </row>
    <row r="5035" spans="1:34">
      <c r="A5035" s="1" t="s">
        <v>12951</v>
      </c>
      <c r="B5035" s="1" t="s">
        <v>12952</v>
      </c>
      <c r="C5035" s="1" t="s">
        <v>64</v>
      </c>
      <c r="D5035" s="1">
        <v>12</v>
      </c>
      <c r="E5035" s="4">
        <v>44671</v>
      </c>
      <c r="F5035" s="1" t="s">
        <v>12953</v>
      </c>
      <c r="G5035" s="1" t="s">
        <v>80</v>
      </c>
      <c r="H5035" s="1" t="s">
        <v>73</v>
      </c>
      <c r="I5035" s="1">
        <v>0</v>
      </c>
      <c r="J5035" s="1" t="s">
        <v>74</v>
      </c>
      <c r="K5035" s="1">
        <v>0.4</v>
      </c>
      <c r="L5035" s="1" t="s">
        <v>82</v>
      </c>
      <c r="M5035" s="1">
        <v>0.5</v>
      </c>
      <c r="N5035" s="1" t="s">
        <v>83</v>
      </c>
      <c r="O5035" s="1">
        <v>0.7</v>
      </c>
      <c r="P5035" s="1" t="s">
        <v>84</v>
      </c>
      <c r="Q5035" s="1">
        <v>0.79</v>
      </c>
      <c r="R5035" s="1" t="s">
        <v>85</v>
      </c>
      <c r="S5035" s="1">
        <v>0</v>
      </c>
      <c r="U5035" s="1">
        <v>0</v>
      </c>
      <c r="W5035" s="1">
        <v>0</v>
      </c>
      <c r="Y5035" s="1">
        <v>0</v>
      </c>
      <c r="AA5035" s="1">
        <v>0</v>
      </c>
      <c r="AC5035" s="1">
        <v>0</v>
      </c>
      <c r="AE5035" s="1">
        <v>0</v>
      </c>
      <c r="AG5035" s="1">
        <v>4</v>
      </c>
      <c r="AH5035" s="1">
        <v>10000</v>
      </c>
    </row>
    <row r="5036" spans="1:34">
      <c r="A5036" s="1" t="s">
        <v>12954</v>
      </c>
      <c r="B5036" s="1" t="s">
        <v>12955</v>
      </c>
      <c r="C5036" s="1" t="s">
        <v>212</v>
      </c>
      <c r="D5036" s="1">
        <v>13</v>
      </c>
      <c r="E5036" s="4">
        <v>44688</v>
      </c>
      <c r="F5036" s="1" t="s">
        <v>12956</v>
      </c>
      <c r="G5036" s="1" t="s">
        <v>72</v>
      </c>
      <c r="H5036" s="1" t="s">
        <v>65</v>
      </c>
      <c r="I5036" s="1">
        <v>0.2</v>
      </c>
      <c r="J5036" s="1" t="s">
        <v>75</v>
      </c>
      <c r="K5036" s="1">
        <v>0</v>
      </c>
      <c r="M5036" s="1">
        <v>0</v>
      </c>
      <c r="O5036" s="1">
        <v>0</v>
      </c>
      <c r="Q5036" s="1">
        <v>0</v>
      </c>
      <c r="S5036" s="1">
        <v>0</v>
      </c>
      <c r="U5036" s="1">
        <v>0</v>
      </c>
      <c r="W5036" s="1">
        <v>0</v>
      </c>
      <c r="Y5036" s="1">
        <v>0</v>
      </c>
      <c r="AA5036" s="1">
        <v>0</v>
      </c>
      <c r="AC5036" s="1">
        <v>0</v>
      </c>
      <c r="AE5036" s="1">
        <v>0</v>
      </c>
      <c r="AG5036" s="1">
        <v>1</v>
      </c>
      <c r="AH5036" s="1">
        <v>0</v>
      </c>
    </row>
    <row r="5037" spans="1:34">
      <c r="A5037" s="1" t="s">
        <v>12957</v>
      </c>
      <c r="B5037" s="1" t="s">
        <v>12958</v>
      </c>
      <c r="C5037" s="1" t="s">
        <v>95</v>
      </c>
      <c r="D5037" s="1">
        <v>2</v>
      </c>
      <c r="E5037" s="4">
        <v>44684</v>
      </c>
      <c r="F5037" s="1" t="s">
        <v>12959</v>
      </c>
      <c r="G5037" s="1" t="s">
        <v>80</v>
      </c>
      <c r="H5037" s="1" t="s">
        <v>65</v>
      </c>
      <c r="I5037" s="1">
        <v>0.8</v>
      </c>
      <c r="J5037" s="1" t="s">
        <v>75</v>
      </c>
      <c r="K5037" s="1">
        <v>0</v>
      </c>
      <c r="M5037" s="1">
        <v>0</v>
      </c>
      <c r="O5037" s="1">
        <v>0</v>
      </c>
      <c r="Q5037" s="1">
        <v>0</v>
      </c>
      <c r="S5037" s="1">
        <v>0</v>
      </c>
      <c r="U5037" s="1">
        <v>0</v>
      </c>
      <c r="W5037" s="1">
        <v>0</v>
      </c>
      <c r="Y5037" s="1">
        <v>0</v>
      </c>
      <c r="AA5037" s="1">
        <v>0</v>
      </c>
      <c r="AC5037" s="1">
        <v>0</v>
      </c>
      <c r="AE5037" s="1">
        <v>0</v>
      </c>
      <c r="AG5037" s="1">
        <v>1</v>
      </c>
      <c r="AH5037" s="1">
        <v>0</v>
      </c>
    </row>
    <row r="5038" spans="1:34">
      <c r="A5038" s="1" t="s">
        <v>12960</v>
      </c>
      <c r="B5038" s="1" t="s">
        <v>12961</v>
      </c>
      <c r="C5038" s="1" t="s">
        <v>101</v>
      </c>
      <c r="D5038" s="1">
        <v>14</v>
      </c>
      <c r="E5038" s="4">
        <v>44679</v>
      </c>
      <c r="F5038" s="1" t="s">
        <v>12962</v>
      </c>
      <c r="G5038" s="1" t="s">
        <v>72</v>
      </c>
      <c r="H5038" s="1" t="s">
        <v>65</v>
      </c>
      <c r="I5038" s="1">
        <v>0.5</v>
      </c>
      <c r="J5038" s="1" t="s">
        <v>75</v>
      </c>
      <c r="K5038" s="1">
        <v>0</v>
      </c>
      <c r="M5038" s="1">
        <v>0</v>
      </c>
      <c r="O5038" s="1">
        <v>0</v>
      </c>
      <c r="Q5038" s="1">
        <v>0</v>
      </c>
      <c r="S5038" s="1">
        <v>0</v>
      </c>
      <c r="U5038" s="1">
        <v>0</v>
      </c>
      <c r="W5038" s="1">
        <v>0</v>
      </c>
      <c r="Y5038" s="1">
        <v>0</v>
      </c>
      <c r="AA5038" s="1">
        <v>0</v>
      </c>
      <c r="AC5038" s="1">
        <v>0</v>
      </c>
      <c r="AE5038" s="1">
        <v>0</v>
      </c>
      <c r="AG5038" s="1">
        <v>1</v>
      </c>
      <c r="AH5038" s="1">
        <v>0</v>
      </c>
    </row>
    <row r="5039" spans="1:34">
      <c r="A5039" s="1" t="s">
        <v>12963</v>
      </c>
      <c r="B5039" s="1" t="s">
        <v>12964</v>
      </c>
      <c r="C5039" s="1" t="s">
        <v>146</v>
      </c>
      <c r="D5039" s="1">
        <v>3</v>
      </c>
      <c r="E5039" s="1">
        <v>44308</v>
      </c>
      <c r="F5039" s="1" t="s">
        <v>20332</v>
      </c>
      <c r="G5039" s="1" t="s">
        <v>72</v>
      </c>
      <c r="H5039" s="1" t="s">
        <v>65</v>
      </c>
      <c r="I5039" s="1">
        <v>0.6</v>
      </c>
      <c r="J5039" s="1" t="s">
        <v>75</v>
      </c>
      <c r="K5039" s="1">
        <v>0</v>
      </c>
      <c r="M5039" s="1">
        <v>0</v>
      </c>
      <c r="O5039" s="1">
        <v>0</v>
      </c>
      <c r="Q5039" s="1">
        <v>0</v>
      </c>
      <c r="S5039" s="1">
        <v>0</v>
      </c>
      <c r="U5039" s="1">
        <v>0</v>
      </c>
      <c r="W5039" s="1">
        <v>0</v>
      </c>
      <c r="Y5039" s="1">
        <v>0</v>
      </c>
      <c r="AA5039" s="1">
        <v>0</v>
      </c>
      <c r="AC5039" s="1">
        <v>0</v>
      </c>
      <c r="AE5039" s="1">
        <v>0</v>
      </c>
      <c r="AG5039" s="1">
        <v>1</v>
      </c>
      <c r="AH5039" s="1">
        <v>0</v>
      </c>
    </row>
    <row r="5040" spans="1:34">
      <c r="A5040" s="1" t="s">
        <v>12965</v>
      </c>
      <c r="B5040" s="1" t="s">
        <v>12966</v>
      </c>
      <c r="C5040" s="1" t="s">
        <v>146</v>
      </c>
      <c r="D5040" s="1">
        <v>18</v>
      </c>
      <c r="E5040" s="1">
        <v>42839</v>
      </c>
      <c r="F5040" s="1" t="s">
        <v>20332</v>
      </c>
      <c r="G5040" s="1" t="s">
        <v>72</v>
      </c>
      <c r="H5040" s="1" t="s">
        <v>65</v>
      </c>
      <c r="I5040" s="1">
        <v>0.6</v>
      </c>
      <c r="J5040" s="1" t="s">
        <v>75</v>
      </c>
      <c r="K5040" s="1">
        <v>0</v>
      </c>
      <c r="M5040" s="1">
        <v>0</v>
      </c>
      <c r="O5040" s="1">
        <v>0</v>
      </c>
      <c r="Q5040" s="1">
        <v>0</v>
      </c>
      <c r="S5040" s="1">
        <v>0</v>
      </c>
      <c r="U5040" s="1">
        <v>0</v>
      </c>
      <c r="W5040" s="1">
        <v>0</v>
      </c>
      <c r="Y5040" s="1">
        <v>0</v>
      </c>
      <c r="AA5040" s="1">
        <v>0</v>
      </c>
      <c r="AC5040" s="1">
        <v>0</v>
      </c>
      <c r="AE5040" s="1">
        <v>0</v>
      </c>
      <c r="AG5040" s="1">
        <v>1</v>
      </c>
      <c r="AH5040" s="1">
        <v>0</v>
      </c>
    </row>
    <row r="5041" spans="1:34">
      <c r="A5041" s="1" t="s">
        <v>12967</v>
      </c>
      <c r="B5041" s="1" t="s">
        <v>12968</v>
      </c>
      <c r="C5041" s="1" t="s">
        <v>255</v>
      </c>
      <c r="D5041" s="1">
        <v>8</v>
      </c>
      <c r="E5041" s="1">
        <v>44251</v>
      </c>
      <c r="F5041" s="1" t="s">
        <v>20332</v>
      </c>
      <c r="G5041" s="1" t="s">
        <v>72</v>
      </c>
      <c r="H5041" s="1" t="s">
        <v>73</v>
      </c>
      <c r="I5041" s="1">
        <v>0</v>
      </c>
      <c r="J5041" s="1" t="s">
        <v>20675</v>
      </c>
      <c r="K5041" s="1">
        <v>0.45</v>
      </c>
      <c r="L5041" s="1" t="s">
        <v>75</v>
      </c>
      <c r="M5041" s="1">
        <v>0</v>
      </c>
      <c r="O5041" s="1">
        <v>0</v>
      </c>
      <c r="Q5041" s="1">
        <v>0</v>
      </c>
      <c r="S5041" s="1">
        <v>0</v>
      </c>
      <c r="U5041" s="1">
        <v>0</v>
      </c>
      <c r="W5041" s="1">
        <v>0</v>
      </c>
      <c r="Y5041" s="1">
        <v>0</v>
      </c>
      <c r="AA5041" s="1">
        <v>0</v>
      </c>
      <c r="AC5041" s="1">
        <v>0</v>
      </c>
      <c r="AE5041" s="1">
        <v>0</v>
      </c>
      <c r="AG5041" s="1">
        <v>2</v>
      </c>
      <c r="AH5041" s="1">
        <v>11071.34</v>
      </c>
    </row>
    <row r="5042" spans="1:34">
      <c r="A5042" s="1" t="s">
        <v>12969</v>
      </c>
      <c r="B5042" s="1" t="s">
        <v>12970</v>
      </c>
      <c r="C5042" s="1" t="s">
        <v>337</v>
      </c>
      <c r="D5042" s="1">
        <v>29</v>
      </c>
      <c r="E5042" s="1">
        <v>43087</v>
      </c>
      <c r="F5042" s="1" t="s">
        <v>20332</v>
      </c>
      <c r="G5042" s="1" t="s">
        <v>72</v>
      </c>
      <c r="H5042" s="1" t="s">
        <v>65</v>
      </c>
      <c r="I5042" s="1">
        <v>0.8</v>
      </c>
      <c r="J5042" s="1" t="s">
        <v>75</v>
      </c>
      <c r="K5042" s="1">
        <v>0</v>
      </c>
      <c r="M5042" s="1">
        <v>0</v>
      </c>
      <c r="O5042" s="1">
        <v>0</v>
      </c>
      <c r="Q5042" s="1">
        <v>0</v>
      </c>
      <c r="S5042" s="1">
        <v>0</v>
      </c>
      <c r="U5042" s="1">
        <v>0</v>
      </c>
      <c r="W5042" s="1">
        <v>0</v>
      </c>
      <c r="Y5042" s="1">
        <v>0</v>
      </c>
      <c r="AA5042" s="1">
        <v>0</v>
      </c>
      <c r="AC5042" s="1">
        <v>0</v>
      </c>
      <c r="AE5042" s="1">
        <v>0</v>
      </c>
      <c r="AG5042" s="1">
        <v>1</v>
      </c>
      <c r="AH5042" s="1">
        <v>0</v>
      </c>
    </row>
    <row r="5043" spans="1:34">
      <c r="A5043" s="1" t="s">
        <v>12971</v>
      </c>
      <c r="B5043" s="1" t="s">
        <v>12972</v>
      </c>
      <c r="C5043" s="1" t="s">
        <v>334</v>
      </c>
      <c r="D5043" s="1">
        <v>15</v>
      </c>
      <c r="E5043" s="4">
        <v>44711</v>
      </c>
      <c r="F5043" s="1" t="s">
        <v>12973</v>
      </c>
      <c r="G5043" s="1" t="s">
        <v>72</v>
      </c>
      <c r="H5043" s="1" t="s">
        <v>65</v>
      </c>
      <c r="I5043" s="1">
        <v>0.8</v>
      </c>
      <c r="J5043" s="1" t="s">
        <v>75</v>
      </c>
      <c r="K5043" s="1">
        <v>0</v>
      </c>
      <c r="M5043" s="1">
        <v>0</v>
      </c>
      <c r="O5043" s="1">
        <v>0</v>
      </c>
      <c r="Q5043" s="1">
        <v>0</v>
      </c>
      <c r="S5043" s="1">
        <v>0</v>
      </c>
      <c r="U5043" s="1">
        <v>0</v>
      </c>
      <c r="W5043" s="1">
        <v>0</v>
      </c>
      <c r="Y5043" s="1">
        <v>0</v>
      </c>
      <c r="AA5043" s="1">
        <v>0</v>
      </c>
      <c r="AC5043" s="1">
        <v>0</v>
      </c>
      <c r="AE5043" s="1">
        <v>0</v>
      </c>
      <c r="AG5043" s="1">
        <v>1</v>
      </c>
      <c r="AH5043" s="1">
        <v>0</v>
      </c>
    </row>
    <row r="5044" spans="1:34">
      <c r="A5044" s="1" t="s">
        <v>12974</v>
      </c>
      <c r="B5044" s="1" t="s">
        <v>12975</v>
      </c>
      <c r="C5044" s="1" t="s">
        <v>135</v>
      </c>
      <c r="D5044" s="1">
        <v>35</v>
      </c>
      <c r="E5044" s="4">
        <v>44711</v>
      </c>
      <c r="F5044" s="1" t="s">
        <v>12976</v>
      </c>
      <c r="G5044" s="1" t="s">
        <v>80</v>
      </c>
      <c r="H5044" s="1" t="s">
        <v>65</v>
      </c>
      <c r="I5044" s="1">
        <v>0.8</v>
      </c>
      <c r="J5044" s="1" t="s">
        <v>75</v>
      </c>
      <c r="K5044" s="1">
        <v>0</v>
      </c>
      <c r="M5044" s="1">
        <v>0</v>
      </c>
      <c r="O5044" s="1">
        <v>0</v>
      </c>
      <c r="Q5044" s="1">
        <v>0</v>
      </c>
      <c r="S5044" s="1">
        <v>0</v>
      </c>
      <c r="U5044" s="1">
        <v>0</v>
      </c>
      <c r="W5044" s="1">
        <v>0</v>
      </c>
      <c r="Y5044" s="1">
        <v>0</v>
      </c>
      <c r="AA5044" s="1">
        <v>0</v>
      </c>
      <c r="AC5044" s="1">
        <v>0</v>
      </c>
      <c r="AE5044" s="1">
        <v>0</v>
      </c>
      <c r="AG5044" s="1">
        <v>1</v>
      </c>
      <c r="AH5044" s="1">
        <v>0</v>
      </c>
    </row>
    <row r="5045" spans="1:34">
      <c r="A5045" s="1" t="s">
        <v>12977</v>
      </c>
      <c r="B5045" s="1" t="s">
        <v>12978</v>
      </c>
      <c r="C5045" s="1" t="s">
        <v>146</v>
      </c>
      <c r="D5045" s="1">
        <v>11</v>
      </c>
      <c r="E5045" s="4">
        <v>44655</v>
      </c>
      <c r="F5045" s="1" t="s">
        <v>12979</v>
      </c>
      <c r="G5045" s="1" t="s">
        <v>80</v>
      </c>
      <c r="H5045" s="1" t="s">
        <v>73</v>
      </c>
      <c r="I5045" s="1">
        <v>0.5</v>
      </c>
      <c r="J5045" s="1" t="s">
        <v>82</v>
      </c>
      <c r="K5045" s="1">
        <v>0.6</v>
      </c>
      <c r="L5045" s="1" t="s">
        <v>83</v>
      </c>
      <c r="M5045" s="1">
        <v>0.7</v>
      </c>
      <c r="N5045" s="1" t="s">
        <v>84</v>
      </c>
      <c r="O5045" s="1">
        <v>0.8</v>
      </c>
      <c r="P5045" s="1" t="s">
        <v>85</v>
      </c>
      <c r="Q5045" s="1">
        <v>0</v>
      </c>
      <c r="S5045" s="1">
        <v>0</v>
      </c>
      <c r="U5045" s="1">
        <v>0</v>
      </c>
      <c r="W5045" s="1">
        <v>0</v>
      </c>
      <c r="Y5045" s="1">
        <v>0</v>
      </c>
      <c r="AA5045" s="1">
        <v>0</v>
      </c>
      <c r="AC5045" s="1">
        <v>0</v>
      </c>
      <c r="AE5045" s="1">
        <v>0</v>
      </c>
      <c r="AG5045" s="1">
        <v>3</v>
      </c>
      <c r="AH5045" s="1">
        <v>0</v>
      </c>
    </row>
    <row r="5046" spans="1:34">
      <c r="A5046" s="1" t="s">
        <v>12980</v>
      </c>
      <c r="B5046" s="1" t="s">
        <v>12981</v>
      </c>
      <c r="C5046" s="1" t="s">
        <v>810</v>
      </c>
      <c r="D5046" s="1">
        <v>4</v>
      </c>
      <c r="E5046" s="1">
        <v>44293</v>
      </c>
      <c r="F5046" s="1" t="s">
        <v>20332</v>
      </c>
      <c r="G5046" s="1" t="s">
        <v>72</v>
      </c>
      <c r="H5046" s="1" t="s">
        <v>73</v>
      </c>
      <c r="I5046" s="1">
        <v>0</v>
      </c>
      <c r="J5046" s="1" t="s">
        <v>81</v>
      </c>
      <c r="K5046" s="1">
        <v>0.55000000000000004</v>
      </c>
      <c r="L5046" s="1" t="s">
        <v>75</v>
      </c>
      <c r="M5046" s="1">
        <v>0</v>
      </c>
      <c r="O5046" s="1">
        <v>0</v>
      </c>
      <c r="Q5046" s="1">
        <v>0</v>
      </c>
      <c r="S5046" s="1">
        <v>0</v>
      </c>
      <c r="U5046" s="1">
        <v>0</v>
      </c>
      <c r="W5046" s="1">
        <v>0</v>
      </c>
      <c r="Y5046" s="1">
        <v>0</v>
      </c>
      <c r="AA5046" s="1">
        <v>0</v>
      </c>
      <c r="AC5046" s="1">
        <v>0</v>
      </c>
      <c r="AE5046" s="1">
        <v>0</v>
      </c>
      <c r="AG5046" s="1">
        <v>2</v>
      </c>
      <c r="AH5046" s="1">
        <v>15000</v>
      </c>
    </row>
    <row r="5047" spans="1:34">
      <c r="A5047" s="1" t="s">
        <v>12982</v>
      </c>
      <c r="B5047" s="1" t="s">
        <v>12983</v>
      </c>
      <c r="C5047" s="1" t="s">
        <v>1153</v>
      </c>
      <c r="D5047" s="1">
        <v>13</v>
      </c>
      <c r="E5047" s="4">
        <v>44663</v>
      </c>
      <c r="F5047" s="1" t="s">
        <v>12984</v>
      </c>
      <c r="G5047" s="1" t="s">
        <v>72</v>
      </c>
      <c r="H5047" s="1" t="s">
        <v>73</v>
      </c>
      <c r="I5047" s="1">
        <v>0</v>
      </c>
      <c r="J5047" s="1" t="s">
        <v>684</v>
      </c>
      <c r="K5047" s="1">
        <v>0.8</v>
      </c>
      <c r="L5047" s="1" t="s">
        <v>75</v>
      </c>
      <c r="M5047" s="1">
        <v>0</v>
      </c>
      <c r="O5047" s="1">
        <v>0</v>
      </c>
      <c r="Q5047" s="1">
        <v>0</v>
      </c>
      <c r="S5047" s="1">
        <v>0</v>
      </c>
      <c r="U5047" s="1">
        <v>0</v>
      </c>
      <c r="W5047" s="1">
        <v>0</v>
      </c>
      <c r="Y5047" s="1">
        <v>0</v>
      </c>
      <c r="AA5047" s="1">
        <v>0</v>
      </c>
      <c r="AC5047" s="1">
        <v>0</v>
      </c>
      <c r="AE5047" s="1">
        <v>0</v>
      </c>
      <c r="AG5047" s="1">
        <v>2</v>
      </c>
      <c r="AH5047" s="1">
        <v>11000</v>
      </c>
    </row>
    <row r="5048" spans="1:34">
      <c r="A5048" s="1" t="s">
        <v>12985</v>
      </c>
      <c r="B5048" s="1" t="s">
        <v>12986</v>
      </c>
      <c r="C5048" s="1" t="s">
        <v>73</v>
      </c>
      <c r="D5048" s="1">
        <v>15</v>
      </c>
      <c r="E5048" s="4">
        <v>44678</v>
      </c>
      <c r="F5048" s="1" t="s">
        <v>12987</v>
      </c>
      <c r="G5048" s="1" t="s">
        <v>80</v>
      </c>
      <c r="H5048" s="1" t="s">
        <v>73</v>
      </c>
      <c r="I5048" s="1">
        <v>0</v>
      </c>
      <c r="J5048" s="1" t="s">
        <v>12988</v>
      </c>
      <c r="K5048" s="1">
        <v>0.4</v>
      </c>
      <c r="L5048" s="1" t="s">
        <v>82</v>
      </c>
      <c r="M5048" s="1">
        <v>0.4</v>
      </c>
      <c r="N5048" s="1" t="s">
        <v>83</v>
      </c>
      <c r="O5048" s="1">
        <v>0.6</v>
      </c>
      <c r="P5048" s="1" t="s">
        <v>84</v>
      </c>
      <c r="Q5048" s="1">
        <v>0.8</v>
      </c>
      <c r="R5048" s="1" t="s">
        <v>85</v>
      </c>
      <c r="S5048" s="1">
        <v>0</v>
      </c>
      <c r="U5048" s="1">
        <v>0</v>
      </c>
      <c r="W5048" s="1">
        <v>0</v>
      </c>
      <c r="Y5048" s="1">
        <v>0</v>
      </c>
      <c r="AA5048" s="1">
        <v>0</v>
      </c>
      <c r="AC5048" s="1">
        <v>0</v>
      </c>
      <c r="AE5048" s="1">
        <v>0</v>
      </c>
      <c r="AG5048" s="1">
        <v>6</v>
      </c>
      <c r="AH5048" s="1">
        <v>0</v>
      </c>
    </row>
    <row r="5049" spans="1:34">
      <c r="A5049" s="1" t="s">
        <v>12989</v>
      </c>
      <c r="B5049" s="1" t="s">
        <v>12990</v>
      </c>
      <c r="C5049" s="1" t="s">
        <v>163</v>
      </c>
      <c r="D5049" s="1">
        <v>4</v>
      </c>
      <c r="E5049" s="4">
        <v>44650</v>
      </c>
      <c r="F5049" s="1" t="s">
        <v>12991</v>
      </c>
      <c r="G5049" s="1" t="s">
        <v>80</v>
      </c>
      <c r="H5049" s="1" t="s">
        <v>73</v>
      </c>
      <c r="I5049" s="1">
        <v>0</v>
      </c>
      <c r="J5049" s="1" t="s">
        <v>74</v>
      </c>
      <c r="K5049" s="1">
        <v>0.6</v>
      </c>
      <c r="L5049" s="1" t="s">
        <v>82</v>
      </c>
      <c r="M5049" s="1">
        <v>0.6</v>
      </c>
      <c r="N5049" s="1" t="s">
        <v>83</v>
      </c>
      <c r="O5049" s="1">
        <v>0.7</v>
      </c>
      <c r="P5049" s="1" t="s">
        <v>84</v>
      </c>
      <c r="Q5049" s="1">
        <v>0.8</v>
      </c>
      <c r="R5049" s="1" t="s">
        <v>85</v>
      </c>
      <c r="S5049" s="1">
        <v>0</v>
      </c>
      <c r="U5049" s="1">
        <v>0</v>
      </c>
      <c r="W5049" s="1">
        <v>0</v>
      </c>
      <c r="Y5049" s="1">
        <v>0</v>
      </c>
      <c r="AA5049" s="1">
        <v>0</v>
      </c>
      <c r="AC5049" s="1">
        <v>0</v>
      </c>
      <c r="AE5049" s="1">
        <v>0</v>
      </c>
      <c r="AG5049" s="1">
        <v>4</v>
      </c>
      <c r="AH5049" s="1">
        <v>10000</v>
      </c>
    </row>
    <row r="5050" spans="1:34">
      <c r="A5050" s="1" t="s">
        <v>12992</v>
      </c>
      <c r="B5050" s="1" t="s">
        <v>12993</v>
      </c>
      <c r="C5050" s="1" t="s">
        <v>108</v>
      </c>
      <c r="D5050" s="1">
        <v>13</v>
      </c>
      <c r="E5050" s="4">
        <v>44727</v>
      </c>
      <c r="F5050" s="1" t="s">
        <v>12994</v>
      </c>
      <c r="G5050" s="1" t="s">
        <v>72</v>
      </c>
      <c r="H5050" s="1" t="s">
        <v>73</v>
      </c>
      <c r="I5050" s="1">
        <v>0</v>
      </c>
      <c r="J5050" s="1" t="s">
        <v>6216</v>
      </c>
      <c r="K5050" s="1">
        <v>0.5</v>
      </c>
      <c r="L5050" s="1" t="s">
        <v>75</v>
      </c>
      <c r="M5050" s="1">
        <v>0</v>
      </c>
      <c r="O5050" s="1">
        <v>0</v>
      </c>
      <c r="Q5050" s="1">
        <v>0</v>
      </c>
      <c r="S5050" s="1">
        <v>0</v>
      </c>
      <c r="U5050" s="1">
        <v>0</v>
      </c>
      <c r="W5050" s="1">
        <v>0</v>
      </c>
      <c r="Y5050" s="1">
        <v>0</v>
      </c>
      <c r="AA5050" s="1">
        <v>0</v>
      </c>
      <c r="AC5050" s="1">
        <v>0</v>
      </c>
      <c r="AE5050" s="1">
        <v>0</v>
      </c>
      <c r="AG5050" s="1">
        <v>2</v>
      </c>
      <c r="AH5050" s="1">
        <v>7000</v>
      </c>
    </row>
    <row r="5051" spans="1:34">
      <c r="A5051" s="1" t="s">
        <v>12995</v>
      </c>
      <c r="B5051" s="1" t="s">
        <v>12996</v>
      </c>
      <c r="C5051" s="1" t="s">
        <v>378</v>
      </c>
      <c r="D5051" s="1">
        <v>17</v>
      </c>
      <c r="E5051" s="4">
        <v>44659</v>
      </c>
      <c r="F5051" s="1" t="s">
        <v>12997</v>
      </c>
      <c r="G5051" s="1" t="s">
        <v>72</v>
      </c>
      <c r="H5051" s="1" t="s">
        <v>73</v>
      </c>
      <c r="I5051" s="1">
        <v>0</v>
      </c>
      <c r="J5051" s="1" t="s">
        <v>434</v>
      </c>
      <c r="K5051" s="1">
        <v>0.8</v>
      </c>
      <c r="L5051" s="1" t="s">
        <v>75</v>
      </c>
      <c r="M5051" s="1">
        <v>0</v>
      </c>
      <c r="O5051" s="1">
        <v>0</v>
      </c>
      <c r="Q5051" s="1">
        <v>0</v>
      </c>
      <c r="S5051" s="1">
        <v>0</v>
      </c>
      <c r="U5051" s="1">
        <v>0</v>
      </c>
      <c r="W5051" s="1">
        <v>0</v>
      </c>
      <c r="Y5051" s="1">
        <v>0</v>
      </c>
      <c r="AA5051" s="1">
        <v>0</v>
      </c>
      <c r="AC5051" s="1">
        <v>0</v>
      </c>
      <c r="AE5051" s="1">
        <v>0</v>
      </c>
      <c r="AG5051" s="1">
        <v>2</v>
      </c>
      <c r="AH5051" s="1">
        <v>7500</v>
      </c>
    </row>
    <row r="5052" spans="1:34">
      <c r="A5052" s="1" t="s">
        <v>12998</v>
      </c>
      <c r="B5052" s="1" t="s">
        <v>12999</v>
      </c>
      <c r="C5052" s="1" t="s">
        <v>196</v>
      </c>
      <c r="D5052" s="1">
        <v>10</v>
      </c>
      <c r="E5052" s="1">
        <v>39195</v>
      </c>
      <c r="F5052" s="1" t="s">
        <v>20332</v>
      </c>
      <c r="G5052" s="1" t="s">
        <v>72</v>
      </c>
      <c r="H5052" s="1" t="s">
        <v>65</v>
      </c>
      <c r="I5052" s="1">
        <v>0.5</v>
      </c>
      <c r="J5052" s="1" t="s">
        <v>75</v>
      </c>
      <c r="K5052" s="1">
        <v>0</v>
      </c>
      <c r="M5052" s="1">
        <v>0</v>
      </c>
      <c r="O5052" s="1">
        <v>0</v>
      </c>
      <c r="Q5052" s="1">
        <v>0</v>
      </c>
      <c r="S5052" s="1">
        <v>0</v>
      </c>
      <c r="U5052" s="1">
        <v>0</v>
      </c>
      <c r="W5052" s="1">
        <v>0</v>
      </c>
      <c r="Y5052" s="1">
        <v>0</v>
      </c>
      <c r="AA5052" s="1">
        <v>0</v>
      </c>
      <c r="AC5052" s="1">
        <v>0</v>
      </c>
      <c r="AE5052" s="1">
        <v>0</v>
      </c>
      <c r="AG5052" s="1">
        <v>1</v>
      </c>
      <c r="AH5052" s="1">
        <v>0</v>
      </c>
    </row>
    <row r="5053" spans="1:34">
      <c r="A5053" s="1" t="s">
        <v>13000</v>
      </c>
      <c r="B5053" s="1" t="s">
        <v>13001</v>
      </c>
      <c r="C5053" s="1" t="s">
        <v>350</v>
      </c>
      <c r="D5053" s="1">
        <v>2</v>
      </c>
      <c r="E5053" s="1">
        <v>44240</v>
      </c>
      <c r="F5053" s="1" t="s">
        <v>20332</v>
      </c>
      <c r="G5053" s="1" t="s">
        <v>72</v>
      </c>
      <c r="H5053" s="1" t="s">
        <v>65</v>
      </c>
      <c r="I5053" s="1">
        <v>0.8</v>
      </c>
      <c r="J5053" s="1" t="s">
        <v>75</v>
      </c>
      <c r="K5053" s="1">
        <v>0</v>
      </c>
      <c r="M5053" s="1">
        <v>0</v>
      </c>
      <c r="O5053" s="1">
        <v>0</v>
      </c>
      <c r="Q5053" s="1">
        <v>0</v>
      </c>
      <c r="S5053" s="1">
        <v>0</v>
      </c>
      <c r="U5053" s="1">
        <v>0</v>
      </c>
      <c r="W5053" s="1">
        <v>0</v>
      </c>
      <c r="Y5053" s="1">
        <v>0</v>
      </c>
      <c r="AA5053" s="1">
        <v>0</v>
      </c>
      <c r="AC5053" s="1">
        <v>0</v>
      </c>
      <c r="AE5053" s="1">
        <v>0</v>
      </c>
      <c r="AG5053" s="1">
        <v>1</v>
      </c>
      <c r="AH5053" s="1">
        <v>0</v>
      </c>
    </row>
    <row r="5054" spans="1:34">
      <c r="A5054" s="1" t="s">
        <v>13002</v>
      </c>
      <c r="B5054" s="1" t="s">
        <v>13003</v>
      </c>
      <c r="C5054" s="1" t="s">
        <v>387</v>
      </c>
      <c r="H5054" s="1" t="s">
        <v>65</v>
      </c>
      <c r="I5054" s="1" t="s">
        <v>66</v>
      </c>
      <c r="V5054" s="1" t="s">
        <v>67</v>
      </c>
    </row>
    <row r="5055" spans="1:34">
      <c r="A5055" s="1" t="s">
        <v>13004</v>
      </c>
      <c r="B5055" s="1" t="s">
        <v>13005</v>
      </c>
      <c r="C5055" s="1" t="s">
        <v>193</v>
      </c>
      <c r="D5055" s="1">
        <v>3</v>
      </c>
      <c r="E5055" s="4">
        <v>44665</v>
      </c>
      <c r="F5055" s="1" t="s">
        <v>13006</v>
      </c>
      <c r="G5055" s="1" t="s">
        <v>72</v>
      </c>
      <c r="H5055" s="1" t="s">
        <v>65</v>
      </c>
      <c r="I5055" s="1">
        <v>0.5</v>
      </c>
      <c r="J5055" s="1" t="s">
        <v>75</v>
      </c>
      <c r="K5055" s="1">
        <v>0</v>
      </c>
      <c r="M5055" s="1">
        <v>0</v>
      </c>
      <c r="O5055" s="1">
        <v>0</v>
      </c>
      <c r="Q5055" s="1">
        <v>0</v>
      </c>
      <c r="S5055" s="1">
        <v>0</v>
      </c>
      <c r="U5055" s="1">
        <v>0</v>
      </c>
      <c r="W5055" s="1">
        <v>0</v>
      </c>
      <c r="Y5055" s="1">
        <v>0</v>
      </c>
      <c r="AA5055" s="1">
        <v>0</v>
      </c>
      <c r="AC5055" s="1">
        <v>0</v>
      </c>
      <c r="AE5055" s="1">
        <v>0</v>
      </c>
      <c r="AG5055" s="1">
        <v>1</v>
      </c>
      <c r="AH5055" s="1">
        <v>0</v>
      </c>
    </row>
    <row r="5056" spans="1:34">
      <c r="A5056" s="1" t="s">
        <v>13007</v>
      </c>
      <c r="B5056" s="1" t="s">
        <v>13008</v>
      </c>
      <c r="C5056" s="1" t="s">
        <v>193</v>
      </c>
      <c r="H5056" s="1" t="s">
        <v>65</v>
      </c>
      <c r="I5056" s="1" t="s">
        <v>66</v>
      </c>
      <c r="V5056" s="1" t="s">
        <v>67</v>
      </c>
    </row>
    <row r="5057" spans="1:34">
      <c r="A5057" s="1" t="s">
        <v>13009</v>
      </c>
      <c r="B5057" s="1" t="s">
        <v>13010</v>
      </c>
      <c r="C5057" s="1" t="s">
        <v>322</v>
      </c>
      <c r="D5057" s="1">
        <v>61</v>
      </c>
      <c r="E5057" s="1">
        <v>44007</v>
      </c>
      <c r="F5057" s="1" t="s">
        <v>20332</v>
      </c>
      <c r="G5057" s="1" t="s">
        <v>72</v>
      </c>
      <c r="H5057" s="1" t="s">
        <v>65</v>
      </c>
      <c r="I5057" s="1">
        <v>0.8</v>
      </c>
      <c r="J5057" s="1" t="s">
        <v>75</v>
      </c>
      <c r="K5057" s="1">
        <v>0</v>
      </c>
      <c r="M5057" s="1">
        <v>0</v>
      </c>
      <c r="O5057" s="1">
        <v>0</v>
      </c>
      <c r="Q5057" s="1">
        <v>0</v>
      </c>
      <c r="S5057" s="1">
        <v>0</v>
      </c>
      <c r="U5057" s="1">
        <v>0</v>
      </c>
      <c r="W5057" s="1">
        <v>0</v>
      </c>
      <c r="Y5057" s="1">
        <v>0</v>
      </c>
      <c r="AA5057" s="1">
        <v>0</v>
      </c>
      <c r="AC5057" s="1">
        <v>0</v>
      </c>
      <c r="AE5057" s="1">
        <v>0</v>
      </c>
      <c r="AG5057" s="1">
        <v>1</v>
      </c>
      <c r="AH5057" s="1">
        <v>0</v>
      </c>
    </row>
    <row r="5058" spans="1:34">
      <c r="A5058" s="1" t="s">
        <v>13011</v>
      </c>
      <c r="B5058" s="1" t="s">
        <v>13012</v>
      </c>
      <c r="C5058" s="1" t="s">
        <v>365</v>
      </c>
      <c r="D5058" s="1">
        <v>5</v>
      </c>
      <c r="E5058" s="1">
        <v>44347</v>
      </c>
      <c r="F5058" s="1" t="s">
        <v>20340</v>
      </c>
      <c r="G5058" s="1" t="s">
        <v>20341</v>
      </c>
      <c r="H5058" s="1" t="s">
        <v>73</v>
      </c>
      <c r="I5058" s="1">
        <v>0</v>
      </c>
      <c r="J5058" s="1" t="s">
        <v>187</v>
      </c>
      <c r="K5058" s="1">
        <v>0.39</v>
      </c>
      <c r="L5058" s="1" t="s">
        <v>82</v>
      </c>
      <c r="M5058" s="1">
        <v>0.48</v>
      </c>
      <c r="N5058" s="1" t="s">
        <v>83</v>
      </c>
      <c r="O5058" s="1">
        <v>0.65</v>
      </c>
      <c r="P5058" s="1" t="s">
        <v>84</v>
      </c>
      <c r="Q5058" s="1">
        <v>0.79</v>
      </c>
      <c r="R5058" s="1" t="s">
        <v>85</v>
      </c>
      <c r="S5058" s="1">
        <v>0</v>
      </c>
      <c r="U5058" s="1">
        <v>0</v>
      </c>
      <c r="W5058" s="1">
        <v>0</v>
      </c>
      <c r="Y5058" s="1">
        <v>0</v>
      </c>
      <c r="AA5058" s="1">
        <v>0</v>
      </c>
      <c r="AC5058" s="1">
        <v>0</v>
      </c>
      <c r="AE5058" s="1">
        <v>0</v>
      </c>
      <c r="AG5058" s="1">
        <v>4</v>
      </c>
      <c r="AH5058" s="1">
        <v>9000</v>
      </c>
    </row>
    <row r="5059" spans="1:34">
      <c r="A5059" s="1" t="s">
        <v>13013</v>
      </c>
      <c r="B5059" s="1" t="s">
        <v>13014</v>
      </c>
      <c r="C5059" s="1" t="s">
        <v>620</v>
      </c>
      <c r="D5059" s="1">
        <v>13</v>
      </c>
      <c r="E5059" s="1">
        <v>38792</v>
      </c>
      <c r="F5059" s="1" t="s">
        <v>20332</v>
      </c>
      <c r="G5059" s="1" t="s">
        <v>72</v>
      </c>
      <c r="H5059" s="1" t="s">
        <v>65</v>
      </c>
      <c r="I5059" s="1">
        <v>0.4</v>
      </c>
      <c r="J5059" s="1" t="s">
        <v>75</v>
      </c>
      <c r="K5059" s="1">
        <v>0</v>
      </c>
      <c r="M5059" s="1">
        <v>0</v>
      </c>
      <c r="O5059" s="1">
        <v>0</v>
      </c>
      <c r="Q5059" s="1">
        <v>0</v>
      </c>
      <c r="S5059" s="1">
        <v>0</v>
      </c>
      <c r="U5059" s="1">
        <v>0</v>
      </c>
      <c r="W5059" s="1">
        <v>0</v>
      </c>
      <c r="Y5059" s="1">
        <v>0</v>
      </c>
      <c r="AA5059" s="1">
        <v>0</v>
      </c>
      <c r="AC5059" s="1">
        <v>0</v>
      </c>
      <c r="AE5059" s="1">
        <v>0</v>
      </c>
      <c r="AG5059" s="1">
        <v>1</v>
      </c>
      <c r="AH5059" s="1">
        <v>0</v>
      </c>
    </row>
    <row r="5060" spans="1:34">
      <c r="A5060" s="1" t="s">
        <v>13015</v>
      </c>
      <c r="B5060" s="1" t="s">
        <v>13016</v>
      </c>
      <c r="C5060" s="1" t="s">
        <v>101</v>
      </c>
      <c r="D5060" s="1">
        <v>2</v>
      </c>
      <c r="E5060" s="1">
        <v>44217</v>
      </c>
      <c r="F5060" s="1" t="s">
        <v>20332</v>
      </c>
      <c r="G5060" s="1" t="s">
        <v>72</v>
      </c>
      <c r="H5060" s="1" t="s">
        <v>65</v>
      </c>
      <c r="I5060" s="1">
        <v>0.5</v>
      </c>
      <c r="J5060" s="1" t="s">
        <v>75</v>
      </c>
      <c r="K5060" s="1">
        <v>0</v>
      </c>
      <c r="M5060" s="1">
        <v>0</v>
      </c>
      <c r="O5060" s="1">
        <v>0</v>
      </c>
      <c r="Q5060" s="1">
        <v>0</v>
      </c>
      <c r="S5060" s="1">
        <v>0</v>
      </c>
      <c r="U5060" s="1">
        <v>0</v>
      </c>
      <c r="W5060" s="1">
        <v>0</v>
      </c>
      <c r="Y5060" s="1">
        <v>0</v>
      </c>
      <c r="AA5060" s="1">
        <v>0</v>
      </c>
      <c r="AC5060" s="1">
        <v>0</v>
      </c>
      <c r="AE5060" s="1">
        <v>0</v>
      </c>
      <c r="AG5060" s="1">
        <v>1</v>
      </c>
      <c r="AH5060" s="1">
        <v>0</v>
      </c>
    </row>
    <row r="5061" spans="1:34">
      <c r="A5061" s="1" t="s">
        <v>13017</v>
      </c>
      <c r="B5061" s="1" t="s">
        <v>13018</v>
      </c>
      <c r="C5061" s="1" t="s">
        <v>149</v>
      </c>
      <c r="D5061" s="1">
        <v>12</v>
      </c>
      <c r="E5061" s="4">
        <v>44712</v>
      </c>
      <c r="F5061" s="1" t="s">
        <v>13019</v>
      </c>
      <c r="G5061" s="1" t="s">
        <v>72</v>
      </c>
      <c r="H5061" s="1" t="s">
        <v>73</v>
      </c>
      <c r="I5061" s="1">
        <v>0</v>
      </c>
      <c r="J5061" s="1" t="s">
        <v>13020</v>
      </c>
      <c r="K5061" s="1">
        <v>0.8</v>
      </c>
      <c r="L5061" s="1" t="s">
        <v>75</v>
      </c>
      <c r="M5061" s="1">
        <v>0</v>
      </c>
      <c r="O5061" s="1">
        <v>0</v>
      </c>
      <c r="Q5061" s="1">
        <v>0</v>
      </c>
      <c r="S5061" s="1">
        <v>0</v>
      </c>
      <c r="U5061" s="1">
        <v>0</v>
      </c>
      <c r="W5061" s="1">
        <v>0</v>
      </c>
      <c r="Y5061" s="1">
        <v>0</v>
      </c>
      <c r="AA5061" s="1">
        <v>0</v>
      </c>
      <c r="AC5061" s="1">
        <v>0</v>
      </c>
      <c r="AE5061" s="1">
        <v>0</v>
      </c>
      <c r="AG5061" s="1">
        <v>5</v>
      </c>
      <c r="AH5061" s="1">
        <v>0</v>
      </c>
    </row>
    <row r="5062" spans="1:34">
      <c r="A5062" s="1" t="s">
        <v>13021</v>
      </c>
      <c r="B5062" s="1" t="s">
        <v>13022</v>
      </c>
      <c r="C5062" s="1" t="s">
        <v>101</v>
      </c>
      <c r="D5062" s="1">
        <v>14</v>
      </c>
      <c r="E5062" s="1">
        <v>44712</v>
      </c>
      <c r="F5062" s="1" t="s">
        <v>20676</v>
      </c>
      <c r="G5062" s="1" t="s">
        <v>72</v>
      </c>
      <c r="H5062" s="1" t="s">
        <v>73</v>
      </c>
      <c r="I5062" s="1">
        <v>0</v>
      </c>
      <c r="J5062" s="1" t="s">
        <v>397</v>
      </c>
      <c r="K5062" s="1">
        <v>0.8</v>
      </c>
      <c r="L5062" s="1" t="s">
        <v>75</v>
      </c>
      <c r="M5062" s="1">
        <v>0</v>
      </c>
      <c r="O5062" s="1">
        <v>0</v>
      </c>
      <c r="Q5062" s="1">
        <v>0</v>
      </c>
      <c r="S5062" s="1">
        <v>0</v>
      </c>
      <c r="U5062" s="1">
        <v>0</v>
      </c>
      <c r="W5062" s="1">
        <v>0</v>
      </c>
      <c r="Y5062" s="1">
        <v>0</v>
      </c>
      <c r="AA5062" s="1">
        <v>0</v>
      </c>
      <c r="AC5062" s="1">
        <v>0</v>
      </c>
      <c r="AE5062" s="1">
        <v>0</v>
      </c>
      <c r="AG5062" s="1">
        <v>2</v>
      </c>
      <c r="AH5062" s="1">
        <v>8000</v>
      </c>
    </row>
    <row r="5063" spans="1:34">
      <c r="A5063" s="1" t="s">
        <v>13023</v>
      </c>
      <c r="B5063" s="1" t="s">
        <v>13024</v>
      </c>
      <c r="C5063" s="1" t="s">
        <v>1153</v>
      </c>
      <c r="D5063" s="1">
        <v>11</v>
      </c>
      <c r="E5063" s="4">
        <v>44644</v>
      </c>
      <c r="F5063" s="1" t="s">
        <v>13025</v>
      </c>
      <c r="G5063" s="1" t="s">
        <v>72</v>
      </c>
      <c r="H5063" s="1" t="s">
        <v>73</v>
      </c>
      <c r="I5063" s="1">
        <v>0</v>
      </c>
      <c r="J5063" s="1" t="s">
        <v>89</v>
      </c>
      <c r="K5063" s="1">
        <v>0.8</v>
      </c>
      <c r="L5063" s="1" t="s">
        <v>75</v>
      </c>
      <c r="M5063" s="1">
        <v>0</v>
      </c>
      <c r="O5063" s="1">
        <v>0</v>
      </c>
      <c r="Q5063" s="1">
        <v>0</v>
      </c>
      <c r="S5063" s="1">
        <v>0</v>
      </c>
      <c r="U5063" s="1">
        <v>0</v>
      </c>
      <c r="W5063" s="1">
        <v>0</v>
      </c>
      <c r="Y5063" s="1">
        <v>0</v>
      </c>
      <c r="AA5063" s="1">
        <v>0</v>
      </c>
      <c r="AC5063" s="1">
        <v>0</v>
      </c>
      <c r="AE5063" s="1">
        <v>0</v>
      </c>
      <c r="AG5063" s="1">
        <v>2</v>
      </c>
      <c r="AH5063" s="1">
        <v>12000</v>
      </c>
    </row>
    <row r="5064" spans="1:34">
      <c r="A5064" s="1" t="s">
        <v>13026</v>
      </c>
      <c r="B5064" s="1" t="s">
        <v>13027</v>
      </c>
      <c r="C5064" s="1" t="s">
        <v>199</v>
      </c>
      <c r="D5064" s="1">
        <v>4</v>
      </c>
      <c r="E5064" s="4">
        <v>44663</v>
      </c>
      <c r="F5064" s="1" t="s">
        <v>13028</v>
      </c>
      <c r="G5064" s="1" t="s">
        <v>72</v>
      </c>
      <c r="H5064" s="1" t="s">
        <v>65</v>
      </c>
      <c r="I5064" s="1">
        <v>0.8</v>
      </c>
      <c r="J5064" s="1" t="s">
        <v>75</v>
      </c>
      <c r="K5064" s="1">
        <v>0</v>
      </c>
      <c r="M5064" s="1">
        <v>0</v>
      </c>
      <c r="O5064" s="1">
        <v>0</v>
      </c>
      <c r="Q5064" s="1">
        <v>0</v>
      </c>
      <c r="S5064" s="1">
        <v>0</v>
      </c>
      <c r="U5064" s="1">
        <v>0</v>
      </c>
      <c r="W5064" s="1">
        <v>0</v>
      </c>
      <c r="Y5064" s="1">
        <v>0</v>
      </c>
      <c r="AA5064" s="1">
        <v>0</v>
      </c>
      <c r="AC5064" s="1">
        <v>0</v>
      </c>
      <c r="AE5064" s="1">
        <v>0</v>
      </c>
      <c r="AG5064" s="1">
        <v>1</v>
      </c>
      <c r="AH5064" s="1">
        <v>0</v>
      </c>
    </row>
    <row r="5065" spans="1:34">
      <c r="A5065" s="1" t="s">
        <v>13029</v>
      </c>
      <c r="B5065" s="1" t="s">
        <v>13030</v>
      </c>
      <c r="C5065" s="1" t="s">
        <v>334</v>
      </c>
      <c r="D5065" s="1">
        <v>12</v>
      </c>
      <c r="E5065" s="1">
        <v>39274</v>
      </c>
      <c r="F5065" s="1" t="s">
        <v>20332</v>
      </c>
      <c r="G5065" s="1" t="s">
        <v>72</v>
      </c>
      <c r="H5065" s="1" t="s">
        <v>65</v>
      </c>
      <c r="I5065" s="1">
        <v>0.8</v>
      </c>
      <c r="J5065" s="1" t="s">
        <v>75</v>
      </c>
      <c r="K5065" s="1">
        <v>0</v>
      </c>
      <c r="M5065" s="1">
        <v>0</v>
      </c>
      <c r="O5065" s="1">
        <v>0</v>
      </c>
      <c r="Q5065" s="1">
        <v>0</v>
      </c>
      <c r="S5065" s="1">
        <v>0</v>
      </c>
      <c r="U5065" s="1">
        <v>0</v>
      </c>
      <c r="W5065" s="1">
        <v>0</v>
      </c>
      <c r="Y5065" s="1">
        <v>0</v>
      </c>
      <c r="AA5065" s="1">
        <v>0</v>
      </c>
      <c r="AC5065" s="1">
        <v>0</v>
      </c>
      <c r="AE5065" s="1">
        <v>0</v>
      </c>
      <c r="AG5065" s="1">
        <v>1</v>
      </c>
      <c r="AH5065" s="1">
        <v>0</v>
      </c>
    </row>
    <row r="5066" spans="1:34">
      <c r="A5066" s="1" t="s">
        <v>13031</v>
      </c>
      <c r="B5066" s="1" t="s">
        <v>13032</v>
      </c>
      <c r="C5066" s="1" t="s">
        <v>95</v>
      </c>
      <c r="D5066" s="1">
        <v>1</v>
      </c>
      <c r="E5066" s="1">
        <v>43950</v>
      </c>
      <c r="F5066" s="1" t="s">
        <v>20332</v>
      </c>
      <c r="G5066" s="1" t="s">
        <v>72</v>
      </c>
      <c r="H5066" s="1" t="s">
        <v>65</v>
      </c>
      <c r="I5066" s="1">
        <v>0.8</v>
      </c>
      <c r="J5066" s="1" t="s">
        <v>75</v>
      </c>
      <c r="K5066" s="1">
        <v>0</v>
      </c>
      <c r="M5066" s="1">
        <v>0</v>
      </c>
      <c r="O5066" s="1">
        <v>0</v>
      </c>
      <c r="Q5066" s="1">
        <v>0</v>
      </c>
      <c r="S5066" s="1">
        <v>0</v>
      </c>
      <c r="U5066" s="1">
        <v>0</v>
      </c>
      <c r="W5066" s="1">
        <v>0</v>
      </c>
      <c r="Y5066" s="1">
        <v>0</v>
      </c>
      <c r="AA5066" s="1">
        <v>0</v>
      </c>
      <c r="AC5066" s="1">
        <v>0</v>
      </c>
      <c r="AE5066" s="1">
        <v>0</v>
      </c>
      <c r="AG5066" s="1">
        <v>1</v>
      </c>
      <c r="AH5066" s="1">
        <v>0</v>
      </c>
    </row>
    <row r="5067" spans="1:34">
      <c r="A5067" s="1" t="s">
        <v>13033</v>
      </c>
      <c r="B5067" s="1" t="s">
        <v>13034</v>
      </c>
      <c r="C5067" s="1" t="s">
        <v>149</v>
      </c>
      <c r="D5067" s="1">
        <v>18</v>
      </c>
      <c r="E5067" s="1">
        <v>43768</v>
      </c>
      <c r="F5067" s="1" t="s">
        <v>20332</v>
      </c>
      <c r="G5067" s="1" t="s">
        <v>72</v>
      </c>
      <c r="H5067" s="1" t="s">
        <v>73</v>
      </c>
      <c r="I5067" s="1">
        <v>0</v>
      </c>
      <c r="J5067" s="1" t="s">
        <v>74</v>
      </c>
      <c r="K5067" s="1">
        <v>0.8</v>
      </c>
      <c r="L5067" s="1" t="s">
        <v>75</v>
      </c>
      <c r="M5067" s="1">
        <v>0</v>
      </c>
      <c r="O5067" s="1">
        <v>0</v>
      </c>
      <c r="Q5067" s="1">
        <v>0</v>
      </c>
      <c r="S5067" s="1">
        <v>0</v>
      </c>
      <c r="U5067" s="1">
        <v>0</v>
      </c>
      <c r="W5067" s="1">
        <v>0</v>
      </c>
      <c r="Y5067" s="1">
        <v>0</v>
      </c>
      <c r="AA5067" s="1">
        <v>0</v>
      </c>
      <c r="AC5067" s="1">
        <v>0</v>
      </c>
      <c r="AE5067" s="1">
        <v>0</v>
      </c>
      <c r="AG5067" s="1">
        <v>2</v>
      </c>
      <c r="AH5067" s="1">
        <v>10000</v>
      </c>
    </row>
    <row r="5068" spans="1:34">
      <c r="A5068" s="1" t="s">
        <v>13035</v>
      </c>
      <c r="B5068" s="1" t="s">
        <v>13036</v>
      </c>
      <c r="C5068" s="1" t="s">
        <v>101</v>
      </c>
      <c r="D5068" s="1">
        <v>16</v>
      </c>
      <c r="E5068" s="4">
        <v>44711</v>
      </c>
      <c r="F5068" s="1" t="s">
        <v>13037</v>
      </c>
      <c r="G5068" s="1" t="s">
        <v>72</v>
      </c>
      <c r="H5068" s="1" t="s">
        <v>65</v>
      </c>
      <c r="I5068" s="1">
        <v>0.5</v>
      </c>
      <c r="J5068" s="1" t="s">
        <v>75</v>
      </c>
      <c r="K5068" s="1">
        <v>0</v>
      </c>
      <c r="M5068" s="1">
        <v>0</v>
      </c>
      <c r="O5068" s="1">
        <v>0</v>
      </c>
      <c r="Q5068" s="1">
        <v>0</v>
      </c>
      <c r="S5068" s="1">
        <v>0</v>
      </c>
      <c r="U5068" s="1">
        <v>0</v>
      </c>
      <c r="W5068" s="1">
        <v>0</v>
      </c>
      <c r="Y5068" s="1">
        <v>0</v>
      </c>
      <c r="AA5068" s="1">
        <v>0</v>
      </c>
      <c r="AC5068" s="1">
        <v>0</v>
      </c>
      <c r="AE5068" s="1">
        <v>0</v>
      </c>
      <c r="AG5068" s="1">
        <v>1</v>
      </c>
      <c r="AH5068" s="1">
        <v>0</v>
      </c>
    </row>
    <row r="5069" spans="1:34">
      <c r="A5069" s="1" t="s">
        <v>13038</v>
      </c>
      <c r="B5069" s="1" t="s">
        <v>13039</v>
      </c>
      <c r="C5069" s="1" t="s">
        <v>248</v>
      </c>
      <c r="D5069" s="1">
        <v>38</v>
      </c>
      <c r="E5069" s="1">
        <v>43375</v>
      </c>
      <c r="F5069" s="1" t="s">
        <v>20332</v>
      </c>
      <c r="G5069" s="1" t="s">
        <v>72</v>
      </c>
      <c r="H5069" s="1" t="s">
        <v>73</v>
      </c>
      <c r="I5069" s="1">
        <v>0</v>
      </c>
      <c r="J5069" s="1" t="s">
        <v>187</v>
      </c>
      <c r="K5069" s="1">
        <v>0.8</v>
      </c>
      <c r="L5069" s="1" t="s">
        <v>75</v>
      </c>
      <c r="M5069" s="1">
        <v>0</v>
      </c>
      <c r="O5069" s="1">
        <v>0</v>
      </c>
      <c r="Q5069" s="1">
        <v>0</v>
      </c>
      <c r="S5069" s="1">
        <v>0</v>
      </c>
      <c r="U5069" s="1">
        <v>0</v>
      </c>
      <c r="W5069" s="1">
        <v>0</v>
      </c>
      <c r="Y5069" s="1">
        <v>0</v>
      </c>
      <c r="AA5069" s="1">
        <v>0</v>
      </c>
      <c r="AC5069" s="1">
        <v>0</v>
      </c>
      <c r="AE5069" s="1">
        <v>0</v>
      </c>
      <c r="AG5069" s="1">
        <v>2</v>
      </c>
      <c r="AH5069" s="1">
        <v>9000</v>
      </c>
    </row>
    <row r="5070" spans="1:34">
      <c r="A5070" s="1" t="s">
        <v>13040</v>
      </c>
      <c r="B5070" s="1" t="s">
        <v>13041</v>
      </c>
      <c r="C5070" s="1" t="s">
        <v>112</v>
      </c>
      <c r="D5070" s="1">
        <v>4</v>
      </c>
      <c r="E5070" s="4">
        <v>44644</v>
      </c>
      <c r="F5070" s="1" t="s">
        <v>13042</v>
      </c>
      <c r="G5070" s="1" t="s">
        <v>72</v>
      </c>
      <c r="H5070" s="1" t="s">
        <v>65</v>
      </c>
      <c r="I5070" s="1">
        <v>0.2</v>
      </c>
      <c r="J5070" s="1" t="s">
        <v>75</v>
      </c>
      <c r="K5070" s="1">
        <v>0</v>
      </c>
      <c r="M5070" s="1">
        <v>0</v>
      </c>
      <c r="O5070" s="1">
        <v>0</v>
      </c>
      <c r="Q5070" s="1">
        <v>0</v>
      </c>
      <c r="S5070" s="1">
        <v>0</v>
      </c>
      <c r="U5070" s="1">
        <v>0</v>
      </c>
      <c r="W5070" s="1">
        <v>0</v>
      </c>
      <c r="Y5070" s="1">
        <v>0</v>
      </c>
      <c r="AA5070" s="1">
        <v>0</v>
      </c>
      <c r="AC5070" s="1">
        <v>0</v>
      </c>
      <c r="AE5070" s="1">
        <v>0</v>
      </c>
      <c r="AG5070" s="1">
        <v>1</v>
      </c>
      <c r="AH5070" s="1">
        <v>0</v>
      </c>
    </row>
    <row r="5071" spans="1:34">
      <c r="A5071" s="1" t="s">
        <v>13043</v>
      </c>
      <c r="B5071" s="1" t="s">
        <v>13044</v>
      </c>
      <c r="C5071" s="1" t="s">
        <v>346</v>
      </c>
      <c r="D5071" s="1">
        <v>7</v>
      </c>
      <c r="E5071" s="4">
        <v>44711</v>
      </c>
      <c r="F5071" s="1" t="s">
        <v>13045</v>
      </c>
      <c r="G5071" s="1" t="s">
        <v>72</v>
      </c>
      <c r="H5071" s="1" t="s">
        <v>65</v>
      </c>
      <c r="I5071" s="1">
        <v>0.6</v>
      </c>
      <c r="J5071" s="1" t="s">
        <v>75</v>
      </c>
      <c r="K5071" s="1">
        <v>0</v>
      </c>
      <c r="M5071" s="1">
        <v>0</v>
      </c>
      <c r="O5071" s="1">
        <v>0</v>
      </c>
      <c r="Q5071" s="1">
        <v>0</v>
      </c>
      <c r="S5071" s="1">
        <v>0</v>
      </c>
      <c r="U5071" s="1">
        <v>0</v>
      </c>
      <c r="W5071" s="1">
        <v>0</v>
      </c>
      <c r="Y5071" s="1">
        <v>0</v>
      </c>
      <c r="AA5071" s="1">
        <v>0</v>
      </c>
      <c r="AC5071" s="1">
        <v>0</v>
      </c>
      <c r="AE5071" s="1">
        <v>0</v>
      </c>
      <c r="AG5071" s="1">
        <v>1</v>
      </c>
      <c r="AH5071" s="1">
        <v>0</v>
      </c>
    </row>
    <row r="5072" spans="1:34">
      <c r="A5072" s="1" t="s">
        <v>13046</v>
      </c>
      <c r="B5072" s="1" t="s">
        <v>13047</v>
      </c>
      <c r="C5072" s="1" t="s">
        <v>156</v>
      </c>
      <c r="D5072" s="1">
        <v>16</v>
      </c>
      <c r="E5072" s="4">
        <v>44690</v>
      </c>
      <c r="F5072" s="1" t="s">
        <v>13048</v>
      </c>
      <c r="G5072" s="1" t="s">
        <v>72</v>
      </c>
      <c r="H5072" s="1" t="s">
        <v>65</v>
      </c>
      <c r="I5072" s="1">
        <v>0.6</v>
      </c>
      <c r="J5072" s="1" t="s">
        <v>75</v>
      </c>
      <c r="K5072" s="1">
        <v>0</v>
      </c>
      <c r="M5072" s="1">
        <v>0</v>
      </c>
      <c r="O5072" s="1">
        <v>0</v>
      </c>
      <c r="Q5072" s="1">
        <v>0</v>
      </c>
      <c r="S5072" s="1">
        <v>0</v>
      </c>
      <c r="U5072" s="1">
        <v>0</v>
      </c>
      <c r="W5072" s="1">
        <v>0</v>
      </c>
      <c r="Y5072" s="1">
        <v>0</v>
      </c>
      <c r="AA5072" s="1">
        <v>0</v>
      </c>
      <c r="AC5072" s="1">
        <v>0</v>
      </c>
      <c r="AE5072" s="1">
        <v>0</v>
      </c>
      <c r="AG5072" s="1">
        <v>1</v>
      </c>
      <c r="AH5072" s="1">
        <v>0</v>
      </c>
    </row>
    <row r="5073" spans="1:34">
      <c r="A5073" s="1" t="s">
        <v>13049</v>
      </c>
      <c r="B5073" s="1" t="s">
        <v>13050</v>
      </c>
      <c r="C5073" s="1" t="s">
        <v>636</v>
      </c>
      <c r="D5073" s="1">
        <v>22</v>
      </c>
      <c r="E5073" s="1">
        <v>41454</v>
      </c>
      <c r="F5073" s="1" t="s">
        <v>20332</v>
      </c>
      <c r="G5073" s="1" t="s">
        <v>72</v>
      </c>
      <c r="H5073" s="1" t="s">
        <v>73</v>
      </c>
      <c r="I5073" s="1">
        <v>0</v>
      </c>
      <c r="J5073" s="1" t="s">
        <v>9277</v>
      </c>
      <c r="K5073" s="1">
        <v>0.8</v>
      </c>
      <c r="L5073" s="1" t="s">
        <v>75</v>
      </c>
      <c r="M5073" s="1">
        <v>0</v>
      </c>
      <c r="O5073" s="1">
        <v>0</v>
      </c>
      <c r="Q5073" s="1">
        <v>0</v>
      </c>
      <c r="S5073" s="1">
        <v>0</v>
      </c>
      <c r="U5073" s="1">
        <v>0</v>
      </c>
      <c r="W5073" s="1">
        <v>0</v>
      </c>
      <c r="Y5073" s="1">
        <v>0</v>
      </c>
      <c r="AA5073" s="1">
        <v>0</v>
      </c>
      <c r="AC5073" s="1">
        <v>0</v>
      </c>
      <c r="AE5073" s="1">
        <v>0</v>
      </c>
      <c r="AG5073" s="1">
        <v>2</v>
      </c>
      <c r="AH5073" s="1">
        <v>14500</v>
      </c>
    </row>
    <row r="5074" spans="1:34">
      <c r="A5074" s="1" t="s">
        <v>13051</v>
      </c>
      <c r="B5074" s="1" t="s">
        <v>13052</v>
      </c>
      <c r="C5074" s="1" t="s">
        <v>322</v>
      </c>
      <c r="D5074" s="1">
        <v>19</v>
      </c>
      <c r="E5074" s="1">
        <v>44165</v>
      </c>
      <c r="F5074" s="1" t="s">
        <v>20332</v>
      </c>
      <c r="G5074" s="1" t="s">
        <v>72</v>
      </c>
      <c r="H5074" s="1" t="s">
        <v>65</v>
      </c>
      <c r="I5074" s="1">
        <v>0.8</v>
      </c>
      <c r="J5074" s="1" t="s">
        <v>75</v>
      </c>
      <c r="K5074" s="1">
        <v>0</v>
      </c>
      <c r="M5074" s="1">
        <v>0</v>
      </c>
      <c r="O5074" s="1">
        <v>0</v>
      </c>
      <c r="Q5074" s="1">
        <v>0</v>
      </c>
      <c r="S5074" s="1">
        <v>0</v>
      </c>
      <c r="U5074" s="1">
        <v>0</v>
      </c>
      <c r="W5074" s="1">
        <v>0</v>
      </c>
      <c r="Y5074" s="1">
        <v>0</v>
      </c>
      <c r="AA5074" s="1">
        <v>0</v>
      </c>
      <c r="AC5074" s="1">
        <v>0</v>
      </c>
      <c r="AE5074" s="1">
        <v>0</v>
      </c>
      <c r="AG5074" s="1">
        <v>1</v>
      </c>
      <c r="AH5074" s="1">
        <v>0</v>
      </c>
    </row>
    <row r="5075" spans="1:34">
      <c r="A5075" s="1" t="s">
        <v>13053</v>
      </c>
      <c r="B5075" s="1" t="s">
        <v>13054</v>
      </c>
      <c r="C5075" s="1" t="s">
        <v>334</v>
      </c>
      <c r="D5075" s="1">
        <v>3</v>
      </c>
      <c r="E5075" s="1">
        <v>39160</v>
      </c>
      <c r="F5075" s="1" t="s">
        <v>20332</v>
      </c>
      <c r="G5075" s="1" t="s">
        <v>72</v>
      </c>
      <c r="H5075" s="1" t="s">
        <v>73</v>
      </c>
      <c r="I5075" s="1">
        <v>0</v>
      </c>
      <c r="J5075" s="1" t="s">
        <v>20677</v>
      </c>
      <c r="K5075" s="1">
        <v>0.8</v>
      </c>
      <c r="L5075" s="1" t="s">
        <v>75</v>
      </c>
      <c r="M5075" s="1">
        <v>0</v>
      </c>
      <c r="O5075" s="1">
        <v>0</v>
      </c>
      <c r="Q5075" s="1">
        <v>0</v>
      </c>
      <c r="S5075" s="1">
        <v>0</v>
      </c>
      <c r="U5075" s="1">
        <v>0</v>
      </c>
      <c r="W5075" s="1">
        <v>0</v>
      </c>
      <c r="Y5075" s="1">
        <v>0</v>
      </c>
      <c r="AA5075" s="1">
        <v>0</v>
      </c>
      <c r="AC5075" s="1">
        <v>0</v>
      </c>
      <c r="AE5075" s="1">
        <v>0</v>
      </c>
      <c r="AG5075" s="1">
        <v>5</v>
      </c>
      <c r="AH5075" s="1">
        <v>0</v>
      </c>
    </row>
    <row r="5076" spans="1:34">
      <c r="A5076" s="1" t="s">
        <v>13055</v>
      </c>
      <c r="B5076" s="1" t="s">
        <v>13056</v>
      </c>
      <c r="C5076" s="1" t="s">
        <v>346</v>
      </c>
      <c r="D5076" s="1">
        <v>30</v>
      </c>
      <c r="E5076" s="4">
        <v>44890</v>
      </c>
      <c r="F5076" s="1" t="s">
        <v>20678</v>
      </c>
      <c r="G5076" s="1" t="s">
        <v>1079</v>
      </c>
      <c r="H5076" s="1" t="s">
        <v>73</v>
      </c>
      <c r="I5076" s="1">
        <v>0</v>
      </c>
      <c r="J5076" s="1" t="s">
        <v>81</v>
      </c>
      <c r="K5076" s="1">
        <v>0.56000000000000005</v>
      </c>
      <c r="L5076" s="1" t="s">
        <v>82</v>
      </c>
      <c r="M5076" s="1">
        <v>0.56000000000000005</v>
      </c>
      <c r="N5076" s="1" t="s">
        <v>83</v>
      </c>
      <c r="O5076" s="1">
        <v>0.77</v>
      </c>
      <c r="P5076" s="1" t="s">
        <v>84</v>
      </c>
      <c r="Q5076" s="1">
        <v>0.8</v>
      </c>
      <c r="R5076" s="1" t="s">
        <v>85</v>
      </c>
      <c r="S5076" s="1">
        <v>0</v>
      </c>
      <c r="U5076" s="1">
        <v>0</v>
      </c>
      <c r="W5076" s="1">
        <v>0</v>
      </c>
      <c r="Y5076" s="1">
        <v>0</v>
      </c>
      <c r="AA5076" s="1">
        <v>0</v>
      </c>
      <c r="AC5076" s="1">
        <v>0</v>
      </c>
      <c r="AE5076" s="1">
        <v>0</v>
      </c>
      <c r="AG5076" s="1">
        <v>4</v>
      </c>
      <c r="AH5076" s="1">
        <v>15000</v>
      </c>
    </row>
    <row r="5077" spans="1:34">
      <c r="A5077" s="1" t="s">
        <v>13057</v>
      </c>
      <c r="B5077" s="1" t="s">
        <v>13058</v>
      </c>
      <c r="C5077" s="1" t="s">
        <v>350</v>
      </c>
      <c r="D5077" s="1">
        <v>6</v>
      </c>
      <c r="E5077" s="4">
        <v>44690</v>
      </c>
      <c r="F5077" s="1" t="s">
        <v>13059</v>
      </c>
      <c r="G5077" s="1" t="s">
        <v>72</v>
      </c>
      <c r="H5077" s="1" t="s">
        <v>65</v>
      </c>
      <c r="I5077" s="1">
        <v>0.8</v>
      </c>
      <c r="J5077" s="1" t="s">
        <v>75</v>
      </c>
      <c r="K5077" s="1">
        <v>0</v>
      </c>
      <c r="M5077" s="1">
        <v>0</v>
      </c>
      <c r="O5077" s="1">
        <v>0</v>
      </c>
      <c r="Q5077" s="1">
        <v>0</v>
      </c>
      <c r="S5077" s="1">
        <v>0</v>
      </c>
      <c r="U5077" s="1">
        <v>0</v>
      </c>
      <c r="W5077" s="1">
        <v>0</v>
      </c>
      <c r="Y5077" s="1">
        <v>0</v>
      </c>
      <c r="AA5077" s="1">
        <v>0</v>
      </c>
      <c r="AC5077" s="1">
        <v>0</v>
      </c>
      <c r="AE5077" s="1">
        <v>0</v>
      </c>
      <c r="AG5077" s="1">
        <v>1</v>
      </c>
      <c r="AH5077" s="1">
        <v>0</v>
      </c>
    </row>
    <row r="5078" spans="1:34">
      <c r="A5078" s="1" t="s">
        <v>13060</v>
      </c>
      <c r="B5078" s="1" t="s">
        <v>13061</v>
      </c>
      <c r="C5078" s="1" t="s">
        <v>98</v>
      </c>
      <c r="D5078" s="1">
        <v>146</v>
      </c>
      <c r="E5078" s="4">
        <v>44550</v>
      </c>
      <c r="F5078" s="1" t="s">
        <v>13062</v>
      </c>
      <c r="G5078" s="1" t="s">
        <v>72</v>
      </c>
      <c r="H5078" s="1" t="s">
        <v>65</v>
      </c>
      <c r="I5078" s="1">
        <v>0.8</v>
      </c>
      <c r="J5078" s="1" t="s">
        <v>75</v>
      </c>
      <c r="K5078" s="1">
        <v>0</v>
      </c>
      <c r="M5078" s="1">
        <v>0</v>
      </c>
      <c r="O5078" s="1">
        <v>0</v>
      </c>
      <c r="Q5078" s="1">
        <v>0</v>
      </c>
      <c r="S5078" s="1">
        <v>0</v>
      </c>
      <c r="U5078" s="1">
        <v>0</v>
      </c>
      <c r="W5078" s="1">
        <v>0</v>
      </c>
      <c r="Y5078" s="1">
        <v>0</v>
      </c>
      <c r="AA5078" s="1">
        <v>0</v>
      </c>
      <c r="AC5078" s="1">
        <v>0</v>
      </c>
      <c r="AE5078" s="1">
        <v>0</v>
      </c>
      <c r="AG5078" s="1">
        <v>1</v>
      </c>
      <c r="AH5078" s="1">
        <v>0</v>
      </c>
    </row>
    <row r="5079" spans="1:34">
      <c r="A5079" s="1" t="s">
        <v>13063</v>
      </c>
      <c r="B5079" s="1" t="s">
        <v>13064</v>
      </c>
      <c r="C5079" s="1" t="s">
        <v>365</v>
      </c>
      <c r="D5079" s="1">
        <v>8</v>
      </c>
      <c r="E5079" s="4">
        <v>44685</v>
      </c>
      <c r="F5079" s="1" t="s">
        <v>13065</v>
      </c>
      <c r="G5079" s="1" t="s">
        <v>72</v>
      </c>
      <c r="H5079" s="1" t="s">
        <v>65</v>
      </c>
      <c r="I5079" s="1">
        <v>0.6</v>
      </c>
      <c r="J5079" s="1" t="s">
        <v>75</v>
      </c>
      <c r="K5079" s="1">
        <v>0</v>
      </c>
      <c r="M5079" s="1">
        <v>0</v>
      </c>
      <c r="O5079" s="1">
        <v>0</v>
      </c>
      <c r="Q5079" s="1">
        <v>0</v>
      </c>
      <c r="S5079" s="1">
        <v>0</v>
      </c>
      <c r="U5079" s="1">
        <v>0</v>
      </c>
      <c r="W5079" s="1">
        <v>0</v>
      </c>
      <c r="Y5079" s="1">
        <v>0</v>
      </c>
      <c r="AA5079" s="1">
        <v>0</v>
      </c>
      <c r="AC5079" s="1">
        <v>0</v>
      </c>
      <c r="AE5079" s="1">
        <v>0</v>
      </c>
      <c r="AG5079" s="1">
        <v>1</v>
      </c>
      <c r="AH5079" s="1">
        <v>0</v>
      </c>
    </row>
    <row r="5080" spans="1:34">
      <c r="A5080" s="1" t="s">
        <v>13066</v>
      </c>
      <c r="B5080" s="1" t="s">
        <v>13067</v>
      </c>
      <c r="C5080" s="1" t="s">
        <v>252</v>
      </c>
      <c r="D5080" s="1">
        <v>12</v>
      </c>
      <c r="E5080" s="4">
        <v>44634</v>
      </c>
      <c r="F5080" s="1" t="s">
        <v>13068</v>
      </c>
      <c r="G5080" s="1" t="s">
        <v>80</v>
      </c>
      <c r="H5080" s="1" t="s">
        <v>73</v>
      </c>
      <c r="I5080" s="1">
        <v>0</v>
      </c>
      <c r="J5080" s="1" t="s">
        <v>684</v>
      </c>
      <c r="K5080" s="1">
        <v>0.49</v>
      </c>
      <c r="L5080" s="1" t="s">
        <v>82</v>
      </c>
      <c r="M5080" s="1">
        <v>0.57999999999999996</v>
      </c>
      <c r="N5080" s="1" t="s">
        <v>83</v>
      </c>
      <c r="O5080" s="1">
        <v>0.78</v>
      </c>
      <c r="P5080" s="1" t="s">
        <v>84</v>
      </c>
      <c r="Q5080" s="1">
        <v>0.8</v>
      </c>
      <c r="R5080" s="1" t="s">
        <v>85</v>
      </c>
      <c r="S5080" s="1">
        <v>0</v>
      </c>
      <c r="U5080" s="1">
        <v>0</v>
      </c>
      <c r="W5080" s="1">
        <v>0</v>
      </c>
      <c r="Y5080" s="1">
        <v>0</v>
      </c>
      <c r="AA5080" s="1">
        <v>0</v>
      </c>
      <c r="AC5080" s="1">
        <v>0</v>
      </c>
      <c r="AE5080" s="1">
        <v>0</v>
      </c>
      <c r="AG5080" s="1">
        <v>4</v>
      </c>
      <c r="AH5080" s="1">
        <v>11000</v>
      </c>
    </row>
    <row r="5081" spans="1:34">
      <c r="A5081" s="1" t="s">
        <v>13069</v>
      </c>
      <c r="B5081" s="1" t="s">
        <v>13070</v>
      </c>
      <c r="C5081" s="1" t="s">
        <v>365</v>
      </c>
      <c r="D5081" s="1">
        <v>9</v>
      </c>
      <c r="E5081" s="4">
        <v>44649</v>
      </c>
      <c r="F5081" s="1" t="s">
        <v>13071</v>
      </c>
      <c r="G5081" s="1" t="s">
        <v>72</v>
      </c>
      <c r="H5081" s="1" t="s">
        <v>65</v>
      </c>
      <c r="I5081" s="1">
        <v>0.8</v>
      </c>
      <c r="J5081" s="1" t="s">
        <v>75</v>
      </c>
      <c r="K5081" s="1">
        <v>0</v>
      </c>
      <c r="M5081" s="1">
        <v>0</v>
      </c>
      <c r="O5081" s="1">
        <v>0</v>
      </c>
      <c r="Q5081" s="1">
        <v>0</v>
      </c>
      <c r="S5081" s="1">
        <v>0</v>
      </c>
      <c r="U5081" s="1">
        <v>0</v>
      </c>
      <c r="W5081" s="1">
        <v>0</v>
      </c>
      <c r="Y5081" s="1">
        <v>0</v>
      </c>
      <c r="AA5081" s="1">
        <v>0</v>
      </c>
      <c r="AC5081" s="1">
        <v>0</v>
      </c>
      <c r="AE5081" s="1">
        <v>0</v>
      </c>
      <c r="AG5081" s="1">
        <v>1</v>
      </c>
      <c r="AH5081" s="1">
        <v>0</v>
      </c>
    </row>
    <row r="5082" spans="1:34">
      <c r="A5082" s="1" t="s">
        <v>13072</v>
      </c>
      <c r="B5082" s="1" t="s">
        <v>13073</v>
      </c>
      <c r="C5082" s="1" t="s">
        <v>279</v>
      </c>
      <c r="D5082" s="1">
        <v>7</v>
      </c>
      <c r="E5082" s="1">
        <v>45056</v>
      </c>
      <c r="F5082" s="1" t="s">
        <v>20679</v>
      </c>
      <c r="G5082" s="1" t="s">
        <v>1079</v>
      </c>
      <c r="H5082" s="1" t="s">
        <v>73</v>
      </c>
      <c r="I5082" s="1">
        <v>0</v>
      </c>
      <c r="J5082" s="1" t="s">
        <v>651</v>
      </c>
      <c r="K5082" s="1">
        <v>0.8</v>
      </c>
      <c r="L5082" s="1" t="s">
        <v>75</v>
      </c>
      <c r="M5082" s="1">
        <v>0</v>
      </c>
      <c r="O5082" s="1">
        <v>0</v>
      </c>
      <c r="Q5082" s="1">
        <v>0</v>
      </c>
      <c r="S5082" s="1">
        <v>0</v>
      </c>
      <c r="U5082" s="1">
        <v>0</v>
      </c>
      <c r="W5082" s="1">
        <v>0</v>
      </c>
      <c r="Y5082" s="1">
        <v>0</v>
      </c>
      <c r="AA5082" s="1">
        <v>0</v>
      </c>
      <c r="AC5082" s="1">
        <v>0</v>
      </c>
      <c r="AE5082" s="1">
        <v>0</v>
      </c>
      <c r="AG5082" s="1">
        <v>2</v>
      </c>
      <c r="AH5082" s="1">
        <v>14999.99</v>
      </c>
    </row>
    <row r="5083" spans="1:34">
      <c r="A5083" s="1" t="s">
        <v>13074</v>
      </c>
      <c r="B5083" s="1" t="s">
        <v>13075</v>
      </c>
      <c r="C5083" s="1" t="s">
        <v>826</v>
      </c>
      <c r="D5083" s="1">
        <v>70</v>
      </c>
      <c r="E5083" s="4">
        <v>44552</v>
      </c>
      <c r="F5083" s="1" t="s">
        <v>13076</v>
      </c>
      <c r="G5083" s="1" t="s">
        <v>72</v>
      </c>
      <c r="H5083" s="1" t="s">
        <v>73</v>
      </c>
      <c r="I5083" s="1">
        <v>0</v>
      </c>
      <c r="J5083" s="1" t="s">
        <v>434</v>
      </c>
      <c r="K5083" s="1">
        <v>0.8</v>
      </c>
      <c r="L5083" s="1" t="s">
        <v>75</v>
      </c>
      <c r="M5083" s="1">
        <v>0</v>
      </c>
      <c r="O5083" s="1">
        <v>0</v>
      </c>
      <c r="Q5083" s="1">
        <v>0</v>
      </c>
      <c r="S5083" s="1">
        <v>0</v>
      </c>
      <c r="U5083" s="1">
        <v>0</v>
      </c>
      <c r="W5083" s="1">
        <v>0</v>
      </c>
      <c r="Y5083" s="1">
        <v>0</v>
      </c>
      <c r="AA5083" s="1">
        <v>0</v>
      </c>
      <c r="AC5083" s="1">
        <v>0</v>
      </c>
      <c r="AE5083" s="1">
        <v>0</v>
      </c>
      <c r="AG5083" s="1">
        <v>2</v>
      </c>
      <c r="AH5083" s="1">
        <v>7500</v>
      </c>
    </row>
    <row r="5084" spans="1:34">
      <c r="A5084" s="1" t="s">
        <v>13077</v>
      </c>
      <c r="B5084" s="1" t="s">
        <v>13078</v>
      </c>
      <c r="C5084" s="1" t="s">
        <v>626</v>
      </c>
      <c r="D5084" s="1">
        <v>7</v>
      </c>
      <c r="E5084" s="4">
        <v>44634</v>
      </c>
      <c r="F5084" s="1" t="s">
        <v>13079</v>
      </c>
      <c r="G5084" s="1" t="s">
        <v>80</v>
      </c>
      <c r="H5084" s="1" t="s">
        <v>73</v>
      </c>
      <c r="I5084" s="1">
        <v>0</v>
      </c>
      <c r="J5084" s="1" t="s">
        <v>74</v>
      </c>
      <c r="K5084" s="1">
        <v>0.8</v>
      </c>
      <c r="L5084" s="1" t="s">
        <v>75</v>
      </c>
      <c r="M5084" s="1">
        <v>0</v>
      </c>
      <c r="O5084" s="1">
        <v>0</v>
      </c>
      <c r="Q5084" s="1">
        <v>0</v>
      </c>
      <c r="S5084" s="1">
        <v>0</v>
      </c>
      <c r="U5084" s="1">
        <v>0</v>
      </c>
      <c r="W5084" s="1">
        <v>0</v>
      </c>
      <c r="Y5084" s="1">
        <v>0</v>
      </c>
      <c r="AA5084" s="1">
        <v>0</v>
      </c>
      <c r="AC5084" s="1">
        <v>0</v>
      </c>
      <c r="AE5084" s="1">
        <v>0</v>
      </c>
      <c r="AG5084" s="1">
        <v>2</v>
      </c>
      <c r="AH5084" s="1">
        <v>10000</v>
      </c>
    </row>
    <row r="5085" spans="1:34">
      <c r="A5085" s="1" t="s">
        <v>13080</v>
      </c>
      <c r="B5085" s="1" t="s">
        <v>13081</v>
      </c>
      <c r="C5085" s="1" t="s">
        <v>964</v>
      </c>
      <c r="D5085" s="1">
        <v>5</v>
      </c>
      <c r="E5085" s="4">
        <v>44298</v>
      </c>
      <c r="F5085" s="1" t="s">
        <v>20680</v>
      </c>
      <c r="G5085" s="1" t="s">
        <v>20341</v>
      </c>
      <c r="H5085" s="1" t="s">
        <v>73</v>
      </c>
      <c r="I5085" s="1">
        <v>0</v>
      </c>
      <c r="J5085" s="1" t="s">
        <v>222</v>
      </c>
      <c r="K5085" s="1">
        <v>0.5</v>
      </c>
      <c r="L5085" s="1" t="s">
        <v>82</v>
      </c>
      <c r="M5085" s="1">
        <v>0.6</v>
      </c>
      <c r="N5085" s="1" t="s">
        <v>83</v>
      </c>
      <c r="O5085" s="1">
        <v>0.7</v>
      </c>
      <c r="P5085" s="1" t="s">
        <v>84</v>
      </c>
      <c r="Q5085" s="1">
        <v>0.75</v>
      </c>
      <c r="R5085" s="1" t="s">
        <v>85</v>
      </c>
      <c r="S5085" s="1">
        <v>0</v>
      </c>
      <c r="U5085" s="1">
        <v>0</v>
      </c>
      <c r="W5085" s="1">
        <v>0</v>
      </c>
      <c r="Y5085" s="1">
        <v>0</v>
      </c>
      <c r="AA5085" s="1">
        <v>0</v>
      </c>
      <c r="AC5085" s="1">
        <v>0</v>
      </c>
      <c r="AE5085" s="1">
        <v>0</v>
      </c>
      <c r="AG5085" s="1">
        <v>4</v>
      </c>
      <c r="AH5085" s="1">
        <v>9999.99</v>
      </c>
    </row>
    <row r="5086" spans="1:34">
      <c r="A5086" s="1" t="s">
        <v>13082</v>
      </c>
      <c r="B5086" s="1" t="s">
        <v>13083</v>
      </c>
      <c r="C5086" s="1" t="s">
        <v>163</v>
      </c>
      <c r="D5086" s="1">
        <v>5</v>
      </c>
      <c r="E5086" s="4">
        <v>44677</v>
      </c>
      <c r="F5086" s="1" t="s">
        <v>13084</v>
      </c>
      <c r="G5086" s="1" t="s">
        <v>72</v>
      </c>
      <c r="H5086" s="1" t="s">
        <v>65</v>
      </c>
      <c r="I5086" s="1">
        <v>0.8</v>
      </c>
      <c r="J5086" s="1" t="s">
        <v>75</v>
      </c>
      <c r="K5086" s="1">
        <v>0</v>
      </c>
      <c r="M5086" s="1">
        <v>0</v>
      </c>
      <c r="O5086" s="1">
        <v>0</v>
      </c>
      <c r="Q5086" s="1">
        <v>0</v>
      </c>
      <c r="S5086" s="1">
        <v>0</v>
      </c>
      <c r="U5086" s="1">
        <v>0</v>
      </c>
      <c r="W5086" s="1">
        <v>0</v>
      </c>
      <c r="Y5086" s="1">
        <v>0</v>
      </c>
      <c r="AA5086" s="1">
        <v>0</v>
      </c>
      <c r="AC5086" s="1">
        <v>0</v>
      </c>
      <c r="AE5086" s="1">
        <v>0</v>
      </c>
      <c r="AG5086" s="1">
        <v>1</v>
      </c>
      <c r="AH5086" s="1">
        <v>0</v>
      </c>
    </row>
    <row r="5087" spans="1:34">
      <c r="A5087" s="1" t="s">
        <v>13085</v>
      </c>
      <c r="B5087" s="1" t="s">
        <v>13086</v>
      </c>
      <c r="C5087" s="1" t="s">
        <v>636</v>
      </c>
      <c r="D5087" s="1">
        <v>38</v>
      </c>
      <c r="E5087" s="4">
        <v>44559</v>
      </c>
      <c r="F5087" s="1" t="s">
        <v>13087</v>
      </c>
      <c r="G5087" s="1" t="s">
        <v>72</v>
      </c>
      <c r="H5087" s="1" t="s">
        <v>73</v>
      </c>
      <c r="I5087" s="1">
        <v>0</v>
      </c>
      <c r="J5087" s="1" t="s">
        <v>9277</v>
      </c>
      <c r="K5087" s="1">
        <v>0.5</v>
      </c>
      <c r="L5087" s="1" t="s">
        <v>75</v>
      </c>
      <c r="M5087" s="1">
        <v>0</v>
      </c>
      <c r="O5087" s="1">
        <v>0</v>
      </c>
      <c r="Q5087" s="1">
        <v>0</v>
      </c>
      <c r="S5087" s="1">
        <v>0</v>
      </c>
      <c r="U5087" s="1">
        <v>0</v>
      </c>
      <c r="W5087" s="1">
        <v>0</v>
      </c>
      <c r="Y5087" s="1">
        <v>0</v>
      </c>
      <c r="AA5087" s="1">
        <v>0</v>
      </c>
      <c r="AC5087" s="1">
        <v>0</v>
      </c>
      <c r="AE5087" s="1">
        <v>0</v>
      </c>
      <c r="AG5087" s="1">
        <v>2</v>
      </c>
      <c r="AH5087" s="1">
        <v>14500</v>
      </c>
    </row>
    <row r="5088" spans="1:34">
      <c r="A5088" s="1" t="s">
        <v>13088</v>
      </c>
      <c r="B5088" s="1" t="s">
        <v>13089</v>
      </c>
      <c r="C5088" s="1" t="s">
        <v>1631</v>
      </c>
      <c r="D5088" s="1">
        <v>5</v>
      </c>
      <c r="E5088" s="4">
        <v>44634</v>
      </c>
      <c r="F5088" s="1" t="s">
        <v>13090</v>
      </c>
      <c r="G5088" s="1" t="s">
        <v>80</v>
      </c>
      <c r="H5088" s="1" t="s">
        <v>73</v>
      </c>
      <c r="I5088" s="1">
        <v>0</v>
      </c>
      <c r="J5088" s="1" t="s">
        <v>684</v>
      </c>
      <c r="K5088" s="1">
        <v>0.8</v>
      </c>
      <c r="L5088" s="1" t="s">
        <v>75</v>
      </c>
      <c r="M5088" s="1">
        <v>0</v>
      </c>
      <c r="O5088" s="1">
        <v>0</v>
      </c>
      <c r="Q5088" s="1">
        <v>0</v>
      </c>
      <c r="S5088" s="1">
        <v>0</v>
      </c>
      <c r="U5088" s="1">
        <v>0</v>
      </c>
      <c r="W5088" s="1">
        <v>0</v>
      </c>
      <c r="Y5088" s="1">
        <v>0</v>
      </c>
      <c r="AA5088" s="1">
        <v>0</v>
      </c>
      <c r="AC5088" s="1">
        <v>0</v>
      </c>
      <c r="AE5088" s="1">
        <v>0</v>
      </c>
      <c r="AG5088" s="1">
        <v>2</v>
      </c>
      <c r="AH5088" s="1">
        <v>11000</v>
      </c>
    </row>
    <row r="5089" spans="1:34">
      <c r="A5089" s="1" t="s">
        <v>13091</v>
      </c>
      <c r="B5089" s="1" t="s">
        <v>13092</v>
      </c>
      <c r="C5089" s="1" t="s">
        <v>365</v>
      </c>
      <c r="D5089" s="1">
        <v>3</v>
      </c>
      <c r="E5089" s="4">
        <v>44630</v>
      </c>
      <c r="F5089" s="1" t="s">
        <v>13093</v>
      </c>
      <c r="G5089" s="1" t="s">
        <v>72</v>
      </c>
      <c r="H5089" s="1" t="s">
        <v>65</v>
      </c>
      <c r="I5089" s="1">
        <v>0.8</v>
      </c>
      <c r="J5089" s="1" t="s">
        <v>75</v>
      </c>
      <c r="K5089" s="1">
        <v>0</v>
      </c>
      <c r="M5089" s="1">
        <v>0</v>
      </c>
      <c r="O5089" s="1">
        <v>0</v>
      </c>
      <c r="Q5089" s="1">
        <v>0</v>
      </c>
      <c r="S5089" s="1">
        <v>0</v>
      </c>
      <c r="U5089" s="1">
        <v>0</v>
      </c>
      <c r="W5089" s="1">
        <v>0</v>
      </c>
      <c r="Y5089" s="1">
        <v>0</v>
      </c>
      <c r="AA5089" s="1">
        <v>0</v>
      </c>
      <c r="AC5089" s="1">
        <v>0</v>
      </c>
      <c r="AE5089" s="1">
        <v>0</v>
      </c>
      <c r="AG5089" s="1">
        <v>1</v>
      </c>
      <c r="AH5089" s="1">
        <v>0</v>
      </c>
    </row>
    <row r="5090" spans="1:34">
      <c r="A5090" s="1" t="s">
        <v>13094</v>
      </c>
      <c r="B5090" s="1" t="s">
        <v>13095</v>
      </c>
      <c r="C5090" s="1" t="s">
        <v>163</v>
      </c>
      <c r="D5090" s="1">
        <v>4</v>
      </c>
      <c r="E5090" s="4">
        <v>44593</v>
      </c>
      <c r="F5090" s="1" t="s">
        <v>13096</v>
      </c>
      <c r="G5090" s="1" t="s">
        <v>72</v>
      </c>
      <c r="H5090" s="1" t="s">
        <v>65</v>
      </c>
      <c r="I5090" s="1">
        <v>0.6</v>
      </c>
      <c r="J5090" s="1" t="s">
        <v>75</v>
      </c>
      <c r="K5090" s="1">
        <v>0</v>
      </c>
      <c r="M5090" s="1">
        <v>0</v>
      </c>
      <c r="O5090" s="1">
        <v>0</v>
      </c>
      <c r="Q5090" s="1">
        <v>0</v>
      </c>
      <c r="S5090" s="1">
        <v>0</v>
      </c>
      <c r="U5090" s="1">
        <v>0</v>
      </c>
      <c r="W5090" s="1">
        <v>0</v>
      </c>
      <c r="Y5090" s="1">
        <v>0</v>
      </c>
      <c r="AA5090" s="1">
        <v>0</v>
      </c>
      <c r="AC5090" s="1">
        <v>0</v>
      </c>
      <c r="AE5090" s="1">
        <v>0</v>
      </c>
      <c r="AG5090" s="1">
        <v>1</v>
      </c>
      <c r="AH5090" s="1">
        <v>0</v>
      </c>
    </row>
    <row r="5091" spans="1:34">
      <c r="A5091" s="1" t="s">
        <v>13097</v>
      </c>
      <c r="B5091" s="1" t="s">
        <v>13098</v>
      </c>
      <c r="C5091" s="1" t="s">
        <v>752</v>
      </c>
      <c r="D5091" s="1">
        <v>38</v>
      </c>
      <c r="E5091" s="4">
        <v>44557</v>
      </c>
      <c r="F5091" s="1" t="s">
        <v>13099</v>
      </c>
      <c r="G5091" s="1" t="s">
        <v>80</v>
      </c>
      <c r="H5091" s="1" t="s">
        <v>73</v>
      </c>
      <c r="I5091" s="1">
        <v>0</v>
      </c>
      <c r="J5091" s="1" t="s">
        <v>74</v>
      </c>
      <c r="K5091" s="1">
        <v>0.66</v>
      </c>
      <c r="L5091" s="1" t="s">
        <v>75</v>
      </c>
      <c r="M5091" s="1">
        <v>0</v>
      </c>
      <c r="O5091" s="1">
        <v>0</v>
      </c>
      <c r="Q5091" s="1">
        <v>0</v>
      </c>
      <c r="S5091" s="1">
        <v>0</v>
      </c>
      <c r="U5091" s="1">
        <v>0</v>
      </c>
      <c r="W5091" s="1">
        <v>0</v>
      </c>
      <c r="Y5091" s="1">
        <v>0</v>
      </c>
      <c r="AA5091" s="1">
        <v>0</v>
      </c>
      <c r="AC5091" s="1">
        <v>0</v>
      </c>
      <c r="AE5091" s="1">
        <v>0</v>
      </c>
      <c r="AG5091" s="1">
        <v>2</v>
      </c>
      <c r="AH5091" s="1">
        <v>10000</v>
      </c>
    </row>
    <row r="5092" spans="1:34">
      <c r="A5092" s="1" t="s">
        <v>13100</v>
      </c>
      <c r="B5092" s="1" t="s">
        <v>13101</v>
      </c>
      <c r="C5092" s="1" t="s">
        <v>360</v>
      </c>
      <c r="H5092" s="1" t="s">
        <v>65</v>
      </c>
      <c r="I5092" s="1" t="s">
        <v>66</v>
      </c>
      <c r="V5092" s="1" t="s">
        <v>67</v>
      </c>
    </row>
    <row r="5093" spans="1:34">
      <c r="A5093" s="1" t="s">
        <v>13102</v>
      </c>
      <c r="B5093" s="1" t="s">
        <v>13103</v>
      </c>
      <c r="C5093" s="1" t="s">
        <v>840</v>
      </c>
      <c r="D5093" s="1">
        <v>14</v>
      </c>
      <c r="E5093" s="1">
        <v>44681</v>
      </c>
      <c r="F5093" s="1" t="s">
        <v>20681</v>
      </c>
      <c r="G5093" s="1" t="s">
        <v>80</v>
      </c>
      <c r="H5093" s="1" t="s">
        <v>73</v>
      </c>
      <c r="I5093" s="1">
        <v>0</v>
      </c>
      <c r="J5093" s="1" t="s">
        <v>397</v>
      </c>
      <c r="K5093" s="1">
        <v>0.5</v>
      </c>
      <c r="L5093" s="1" t="s">
        <v>82</v>
      </c>
      <c r="M5093" s="1">
        <v>0.6</v>
      </c>
      <c r="N5093" s="1" t="s">
        <v>83</v>
      </c>
      <c r="O5093" s="1">
        <v>0.7</v>
      </c>
      <c r="P5093" s="1" t="s">
        <v>84</v>
      </c>
      <c r="Q5093" s="1">
        <v>0.75</v>
      </c>
      <c r="R5093" s="1" t="s">
        <v>85</v>
      </c>
      <c r="S5093" s="1">
        <v>0</v>
      </c>
      <c r="U5093" s="1">
        <v>0</v>
      </c>
      <c r="W5093" s="1">
        <v>0</v>
      </c>
      <c r="Y5093" s="1">
        <v>0</v>
      </c>
      <c r="AA5093" s="1">
        <v>0</v>
      </c>
      <c r="AC5093" s="1">
        <v>0</v>
      </c>
      <c r="AE5093" s="1">
        <v>0</v>
      </c>
      <c r="AG5093" s="1">
        <v>4</v>
      </c>
      <c r="AH5093" s="1">
        <v>8000</v>
      </c>
    </row>
    <row r="5094" spans="1:34">
      <c r="A5094" s="1" t="s">
        <v>13104</v>
      </c>
      <c r="B5094" s="1" t="s">
        <v>13105</v>
      </c>
      <c r="C5094" s="1" t="s">
        <v>810</v>
      </c>
      <c r="D5094" s="1">
        <v>4</v>
      </c>
      <c r="E5094" s="4">
        <v>44673</v>
      </c>
      <c r="F5094" s="1" t="s">
        <v>13106</v>
      </c>
      <c r="G5094" s="1" t="s">
        <v>72</v>
      </c>
      <c r="H5094" s="1" t="s">
        <v>65</v>
      </c>
      <c r="I5094" s="1">
        <v>0.3</v>
      </c>
      <c r="J5094" s="1" t="s">
        <v>75</v>
      </c>
      <c r="K5094" s="1">
        <v>0</v>
      </c>
      <c r="M5094" s="1">
        <v>0</v>
      </c>
      <c r="O5094" s="1">
        <v>0</v>
      </c>
      <c r="Q5094" s="1">
        <v>0</v>
      </c>
      <c r="S5094" s="1">
        <v>0</v>
      </c>
      <c r="U5094" s="1">
        <v>0</v>
      </c>
      <c r="W5094" s="1">
        <v>0</v>
      </c>
      <c r="Y5094" s="1">
        <v>0</v>
      </c>
      <c r="AA5094" s="1">
        <v>0</v>
      </c>
      <c r="AC5094" s="1">
        <v>0</v>
      </c>
      <c r="AE5094" s="1">
        <v>0</v>
      </c>
      <c r="AG5094" s="1">
        <v>1</v>
      </c>
      <c r="AH5094" s="1">
        <v>0</v>
      </c>
    </row>
    <row r="5095" spans="1:34">
      <c r="A5095" s="1" t="s">
        <v>13107</v>
      </c>
      <c r="B5095" s="1" t="s">
        <v>13108</v>
      </c>
      <c r="C5095" s="1" t="s">
        <v>146</v>
      </c>
      <c r="D5095" s="1">
        <v>6</v>
      </c>
      <c r="E5095" s="4">
        <v>44707</v>
      </c>
      <c r="F5095" s="1" t="s">
        <v>13109</v>
      </c>
      <c r="G5095" s="1" t="s">
        <v>1821</v>
      </c>
      <c r="H5095" s="1" t="s">
        <v>73</v>
      </c>
      <c r="I5095" s="1">
        <v>0</v>
      </c>
      <c r="J5095" s="1" t="s">
        <v>13110</v>
      </c>
      <c r="K5095" s="1">
        <v>0.65</v>
      </c>
      <c r="L5095" s="1" t="s">
        <v>75</v>
      </c>
      <c r="M5095" s="1">
        <v>0</v>
      </c>
      <c r="O5095" s="1">
        <v>0</v>
      </c>
      <c r="Q5095" s="1">
        <v>0</v>
      </c>
      <c r="S5095" s="1">
        <v>0</v>
      </c>
      <c r="U5095" s="1">
        <v>0</v>
      </c>
      <c r="W5095" s="1">
        <v>0</v>
      </c>
      <c r="Y5095" s="1">
        <v>0</v>
      </c>
      <c r="AA5095" s="1">
        <v>0</v>
      </c>
      <c r="AC5095" s="1">
        <v>0</v>
      </c>
      <c r="AE5095" s="1">
        <v>0</v>
      </c>
      <c r="AG5095" s="1">
        <v>5</v>
      </c>
      <c r="AH5095" s="1">
        <v>0</v>
      </c>
    </row>
    <row r="5096" spans="1:34">
      <c r="A5096" s="1" t="s">
        <v>13111</v>
      </c>
      <c r="B5096" s="1" t="s">
        <v>13112</v>
      </c>
      <c r="C5096" s="1" t="s">
        <v>350</v>
      </c>
      <c r="D5096" s="1">
        <v>9</v>
      </c>
      <c r="E5096" s="1">
        <v>44651</v>
      </c>
      <c r="F5096" s="1" t="s">
        <v>20682</v>
      </c>
      <c r="G5096" s="1" t="s">
        <v>72</v>
      </c>
      <c r="H5096" s="1" t="s">
        <v>65</v>
      </c>
      <c r="I5096" s="1">
        <v>0.5</v>
      </c>
      <c r="J5096" s="1" t="s">
        <v>75</v>
      </c>
      <c r="K5096" s="1">
        <v>0</v>
      </c>
      <c r="M5096" s="1">
        <v>0</v>
      </c>
      <c r="O5096" s="1">
        <v>0</v>
      </c>
      <c r="Q5096" s="1">
        <v>0</v>
      </c>
      <c r="S5096" s="1">
        <v>0</v>
      </c>
      <c r="U5096" s="1">
        <v>0</v>
      </c>
      <c r="W5096" s="1">
        <v>0</v>
      </c>
      <c r="Y5096" s="1">
        <v>0</v>
      </c>
      <c r="AA5096" s="1">
        <v>0</v>
      </c>
      <c r="AC5096" s="1">
        <v>0</v>
      </c>
      <c r="AE5096" s="1">
        <v>0</v>
      </c>
      <c r="AG5096" s="1">
        <v>1</v>
      </c>
      <c r="AH5096" s="1">
        <v>0</v>
      </c>
    </row>
    <row r="5097" spans="1:34">
      <c r="A5097" s="1" t="s">
        <v>13113</v>
      </c>
      <c r="B5097" s="1" t="s">
        <v>13114</v>
      </c>
      <c r="C5097" s="1" t="s">
        <v>334</v>
      </c>
      <c r="D5097" s="1">
        <v>12</v>
      </c>
      <c r="E5097" s="4">
        <v>44707</v>
      </c>
      <c r="F5097" s="1" t="s">
        <v>13115</v>
      </c>
      <c r="G5097" s="1" t="s">
        <v>72</v>
      </c>
      <c r="H5097" s="1" t="s">
        <v>65</v>
      </c>
      <c r="I5097" s="1">
        <v>0.8</v>
      </c>
      <c r="J5097" s="1" t="s">
        <v>75</v>
      </c>
      <c r="K5097" s="1">
        <v>0</v>
      </c>
      <c r="M5097" s="1">
        <v>0</v>
      </c>
      <c r="O5097" s="1">
        <v>0</v>
      </c>
      <c r="Q5097" s="1">
        <v>0</v>
      </c>
      <c r="S5097" s="1">
        <v>0</v>
      </c>
      <c r="U5097" s="1">
        <v>0</v>
      </c>
      <c r="W5097" s="1">
        <v>0</v>
      </c>
      <c r="Y5097" s="1">
        <v>0</v>
      </c>
      <c r="AA5097" s="1">
        <v>0</v>
      </c>
      <c r="AC5097" s="1">
        <v>0</v>
      </c>
      <c r="AE5097" s="1">
        <v>0</v>
      </c>
      <c r="AG5097" s="1">
        <v>1</v>
      </c>
      <c r="AH5097" s="1">
        <v>0</v>
      </c>
    </row>
    <row r="5098" spans="1:34">
      <c r="A5098" s="1" t="s">
        <v>13116</v>
      </c>
      <c r="B5098" s="1" t="s">
        <v>13117</v>
      </c>
      <c r="C5098" s="1" t="s">
        <v>146</v>
      </c>
      <c r="D5098" s="1">
        <v>6</v>
      </c>
      <c r="E5098" s="1">
        <v>43182</v>
      </c>
      <c r="F5098" s="1" t="s">
        <v>20332</v>
      </c>
      <c r="G5098" s="1" t="s">
        <v>72</v>
      </c>
      <c r="H5098" s="1" t="s">
        <v>65</v>
      </c>
      <c r="I5098" s="1">
        <v>0.8</v>
      </c>
      <c r="J5098" s="1" t="s">
        <v>75</v>
      </c>
      <c r="K5098" s="1">
        <v>0</v>
      </c>
      <c r="M5098" s="1">
        <v>0</v>
      </c>
      <c r="O5098" s="1">
        <v>0</v>
      </c>
      <c r="Q5098" s="1">
        <v>0</v>
      </c>
      <c r="S5098" s="1">
        <v>0</v>
      </c>
      <c r="U5098" s="1">
        <v>0</v>
      </c>
      <c r="W5098" s="1">
        <v>0</v>
      </c>
      <c r="Y5098" s="1">
        <v>0</v>
      </c>
      <c r="AA5098" s="1">
        <v>0</v>
      </c>
      <c r="AC5098" s="1">
        <v>0</v>
      </c>
      <c r="AE5098" s="1">
        <v>0</v>
      </c>
      <c r="AG5098" s="1">
        <v>1</v>
      </c>
      <c r="AH5098" s="1">
        <v>0</v>
      </c>
    </row>
    <row r="5099" spans="1:34">
      <c r="A5099" s="1" t="s">
        <v>13118</v>
      </c>
      <c r="B5099" s="1" t="s">
        <v>13119</v>
      </c>
      <c r="C5099" s="1" t="s">
        <v>101</v>
      </c>
      <c r="D5099" s="1">
        <v>12</v>
      </c>
      <c r="E5099" s="1">
        <v>44712</v>
      </c>
      <c r="F5099" s="1" t="s">
        <v>20683</v>
      </c>
      <c r="G5099" s="1" t="s">
        <v>72</v>
      </c>
      <c r="H5099" s="1" t="s">
        <v>65</v>
      </c>
      <c r="I5099" s="1">
        <v>0.8</v>
      </c>
      <c r="J5099" s="1" t="s">
        <v>75</v>
      </c>
      <c r="K5099" s="1">
        <v>0</v>
      </c>
      <c r="M5099" s="1">
        <v>0</v>
      </c>
      <c r="O5099" s="1">
        <v>0</v>
      </c>
      <c r="Q5099" s="1">
        <v>0</v>
      </c>
      <c r="S5099" s="1">
        <v>0</v>
      </c>
      <c r="U5099" s="1">
        <v>0</v>
      </c>
      <c r="W5099" s="1">
        <v>0</v>
      </c>
      <c r="Y5099" s="1">
        <v>0</v>
      </c>
      <c r="AA5099" s="1">
        <v>0</v>
      </c>
      <c r="AC5099" s="1">
        <v>0</v>
      </c>
      <c r="AE5099" s="1">
        <v>0</v>
      </c>
      <c r="AG5099" s="1">
        <v>1</v>
      </c>
      <c r="AH5099" s="1">
        <v>0</v>
      </c>
    </row>
    <row r="5100" spans="1:34">
      <c r="A5100" s="1" t="s">
        <v>13120</v>
      </c>
      <c r="B5100" s="1" t="s">
        <v>13121</v>
      </c>
      <c r="C5100" s="1" t="s">
        <v>680</v>
      </c>
      <c r="D5100" s="1">
        <v>3</v>
      </c>
      <c r="E5100" s="4">
        <v>44604</v>
      </c>
      <c r="F5100" s="1" t="s">
        <v>13122</v>
      </c>
      <c r="G5100" s="1" t="s">
        <v>80</v>
      </c>
      <c r="H5100" s="1" t="s">
        <v>65</v>
      </c>
      <c r="I5100" s="1">
        <v>0.8</v>
      </c>
      <c r="J5100" s="1" t="s">
        <v>75</v>
      </c>
      <c r="K5100" s="1">
        <v>0</v>
      </c>
      <c r="M5100" s="1">
        <v>0</v>
      </c>
      <c r="O5100" s="1">
        <v>0</v>
      </c>
      <c r="Q5100" s="1">
        <v>0</v>
      </c>
      <c r="S5100" s="1">
        <v>0</v>
      </c>
      <c r="U5100" s="1">
        <v>0</v>
      </c>
      <c r="W5100" s="1">
        <v>0</v>
      </c>
      <c r="Y5100" s="1">
        <v>0</v>
      </c>
      <c r="AA5100" s="1">
        <v>0</v>
      </c>
      <c r="AC5100" s="1">
        <v>0</v>
      </c>
      <c r="AE5100" s="1">
        <v>0</v>
      </c>
      <c r="AG5100" s="1">
        <v>1</v>
      </c>
      <c r="AH5100" s="1">
        <v>0</v>
      </c>
    </row>
    <row r="5101" spans="1:34">
      <c r="A5101" s="1" t="s">
        <v>13123</v>
      </c>
      <c r="B5101" s="1" t="s">
        <v>13124</v>
      </c>
      <c r="C5101" s="1" t="s">
        <v>423</v>
      </c>
      <c r="D5101" s="1">
        <v>2</v>
      </c>
      <c r="E5101" s="4">
        <v>44709</v>
      </c>
      <c r="F5101" s="1" t="s">
        <v>13125</v>
      </c>
      <c r="G5101" s="1" t="s">
        <v>72</v>
      </c>
      <c r="H5101" s="1" t="s">
        <v>65</v>
      </c>
      <c r="I5101" s="1">
        <v>0.6</v>
      </c>
      <c r="J5101" s="1" t="s">
        <v>75</v>
      </c>
      <c r="K5101" s="1">
        <v>0</v>
      </c>
      <c r="M5101" s="1">
        <v>0</v>
      </c>
      <c r="O5101" s="1">
        <v>0</v>
      </c>
      <c r="Q5101" s="1">
        <v>0</v>
      </c>
      <c r="S5101" s="1">
        <v>0</v>
      </c>
      <c r="U5101" s="1">
        <v>0</v>
      </c>
      <c r="W5101" s="1">
        <v>0</v>
      </c>
      <c r="Y5101" s="1">
        <v>0</v>
      </c>
      <c r="AA5101" s="1">
        <v>0</v>
      </c>
      <c r="AC5101" s="1">
        <v>0</v>
      </c>
      <c r="AE5101" s="1">
        <v>0</v>
      </c>
      <c r="AG5101" s="1">
        <v>1</v>
      </c>
      <c r="AH5101" s="1">
        <v>0</v>
      </c>
    </row>
    <row r="5102" spans="1:34">
      <c r="A5102" s="1" t="s">
        <v>13126</v>
      </c>
      <c r="B5102" s="1" t="s">
        <v>13127</v>
      </c>
      <c r="C5102" s="1" t="s">
        <v>369</v>
      </c>
      <c r="D5102" s="1">
        <v>5</v>
      </c>
      <c r="E5102" s="1">
        <v>39170</v>
      </c>
      <c r="F5102" s="1" t="s">
        <v>20332</v>
      </c>
      <c r="G5102" s="1" t="s">
        <v>72</v>
      </c>
      <c r="H5102" s="1" t="s">
        <v>65</v>
      </c>
      <c r="I5102" s="1">
        <v>0.3</v>
      </c>
      <c r="J5102" s="1" t="s">
        <v>75</v>
      </c>
      <c r="K5102" s="1">
        <v>0</v>
      </c>
      <c r="M5102" s="1">
        <v>0</v>
      </c>
      <c r="O5102" s="1">
        <v>0</v>
      </c>
      <c r="Q5102" s="1">
        <v>0</v>
      </c>
      <c r="S5102" s="1">
        <v>0</v>
      </c>
      <c r="U5102" s="1">
        <v>0</v>
      </c>
      <c r="W5102" s="1">
        <v>0</v>
      </c>
      <c r="Y5102" s="1">
        <v>0</v>
      </c>
      <c r="AA5102" s="1">
        <v>0</v>
      </c>
      <c r="AC5102" s="1">
        <v>0</v>
      </c>
      <c r="AE5102" s="1">
        <v>0</v>
      </c>
      <c r="AG5102" s="1">
        <v>1</v>
      </c>
      <c r="AH5102" s="1">
        <v>0</v>
      </c>
    </row>
    <row r="5103" spans="1:34">
      <c r="A5103" s="1" t="s">
        <v>13128</v>
      </c>
      <c r="B5103" s="1" t="s">
        <v>13129</v>
      </c>
      <c r="C5103" s="1" t="s">
        <v>903</v>
      </c>
      <c r="H5103" s="1" t="s">
        <v>65</v>
      </c>
      <c r="I5103" s="1" t="s">
        <v>66</v>
      </c>
      <c r="V5103" s="1" t="s">
        <v>67</v>
      </c>
    </row>
    <row r="5104" spans="1:34">
      <c r="A5104" s="1" t="s">
        <v>13130</v>
      </c>
      <c r="B5104" s="1" t="s">
        <v>13131</v>
      </c>
      <c r="C5104" s="1" t="s">
        <v>132</v>
      </c>
      <c r="D5104" s="1">
        <v>28</v>
      </c>
      <c r="E5104" s="4">
        <v>44772</v>
      </c>
      <c r="F5104" s="1" t="s">
        <v>13132</v>
      </c>
      <c r="G5104" s="1" t="s">
        <v>80</v>
      </c>
      <c r="H5104" s="1" t="s">
        <v>73</v>
      </c>
      <c r="I5104" s="1">
        <v>0</v>
      </c>
      <c r="J5104" s="1" t="s">
        <v>434</v>
      </c>
      <c r="K5104" s="1">
        <v>0.7</v>
      </c>
      <c r="L5104" s="1" t="s">
        <v>75</v>
      </c>
      <c r="M5104" s="1">
        <v>0</v>
      </c>
      <c r="O5104" s="1">
        <v>0</v>
      </c>
      <c r="Q5104" s="1">
        <v>0</v>
      </c>
      <c r="S5104" s="1">
        <v>0</v>
      </c>
      <c r="U5104" s="1">
        <v>0</v>
      </c>
      <c r="W5104" s="1">
        <v>0</v>
      </c>
      <c r="Y5104" s="1">
        <v>0</v>
      </c>
      <c r="AA5104" s="1">
        <v>0</v>
      </c>
      <c r="AC5104" s="1">
        <v>0</v>
      </c>
      <c r="AE5104" s="1">
        <v>0</v>
      </c>
      <c r="AG5104" s="1">
        <v>2</v>
      </c>
      <c r="AH5104" s="1">
        <v>7500</v>
      </c>
    </row>
    <row r="5105" spans="1:34">
      <c r="A5105" s="1" t="s">
        <v>13133</v>
      </c>
      <c r="B5105" s="1" t="s">
        <v>13134</v>
      </c>
      <c r="C5105" s="1" t="s">
        <v>365</v>
      </c>
      <c r="D5105" s="1">
        <v>11</v>
      </c>
      <c r="E5105" s="1">
        <v>44119</v>
      </c>
      <c r="F5105" s="1" t="s">
        <v>20332</v>
      </c>
      <c r="G5105" s="1" t="s">
        <v>72</v>
      </c>
      <c r="H5105" s="1" t="s">
        <v>73</v>
      </c>
      <c r="I5105" s="1">
        <v>0</v>
      </c>
      <c r="J5105" s="1" t="s">
        <v>74</v>
      </c>
      <c r="K5105" s="1">
        <v>0.8</v>
      </c>
      <c r="L5105" s="1" t="s">
        <v>75</v>
      </c>
      <c r="M5105" s="1">
        <v>0</v>
      </c>
      <c r="O5105" s="1">
        <v>0</v>
      </c>
      <c r="Q5105" s="1">
        <v>0</v>
      </c>
      <c r="S5105" s="1">
        <v>0</v>
      </c>
      <c r="U5105" s="1">
        <v>0</v>
      </c>
      <c r="W5105" s="1">
        <v>0</v>
      </c>
      <c r="Y5105" s="1">
        <v>0</v>
      </c>
      <c r="AA5105" s="1">
        <v>0</v>
      </c>
      <c r="AC5105" s="1">
        <v>0</v>
      </c>
      <c r="AE5105" s="1">
        <v>0</v>
      </c>
      <c r="AG5105" s="1">
        <v>2</v>
      </c>
      <c r="AH5105" s="1">
        <v>10000</v>
      </c>
    </row>
    <row r="5106" spans="1:34">
      <c r="A5106" s="1" t="s">
        <v>13135</v>
      </c>
      <c r="B5106" s="1" t="s">
        <v>13136</v>
      </c>
      <c r="C5106" s="1" t="s">
        <v>259</v>
      </c>
      <c r="D5106" s="1">
        <v>46</v>
      </c>
      <c r="E5106" s="1">
        <v>43826</v>
      </c>
      <c r="F5106" s="1" t="s">
        <v>20332</v>
      </c>
      <c r="G5106" s="1" t="s">
        <v>72</v>
      </c>
      <c r="H5106" s="1" t="s">
        <v>73</v>
      </c>
      <c r="I5106" s="1">
        <v>0</v>
      </c>
      <c r="J5106" s="1" t="s">
        <v>74</v>
      </c>
      <c r="K5106" s="1">
        <v>0.75</v>
      </c>
      <c r="L5106" s="1" t="s">
        <v>75</v>
      </c>
      <c r="M5106" s="1">
        <v>0</v>
      </c>
      <c r="O5106" s="1">
        <v>0</v>
      </c>
      <c r="Q5106" s="1">
        <v>0</v>
      </c>
      <c r="S5106" s="1">
        <v>0</v>
      </c>
      <c r="U5106" s="1">
        <v>0</v>
      </c>
      <c r="W5106" s="1">
        <v>0</v>
      </c>
      <c r="Y5106" s="1">
        <v>0</v>
      </c>
      <c r="AA5106" s="1">
        <v>0</v>
      </c>
      <c r="AC5106" s="1">
        <v>0</v>
      </c>
      <c r="AE5106" s="1">
        <v>0</v>
      </c>
      <c r="AG5106" s="1">
        <v>2</v>
      </c>
      <c r="AH5106" s="1">
        <v>10000</v>
      </c>
    </row>
    <row r="5107" spans="1:34">
      <c r="A5107" s="1" t="s">
        <v>13137</v>
      </c>
      <c r="B5107" s="1" t="s">
        <v>13138</v>
      </c>
      <c r="C5107" s="1" t="s">
        <v>218</v>
      </c>
      <c r="D5107" s="1">
        <v>11</v>
      </c>
      <c r="E5107" s="4">
        <v>44712</v>
      </c>
      <c r="F5107" s="1" t="s">
        <v>13139</v>
      </c>
      <c r="G5107" s="1" t="s">
        <v>72</v>
      </c>
      <c r="H5107" s="1" t="s">
        <v>73</v>
      </c>
      <c r="I5107" s="1">
        <v>0</v>
      </c>
      <c r="J5107" s="1" t="s">
        <v>187</v>
      </c>
      <c r="K5107" s="1">
        <v>0.8</v>
      </c>
      <c r="L5107" s="1" t="s">
        <v>75</v>
      </c>
      <c r="M5107" s="1">
        <v>0</v>
      </c>
      <c r="O5107" s="1">
        <v>0</v>
      </c>
      <c r="Q5107" s="1">
        <v>0</v>
      </c>
      <c r="S5107" s="1">
        <v>0</v>
      </c>
      <c r="U5107" s="1">
        <v>0</v>
      </c>
      <c r="W5107" s="1">
        <v>0</v>
      </c>
      <c r="Y5107" s="1">
        <v>0</v>
      </c>
      <c r="AA5107" s="1">
        <v>0</v>
      </c>
      <c r="AC5107" s="1">
        <v>0</v>
      </c>
      <c r="AE5107" s="1">
        <v>0</v>
      </c>
      <c r="AG5107" s="1">
        <v>2</v>
      </c>
      <c r="AH5107" s="1">
        <v>9000</v>
      </c>
    </row>
    <row r="5108" spans="1:34">
      <c r="A5108" s="1" t="s">
        <v>13140</v>
      </c>
      <c r="B5108" s="1" t="s">
        <v>13141</v>
      </c>
      <c r="C5108" s="1" t="s">
        <v>259</v>
      </c>
      <c r="D5108" s="1">
        <v>11</v>
      </c>
      <c r="E5108" s="4">
        <v>44622</v>
      </c>
      <c r="F5108" s="1" t="s">
        <v>13142</v>
      </c>
      <c r="G5108" s="1" t="s">
        <v>80</v>
      </c>
      <c r="H5108" s="1" t="s">
        <v>73</v>
      </c>
      <c r="I5108" s="1">
        <v>0</v>
      </c>
      <c r="J5108" s="1" t="s">
        <v>81</v>
      </c>
      <c r="K5108" s="1">
        <v>0.8</v>
      </c>
      <c r="L5108" s="1" t="s">
        <v>75</v>
      </c>
      <c r="M5108" s="1">
        <v>0</v>
      </c>
      <c r="O5108" s="1">
        <v>0</v>
      </c>
      <c r="Q5108" s="1">
        <v>0</v>
      </c>
      <c r="S5108" s="1">
        <v>0</v>
      </c>
      <c r="U5108" s="1">
        <v>0</v>
      </c>
      <c r="W5108" s="1">
        <v>0</v>
      </c>
      <c r="Y5108" s="1">
        <v>0</v>
      </c>
      <c r="AA5108" s="1">
        <v>0</v>
      </c>
      <c r="AC5108" s="1">
        <v>0</v>
      </c>
      <c r="AE5108" s="1">
        <v>0</v>
      </c>
      <c r="AG5108" s="1">
        <v>2</v>
      </c>
      <c r="AH5108" s="1">
        <v>15000</v>
      </c>
    </row>
    <row r="5109" spans="1:34">
      <c r="A5109" s="1" t="s">
        <v>13143</v>
      </c>
      <c r="B5109" s="1" t="s">
        <v>13144</v>
      </c>
      <c r="C5109" s="1" t="s">
        <v>255</v>
      </c>
      <c r="D5109" s="1">
        <v>4</v>
      </c>
      <c r="E5109" s="4">
        <v>44671</v>
      </c>
      <c r="F5109" s="1" t="s">
        <v>13145</v>
      </c>
      <c r="G5109" s="1" t="s">
        <v>72</v>
      </c>
      <c r="H5109" s="1" t="s">
        <v>65</v>
      </c>
      <c r="I5109" s="1">
        <v>0.8</v>
      </c>
      <c r="J5109" s="1" t="s">
        <v>75</v>
      </c>
      <c r="K5109" s="1">
        <v>0</v>
      </c>
      <c r="M5109" s="1">
        <v>0</v>
      </c>
      <c r="O5109" s="1">
        <v>0</v>
      </c>
      <c r="Q5109" s="1">
        <v>0</v>
      </c>
      <c r="S5109" s="1">
        <v>0</v>
      </c>
      <c r="U5109" s="1">
        <v>0</v>
      </c>
      <c r="W5109" s="1">
        <v>0</v>
      </c>
      <c r="Y5109" s="1">
        <v>0</v>
      </c>
      <c r="AA5109" s="1">
        <v>0</v>
      </c>
      <c r="AC5109" s="1">
        <v>0</v>
      </c>
      <c r="AE5109" s="1">
        <v>0</v>
      </c>
      <c r="AG5109" s="1">
        <v>1</v>
      </c>
      <c r="AH5109" s="1">
        <v>0</v>
      </c>
    </row>
    <row r="5110" spans="1:34">
      <c r="A5110" s="1" t="s">
        <v>13146</v>
      </c>
      <c r="B5110" s="1" t="s">
        <v>13147</v>
      </c>
      <c r="C5110" s="1" t="s">
        <v>259</v>
      </c>
      <c r="D5110" s="1">
        <v>21</v>
      </c>
      <c r="E5110" s="4">
        <v>44679</v>
      </c>
      <c r="F5110" s="1" t="s">
        <v>13148</v>
      </c>
      <c r="G5110" s="1" t="s">
        <v>80</v>
      </c>
      <c r="H5110" s="1" t="s">
        <v>73</v>
      </c>
      <c r="I5110" s="1">
        <v>0</v>
      </c>
      <c r="J5110" s="1" t="s">
        <v>651</v>
      </c>
      <c r="K5110" s="1">
        <v>0.5</v>
      </c>
      <c r="L5110" s="1" t="s">
        <v>82</v>
      </c>
      <c r="M5110" s="1">
        <v>0.6</v>
      </c>
      <c r="N5110" s="1" t="s">
        <v>83</v>
      </c>
      <c r="O5110" s="1">
        <v>0.7</v>
      </c>
      <c r="P5110" s="1" t="s">
        <v>84</v>
      </c>
      <c r="Q5110" s="1">
        <v>0.78</v>
      </c>
      <c r="R5110" s="1" t="s">
        <v>85</v>
      </c>
      <c r="S5110" s="1">
        <v>0</v>
      </c>
      <c r="U5110" s="1">
        <v>0</v>
      </c>
      <c r="W5110" s="1">
        <v>0</v>
      </c>
      <c r="Y5110" s="1">
        <v>0</v>
      </c>
      <c r="AA5110" s="1">
        <v>0</v>
      </c>
      <c r="AC5110" s="1">
        <v>0</v>
      </c>
      <c r="AE5110" s="1">
        <v>0</v>
      </c>
      <c r="AG5110" s="1">
        <v>4</v>
      </c>
      <c r="AH5110" s="1">
        <v>14999.99</v>
      </c>
    </row>
    <row r="5111" spans="1:34">
      <c r="A5111" s="1" t="s">
        <v>13149</v>
      </c>
      <c r="B5111" s="1" t="s">
        <v>13150</v>
      </c>
      <c r="C5111" s="1" t="s">
        <v>731</v>
      </c>
      <c r="D5111" s="1">
        <v>19</v>
      </c>
      <c r="E5111" s="4">
        <v>44711</v>
      </c>
      <c r="F5111" s="1" t="s">
        <v>13151</v>
      </c>
      <c r="G5111" s="1" t="s">
        <v>72</v>
      </c>
      <c r="H5111" s="1" t="s">
        <v>65</v>
      </c>
      <c r="I5111" s="1">
        <v>0.5</v>
      </c>
      <c r="J5111" s="1" t="s">
        <v>75</v>
      </c>
      <c r="K5111" s="1">
        <v>0</v>
      </c>
      <c r="M5111" s="1">
        <v>0</v>
      </c>
      <c r="O5111" s="1">
        <v>0</v>
      </c>
      <c r="Q5111" s="1">
        <v>0</v>
      </c>
      <c r="S5111" s="1">
        <v>0</v>
      </c>
      <c r="U5111" s="1">
        <v>0</v>
      </c>
      <c r="W5111" s="1">
        <v>0</v>
      </c>
      <c r="Y5111" s="1">
        <v>0</v>
      </c>
      <c r="AA5111" s="1">
        <v>0</v>
      </c>
      <c r="AC5111" s="1">
        <v>0</v>
      </c>
      <c r="AE5111" s="1">
        <v>0</v>
      </c>
      <c r="AG5111" s="1">
        <v>1</v>
      </c>
      <c r="AH5111" s="1">
        <v>0</v>
      </c>
    </row>
    <row r="5112" spans="1:34">
      <c r="A5112" s="1" t="s">
        <v>13152</v>
      </c>
      <c r="B5112" s="1" t="s">
        <v>13153</v>
      </c>
      <c r="C5112" s="1" t="s">
        <v>360</v>
      </c>
      <c r="H5112" s="1" t="s">
        <v>65</v>
      </c>
      <c r="I5112" s="1" t="s">
        <v>66</v>
      </c>
      <c r="V5112" s="1" t="s">
        <v>67</v>
      </c>
    </row>
    <row r="5113" spans="1:34">
      <c r="A5113" s="1" t="s">
        <v>13154</v>
      </c>
      <c r="B5113" s="1" t="s">
        <v>13155</v>
      </c>
      <c r="C5113" s="1" t="s">
        <v>156</v>
      </c>
      <c r="D5113" s="1">
        <v>8</v>
      </c>
      <c r="E5113" s="4">
        <v>44638</v>
      </c>
      <c r="F5113" s="1" t="s">
        <v>13156</v>
      </c>
      <c r="G5113" s="1" t="s">
        <v>72</v>
      </c>
      <c r="H5113" s="1" t="s">
        <v>65</v>
      </c>
      <c r="I5113" s="1">
        <v>0.8</v>
      </c>
      <c r="J5113" s="1" t="s">
        <v>75</v>
      </c>
      <c r="K5113" s="1">
        <v>0</v>
      </c>
      <c r="M5113" s="1">
        <v>0</v>
      </c>
      <c r="O5113" s="1">
        <v>0</v>
      </c>
      <c r="Q5113" s="1">
        <v>0</v>
      </c>
      <c r="S5113" s="1">
        <v>0</v>
      </c>
      <c r="U5113" s="1">
        <v>0</v>
      </c>
      <c r="W5113" s="1">
        <v>0</v>
      </c>
      <c r="Y5113" s="1">
        <v>0</v>
      </c>
      <c r="AA5113" s="1">
        <v>0</v>
      </c>
      <c r="AC5113" s="1">
        <v>0</v>
      </c>
      <c r="AE5113" s="1">
        <v>0</v>
      </c>
      <c r="AG5113" s="1">
        <v>1</v>
      </c>
      <c r="AH5113" s="1">
        <v>0</v>
      </c>
    </row>
    <row r="5114" spans="1:34">
      <c r="A5114" s="1" t="s">
        <v>13157</v>
      </c>
      <c r="B5114" s="1" t="s">
        <v>13158</v>
      </c>
      <c r="C5114" s="1" t="s">
        <v>112</v>
      </c>
      <c r="D5114" s="1">
        <v>3</v>
      </c>
      <c r="E5114" s="4">
        <v>44588</v>
      </c>
      <c r="F5114" s="1" t="s">
        <v>13159</v>
      </c>
      <c r="G5114" s="1" t="s">
        <v>80</v>
      </c>
      <c r="H5114" s="1" t="s">
        <v>73</v>
      </c>
      <c r="I5114" s="1">
        <v>0.52</v>
      </c>
      <c r="J5114" s="1" t="s">
        <v>82</v>
      </c>
      <c r="K5114" s="1">
        <v>0.55000000000000004</v>
      </c>
      <c r="L5114" s="1" t="s">
        <v>83</v>
      </c>
      <c r="M5114" s="1">
        <v>0.56999999999999995</v>
      </c>
      <c r="N5114" s="1" t="s">
        <v>84</v>
      </c>
      <c r="O5114" s="1">
        <v>0.65</v>
      </c>
      <c r="P5114" s="1" t="s">
        <v>85</v>
      </c>
      <c r="Q5114" s="1">
        <v>0</v>
      </c>
      <c r="S5114" s="1">
        <v>0</v>
      </c>
      <c r="U5114" s="1">
        <v>0</v>
      </c>
      <c r="W5114" s="1">
        <v>0</v>
      </c>
      <c r="Y5114" s="1">
        <v>0</v>
      </c>
      <c r="AA5114" s="1">
        <v>0</v>
      </c>
      <c r="AC5114" s="1">
        <v>0</v>
      </c>
      <c r="AE5114" s="1">
        <v>0</v>
      </c>
      <c r="AG5114" s="1">
        <v>3</v>
      </c>
      <c r="AH5114" s="1">
        <v>0</v>
      </c>
    </row>
    <row r="5115" spans="1:34">
      <c r="A5115" s="1" t="s">
        <v>13160</v>
      </c>
      <c r="B5115" s="1" t="s">
        <v>13161</v>
      </c>
      <c r="C5115" s="1" t="s">
        <v>259</v>
      </c>
      <c r="D5115" s="1">
        <v>4</v>
      </c>
      <c r="E5115" s="4">
        <v>44607</v>
      </c>
      <c r="F5115" s="1" t="s">
        <v>13162</v>
      </c>
      <c r="G5115" s="1" t="s">
        <v>72</v>
      </c>
      <c r="H5115" s="1" t="s">
        <v>73</v>
      </c>
      <c r="I5115" s="1">
        <v>0</v>
      </c>
      <c r="J5115" s="1" t="s">
        <v>74</v>
      </c>
      <c r="K5115" s="1">
        <v>0.8</v>
      </c>
      <c r="L5115" s="1" t="s">
        <v>75</v>
      </c>
      <c r="M5115" s="1">
        <v>0</v>
      </c>
      <c r="O5115" s="1">
        <v>0</v>
      </c>
      <c r="Q5115" s="1">
        <v>0</v>
      </c>
      <c r="S5115" s="1">
        <v>0</v>
      </c>
      <c r="U5115" s="1">
        <v>0</v>
      </c>
      <c r="W5115" s="1">
        <v>0</v>
      </c>
      <c r="Y5115" s="1">
        <v>0</v>
      </c>
      <c r="AA5115" s="1">
        <v>0</v>
      </c>
      <c r="AC5115" s="1">
        <v>0</v>
      </c>
      <c r="AE5115" s="1">
        <v>0</v>
      </c>
      <c r="AG5115" s="1">
        <v>2</v>
      </c>
      <c r="AH5115" s="1">
        <v>10000</v>
      </c>
    </row>
    <row r="5116" spans="1:34">
      <c r="A5116" s="1" t="s">
        <v>13163</v>
      </c>
      <c r="B5116" s="1" t="s">
        <v>13164</v>
      </c>
      <c r="C5116" s="1" t="s">
        <v>369</v>
      </c>
      <c r="D5116" s="1">
        <v>3</v>
      </c>
      <c r="E5116" s="4">
        <v>44637</v>
      </c>
      <c r="F5116" s="1" t="s">
        <v>13165</v>
      </c>
      <c r="G5116" s="1" t="s">
        <v>72</v>
      </c>
      <c r="H5116" s="1" t="s">
        <v>65</v>
      </c>
      <c r="I5116" s="1">
        <v>0.5</v>
      </c>
      <c r="J5116" s="1" t="s">
        <v>75</v>
      </c>
      <c r="K5116" s="1">
        <v>0</v>
      </c>
      <c r="M5116" s="1">
        <v>0</v>
      </c>
      <c r="O5116" s="1">
        <v>0</v>
      </c>
      <c r="Q5116" s="1">
        <v>0</v>
      </c>
      <c r="S5116" s="1">
        <v>0</v>
      </c>
      <c r="U5116" s="1">
        <v>0</v>
      </c>
      <c r="W5116" s="1">
        <v>0</v>
      </c>
      <c r="Y5116" s="1">
        <v>0</v>
      </c>
      <c r="AA5116" s="1">
        <v>0</v>
      </c>
      <c r="AC5116" s="1">
        <v>0</v>
      </c>
      <c r="AE5116" s="1">
        <v>0</v>
      </c>
      <c r="AG5116" s="1">
        <v>1</v>
      </c>
      <c r="AH5116" s="1">
        <v>0</v>
      </c>
    </row>
    <row r="5117" spans="1:34">
      <c r="A5117" s="1" t="s">
        <v>13166</v>
      </c>
      <c r="B5117" s="1" t="s">
        <v>13167</v>
      </c>
      <c r="C5117" s="1" t="s">
        <v>98</v>
      </c>
      <c r="D5117" s="1">
        <v>26</v>
      </c>
      <c r="E5117" s="4">
        <v>44648</v>
      </c>
      <c r="F5117" s="1" t="s">
        <v>13168</v>
      </c>
      <c r="G5117" s="1" t="s">
        <v>80</v>
      </c>
      <c r="H5117" s="1" t="s">
        <v>73</v>
      </c>
      <c r="I5117" s="1">
        <v>0.7</v>
      </c>
      <c r="J5117" s="1" t="s">
        <v>82</v>
      </c>
      <c r="K5117" s="1">
        <v>0.7</v>
      </c>
      <c r="L5117" s="1" t="s">
        <v>83</v>
      </c>
      <c r="M5117" s="1">
        <v>0.8</v>
      </c>
      <c r="N5117" s="1" t="s">
        <v>84</v>
      </c>
      <c r="O5117" s="1">
        <v>0.8</v>
      </c>
      <c r="P5117" s="1" t="s">
        <v>85</v>
      </c>
      <c r="Q5117" s="1">
        <v>0</v>
      </c>
      <c r="S5117" s="1">
        <v>0</v>
      </c>
      <c r="U5117" s="1">
        <v>0</v>
      </c>
      <c r="W5117" s="1">
        <v>0</v>
      </c>
      <c r="Y5117" s="1">
        <v>0</v>
      </c>
      <c r="AA5117" s="1">
        <v>0</v>
      </c>
      <c r="AC5117" s="1">
        <v>0</v>
      </c>
      <c r="AE5117" s="1">
        <v>0</v>
      </c>
      <c r="AG5117" s="1">
        <v>3</v>
      </c>
      <c r="AH5117" s="1">
        <v>0</v>
      </c>
    </row>
    <row r="5118" spans="1:34">
      <c r="A5118" s="1" t="s">
        <v>13169</v>
      </c>
      <c r="B5118" s="1" t="s">
        <v>13170</v>
      </c>
      <c r="C5118" s="1" t="s">
        <v>1916</v>
      </c>
      <c r="D5118" s="1">
        <v>8</v>
      </c>
      <c r="E5118" s="4">
        <v>44620</v>
      </c>
      <c r="F5118" s="1" t="s">
        <v>13171</v>
      </c>
      <c r="G5118" s="1" t="s">
        <v>72</v>
      </c>
      <c r="H5118" s="1" t="s">
        <v>73</v>
      </c>
      <c r="I5118" s="1">
        <v>0</v>
      </c>
      <c r="J5118" s="1" t="s">
        <v>74</v>
      </c>
      <c r="K5118" s="1">
        <v>0.8</v>
      </c>
      <c r="L5118" s="1" t="s">
        <v>75</v>
      </c>
      <c r="M5118" s="1">
        <v>0</v>
      </c>
      <c r="O5118" s="1">
        <v>0</v>
      </c>
      <c r="Q5118" s="1">
        <v>0</v>
      </c>
      <c r="S5118" s="1">
        <v>0</v>
      </c>
      <c r="U5118" s="1">
        <v>0</v>
      </c>
      <c r="W5118" s="1">
        <v>0</v>
      </c>
      <c r="Y5118" s="1">
        <v>0</v>
      </c>
      <c r="AA5118" s="1">
        <v>0</v>
      </c>
      <c r="AC5118" s="1">
        <v>0</v>
      </c>
      <c r="AE5118" s="1">
        <v>0</v>
      </c>
      <c r="AG5118" s="1">
        <v>2</v>
      </c>
      <c r="AH5118" s="1">
        <v>10000</v>
      </c>
    </row>
    <row r="5119" spans="1:34">
      <c r="A5119" s="1" t="s">
        <v>13172</v>
      </c>
      <c r="B5119" s="1" t="s">
        <v>13173</v>
      </c>
      <c r="C5119" s="1" t="s">
        <v>64</v>
      </c>
      <c r="D5119" s="1">
        <v>14</v>
      </c>
      <c r="E5119" s="4">
        <v>44680</v>
      </c>
      <c r="F5119" s="1" t="s">
        <v>13174</v>
      </c>
      <c r="G5119" s="1" t="s">
        <v>80</v>
      </c>
      <c r="H5119" s="1" t="s">
        <v>73</v>
      </c>
      <c r="I5119" s="1">
        <v>0</v>
      </c>
      <c r="J5119" s="1" t="s">
        <v>89</v>
      </c>
      <c r="K5119" s="1">
        <v>0.75</v>
      </c>
      <c r="L5119" s="1" t="s">
        <v>82</v>
      </c>
      <c r="M5119" s="1">
        <v>0.77</v>
      </c>
      <c r="N5119" s="1" t="s">
        <v>83</v>
      </c>
      <c r="O5119" s="1">
        <v>0.78</v>
      </c>
      <c r="P5119" s="1" t="s">
        <v>84</v>
      </c>
      <c r="Q5119" s="1">
        <v>0.8</v>
      </c>
      <c r="R5119" s="1" t="s">
        <v>85</v>
      </c>
      <c r="S5119" s="1">
        <v>0</v>
      </c>
      <c r="U5119" s="1">
        <v>0</v>
      </c>
      <c r="W5119" s="1">
        <v>0</v>
      </c>
      <c r="Y5119" s="1">
        <v>0</v>
      </c>
      <c r="AA5119" s="1">
        <v>0</v>
      </c>
      <c r="AC5119" s="1">
        <v>0</v>
      </c>
      <c r="AE5119" s="1">
        <v>0</v>
      </c>
      <c r="AG5119" s="1">
        <v>4</v>
      </c>
      <c r="AH5119" s="1">
        <v>12000</v>
      </c>
    </row>
    <row r="5120" spans="1:34">
      <c r="A5120" s="1" t="s">
        <v>13175</v>
      </c>
      <c r="B5120" s="1" t="s">
        <v>13176</v>
      </c>
      <c r="C5120" s="1" t="s">
        <v>840</v>
      </c>
      <c r="D5120" s="1">
        <v>7</v>
      </c>
      <c r="E5120" s="1">
        <v>43189</v>
      </c>
      <c r="F5120" s="1" t="s">
        <v>20332</v>
      </c>
      <c r="G5120" s="1" t="s">
        <v>72</v>
      </c>
      <c r="H5120" s="1" t="s">
        <v>65</v>
      </c>
      <c r="I5120" s="1">
        <v>0.7</v>
      </c>
      <c r="J5120" s="1" t="s">
        <v>75</v>
      </c>
      <c r="K5120" s="1">
        <v>0</v>
      </c>
      <c r="M5120" s="1">
        <v>0</v>
      </c>
      <c r="O5120" s="1">
        <v>0</v>
      </c>
      <c r="Q5120" s="1">
        <v>0</v>
      </c>
      <c r="S5120" s="1">
        <v>0</v>
      </c>
      <c r="U5120" s="1">
        <v>0</v>
      </c>
      <c r="W5120" s="1">
        <v>0</v>
      </c>
      <c r="Y5120" s="1">
        <v>0</v>
      </c>
      <c r="AA5120" s="1">
        <v>0</v>
      </c>
      <c r="AC5120" s="1">
        <v>0</v>
      </c>
      <c r="AE5120" s="1">
        <v>0</v>
      </c>
      <c r="AG5120" s="1">
        <v>1</v>
      </c>
      <c r="AH5120" s="1">
        <v>0</v>
      </c>
    </row>
    <row r="5121" spans="1:34">
      <c r="A5121" s="1" t="s">
        <v>13177</v>
      </c>
      <c r="B5121" s="1" t="s">
        <v>13178</v>
      </c>
      <c r="C5121" s="1" t="s">
        <v>259</v>
      </c>
      <c r="D5121" s="1">
        <v>42</v>
      </c>
      <c r="E5121" s="1">
        <v>41458</v>
      </c>
      <c r="F5121" s="1" t="s">
        <v>20332</v>
      </c>
      <c r="G5121" s="1" t="s">
        <v>72</v>
      </c>
      <c r="H5121" s="1" t="s">
        <v>65</v>
      </c>
      <c r="I5121" s="1">
        <v>0.8</v>
      </c>
      <c r="J5121" s="1" t="s">
        <v>75</v>
      </c>
      <c r="K5121" s="1">
        <v>0</v>
      </c>
      <c r="M5121" s="1">
        <v>0</v>
      </c>
      <c r="O5121" s="1">
        <v>0</v>
      </c>
      <c r="Q5121" s="1">
        <v>0</v>
      </c>
      <c r="S5121" s="1">
        <v>0</v>
      </c>
      <c r="U5121" s="1">
        <v>0</v>
      </c>
      <c r="W5121" s="1">
        <v>0</v>
      </c>
      <c r="Y5121" s="1">
        <v>0</v>
      </c>
      <c r="AA5121" s="1">
        <v>0</v>
      </c>
      <c r="AC5121" s="1">
        <v>0</v>
      </c>
      <c r="AE5121" s="1">
        <v>0</v>
      </c>
      <c r="AG5121" s="1">
        <v>1</v>
      </c>
      <c r="AH5121" s="1">
        <v>0</v>
      </c>
    </row>
    <row r="5122" spans="1:34">
      <c r="A5122" s="1" t="s">
        <v>13179</v>
      </c>
      <c r="B5122" s="1" t="s">
        <v>13180</v>
      </c>
      <c r="C5122" s="1" t="s">
        <v>255</v>
      </c>
      <c r="D5122" s="1">
        <v>6</v>
      </c>
      <c r="E5122" s="4">
        <v>44631</v>
      </c>
      <c r="F5122" s="1" t="s">
        <v>13181</v>
      </c>
      <c r="G5122" s="1" t="s">
        <v>72</v>
      </c>
      <c r="H5122" s="1" t="s">
        <v>65</v>
      </c>
      <c r="I5122" s="1">
        <v>0.8</v>
      </c>
      <c r="J5122" s="1" t="s">
        <v>75</v>
      </c>
      <c r="K5122" s="1">
        <v>0</v>
      </c>
      <c r="M5122" s="1">
        <v>0</v>
      </c>
      <c r="O5122" s="1">
        <v>0</v>
      </c>
      <c r="Q5122" s="1">
        <v>0</v>
      </c>
      <c r="S5122" s="1">
        <v>0</v>
      </c>
      <c r="U5122" s="1">
        <v>0</v>
      </c>
      <c r="W5122" s="1">
        <v>0</v>
      </c>
      <c r="Y5122" s="1">
        <v>0</v>
      </c>
      <c r="AA5122" s="1">
        <v>0</v>
      </c>
      <c r="AC5122" s="1">
        <v>0</v>
      </c>
      <c r="AE5122" s="1">
        <v>0</v>
      </c>
      <c r="AG5122" s="1">
        <v>1</v>
      </c>
      <c r="AH5122" s="1">
        <v>0</v>
      </c>
    </row>
    <row r="5123" spans="1:34">
      <c r="A5123" s="1" t="s">
        <v>13182</v>
      </c>
      <c r="B5123" s="1" t="s">
        <v>13183</v>
      </c>
      <c r="C5123" s="1" t="s">
        <v>64</v>
      </c>
      <c r="D5123" s="1">
        <v>77</v>
      </c>
      <c r="E5123" s="4">
        <v>44553</v>
      </c>
      <c r="F5123" s="1" t="s">
        <v>13184</v>
      </c>
      <c r="G5123" s="1" t="s">
        <v>72</v>
      </c>
      <c r="H5123" s="1" t="s">
        <v>73</v>
      </c>
      <c r="I5123" s="1">
        <v>0</v>
      </c>
      <c r="J5123" s="1" t="s">
        <v>961</v>
      </c>
      <c r="K5123" s="1">
        <v>0.7</v>
      </c>
      <c r="L5123" s="1" t="s">
        <v>75</v>
      </c>
      <c r="M5123" s="1">
        <v>0</v>
      </c>
      <c r="O5123" s="1">
        <v>0</v>
      </c>
      <c r="Q5123" s="1">
        <v>0</v>
      </c>
      <c r="S5123" s="1">
        <v>0</v>
      </c>
      <c r="U5123" s="1">
        <v>0</v>
      </c>
      <c r="W5123" s="1">
        <v>0</v>
      </c>
      <c r="Y5123" s="1">
        <v>0</v>
      </c>
      <c r="AA5123" s="1">
        <v>0</v>
      </c>
      <c r="AC5123" s="1">
        <v>0</v>
      </c>
      <c r="AE5123" s="1">
        <v>0</v>
      </c>
      <c r="AG5123" s="1">
        <v>2</v>
      </c>
      <c r="AH5123" s="1">
        <v>10500</v>
      </c>
    </row>
    <row r="5124" spans="1:34">
      <c r="A5124" s="1" t="s">
        <v>13185</v>
      </c>
      <c r="B5124" s="1" t="s">
        <v>13186</v>
      </c>
      <c r="C5124" s="1" t="s">
        <v>306</v>
      </c>
      <c r="D5124" s="1">
        <v>41</v>
      </c>
      <c r="E5124" s="4">
        <v>44559</v>
      </c>
      <c r="F5124" s="1" t="s">
        <v>13187</v>
      </c>
      <c r="G5124" s="1" t="s">
        <v>72</v>
      </c>
      <c r="H5124" s="1" t="s">
        <v>65</v>
      </c>
      <c r="I5124" s="1">
        <v>0.8</v>
      </c>
      <c r="J5124" s="1" t="s">
        <v>75</v>
      </c>
      <c r="K5124" s="1">
        <v>0</v>
      </c>
      <c r="M5124" s="1">
        <v>0</v>
      </c>
      <c r="O5124" s="1">
        <v>0</v>
      </c>
      <c r="Q5124" s="1">
        <v>0</v>
      </c>
      <c r="S5124" s="1">
        <v>0</v>
      </c>
      <c r="U5124" s="1">
        <v>0</v>
      </c>
      <c r="W5124" s="1">
        <v>0</v>
      </c>
      <c r="Y5124" s="1">
        <v>0</v>
      </c>
      <c r="AA5124" s="1">
        <v>0</v>
      </c>
      <c r="AC5124" s="1">
        <v>0</v>
      </c>
      <c r="AE5124" s="1">
        <v>0</v>
      </c>
      <c r="AG5124" s="1">
        <v>1</v>
      </c>
      <c r="AH5124" s="1">
        <v>0</v>
      </c>
    </row>
    <row r="5125" spans="1:34">
      <c r="A5125" s="1" t="s">
        <v>13188</v>
      </c>
      <c r="B5125" s="1" t="s">
        <v>13189</v>
      </c>
      <c r="C5125" s="1" t="s">
        <v>238</v>
      </c>
      <c r="D5125" s="1">
        <v>44</v>
      </c>
      <c r="E5125" s="4">
        <v>44560</v>
      </c>
      <c r="F5125" s="1" t="s">
        <v>13190</v>
      </c>
      <c r="G5125" s="1" t="s">
        <v>72</v>
      </c>
      <c r="H5125" s="1" t="s">
        <v>65</v>
      </c>
      <c r="I5125" s="1">
        <v>0.8</v>
      </c>
      <c r="J5125" s="1" t="s">
        <v>75</v>
      </c>
      <c r="K5125" s="1">
        <v>0</v>
      </c>
      <c r="M5125" s="1">
        <v>0</v>
      </c>
      <c r="O5125" s="1">
        <v>0</v>
      </c>
      <c r="Q5125" s="1">
        <v>0</v>
      </c>
      <c r="S5125" s="1">
        <v>0</v>
      </c>
      <c r="U5125" s="1">
        <v>0</v>
      </c>
      <c r="W5125" s="1">
        <v>0</v>
      </c>
      <c r="Y5125" s="1">
        <v>0</v>
      </c>
      <c r="AA5125" s="1">
        <v>0</v>
      </c>
      <c r="AC5125" s="1">
        <v>0</v>
      </c>
      <c r="AE5125" s="1">
        <v>0</v>
      </c>
      <c r="AG5125" s="1">
        <v>1</v>
      </c>
      <c r="AH5125" s="1">
        <v>0</v>
      </c>
    </row>
    <row r="5126" spans="1:34">
      <c r="A5126" s="1" t="s">
        <v>13191</v>
      </c>
      <c r="B5126" s="1" t="s">
        <v>13192</v>
      </c>
      <c r="C5126" s="1" t="s">
        <v>112</v>
      </c>
      <c r="D5126" s="1">
        <v>3</v>
      </c>
      <c r="E5126" s="4">
        <v>44607</v>
      </c>
      <c r="F5126" s="1" t="s">
        <v>13193</v>
      </c>
      <c r="G5126" s="1" t="s">
        <v>72</v>
      </c>
      <c r="H5126" s="1" t="s">
        <v>65</v>
      </c>
      <c r="I5126" s="1">
        <v>0.4</v>
      </c>
      <c r="J5126" s="1" t="s">
        <v>75</v>
      </c>
      <c r="K5126" s="1">
        <v>0</v>
      </c>
      <c r="M5126" s="1">
        <v>0</v>
      </c>
      <c r="O5126" s="1">
        <v>0</v>
      </c>
      <c r="Q5126" s="1">
        <v>0</v>
      </c>
      <c r="S5126" s="1">
        <v>0</v>
      </c>
      <c r="U5126" s="1">
        <v>0</v>
      </c>
      <c r="W5126" s="1">
        <v>0</v>
      </c>
      <c r="Y5126" s="1">
        <v>0</v>
      </c>
      <c r="AA5126" s="1">
        <v>0</v>
      </c>
      <c r="AC5126" s="1">
        <v>0</v>
      </c>
      <c r="AE5126" s="1">
        <v>0</v>
      </c>
      <c r="AG5126" s="1">
        <v>1</v>
      </c>
      <c r="AH5126" s="1">
        <v>0</v>
      </c>
    </row>
    <row r="5127" spans="1:34">
      <c r="A5127" s="1" t="s">
        <v>13194</v>
      </c>
      <c r="B5127" s="1" t="s">
        <v>13195</v>
      </c>
      <c r="C5127" s="1" t="s">
        <v>867</v>
      </c>
      <c r="D5127" s="1">
        <v>12</v>
      </c>
      <c r="E5127" s="1">
        <v>43524</v>
      </c>
      <c r="F5127" s="1" t="s">
        <v>20332</v>
      </c>
      <c r="G5127" s="1" t="s">
        <v>72</v>
      </c>
      <c r="H5127" s="1" t="s">
        <v>65</v>
      </c>
      <c r="I5127" s="1">
        <v>0.8</v>
      </c>
      <c r="J5127" s="1" t="s">
        <v>75</v>
      </c>
      <c r="K5127" s="1">
        <v>0</v>
      </c>
      <c r="M5127" s="1">
        <v>0</v>
      </c>
      <c r="O5127" s="1">
        <v>0</v>
      </c>
      <c r="Q5127" s="1">
        <v>0</v>
      </c>
      <c r="S5127" s="1">
        <v>0</v>
      </c>
      <c r="U5127" s="1">
        <v>0</v>
      </c>
      <c r="W5127" s="1">
        <v>0</v>
      </c>
      <c r="Y5127" s="1">
        <v>0</v>
      </c>
      <c r="AA5127" s="1">
        <v>0</v>
      </c>
      <c r="AC5127" s="1">
        <v>0</v>
      </c>
      <c r="AE5127" s="1">
        <v>0</v>
      </c>
      <c r="AG5127" s="1">
        <v>1</v>
      </c>
      <c r="AH5127" s="1">
        <v>0</v>
      </c>
    </row>
    <row r="5128" spans="1:34">
      <c r="A5128" s="1" t="s">
        <v>13196</v>
      </c>
      <c r="B5128" s="1" t="s">
        <v>13197</v>
      </c>
      <c r="C5128" s="1" t="s">
        <v>491</v>
      </c>
      <c r="D5128" s="1">
        <v>20</v>
      </c>
      <c r="E5128" s="1">
        <v>44772</v>
      </c>
      <c r="F5128" s="1" t="s">
        <v>20684</v>
      </c>
      <c r="G5128" s="1" t="s">
        <v>80</v>
      </c>
      <c r="H5128" s="1" t="s">
        <v>73</v>
      </c>
      <c r="I5128" s="1">
        <v>0.5</v>
      </c>
      <c r="J5128" s="1" t="s">
        <v>82</v>
      </c>
      <c r="K5128" s="1">
        <v>0.78</v>
      </c>
      <c r="L5128" s="1" t="s">
        <v>83</v>
      </c>
      <c r="M5128" s="1">
        <v>0.79</v>
      </c>
      <c r="N5128" s="1" t="s">
        <v>84</v>
      </c>
      <c r="O5128" s="1">
        <v>0.8</v>
      </c>
      <c r="P5128" s="1" t="s">
        <v>85</v>
      </c>
      <c r="Q5128" s="1">
        <v>0</v>
      </c>
      <c r="S5128" s="1">
        <v>0</v>
      </c>
      <c r="U5128" s="1">
        <v>0</v>
      </c>
      <c r="W5128" s="1">
        <v>0</v>
      </c>
      <c r="Y5128" s="1">
        <v>0</v>
      </c>
      <c r="AA5128" s="1">
        <v>0</v>
      </c>
      <c r="AC5128" s="1">
        <v>0</v>
      </c>
      <c r="AE5128" s="1">
        <v>0</v>
      </c>
      <c r="AG5128" s="1">
        <v>3</v>
      </c>
      <c r="AH5128" s="1">
        <v>0</v>
      </c>
    </row>
    <row r="5129" spans="1:34">
      <c r="A5129" s="1" t="s">
        <v>13198</v>
      </c>
      <c r="B5129" s="1" t="s">
        <v>13199</v>
      </c>
      <c r="C5129" s="1" t="s">
        <v>1331</v>
      </c>
      <c r="D5129" s="1">
        <v>10</v>
      </c>
      <c r="E5129" s="4">
        <v>44663</v>
      </c>
      <c r="F5129" s="1" t="s">
        <v>13200</v>
      </c>
      <c r="G5129" s="1" t="s">
        <v>80</v>
      </c>
      <c r="H5129" s="1" t="s">
        <v>73</v>
      </c>
      <c r="I5129" s="1">
        <v>0</v>
      </c>
      <c r="J5129" s="1" t="s">
        <v>13201</v>
      </c>
      <c r="K5129" s="1">
        <v>0</v>
      </c>
      <c r="L5129" s="1" t="s">
        <v>13202</v>
      </c>
      <c r="M5129" s="1">
        <v>0.5</v>
      </c>
      <c r="N5129" s="1" t="s">
        <v>82</v>
      </c>
      <c r="O5129" s="1">
        <v>0.6</v>
      </c>
      <c r="P5129" s="1" t="s">
        <v>83</v>
      </c>
      <c r="Q5129" s="1">
        <v>0.7</v>
      </c>
      <c r="R5129" s="1" t="s">
        <v>84</v>
      </c>
      <c r="S5129" s="1">
        <v>0.8</v>
      </c>
      <c r="T5129" s="1" t="s">
        <v>85</v>
      </c>
      <c r="U5129" s="1">
        <v>0</v>
      </c>
      <c r="W5129" s="1">
        <v>0</v>
      </c>
      <c r="Y5129" s="1">
        <v>0</v>
      </c>
      <c r="AA5129" s="1">
        <v>0</v>
      </c>
      <c r="AC5129" s="1">
        <v>0</v>
      </c>
      <c r="AE5129" s="1">
        <v>0</v>
      </c>
      <c r="AG5129" s="1">
        <v>6</v>
      </c>
      <c r="AH5129" s="1">
        <v>0</v>
      </c>
    </row>
    <row r="5130" spans="1:34">
      <c r="A5130" s="1" t="s">
        <v>13203</v>
      </c>
      <c r="B5130" s="1" t="s">
        <v>13204</v>
      </c>
      <c r="C5130" s="1" t="s">
        <v>65</v>
      </c>
      <c r="D5130" s="1">
        <v>4</v>
      </c>
      <c r="E5130" s="4">
        <v>44650</v>
      </c>
      <c r="F5130" s="1" t="s">
        <v>13205</v>
      </c>
      <c r="G5130" s="1" t="s">
        <v>796</v>
      </c>
      <c r="H5130" s="1" t="s">
        <v>73</v>
      </c>
      <c r="I5130" s="1">
        <v>0</v>
      </c>
      <c r="J5130" s="1" t="s">
        <v>13206</v>
      </c>
      <c r="K5130" s="1">
        <v>0</v>
      </c>
      <c r="L5130" s="1" t="s">
        <v>13207</v>
      </c>
      <c r="M5130" s="1">
        <v>0.5</v>
      </c>
      <c r="N5130" s="1" t="s">
        <v>8330</v>
      </c>
      <c r="O5130" s="1">
        <v>0.6</v>
      </c>
      <c r="P5130" s="1" t="s">
        <v>8331</v>
      </c>
      <c r="Q5130" s="1">
        <v>0.7</v>
      </c>
      <c r="R5130" s="1" t="s">
        <v>85</v>
      </c>
      <c r="S5130" s="1">
        <v>0</v>
      </c>
      <c r="U5130" s="1">
        <v>0</v>
      </c>
      <c r="W5130" s="1">
        <v>0</v>
      </c>
      <c r="Y5130" s="1">
        <v>0</v>
      </c>
      <c r="AA5130" s="1">
        <v>0</v>
      </c>
      <c r="AC5130" s="1">
        <v>0</v>
      </c>
      <c r="AE5130" s="1">
        <v>0</v>
      </c>
      <c r="AG5130" s="1">
        <v>0</v>
      </c>
      <c r="AH5130" s="1">
        <v>0</v>
      </c>
    </row>
    <row r="5131" spans="1:34">
      <c r="A5131" s="1" t="s">
        <v>13208</v>
      </c>
      <c r="B5131" s="1" t="s">
        <v>13209</v>
      </c>
      <c r="C5131" s="1" t="s">
        <v>228</v>
      </c>
      <c r="D5131" s="1">
        <v>14</v>
      </c>
      <c r="E5131" s="4">
        <v>44760</v>
      </c>
      <c r="F5131" s="1" t="s">
        <v>13210</v>
      </c>
      <c r="G5131" s="1" t="s">
        <v>72</v>
      </c>
      <c r="H5131" s="1" t="s">
        <v>65</v>
      </c>
      <c r="I5131" s="1">
        <v>0.8</v>
      </c>
      <c r="J5131" s="1" t="s">
        <v>75</v>
      </c>
      <c r="K5131" s="1">
        <v>0</v>
      </c>
      <c r="M5131" s="1">
        <v>0</v>
      </c>
      <c r="O5131" s="1">
        <v>0</v>
      </c>
      <c r="Q5131" s="1">
        <v>0</v>
      </c>
      <c r="S5131" s="1">
        <v>0</v>
      </c>
      <c r="U5131" s="1">
        <v>0</v>
      </c>
      <c r="W5131" s="1">
        <v>0</v>
      </c>
      <c r="Y5131" s="1">
        <v>0</v>
      </c>
      <c r="AA5131" s="1">
        <v>0</v>
      </c>
      <c r="AC5131" s="1">
        <v>0</v>
      </c>
      <c r="AE5131" s="1">
        <v>0</v>
      </c>
      <c r="AG5131" s="1">
        <v>1</v>
      </c>
      <c r="AH5131" s="1">
        <v>0</v>
      </c>
    </row>
    <row r="5132" spans="1:34">
      <c r="A5132" s="1" t="s">
        <v>13211</v>
      </c>
      <c r="B5132" s="1" t="s">
        <v>13212</v>
      </c>
      <c r="C5132" s="1" t="s">
        <v>259</v>
      </c>
      <c r="D5132" s="1">
        <v>31</v>
      </c>
      <c r="E5132" s="4">
        <v>44557</v>
      </c>
      <c r="F5132" s="1" t="s">
        <v>13213</v>
      </c>
      <c r="G5132" s="1" t="s">
        <v>72</v>
      </c>
      <c r="H5132" s="1" t="s">
        <v>65</v>
      </c>
      <c r="I5132" s="1">
        <v>0.6</v>
      </c>
      <c r="J5132" s="1" t="s">
        <v>75</v>
      </c>
      <c r="K5132" s="1">
        <v>0</v>
      </c>
      <c r="M5132" s="1">
        <v>0</v>
      </c>
      <c r="O5132" s="1">
        <v>0</v>
      </c>
      <c r="Q5132" s="1">
        <v>0</v>
      </c>
      <c r="S5132" s="1">
        <v>0</v>
      </c>
      <c r="U5132" s="1">
        <v>0</v>
      </c>
      <c r="W5132" s="1">
        <v>0</v>
      </c>
      <c r="Y5132" s="1">
        <v>0</v>
      </c>
      <c r="AA5132" s="1">
        <v>0</v>
      </c>
      <c r="AC5132" s="1">
        <v>0</v>
      </c>
      <c r="AE5132" s="1">
        <v>0</v>
      </c>
      <c r="AG5132" s="1">
        <v>1</v>
      </c>
      <c r="AH5132" s="1">
        <v>0</v>
      </c>
    </row>
    <row r="5133" spans="1:34">
      <c r="A5133" s="1" t="s">
        <v>13214</v>
      </c>
      <c r="B5133" s="1" t="s">
        <v>13215</v>
      </c>
      <c r="C5133" s="1" t="s">
        <v>129</v>
      </c>
      <c r="D5133" s="1">
        <v>25</v>
      </c>
      <c r="E5133" s="1">
        <v>41213</v>
      </c>
      <c r="F5133" s="1" t="s">
        <v>20332</v>
      </c>
      <c r="G5133" s="1" t="s">
        <v>72</v>
      </c>
      <c r="H5133" s="1" t="s">
        <v>65</v>
      </c>
      <c r="I5133" s="1">
        <v>0.8</v>
      </c>
      <c r="J5133" s="1" t="s">
        <v>75</v>
      </c>
      <c r="K5133" s="1">
        <v>0</v>
      </c>
      <c r="M5133" s="1">
        <v>0</v>
      </c>
      <c r="O5133" s="1">
        <v>0</v>
      </c>
      <c r="Q5133" s="1">
        <v>0</v>
      </c>
      <c r="S5133" s="1">
        <v>0</v>
      </c>
      <c r="U5133" s="1">
        <v>0</v>
      </c>
      <c r="W5133" s="1">
        <v>0</v>
      </c>
      <c r="Y5133" s="1">
        <v>0</v>
      </c>
      <c r="AA5133" s="1">
        <v>0</v>
      </c>
      <c r="AC5133" s="1">
        <v>0</v>
      </c>
      <c r="AE5133" s="1">
        <v>0</v>
      </c>
      <c r="AG5133" s="1">
        <v>1</v>
      </c>
      <c r="AH5133" s="1">
        <v>0</v>
      </c>
    </row>
    <row r="5134" spans="1:34">
      <c r="A5134" s="1" t="s">
        <v>13216</v>
      </c>
      <c r="B5134" s="1" t="s">
        <v>13217</v>
      </c>
      <c r="C5134" s="1" t="s">
        <v>152</v>
      </c>
      <c r="D5134" s="1">
        <v>9</v>
      </c>
      <c r="E5134" s="4">
        <v>44646</v>
      </c>
      <c r="F5134" s="1" t="s">
        <v>13218</v>
      </c>
      <c r="G5134" s="1" t="s">
        <v>72</v>
      </c>
      <c r="H5134" s="1" t="s">
        <v>73</v>
      </c>
      <c r="I5134" s="1">
        <v>0</v>
      </c>
      <c r="J5134" s="1" t="s">
        <v>1194</v>
      </c>
      <c r="K5134" s="1">
        <v>0.8</v>
      </c>
      <c r="L5134" s="1" t="s">
        <v>75</v>
      </c>
      <c r="M5134" s="1">
        <v>0</v>
      </c>
      <c r="O5134" s="1">
        <v>0</v>
      </c>
      <c r="Q5134" s="1">
        <v>0</v>
      </c>
      <c r="S5134" s="1">
        <v>0</v>
      </c>
      <c r="U5134" s="1">
        <v>0</v>
      </c>
      <c r="W5134" s="1">
        <v>0</v>
      </c>
      <c r="Y5134" s="1">
        <v>0</v>
      </c>
      <c r="AA5134" s="1">
        <v>0</v>
      </c>
      <c r="AC5134" s="1">
        <v>0</v>
      </c>
      <c r="AE5134" s="1">
        <v>0</v>
      </c>
      <c r="AG5134" s="1">
        <v>2</v>
      </c>
      <c r="AH5134" s="1">
        <v>12500</v>
      </c>
    </row>
    <row r="5135" spans="1:34">
      <c r="A5135" s="1" t="s">
        <v>13219</v>
      </c>
      <c r="B5135" s="1" t="s">
        <v>13220</v>
      </c>
      <c r="C5135" s="1" t="s">
        <v>115</v>
      </c>
      <c r="D5135" s="1">
        <v>15</v>
      </c>
      <c r="E5135" s="4">
        <v>44712</v>
      </c>
      <c r="F5135" s="1" t="s">
        <v>13221</v>
      </c>
      <c r="G5135" s="1" t="s">
        <v>72</v>
      </c>
      <c r="H5135" s="1" t="s">
        <v>73</v>
      </c>
      <c r="I5135" s="1">
        <v>0</v>
      </c>
      <c r="J5135" s="1" t="s">
        <v>74</v>
      </c>
      <c r="K5135" s="1">
        <v>0.8</v>
      </c>
      <c r="L5135" s="1" t="s">
        <v>75</v>
      </c>
      <c r="M5135" s="1">
        <v>0</v>
      </c>
      <c r="O5135" s="1">
        <v>0</v>
      </c>
      <c r="Q5135" s="1">
        <v>0</v>
      </c>
      <c r="S5135" s="1">
        <v>0</v>
      </c>
      <c r="U5135" s="1">
        <v>0</v>
      </c>
      <c r="W5135" s="1">
        <v>0</v>
      </c>
      <c r="Y5135" s="1">
        <v>0</v>
      </c>
      <c r="AA5135" s="1">
        <v>0</v>
      </c>
      <c r="AC5135" s="1">
        <v>0</v>
      </c>
      <c r="AE5135" s="1">
        <v>0</v>
      </c>
      <c r="AG5135" s="1">
        <v>2</v>
      </c>
      <c r="AH5135" s="1">
        <v>10000</v>
      </c>
    </row>
    <row r="5136" spans="1:34">
      <c r="A5136" s="1" t="s">
        <v>13222</v>
      </c>
      <c r="B5136" s="1" t="s">
        <v>13223</v>
      </c>
      <c r="C5136" s="1" t="s">
        <v>252</v>
      </c>
      <c r="D5136" s="1">
        <v>7</v>
      </c>
      <c r="E5136" s="4">
        <v>44607</v>
      </c>
      <c r="F5136" s="1" t="s">
        <v>13224</v>
      </c>
      <c r="G5136" s="1" t="s">
        <v>72</v>
      </c>
      <c r="H5136" s="1" t="s">
        <v>73</v>
      </c>
      <c r="I5136" s="1">
        <v>0</v>
      </c>
      <c r="J5136" s="1" t="s">
        <v>81</v>
      </c>
      <c r="K5136" s="1">
        <v>0.8</v>
      </c>
      <c r="L5136" s="1" t="s">
        <v>75</v>
      </c>
      <c r="M5136" s="1">
        <v>0</v>
      </c>
      <c r="O5136" s="1">
        <v>0</v>
      </c>
      <c r="Q5136" s="1">
        <v>0</v>
      </c>
      <c r="S5136" s="1">
        <v>0</v>
      </c>
      <c r="U5136" s="1">
        <v>0</v>
      </c>
      <c r="W5136" s="1">
        <v>0</v>
      </c>
      <c r="Y5136" s="1">
        <v>0</v>
      </c>
      <c r="AA5136" s="1">
        <v>0</v>
      </c>
      <c r="AC5136" s="1">
        <v>0</v>
      </c>
      <c r="AE5136" s="1">
        <v>0</v>
      </c>
      <c r="AG5136" s="1">
        <v>2</v>
      </c>
      <c r="AH5136" s="1">
        <v>15000</v>
      </c>
    </row>
    <row r="5137" spans="1:34">
      <c r="A5137" s="1" t="s">
        <v>13225</v>
      </c>
      <c r="B5137" s="1" t="s">
        <v>13226</v>
      </c>
      <c r="C5137" s="1" t="s">
        <v>923</v>
      </c>
      <c r="D5137" s="1">
        <v>8</v>
      </c>
      <c r="E5137" s="1">
        <v>42822</v>
      </c>
      <c r="F5137" s="1" t="s">
        <v>20332</v>
      </c>
      <c r="G5137" s="1" t="s">
        <v>72</v>
      </c>
      <c r="H5137" s="1" t="s">
        <v>73</v>
      </c>
      <c r="I5137" s="1">
        <v>0</v>
      </c>
      <c r="J5137" s="1" t="s">
        <v>74</v>
      </c>
      <c r="K5137" s="1">
        <v>0.6</v>
      </c>
      <c r="L5137" s="1" t="s">
        <v>75</v>
      </c>
      <c r="M5137" s="1">
        <v>0</v>
      </c>
      <c r="O5137" s="1">
        <v>0</v>
      </c>
      <c r="Q5137" s="1">
        <v>0</v>
      </c>
      <c r="S5137" s="1">
        <v>0</v>
      </c>
      <c r="U5137" s="1">
        <v>0</v>
      </c>
      <c r="W5137" s="1">
        <v>0</v>
      </c>
      <c r="Y5137" s="1">
        <v>0</v>
      </c>
      <c r="AA5137" s="1">
        <v>0</v>
      </c>
      <c r="AC5137" s="1">
        <v>0</v>
      </c>
      <c r="AE5137" s="1">
        <v>0</v>
      </c>
      <c r="AG5137" s="1">
        <v>2</v>
      </c>
      <c r="AH5137" s="1">
        <v>10000</v>
      </c>
    </row>
    <row r="5138" spans="1:34">
      <c r="A5138" s="1" t="s">
        <v>13227</v>
      </c>
      <c r="B5138" s="1" t="s">
        <v>13228</v>
      </c>
      <c r="C5138" s="1" t="s">
        <v>159</v>
      </c>
      <c r="D5138" s="1">
        <v>56</v>
      </c>
      <c r="E5138" s="4">
        <v>44558</v>
      </c>
      <c r="F5138" s="1" t="s">
        <v>13229</v>
      </c>
      <c r="G5138" s="1" t="s">
        <v>72</v>
      </c>
      <c r="H5138" s="1" t="s">
        <v>73</v>
      </c>
      <c r="I5138" s="1">
        <v>0</v>
      </c>
      <c r="J5138" s="1" t="s">
        <v>81</v>
      </c>
      <c r="K5138" s="1">
        <v>0.8</v>
      </c>
      <c r="L5138" s="1" t="s">
        <v>75</v>
      </c>
      <c r="M5138" s="1">
        <v>0</v>
      </c>
      <c r="O5138" s="1">
        <v>0</v>
      </c>
      <c r="Q5138" s="1">
        <v>0</v>
      </c>
      <c r="S5138" s="1">
        <v>0</v>
      </c>
      <c r="U5138" s="1">
        <v>0</v>
      </c>
      <c r="W5138" s="1">
        <v>0</v>
      </c>
      <c r="Y5138" s="1">
        <v>0</v>
      </c>
      <c r="AA5138" s="1">
        <v>0</v>
      </c>
      <c r="AC5138" s="1">
        <v>0</v>
      </c>
      <c r="AE5138" s="1">
        <v>0</v>
      </c>
      <c r="AG5138" s="1">
        <v>2</v>
      </c>
      <c r="AH5138" s="1">
        <v>15000</v>
      </c>
    </row>
    <row r="5139" spans="1:34">
      <c r="A5139" s="1" t="s">
        <v>13230</v>
      </c>
      <c r="B5139" s="1" t="s">
        <v>13231</v>
      </c>
      <c r="C5139" s="1" t="s">
        <v>411</v>
      </c>
      <c r="H5139" s="1" t="s">
        <v>65</v>
      </c>
      <c r="I5139" s="1" t="s">
        <v>66</v>
      </c>
      <c r="V5139" s="1" t="s">
        <v>67</v>
      </c>
    </row>
    <row r="5140" spans="1:34">
      <c r="A5140" s="1" t="s">
        <v>13232</v>
      </c>
      <c r="B5140" s="1" t="s">
        <v>13233</v>
      </c>
      <c r="C5140" s="1" t="s">
        <v>259</v>
      </c>
      <c r="D5140" s="1">
        <v>5</v>
      </c>
      <c r="E5140" s="1">
        <v>44286</v>
      </c>
      <c r="F5140" s="1" t="s">
        <v>20332</v>
      </c>
      <c r="G5140" s="1" t="s">
        <v>72</v>
      </c>
      <c r="H5140" s="1" t="s">
        <v>65</v>
      </c>
      <c r="I5140" s="1">
        <v>0.75</v>
      </c>
      <c r="J5140" s="1" t="s">
        <v>75</v>
      </c>
      <c r="K5140" s="1">
        <v>0</v>
      </c>
      <c r="M5140" s="1">
        <v>0</v>
      </c>
      <c r="O5140" s="1">
        <v>0</v>
      </c>
      <c r="Q5140" s="1">
        <v>0</v>
      </c>
      <c r="S5140" s="1">
        <v>0</v>
      </c>
      <c r="U5140" s="1">
        <v>0</v>
      </c>
      <c r="W5140" s="1">
        <v>0</v>
      </c>
      <c r="Y5140" s="1">
        <v>0</v>
      </c>
      <c r="AA5140" s="1">
        <v>0</v>
      </c>
      <c r="AC5140" s="1">
        <v>0</v>
      </c>
      <c r="AE5140" s="1">
        <v>0</v>
      </c>
      <c r="AG5140" s="1">
        <v>1</v>
      </c>
      <c r="AH5140" s="1">
        <v>0</v>
      </c>
    </row>
    <row r="5141" spans="1:34">
      <c r="A5141" s="1" t="s">
        <v>13234</v>
      </c>
      <c r="B5141" s="1" t="s">
        <v>13235</v>
      </c>
      <c r="C5141" s="1" t="s">
        <v>365</v>
      </c>
      <c r="D5141" s="1">
        <v>4</v>
      </c>
      <c r="E5141" s="4">
        <v>44665</v>
      </c>
      <c r="F5141" s="1" t="s">
        <v>13236</v>
      </c>
      <c r="G5141" s="1" t="s">
        <v>72</v>
      </c>
      <c r="H5141" s="1" t="s">
        <v>65</v>
      </c>
      <c r="I5141" s="1">
        <v>0.8</v>
      </c>
      <c r="J5141" s="1" t="s">
        <v>75</v>
      </c>
      <c r="K5141" s="1">
        <v>0</v>
      </c>
      <c r="M5141" s="1">
        <v>0</v>
      </c>
      <c r="O5141" s="1">
        <v>0</v>
      </c>
      <c r="Q5141" s="1">
        <v>0</v>
      </c>
      <c r="S5141" s="1">
        <v>0</v>
      </c>
      <c r="U5141" s="1">
        <v>0</v>
      </c>
      <c r="W5141" s="1">
        <v>0</v>
      </c>
      <c r="Y5141" s="1">
        <v>0</v>
      </c>
      <c r="AA5141" s="1">
        <v>0</v>
      </c>
      <c r="AC5141" s="1">
        <v>0</v>
      </c>
      <c r="AE5141" s="1">
        <v>0</v>
      </c>
      <c r="AG5141" s="1">
        <v>1</v>
      </c>
      <c r="AH5141" s="1">
        <v>0</v>
      </c>
    </row>
    <row r="5142" spans="1:34">
      <c r="A5142" s="1" t="s">
        <v>13237</v>
      </c>
      <c r="B5142" s="1" t="s">
        <v>13238</v>
      </c>
      <c r="C5142" s="1" t="s">
        <v>163</v>
      </c>
      <c r="D5142" s="1">
        <v>26</v>
      </c>
      <c r="E5142" s="4">
        <v>44712</v>
      </c>
      <c r="F5142" s="1" t="s">
        <v>13239</v>
      </c>
      <c r="G5142" s="1" t="s">
        <v>72</v>
      </c>
      <c r="H5142" s="1" t="s">
        <v>73</v>
      </c>
      <c r="I5142" s="1">
        <v>0</v>
      </c>
      <c r="J5142" s="1" t="s">
        <v>74</v>
      </c>
      <c r="K5142" s="1">
        <v>0.6</v>
      </c>
      <c r="L5142" s="1" t="s">
        <v>75</v>
      </c>
      <c r="M5142" s="1">
        <v>0</v>
      </c>
      <c r="O5142" s="1">
        <v>0</v>
      </c>
      <c r="Q5142" s="1">
        <v>0</v>
      </c>
      <c r="S5142" s="1">
        <v>0</v>
      </c>
      <c r="U5142" s="1">
        <v>0</v>
      </c>
      <c r="W5142" s="1">
        <v>0</v>
      </c>
      <c r="Y5142" s="1">
        <v>0</v>
      </c>
      <c r="AA5142" s="1">
        <v>0</v>
      </c>
      <c r="AC5142" s="1">
        <v>0</v>
      </c>
      <c r="AE5142" s="1">
        <v>0</v>
      </c>
      <c r="AG5142" s="1">
        <v>2</v>
      </c>
      <c r="AH5142" s="1">
        <v>10000</v>
      </c>
    </row>
    <row r="5143" spans="1:34">
      <c r="A5143" s="1" t="s">
        <v>13240</v>
      </c>
      <c r="B5143" s="1" t="s">
        <v>13241</v>
      </c>
      <c r="C5143" s="1" t="s">
        <v>172</v>
      </c>
      <c r="D5143" s="1">
        <v>8</v>
      </c>
      <c r="E5143" s="1">
        <v>44333</v>
      </c>
      <c r="F5143" s="1" t="s">
        <v>20332</v>
      </c>
      <c r="G5143" s="1" t="s">
        <v>72</v>
      </c>
      <c r="H5143" s="1" t="s">
        <v>73</v>
      </c>
      <c r="I5143" s="1">
        <v>0</v>
      </c>
      <c r="J5143" s="1" t="s">
        <v>3434</v>
      </c>
      <c r="K5143" s="1">
        <v>0.8</v>
      </c>
      <c r="L5143" s="1" t="s">
        <v>75</v>
      </c>
      <c r="M5143" s="1">
        <v>0</v>
      </c>
      <c r="O5143" s="1">
        <v>0</v>
      </c>
      <c r="Q5143" s="1">
        <v>0</v>
      </c>
      <c r="S5143" s="1">
        <v>0</v>
      </c>
      <c r="U5143" s="1">
        <v>0</v>
      </c>
      <c r="W5143" s="1">
        <v>0</v>
      </c>
      <c r="Y5143" s="1">
        <v>0</v>
      </c>
      <c r="AA5143" s="1">
        <v>0</v>
      </c>
      <c r="AC5143" s="1">
        <v>0</v>
      </c>
      <c r="AE5143" s="1">
        <v>0</v>
      </c>
      <c r="AG5143" s="1">
        <v>2</v>
      </c>
      <c r="AH5143" s="1">
        <v>8174</v>
      </c>
    </row>
    <row r="5144" spans="1:34">
      <c r="A5144" s="1" t="s">
        <v>13242</v>
      </c>
      <c r="B5144" s="1" t="s">
        <v>13243</v>
      </c>
      <c r="C5144" s="1" t="s">
        <v>620</v>
      </c>
      <c r="D5144" s="1">
        <v>18</v>
      </c>
      <c r="E5144" s="4">
        <v>44719</v>
      </c>
      <c r="F5144" s="1" t="s">
        <v>13244</v>
      </c>
      <c r="G5144" s="1" t="s">
        <v>72</v>
      </c>
      <c r="H5144" s="1" t="s">
        <v>65</v>
      </c>
      <c r="I5144" s="1">
        <v>0.8</v>
      </c>
      <c r="J5144" s="1" t="s">
        <v>75</v>
      </c>
      <c r="K5144" s="1">
        <v>0</v>
      </c>
      <c r="M5144" s="1">
        <v>0</v>
      </c>
      <c r="O5144" s="1">
        <v>0</v>
      </c>
      <c r="Q5144" s="1">
        <v>0</v>
      </c>
      <c r="S5144" s="1">
        <v>0</v>
      </c>
      <c r="U5144" s="1">
        <v>0</v>
      </c>
      <c r="W5144" s="1">
        <v>0</v>
      </c>
      <c r="Y5144" s="1">
        <v>0</v>
      </c>
      <c r="AA5144" s="1">
        <v>0</v>
      </c>
      <c r="AC5144" s="1">
        <v>0</v>
      </c>
      <c r="AE5144" s="1">
        <v>0</v>
      </c>
      <c r="AG5144" s="1">
        <v>1</v>
      </c>
      <c r="AH5144" s="1">
        <v>0</v>
      </c>
    </row>
    <row r="5145" spans="1:34">
      <c r="A5145" s="1" t="s">
        <v>13245</v>
      </c>
      <c r="B5145" s="1" t="s">
        <v>13246</v>
      </c>
      <c r="C5145" s="1" t="s">
        <v>118</v>
      </c>
      <c r="D5145" s="1">
        <v>5</v>
      </c>
      <c r="E5145" s="4">
        <v>44595</v>
      </c>
      <c r="F5145" s="1" t="s">
        <v>13247</v>
      </c>
      <c r="G5145" s="1" t="s">
        <v>80</v>
      </c>
      <c r="H5145" s="1" t="s">
        <v>73</v>
      </c>
      <c r="I5145" s="1">
        <v>0</v>
      </c>
      <c r="J5145" s="1" t="s">
        <v>89</v>
      </c>
      <c r="K5145" s="1">
        <v>0.4</v>
      </c>
      <c r="L5145" s="1" t="s">
        <v>82</v>
      </c>
      <c r="M5145" s="1">
        <v>0.5</v>
      </c>
      <c r="N5145" s="1" t="s">
        <v>83</v>
      </c>
      <c r="O5145" s="1">
        <v>0.6</v>
      </c>
      <c r="P5145" s="1" t="s">
        <v>84</v>
      </c>
      <c r="Q5145" s="1">
        <v>0.7</v>
      </c>
      <c r="R5145" s="1" t="s">
        <v>85</v>
      </c>
      <c r="S5145" s="1">
        <v>0</v>
      </c>
      <c r="U5145" s="1">
        <v>0</v>
      </c>
      <c r="W5145" s="1">
        <v>0</v>
      </c>
      <c r="Y5145" s="1">
        <v>0</v>
      </c>
      <c r="AA5145" s="1">
        <v>0</v>
      </c>
      <c r="AC5145" s="1">
        <v>0</v>
      </c>
      <c r="AE5145" s="1">
        <v>0</v>
      </c>
      <c r="AG5145" s="1">
        <v>4</v>
      </c>
      <c r="AH5145" s="1">
        <v>12000</v>
      </c>
    </row>
    <row r="5146" spans="1:34">
      <c r="A5146" s="1" t="s">
        <v>13248</v>
      </c>
      <c r="B5146" s="1" t="s">
        <v>13249</v>
      </c>
      <c r="C5146" s="1" t="s">
        <v>196</v>
      </c>
      <c r="H5146" s="1" t="s">
        <v>65</v>
      </c>
      <c r="I5146" s="1" t="s">
        <v>66</v>
      </c>
      <c r="V5146" s="1" t="s">
        <v>67</v>
      </c>
    </row>
    <row r="5147" spans="1:34">
      <c r="A5147" s="1" t="s">
        <v>13250</v>
      </c>
      <c r="B5147" s="1" t="s">
        <v>13251</v>
      </c>
      <c r="C5147" s="1" t="s">
        <v>172</v>
      </c>
      <c r="D5147" s="1">
        <v>23</v>
      </c>
      <c r="E5147" s="1">
        <v>38793</v>
      </c>
      <c r="F5147" s="1" t="s">
        <v>20332</v>
      </c>
      <c r="G5147" s="1" t="s">
        <v>72</v>
      </c>
      <c r="H5147" s="1" t="s">
        <v>65</v>
      </c>
      <c r="I5147" s="1">
        <v>0.2</v>
      </c>
      <c r="J5147" s="1" t="s">
        <v>75</v>
      </c>
      <c r="K5147" s="1">
        <v>0</v>
      </c>
      <c r="M5147" s="1">
        <v>0</v>
      </c>
      <c r="O5147" s="1">
        <v>0</v>
      </c>
      <c r="Q5147" s="1">
        <v>0</v>
      </c>
      <c r="S5147" s="1">
        <v>0</v>
      </c>
      <c r="U5147" s="1">
        <v>0</v>
      </c>
      <c r="W5147" s="1">
        <v>0</v>
      </c>
      <c r="Y5147" s="1">
        <v>0</v>
      </c>
      <c r="AA5147" s="1">
        <v>0</v>
      </c>
      <c r="AC5147" s="1">
        <v>0</v>
      </c>
      <c r="AE5147" s="1">
        <v>0</v>
      </c>
      <c r="AG5147" s="1">
        <v>1</v>
      </c>
      <c r="AH5147" s="1">
        <v>0</v>
      </c>
    </row>
    <row r="5148" spans="1:34">
      <c r="A5148" s="1" t="s">
        <v>13252</v>
      </c>
      <c r="B5148" s="1" t="s">
        <v>13253</v>
      </c>
      <c r="C5148" s="1" t="s">
        <v>235</v>
      </c>
      <c r="D5148" s="1">
        <v>4</v>
      </c>
      <c r="E5148" s="4">
        <v>44690</v>
      </c>
      <c r="F5148" s="1" t="s">
        <v>13254</v>
      </c>
      <c r="G5148" s="1" t="s">
        <v>72</v>
      </c>
      <c r="H5148" s="1" t="s">
        <v>65</v>
      </c>
      <c r="I5148" s="1">
        <v>0.8</v>
      </c>
      <c r="J5148" s="1" t="s">
        <v>75</v>
      </c>
      <c r="K5148" s="1">
        <v>0</v>
      </c>
      <c r="M5148" s="1">
        <v>0</v>
      </c>
      <c r="O5148" s="1">
        <v>0</v>
      </c>
      <c r="Q5148" s="1">
        <v>0</v>
      </c>
      <c r="S5148" s="1">
        <v>0</v>
      </c>
      <c r="U5148" s="1">
        <v>0</v>
      </c>
      <c r="W5148" s="1">
        <v>0</v>
      </c>
      <c r="Y5148" s="1">
        <v>0</v>
      </c>
      <c r="AA5148" s="1">
        <v>0</v>
      </c>
      <c r="AC5148" s="1">
        <v>0</v>
      </c>
      <c r="AE5148" s="1">
        <v>0</v>
      </c>
      <c r="AG5148" s="1">
        <v>1</v>
      </c>
      <c r="AH5148" s="1">
        <v>0</v>
      </c>
    </row>
    <row r="5149" spans="1:34">
      <c r="A5149" s="1" t="s">
        <v>13255</v>
      </c>
      <c r="B5149" s="1" t="s">
        <v>13256</v>
      </c>
      <c r="C5149" s="1" t="s">
        <v>149</v>
      </c>
      <c r="D5149" s="1">
        <v>9</v>
      </c>
      <c r="E5149" s="1">
        <v>39195</v>
      </c>
      <c r="F5149" s="1" t="s">
        <v>20332</v>
      </c>
      <c r="G5149" s="1" t="s">
        <v>72</v>
      </c>
      <c r="H5149" s="1" t="s">
        <v>65</v>
      </c>
      <c r="I5149" s="1">
        <v>0.8</v>
      </c>
      <c r="J5149" s="1" t="s">
        <v>75</v>
      </c>
      <c r="K5149" s="1">
        <v>0</v>
      </c>
      <c r="M5149" s="1">
        <v>0</v>
      </c>
      <c r="O5149" s="1">
        <v>0</v>
      </c>
      <c r="Q5149" s="1">
        <v>0</v>
      </c>
      <c r="S5149" s="1">
        <v>0</v>
      </c>
      <c r="U5149" s="1">
        <v>0</v>
      </c>
      <c r="W5149" s="1">
        <v>0</v>
      </c>
      <c r="Y5149" s="1">
        <v>0</v>
      </c>
      <c r="AA5149" s="1">
        <v>0</v>
      </c>
      <c r="AC5149" s="1">
        <v>0</v>
      </c>
      <c r="AE5149" s="1">
        <v>0</v>
      </c>
      <c r="AG5149" s="1">
        <v>1</v>
      </c>
      <c r="AH5149" s="1">
        <v>0</v>
      </c>
    </row>
    <row r="5150" spans="1:34">
      <c r="A5150" s="1" t="s">
        <v>13257</v>
      </c>
      <c r="B5150" s="1" t="s">
        <v>13258</v>
      </c>
      <c r="C5150" s="1" t="s">
        <v>443</v>
      </c>
      <c r="D5150" s="1">
        <v>17</v>
      </c>
      <c r="E5150" s="4">
        <v>44760</v>
      </c>
      <c r="F5150" s="1" t="s">
        <v>13259</v>
      </c>
      <c r="G5150" s="1" t="s">
        <v>72</v>
      </c>
      <c r="H5150" s="1" t="s">
        <v>65</v>
      </c>
      <c r="I5150" s="1">
        <v>0.8</v>
      </c>
      <c r="J5150" s="1" t="s">
        <v>75</v>
      </c>
      <c r="K5150" s="1">
        <v>0</v>
      </c>
      <c r="M5150" s="1">
        <v>0</v>
      </c>
      <c r="O5150" s="1">
        <v>0</v>
      </c>
      <c r="Q5150" s="1">
        <v>0</v>
      </c>
      <c r="S5150" s="1">
        <v>0</v>
      </c>
      <c r="U5150" s="1">
        <v>0</v>
      </c>
      <c r="W5150" s="1">
        <v>0</v>
      </c>
      <c r="Y5150" s="1">
        <v>0</v>
      </c>
      <c r="AA5150" s="1">
        <v>0</v>
      </c>
      <c r="AC5150" s="1">
        <v>0</v>
      </c>
      <c r="AE5150" s="1">
        <v>0</v>
      </c>
      <c r="AG5150" s="1">
        <v>1</v>
      </c>
      <c r="AH5150" s="1">
        <v>0</v>
      </c>
    </row>
    <row r="5151" spans="1:34">
      <c r="A5151" s="1" t="s">
        <v>13260</v>
      </c>
      <c r="B5151" s="1" t="s">
        <v>13261</v>
      </c>
      <c r="C5151" s="1" t="s">
        <v>235</v>
      </c>
      <c r="D5151" s="1">
        <v>9</v>
      </c>
      <c r="E5151" s="4">
        <v>44730</v>
      </c>
      <c r="F5151" s="1" t="s">
        <v>13262</v>
      </c>
      <c r="G5151" s="1" t="s">
        <v>80</v>
      </c>
      <c r="H5151" s="1" t="s">
        <v>65</v>
      </c>
      <c r="I5151" s="1">
        <v>0.8</v>
      </c>
      <c r="J5151" s="1" t="s">
        <v>75</v>
      </c>
      <c r="K5151" s="1">
        <v>0</v>
      </c>
      <c r="M5151" s="1">
        <v>0</v>
      </c>
      <c r="O5151" s="1">
        <v>0</v>
      </c>
      <c r="Q5151" s="1">
        <v>0</v>
      </c>
      <c r="S5151" s="1">
        <v>0</v>
      </c>
      <c r="U5151" s="1">
        <v>0</v>
      </c>
      <c r="W5151" s="1">
        <v>0</v>
      </c>
      <c r="Y5151" s="1">
        <v>0</v>
      </c>
      <c r="AA5151" s="1">
        <v>0</v>
      </c>
      <c r="AC5151" s="1">
        <v>0</v>
      </c>
      <c r="AE5151" s="1">
        <v>0</v>
      </c>
      <c r="AG5151" s="1">
        <v>1</v>
      </c>
      <c r="AH5151" s="1">
        <v>0</v>
      </c>
    </row>
    <row r="5152" spans="1:34">
      <c r="A5152" s="1" t="s">
        <v>13263</v>
      </c>
      <c r="B5152" s="1" t="s">
        <v>13264</v>
      </c>
      <c r="C5152" s="1" t="s">
        <v>327</v>
      </c>
      <c r="D5152" s="1">
        <v>5</v>
      </c>
      <c r="E5152" s="1">
        <v>43939</v>
      </c>
      <c r="F5152" s="1" t="s">
        <v>20332</v>
      </c>
      <c r="G5152" s="1" t="s">
        <v>72</v>
      </c>
      <c r="H5152" s="1" t="s">
        <v>65</v>
      </c>
      <c r="I5152" s="1">
        <v>0.2</v>
      </c>
      <c r="J5152" s="1" t="s">
        <v>75</v>
      </c>
      <c r="K5152" s="1">
        <v>0</v>
      </c>
      <c r="M5152" s="1">
        <v>0</v>
      </c>
      <c r="O5152" s="1">
        <v>0</v>
      </c>
      <c r="Q5152" s="1">
        <v>0</v>
      </c>
      <c r="S5152" s="1">
        <v>0</v>
      </c>
      <c r="U5152" s="1">
        <v>0</v>
      </c>
      <c r="W5152" s="1">
        <v>0</v>
      </c>
      <c r="Y5152" s="1">
        <v>0</v>
      </c>
      <c r="AA5152" s="1">
        <v>0</v>
      </c>
      <c r="AC5152" s="1">
        <v>0</v>
      </c>
      <c r="AE5152" s="1">
        <v>0</v>
      </c>
      <c r="AG5152" s="1">
        <v>1</v>
      </c>
      <c r="AH5152" s="1">
        <v>0</v>
      </c>
    </row>
    <row r="5153" spans="1:34">
      <c r="A5153" s="1" t="s">
        <v>13265</v>
      </c>
      <c r="B5153" s="1" t="s">
        <v>13266</v>
      </c>
      <c r="C5153" s="1" t="s">
        <v>423</v>
      </c>
      <c r="D5153" s="1">
        <v>7</v>
      </c>
      <c r="E5153" s="4">
        <v>44644</v>
      </c>
      <c r="F5153" s="1" t="s">
        <v>13267</v>
      </c>
      <c r="G5153" s="1" t="s">
        <v>72</v>
      </c>
      <c r="H5153" s="1" t="s">
        <v>65</v>
      </c>
      <c r="I5153" s="1">
        <v>0.5</v>
      </c>
      <c r="J5153" s="1" t="s">
        <v>75</v>
      </c>
      <c r="K5153" s="1">
        <v>0</v>
      </c>
      <c r="M5153" s="1">
        <v>0</v>
      </c>
      <c r="O5153" s="1">
        <v>0</v>
      </c>
      <c r="Q5153" s="1">
        <v>0</v>
      </c>
      <c r="S5153" s="1">
        <v>0</v>
      </c>
      <c r="U5153" s="1">
        <v>0</v>
      </c>
      <c r="W5153" s="1">
        <v>0</v>
      </c>
      <c r="Y5153" s="1">
        <v>0</v>
      </c>
      <c r="AA5153" s="1">
        <v>0</v>
      </c>
      <c r="AC5153" s="1">
        <v>0</v>
      </c>
      <c r="AE5153" s="1">
        <v>0</v>
      </c>
      <c r="AG5153" s="1">
        <v>1</v>
      </c>
      <c r="AH5153" s="1">
        <v>0</v>
      </c>
    </row>
    <row r="5154" spans="1:34">
      <c r="A5154" s="1" t="s">
        <v>13268</v>
      </c>
      <c r="B5154" s="1" t="s">
        <v>13269</v>
      </c>
      <c r="C5154" s="1" t="s">
        <v>245</v>
      </c>
      <c r="D5154" s="1">
        <v>5</v>
      </c>
      <c r="E5154" s="1">
        <v>44594</v>
      </c>
      <c r="F5154" s="1" t="s">
        <v>20685</v>
      </c>
      <c r="G5154" s="1" t="s">
        <v>72</v>
      </c>
      <c r="H5154" s="1" t="s">
        <v>73</v>
      </c>
      <c r="I5154" s="1">
        <v>0</v>
      </c>
      <c r="J5154" s="1" t="s">
        <v>89</v>
      </c>
      <c r="K5154" s="1">
        <v>0.3</v>
      </c>
      <c r="L5154" s="1" t="s">
        <v>75</v>
      </c>
      <c r="M5154" s="1">
        <v>0</v>
      </c>
      <c r="O5154" s="1">
        <v>0</v>
      </c>
      <c r="Q5154" s="1">
        <v>0</v>
      </c>
      <c r="S5154" s="1">
        <v>0</v>
      </c>
      <c r="U5154" s="1">
        <v>0</v>
      </c>
      <c r="W5154" s="1">
        <v>0</v>
      </c>
      <c r="Y5154" s="1">
        <v>0</v>
      </c>
      <c r="AA5154" s="1">
        <v>0</v>
      </c>
      <c r="AC5154" s="1">
        <v>0</v>
      </c>
      <c r="AE5154" s="1">
        <v>0</v>
      </c>
      <c r="AG5154" s="1">
        <v>2</v>
      </c>
      <c r="AH5154" s="1">
        <v>12000</v>
      </c>
    </row>
    <row r="5155" spans="1:34">
      <c r="A5155" s="1" t="s">
        <v>13270</v>
      </c>
      <c r="B5155" s="1" t="s">
        <v>13271</v>
      </c>
      <c r="C5155" s="1" t="s">
        <v>378</v>
      </c>
      <c r="D5155" s="1">
        <v>9</v>
      </c>
      <c r="E5155" s="4">
        <v>44708</v>
      </c>
      <c r="F5155" s="1" t="s">
        <v>13272</v>
      </c>
      <c r="G5155" s="1" t="s">
        <v>72</v>
      </c>
      <c r="H5155" s="1" t="s">
        <v>65</v>
      </c>
      <c r="I5155" s="1">
        <v>0.8</v>
      </c>
      <c r="J5155" s="1" t="s">
        <v>75</v>
      </c>
      <c r="K5155" s="1">
        <v>0</v>
      </c>
      <c r="M5155" s="1">
        <v>0</v>
      </c>
      <c r="O5155" s="1">
        <v>0</v>
      </c>
      <c r="Q5155" s="1">
        <v>0</v>
      </c>
      <c r="S5155" s="1">
        <v>0</v>
      </c>
      <c r="U5155" s="1">
        <v>0</v>
      </c>
      <c r="W5155" s="1">
        <v>0</v>
      </c>
      <c r="Y5155" s="1">
        <v>0</v>
      </c>
      <c r="AA5155" s="1">
        <v>0</v>
      </c>
      <c r="AC5155" s="1">
        <v>0</v>
      </c>
      <c r="AE5155" s="1">
        <v>0</v>
      </c>
      <c r="AG5155" s="1">
        <v>1</v>
      </c>
      <c r="AH5155" s="1">
        <v>0</v>
      </c>
    </row>
    <row r="5156" spans="1:34">
      <c r="A5156" s="1" t="s">
        <v>13273</v>
      </c>
      <c r="B5156" s="1" t="s">
        <v>13274</v>
      </c>
      <c r="C5156" s="1" t="s">
        <v>112</v>
      </c>
      <c r="D5156" s="1">
        <v>81</v>
      </c>
      <c r="E5156" s="4">
        <v>44529</v>
      </c>
      <c r="F5156" s="1" t="s">
        <v>13275</v>
      </c>
      <c r="G5156" s="1" t="s">
        <v>72</v>
      </c>
      <c r="H5156" s="1" t="s">
        <v>65</v>
      </c>
      <c r="I5156" s="1">
        <v>0.6</v>
      </c>
      <c r="J5156" s="1" t="s">
        <v>75</v>
      </c>
      <c r="K5156" s="1">
        <v>0</v>
      </c>
      <c r="M5156" s="1">
        <v>0</v>
      </c>
      <c r="O5156" s="1">
        <v>0</v>
      </c>
      <c r="Q5156" s="1">
        <v>0</v>
      </c>
      <c r="S5156" s="1">
        <v>0</v>
      </c>
      <c r="U5156" s="1">
        <v>0</v>
      </c>
      <c r="W5156" s="1">
        <v>0</v>
      </c>
      <c r="Y5156" s="1">
        <v>0</v>
      </c>
      <c r="AA5156" s="1">
        <v>0</v>
      </c>
      <c r="AC5156" s="1">
        <v>0</v>
      </c>
      <c r="AE5156" s="1">
        <v>0</v>
      </c>
      <c r="AG5156" s="1">
        <v>1</v>
      </c>
      <c r="AH5156" s="1">
        <v>0</v>
      </c>
    </row>
    <row r="5157" spans="1:34">
      <c r="A5157" s="1" t="s">
        <v>13276</v>
      </c>
      <c r="B5157" s="1" t="s">
        <v>13277</v>
      </c>
      <c r="C5157" s="1" t="s">
        <v>327</v>
      </c>
      <c r="D5157" s="1">
        <v>5</v>
      </c>
      <c r="E5157" s="4">
        <v>44678</v>
      </c>
      <c r="F5157" s="1" t="s">
        <v>13278</v>
      </c>
      <c r="G5157" s="1" t="s">
        <v>72</v>
      </c>
      <c r="H5157" s="1" t="s">
        <v>65</v>
      </c>
      <c r="I5157" s="1">
        <v>0.3</v>
      </c>
      <c r="J5157" s="1" t="s">
        <v>75</v>
      </c>
      <c r="K5157" s="1">
        <v>0</v>
      </c>
      <c r="M5157" s="1">
        <v>0</v>
      </c>
      <c r="O5157" s="1">
        <v>0</v>
      </c>
      <c r="Q5157" s="1">
        <v>0</v>
      </c>
      <c r="S5157" s="1">
        <v>0</v>
      </c>
      <c r="U5157" s="1">
        <v>0</v>
      </c>
      <c r="W5157" s="1">
        <v>0</v>
      </c>
      <c r="Y5157" s="1">
        <v>0</v>
      </c>
      <c r="AA5157" s="1">
        <v>0</v>
      </c>
      <c r="AC5157" s="1">
        <v>0</v>
      </c>
      <c r="AE5157" s="1">
        <v>0</v>
      </c>
      <c r="AG5157" s="1">
        <v>1</v>
      </c>
      <c r="AH5157" s="1">
        <v>0</v>
      </c>
    </row>
    <row r="5158" spans="1:34">
      <c r="A5158" s="1" t="s">
        <v>13279</v>
      </c>
      <c r="B5158" s="1" t="s">
        <v>13280</v>
      </c>
      <c r="C5158" s="1" t="s">
        <v>1204</v>
      </c>
      <c r="D5158" s="1">
        <v>15</v>
      </c>
      <c r="E5158" s="4">
        <v>44649</v>
      </c>
      <c r="F5158" s="1" t="s">
        <v>13281</v>
      </c>
      <c r="G5158" s="1" t="s">
        <v>72</v>
      </c>
      <c r="H5158" s="1" t="s">
        <v>73</v>
      </c>
      <c r="I5158" s="1">
        <v>0</v>
      </c>
      <c r="J5158" s="1" t="s">
        <v>615</v>
      </c>
      <c r="K5158" s="1">
        <v>0.8</v>
      </c>
      <c r="L5158" s="1" t="s">
        <v>75</v>
      </c>
      <c r="M5158" s="1">
        <v>0</v>
      </c>
      <c r="O5158" s="1">
        <v>0</v>
      </c>
      <c r="Q5158" s="1">
        <v>0</v>
      </c>
      <c r="S5158" s="1">
        <v>0</v>
      </c>
      <c r="U5158" s="1">
        <v>0</v>
      </c>
      <c r="W5158" s="1">
        <v>0</v>
      </c>
      <c r="Y5158" s="1">
        <v>0</v>
      </c>
      <c r="AA5158" s="1">
        <v>0</v>
      </c>
      <c r="AC5158" s="1">
        <v>0</v>
      </c>
      <c r="AE5158" s="1">
        <v>0</v>
      </c>
      <c r="AG5158" s="1">
        <v>2</v>
      </c>
      <c r="AH5158" s="1">
        <v>7999.99</v>
      </c>
    </row>
    <row r="5159" spans="1:34">
      <c r="A5159" s="1" t="s">
        <v>13282</v>
      </c>
      <c r="B5159" s="1" t="s">
        <v>13283</v>
      </c>
      <c r="C5159" s="1" t="s">
        <v>238</v>
      </c>
      <c r="D5159" s="1">
        <v>65</v>
      </c>
      <c r="E5159" s="1">
        <v>43819</v>
      </c>
      <c r="F5159" s="1" t="s">
        <v>20332</v>
      </c>
      <c r="G5159" s="1" t="s">
        <v>72</v>
      </c>
      <c r="H5159" s="1" t="s">
        <v>73</v>
      </c>
      <c r="I5159" s="1">
        <v>0</v>
      </c>
      <c r="J5159" s="1" t="s">
        <v>74</v>
      </c>
      <c r="K5159" s="1">
        <v>0.5</v>
      </c>
      <c r="L5159" s="1" t="s">
        <v>75</v>
      </c>
      <c r="M5159" s="1">
        <v>0</v>
      </c>
      <c r="O5159" s="1">
        <v>0</v>
      </c>
      <c r="Q5159" s="1">
        <v>0</v>
      </c>
      <c r="S5159" s="1">
        <v>0</v>
      </c>
      <c r="U5159" s="1">
        <v>0</v>
      </c>
      <c r="W5159" s="1">
        <v>0</v>
      </c>
      <c r="Y5159" s="1">
        <v>0</v>
      </c>
      <c r="AA5159" s="1">
        <v>0</v>
      </c>
      <c r="AC5159" s="1">
        <v>0</v>
      </c>
      <c r="AE5159" s="1">
        <v>0</v>
      </c>
      <c r="AG5159" s="1">
        <v>2</v>
      </c>
      <c r="AH5159" s="1">
        <v>10000</v>
      </c>
    </row>
    <row r="5160" spans="1:34">
      <c r="A5160" s="1" t="s">
        <v>13284</v>
      </c>
      <c r="B5160" s="1" t="s">
        <v>13285</v>
      </c>
      <c r="C5160" s="1" t="s">
        <v>146</v>
      </c>
      <c r="D5160" s="1">
        <v>19</v>
      </c>
      <c r="E5160" s="4">
        <v>44795</v>
      </c>
      <c r="F5160" s="1" t="s">
        <v>13286</v>
      </c>
      <c r="G5160" s="1" t="s">
        <v>72</v>
      </c>
      <c r="H5160" s="1" t="s">
        <v>65</v>
      </c>
      <c r="I5160" s="1">
        <v>0.7</v>
      </c>
      <c r="J5160" s="1" t="s">
        <v>75</v>
      </c>
      <c r="K5160" s="1">
        <v>0</v>
      </c>
      <c r="M5160" s="1">
        <v>0</v>
      </c>
      <c r="O5160" s="1">
        <v>0</v>
      </c>
      <c r="Q5160" s="1">
        <v>0</v>
      </c>
      <c r="S5160" s="1">
        <v>0</v>
      </c>
      <c r="U5160" s="1">
        <v>0</v>
      </c>
      <c r="W5160" s="1">
        <v>0</v>
      </c>
      <c r="Y5160" s="1">
        <v>0</v>
      </c>
      <c r="AA5160" s="1">
        <v>0</v>
      </c>
      <c r="AC5160" s="1">
        <v>0</v>
      </c>
      <c r="AE5160" s="1">
        <v>0</v>
      </c>
      <c r="AG5160" s="1">
        <v>1</v>
      </c>
      <c r="AH5160" s="1">
        <v>0</v>
      </c>
    </row>
    <row r="5161" spans="1:34">
      <c r="A5161" s="1" t="s">
        <v>13287</v>
      </c>
      <c r="B5161" s="1" t="s">
        <v>13288</v>
      </c>
      <c r="C5161" s="1" t="s">
        <v>506</v>
      </c>
      <c r="D5161" s="1">
        <v>15</v>
      </c>
      <c r="E5161" s="1">
        <v>41148</v>
      </c>
      <c r="F5161" s="1" t="s">
        <v>20332</v>
      </c>
      <c r="G5161" s="1" t="s">
        <v>72</v>
      </c>
      <c r="H5161" s="1" t="s">
        <v>65</v>
      </c>
      <c r="I5161" s="1">
        <v>0.8</v>
      </c>
      <c r="J5161" s="1" t="s">
        <v>75</v>
      </c>
      <c r="K5161" s="1">
        <v>0</v>
      </c>
      <c r="M5161" s="1">
        <v>0</v>
      </c>
      <c r="O5161" s="1">
        <v>0</v>
      </c>
      <c r="Q5161" s="1">
        <v>0</v>
      </c>
      <c r="S5161" s="1">
        <v>0</v>
      </c>
      <c r="U5161" s="1">
        <v>0</v>
      </c>
      <c r="W5161" s="1">
        <v>0</v>
      </c>
      <c r="Y5161" s="1">
        <v>0</v>
      </c>
      <c r="AA5161" s="1">
        <v>0</v>
      </c>
      <c r="AC5161" s="1">
        <v>0</v>
      </c>
      <c r="AE5161" s="1">
        <v>0</v>
      </c>
      <c r="AG5161" s="1">
        <v>1</v>
      </c>
      <c r="AH5161" s="1">
        <v>0</v>
      </c>
    </row>
    <row r="5162" spans="1:34">
      <c r="A5162" s="1" t="s">
        <v>13289</v>
      </c>
      <c r="B5162" s="1" t="s">
        <v>13290</v>
      </c>
      <c r="C5162" s="1" t="s">
        <v>73</v>
      </c>
      <c r="D5162" s="1">
        <v>26</v>
      </c>
      <c r="E5162" s="4">
        <v>44712</v>
      </c>
      <c r="F5162" s="1" t="s">
        <v>13291</v>
      </c>
      <c r="G5162" s="1" t="s">
        <v>80</v>
      </c>
      <c r="H5162" s="1" t="s">
        <v>73</v>
      </c>
      <c r="I5162" s="1">
        <v>0.6</v>
      </c>
      <c r="J5162" s="1" t="s">
        <v>82</v>
      </c>
      <c r="K5162" s="1">
        <v>0.7</v>
      </c>
      <c r="L5162" s="1" t="s">
        <v>83</v>
      </c>
      <c r="M5162" s="1">
        <v>0.74</v>
      </c>
      <c r="N5162" s="1" t="s">
        <v>84</v>
      </c>
      <c r="O5162" s="1">
        <v>0.77</v>
      </c>
      <c r="P5162" s="1" t="s">
        <v>85</v>
      </c>
      <c r="Q5162" s="1">
        <v>0</v>
      </c>
      <c r="S5162" s="1">
        <v>0</v>
      </c>
      <c r="U5162" s="1">
        <v>0</v>
      </c>
      <c r="W5162" s="1">
        <v>0</v>
      </c>
      <c r="Y5162" s="1">
        <v>0</v>
      </c>
      <c r="AA5162" s="1">
        <v>0</v>
      </c>
      <c r="AC5162" s="1">
        <v>0</v>
      </c>
      <c r="AE5162" s="1">
        <v>0</v>
      </c>
      <c r="AG5162" s="1">
        <v>3</v>
      </c>
      <c r="AH5162" s="1">
        <v>0</v>
      </c>
    </row>
    <row r="5163" spans="1:34">
      <c r="A5163" s="1" t="s">
        <v>13292</v>
      </c>
      <c r="B5163" s="1" t="s">
        <v>13293</v>
      </c>
      <c r="C5163" s="1" t="s">
        <v>159</v>
      </c>
      <c r="D5163" s="1">
        <v>8</v>
      </c>
      <c r="E5163" s="4">
        <v>44644</v>
      </c>
      <c r="F5163" s="1" t="s">
        <v>13294</v>
      </c>
      <c r="G5163" s="1" t="s">
        <v>72</v>
      </c>
      <c r="H5163" s="1" t="s">
        <v>73</v>
      </c>
      <c r="I5163" s="1">
        <v>0</v>
      </c>
      <c r="J5163" s="1" t="s">
        <v>81</v>
      </c>
      <c r="K5163" s="1">
        <v>0.7</v>
      </c>
      <c r="L5163" s="1" t="s">
        <v>75</v>
      </c>
      <c r="M5163" s="1">
        <v>0</v>
      </c>
      <c r="O5163" s="1">
        <v>0</v>
      </c>
      <c r="Q5163" s="1">
        <v>0</v>
      </c>
      <c r="S5163" s="1">
        <v>0</v>
      </c>
      <c r="U5163" s="1">
        <v>0</v>
      </c>
      <c r="W5163" s="1">
        <v>0</v>
      </c>
      <c r="Y5163" s="1">
        <v>0</v>
      </c>
      <c r="AA5163" s="1">
        <v>0</v>
      </c>
      <c r="AC5163" s="1">
        <v>0</v>
      </c>
      <c r="AE5163" s="1">
        <v>0</v>
      </c>
      <c r="AG5163" s="1">
        <v>2</v>
      </c>
      <c r="AH5163" s="1">
        <v>15000</v>
      </c>
    </row>
    <row r="5164" spans="1:34">
      <c r="A5164" s="1" t="s">
        <v>13295</v>
      </c>
      <c r="B5164" s="1" t="s">
        <v>13296</v>
      </c>
      <c r="C5164" s="1" t="s">
        <v>3338</v>
      </c>
      <c r="D5164" s="1">
        <v>8</v>
      </c>
      <c r="E5164" s="4">
        <v>44285</v>
      </c>
      <c r="F5164" s="1" t="s">
        <v>20686</v>
      </c>
      <c r="G5164" s="1" t="s">
        <v>20341</v>
      </c>
      <c r="H5164" s="1" t="s">
        <v>73</v>
      </c>
      <c r="I5164" s="1">
        <v>0.5</v>
      </c>
      <c r="J5164" s="1" t="s">
        <v>82</v>
      </c>
      <c r="K5164" s="1">
        <v>0.6</v>
      </c>
      <c r="L5164" s="1" t="s">
        <v>83</v>
      </c>
      <c r="M5164" s="1">
        <v>0.7</v>
      </c>
      <c r="N5164" s="1" t="s">
        <v>84</v>
      </c>
      <c r="O5164" s="1">
        <v>0.79</v>
      </c>
      <c r="P5164" s="1" t="s">
        <v>85</v>
      </c>
      <c r="Q5164" s="1">
        <v>0</v>
      </c>
      <c r="S5164" s="1">
        <v>0</v>
      </c>
      <c r="U5164" s="1">
        <v>0</v>
      </c>
      <c r="W5164" s="1">
        <v>0</v>
      </c>
      <c r="Y5164" s="1">
        <v>0</v>
      </c>
      <c r="AA5164" s="1">
        <v>0</v>
      </c>
      <c r="AC5164" s="1">
        <v>0</v>
      </c>
      <c r="AE5164" s="1">
        <v>0</v>
      </c>
      <c r="AG5164" s="1">
        <v>3</v>
      </c>
      <c r="AH5164" s="1">
        <v>0</v>
      </c>
    </row>
    <row r="5165" spans="1:34">
      <c r="A5165" s="1" t="s">
        <v>13297</v>
      </c>
      <c r="B5165" s="1" t="s">
        <v>13298</v>
      </c>
      <c r="C5165" s="1" t="s">
        <v>121</v>
      </c>
      <c r="D5165" s="1">
        <v>1</v>
      </c>
      <c r="E5165" s="4">
        <v>44677</v>
      </c>
      <c r="F5165" s="1" t="s">
        <v>13299</v>
      </c>
      <c r="G5165" s="1" t="s">
        <v>72</v>
      </c>
      <c r="H5165" s="1" t="s">
        <v>65</v>
      </c>
      <c r="I5165" s="1">
        <v>0.8</v>
      </c>
      <c r="J5165" s="1" t="s">
        <v>75</v>
      </c>
      <c r="K5165" s="1">
        <v>0</v>
      </c>
      <c r="M5165" s="1">
        <v>0</v>
      </c>
      <c r="O5165" s="1">
        <v>0</v>
      </c>
      <c r="Q5165" s="1">
        <v>0</v>
      </c>
      <c r="S5165" s="1">
        <v>0</v>
      </c>
      <c r="U5165" s="1">
        <v>0</v>
      </c>
      <c r="W5165" s="1">
        <v>0</v>
      </c>
      <c r="Y5165" s="1">
        <v>0</v>
      </c>
      <c r="AA5165" s="1">
        <v>0</v>
      </c>
      <c r="AC5165" s="1">
        <v>0</v>
      </c>
      <c r="AE5165" s="1">
        <v>0</v>
      </c>
      <c r="AG5165" s="1">
        <v>1</v>
      </c>
      <c r="AH5165" s="1">
        <v>0</v>
      </c>
    </row>
    <row r="5166" spans="1:34">
      <c r="A5166" s="1" t="s">
        <v>13300</v>
      </c>
      <c r="B5166" s="1" t="s">
        <v>13301</v>
      </c>
      <c r="C5166" s="1" t="s">
        <v>121</v>
      </c>
      <c r="D5166" s="1">
        <v>35</v>
      </c>
      <c r="E5166" s="1">
        <v>41446</v>
      </c>
      <c r="F5166" s="1" t="s">
        <v>20332</v>
      </c>
      <c r="G5166" s="1" t="s">
        <v>72</v>
      </c>
      <c r="H5166" s="1" t="s">
        <v>65</v>
      </c>
      <c r="I5166" s="1">
        <v>0.8</v>
      </c>
      <c r="J5166" s="1" t="s">
        <v>75</v>
      </c>
      <c r="K5166" s="1">
        <v>0</v>
      </c>
      <c r="M5166" s="1">
        <v>0</v>
      </c>
      <c r="O5166" s="1">
        <v>0</v>
      </c>
      <c r="Q5166" s="1">
        <v>0</v>
      </c>
      <c r="S5166" s="1">
        <v>0</v>
      </c>
      <c r="U5166" s="1">
        <v>0</v>
      </c>
      <c r="W5166" s="1">
        <v>0</v>
      </c>
      <c r="Y5166" s="1">
        <v>0</v>
      </c>
      <c r="AA5166" s="1">
        <v>0</v>
      </c>
      <c r="AC5166" s="1">
        <v>0</v>
      </c>
      <c r="AE5166" s="1">
        <v>0</v>
      </c>
      <c r="AG5166" s="1">
        <v>1</v>
      </c>
      <c r="AH5166" s="1">
        <v>0</v>
      </c>
    </row>
    <row r="5167" spans="1:34">
      <c r="A5167" s="1" t="s">
        <v>13302</v>
      </c>
      <c r="B5167" s="1" t="s">
        <v>13303</v>
      </c>
      <c r="C5167" s="1" t="s">
        <v>1153</v>
      </c>
      <c r="H5167" s="1" t="s">
        <v>65</v>
      </c>
      <c r="I5167" s="1" t="s">
        <v>66</v>
      </c>
      <c r="V5167" s="1" t="s">
        <v>67</v>
      </c>
    </row>
    <row r="5168" spans="1:34">
      <c r="A5168" s="1" t="s">
        <v>13304</v>
      </c>
      <c r="B5168" s="1" t="s">
        <v>13305</v>
      </c>
      <c r="C5168" s="1" t="s">
        <v>620</v>
      </c>
      <c r="D5168" s="1">
        <v>11</v>
      </c>
      <c r="E5168" s="1">
        <v>44711</v>
      </c>
      <c r="F5168" s="1" t="s">
        <v>20687</v>
      </c>
      <c r="G5168" s="1" t="s">
        <v>72</v>
      </c>
      <c r="H5168" s="1" t="s">
        <v>65</v>
      </c>
      <c r="I5168" s="1">
        <v>0.8</v>
      </c>
      <c r="J5168" s="1" t="s">
        <v>75</v>
      </c>
      <c r="K5168" s="1">
        <v>0</v>
      </c>
      <c r="M5168" s="1">
        <v>0</v>
      </c>
      <c r="O5168" s="1">
        <v>0</v>
      </c>
      <c r="Q5168" s="1">
        <v>0</v>
      </c>
      <c r="S5168" s="1">
        <v>0</v>
      </c>
      <c r="U5168" s="1">
        <v>0</v>
      </c>
      <c r="W5168" s="1">
        <v>0</v>
      </c>
      <c r="Y5168" s="1">
        <v>0</v>
      </c>
      <c r="AA5168" s="1">
        <v>0</v>
      </c>
      <c r="AC5168" s="1">
        <v>0</v>
      </c>
      <c r="AE5168" s="1">
        <v>0</v>
      </c>
      <c r="AG5168" s="1">
        <v>1</v>
      </c>
      <c r="AH5168" s="1">
        <v>0</v>
      </c>
    </row>
    <row r="5169" spans="1:34">
      <c r="A5169" s="1" t="s">
        <v>13306</v>
      </c>
      <c r="B5169" s="1" t="s">
        <v>13307</v>
      </c>
      <c r="C5169" s="1" t="s">
        <v>108</v>
      </c>
      <c r="D5169" s="1">
        <v>16</v>
      </c>
      <c r="E5169" s="4">
        <v>44732</v>
      </c>
      <c r="F5169" s="1" t="s">
        <v>13308</v>
      </c>
      <c r="G5169" s="1" t="s">
        <v>72</v>
      </c>
      <c r="H5169" s="1" t="s">
        <v>65</v>
      </c>
      <c r="I5169" s="1">
        <v>0.8</v>
      </c>
      <c r="J5169" s="1" t="s">
        <v>75</v>
      </c>
      <c r="K5169" s="1">
        <v>0</v>
      </c>
      <c r="M5169" s="1">
        <v>0</v>
      </c>
      <c r="O5169" s="1">
        <v>0</v>
      </c>
      <c r="Q5169" s="1">
        <v>0</v>
      </c>
      <c r="S5169" s="1">
        <v>0</v>
      </c>
      <c r="U5169" s="1">
        <v>0</v>
      </c>
      <c r="W5169" s="1">
        <v>0</v>
      </c>
      <c r="Y5169" s="1">
        <v>0</v>
      </c>
      <c r="AA5169" s="1">
        <v>0</v>
      </c>
      <c r="AC5169" s="1">
        <v>0</v>
      </c>
      <c r="AE5169" s="1">
        <v>0</v>
      </c>
      <c r="AG5169" s="1">
        <v>1</v>
      </c>
      <c r="AH5169" s="1">
        <v>0</v>
      </c>
    </row>
    <row r="5170" spans="1:34">
      <c r="A5170" s="1" t="s">
        <v>13309</v>
      </c>
      <c r="B5170" s="1" t="s">
        <v>13310</v>
      </c>
      <c r="C5170" s="1" t="s">
        <v>132</v>
      </c>
      <c r="D5170" s="1">
        <v>8</v>
      </c>
      <c r="E5170" s="4">
        <v>44603</v>
      </c>
      <c r="F5170" s="1" t="s">
        <v>13311</v>
      </c>
      <c r="G5170" s="1" t="s">
        <v>80</v>
      </c>
      <c r="H5170" s="1" t="s">
        <v>73</v>
      </c>
      <c r="I5170" s="1">
        <v>0.5</v>
      </c>
      <c r="J5170" s="1" t="s">
        <v>82</v>
      </c>
      <c r="K5170" s="1">
        <v>0.6</v>
      </c>
      <c r="L5170" s="1" t="s">
        <v>83</v>
      </c>
      <c r="M5170" s="1">
        <v>0.7</v>
      </c>
      <c r="N5170" s="1" t="s">
        <v>84</v>
      </c>
      <c r="O5170" s="1">
        <v>0.8</v>
      </c>
      <c r="P5170" s="1" t="s">
        <v>85</v>
      </c>
      <c r="Q5170" s="1">
        <v>0</v>
      </c>
      <c r="S5170" s="1">
        <v>0</v>
      </c>
      <c r="U5170" s="1">
        <v>0</v>
      </c>
      <c r="W5170" s="1">
        <v>0</v>
      </c>
      <c r="Y5170" s="1">
        <v>0</v>
      </c>
      <c r="AA5170" s="1">
        <v>0</v>
      </c>
      <c r="AC5170" s="1">
        <v>0</v>
      </c>
      <c r="AE5170" s="1">
        <v>0</v>
      </c>
      <c r="AG5170" s="1">
        <v>3</v>
      </c>
      <c r="AH5170" s="1">
        <v>0</v>
      </c>
    </row>
    <row r="5171" spans="1:34">
      <c r="A5171" s="1" t="s">
        <v>13312</v>
      </c>
      <c r="B5171" s="1" t="s">
        <v>13313</v>
      </c>
      <c r="C5171" s="1" t="s">
        <v>121</v>
      </c>
      <c r="D5171" s="1">
        <v>57</v>
      </c>
      <c r="E5171" s="4">
        <v>44551</v>
      </c>
      <c r="F5171" s="1" t="s">
        <v>13314</v>
      </c>
      <c r="G5171" s="1" t="s">
        <v>72</v>
      </c>
      <c r="H5171" s="1" t="s">
        <v>65</v>
      </c>
      <c r="I5171" s="1">
        <v>0.8</v>
      </c>
      <c r="J5171" s="1" t="s">
        <v>75</v>
      </c>
      <c r="K5171" s="1">
        <v>0</v>
      </c>
      <c r="M5171" s="1">
        <v>0</v>
      </c>
      <c r="O5171" s="1">
        <v>0</v>
      </c>
      <c r="Q5171" s="1">
        <v>0</v>
      </c>
      <c r="S5171" s="1">
        <v>0</v>
      </c>
      <c r="U5171" s="1">
        <v>0</v>
      </c>
      <c r="W5171" s="1">
        <v>0</v>
      </c>
      <c r="Y5171" s="1">
        <v>0</v>
      </c>
      <c r="AA5171" s="1">
        <v>0</v>
      </c>
      <c r="AC5171" s="1">
        <v>0</v>
      </c>
      <c r="AE5171" s="1">
        <v>0</v>
      </c>
      <c r="AG5171" s="1">
        <v>1</v>
      </c>
      <c r="AH5171" s="1">
        <v>0</v>
      </c>
    </row>
    <row r="5172" spans="1:34">
      <c r="A5172" s="1" t="s">
        <v>13315</v>
      </c>
      <c r="B5172" s="1" t="s">
        <v>13316</v>
      </c>
      <c r="C5172" s="1" t="s">
        <v>121</v>
      </c>
      <c r="D5172" s="1">
        <v>6</v>
      </c>
      <c r="E5172" s="1">
        <v>44002</v>
      </c>
      <c r="F5172" s="1" t="s">
        <v>20332</v>
      </c>
      <c r="G5172" s="1" t="s">
        <v>72</v>
      </c>
      <c r="H5172" s="1" t="s">
        <v>65</v>
      </c>
      <c r="I5172" s="1">
        <v>0.8</v>
      </c>
      <c r="J5172" s="1" t="s">
        <v>75</v>
      </c>
      <c r="K5172" s="1">
        <v>0</v>
      </c>
      <c r="M5172" s="1">
        <v>0</v>
      </c>
      <c r="O5172" s="1">
        <v>0</v>
      </c>
      <c r="Q5172" s="1">
        <v>0</v>
      </c>
      <c r="S5172" s="1">
        <v>0</v>
      </c>
      <c r="U5172" s="1">
        <v>0</v>
      </c>
      <c r="W5172" s="1">
        <v>0</v>
      </c>
      <c r="Y5172" s="1">
        <v>0</v>
      </c>
      <c r="AA5172" s="1">
        <v>0</v>
      </c>
      <c r="AC5172" s="1">
        <v>0</v>
      </c>
      <c r="AE5172" s="1">
        <v>0</v>
      </c>
      <c r="AG5172" s="1">
        <v>1</v>
      </c>
      <c r="AH5172" s="1">
        <v>0</v>
      </c>
    </row>
    <row r="5173" spans="1:34">
      <c r="A5173" s="1" t="s">
        <v>13317</v>
      </c>
      <c r="B5173" s="1" t="s">
        <v>13318</v>
      </c>
      <c r="C5173" s="1" t="s">
        <v>121</v>
      </c>
      <c r="D5173" s="1">
        <v>26</v>
      </c>
      <c r="E5173" s="1">
        <v>44116</v>
      </c>
      <c r="F5173" s="1" t="s">
        <v>20332</v>
      </c>
      <c r="G5173" s="1" t="s">
        <v>72</v>
      </c>
      <c r="H5173" s="1" t="s">
        <v>73</v>
      </c>
      <c r="I5173" s="1">
        <v>0</v>
      </c>
      <c r="J5173" s="1" t="s">
        <v>20688</v>
      </c>
      <c r="K5173" s="1">
        <v>0.8</v>
      </c>
      <c r="L5173" s="1" t="s">
        <v>75</v>
      </c>
      <c r="M5173" s="1">
        <v>0</v>
      </c>
      <c r="O5173" s="1">
        <v>0</v>
      </c>
      <c r="Q5173" s="1">
        <v>0</v>
      </c>
      <c r="S5173" s="1">
        <v>0</v>
      </c>
      <c r="U5173" s="1">
        <v>0</v>
      </c>
      <c r="W5173" s="1">
        <v>0</v>
      </c>
      <c r="Y5173" s="1">
        <v>0</v>
      </c>
      <c r="AA5173" s="1">
        <v>0</v>
      </c>
      <c r="AC5173" s="1">
        <v>0</v>
      </c>
      <c r="AE5173" s="1">
        <v>0</v>
      </c>
      <c r="AG5173" s="1">
        <v>2</v>
      </c>
      <c r="AH5173" s="1">
        <v>5160</v>
      </c>
    </row>
    <row r="5174" spans="1:34">
      <c r="A5174" s="1" t="s">
        <v>13319</v>
      </c>
      <c r="B5174" s="1" t="s">
        <v>13320</v>
      </c>
      <c r="C5174" s="1" t="s">
        <v>118</v>
      </c>
      <c r="H5174" s="1" t="s">
        <v>65</v>
      </c>
      <c r="I5174" s="1" t="s">
        <v>66</v>
      </c>
      <c r="V5174" s="1" t="s">
        <v>67</v>
      </c>
    </row>
    <row r="5175" spans="1:34">
      <c r="A5175" s="1" t="s">
        <v>13321</v>
      </c>
      <c r="B5175" s="1" t="s">
        <v>13322</v>
      </c>
      <c r="C5175" s="1" t="s">
        <v>488</v>
      </c>
      <c r="D5175" s="1">
        <v>1</v>
      </c>
      <c r="E5175" s="4">
        <v>44741</v>
      </c>
      <c r="F5175" s="1" t="s">
        <v>13323</v>
      </c>
      <c r="G5175" s="1" t="s">
        <v>80</v>
      </c>
      <c r="H5175" s="1" t="s">
        <v>73</v>
      </c>
      <c r="I5175" s="1">
        <v>0.6</v>
      </c>
      <c r="J5175" s="1" t="s">
        <v>82</v>
      </c>
      <c r="K5175" s="1">
        <v>0.65</v>
      </c>
      <c r="L5175" s="1" t="s">
        <v>83</v>
      </c>
      <c r="M5175" s="1">
        <v>0.7</v>
      </c>
      <c r="N5175" s="1" t="s">
        <v>84</v>
      </c>
      <c r="O5175" s="1">
        <v>0.8</v>
      </c>
      <c r="P5175" s="1" t="s">
        <v>85</v>
      </c>
      <c r="Q5175" s="1">
        <v>0</v>
      </c>
      <c r="S5175" s="1">
        <v>0</v>
      </c>
      <c r="U5175" s="1">
        <v>0</v>
      </c>
      <c r="W5175" s="1">
        <v>0</v>
      </c>
      <c r="Y5175" s="1">
        <v>0</v>
      </c>
      <c r="AA5175" s="1">
        <v>0</v>
      </c>
      <c r="AC5175" s="1">
        <v>0</v>
      </c>
      <c r="AE5175" s="1">
        <v>0</v>
      </c>
      <c r="AG5175" s="1">
        <v>3</v>
      </c>
      <c r="AH5175" s="1">
        <v>0</v>
      </c>
    </row>
    <row r="5176" spans="1:34">
      <c r="A5176" s="1" t="s">
        <v>13324</v>
      </c>
      <c r="B5176" s="1" t="s">
        <v>13325</v>
      </c>
      <c r="C5176" s="1" t="s">
        <v>981</v>
      </c>
      <c r="D5176" s="1">
        <v>75</v>
      </c>
      <c r="E5176" s="1">
        <v>43816</v>
      </c>
      <c r="F5176" s="1" t="s">
        <v>20332</v>
      </c>
      <c r="G5176" s="1" t="s">
        <v>72</v>
      </c>
      <c r="H5176" s="1" t="s">
        <v>65</v>
      </c>
      <c r="I5176" s="1">
        <v>0.8</v>
      </c>
      <c r="J5176" s="1" t="s">
        <v>75</v>
      </c>
      <c r="K5176" s="1">
        <v>0</v>
      </c>
      <c r="M5176" s="1">
        <v>0</v>
      </c>
      <c r="O5176" s="1">
        <v>0</v>
      </c>
      <c r="Q5176" s="1">
        <v>0</v>
      </c>
      <c r="S5176" s="1">
        <v>0</v>
      </c>
      <c r="U5176" s="1">
        <v>0</v>
      </c>
      <c r="W5176" s="1">
        <v>0</v>
      </c>
      <c r="Y5176" s="1">
        <v>0</v>
      </c>
      <c r="AA5176" s="1">
        <v>0</v>
      </c>
      <c r="AC5176" s="1">
        <v>0</v>
      </c>
      <c r="AE5176" s="1">
        <v>0</v>
      </c>
      <c r="AG5176" s="1">
        <v>1</v>
      </c>
      <c r="AH5176" s="1">
        <v>0</v>
      </c>
    </row>
    <row r="5177" spans="1:34">
      <c r="A5177" s="1" t="s">
        <v>13326</v>
      </c>
      <c r="B5177" s="1" t="s">
        <v>13327</v>
      </c>
      <c r="C5177" s="1" t="s">
        <v>185</v>
      </c>
      <c r="D5177" s="1">
        <v>11</v>
      </c>
      <c r="E5177" s="4">
        <v>44704</v>
      </c>
      <c r="F5177" s="1" t="s">
        <v>13328</v>
      </c>
      <c r="G5177" s="1" t="s">
        <v>72</v>
      </c>
      <c r="H5177" s="1" t="s">
        <v>65</v>
      </c>
      <c r="I5177" s="1">
        <v>0.8</v>
      </c>
      <c r="J5177" s="1" t="s">
        <v>75</v>
      </c>
      <c r="K5177" s="1">
        <v>0</v>
      </c>
      <c r="M5177" s="1">
        <v>0</v>
      </c>
      <c r="O5177" s="1">
        <v>0</v>
      </c>
      <c r="Q5177" s="1">
        <v>0</v>
      </c>
      <c r="S5177" s="1">
        <v>0</v>
      </c>
      <c r="U5177" s="1">
        <v>0</v>
      </c>
      <c r="W5177" s="1">
        <v>0</v>
      </c>
      <c r="Y5177" s="1">
        <v>0</v>
      </c>
      <c r="AA5177" s="1">
        <v>0</v>
      </c>
      <c r="AC5177" s="1">
        <v>0</v>
      </c>
      <c r="AE5177" s="1">
        <v>0</v>
      </c>
      <c r="AG5177" s="1">
        <v>1</v>
      </c>
      <c r="AH5177" s="1">
        <v>0</v>
      </c>
    </row>
    <row r="5178" spans="1:34">
      <c r="A5178" s="1" t="s">
        <v>13329</v>
      </c>
      <c r="B5178" s="1" t="s">
        <v>13330</v>
      </c>
      <c r="C5178" s="1" t="s">
        <v>121</v>
      </c>
      <c r="D5178" s="1">
        <v>7</v>
      </c>
      <c r="E5178" s="1">
        <v>44285</v>
      </c>
      <c r="F5178" s="1" t="s">
        <v>20332</v>
      </c>
      <c r="G5178" s="1" t="s">
        <v>72</v>
      </c>
      <c r="H5178" s="1" t="s">
        <v>65</v>
      </c>
      <c r="I5178" s="1">
        <v>0.8</v>
      </c>
      <c r="J5178" s="1" t="s">
        <v>75</v>
      </c>
      <c r="K5178" s="1">
        <v>0</v>
      </c>
      <c r="M5178" s="1">
        <v>0</v>
      </c>
      <c r="O5178" s="1">
        <v>0</v>
      </c>
      <c r="Q5178" s="1">
        <v>0</v>
      </c>
      <c r="S5178" s="1">
        <v>0</v>
      </c>
      <c r="U5178" s="1">
        <v>0</v>
      </c>
      <c r="W5178" s="1">
        <v>0</v>
      </c>
      <c r="Y5178" s="1">
        <v>0</v>
      </c>
      <c r="AA5178" s="1">
        <v>0</v>
      </c>
      <c r="AC5178" s="1">
        <v>0</v>
      </c>
      <c r="AE5178" s="1">
        <v>0</v>
      </c>
      <c r="AG5178" s="1">
        <v>1</v>
      </c>
      <c r="AH5178" s="1">
        <v>0</v>
      </c>
    </row>
    <row r="5179" spans="1:34">
      <c r="A5179" s="1" t="s">
        <v>13331</v>
      </c>
      <c r="B5179" s="1" t="s">
        <v>13332</v>
      </c>
      <c r="C5179" s="1" t="s">
        <v>302</v>
      </c>
      <c r="D5179" s="1">
        <v>11</v>
      </c>
      <c r="E5179" s="1">
        <v>44657</v>
      </c>
      <c r="F5179" s="1" t="s">
        <v>20689</v>
      </c>
      <c r="G5179" s="1" t="s">
        <v>72</v>
      </c>
      <c r="H5179" s="1" t="s">
        <v>73</v>
      </c>
      <c r="I5179" s="1">
        <v>0</v>
      </c>
      <c r="J5179" s="1" t="s">
        <v>1490</v>
      </c>
      <c r="K5179" s="1">
        <v>0.8</v>
      </c>
      <c r="L5179" s="1" t="s">
        <v>75</v>
      </c>
      <c r="M5179" s="1">
        <v>0</v>
      </c>
      <c r="O5179" s="1">
        <v>0</v>
      </c>
      <c r="Q5179" s="1">
        <v>0</v>
      </c>
      <c r="S5179" s="1">
        <v>0</v>
      </c>
      <c r="U5179" s="1">
        <v>0</v>
      </c>
      <c r="W5179" s="1">
        <v>0</v>
      </c>
      <c r="Y5179" s="1">
        <v>0</v>
      </c>
      <c r="AA5179" s="1">
        <v>0</v>
      </c>
      <c r="AC5179" s="1">
        <v>0</v>
      </c>
      <c r="AE5179" s="1">
        <v>0</v>
      </c>
      <c r="AG5179" s="1">
        <v>2</v>
      </c>
      <c r="AH5179" s="1">
        <v>5000</v>
      </c>
    </row>
    <row r="5180" spans="1:34">
      <c r="A5180" s="1" t="s">
        <v>13333</v>
      </c>
      <c r="B5180" s="1" t="s">
        <v>13334</v>
      </c>
      <c r="C5180" s="1" t="s">
        <v>98</v>
      </c>
      <c r="D5180" s="1">
        <v>64</v>
      </c>
      <c r="E5180" s="4">
        <v>44557</v>
      </c>
      <c r="F5180" s="1" t="s">
        <v>13335</v>
      </c>
      <c r="G5180" s="1" t="s">
        <v>72</v>
      </c>
      <c r="H5180" s="1" t="s">
        <v>73</v>
      </c>
      <c r="I5180" s="1">
        <v>0</v>
      </c>
      <c r="J5180" s="1" t="s">
        <v>74</v>
      </c>
      <c r="K5180" s="1">
        <v>0.8</v>
      </c>
      <c r="L5180" s="1" t="s">
        <v>75</v>
      </c>
      <c r="M5180" s="1">
        <v>0</v>
      </c>
      <c r="O5180" s="1">
        <v>0</v>
      </c>
      <c r="Q5180" s="1">
        <v>0</v>
      </c>
      <c r="S5180" s="1">
        <v>0</v>
      </c>
      <c r="U5180" s="1">
        <v>0</v>
      </c>
      <c r="W5180" s="1">
        <v>0</v>
      </c>
      <c r="Y5180" s="1">
        <v>0</v>
      </c>
      <c r="AA5180" s="1">
        <v>0</v>
      </c>
      <c r="AC5180" s="1">
        <v>0</v>
      </c>
      <c r="AE5180" s="1">
        <v>0</v>
      </c>
      <c r="AG5180" s="1">
        <v>2</v>
      </c>
      <c r="AH5180" s="1">
        <v>10000</v>
      </c>
    </row>
    <row r="5181" spans="1:34">
      <c r="A5181" s="1" t="s">
        <v>13336</v>
      </c>
      <c r="B5181" s="1" t="s">
        <v>13337</v>
      </c>
      <c r="C5181" s="1" t="s">
        <v>423</v>
      </c>
      <c r="D5181" s="1">
        <v>21</v>
      </c>
      <c r="E5181" s="4">
        <v>44558</v>
      </c>
      <c r="F5181" s="1" t="s">
        <v>13338</v>
      </c>
      <c r="G5181" s="1" t="s">
        <v>72</v>
      </c>
      <c r="H5181" s="1" t="s">
        <v>65</v>
      </c>
      <c r="I5181" s="1">
        <v>0.8</v>
      </c>
      <c r="J5181" s="1" t="s">
        <v>75</v>
      </c>
      <c r="K5181" s="1">
        <v>0</v>
      </c>
      <c r="M5181" s="1">
        <v>0</v>
      </c>
      <c r="O5181" s="1">
        <v>0</v>
      </c>
      <c r="Q5181" s="1">
        <v>0</v>
      </c>
      <c r="S5181" s="1">
        <v>0</v>
      </c>
      <c r="U5181" s="1">
        <v>0</v>
      </c>
      <c r="W5181" s="1">
        <v>0</v>
      </c>
      <c r="Y5181" s="1">
        <v>0</v>
      </c>
      <c r="AA5181" s="1">
        <v>0</v>
      </c>
      <c r="AC5181" s="1">
        <v>0</v>
      </c>
      <c r="AE5181" s="1">
        <v>0</v>
      </c>
      <c r="AG5181" s="1">
        <v>1</v>
      </c>
      <c r="AH5181" s="1">
        <v>0</v>
      </c>
    </row>
    <row r="5182" spans="1:34">
      <c r="A5182" s="1" t="s">
        <v>13339</v>
      </c>
      <c r="B5182" s="1" t="s">
        <v>13340</v>
      </c>
      <c r="C5182" s="1" t="s">
        <v>212</v>
      </c>
      <c r="D5182" s="1">
        <v>16</v>
      </c>
      <c r="E5182" s="4">
        <v>44707</v>
      </c>
      <c r="F5182" s="1" t="s">
        <v>13341</v>
      </c>
      <c r="G5182" s="1" t="s">
        <v>80</v>
      </c>
      <c r="H5182" s="1" t="s">
        <v>73</v>
      </c>
      <c r="I5182" s="1">
        <v>0.35</v>
      </c>
      <c r="J5182" s="1" t="s">
        <v>82</v>
      </c>
      <c r="K5182" s="1">
        <v>0.45</v>
      </c>
      <c r="L5182" s="1" t="s">
        <v>83</v>
      </c>
      <c r="M5182" s="1">
        <v>0.55000000000000004</v>
      </c>
      <c r="N5182" s="1" t="s">
        <v>84</v>
      </c>
      <c r="O5182" s="1">
        <v>0.65</v>
      </c>
      <c r="P5182" s="1" t="s">
        <v>85</v>
      </c>
      <c r="Q5182" s="1">
        <v>0</v>
      </c>
      <c r="S5182" s="1">
        <v>0</v>
      </c>
      <c r="U5182" s="1">
        <v>0</v>
      </c>
      <c r="W5182" s="1">
        <v>0</v>
      </c>
      <c r="Y5182" s="1">
        <v>0</v>
      </c>
      <c r="AA5182" s="1">
        <v>0</v>
      </c>
      <c r="AC5182" s="1">
        <v>0</v>
      </c>
      <c r="AE5182" s="1">
        <v>0</v>
      </c>
      <c r="AG5182" s="1">
        <v>3</v>
      </c>
      <c r="AH5182" s="1">
        <v>0</v>
      </c>
    </row>
    <row r="5183" spans="1:34">
      <c r="A5183" s="1" t="s">
        <v>13342</v>
      </c>
      <c r="B5183" s="1" t="s">
        <v>13343</v>
      </c>
      <c r="C5183" s="1" t="s">
        <v>65</v>
      </c>
      <c r="D5183" s="1">
        <v>36</v>
      </c>
      <c r="E5183" s="4">
        <v>44552</v>
      </c>
      <c r="F5183" s="1" t="s">
        <v>13344</v>
      </c>
      <c r="G5183" s="1" t="s">
        <v>72</v>
      </c>
      <c r="H5183" s="1" t="s">
        <v>73</v>
      </c>
      <c r="I5183" s="1">
        <v>0</v>
      </c>
      <c r="J5183" s="1" t="s">
        <v>89</v>
      </c>
      <c r="K5183" s="1">
        <v>0.7</v>
      </c>
      <c r="L5183" s="1" t="s">
        <v>75</v>
      </c>
      <c r="M5183" s="1">
        <v>0</v>
      </c>
      <c r="O5183" s="1">
        <v>0</v>
      </c>
      <c r="Q5183" s="1">
        <v>0</v>
      </c>
      <c r="S5183" s="1">
        <v>0</v>
      </c>
      <c r="U5183" s="1">
        <v>0</v>
      </c>
      <c r="W5183" s="1">
        <v>0</v>
      </c>
      <c r="Y5183" s="1">
        <v>0</v>
      </c>
      <c r="AA5183" s="1">
        <v>0</v>
      </c>
      <c r="AC5183" s="1">
        <v>0</v>
      </c>
      <c r="AE5183" s="1">
        <v>0</v>
      </c>
      <c r="AG5183" s="1">
        <v>2</v>
      </c>
      <c r="AH5183" s="1">
        <v>12000</v>
      </c>
    </row>
    <row r="5184" spans="1:34">
      <c r="A5184" s="1" t="s">
        <v>13345</v>
      </c>
      <c r="B5184" s="1" t="s">
        <v>13346</v>
      </c>
      <c r="C5184" s="1" t="s">
        <v>306</v>
      </c>
      <c r="D5184" s="1">
        <v>11</v>
      </c>
      <c r="E5184" s="4">
        <v>44711</v>
      </c>
      <c r="F5184" s="1" t="s">
        <v>13347</v>
      </c>
      <c r="G5184" s="1" t="s">
        <v>72</v>
      </c>
      <c r="H5184" s="1" t="s">
        <v>73</v>
      </c>
      <c r="I5184" s="1">
        <v>0</v>
      </c>
      <c r="J5184" s="1" t="s">
        <v>1194</v>
      </c>
      <c r="K5184" s="1">
        <v>0.48</v>
      </c>
      <c r="L5184" s="1" t="s">
        <v>75</v>
      </c>
      <c r="M5184" s="1">
        <v>0</v>
      </c>
      <c r="O5184" s="1">
        <v>0</v>
      </c>
      <c r="Q5184" s="1">
        <v>0</v>
      </c>
      <c r="S5184" s="1">
        <v>0</v>
      </c>
      <c r="U5184" s="1">
        <v>0</v>
      </c>
      <c r="W5184" s="1">
        <v>0</v>
      </c>
      <c r="Y5184" s="1">
        <v>0</v>
      </c>
      <c r="AA5184" s="1">
        <v>0</v>
      </c>
      <c r="AC5184" s="1">
        <v>0</v>
      </c>
      <c r="AE5184" s="1">
        <v>0</v>
      </c>
      <c r="AG5184" s="1">
        <v>2</v>
      </c>
      <c r="AH5184" s="1">
        <v>12500</v>
      </c>
    </row>
    <row r="5185" spans="1:34">
      <c r="A5185" s="1" t="s">
        <v>13348</v>
      </c>
      <c r="B5185" s="1" t="s">
        <v>13349</v>
      </c>
      <c r="C5185" s="1" t="s">
        <v>259</v>
      </c>
      <c r="D5185" s="1">
        <v>12</v>
      </c>
      <c r="E5185" s="4">
        <v>44623</v>
      </c>
      <c r="F5185" s="1" t="s">
        <v>13350</v>
      </c>
      <c r="G5185" s="1" t="s">
        <v>72</v>
      </c>
      <c r="H5185" s="1" t="s">
        <v>65</v>
      </c>
      <c r="I5185" s="1">
        <v>0.8</v>
      </c>
      <c r="J5185" s="1" t="s">
        <v>75</v>
      </c>
      <c r="K5185" s="1">
        <v>0</v>
      </c>
      <c r="M5185" s="1">
        <v>0</v>
      </c>
      <c r="O5185" s="1">
        <v>0</v>
      </c>
      <c r="Q5185" s="1">
        <v>0</v>
      </c>
      <c r="S5185" s="1">
        <v>0</v>
      </c>
      <c r="U5185" s="1">
        <v>0</v>
      </c>
      <c r="W5185" s="1">
        <v>0</v>
      </c>
      <c r="Y5185" s="1">
        <v>0</v>
      </c>
      <c r="AA5185" s="1">
        <v>0</v>
      </c>
      <c r="AC5185" s="1">
        <v>0</v>
      </c>
      <c r="AE5185" s="1">
        <v>0</v>
      </c>
      <c r="AG5185" s="1">
        <v>1</v>
      </c>
      <c r="AH5185" s="1">
        <v>0</v>
      </c>
    </row>
    <row r="5186" spans="1:34">
      <c r="A5186" s="1" t="s">
        <v>13351</v>
      </c>
      <c r="B5186" s="1" t="s">
        <v>13352</v>
      </c>
      <c r="C5186" s="1" t="s">
        <v>152</v>
      </c>
      <c r="D5186" s="1">
        <v>28</v>
      </c>
      <c r="E5186" s="4">
        <v>44551</v>
      </c>
      <c r="F5186" s="1" t="s">
        <v>13353</v>
      </c>
      <c r="G5186" s="1" t="s">
        <v>72</v>
      </c>
      <c r="H5186" s="1" t="s">
        <v>73</v>
      </c>
      <c r="I5186" s="1">
        <v>0</v>
      </c>
      <c r="J5186" s="1" t="s">
        <v>74</v>
      </c>
      <c r="K5186" s="1">
        <v>0.5</v>
      </c>
      <c r="L5186" s="1" t="s">
        <v>75</v>
      </c>
      <c r="M5186" s="1">
        <v>0</v>
      </c>
      <c r="O5186" s="1">
        <v>0</v>
      </c>
      <c r="Q5186" s="1">
        <v>0</v>
      </c>
      <c r="S5186" s="1">
        <v>0</v>
      </c>
      <c r="U5186" s="1">
        <v>0</v>
      </c>
      <c r="W5186" s="1">
        <v>0</v>
      </c>
      <c r="Y5186" s="1">
        <v>0</v>
      </c>
      <c r="AA5186" s="1">
        <v>0</v>
      </c>
      <c r="AC5186" s="1">
        <v>0</v>
      </c>
      <c r="AE5186" s="1">
        <v>0</v>
      </c>
      <c r="AG5186" s="1">
        <v>2</v>
      </c>
      <c r="AH5186" s="1">
        <v>10000</v>
      </c>
    </row>
    <row r="5187" spans="1:34">
      <c r="A5187" s="1" t="s">
        <v>13354</v>
      </c>
      <c r="B5187" s="1" t="s">
        <v>13355</v>
      </c>
      <c r="C5187" s="1" t="s">
        <v>731</v>
      </c>
      <c r="D5187" s="1">
        <v>6</v>
      </c>
      <c r="E5187" s="4">
        <v>44679</v>
      </c>
      <c r="F5187" s="1" t="s">
        <v>13356</v>
      </c>
      <c r="G5187" s="1" t="s">
        <v>80</v>
      </c>
      <c r="H5187" s="1" t="s">
        <v>73</v>
      </c>
      <c r="I5187" s="1">
        <v>0</v>
      </c>
      <c r="J5187" s="1" t="s">
        <v>81</v>
      </c>
      <c r="K5187" s="1">
        <v>0.24</v>
      </c>
      <c r="L5187" s="1" t="s">
        <v>82</v>
      </c>
      <c r="M5187" s="1">
        <v>0.25</v>
      </c>
      <c r="N5187" s="1" t="s">
        <v>83</v>
      </c>
      <c r="O5187" s="1">
        <v>0.3</v>
      </c>
      <c r="P5187" s="1" t="s">
        <v>84</v>
      </c>
      <c r="Q5187" s="1">
        <v>0.8</v>
      </c>
      <c r="R5187" s="1" t="s">
        <v>85</v>
      </c>
      <c r="S5187" s="1">
        <v>0</v>
      </c>
      <c r="U5187" s="1">
        <v>0</v>
      </c>
      <c r="W5187" s="1">
        <v>0</v>
      </c>
      <c r="Y5187" s="1">
        <v>0</v>
      </c>
      <c r="AA5187" s="1">
        <v>0</v>
      </c>
      <c r="AC5187" s="1">
        <v>0</v>
      </c>
      <c r="AE5187" s="1">
        <v>0</v>
      </c>
      <c r="AG5187" s="1">
        <v>4</v>
      </c>
      <c r="AH5187" s="1">
        <v>15000</v>
      </c>
    </row>
    <row r="5188" spans="1:34">
      <c r="A5188" s="1" t="s">
        <v>13357</v>
      </c>
      <c r="B5188" s="1" t="s">
        <v>13358</v>
      </c>
      <c r="C5188" s="1" t="s">
        <v>218</v>
      </c>
      <c r="D5188" s="1">
        <v>3</v>
      </c>
      <c r="E5188" s="1">
        <v>44313</v>
      </c>
      <c r="F5188" s="1" t="s">
        <v>20332</v>
      </c>
      <c r="G5188" s="1" t="s">
        <v>72</v>
      </c>
      <c r="H5188" s="1" t="s">
        <v>65</v>
      </c>
      <c r="I5188" s="1">
        <v>0.8</v>
      </c>
      <c r="J5188" s="1" t="s">
        <v>75</v>
      </c>
      <c r="K5188" s="1">
        <v>0</v>
      </c>
      <c r="M5188" s="1">
        <v>0</v>
      </c>
      <c r="O5188" s="1">
        <v>0</v>
      </c>
      <c r="Q5188" s="1">
        <v>0</v>
      </c>
      <c r="S5188" s="1">
        <v>0</v>
      </c>
      <c r="U5188" s="1">
        <v>0</v>
      </c>
      <c r="W5188" s="1">
        <v>0</v>
      </c>
      <c r="Y5188" s="1">
        <v>0</v>
      </c>
      <c r="AA5188" s="1">
        <v>0</v>
      </c>
      <c r="AC5188" s="1">
        <v>0</v>
      </c>
      <c r="AE5188" s="1">
        <v>0</v>
      </c>
      <c r="AG5188" s="1">
        <v>1</v>
      </c>
      <c r="AH5188" s="1">
        <v>0</v>
      </c>
    </row>
    <row r="5189" spans="1:34">
      <c r="A5189" s="1" t="s">
        <v>13359</v>
      </c>
      <c r="B5189" s="1" t="s">
        <v>13360</v>
      </c>
      <c r="C5189" s="1" t="s">
        <v>228</v>
      </c>
      <c r="D5189" s="1">
        <v>7</v>
      </c>
      <c r="E5189" s="4">
        <v>44712</v>
      </c>
      <c r="F5189" s="1" t="s">
        <v>13361</v>
      </c>
      <c r="G5189" s="1" t="s">
        <v>72</v>
      </c>
      <c r="H5189" s="1" t="s">
        <v>65</v>
      </c>
      <c r="I5189" s="1">
        <v>0.6</v>
      </c>
      <c r="J5189" s="1" t="s">
        <v>75</v>
      </c>
      <c r="K5189" s="1">
        <v>0</v>
      </c>
      <c r="M5189" s="1">
        <v>0</v>
      </c>
      <c r="O5189" s="1">
        <v>0</v>
      </c>
      <c r="Q5189" s="1">
        <v>0</v>
      </c>
      <c r="S5189" s="1">
        <v>0</v>
      </c>
      <c r="U5189" s="1">
        <v>0</v>
      </c>
      <c r="W5189" s="1">
        <v>0</v>
      </c>
      <c r="Y5189" s="1">
        <v>0</v>
      </c>
      <c r="AA5189" s="1">
        <v>0</v>
      </c>
      <c r="AC5189" s="1">
        <v>0</v>
      </c>
      <c r="AE5189" s="1">
        <v>0</v>
      </c>
      <c r="AG5189" s="1">
        <v>1</v>
      </c>
      <c r="AH5189" s="1">
        <v>0</v>
      </c>
    </row>
    <row r="5190" spans="1:34">
      <c r="A5190" s="1" t="s">
        <v>13362</v>
      </c>
      <c r="B5190" s="1" t="s">
        <v>13363</v>
      </c>
      <c r="C5190" s="1" t="s">
        <v>172</v>
      </c>
      <c r="D5190" s="1">
        <v>5</v>
      </c>
      <c r="E5190" s="4">
        <v>44718</v>
      </c>
      <c r="F5190" s="1" t="s">
        <v>13364</v>
      </c>
      <c r="G5190" s="1" t="s">
        <v>72</v>
      </c>
      <c r="H5190" s="1" t="s">
        <v>65</v>
      </c>
      <c r="I5190" s="1">
        <v>0.5</v>
      </c>
      <c r="J5190" s="1" t="s">
        <v>75</v>
      </c>
      <c r="K5190" s="1">
        <v>0</v>
      </c>
      <c r="M5190" s="1">
        <v>0</v>
      </c>
      <c r="O5190" s="1">
        <v>0</v>
      </c>
      <c r="Q5190" s="1">
        <v>0</v>
      </c>
      <c r="S5190" s="1">
        <v>0</v>
      </c>
      <c r="U5190" s="1">
        <v>0</v>
      </c>
      <c r="W5190" s="1">
        <v>0</v>
      </c>
      <c r="Y5190" s="1">
        <v>0</v>
      </c>
      <c r="AA5190" s="1">
        <v>0</v>
      </c>
      <c r="AC5190" s="1">
        <v>0</v>
      </c>
      <c r="AE5190" s="1">
        <v>0</v>
      </c>
      <c r="AG5190" s="1">
        <v>1</v>
      </c>
      <c r="AH5190" s="1">
        <v>0</v>
      </c>
    </row>
    <row r="5191" spans="1:34">
      <c r="A5191" s="1" t="s">
        <v>13365</v>
      </c>
      <c r="B5191" s="1" t="s">
        <v>13366</v>
      </c>
      <c r="C5191" s="1" t="s">
        <v>115</v>
      </c>
      <c r="D5191" s="1">
        <v>6</v>
      </c>
      <c r="E5191" s="4">
        <v>44699</v>
      </c>
      <c r="F5191" s="1" t="s">
        <v>13367</v>
      </c>
      <c r="G5191" s="1" t="s">
        <v>72</v>
      </c>
      <c r="H5191" s="1" t="s">
        <v>73</v>
      </c>
      <c r="I5191" s="1">
        <v>0</v>
      </c>
      <c r="J5191" s="1" t="s">
        <v>397</v>
      </c>
      <c r="K5191" s="1">
        <v>0.8</v>
      </c>
      <c r="L5191" s="1" t="s">
        <v>75</v>
      </c>
      <c r="M5191" s="1">
        <v>0</v>
      </c>
      <c r="O5191" s="1">
        <v>0</v>
      </c>
      <c r="Q5191" s="1">
        <v>0</v>
      </c>
      <c r="S5191" s="1">
        <v>0</v>
      </c>
      <c r="U5191" s="1">
        <v>0</v>
      </c>
      <c r="W5191" s="1">
        <v>0</v>
      </c>
      <c r="Y5191" s="1">
        <v>0</v>
      </c>
      <c r="AA5191" s="1">
        <v>0</v>
      </c>
      <c r="AC5191" s="1">
        <v>0</v>
      </c>
      <c r="AE5191" s="1">
        <v>0</v>
      </c>
      <c r="AG5191" s="1">
        <v>2</v>
      </c>
      <c r="AH5191" s="1">
        <v>8000</v>
      </c>
    </row>
    <row r="5192" spans="1:34">
      <c r="A5192" s="1" t="s">
        <v>13368</v>
      </c>
      <c r="B5192" s="1" t="s">
        <v>13369</v>
      </c>
      <c r="C5192" s="1" t="s">
        <v>185</v>
      </c>
      <c r="D5192" s="1">
        <v>2</v>
      </c>
      <c r="E5192" s="4">
        <v>44664</v>
      </c>
      <c r="F5192" s="1" t="s">
        <v>13370</v>
      </c>
      <c r="G5192" s="1" t="s">
        <v>72</v>
      </c>
      <c r="H5192" s="1" t="s">
        <v>73</v>
      </c>
      <c r="I5192" s="1">
        <v>0</v>
      </c>
      <c r="J5192" s="1" t="s">
        <v>81</v>
      </c>
      <c r="K5192" s="1">
        <v>0.8</v>
      </c>
      <c r="L5192" s="1" t="s">
        <v>75</v>
      </c>
      <c r="M5192" s="1">
        <v>0</v>
      </c>
      <c r="O5192" s="1">
        <v>0</v>
      </c>
      <c r="Q5192" s="1">
        <v>0</v>
      </c>
      <c r="S5192" s="1">
        <v>0</v>
      </c>
      <c r="U5192" s="1">
        <v>0</v>
      </c>
      <c r="W5192" s="1">
        <v>0</v>
      </c>
      <c r="Y5192" s="1">
        <v>0</v>
      </c>
      <c r="AA5192" s="1">
        <v>0</v>
      </c>
      <c r="AC5192" s="1">
        <v>0</v>
      </c>
      <c r="AE5192" s="1">
        <v>0</v>
      </c>
      <c r="AG5192" s="1">
        <v>2</v>
      </c>
      <c r="AH5192" s="1">
        <v>15000</v>
      </c>
    </row>
    <row r="5193" spans="1:34">
      <c r="A5193" s="1" t="s">
        <v>13371</v>
      </c>
      <c r="B5193" s="1" t="s">
        <v>13372</v>
      </c>
      <c r="C5193" s="1" t="s">
        <v>238</v>
      </c>
      <c r="D5193" s="1">
        <v>4</v>
      </c>
      <c r="E5193" s="4">
        <v>44684</v>
      </c>
      <c r="F5193" s="1" t="s">
        <v>13373</v>
      </c>
      <c r="G5193" s="1" t="s">
        <v>80</v>
      </c>
      <c r="H5193" s="1" t="s">
        <v>73</v>
      </c>
      <c r="I5193" s="1">
        <v>0</v>
      </c>
      <c r="J5193" s="1" t="s">
        <v>74</v>
      </c>
      <c r="K5193" s="1">
        <v>0.7</v>
      </c>
      <c r="L5193" s="1" t="s">
        <v>75</v>
      </c>
      <c r="M5193" s="1">
        <v>0</v>
      </c>
      <c r="O5193" s="1">
        <v>0</v>
      </c>
      <c r="Q5193" s="1">
        <v>0</v>
      </c>
      <c r="S5193" s="1">
        <v>0</v>
      </c>
      <c r="U5193" s="1">
        <v>0</v>
      </c>
      <c r="W5193" s="1">
        <v>0</v>
      </c>
      <c r="Y5193" s="1">
        <v>0</v>
      </c>
      <c r="AA5193" s="1">
        <v>0</v>
      </c>
      <c r="AC5193" s="1">
        <v>0</v>
      </c>
      <c r="AE5193" s="1">
        <v>0</v>
      </c>
      <c r="AG5193" s="1">
        <v>2</v>
      </c>
      <c r="AH5193" s="1">
        <v>10000</v>
      </c>
    </row>
    <row r="5194" spans="1:34">
      <c r="A5194" s="1" t="s">
        <v>13374</v>
      </c>
      <c r="B5194" s="1" t="s">
        <v>13375</v>
      </c>
      <c r="C5194" s="1" t="s">
        <v>1631</v>
      </c>
      <c r="D5194" s="1">
        <v>7</v>
      </c>
      <c r="E5194" s="1">
        <v>44286</v>
      </c>
      <c r="F5194" s="1" t="s">
        <v>20340</v>
      </c>
      <c r="G5194" s="1" t="s">
        <v>20341</v>
      </c>
      <c r="H5194" s="1" t="s">
        <v>73</v>
      </c>
      <c r="I5194" s="1">
        <v>0</v>
      </c>
      <c r="J5194" s="1" t="s">
        <v>1490</v>
      </c>
      <c r="K5194" s="1">
        <v>0.6</v>
      </c>
      <c r="L5194" s="1" t="s">
        <v>82</v>
      </c>
      <c r="M5194" s="1">
        <v>0.65</v>
      </c>
      <c r="N5194" s="1" t="s">
        <v>83</v>
      </c>
      <c r="O5194" s="1">
        <v>0.7</v>
      </c>
      <c r="P5194" s="1" t="s">
        <v>84</v>
      </c>
      <c r="Q5194" s="1">
        <v>0.75</v>
      </c>
      <c r="R5194" s="1" t="s">
        <v>85</v>
      </c>
      <c r="S5194" s="1">
        <v>0</v>
      </c>
      <c r="U5194" s="1">
        <v>0</v>
      </c>
      <c r="W5194" s="1">
        <v>0</v>
      </c>
      <c r="Y5194" s="1">
        <v>0</v>
      </c>
      <c r="AA5194" s="1">
        <v>0</v>
      </c>
      <c r="AC5194" s="1">
        <v>0</v>
      </c>
      <c r="AE5194" s="1">
        <v>0</v>
      </c>
      <c r="AG5194" s="1">
        <v>4</v>
      </c>
      <c r="AH5194" s="1">
        <v>5000</v>
      </c>
    </row>
    <row r="5195" spans="1:34">
      <c r="A5195" s="1" t="s">
        <v>13376</v>
      </c>
      <c r="B5195" s="1" t="s">
        <v>13377</v>
      </c>
      <c r="C5195" s="1" t="s">
        <v>179</v>
      </c>
      <c r="D5195" s="1">
        <v>39</v>
      </c>
      <c r="E5195" s="1">
        <v>42209</v>
      </c>
      <c r="F5195" s="1" t="s">
        <v>20332</v>
      </c>
      <c r="G5195" s="1" t="s">
        <v>72</v>
      </c>
      <c r="H5195" s="1" t="s">
        <v>73</v>
      </c>
      <c r="I5195" s="1">
        <v>0</v>
      </c>
      <c r="J5195" s="1" t="s">
        <v>187</v>
      </c>
      <c r="K5195" s="1">
        <v>0.5</v>
      </c>
      <c r="L5195" s="1" t="s">
        <v>75</v>
      </c>
      <c r="M5195" s="1">
        <v>0</v>
      </c>
      <c r="O5195" s="1">
        <v>0</v>
      </c>
      <c r="Q5195" s="1">
        <v>0</v>
      </c>
      <c r="S5195" s="1">
        <v>0</v>
      </c>
      <c r="U5195" s="1">
        <v>0</v>
      </c>
      <c r="W5195" s="1">
        <v>0</v>
      </c>
      <c r="Y5195" s="1">
        <v>0</v>
      </c>
      <c r="AA5195" s="1">
        <v>0</v>
      </c>
      <c r="AC5195" s="1">
        <v>0</v>
      </c>
      <c r="AE5195" s="1">
        <v>0</v>
      </c>
      <c r="AG5195" s="1">
        <v>2</v>
      </c>
      <c r="AH5195" s="1">
        <v>9000</v>
      </c>
    </row>
    <row r="5196" spans="1:34">
      <c r="A5196" s="1" t="s">
        <v>13378</v>
      </c>
      <c r="B5196" s="1" t="s">
        <v>13379</v>
      </c>
      <c r="C5196" s="1" t="s">
        <v>235</v>
      </c>
      <c r="D5196" s="1">
        <v>21</v>
      </c>
      <c r="E5196" s="4">
        <v>44707</v>
      </c>
      <c r="F5196" s="1" t="s">
        <v>13380</v>
      </c>
      <c r="G5196" s="1" t="s">
        <v>80</v>
      </c>
      <c r="H5196" s="1" t="s">
        <v>73</v>
      </c>
      <c r="I5196" s="1">
        <v>0</v>
      </c>
      <c r="J5196" s="1" t="s">
        <v>1490</v>
      </c>
      <c r="K5196" s="1">
        <v>0.75</v>
      </c>
      <c r="L5196" s="1" t="s">
        <v>82</v>
      </c>
      <c r="M5196" s="1">
        <v>0.77</v>
      </c>
      <c r="N5196" s="1" t="s">
        <v>83</v>
      </c>
      <c r="O5196" s="1">
        <v>0.79</v>
      </c>
      <c r="P5196" s="1" t="s">
        <v>84</v>
      </c>
      <c r="Q5196" s="1">
        <v>0.8</v>
      </c>
      <c r="R5196" s="1" t="s">
        <v>85</v>
      </c>
      <c r="S5196" s="1">
        <v>0</v>
      </c>
      <c r="U5196" s="1">
        <v>0</v>
      </c>
      <c r="W5196" s="1">
        <v>0</v>
      </c>
      <c r="Y5196" s="1">
        <v>0</v>
      </c>
      <c r="AA5196" s="1">
        <v>0</v>
      </c>
      <c r="AC5196" s="1">
        <v>0</v>
      </c>
      <c r="AE5196" s="1">
        <v>0</v>
      </c>
      <c r="AG5196" s="1">
        <v>4</v>
      </c>
      <c r="AH5196" s="1">
        <v>5000</v>
      </c>
    </row>
    <row r="5197" spans="1:34">
      <c r="A5197" s="1" t="s">
        <v>13381</v>
      </c>
      <c r="B5197" s="1" t="s">
        <v>13382</v>
      </c>
      <c r="C5197" s="1" t="s">
        <v>533</v>
      </c>
      <c r="D5197" s="1">
        <v>34</v>
      </c>
      <c r="E5197" s="1">
        <v>41600</v>
      </c>
      <c r="F5197" s="1" t="s">
        <v>20332</v>
      </c>
      <c r="G5197" s="1" t="s">
        <v>72</v>
      </c>
      <c r="H5197" s="1" t="s">
        <v>65</v>
      </c>
      <c r="I5197" s="1">
        <v>0.2</v>
      </c>
      <c r="J5197" s="1" t="s">
        <v>75</v>
      </c>
      <c r="K5197" s="1">
        <v>0</v>
      </c>
      <c r="M5197" s="1">
        <v>0</v>
      </c>
      <c r="O5197" s="1">
        <v>0</v>
      </c>
      <c r="Q5197" s="1">
        <v>0</v>
      </c>
      <c r="S5197" s="1">
        <v>0</v>
      </c>
      <c r="U5197" s="1">
        <v>0</v>
      </c>
      <c r="W5197" s="1">
        <v>0</v>
      </c>
      <c r="Y5197" s="1">
        <v>0</v>
      </c>
      <c r="AA5197" s="1">
        <v>0</v>
      </c>
      <c r="AC5197" s="1">
        <v>0</v>
      </c>
      <c r="AE5197" s="1">
        <v>0</v>
      </c>
      <c r="AG5197" s="1">
        <v>1</v>
      </c>
      <c r="AH5197" s="1">
        <v>0</v>
      </c>
    </row>
    <row r="5198" spans="1:34">
      <c r="A5198" s="1" t="s">
        <v>13383</v>
      </c>
      <c r="B5198" s="1" t="s">
        <v>13384</v>
      </c>
      <c r="C5198" s="1" t="s">
        <v>129</v>
      </c>
      <c r="D5198" s="1">
        <v>8</v>
      </c>
      <c r="E5198" s="4">
        <v>44705</v>
      </c>
      <c r="F5198" s="1" t="s">
        <v>13385</v>
      </c>
      <c r="G5198" s="1" t="s">
        <v>72</v>
      </c>
      <c r="H5198" s="1" t="s">
        <v>65</v>
      </c>
      <c r="I5198" s="1">
        <v>0.8</v>
      </c>
      <c r="J5198" s="1" t="s">
        <v>75</v>
      </c>
      <c r="K5198" s="1">
        <v>0</v>
      </c>
      <c r="M5198" s="1">
        <v>0</v>
      </c>
      <c r="O5198" s="1">
        <v>0</v>
      </c>
      <c r="Q5198" s="1">
        <v>0</v>
      </c>
      <c r="S5198" s="1">
        <v>0</v>
      </c>
      <c r="U5198" s="1">
        <v>0</v>
      </c>
      <c r="W5198" s="1">
        <v>0</v>
      </c>
      <c r="Y5198" s="1">
        <v>0</v>
      </c>
      <c r="AA5198" s="1">
        <v>0</v>
      </c>
      <c r="AC5198" s="1">
        <v>0</v>
      </c>
      <c r="AE5198" s="1">
        <v>0</v>
      </c>
      <c r="AG5198" s="1">
        <v>1</v>
      </c>
      <c r="AH5198" s="1">
        <v>0</v>
      </c>
    </row>
    <row r="5199" spans="1:34">
      <c r="A5199" s="1" t="s">
        <v>13386</v>
      </c>
      <c r="B5199" s="1" t="s">
        <v>13387</v>
      </c>
      <c r="C5199" s="1" t="s">
        <v>310</v>
      </c>
      <c r="H5199" s="1" t="s">
        <v>65</v>
      </c>
      <c r="I5199" s="1" t="s">
        <v>66</v>
      </c>
      <c r="V5199" s="1" t="s">
        <v>67</v>
      </c>
    </row>
    <row r="5200" spans="1:34">
      <c r="A5200" s="1" t="s">
        <v>13388</v>
      </c>
      <c r="B5200" s="1" t="s">
        <v>13389</v>
      </c>
      <c r="C5200" s="1" t="s">
        <v>132</v>
      </c>
      <c r="D5200" s="1">
        <v>14</v>
      </c>
      <c r="E5200" s="1">
        <v>42232</v>
      </c>
      <c r="F5200" s="1" t="s">
        <v>20332</v>
      </c>
      <c r="G5200" s="1" t="s">
        <v>72</v>
      </c>
      <c r="H5200" s="1" t="s">
        <v>65</v>
      </c>
      <c r="I5200" s="1">
        <v>0.8</v>
      </c>
      <c r="J5200" s="1" t="s">
        <v>75</v>
      </c>
      <c r="K5200" s="1">
        <v>0</v>
      </c>
      <c r="M5200" s="1">
        <v>0</v>
      </c>
      <c r="O5200" s="1">
        <v>0</v>
      </c>
      <c r="Q5200" s="1">
        <v>0</v>
      </c>
      <c r="S5200" s="1">
        <v>0</v>
      </c>
      <c r="U5200" s="1">
        <v>0</v>
      </c>
      <c r="W5200" s="1">
        <v>0</v>
      </c>
      <c r="Y5200" s="1">
        <v>0</v>
      </c>
      <c r="AA5200" s="1">
        <v>0</v>
      </c>
      <c r="AC5200" s="1">
        <v>0</v>
      </c>
      <c r="AE5200" s="1">
        <v>0</v>
      </c>
      <c r="AG5200" s="1">
        <v>1</v>
      </c>
      <c r="AH5200" s="1">
        <v>0</v>
      </c>
    </row>
    <row r="5201" spans="1:34">
      <c r="A5201" s="1" t="s">
        <v>13390</v>
      </c>
      <c r="B5201" s="1" t="s">
        <v>13391</v>
      </c>
      <c r="C5201" s="1" t="s">
        <v>129</v>
      </c>
      <c r="D5201" s="1">
        <v>155</v>
      </c>
      <c r="E5201" s="1">
        <v>41891</v>
      </c>
      <c r="F5201" s="1" t="s">
        <v>20332</v>
      </c>
      <c r="G5201" s="1" t="s">
        <v>72</v>
      </c>
      <c r="H5201" s="1" t="s">
        <v>65</v>
      </c>
      <c r="I5201" s="1">
        <v>0.2</v>
      </c>
      <c r="J5201" s="1" t="s">
        <v>75</v>
      </c>
      <c r="K5201" s="1">
        <v>0</v>
      </c>
      <c r="M5201" s="1">
        <v>0</v>
      </c>
      <c r="O5201" s="1">
        <v>0</v>
      </c>
      <c r="Q5201" s="1">
        <v>0</v>
      </c>
      <c r="S5201" s="1">
        <v>0</v>
      </c>
      <c r="U5201" s="1">
        <v>0</v>
      </c>
      <c r="W5201" s="1">
        <v>0</v>
      </c>
      <c r="Y5201" s="1">
        <v>0</v>
      </c>
      <c r="AA5201" s="1">
        <v>0</v>
      </c>
      <c r="AC5201" s="1">
        <v>0</v>
      </c>
      <c r="AE5201" s="1">
        <v>0</v>
      </c>
      <c r="AG5201" s="1">
        <v>1</v>
      </c>
      <c r="AH5201" s="1">
        <v>0</v>
      </c>
    </row>
    <row r="5202" spans="1:34">
      <c r="A5202" s="1" t="s">
        <v>13392</v>
      </c>
      <c r="B5202" s="1" t="s">
        <v>13393</v>
      </c>
      <c r="C5202" s="1" t="s">
        <v>533</v>
      </c>
      <c r="D5202" s="1">
        <v>11</v>
      </c>
      <c r="E5202" s="1">
        <v>39169</v>
      </c>
      <c r="F5202" s="1" t="s">
        <v>20332</v>
      </c>
      <c r="G5202" s="1" t="s">
        <v>72</v>
      </c>
      <c r="H5202" s="1" t="s">
        <v>65</v>
      </c>
      <c r="I5202" s="1">
        <v>0.5</v>
      </c>
      <c r="J5202" s="1" t="s">
        <v>75</v>
      </c>
      <c r="K5202" s="1">
        <v>0</v>
      </c>
      <c r="M5202" s="1">
        <v>0</v>
      </c>
      <c r="O5202" s="1">
        <v>0</v>
      </c>
      <c r="Q5202" s="1">
        <v>0</v>
      </c>
      <c r="S5202" s="1">
        <v>0</v>
      </c>
      <c r="U5202" s="1">
        <v>0</v>
      </c>
      <c r="W5202" s="1">
        <v>0</v>
      </c>
      <c r="Y5202" s="1">
        <v>0</v>
      </c>
      <c r="AA5202" s="1">
        <v>0</v>
      </c>
      <c r="AC5202" s="1">
        <v>0</v>
      </c>
      <c r="AE5202" s="1">
        <v>0</v>
      </c>
      <c r="AG5202" s="1">
        <v>1</v>
      </c>
      <c r="AH5202" s="1">
        <v>0</v>
      </c>
    </row>
    <row r="5203" spans="1:34">
      <c r="A5203" s="1" t="s">
        <v>13394</v>
      </c>
      <c r="B5203" s="1" t="s">
        <v>13395</v>
      </c>
      <c r="C5203" s="1" t="s">
        <v>337</v>
      </c>
      <c r="D5203" s="1">
        <v>10</v>
      </c>
      <c r="E5203" s="1">
        <v>42488</v>
      </c>
      <c r="F5203" s="1" t="s">
        <v>20332</v>
      </c>
      <c r="G5203" s="1" t="s">
        <v>72</v>
      </c>
      <c r="H5203" s="1" t="s">
        <v>65</v>
      </c>
      <c r="I5203" s="1">
        <v>0.8</v>
      </c>
      <c r="J5203" s="1" t="s">
        <v>75</v>
      </c>
      <c r="K5203" s="1">
        <v>0</v>
      </c>
      <c r="M5203" s="1">
        <v>0</v>
      </c>
      <c r="O5203" s="1">
        <v>0</v>
      </c>
      <c r="Q5203" s="1">
        <v>0</v>
      </c>
      <c r="S5203" s="1">
        <v>0</v>
      </c>
      <c r="U5203" s="1">
        <v>0</v>
      </c>
      <c r="W5203" s="1">
        <v>0</v>
      </c>
      <c r="Y5203" s="1">
        <v>0</v>
      </c>
      <c r="AA5203" s="1">
        <v>0</v>
      </c>
      <c r="AC5203" s="1">
        <v>0</v>
      </c>
      <c r="AE5203" s="1">
        <v>0</v>
      </c>
      <c r="AG5203" s="1">
        <v>1</v>
      </c>
      <c r="AH5203" s="1">
        <v>0</v>
      </c>
    </row>
    <row r="5204" spans="1:34">
      <c r="A5204" s="1" t="s">
        <v>13396</v>
      </c>
      <c r="B5204" s="1" t="s">
        <v>13397</v>
      </c>
      <c r="C5204" s="1" t="s">
        <v>620</v>
      </c>
      <c r="D5204" s="1">
        <v>9</v>
      </c>
      <c r="E5204" s="4">
        <v>44712</v>
      </c>
      <c r="F5204" s="1" t="s">
        <v>13398</v>
      </c>
      <c r="G5204" s="1" t="s">
        <v>72</v>
      </c>
      <c r="H5204" s="1" t="s">
        <v>65</v>
      </c>
      <c r="I5204" s="1">
        <v>0.8</v>
      </c>
      <c r="J5204" s="1" t="s">
        <v>75</v>
      </c>
      <c r="K5204" s="1">
        <v>0</v>
      </c>
      <c r="M5204" s="1">
        <v>0</v>
      </c>
      <c r="O5204" s="1">
        <v>0</v>
      </c>
      <c r="Q5204" s="1">
        <v>0</v>
      </c>
      <c r="S5204" s="1">
        <v>0</v>
      </c>
      <c r="U5204" s="1">
        <v>0</v>
      </c>
      <c r="W5204" s="1">
        <v>0</v>
      </c>
      <c r="Y5204" s="1">
        <v>0</v>
      </c>
      <c r="AA5204" s="1">
        <v>0</v>
      </c>
      <c r="AC5204" s="1">
        <v>0</v>
      </c>
      <c r="AE5204" s="1">
        <v>0</v>
      </c>
      <c r="AG5204" s="1">
        <v>1</v>
      </c>
      <c r="AH5204" s="1">
        <v>0</v>
      </c>
    </row>
    <row r="5205" spans="1:34">
      <c r="A5205" s="1" t="s">
        <v>13399</v>
      </c>
      <c r="B5205" s="1" t="s">
        <v>13400</v>
      </c>
      <c r="C5205" s="1" t="s">
        <v>112</v>
      </c>
      <c r="D5205" s="1">
        <v>6</v>
      </c>
      <c r="E5205" s="4">
        <v>44635</v>
      </c>
      <c r="F5205" s="1" t="s">
        <v>13401</v>
      </c>
      <c r="G5205" s="1" t="s">
        <v>72</v>
      </c>
      <c r="H5205" s="1" t="s">
        <v>65</v>
      </c>
      <c r="I5205" s="1">
        <v>0.7</v>
      </c>
      <c r="J5205" s="1" t="s">
        <v>75</v>
      </c>
      <c r="K5205" s="1">
        <v>0</v>
      </c>
      <c r="M5205" s="1">
        <v>0</v>
      </c>
      <c r="O5205" s="1">
        <v>0</v>
      </c>
      <c r="Q5205" s="1">
        <v>0</v>
      </c>
      <c r="S5205" s="1">
        <v>0</v>
      </c>
      <c r="U5205" s="1">
        <v>0</v>
      </c>
      <c r="W5205" s="1">
        <v>0</v>
      </c>
      <c r="Y5205" s="1">
        <v>0</v>
      </c>
      <c r="AA5205" s="1">
        <v>0</v>
      </c>
      <c r="AC5205" s="1">
        <v>0</v>
      </c>
      <c r="AE5205" s="1">
        <v>0</v>
      </c>
      <c r="AG5205" s="1">
        <v>1</v>
      </c>
      <c r="AH5205" s="1">
        <v>0</v>
      </c>
    </row>
    <row r="5206" spans="1:34">
      <c r="A5206" s="1" t="s">
        <v>13402</v>
      </c>
      <c r="B5206" s="1" t="s">
        <v>13403</v>
      </c>
      <c r="C5206" s="1" t="s">
        <v>152</v>
      </c>
      <c r="H5206" s="1" t="s">
        <v>65</v>
      </c>
      <c r="I5206" s="1" t="s">
        <v>66</v>
      </c>
      <c r="V5206" s="1" t="s">
        <v>67</v>
      </c>
    </row>
    <row r="5207" spans="1:34">
      <c r="A5207" s="1" t="s">
        <v>13404</v>
      </c>
      <c r="B5207" s="1" t="s">
        <v>13405</v>
      </c>
      <c r="C5207" s="1" t="s">
        <v>64</v>
      </c>
      <c r="D5207" s="1">
        <v>5</v>
      </c>
      <c r="E5207" s="1">
        <v>44250</v>
      </c>
      <c r="F5207" s="1" t="s">
        <v>20332</v>
      </c>
      <c r="G5207" s="1" t="s">
        <v>72</v>
      </c>
      <c r="H5207" s="1" t="s">
        <v>73</v>
      </c>
      <c r="I5207" s="1">
        <v>0</v>
      </c>
      <c r="J5207" s="1" t="s">
        <v>74</v>
      </c>
      <c r="K5207" s="1">
        <v>0.8</v>
      </c>
      <c r="L5207" s="1" t="s">
        <v>75</v>
      </c>
      <c r="M5207" s="1">
        <v>0</v>
      </c>
      <c r="O5207" s="1">
        <v>0</v>
      </c>
      <c r="Q5207" s="1">
        <v>0</v>
      </c>
      <c r="S5207" s="1">
        <v>0</v>
      </c>
      <c r="U5207" s="1">
        <v>0</v>
      </c>
      <c r="W5207" s="1">
        <v>0</v>
      </c>
      <c r="Y5207" s="1">
        <v>0</v>
      </c>
      <c r="AA5207" s="1">
        <v>0</v>
      </c>
      <c r="AC5207" s="1">
        <v>0</v>
      </c>
      <c r="AE5207" s="1">
        <v>0</v>
      </c>
      <c r="AG5207" s="1">
        <v>2</v>
      </c>
      <c r="AH5207" s="1">
        <v>10000</v>
      </c>
    </row>
    <row r="5208" spans="1:34">
      <c r="A5208" s="1" t="s">
        <v>13406</v>
      </c>
      <c r="B5208" s="1" t="s">
        <v>13407</v>
      </c>
      <c r="C5208" s="1" t="s">
        <v>302</v>
      </c>
      <c r="D5208" s="1">
        <v>6</v>
      </c>
      <c r="E5208" s="4">
        <v>44635</v>
      </c>
      <c r="F5208" s="1" t="s">
        <v>13408</v>
      </c>
      <c r="G5208" s="1" t="s">
        <v>72</v>
      </c>
      <c r="H5208" s="1" t="s">
        <v>73</v>
      </c>
      <c r="I5208" s="1">
        <v>0</v>
      </c>
      <c r="J5208" s="1" t="s">
        <v>1640</v>
      </c>
      <c r="K5208" s="1">
        <v>0.7</v>
      </c>
      <c r="L5208" s="1" t="s">
        <v>75</v>
      </c>
      <c r="M5208" s="1">
        <v>0</v>
      </c>
      <c r="O5208" s="1">
        <v>0</v>
      </c>
      <c r="Q5208" s="1">
        <v>0</v>
      </c>
      <c r="S5208" s="1">
        <v>0</v>
      </c>
      <c r="U5208" s="1">
        <v>0</v>
      </c>
      <c r="W5208" s="1">
        <v>0</v>
      </c>
      <c r="Y5208" s="1">
        <v>0</v>
      </c>
      <c r="AA5208" s="1">
        <v>0</v>
      </c>
      <c r="AC5208" s="1">
        <v>0</v>
      </c>
      <c r="AE5208" s="1">
        <v>0</v>
      </c>
      <c r="AG5208" s="1">
        <v>2</v>
      </c>
      <c r="AH5208" s="1">
        <v>7499.99</v>
      </c>
    </row>
    <row r="5209" spans="1:34">
      <c r="A5209" s="1" t="s">
        <v>13409</v>
      </c>
      <c r="B5209" s="1" t="s">
        <v>13410</v>
      </c>
      <c r="C5209" s="1" t="s">
        <v>1331</v>
      </c>
      <c r="D5209" s="1">
        <v>55</v>
      </c>
      <c r="E5209" s="4">
        <v>44559</v>
      </c>
      <c r="F5209" s="1" t="s">
        <v>13411</v>
      </c>
      <c r="G5209" s="1" t="s">
        <v>72</v>
      </c>
      <c r="H5209" s="1" t="s">
        <v>73</v>
      </c>
      <c r="I5209" s="1">
        <v>0</v>
      </c>
      <c r="J5209" s="1" t="s">
        <v>4055</v>
      </c>
      <c r="K5209" s="1">
        <v>0.45</v>
      </c>
      <c r="L5209" s="1" t="s">
        <v>75</v>
      </c>
      <c r="M5209" s="1">
        <v>0</v>
      </c>
      <c r="O5209" s="1">
        <v>0</v>
      </c>
      <c r="Q5209" s="1">
        <v>0</v>
      </c>
      <c r="S5209" s="1">
        <v>0</v>
      </c>
      <c r="U5209" s="1">
        <v>0</v>
      </c>
      <c r="W5209" s="1">
        <v>0</v>
      </c>
      <c r="Y5209" s="1">
        <v>0</v>
      </c>
      <c r="AA5209" s="1">
        <v>0</v>
      </c>
      <c r="AC5209" s="1">
        <v>0</v>
      </c>
      <c r="AE5209" s="1">
        <v>0</v>
      </c>
      <c r="AG5209" s="1">
        <v>2</v>
      </c>
      <c r="AH5209" s="1">
        <v>14000</v>
      </c>
    </row>
    <row r="5210" spans="1:34">
      <c r="A5210" s="1" t="s">
        <v>13412</v>
      </c>
      <c r="B5210" s="1" t="s">
        <v>13413</v>
      </c>
      <c r="C5210" s="1" t="s">
        <v>259</v>
      </c>
      <c r="D5210" s="1">
        <v>8</v>
      </c>
      <c r="E5210" s="1">
        <v>42094</v>
      </c>
      <c r="F5210" s="1" t="s">
        <v>20332</v>
      </c>
      <c r="G5210" s="1" t="s">
        <v>72</v>
      </c>
      <c r="H5210" s="1" t="s">
        <v>65</v>
      </c>
      <c r="I5210" s="1">
        <v>0.6</v>
      </c>
      <c r="J5210" s="1" t="s">
        <v>75</v>
      </c>
      <c r="K5210" s="1">
        <v>0</v>
      </c>
      <c r="M5210" s="1">
        <v>0</v>
      </c>
      <c r="O5210" s="1">
        <v>0</v>
      </c>
      <c r="Q5210" s="1">
        <v>0</v>
      </c>
      <c r="S5210" s="1">
        <v>0</v>
      </c>
      <c r="U5210" s="1">
        <v>0</v>
      </c>
      <c r="W5210" s="1">
        <v>0</v>
      </c>
      <c r="Y5210" s="1">
        <v>0</v>
      </c>
      <c r="AA5210" s="1">
        <v>0</v>
      </c>
      <c r="AC5210" s="1">
        <v>0</v>
      </c>
      <c r="AE5210" s="1">
        <v>0</v>
      </c>
      <c r="AG5210" s="1">
        <v>1</v>
      </c>
      <c r="AH5210" s="1">
        <v>0</v>
      </c>
    </row>
    <row r="5211" spans="1:34">
      <c r="A5211" s="1" t="s">
        <v>13414</v>
      </c>
      <c r="B5211" s="1" t="s">
        <v>13415</v>
      </c>
      <c r="C5211" s="1" t="s">
        <v>115</v>
      </c>
      <c r="D5211" s="1">
        <v>63</v>
      </c>
      <c r="E5211" s="1">
        <v>40701</v>
      </c>
      <c r="F5211" s="1" t="s">
        <v>20332</v>
      </c>
      <c r="G5211" s="1" t="s">
        <v>72</v>
      </c>
      <c r="H5211" s="1" t="s">
        <v>65</v>
      </c>
      <c r="I5211" s="1">
        <v>0.6</v>
      </c>
      <c r="J5211" s="1" t="s">
        <v>75</v>
      </c>
      <c r="K5211" s="1">
        <v>0</v>
      </c>
      <c r="M5211" s="1">
        <v>0</v>
      </c>
      <c r="O5211" s="1">
        <v>0</v>
      </c>
      <c r="Q5211" s="1">
        <v>0</v>
      </c>
      <c r="S5211" s="1">
        <v>0</v>
      </c>
      <c r="U5211" s="1">
        <v>0</v>
      </c>
      <c r="W5211" s="1">
        <v>0</v>
      </c>
      <c r="Y5211" s="1">
        <v>0</v>
      </c>
      <c r="AA5211" s="1">
        <v>0</v>
      </c>
      <c r="AC5211" s="1">
        <v>0</v>
      </c>
      <c r="AE5211" s="1">
        <v>0</v>
      </c>
      <c r="AG5211" s="1">
        <v>1</v>
      </c>
      <c r="AH5211" s="1">
        <v>0</v>
      </c>
    </row>
    <row r="5212" spans="1:34">
      <c r="A5212" s="1" t="s">
        <v>13416</v>
      </c>
      <c r="B5212" s="1" t="s">
        <v>13417</v>
      </c>
      <c r="C5212" s="1" t="s">
        <v>199</v>
      </c>
      <c r="D5212" s="1">
        <v>4</v>
      </c>
      <c r="E5212" s="4" t="s">
        <v>20690</v>
      </c>
      <c r="F5212" s="1" t="s">
        <v>13418</v>
      </c>
      <c r="G5212" s="1" t="s">
        <v>72</v>
      </c>
      <c r="H5212" s="1" t="s">
        <v>65</v>
      </c>
      <c r="I5212" s="1">
        <v>0.7</v>
      </c>
      <c r="J5212" s="1" t="s">
        <v>75</v>
      </c>
      <c r="K5212" s="1">
        <v>0</v>
      </c>
      <c r="M5212" s="1">
        <v>0</v>
      </c>
      <c r="O5212" s="1">
        <v>0</v>
      </c>
      <c r="Q5212" s="1">
        <v>0</v>
      </c>
      <c r="S5212" s="1">
        <v>0</v>
      </c>
      <c r="U5212" s="1">
        <v>0</v>
      </c>
      <c r="W5212" s="1">
        <v>0</v>
      </c>
      <c r="Y5212" s="1">
        <v>0</v>
      </c>
      <c r="AA5212" s="1">
        <v>0</v>
      </c>
      <c r="AC5212" s="1">
        <v>0</v>
      </c>
      <c r="AE5212" s="1">
        <v>0</v>
      </c>
      <c r="AG5212" s="1">
        <v>1</v>
      </c>
      <c r="AH5212" s="1">
        <v>0</v>
      </c>
    </row>
    <row r="5213" spans="1:34">
      <c r="A5213" s="1" t="s">
        <v>13419</v>
      </c>
      <c r="B5213" s="1" t="s">
        <v>13420</v>
      </c>
      <c r="C5213" s="1" t="s">
        <v>360</v>
      </c>
      <c r="H5213" s="1" t="s">
        <v>65</v>
      </c>
      <c r="I5213" s="1" t="s">
        <v>66</v>
      </c>
      <c r="V5213" s="1" t="s">
        <v>67</v>
      </c>
    </row>
    <row r="5214" spans="1:34">
      <c r="A5214" s="1" t="s">
        <v>13421</v>
      </c>
      <c r="B5214" s="1" t="s">
        <v>13422</v>
      </c>
      <c r="C5214" s="1" t="s">
        <v>65</v>
      </c>
      <c r="D5214" s="1">
        <v>43</v>
      </c>
      <c r="E5214" s="4">
        <v>44552</v>
      </c>
      <c r="F5214" s="1" t="s">
        <v>13423</v>
      </c>
      <c r="G5214" s="1" t="s">
        <v>72</v>
      </c>
      <c r="H5214" s="1" t="s">
        <v>65</v>
      </c>
      <c r="I5214" s="1">
        <v>0.65</v>
      </c>
      <c r="J5214" s="1" t="s">
        <v>75</v>
      </c>
      <c r="K5214" s="1">
        <v>0</v>
      </c>
      <c r="M5214" s="1">
        <v>0</v>
      </c>
      <c r="O5214" s="1">
        <v>0</v>
      </c>
      <c r="Q5214" s="1">
        <v>0</v>
      </c>
      <c r="S5214" s="1">
        <v>0</v>
      </c>
      <c r="U5214" s="1">
        <v>0</v>
      </c>
      <c r="W5214" s="1">
        <v>0</v>
      </c>
      <c r="Y5214" s="1">
        <v>0</v>
      </c>
      <c r="AA5214" s="1">
        <v>0</v>
      </c>
      <c r="AC5214" s="1">
        <v>0</v>
      </c>
      <c r="AE5214" s="1">
        <v>0</v>
      </c>
      <c r="AG5214" s="1">
        <v>1</v>
      </c>
      <c r="AH5214" s="1">
        <v>0</v>
      </c>
    </row>
    <row r="5215" spans="1:34">
      <c r="A5215" s="1" t="s">
        <v>13424</v>
      </c>
      <c r="B5215" s="1" t="s">
        <v>13425</v>
      </c>
      <c r="C5215" s="1" t="s">
        <v>228</v>
      </c>
      <c r="D5215" s="1">
        <v>59</v>
      </c>
      <c r="E5215" s="4">
        <v>44551</v>
      </c>
      <c r="F5215" s="1" t="s">
        <v>13426</v>
      </c>
      <c r="G5215" s="1" t="s">
        <v>72</v>
      </c>
      <c r="H5215" s="1" t="s">
        <v>73</v>
      </c>
      <c r="I5215" s="1">
        <v>0</v>
      </c>
      <c r="J5215" s="1" t="s">
        <v>222</v>
      </c>
      <c r="K5215" s="1">
        <v>0.8</v>
      </c>
      <c r="L5215" s="1" t="s">
        <v>75</v>
      </c>
      <c r="M5215" s="1">
        <v>0</v>
      </c>
      <c r="O5215" s="1">
        <v>0</v>
      </c>
      <c r="Q5215" s="1">
        <v>0</v>
      </c>
      <c r="S5215" s="1">
        <v>0</v>
      </c>
      <c r="U5215" s="1">
        <v>0</v>
      </c>
      <c r="W5215" s="1">
        <v>0</v>
      </c>
      <c r="Y5215" s="1">
        <v>0</v>
      </c>
      <c r="AA5215" s="1">
        <v>0</v>
      </c>
      <c r="AC5215" s="1">
        <v>0</v>
      </c>
      <c r="AE5215" s="1">
        <v>0</v>
      </c>
      <c r="AG5215" s="1">
        <v>2</v>
      </c>
      <c r="AH5215" s="1">
        <v>9999.99</v>
      </c>
    </row>
    <row r="5216" spans="1:34">
      <c r="A5216" s="1" t="s">
        <v>13427</v>
      </c>
      <c r="B5216" s="1" t="s">
        <v>13428</v>
      </c>
      <c r="C5216" s="1" t="s">
        <v>132</v>
      </c>
      <c r="D5216" s="1">
        <v>18</v>
      </c>
      <c r="E5216" s="4">
        <v>44700</v>
      </c>
      <c r="F5216" s="1" t="s">
        <v>13429</v>
      </c>
      <c r="G5216" s="1" t="s">
        <v>80</v>
      </c>
      <c r="H5216" s="1" t="s">
        <v>73</v>
      </c>
      <c r="I5216" s="1">
        <v>0</v>
      </c>
      <c r="J5216" s="1" t="s">
        <v>1490</v>
      </c>
      <c r="K5216" s="1">
        <v>0.48</v>
      </c>
      <c r="L5216" s="1" t="s">
        <v>82</v>
      </c>
      <c r="M5216" s="1">
        <v>0.66</v>
      </c>
      <c r="N5216" s="1" t="s">
        <v>83</v>
      </c>
      <c r="O5216" s="1">
        <v>0.76</v>
      </c>
      <c r="P5216" s="1" t="s">
        <v>84</v>
      </c>
      <c r="Q5216" s="1">
        <v>0.79</v>
      </c>
      <c r="R5216" s="1" t="s">
        <v>85</v>
      </c>
      <c r="S5216" s="1">
        <v>0</v>
      </c>
      <c r="U5216" s="1">
        <v>0</v>
      </c>
      <c r="W5216" s="1">
        <v>0</v>
      </c>
      <c r="Y5216" s="1">
        <v>0</v>
      </c>
      <c r="AA5216" s="1">
        <v>0</v>
      </c>
      <c r="AC5216" s="1">
        <v>0</v>
      </c>
      <c r="AE5216" s="1">
        <v>0</v>
      </c>
      <c r="AG5216" s="1">
        <v>4</v>
      </c>
      <c r="AH5216" s="1">
        <v>5000</v>
      </c>
    </row>
    <row r="5217" spans="1:34">
      <c r="A5217" s="1" t="s">
        <v>13430</v>
      </c>
      <c r="B5217" s="1" t="s">
        <v>13431</v>
      </c>
      <c r="C5217" s="1" t="s">
        <v>132</v>
      </c>
      <c r="D5217" s="1">
        <v>28</v>
      </c>
      <c r="E5217" s="1">
        <v>44194</v>
      </c>
      <c r="F5217" s="1" t="s">
        <v>20332</v>
      </c>
      <c r="G5217" s="1" t="s">
        <v>72</v>
      </c>
      <c r="H5217" s="1" t="s">
        <v>65</v>
      </c>
      <c r="I5217" s="1">
        <v>0.8</v>
      </c>
      <c r="J5217" s="1" t="s">
        <v>75</v>
      </c>
      <c r="K5217" s="1">
        <v>0</v>
      </c>
      <c r="M5217" s="1">
        <v>0</v>
      </c>
      <c r="O5217" s="1">
        <v>0</v>
      </c>
      <c r="Q5217" s="1">
        <v>0</v>
      </c>
      <c r="S5217" s="1">
        <v>0</v>
      </c>
      <c r="U5217" s="1">
        <v>0</v>
      </c>
      <c r="W5217" s="1">
        <v>0</v>
      </c>
      <c r="Y5217" s="1">
        <v>0</v>
      </c>
      <c r="AA5217" s="1">
        <v>0</v>
      </c>
      <c r="AC5217" s="1">
        <v>0</v>
      </c>
      <c r="AE5217" s="1">
        <v>0</v>
      </c>
      <c r="AG5217" s="1">
        <v>1</v>
      </c>
      <c r="AH5217" s="1">
        <v>0</v>
      </c>
    </row>
    <row r="5218" spans="1:34">
      <c r="A5218" s="1" t="s">
        <v>13432</v>
      </c>
      <c r="B5218" s="1" t="s">
        <v>13433</v>
      </c>
      <c r="C5218" s="1" t="s">
        <v>350</v>
      </c>
      <c r="D5218" s="1">
        <v>4</v>
      </c>
      <c r="E5218" s="1">
        <v>43969</v>
      </c>
      <c r="F5218" s="1" t="s">
        <v>20332</v>
      </c>
      <c r="G5218" s="1" t="s">
        <v>72</v>
      </c>
      <c r="H5218" s="1" t="s">
        <v>65</v>
      </c>
      <c r="I5218" s="1">
        <v>0.8</v>
      </c>
      <c r="J5218" s="1" t="s">
        <v>75</v>
      </c>
      <c r="K5218" s="1">
        <v>0</v>
      </c>
      <c r="M5218" s="1">
        <v>0</v>
      </c>
      <c r="O5218" s="1">
        <v>0</v>
      </c>
      <c r="Q5218" s="1">
        <v>0</v>
      </c>
      <c r="S5218" s="1">
        <v>0</v>
      </c>
      <c r="U5218" s="1">
        <v>0</v>
      </c>
      <c r="W5218" s="1">
        <v>0</v>
      </c>
      <c r="Y5218" s="1">
        <v>0</v>
      </c>
      <c r="AA5218" s="1">
        <v>0</v>
      </c>
      <c r="AC5218" s="1">
        <v>0</v>
      </c>
      <c r="AE5218" s="1">
        <v>0</v>
      </c>
      <c r="AG5218" s="1">
        <v>1</v>
      </c>
      <c r="AH5218" s="1">
        <v>0</v>
      </c>
    </row>
    <row r="5219" spans="1:34">
      <c r="A5219" s="1" t="s">
        <v>13434</v>
      </c>
      <c r="B5219" s="1" t="s">
        <v>13435</v>
      </c>
      <c r="C5219" s="1" t="s">
        <v>152</v>
      </c>
      <c r="D5219" s="1">
        <v>19</v>
      </c>
      <c r="E5219" s="1">
        <v>42145</v>
      </c>
      <c r="F5219" s="1" t="s">
        <v>20332</v>
      </c>
      <c r="G5219" s="1" t="s">
        <v>72</v>
      </c>
      <c r="H5219" s="1" t="s">
        <v>73</v>
      </c>
      <c r="I5219" s="1">
        <v>0</v>
      </c>
      <c r="J5219" s="1" t="s">
        <v>434</v>
      </c>
      <c r="K5219" s="1">
        <v>0.75</v>
      </c>
      <c r="L5219" s="1" t="s">
        <v>75</v>
      </c>
      <c r="M5219" s="1">
        <v>0</v>
      </c>
      <c r="O5219" s="1">
        <v>0</v>
      </c>
      <c r="Q5219" s="1">
        <v>0</v>
      </c>
      <c r="S5219" s="1">
        <v>0</v>
      </c>
      <c r="U5219" s="1">
        <v>0</v>
      </c>
      <c r="W5219" s="1">
        <v>0</v>
      </c>
      <c r="Y5219" s="1">
        <v>0</v>
      </c>
      <c r="AA5219" s="1">
        <v>0</v>
      </c>
      <c r="AC5219" s="1">
        <v>0</v>
      </c>
      <c r="AE5219" s="1">
        <v>0</v>
      </c>
      <c r="AG5219" s="1">
        <v>2</v>
      </c>
      <c r="AH5219" s="1">
        <v>7500</v>
      </c>
    </row>
    <row r="5220" spans="1:34">
      <c r="A5220" s="1" t="s">
        <v>13436</v>
      </c>
      <c r="B5220" s="1" t="s">
        <v>13437</v>
      </c>
      <c r="C5220" s="1" t="s">
        <v>159</v>
      </c>
      <c r="D5220" s="1">
        <v>2</v>
      </c>
      <c r="E5220" s="1">
        <v>44377</v>
      </c>
      <c r="F5220" s="1" t="s">
        <v>20340</v>
      </c>
      <c r="G5220" s="1" t="s">
        <v>20341</v>
      </c>
      <c r="H5220" s="1" t="s">
        <v>73</v>
      </c>
      <c r="I5220" s="1">
        <v>0</v>
      </c>
      <c r="J5220" s="1" t="s">
        <v>81</v>
      </c>
      <c r="K5220" s="1">
        <v>0.45</v>
      </c>
      <c r="L5220" s="1" t="s">
        <v>82</v>
      </c>
      <c r="M5220" s="1">
        <v>0.5</v>
      </c>
      <c r="N5220" s="1" t="s">
        <v>83</v>
      </c>
      <c r="O5220" s="1">
        <v>0.75</v>
      </c>
      <c r="P5220" s="1" t="s">
        <v>84</v>
      </c>
      <c r="Q5220" s="1">
        <v>0.78</v>
      </c>
      <c r="R5220" s="1" t="s">
        <v>85</v>
      </c>
      <c r="S5220" s="1">
        <v>0</v>
      </c>
      <c r="U5220" s="1">
        <v>0</v>
      </c>
      <c r="W5220" s="1">
        <v>0</v>
      </c>
      <c r="Y5220" s="1">
        <v>0</v>
      </c>
      <c r="AA5220" s="1">
        <v>0</v>
      </c>
      <c r="AC5220" s="1">
        <v>0</v>
      </c>
      <c r="AE5220" s="1">
        <v>0</v>
      </c>
      <c r="AG5220" s="1">
        <v>4</v>
      </c>
      <c r="AH5220" s="1">
        <v>15000</v>
      </c>
    </row>
    <row r="5221" spans="1:34">
      <c r="A5221" s="1" t="s">
        <v>13438</v>
      </c>
      <c r="B5221" s="1" t="s">
        <v>13439</v>
      </c>
      <c r="C5221" s="1" t="s">
        <v>92</v>
      </c>
      <c r="H5221" s="1" t="s">
        <v>65</v>
      </c>
      <c r="I5221" s="1" t="s">
        <v>66</v>
      </c>
      <c r="V5221" s="1" t="s">
        <v>67</v>
      </c>
    </row>
    <row r="5222" spans="1:34">
      <c r="A5222" s="1" t="s">
        <v>13440</v>
      </c>
      <c r="B5222" s="1" t="s">
        <v>13441</v>
      </c>
      <c r="C5222" s="1" t="s">
        <v>152</v>
      </c>
      <c r="D5222" s="1">
        <v>11</v>
      </c>
      <c r="E5222" s="4">
        <v>44697</v>
      </c>
      <c r="F5222" s="1" t="s">
        <v>13442</v>
      </c>
      <c r="G5222" s="1" t="s">
        <v>80</v>
      </c>
      <c r="H5222" s="1" t="s">
        <v>73</v>
      </c>
      <c r="I5222" s="1">
        <v>0</v>
      </c>
      <c r="J5222" s="1" t="s">
        <v>74</v>
      </c>
      <c r="K5222" s="1">
        <v>0.3</v>
      </c>
      <c r="L5222" s="1" t="s">
        <v>82</v>
      </c>
      <c r="M5222" s="1">
        <v>0.4</v>
      </c>
      <c r="N5222" s="1" t="s">
        <v>83</v>
      </c>
      <c r="O5222" s="1">
        <v>0.6</v>
      </c>
      <c r="P5222" s="1" t="s">
        <v>84</v>
      </c>
      <c r="Q5222" s="1">
        <v>0.8</v>
      </c>
      <c r="R5222" s="1" t="s">
        <v>85</v>
      </c>
      <c r="S5222" s="1">
        <v>0</v>
      </c>
      <c r="U5222" s="1">
        <v>0</v>
      </c>
      <c r="W5222" s="1">
        <v>0</v>
      </c>
      <c r="Y5222" s="1">
        <v>0</v>
      </c>
      <c r="AA5222" s="1">
        <v>0</v>
      </c>
      <c r="AC5222" s="1">
        <v>0</v>
      </c>
      <c r="AE5222" s="1">
        <v>0</v>
      </c>
      <c r="AG5222" s="1">
        <v>4</v>
      </c>
      <c r="AH5222" s="1">
        <v>10000</v>
      </c>
    </row>
    <row r="5223" spans="1:34">
      <c r="A5223" s="1" t="s">
        <v>13443</v>
      </c>
      <c r="B5223" s="1" t="s">
        <v>13444</v>
      </c>
      <c r="C5223" s="1" t="s">
        <v>337</v>
      </c>
      <c r="D5223" s="1">
        <v>46</v>
      </c>
      <c r="E5223" s="4">
        <v>44559</v>
      </c>
      <c r="F5223" s="1" t="s">
        <v>13445</v>
      </c>
      <c r="G5223" s="1" t="s">
        <v>72</v>
      </c>
      <c r="H5223" s="1" t="s">
        <v>73</v>
      </c>
      <c r="I5223" s="1">
        <v>0</v>
      </c>
      <c r="J5223" s="1" t="s">
        <v>74</v>
      </c>
      <c r="K5223" s="1">
        <v>0.8</v>
      </c>
      <c r="L5223" s="1" t="s">
        <v>75</v>
      </c>
      <c r="M5223" s="1">
        <v>0</v>
      </c>
      <c r="O5223" s="1">
        <v>0</v>
      </c>
      <c r="Q5223" s="1">
        <v>0</v>
      </c>
      <c r="S5223" s="1">
        <v>0</v>
      </c>
      <c r="U5223" s="1">
        <v>0</v>
      </c>
      <c r="W5223" s="1">
        <v>0</v>
      </c>
      <c r="Y5223" s="1">
        <v>0</v>
      </c>
      <c r="AA5223" s="1">
        <v>0</v>
      </c>
      <c r="AC5223" s="1">
        <v>0</v>
      </c>
      <c r="AE5223" s="1">
        <v>0</v>
      </c>
      <c r="AG5223" s="1">
        <v>2</v>
      </c>
      <c r="AH5223" s="1">
        <v>10000</v>
      </c>
    </row>
    <row r="5224" spans="1:34">
      <c r="A5224" s="1" t="s">
        <v>13446</v>
      </c>
      <c r="B5224" s="1" t="s">
        <v>13447</v>
      </c>
      <c r="C5224" s="1" t="s">
        <v>423</v>
      </c>
      <c r="D5224" s="1">
        <v>2</v>
      </c>
      <c r="E5224" s="1">
        <v>43980</v>
      </c>
      <c r="F5224" s="1" t="s">
        <v>20332</v>
      </c>
      <c r="G5224" s="1" t="s">
        <v>72</v>
      </c>
      <c r="H5224" s="1" t="s">
        <v>65</v>
      </c>
      <c r="I5224" s="1">
        <v>0.8</v>
      </c>
      <c r="J5224" s="1" t="s">
        <v>75</v>
      </c>
      <c r="K5224" s="1">
        <v>0</v>
      </c>
      <c r="M5224" s="1">
        <v>0</v>
      </c>
      <c r="O5224" s="1">
        <v>0</v>
      </c>
      <c r="Q5224" s="1">
        <v>0</v>
      </c>
      <c r="S5224" s="1">
        <v>0</v>
      </c>
      <c r="U5224" s="1">
        <v>0</v>
      </c>
      <c r="W5224" s="1">
        <v>0</v>
      </c>
      <c r="Y5224" s="1">
        <v>0</v>
      </c>
      <c r="AA5224" s="1">
        <v>0</v>
      </c>
      <c r="AC5224" s="1">
        <v>0</v>
      </c>
      <c r="AE5224" s="1">
        <v>0</v>
      </c>
      <c r="AG5224" s="1">
        <v>1</v>
      </c>
      <c r="AH5224" s="1">
        <v>0</v>
      </c>
    </row>
    <row r="5225" spans="1:34">
      <c r="A5225" s="1" t="s">
        <v>13448</v>
      </c>
      <c r="B5225" s="1" t="s">
        <v>13449</v>
      </c>
      <c r="C5225" s="1" t="s">
        <v>1331</v>
      </c>
      <c r="D5225" s="1">
        <v>25</v>
      </c>
      <c r="E5225" s="4">
        <v>44684</v>
      </c>
      <c r="F5225" s="1" t="s">
        <v>13450</v>
      </c>
      <c r="G5225" s="1" t="s">
        <v>80</v>
      </c>
      <c r="H5225" s="1" t="s">
        <v>73</v>
      </c>
      <c r="I5225" s="1">
        <v>0</v>
      </c>
      <c r="J5225" s="1" t="s">
        <v>13451</v>
      </c>
      <c r="K5225" s="1">
        <v>0</v>
      </c>
      <c r="L5225" s="1" t="s">
        <v>13452</v>
      </c>
      <c r="M5225" s="1">
        <v>0.6</v>
      </c>
      <c r="N5225" s="1" t="s">
        <v>82</v>
      </c>
      <c r="O5225" s="1">
        <v>0.61</v>
      </c>
      <c r="P5225" s="1" t="s">
        <v>83</v>
      </c>
      <c r="Q5225" s="1">
        <v>0.78</v>
      </c>
      <c r="R5225" s="1" t="s">
        <v>84</v>
      </c>
      <c r="S5225" s="1">
        <v>0.8</v>
      </c>
      <c r="T5225" s="1" t="s">
        <v>85</v>
      </c>
      <c r="U5225" s="1">
        <v>0</v>
      </c>
      <c r="W5225" s="1">
        <v>0</v>
      </c>
      <c r="Y5225" s="1">
        <v>0</v>
      </c>
      <c r="AA5225" s="1">
        <v>0</v>
      </c>
      <c r="AC5225" s="1">
        <v>0</v>
      </c>
      <c r="AE5225" s="1">
        <v>0</v>
      </c>
      <c r="AG5225" s="1">
        <v>6</v>
      </c>
      <c r="AH5225" s="1">
        <v>0</v>
      </c>
    </row>
    <row r="5226" spans="1:34">
      <c r="A5226" s="1" t="s">
        <v>13453</v>
      </c>
      <c r="B5226" s="1" t="s">
        <v>13454</v>
      </c>
      <c r="C5226" s="1" t="s">
        <v>64</v>
      </c>
      <c r="D5226" s="1">
        <v>3</v>
      </c>
      <c r="E5226" s="4">
        <v>44643</v>
      </c>
      <c r="F5226" s="1" t="s">
        <v>13455</v>
      </c>
      <c r="G5226" s="1" t="s">
        <v>72</v>
      </c>
      <c r="H5226" s="1" t="s">
        <v>73</v>
      </c>
      <c r="I5226" s="1">
        <v>0</v>
      </c>
      <c r="J5226" s="1" t="s">
        <v>74</v>
      </c>
      <c r="K5226" s="1">
        <v>0.6</v>
      </c>
      <c r="L5226" s="1" t="s">
        <v>75</v>
      </c>
      <c r="M5226" s="1">
        <v>0</v>
      </c>
      <c r="O5226" s="1">
        <v>0</v>
      </c>
      <c r="Q5226" s="1">
        <v>0</v>
      </c>
      <c r="S5226" s="1">
        <v>0</v>
      </c>
      <c r="U5226" s="1">
        <v>0</v>
      </c>
      <c r="W5226" s="1">
        <v>0</v>
      </c>
      <c r="Y5226" s="1">
        <v>0</v>
      </c>
      <c r="AA5226" s="1">
        <v>0</v>
      </c>
      <c r="AC5226" s="1">
        <v>0</v>
      </c>
      <c r="AE5226" s="1">
        <v>0</v>
      </c>
      <c r="AG5226" s="1">
        <v>2</v>
      </c>
      <c r="AH5226" s="1">
        <v>10000</v>
      </c>
    </row>
    <row r="5227" spans="1:34">
      <c r="A5227" s="1" t="s">
        <v>13456</v>
      </c>
      <c r="B5227" s="1" t="s">
        <v>13457</v>
      </c>
      <c r="C5227" s="1" t="s">
        <v>1334</v>
      </c>
      <c r="D5227" s="1">
        <v>30</v>
      </c>
      <c r="E5227" s="1">
        <v>43976</v>
      </c>
      <c r="F5227" s="1" t="s">
        <v>20332</v>
      </c>
      <c r="G5227" s="1" t="s">
        <v>72</v>
      </c>
      <c r="H5227" s="1" t="s">
        <v>73</v>
      </c>
      <c r="I5227" s="1">
        <v>0</v>
      </c>
      <c r="J5227" s="1" t="s">
        <v>74</v>
      </c>
      <c r="K5227" s="1">
        <v>0.8</v>
      </c>
      <c r="L5227" s="1" t="s">
        <v>75</v>
      </c>
      <c r="M5227" s="1">
        <v>0</v>
      </c>
      <c r="O5227" s="1">
        <v>0</v>
      </c>
      <c r="Q5227" s="1">
        <v>0</v>
      </c>
      <c r="S5227" s="1">
        <v>0</v>
      </c>
      <c r="U5227" s="1">
        <v>0</v>
      </c>
      <c r="W5227" s="1">
        <v>0</v>
      </c>
      <c r="Y5227" s="1">
        <v>0</v>
      </c>
      <c r="AA5227" s="1">
        <v>0</v>
      </c>
      <c r="AC5227" s="1">
        <v>0</v>
      </c>
      <c r="AE5227" s="1">
        <v>0</v>
      </c>
      <c r="AG5227" s="1">
        <v>2</v>
      </c>
      <c r="AH5227" s="1">
        <v>10000</v>
      </c>
    </row>
    <row r="5228" spans="1:34">
      <c r="A5228" s="1" t="s">
        <v>13458</v>
      </c>
      <c r="B5228" s="1" t="s">
        <v>13459</v>
      </c>
      <c r="C5228" s="1" t="s">
        <v>259</v>
      </c>
      <c r="D5228" s="1">
        <v>13</v>
      </c>
      <c r="E5228" s="4">
        <v>44708</v>
      </c>
      <c r="F5228" s="1" t="s">
        <v>13460</v>
      </c>
      <c r="G5228" s="1" t="s">
        <v>72</v>
      </c>
      <c r="H5228" s="1" t="s">
        <v>65</v>
      </c>
      <c r="I5228" s="1">
        <v>0.4</v>
      </c>
      <c r="J5228" s="1" t="s">
        <v>75</v>
      </c>
      <c r="K5228" s="1">
        <v>0</v>
      </c>
      <c r="M5228" s="1">
        <v>0</v>
      </c>
      <c r="O5228" s="1">
        <v>0</v>
      </c>
      <c r="Q5228" s="1">
        <v>0</v>
      </c>
      <c r="S5228" s="1">
        <v>0</v>
      </c>
      <c r="U5228" s="1">
        <v>0</v>
      </c>
      <c r="W5228" s="1">
        <v>0</v>
      </c>
      <c r="Y5228" s="1">
        <v>0</v>
      </c>
      <c r="AA5228" s="1">
        <v>0</v>
      </c>
      <c r="AC5228" s="1">
        <v>0</v>
      </c>
      <c r="AE5228" s="1">
        <v>0</v>
      </c>
      <c r="AG5228" s="1">
        <v>1</v>
      </c>
      <c r="AH5228" s="1">
        <v>0</v>
      </c>
    </row>
    <row r="5229" spans="1:34">
      <c r="A5229" s="1" t="s">
        <v>13461</v>
      </c>
      <c r="B5229" s="1" t="s">
        <v>13462</v>
      </c>
      <c r="C5229" s="1" t="s">
        <v>346</v>
      </c>
      <c r="D5229" s="1">
        <v>4</v>
      </c>
      <c r="E5229" s="1">
        <v>44000</v>
      </c>
      <c r="F5229" s="1" t="s">
        <v>20332</v>
      </c>
      <c r="G5229" s="1" t="s">
        <v>72</v>
      </c>
      <c r="H5229" s="1" t="s">
        <v>65</v>
      </c>
      <c r="I5229" s="1">
        <v>0.8</v>
      </c>
      <c r="J5229" s="1" t="s">
        <v>75</v>
      </c>
      <c r="K5229" s="1">
        <v>0</v>
      </c>
      <c r="M5229" s="1">
        <v>0</v>
      </c>
      <c r="O5229" s="1">
        <v>0</v>
      </c>
      <c r="Q5229" s="1">
        <v>0</v>
      </c>
      <c r="S5229" s="1">
        <v>0</v>
      </c>
      <c r="U5229" s="1">
        <v>0</v>
      </c>
      <c r="W5229" s="1">
        <v>0</v>
      </c>
      <c r="Y5229" s="1">
        <v>0</v>
      </c>
      <c r="AA5229" s="1">
        <v>0</v>
      </c>
      <c r="AC5229" s="1">
        <v>0</v>
      </c>
      <c r="AE5229" s="1">
        <v>0</v>
      </c>
      <c r="AG5229" s="1">
        <v>1</v>
      </c>
      <c r="AH5229" s="1">
        <v>0</v>
      </c>
    </row>
    <row r="5230" spans="1:34">
      <c r="A5230" s="1" t="s">
        <v>13463</v>
      </c>
      <c r="B5230" s="1" t="s">
        <v>13464</v>
      </c>
      <c r="C5230" s="1" t="s">
        <v>411</v>
      </c>
      <c r="D5230" s="1">
        <v>25</v>
      </c>
      <c r="E5230" s="4">
        <v>44559</v>
      </c>
      <c r="F5230" s="1" t="s">
        <v>13465</v>
      </c>
      <c r="G5230" s="1" t="s">
        <v>80</v>
      </c>
      <c r="H5230" s="1" t="s">
        <v>65</v>
      </c>
      <c r="I5230" s="1">
        <v>0.8</v>
      </c>
      <c r="J5230" s="1" t="s">
        <v>75</v>
      </c>
      <c r="K5230" s="1">
        <v>0</v>
      </c>
      <c r="M5230" s="1">
        <v>0</v>
      </c>
      <c r="O5230" s="1">
        <v>0</v>
      </c>
      <c r="Q5230" s="1">
        <v>0</v>
      </c>
      <c r="S5230" s="1">
        <v>0</v>
      </c>
      <c r="U5230" s="1">
        <v>0</v>
      </c>
      <c r="W5230" s="1">
        <v>0</v>
      </c>
      <c r="Y5230" s="1">
        <v>0</v>
      </c>
      <c r="AA5230" s="1">
        <v>0</v>
      </c>
      <c r="AC5230" s="1">
        <v>0</v>
      </c>
      <c r="AE5230" s="1">
        <v>0</v>
      </c>
      <c r="AG5230" s="1">
        <v>1</v>
      </c>
      <c r="AH5230" s="1">
        <v>0</v>
      </c>
    </row>
    <row r="5231" spans="1:34">
      <c r="A5231" s="1" t="s">
        <v>13466</v>
      </c>
      <c r="B5231" s="1" t="s">
        <v>13467</v>
      </c>
      <c r="C5231" s="1" t="s">
        <v>126</v>
      </c>
      <c r="H5231" s="1" t="s">
        <v>65</v>
      </c>
      <c r="I5231" s="1" t="s">
        <v>66</v>
      </c>
      <c r="V5231" s="1" t="s">
        <v>67</v>
      </c>
    </row>
    <row r="5232" spans="1:34">
      <c r="A5232" s="1" t="s">
        <v>13468</v>
      </c>
      <c r="B5232" s="1" t="s">
        <v>13469</v>
      </c>
      <c r="C5232" s="1" t="s">
        <v>327</v>
      </c>
      <c r="D5232" s="1">
        <v>6</v>
      </c>
      <c r="E5232" s="4">
        <v>44635</v>
      </c>
      <c r="F5232" s="1" t="s">
        <v>13470</v>
      </c>
      <c r="G5232" s="1" t="s">
        <v>80</v>
      </c>
      <c r="H5232" s="1" t="s">
        <v>73</v>
      </c>
      <c r="I5232" s="1">
        <v>0.1</v>
      </c>
      <c r="J5232" s="1" t="s">
        <v>82</v>
      </c>
      <c r="K5232" s="1">
        <v>0.2</v>
      </c>
      <c r="L5232" s="1" t="s">
        <v>83</v>
      </c>
      <c r="M5232" s="1">
        <v>0.3</v>
      </c>
      <c r="N5232" s="1" t="s">
        <v>84</v>
      </c>
      <c r="O5232" s="1">
        <v>0.7</v>
      </c>
      <c r="P5232" s="1" t="s">
        <v>85</v>
      </c>
      <c r="Q5232" s="1">
        <v>0</v>
      </c>
      <c r="S5232" s="1">
        <v>0</v>
      </c>
      <c r="U5232" s="1">
        <v>0</v>
      </c>
      <c r="W5232" s="1">
        <v>0</v>
      </c>
      <c r="Y5232" s="1">
        <v>0</v>
      </c>
      <c r="AA5232" s="1">
        <v>0</v>
      </c>
      <c r="AC5232" s="1">
        <v>0</v>
      </c>
      <c r="AE5232" s="1">
        <v>0</v>
      </c>
      <c r="AG5232" s="1">
        <v>3</v>
      </c>
      <c r="AH5232" s="1">
        <v>0</v>
      </c>
    </row>
    <row r="5233" spans="1:34">
      <c r="A5233" s="1" t="s">
        <v>13471</v>
      </c>
      <c r="B5233" s="1" t="s">
        <v>13472</v>
      </c>
      <c r="C5233" s="1" t="s">
        <v>252</v>
      </c>
      <c r="D5233" s="1">
        <v>10</v>
      </c>
      <c r="E5233" s="4">
        <v>44684</v>
      </c>
      <c r="F5233" s="1" t="s">
        <v>13473</v>
      </c>
      <c r="G5233" s="1" t="s">
        <v>80</v>
      </c>
      <c r="H5233" s="1" t="s">
        <v>73</v>
      </c>
      <c r="I5233" s="1">
        <v>0.67</v>
      </c>
      <c r="J5233" s="1" t="s">
        <v>82</v>
      </c>
      <c r="K5233" s="1">
        <v>0.7</v>
      </c>
      <c r="L5233" s="1" t="s">
        <v>83</v>
      </c>
      <c r="M5233" s="1">
        <v>0.73</v>
      </c>
      <c r="N5233" s="1" t="s">
        <v>84</v>
      </c>
      <c r="O5233" s="1">
        <v>0.76</v>
      </c>
      <c r="P5233" s="1" t="s">
        <v>85</v>
      </c>
      <c r="Q5233" s="1">
        <v>0</v>
      </c>
      <c r="S5233" s="1">
        <v>0</v>
      </c>
      <c r="U5233" s="1">
        <v>0</v>
      </c>
      <c r="W5233" s="1">
        <v>0</v>
      </c>
      <c r="Y5233" s="1">
        <v>0</v>
      </c>
      <c r="AA5233" s="1">
        <v>0</v>
      </c>
      <c r="AC5233" s="1">
        <v>0</v>
      </c>
      <c r="AE5233" s="1">
        <v>0</v>
      </c>
      <c r="AG5233" s="1">
        <v>3</v>
      </c>
      <c r="AH5233" s="1">
        <v>0</v>
      </c>
    </row>
    <row r="5234" spans="1:34">
      <c r="A5234" s="1" t="s">
        <v>13474</v>
      </c>
      <c r="B5234" s="1" t="s">
        <v>13475</v>
      </c>
      <c r="C5234" s="1" t="s">
        <v>129</v>
      </c>
      <c r="D5234" s="1">
        <v>35</v>
      </c>
      <c r="E5234" s="1">
        <v>41536</v>
      </c>
      <c r="F5234" s="1" t="s">
        <v>20332</v>
      </c>
      <c r="G5234" s="1" t="s">
        <v>72</v>
      </c>
      <c r="H5234" s="1" t="s">
        <v>73</v>
      </c>
      <c r="I5234" s="1">
        <v>0</v>
      </c>
      <c r="J5234" s="1" t="s">
        <v>1640</v>
      </c>
      <c r="K5234" s="1">
        <v>0.8</v>
      </c>
      <c r="L5234" s="1" t="s">
        <v>75</v>
      </c>
      <c r="M5234" s="1">
        <v>0</v>
      </c>
      <c r="O5234" s="1">
        <v>0</v>
      </c>
      <c r="Q5234" s="1">
        <v>0</v>
      </c>
      <c r="S5234" s="1">
        <v>0</v>
      </c>
      <c r="U5234" s="1">
        <v>0</v>
      </c>
      <c r="W5234" s="1">
        <v>0</v>
      </c>
      <c r="Y5234" s="1">
        <v>0</v>
      </c>
      <c r="AA5234" s="1">
        <v>0</v>
      </c>
      <c r="AC5234" s="1">
        <v>0</v>
      </c>
      <c r="AE5234" s="1">
        <v>0</v>
      </c>
      <c r="AG5234" s="1">
        <v>2</v>
      </c>
      <c r="AH5234" s="1">
        <v>7499.99</v>
      </c>
    </row>
    <row r="5235" spans="1:34">
      <c r="A5235" s="1" t="s">
        <v>13476</v>
      </c>
      <c r="B5235" s="1" t="s">
        <v>13477</v>
      </c>
      <c r="C5235" s="1" t="s">
        <v>218</v>
      </c>
      <c r="D5235" s="1">
        <v>8</v>
      </c>
      <c r="E5235" s="1">
        <v>44299</v>
      </c>
      <c r="F5235" s="1" t="s">
        <v>20332</v>
      </c>
      <c r="G5235" s="1" t="s">
        <v>72</v>
      </c>
      <c r="H5235" s="1" t="s">
        <v>65</v>
      </c>
      <c r="I5235" s="1">
        <v>0.8</v>
      </c>
      <c r="J5235" s="1" t="s">
        <v>75</v>
      </c>
      <c r="K5235" s="1">
        <v>0</v>
      </c>
      <c r="M5235" s="1">
        <v>0</v>
      </c>
      <c r="O5235" s="1">
        <v>0</v>
      </c>
      <c r="Q5235" s="1">
        <v>0</v>
      </c>
      <c r="S5235" s="1">
        <v>0</v>
      </c>
      <c r="U5235" s="1">
        <v>0</v>
      </c>
      <c r="W5235" s="1">
        <v>0</v>
      </c>
      <c r="Y5235" s="1">
        <v>0</v>
      </c>
      <c r="AA5235" s="1">
        <v>0</v>
      </c>
      <c r="AC5235" s="1">
        <v>0</v>
      </c>
      <c r="AE5235" s="1">
        <v>0</v>
      </c>
      <c r="AG5235" s="1">
        <v>1</v>
      </c>
      <c r="AH5235" s="1">
        <v>0</v>
      </c>
    </row>
    <row r="5236" spans="1:34">
      <c r="A5236" s="1" t="s">
        <v>13478</v>
      </c>
      <c r="B5236" s="1" t="s">
        <v>13479</v>
      </c>
      <c r="C5236" s="1" t="s">
        <v>112</v>
      </c>
      <c r="H5236" s="1" t="s">
        <v>65</v>
      </c>
      <c r="I5236" s="1" t="s">
        <v>66</v>
      </c>
      <c r="V5236" s="1" t="s">
        <v>67</v>
      </c>
    </row>
    <row r="5237" spans="1:34">
      <c r="A5237" s="1" t="s">
        <v>13480</v>
      </c>
      <c r="B5237" s="1" t="s">
        <v>13481</v>
      </c>
      <c r="C5237" s="1" t="s">
        <v>146</v>
      </c>
      <c r="D5237" s="1">
        <v>12</v>
      </c>
      <c r="E5237" s="4">
        <v>44680</v>
      </c>
      <c r="F5237" s="1" t="s">
        <v>13482</v>
      </c>
      <c r="G5237" s="1" t="s">
        <v>72</v>
      </c>
      <c r="H5237" s="1" t="s">
        <v>73</v>
      </c>
      <c r="I5237" s="1">
        <v>0</v>
      </c>
      <c r="J5237" s="1" t="s">
        <v>13483</v>
      </c>
      <c r="K5237" s="1">
        <v>0.7</v>
      </c>
      <c r="L5237" s="1" t="s">
        <v>75</v>
      </c>
      <c r="M5237" s="1">
        <v>0</v>
      </c>
      <c r="O5237" s="1">
        <v>0</v>
      </c>
      <c r="Q5237" s="1">
        <v>0</v>
      </c>
      <c r="S5237" s="1">
        <v>0</v>
      </c>
      <c r="U5237" s="1">
        <v>0</v>
      </c>
      <c r="W5237" s="1">
        <v>0</v>
      </c>
      <c r="Y5237" s="1">
        <v>0</v>
      </c>
      <c r="AA5237" s="1">
        <v>0</v>
      </c>
      <c r="AC5237" s="1">
        <v>0</v>
      </c>
      <c r="AE5237" s="1">
        <v>0</v>
      </c>
      <c r="AG5237" s="1">
        <v>5</v>
      </c>
      <c r="AH5237" s="1">
        <v>0</v>
      </c>
    </row>
    <row r="5238" spans="1:34">
      <c r="A5238" s="1" t="s">
        <v>13484</v>
      </c>
      <c r="B5238" s="1" t="s">
        <v>13485</v>
      </c>
      <c r="C5238" s="1" t="s">
        <v>199</v>
      </c>
      <c r="D5238" s="1">
        <v>9</v>
      </c>
      <c r="E5238" s="4">
        <v>44691</v>
      </c>
      <c r="F5238" s="1" t="s">
        <v>13486</v>
      </c>
      <c r="G5238" s="1" t="s">
        <v>796</v>
      </c>
      <c r="H5238" s="1" t="s">
        <v>73</v>
      </c>
      <c r="I5238" s="1">
        <v>0</v>
      </c>
      <c r="J5238" s="1" t="s">
        <v>13487</v>
      </c>
      <c r="K5238" s="1">
        <v>0.8</v>
      </c>
      <c r="L5238" s="1" t="s">
        <v>13488</v>
      </c>
      <c r="M5238" s="1">
        <v>0</v>
      </c>
      <c r="O5238" s="1">
        <v>0</v>
      </c>
      <c r="Q5238" s="1">
        <v>0</v>
      </c>
      <c r="S5238" s="1">
        <v>0</v>
      </c>
      <c r="U5238" s="1">
        <v>0</v>
      </c>
      <c r="W5238" s="1">
        <v>0</v>
      </c>
      <c r="Y5238" s="1">
        <v>0</v>
      </c>
      <c r="AA5238" s="1">
        <v>0</v>
      </c>
      <c r="AC5238" s="1">
        <v>0</v>
      </c>
      <c r="AE5238" s="1">
        <v>0</v>
      </c>
      <c r="AG5238" s="1">
        <v>0</v>
      </c>
      <c r="AH5238" s="1">
        <v>0</v>
      </c>
    </row>
    <row r="5239" spans="1:34">
      <c r="A5239" s="1" t="s">
        <v>13489</v>
      </c>
      <c r="B5239" s="1" t="s">
        <v>13490</v>
      </c>
      <c r="C5239" s="1" t="s">
        <v>350</v>
      </c>
      <c r="D5239" s="1">
        <v>16</v>
      </c>
      <c r="E5239" s="4">
        <v>44712</v>
      </c>
      <c r="F5239" s="1" t="s">
        <v>13491</v>
      </c>
      <c r="G5239" s="1" t="s">
        <v>72</v>
      </c>
      <c r="H5239" s="1" t="s">
        <v>65</v>
      </c>
      <c r="I5239" s="1">
        <v>0.8</v>
      </c>
      <c r="J5239" s="1" t="s">
        <v>75</v>
      </c>
      <c r="K5239" s="1">
        <v>0</v>
      </c>
      <c r="M5239" s="1">
        <v>0</v>
      </c>
      <c r="O5239" s="1">
        <v>0</v>
      </c>
      <c r="Q5239" s="1">
        <v>0</v>
      </c>
      <c r="S5239" s="1">
        <v>0</v>
      </c>
      <c r="U5239" s="1">
        <v>0</v>
      </c>
      <c r="W5239" s="1">
        <v>0</v>
      </c>
      <c r="Y5239" s="1">
        <v>0</v>
      </c>
      <c r="AA5239" s="1">
        <v>0</v>
      </c>
      <c r="AC5239" s="1">
        <v>0</v>
      </c>
      <c r="AE5239" s="1">
        <v>0</v>
      </c>
      <c r="AG5239" s="1">
        <v>1</v>
      </c>
      <c r="AH5239" s="1">
        <v>0</v>
      </c>
    </row>
    <row r="5240" spans="1:34">
      <c r="A5240" s="1" t="s">
        <v>13492</v>
      </c>
      <c r="B5240" s="1" t="s">
        <v>13493</v>
      </c>
      <c r="C5240" s="1" t="s">
        <v>238</v>
      </c>
      <c r="D5240" s="1">
        <v>67</v>
      </c>
      <c r="E5240" s="4">
        <v>44558</v>
      </c>
      <c r="F5240" s="1" t="s">
        <v>13494</v>
      </c>
      <c r="G5240" s="1" t="s">
        <v>72</v>
      </c>
      <c r="H5240" s="1" t="s">
        <v>73</v>
      </c>
      <c r="I5240" s="1">
        <v>0</v>
      </c>
      <c r="J5240" s="1" t="s">
        <v>222</v>
      </c>
      <c r="K5240" s="1">
        <v>0.6</v>
      </c>
      <c r="L5240" s="1" t="s">
        <v>75</v>
      </c>
      <c r="M5240" s="1">
        <v>0</v>
      </c>
      <c r="O5240" s="1">
        <v>0</v>
      </c>
      <c r="Q5240" s="1">
        <v>0</v>
      </c>
      <c r="S5240" s="1">
        <v>0</v>
      </c>
      <c r="U5240" s="1">
        <v>0</v>
      </c>
      <c r="W5240" s="1">
        <v>0</v>
      </c>
      <c r="Y5240" s="1">
        <v>0</v>
      </c>
      <c r="AA5240" s="1">
        <v>0</v>
      </c>
      <c r="AC5240" s="1">
        <v>0</v>
      </c>
      <c r="AE5240" s="1">
        <v>0</v>
      </c>
      <c r="AG5240" s="1">
        <v>2</v>
      </c>
      <c r="AH5240" s="1">
        <v>9999.99</v>
      </c>
    </row>
    <row r="5241" spans="1:34">
      <c r="A5241" s="1" t="s">
        <v>13495</v>
      </c>
      <c r="B5241" s="1" t="s">
        <v>13496</v>
      </c>
      <c r="C5241" s="1" t="s">
        <v>1331</v>
      </c>
      <c r="D5241" s="1">
        <v>20</v>
      </c>
      <c r="E5241" s="4">
        <v>44680</v>
      </c>
      <c r="F5241" s="1" t="s">
        <v>13497</v>
      </c>
      <c r="G5241" s="1" t="s">
        <v>80</v>
      </c>
      <c r="H5241" s="1" t="s">
        <v>73</v>
      </c>
      <c r="I5241" s="1">
        <v>0</v>
      </c>
      <c r="J5241" s="1" t="s">
        <v>13498</v>
      </c>
      <c r="K5241" s="1">
        <v>0</v>
      </c>
      <c r="L5241" s="1" t="s">
        <v>13499</v>
      </c>
      <c r="M5241" s="1">
        <v>0.56999999999999995</v>
      </c>
      <c r="N5241" s="1" t="s">
        <v>82</v>
      </c>
      <c r="O5241" s="1">
        <v>0.59</v>
      </c>
      <c r="P5241" s="1" t="s">
        <v>83</v>
      </c>
      <c r="Q5241" s="1">
        <v>0.76</v>
      </c>
      <c r="R5241" s="1" t="s">
        <v>84</v>
      </c>
      <c r="S5241" s="1">
        <v>0.8</v>
      </c>
      <c r="T5241" s="1" t="s">
        <v>85</v>
      </c>
      <c r="U5241" s="1">
        <v>0</v>
      </c>
      <c r="W5241" s="1">
        <v>0</v>
      </c>
      <c r="Y5241" s="1">
        <v>0</v>
      </c>
      <c r="AA5241" s="1">
        <v>0</v>
      </c>
      <c r="AC5241" s="1">
        <v>0</v>
      </c>
      <c r="AE5241" s="1">
        <v>0</v>
      </c>
      <c r="AG5241" s="1">
        <v>6</v>
      </c>
      <c r="AH5241" s="1">
        <v>0</v>
      </c>
    </row>
    <row r="5242" spans="1:34">
      <c r="A5242" s="1" t="s">
        <v>13500</v>
      </c>
      <c r="B5242" s="1" t="s">
        <v>13501</v>
      </c>
      <c r="C5242" s="1" t="s">
        <v>152</v>
      </c>
      <c r="H5242" s="1" t="s">
        <v>65</v>
      </c>
      <c r="I5242" s="1" t="s">
        <v>66</v>
      </c>
      <c r="V5242" s="1" t="s">
        <v>67</v>
      </c>
    </row>
    <row r="5243" spans="1:34">
      <c r="A5243" s="1" t="s">
        <v>13502</v>
      </c>
      <c r="B5243" s="1" t="s">
        <v>13503</v>
      </c>
      <c r="C5243" s="1" t="s">
        <v>626</v>
      </c>
      <c r="D5243" s="1">
        <v>8</v>
      </c>
      <c r="E5243" s="4">
        <v>44600</v>
      </c>
      <c r="F5243" s="1" t="s">
        <v>13504</v>
      </c>
      <c r="G5243" s="1" t="s">
        <v>80</v>
      </c>
      <c r="H5243" s="1" t="s">
        <v>73</v>
      </c>
      <c r="I5243" s="1">
        <v>0</v>
      </c>
      <c r="J5243" s="1" t="s">
        <v>89</v>
      </c>
      <c r="K5243" s="1">
        <v>0.55000000000000004</v>
      </c>
      <c r="L5243" s="1" t="s">
        <v>82</v>
      </c>
      <c r="M5243" s="1">
        <v>0.6</v>
      </c>
      <c r="N5243" s="1" t="s">
        <v>83</v>
      </c>
      <c r="O5243" s="1">
        <v>0.65</v>
      </c>
      <c r="P5243" s="1" t="s">
        <v>84</v>
      </c>
      <c r="Q5243" s="1">
        <v>0.73</v>
      </c>
      <c r="R5243" s="1" t="s">
        <v>85</v>
      </c>
      <c r="S5243" s="1">
        <v>0</v>
      </c>
      <c r="U5243" s="1">
        <v>0</v>
      </c>
      <c r="W5243" s="1">
        <v>0</v>
      </c>
      <c r="Y5243" s="1">
        <v>0</v>
      </c>
      <c r="AA5243" s="1">
        <v>0</v>
      </c>
      <c r="AC5243" s="1">
        <v>0</v>
      </c>
      <c r="AE5243" s="1">
        <v>0</v>
      </c>
      <c r="AG5243" s="1">
        <v>4</v>
      </c>
      <c r="AH5243" s="1">
        <v>12000</v>
      </c>
    </row>
    <row r="5244" spans="1:34">
      <c r="A5244" s="1" t="s">
        <v>13505</v>
      </c>
      <c r="B5244" s="1" t="s">
        <v>13506</v>
      </c>
      <c r="C5244" s="1" t="s">
        <v>423</v>
      </c>
      <c r="D5244" s="1">
        <v>3</v>
      </c>
      <c r="E5244" s="4">
        <v>44600</v>
      </c>
      <c r="F5244" s="1" t="s">
        <v>13507</v>
      </c>
      <c r="G5244" s="1" t="s">
        <v>72</v>
      </c>
      <c r="H5244" s="1" t="s">
        <v>73</v>
      </c>
      <c r="I5244" s="1">
        <v>0</v>
      </c>
      <c r="J5244" s="1" t="s">
        <v>74</v>
      </c>
      <c r="K5244" s="1">
        <v>0.8</v>
      </c>
      <c r="L5244" s="1" t="s">
        <v>75</v>
      </c>
      <c r="M5244" s="1">
        <v>0</v>
      </c>
      <c r="O5244" s="1">
        <v>0</v>
      </c>
      <c r="Q5244" s="1">
        <v>0</v>
      </c>
      <c r="S5244" s="1">
        <v>0</v>
      </c>
      <c r="U5244" s="1">
        <v>0</v>
      </c>
      <c r="W5244" s="1">
        <v>0</v>
      </c>
      <c r="Y5244" s="1">
        <v>0</v>
      </c>
      <c r="AA5244" s="1">
        <v>0</v>
      </c>
      <c r="AC5244" s="1">
        <v>0</v>
      </c>
      <c r="AE5244" s="1">
        <v>0</v>
      </c>
      <c r="AG5244" s="1">
        <v>2</v>
      </c>
      <c r="AH5244" s="1">
        <v>10000</v>
      </c>
    </row>
    <row r="5245" spans="1:34">
      <c r="A5245" s="1" t="s">
        <v>13508</v>
      </c>
      <c r="B5245" s="1" t="s">
        <v>13509</v>
      </c>
      <c r="C5245" s="1" t="s">
        <v>346</v>
      </c>
      <c r="D5245" s="1">
        <v>13</v>
      </c>
      <c r="E5245" s="4">
        <v>44704</v>
      </c>
      <c r="F5245" s="1" t="s">
        <v>13510</v>
      </c>
      <c r="G5245" s="1" t="s">
        <v>72</v>
      </c>
      <c r="H5245" s="1" t="s">
        <v>65</v>
      </c>
      <c r="I5245" s="1">
        <v>0.8</v>
      </c>
      <c r="J5245" s="1" t="s">
        <v>75</v>
      </c>
      <c r="K5245" s="1">
        <v>0</v>
      </c>
      <c r="M5245" s="1">
        <v>0</v>
      </c>
      <c r="O5245" s="1">
        <v>0</v>
      </c>
      <c r="Q5245" s="1">
        <v>0</v>
      </c>
      <c r="S5245" s="1">
        <v>0</v>
      </c>
      <c r="U5245" s="1">
        <v>0</v>
      </c>
      <c r="W5245" s="1">
        <v>0</v>
      </c>
      <c r="Y5245" s="1">
        <v>0</v>
      </c>
      <c r="AA5245" s="1">
        <v>0</v>
      </c>
      <c r="AC5245" s="1">
        <v>0</v>
      </c>
      <c r="AE5245" s="1">
        <v>0</v>
      </c>
      <c r="AG5245" s="1">
        <v>1</v>
      </c>
      <c r="AH5245" s="1">
        <v>0</v>
      </c>
    </row>
    <row r="5246" spans="1:34">
      <c r="A5246" s="1" t="s">
        <v>13511</v>
      </c>
      <c r="B5246" s="1" t="s">
        <v>13512</v>
      </c>
      <c r="C5246" s="1" t="s">
        <v>334</v>
      </c>
      <c r="D5246" s="1">
        <v>24</v>
      </c>
      <c r="E5246" s="1">
        <v>44442</v>
      </c>
      <c r="F5246" s="1" t="s">
        <v>20691</v>
      </c>
      <c r="G5246" s="1" t="s">
        <v>20347</v>
      </c>
      <c r="H5246" s="1" t="s">
        <v>65</v>
      </c>
      <c r="I5246" s="1">
        <v>0.8</v>
      </c>
      <c r="J5246" s="1" t="s">
        <v>75</v>
      </c>
      <c r="K5246" s="1">
        <v>0</v>
      </c>
      <c r="M5246" s="1">
        <v>0</v>
      </c>
      <c r="O5246" s="1">
        <v>0</v>
      </c>
      <c r="Q5246" s="1">
        <v>0</v>
      </c>
      <c r="S5246" s="1">
        <v>0</v>
      </c>
      <c r="U5246" s="1">
        <v>0</v>
      </c>
      <c r="W5246" s="1">
        <v>0</v>
      </c>
      <c r="Y5246" s="1">
        <v>0</v>
      </c>
      <c r="AA5246" s="1">
        <v>0</v>
      </c>
      <c r="AC5246" s="1">
        <v>0</v>
      </c>
      <c r="AE5246" s="1">
        <v>0</v>
      </c>
      <c r="AG5246" s="1">
        <v>1</v>
      </c>
      <c r="AH5246" s="1">
        <v>0</v>
      </c>
    </row>
    <row r="5247" spans="1:34">
      <c r="A5247" s="1" t="s">
        <v>13513</v>
      </c>
      <c r="B5247" s="1" t="s">
        <v>13514</v>
      </c>
      <c r="C5247" s="1" t="s">
        <v>64</v>
      </c>
      <c r="D5247" s="1">
        <v>7</v>
      </c>
      <c r="E5247" s="4">
        <v>44651</v>
      </c>
      <c r="F5247" s="1" t="s">
        <v>13515</v>
      </c>
      <c r="G5247" s="1" t="s">
        <v>72</v>
      </c>
      <c r="H5247" s="1" t="s">
        <v>73</v>
      </c>
      <c r="I5247" s="1">
        <v>0</v>
      </c>
      <c r="J5247" s="1" t="s">
        <v>89</v>
      </c>
      <c r="K5247" s="1">
        <v>0.8</v>
      </c>
      <c r="L5247" s="1" t="s">
        <v>75</v>
      </c>
      <c r="M5247" s="1">
        <v>0</v>
      </c>
      <c r="O5247" s="1">
        <v>0</v>
      </c>
      <c r="Q5247" s="1">
        <v>0</v>
      </c>
      <c r="S5247" s="1">
        <v>0</v>
      </c>
      <c r="U5247" s="1">
        <v>0</v>
      </c>
      <c r="W5247" s="1">
        <v>0</v>
      </c>
      <c r="Y5247" s="1">
        <v>0</v>
      </c>
      <c r="AA5247" s="1">
        <v>0</v>
      </c>
      <c r="AC5247" s="1">
        <v>0</v>
      </c>
      <c r="AE5247" s="1">
        <v>0</v>
      </c>
      <c r="AG5247" s="1">
        <v>2</v>
      </c>
      <c r="AH5247" s="1">
        <v>12000</v>
      </c>
    </row>
    <row r="5248" spans="1:34">
      <c r="A5248" s="1" t="s">
        <v>13516</v>
      </c>
      <c r="B5248" s="1" t="s">
        <v>13517</v>
      </c>
      <c r="C5248" s="1" t="s">
        <v>365</v>
      </c>
      <c r="D5248" s="1">
        <v>7</v>
      </c>
      <c r="E5248" s="4">
        <v>44650</v>
      </c>
      <c r="F5248" s="1" t="s">
        <v>13518</v>
      </c>
      <c r="G5248" s="1" t="s">
        <v>80</v>
      </c>
      <c r="H5248" s="1" t="s">
        <v>73</v>
      </c>
      <c r="I5248" s="1">
        <v>0.3</v>
      </c>
      <c r="J5248" s="1" t="s">
        <v>82</v>
      </c>
      <c r="K5248" s="1">
        <v>0.4</v>
      </c>
      <c r="L5248" s="1" t="s">
        <v>83</v>
      </c>
      <c r="M5248" s="1">
        <v>0.5</v>
      </c>
      <c r="N5248" s="1" t="s">
        <v>84</v>
      </c>
      <c r="O5248" s="1">
        <v>0.6</v>
      </c>
      <c r="P5248" s="1" t="s">
        <v>85</v>
      </c>
      <c r="Q5248" s="1">
        <v>0</v>
      </c>
      <c r="S5248" s="1">
        <v>0</v>
      </c>
      <c r="U5248" s="1">
        <v>0</v>
      </c>
      <c r="W5248" s="1">
        <v>0</v>
      </c>
      <c r="Y5248" s="1">
        <v>0</v>
      </c>
      <c r="AA5248" s="1">
        <v>0</v>
      </c>
      <c r="AC5248" s="1">
        <v>0</v>
      </c>
      <c r="AE5248" s="1">
        <v>0</v>
      </c>
      <c r="AG5248" s="1">
        <v>3</v>
      </c>
      <c r="AH5248" s="1">
        <v>0</v>
      </c>
    </row>
    <row r="5249" spans="1:34">
      <c r="A5249" s="1" t="s">
        <v>13519</v>
      </c>
      <c r="B5249" s="1" t="s">
        <v>13520</v>
      </c>
      <c r="C5249" s="1" t="s">
        <v>238</v>
      </c>
      <c r="D5249" s="1">
        <v>12</v>
      </c>
      <c r="E5249" s="4">
        <v>44712</v>
      </c>
      <c r="F5249" s="1" t="s">
        <v>13521</v>
      </c>
      <c r="G5249" s="1" t="s">
        <v>72</v>
      </c>
      <c r="H5249" s="1" t="s">
        <v>73</v>
      </c>
      <c r="I5249" s="1">
        <v>0</v>
      </c>
      <c r="J5249" s="1" t="s">
        <v>1897</v>
      </c>
      <c r="K5249" s="1">
        <v>0.7</v>
      </c>
      <c r="L5249" s="1" t="s">
        <v>75</v>
      </c>
      <c r="M5249" s="1">
        <v>0</v>
      </c>
      <c r="O5249" s="1">
        <v>0</v>
      </c>
      <c r="Q5249" s="1">
        <v>0</v>
      </c>
      <c r="S5249" s="1">
        <v>0</v>
      </c>
      <c r="U5249" s="1">
        <v>0</v>
      </c>
      <c r="W5249" s="1">
        <v>0</v>
      </c>
      <c r="Y5249" s="1">
        <v>0</v>
      </c>
      <c r="AA5249" s="1">
        <v>0</v>
      </c>
      <c r="AC5249" s="1">
        <v>0</v>
      </c>
      <c r="AE5249" s="1">
        <v>0</v>
      </c>
      <c r="AG5249" s="1">
        <v>2</v>
      </c>
      <c r="AH5249" s="1">
        <v>11500</v>
      </c>
    </row>
    <row r="5250" spans="1:34">
      <c r="A5250" s="1" t="s">
        <v>13522</v>
      </c>
      <c r="B5250" s="1" t="s">
        <v>13523</v>
      </c>
      <c r="C5250" s="1" t="s">
        <v>212</v>
      </c>
      <c r="D5250" s="1">
        <v>60</v>
      </c>
      <c r="E5250" s="4">
        <v>44559</v>
      </c>
      <c r="F5250" s="1" t="s">
        <v>13524</v>
      </c>
      <c r="G5250" s="1" t="s">
        <v>72</v>
      </c>
      <c r="H5250" s="1" t="s">
        <v>65</v>
      </c>
      <c r="I5250" s="1">
        <v>0.7</v>
      </c>
      <c r="J5250" s="1" t="s">
        <v>75</v>
      </c>
      <c r="K5250" s="1">
        <v>0</v>
      </c>
      <c r="M5250" s="1">
        <v>0</v>
      </c>
      <c r="O5250" s="1">
        <v>0</v>
      </c>
      <c r="Q5250" s="1">
        <v>0</v>
      </c>
      <c r="S5250" s="1">
        <v>0</v>
      </c>
      <c r="U5250" s="1">
        <v>0</v>
      </c>
      <c r="W5250" s="1">
        <v>0</v>
      </c>
      <c r="Y5250" s="1">
        <v>0</v>
      </c>
      <c r="AA5250" s="1">
        <v>0</v>
      </c>
      <c r="AC5250" s="1">
        <v>0</v>
      </c>
      <c r="AE5250" s="1">
        <v>0</v>
      </c>
      <c r="AG5250" s="1">
        <v>1</v>
      </c>
      <c r="AH5250" s="1">
        <v>0</v>
      </c>
    </row>
    <row r="5251" spans="1:34">
      <c r="A5251" s="1" t="s">
        <v>13525</v>
      </c>
      <c r="B5251" s="1" t="s">
        <v>13526</v>
      </c>
      <c r="C5251" s="1" t="s">
        <v>310</v>
      </c>
      <c r="H5251" s="1" t="s">
        <v>65</v>
      </c>
      <c r="I5251" s="1" t="s">
        <v>66</v>
      </c>
      <c r="V5251" s="1" t="s">
        <v>67</v>
      </c>
    </row>
    <row r="5252" spans="1:34">
      <c r="A5252" s="1" t="s">
        <v>13527</v>
      </c>
      <c r="B5252" s="1" t="s">
        <v>13528</v>
      </c>
      <c r="C5252" s="1" t="s">
        <v>64</v>
      </c>
      <c r="D5252" s="1">
        <v>73</v>
      </c>
      <c r="E5252" s="4">
        <v>44557</v>
      </c>
      <c r="F5252" s="1" t="s">
        <v>13529</v>
      </c>
      <c r="G5252" s="1" t="s">
        <v>72</v>
      </c>
      <c r="H5252" s="1" t="s">
        <v>73</v>
      </c>
      <c r="I5252" s="1">
        <v>0</v>
      </c>
      <c r="J5252" s="1" t="s">
        <v>81</v>
      </c>
      <c r="K5252" s="1">
        <v>0.8</v>
      </c>
      <c r="L5252" s="1" t="s">
        <v>75</v>
      </c>
      <c r="M5252" s="1">
        <v>0</v>
      </c>
      <c r="O5252" s="1">
        <v>0</v>
      </c>
      <c r="Q5252" s="1">
        <v>0</v>
      </c>
      <c r="S5252" s="1">
        <v>0</v>
      </c>
      <c r="U5252" s="1">
        <v>0</v>
      </c>
      <c r="W5252" s="1">
        <v>0</v>
      </c>
      <c r="Y5252" s="1">
        <v>0</v>
      </c>
      <c r="AA5252" s="1">
        <v>0</v>
      </c>
      <c r="AC5252" s="1">
        <v>0</v>
      </c>
      <c r="AE5252" s="1">
        <v>0</v>
      </c>
      <c r="AG5252" s="1">
        <v>2</v>
      </c>
      <c r="AH5252" s="1">
        <v>15000</v>
      </c>
    </row>
    <row r="5253" spans="1:34">
      <c r="A5253" s="1" t="s">
        <v>13530</v>
      </c>
      <c r="B5253" s="1" t="s">
        <v>13531</v>
      </c>
      <c r="C5253" s="1" t="s">
        <v>212</v>
      </c>
      <c r="D5253" s="1">
        <v>25</v>
      </c>
      <c r="E5253" s="4">
        <v>44712</v>
      </c>
      <c r="F5253" s="1" t="s">
        <v>13532</v>
      </c>
      <c r="G5253" s="1" t="s">
        <v>80</v>
      </c>
      <c r="H5253" s="1" t="s">
        <v>73</v>
      </c>
      <c r="I5253" s="1">
        <v>0.7</v>
      </c>
      <c r="J5253" s="1" t="s">
        <v>82</v>
      </c>
      <c r="K5253" s="1">
        <v>0.75</v>
      </c>
      <c r="L5253" s="1" t="s">
        <v>83</v>
      </c>
      <c r="M5253" s="1">
        <v>0.75</v>
      </c>
      <c r="N5253" s="1" t="s">
        <v>84</v>
      </c>
      <c r="O5253" s="1">
        <v>0.8</v>
      </c>
      <c r="P5253" s="1" t="s">
        <v>85</v>
      </c>
      <c r="Q5253" s="1">
        <v>0</v>
      </c>
      <c r="S5253" s="1">
        <v>0</v>
      </c>
      <c r="U5253" s="1">
        <v>0</v>
      </c>
      <c r="W5253" s="1">
        <v>0</v>
      </c>
      <c r="Y5253" s="1">
        <v>0</v>
      </c>
      <c r="AA5253" s="1">
        <v>0</v>
      </c>
      <c r="AC5253" s="1">
        <v>0</v>
      </c>
      <c r="AE5253" s="1">
        <v>0</v>
      </c>
      <c r="AG5253" s="1">
        <v>3</v>
      </c>
      <c r="AH5253" s="1">
        <v>0</v>
      </c>
    </row>
    <row r="5254" spans="1:34">
      <c r="A5254" s="1" t="s">
        <v>13533</v>
      </c>
      <c r="B5254" s="1" t="s">
        <v>13534</v>
      </c>
      <c r="C5254" s="1" t="s">
        <v>199</v>
      </c>
      <c r="D5254" s="1">
        <v>4</v>
      </c>
      <c r="E5254" s="4">
        <v>44620</v>
      </c>
      <c r="F5254" s="1" t="s">
        <v>13535</v>
      </c>
      <c r="G5254" s="1" t="s">
        <v>72</v>
      </c>
      <c r="H5254" s="1" t="s">
        <v>65</v>
      </c>
      <c r="I5254" s="1">
        <v>0.8</v>
      </c>
      <c r="J5254" s="1" t="s">
        <v>75</v>
      </c>
      <c r="K5254" s="1">
        <v>0</v>
      </c>
      <c r="M5254" s="1">
        <v>0</v>
      </c>
      <c r="O5254" s="1">
        <v>0</v>
      </c>
      <c r="Q5254" s="1">
        <v>0</v>
      </c>
      <c r="S5254" s="1">
        <v>0</v>
      </c>
      <c r="U5254" s="1">
        <v>0</v>
      </c>
      <c r="W5254" s="1">
        <v>0</v>
      </c>
      <c r="Y5254" s="1">
        <v>0</v>
      </c>
      <c r="AA5254" s="1">
        <v>0</v>
      </c>
      <c r="AC5254" s="1">
        <v>0</v>
      </c>
      <c r="AE5254" s="1">
        <v>0</v>
      </c>
      <c r="AG5254" s="1">
        <v>1</v>
      </c>
      <c r="AH5254" s="1">
        <v>0</v>
      </c>
    </row>
    <row r="5255" spans="1:34">
      <c r="A5255" s="1" t="s">
        <v>13536</v>
      </c>
      <c r="B5255" s="1" t="s">
        <v>13537</v>
      </c>
      <c r="C5255" s="1" t="s">
        <v>152</v>
      </c>
      <c r="D5255" s="1">
        <v>20</v>
      </c>
      <c r="E5255" s="4">
        <v>44644</v>
      </c>
      <c r="F5255" s="1" t="s">
        <v>13538</v>
      </c>
      <c r="G5255" s="1" t="s">
        <v>72</v>
      </c>
      <c r="H5255" s="1" t="s">
        <v>73</v>
      </c>
      <c r="I5255" s="1">
        <v>0</v>
      </c>
      <c r="J5255" s="1" t="s">
        <v>89</v>
      </c>
      <c r="K5255" s="1">
        <v>0.3</v>
      </c>
      <c r="L5255" s="1" t="s">
        <v>75</v>
      </c>
      <c r="M5255" s="1">
        <v>0</v>
      </c>
      <c r="O5255" s="1">
        <v>0</v>
      </c>
      <c r="Q5255" s="1">
        <v>0</v>
      </c>
      <c r="S5255" s="1">
        <v>0</v>
      </c>
      <c r="U5255" s="1">
        <v>0</v>
      </c>
      <c r="W5255" s="1">
        <v>0</v>
      </c>
      <c r="Y5255" s="1">
        <v>0</v>
      </c>
      <c r="AA5255" s="1">
        <v>0</v>
      </c>
      <c r="AC5255" s="1">
        <v>0</v>
      </c>
      <c r="AE5255" s="1">
        <v>0</v>
      </c>
      <c r="AG5255" s="1">
        <v>2</v>
      </c>
      <c r="AH5255" s="1">
        <v>12000</v>
      </c>
    </row>
    <row r="5256" spans="1:34">
      <c r="A5256" s="1" t="s">
        <v>13539</v>
      </c>
      <c r="B5256" s="1" t="s">
        <v>13540</v>
      </c>
      <c r="C5256" s="1" t="s">
        <v>310</v>
      </c>
      <c r="H5256" s="1" t="s">
        <v>65</v>
      </c>
      <c r="I5256" s="1" t="s">
        <v>66</v>
      </c>
      <c r="V5256" s="1" t="s">
        <v>67</v>
      </c>
    </row>
    <row r="5257" spans="1:34">
      <c r="A5257" s="1" t="s">
        <v>13541</v>
      </c>
      <c r="B5257" s="1" t="s">
        <v>13542</v>
      </c>
      <c r="C5257" s="1" t="s">
        <v>199</v>
      </c>
      <c r="D5257" s="1">
        <v>4</v>
      </c>
      <c r="E5257" s="4">
        <v>44658</v>
      </c>
      <c r="F5257" s="1" t="s">
        <v>13543</v>
      </c>
      <c r="G5257" s="1" t="s">
        <v>72</v>
      </c>
      <c r="H5257" s="1" t="s">
        <v>65</v>
      </c>
      <c r="I5257" s="1">
        <v>0.5</v>
      </c>
      <c r="J5257" s="1" t="s">
        <v>75</v>
      </c>
      <c r="K5257" s="1">
        <v>0</v>
      </c>
      <c r="M5257" s="1">
        <v>0</v>
      </c>
      <c r="O5257" s="1">
        <v>0</v>
      </c>
      <c r="Q5257" s="1">
        <v>0</v>
      </c>
      <c r="S5257" s="1">
        <v>0</v>
      </c>
      <c r="U5257" s="1">
        <v>0</v>
      </c>
      <c r="W5257" s="1">
        <v>0</v>
      </c>
      <c r="Y5257" s="1">
        <v>0</v>
      </c>
      <c r="AA5257" s="1">
        <v>0</v>
      </c>
      <c r="AC5257" s="1">
        <v>0</v>
      </c>
      <c r="AE5257" s="1">
        <v>0</v>
      </c>
      <c r="AG5257" s="1">
        <v>1</v>
      </c>
      <c r="AH5257" s="1">
        <v>0</v>
      </c>
    </row>
    <row r="5258" spans="1:34">
      <c r="A5258" s="1" t="s">
        <v>13544</v>
      </c>
      <c r="B5258" s="1" t="s">
        <v>13545</v>
      </c>
      <c r="C5258" s="1" t="s">
        <v>159</v>
      </c>
      <c r="D5258" s="1">
        <v>6</v>
      </c>
      <c r="E5258" s="4">
        <v>44614</v>
      </c>
      <c r="F5258" s="1" t="s">
        <v>13546</v>
      </c>
      <c r="G5258" s="1" t="s">
        <v>80</v>
      </c>
      <c r="H5258" s="1" t="s">
        <v>73</v>
      </c>
      <c r="I5258" s="1">
        <v>0.4</v>
      </c>
      <c r="J5258" s="1" t="s">
        <v>82</v>
      </c>
      <c r="K5258" s="1">
        <v>0.5</v>
      </c>
      <c r="L5258" s="1" t="s">
        <v>83</v>
      </c>
      <c r="M5258" s="1">
        <v>0.65</v>
      </c>
      <c r="N5258" s="1" t="s">
        <v>84</v>
      </c>
      <c r="O5258" s="1">
        <v>0.7</v>
      </c>
      <c r="P5258" s="1" t="s">
        <v>85</v>
      </c>
      <c r="Q5258" s="1">
        <v>0</v>
      </c>
      <c r="S5258" s="1">
        <v>0</v>
      </c>
      <c r="U5258" s="1">
        <v>0</v>
      </c>
      <c r="W5258" s="1">
        <v>0</v>
      </c>
      <c r="Y5258" s="1">
        <v>0</v>
      </c>
      <c r="AA5258" s="1">
        <v>0</v>
      </c>
      <c r="AC5258" s="1">
        <v>0</v>
      </c>
      <c r="AE5258" s="1">
        <v>0</v>
      </c>
      <c r="AG5258" s="1">
        <v>3</v>
      </c>
      <c r="AH5258" s="1">
        <v>0</v>
      </c>
    </row>
    <row r="5259" spans="1:34">
      <c r="A5259" s="1" t="s">
        <v>13547</v>
      </c>
      <c r="B5259" s="1" t="s">
        <v>13548</v>
      </c>
      <c r="C5259" s="1" t="s">
        <v>212</v>
      </c>
      <c r="D5259" s="1">
        <v>8</v>
      </c>
      <c r="E5259" s="4">
        <v>44708</v>
      </c>
      <c r="F5259" s="1" t="s">
        <v>13549</v>
      </c>
      <c r="G5259" s="1" t="s">
        <v>72</v>
      </c>
      <c r="H5259" s="1" t="s">
        <v>65</v>
      </c>
      <c r="I5259" s="1">
        <v>0.8</v>
      </c>
      <c r="J5259" s="1" t="s">
        <v>75</v>
      </c>
      <c r="K5259" s="1">
        <v>0</v>
      </c>
      <c r="M5259" s="1">
        <v>0</v>
      </c>
      <c r="O5259" s="1">
        <v>0</v>
      </c>
      <c r="Q5259" s="1">
        <v>0</v>
      </c>
      <c r="S5259" s="1">
        <v>0</v>
      </c>
      <c r="U5259" s="1">
        <v>0</v>
      </c>
      <c r="W5259" s="1">
        <v>0</v>
      </c>
      <c r="Y5259" s="1">
        <v>0</v>
      </c>
      <c r="AA5259" s="1">
        <v>0</v>
      </c>
      <c r="AC5259" s="1">
        <v>0</v>
      </c>
      <c r="AE5259" s="1">
        <v>0</v>
      </c>
      <c r="AG5259" s="1">
        <v>1</v>
      </c>
      <c r="AH5259" s="1">
        <v>0</v>
      </c>
    </row>
    <row r="5260" spans="1:34">
      <c r="A5260" s="1" t="s">
        <v>13550</v>
      </c>
      <c r="B5260" s="1" t="s">
        <v>13551</v>
      </c>
      <c r="C5260" s="1" t="s">
        <v>867</v>
      </c>
      <c r="D5260" s="1">
        <v>11</v>
      </c>
      <c r="E5260" s="1">
        <v>43552</v>
      </c>
      <c r="F5260" s="1" t="s">
        <v>20332</v>
      </c>
      <c r="G5260" s="1" t="s">
        <v>72</v>
      </c>
      <c r="H5260" s="1" t="s">
        <v>65</v>
      </c>
      <c r="I5260" s="1">
        <v>0.8</v>
      </c>
      <c r="J5260" s="1" t="s">
        <v>75</v>
      </c>
      <c r="K5260" s="1">
        <v>0</v>
      </c>
      <c r="M5260" s="1">
        <v>0</v>
      </c>
      <c r="O5260" s="1">
        <v>0</v>
      </c>
      <c r="Q5260" s="1">
        <v>0</v>
      </c>
      <c r="S5260" s="1">
        <v>0</v>
      </c>
      <c r="U5260" s="1">
        <v>0</v>
      </c>
      <c r="W5260" s="1">
        <v>0</v>
      </c>
      <c r="Y5260" s="1">
        <v>0</v>
      </c>
      <c r="AA5260" s="1">
        <v>0</v>
      </c>
      <c r="AC5260" s="1">
        <v>0</v>
      </c>
      <c r="AE5260" s="1">
        <v>0</v>
      </c>
      <c r="AG5260" s="1">
        <v>1</v>
      </c>
      <c r="AH5260" s="1">
        <v>0</v>
      </c>
    </row>
    <row r="5261" spans="1:34">
      <c r="A5261" s="1" t="s">
        <v>13552</v>
      </c>
      <c r="B5261" s="1" t="s">
        <v>13553</v>
      </c>
      <c r="C5261" s="1" t="s">
        <v>378</v>
      </c>
      <c r="D5261" s="5">
        <v>44621</v>
      </c>
      <c r="E5261" s="4">
        <v>44578</v>
      </c>
      <c r="F5261" s="1" t="s">
        <v>13554</v>
      </c>
      <c r="G5261" s="1" t="s">
        <v>80</v>
      </c>
      <c r="H5261" s="1" t="s">
        <v>65</v>
      </c>
      <c r="I5261" s="1">
        <v>0.6</v>
      </c>
      <c r="J5261" s="1" t="s">
        <v>75</v>
      </c>
      <c r="K5261" s="1">
        <v>0</v>
      </c>
      <c r="M5261" s="1">
        <v>0</v>
      </c>
      <c r="O5261" s="1">
        <v>0</v>
      </c>
      <c r="Q5261" s="1">
        <v>0</v>
      </c>
      <c r="S5261" s="1">
        <v>0</v>
      </c>
      <c r="U5261" s="1">
        <v>0</v>
      </c>
      <c r="W5261" s="1">
        <v>0</v>
      </c>
      <c r="Y5261" s="1">
        <v>0</v>
      </c>
      <c r="AA5261" s="1">
        <v>0</v>
      </c>
      <c r="AC5261" s="1">
        <v>0</v>
      </c>
      <c r="AE5261" s="1">
        <v>0</v>
      </c>
      <c r="AG5261" s="1">
        <v>1</v>
      </c>
      <c r="AH5261" s="1">
        <v>0</v>
      </c>
    </row>
    <row r="5262" spans="1:34">
      <c r="A5262" s="1" t="s">
        <v>13555</v>
      </c>
      <c r="B5262" s="1" t="s">
        <v>13556</v>
      </c>
      <c r="C5262" s="1" t="s">
        <v>212</v>
      </c>
      <c r="H5262" s="1" t="s">
        <v>65</v>
      </c>
      <c r="I5262" s="1" t="s">
        <v>66</v>
      </c>
      <c r="V5262" s="1" t="s">
        <v>67</v>
      </c>
    </row>
    <row r="5263" spans="1:34">
      <c r="A5263" s="1" t="s">
        <v>13557</v>
      </c>
      <c r="B5263" s="1" t="s">
        <v>13558</v>
      </c>
      <c r="C5263" s="1" t="s">
        <v>152</v>
      </c>
      <c r="D5263" s="1">
        <v>34</v>
      </c>
      <c r="E5263" s="4">
        <v>44558</v>
      </c>
      <c r="F5263" s="1" t="s">
        <v>13559</v>
      </c>
      <c r="G5263" s="1" t="s">
        <v>72</v>
      </c>
      <c r="H5263" s="1" t="s">
        <v>73</v>
      </c>
      <c r="I5263" s="1">
        <v>0</v>
      </c>
      <c r="J5263" s="1" t="s">
        <v>6643</v>
      </c>
      <c r="K5263" s="1">
        <v>0.6</v>
      </c>
      <c r="L5263" s="1" t="s">
        <v>75</v>
      </c>
      <c r="M5263" s="1">
        <v>0</v>
      </c>
      <c r="O5263" s="1">
        <v>0</v>
      </c>
      <c r="Q5263" s="1">
        <v>0</v>
      </c>
      <c r="S5263" s="1">
        <v>0</v>
      </c>
      <c r="U5263" s="1">
        <v>0</v>
      </c>
      <c r="W5263" s="1">
        <v>0</v>
      </c>
      <c r="Y5263" s="1">
        <v>0</v>
      </c>
      <c r="AA5263" s="1">
        <v>0</v>
      </c>
      <c r="AC5263" s="1">
        <v>0</v>
      </c>
      <c r="AE5263" s="1">
        <v>0</v>
      </c>
      <c r="AG5263" s="1">
        <v>2</v>
      </c>
      <c r="AH5263" s="1">
        <v>8999.99</v>
      </c>
    </row>
    <row r="5264" spans="1:34">
      <c r="A5264" s="1" t="s">
        <v>13560</v>
      </c>
      <c r="B5264" s="1" t="s">
        <v>13561</v>
      </c>
      <c r="C5264" s="1" t="s">
        <v>1204</v>
      </c>
      <c r="D5264" s="1">
        <v>4</v>
      </c>
      <c r="E5264" s="4">
        <v>44646</v>
      </c>
      <c r="F5264" s="1" t="s">
        <v>13562</v>
      </c>
      <c r="G5264" s="1" t="s">
        <v>80</v>
      </c>
      <c r="H5264" s="1" t="s">
        <v>73</v>
      </c>
      <c r="I5264" s="1">
        <v>0.7</v>
      </c>
      <c r="J5264" s="1" t="s">
        <v>82</v>
      </c>
      <c r="K5264" s="1">
        <v>0.75</v>
      </c>
      <c r="L5264" s="1" t="s">
        <v>83</v>
      </c>
      <c r="M5264" s="1">
        <v>0.78</v>
      </c>
      <c r="N5264" s="1" t="s">
        <v>84</v>
      </c>
      <c r="O5264" s="1">
        <v>0.8</v>
      </c>
      <c r="P5264" s="1" t="s">
        <v>85</v>
      </c>
      <c r="Q5264" s="1">
        <v>0</v>
      </c>
      <c r="S5264" s="1">
        <v>0</v>
      </c>
      <c r="U5264" s="1">
        <v>0</v>
      </c>
      <c r="W5264" s="1">
        <v>0</v>
      </c>
      <c r="Y5264" s="1">
        <v>0</v>
      </c>
      <c r="AA5264" s="1">
        <v>0</v>
      </c>
      <c r="AC5264" s="1">
        <v>0</v>
      </c>
      <c r="AE5264" s="1">
        <v>0</v>
      </c>
      <c r="AG5264" s="1">
        <v>3</v>
      </c>
      <c r="AH5264" s="1">
        <v>0</v>
      </c>
    </row>
    <row r="5265" spans="1:34">
      <c r="A5265" s="1" t="s">
        <v>13563</v>
      </c>
      <c r="B5265" s="1" t="s">
        <v>13564</v>
      </c>
      <c r="C5265" s="1" t="s">
        <v>867</v>
      </c>
      <c r="D5265" s="1">
        <v>3</v>
      </c>
      <c r="E5265" s="1">
        <v>43189</v>
      </c>
      <c r="F5265" s="1" t="s">
        <v>20332</v>
      </c>
      <c r="G5265" s="1" t="s">
        <v>72</v>
      </c>
      <c r="H5265" s="1" t="s">
        <v>65</v>
      </c>
      <c r="I5265" s="1">
        <v>0.6</v>
      </c>
      <c r="J5265" s="1" t="s">
        <v>75</v>
      </c>
      <c r="K5265" s="1">
        <v>0</v>
      </c>
      <c r="M5265" s="1">
        <v>0</v>
      </c>
      <c r="O5265" s="1">
        <v>0</v>
      </c>
      <c r="Q5265" s="1">
        <v>0</v>
      </c>
      <c r="S5265" s="1">
        <v>0</v>
      </c>
      <c r="U5265" s="1">
        <v>0</v>
      </c>
      <c r="W5265" s="1">
        <v>0</v>
      </c>
      <c r="Y5265" s="1">
        <v>0</v>
      </c>
      <c r="AA5265" s="1">
        <v>0</v>
      </c>
      <c r="AC5265" s="1">
        <v>0</v>
      </c>
      <c r="AE5265" s="1">
        <v>0</v>
      </c>
      <c r="AG5265" s="1">
        <v>1</v>
      </c>
      <c r="AH5265" s="1">
        <v>0</v>
      </c>
    </row>
    <row r="5266" spans="1:34">
      <c r="A5266" s="1" t="s">
        <v>13565</v>
      </c>
      <c r="B5266" s="1" t="s">
        <v>13566</v>
      </c>
      <c r="C5266" s="1" t="s">
        <v>199</v>
      </c>
      <c r="D5266" s="1">
        <v>4</v>
      </c>
      <c r="E5266" s="4">
        <v>44634</v>
      </c>
      <c r="F5266" s="1" t="s">
        <v>13567</v>
      </c>
      <c r="G5266" s="1" t="s">
        <v>80</v>
      </c>
      <c r="H5266" s="1" t="s">
        <v>73</v>
      </c>
      <c r="I5266" s="1">
        <v>0.4</v>
      </c>
      <c r="J5266" s="1" t="s">
        <v>82</v>
      </c>
      <c r="K5266" s="1">
        <v>0.75</v>
      </c>
      <c r="L5266" s="1" t="s">
        <v>83</v>
      </c>
      <c r="M5266" s="1">
        <v>0.79</v>
      </c>
      <c r="N5266" s="1" t="s">
        <v>84</v>
      </c>
      <c r="O5266" s="1">
        <v>0.8</v>
      </c>
      <c r="P5266" s="1" t="s">
        <v>85</v>
      </c>
      <c r="Q5266" s="1">
        <v>0</v>
      </c>
      <c r="S5266" s="1">
        <v>0</v>
      </c>
      <c r="U5266" s="1">
        <v>0</v>
      </c>
      <c r="W5266" s="1">
        <v>0</v>
      </c>
      <c r="Y5266" s="1">
        <v>0</v>
      </c>
      <c r="AA5266" s="1">
        <v>0</v>
      </c>
      <c r="AC5266" s="1">
        <v>0</v>
      </c>
      <c r="AE5266" s="1">
        <v>0</v>
      </c>
      <c r="AG5266" s="1">
        <v>3</v>
      </c>
      <c r="AH5266" s="1">
        <v>0</v>
      </c>
    </row>
    <row r="5267" spans="1:34">
      <c r="A5267" s="1" t="s">
        <v>13568</v>
      </c>
      <c r="B5267" s="1" t="s">
        <v>13569</v>
      </c>
      <c r="C5267" s="1" t="s">
        <v>613</v>
      </c>
      <c r="D5267" s="1">
        <v>3</v>
      </c>
      <c r="E5267" s="4">
        <v>44631</v>
      </c>
      <c r="F5267" s="1" t="s">
        <v>13570</v>
      </c>
      <c r="G5267" s="1" t="s">
        <v>72</v>
      </c>
      <c r="H5267" s="1" t="s">
        <v>65</v>
      </c>
      <c r="I5267" s="1">
        <v>0.8</v>
      </c>
      <c r="J5267" s="1" t="s">
        <v>75</v>
      </c>
      <c r="K5267" s="1">
        <v>0</v>
      </c>
      <c r="M5267" s="1">
        <v>0</v>
      </c>
      <c r="O5267" s="1">
        <v>0</v>
      </c>
      <c r="Q5267" s="1">
        <v>0</v>
      </c>
      <c r="S5267" s="1">
        <v>0</v>
      </c>
      <c r="U5267" s="1">
        <v>0</v>
      </c>
      <c r="W5267" s="1">
        <v>0</v>
      </c>
      <c r="Y5267" s="1">
        <v>0</v>
      </c>
      <c r="AA5267" s="1">
        <v>0</v>
      </c>
      <c r="AC5267" s="1">
        <v>0</v>
      </c>
      <c r="AE5267" s="1">
        <v>0</v>
      </c>
      <c r="AG5267" s="1">
        <v>1</v>
      </c>
      <c r="AH5267" s="1">
        <v>0</v>
      </c>
    </row>
    <row r="5268" spans="1:34">
      <c r="A5268" s="1" t="s">
        <v>13571</v>
      </c>
      <c r="B5268" s="1" t="s">
        <v>13572</v>
      </c>
      <c r="C5268" s="1" t="s">
        <v>228</v>
      </c>
      <c r="D5268" s="1">
        <v>27</v>
      </c>
      <c r="E5268" s="4">
        <v>44650</v>
      </c>
      <c r="F5268" s="1" t="s">
        <v>13573</v>
      </c>
      <c r="G5268" s="1" t="s">
        <v>72</v>
      </c>
      <c r="H5268" s="1" t="s">
        <v>65</v>
      </c>
      <c r="I5268" s="1">
        <v>0.2</v>
      </c>
      <c r="J5268" s="1" t="s">
        <v>75</v>
      </c>
      <c r="K5268" s="1">
        <v>0</v>
      </c>
      <c r="M5268" s="1">
        <v>0</v>
      </c>
      <c r="O5268" s="1">
        <v>0</v>
      </c>
      <c r="Q5268" s="1">
        <v>0</v>
      </c>
      <c r="S5268" s="1">
        <v>0</v>
      </c>
      <c r="U5268" s="1">
        <v>0</v>
      </c>
      <c r="W5268" s="1">
        <v>0</v>
      </c>
      <c r="Y5268" s="1">
        <v>0</v>
      </c>
      <c r="AA5268" s="1">
        <v>0</v>
      </c>
      <c r="AC5268" s="1">
        <v>0</v>
      </c>
      <c r="AE5268" s="1">
        <v>0</v>
      </c>
      <c r="AG5268" s="1">
        <v>1</v>
      </c>
      <c r="AH5268" s="1">
        <v>0</v>
      </c>
    </row>
    <row r="5269" spans="1:34">
      <c r="A5269" s="1" t="s">
        <v>13574</v>
      </c>
      <c r="B5269" s="1" t="s">
        <v>13575</v>
      </c>
      <c r="C5269" s="1" t="s">
        <v>626</v>
      </c>
      <c r="D5269" s="1">
        <v>6</v>
      </c>
      <c r="E5269" s="4">
        <v>44650</v>
      </c>
      <c r="F5269" s="1" t="s">
        <v>13576</v>
      </c>
      <c r="G5269" s="1" t="s">
        <v>80</v>
      </c>
      <c r="H5269" s="1" t="s">
        <v>73</v>
      </c>
      <c r="I5269" s="1">
        <v>0</v>
      </c>
      <c r="J5269" s="1" t="s">
        <v>74</v>
      </c>
      <c r="K5269" s="1">
        <v>0.6</v>
      </c>
      <c r="L5269" s="1" t="s">
        <v>82</v>
      </c>
      <c r="M5269" s="1">
        <v>0.65</v>
      </c>
      <c r="N5269" s="1" t="s">
        <v>83</v>
      </c>
      <c r="O5269" s="1">
        <v>0.78</v>
      </c>
      <c r="P5269" s="1" t="s">
        <v>84</v>
      </c>
      <c r="Q5269" s="1">
        <v>0.8</v>
      </c>
      <c r="R5269" s="1" t="s">
        <v>85</v>
      </c>
      <c r="S5269" s="1">
        <v>0</v>
      </c>
      <c r="U5269" s="1">
        <v>0</v>
      </c>
      <c r="W5269" s="1">
        <v>0</v>
      </c>
      <c r="Y5269" s="1">
        <v>0</v>
      </c>
      <c r="AA5269" s="1">
        <v>0</v>
      </c>
      <c r="AC5269" s="1">
        <v>0</v>
      </c>
      <c r="AE5269" s="1">
        <v>0</v>
      </c>
      <c r="AG5269" s="1">
        <v>4</v>
      </c>
      <c r="AH5269" s="1">
        <v>10000</v>
      </c>
    </row>
    <row r="5270" spans="1:34">
      <c r="A5270" s="1" t="s">
        <v>13577</v>
      </c>
      <c r="B5270" s="1" t="s">
        <v>13578</v>
      </c>
      <c r="C5270" s="1" t="s">
        <v>199</v>
      </c>
      <c r="D5270" s="1">
        <v>10</v>
      </c>
      <c r="E5270" s="1">
        <v>44312</v>
      </c>
      <c r="F5270" s="1" t="s">
        <v>20332</v>
      </c>
      <c r="G5270" s="1" t="s">
        <v>72</v>
      </c>
      <c r="H5270" s="1" t="s">
        <v>73</v>
      </c>
      <c r="I5270" s="1">
        <v>0</v>
      </c>
      <c r="J5270" s="1" t="s">
        <v>397</v>
      </c>
      <c r="K5270" s="1">
        <v>0.8</v>
      </c>
      <c r="L5270" s="1" t="s">
        <v>75</v>
      </c>
      <c r="M5270" s="1">
        <v>0</v>
      </c>
      <c r="O5270" s="1">
        <v>0</v>
      </c>
      <c r="Q5270" s="1">
        <v>0</v>
      </c>
      <c r="S5270" s="1">
        <v>0</v>
      </c>
      <c r="U5270" s="1">
        <v>0</v>
      </c>
      <c r="W5270" s="1">
        <v>0</v>
      </c>
      <c r="Y5270" s="1">
        <v>0</v>
      </c>
      <c r="AA5270" s="1">
        <v>0</v>
      </c>
      <c r="AC5270" s="1">
        <v>0</v>
      </c>
      <c r="AE5270" s="1">
        <v>0</v>
      </c>
      <c r="AG5270" s="1">
        <v>2</v>
      </c>
      <c r="AH5270" s="1">
        <v>8000</v>
      </c>
    </row>
    <row r="5271" spans="1:34">
      <c r="A5271" s="1" t="s">
        <v>13579</v>
      </c>
      <c r="B5271" s="1" t="s">
        <v>13580</v>
      </c>
      <c r="C5271" s="1" t="s">
        <v>95</v>
      </c>
      <c r="D5271" s="1">
        <v>11</v>
      </c>
      <c r="E5271" s="4">
        <v>44665</v>
      </c>
      <c r="F5271" s="1" t="s">
        <v>13581</v>
      </c>
      <c r="G5271" s="1" t="s">
        <v>72</v>
      </c>
      <c r="H5271" s="1" t="s">
        <v>73</v>
      </c>
      <c r="I5271" s="1">
        <v>0</v>
      </c>
      <c r="J5271" s="1" t="s">
        <v>74</v>
      </c>
      <c r="K5271" s="1">
        <v>0.8</v>
      </c>
      <c r="L5271" s="1" t="s">
        <v>75</v>
      </c>
      <c r="M5271" s="1">
        <v>0</v>
      </c>
      <c r="O5271" s="1">
        <v>0</v>
      </c>
      <c r="Q5271" s="1">
        <v>0</v>
      </c>
      <c r="S5271" s="1">
        <v>0</v>
      </c>
      <c r="U5271" s="1">
        <v>0</v>
      </c>
      <c r="W5271" s="1">
        <v>0</v>
      </c>
      <c r="Y5271" s="1">
        <v>0</v>
      </c>
      <c r="AA5271" s="1">
        <v>0</v>
      </c>
      <c r="AC5271" s="1">
        <v>0</v>
      </c>
      <c r="AE5271" s="1">
        <v>0</v>
      </c>
      <c r="AG5271" s="1">
        <v>2</v>
      </c>
      <c r="AH5271" s="1">
        <v>10000</v>
      </c>
    </row>
    <row r="5272" spans="1:34">
      <c r="A5272" s="1" t="s">
        <v>13582</v>
      </c>
      <c r="B5272" s="1" t="s">
        <v>13583</v>
      </c>
      <c r="C5272" s="1" t="s">
        <v>752</v>
      </c>
      <c r="D5272" s="1">
        <v>10</v>
      </c>
      <c r="E5272" s="4">
        <v>44624</v>
      </c>
      <c r="F5272" s="1" t="s">
        <v>13584</v>
      </c>
      <c r="G5272" s="1" t="s">
        <v>72</v>
      </c>
      <c r="H5272" s="1" t="s">
        <v>73</v>
      </c>
      <c r="I5272" s="1">
        <v>0</v>
      </c>
      <c r="J5272" s="1" t="s">
        <v>425</v>
      </c>
      <c r="K5272" s="1">
        <v>0.8</v>
      </c>
      <c r="L5272" s="1" t="s">
        <v>75</v>
      </c>
      <c r="M5272" s="1">
        <v>0</v>
      </c>
      <c r="O5272" s="1">
        <v>0</v>
      </c>
      <c r="Q5272" s="1">
        <v>0</v>
      </c>
      <c r="S5272" s="1">
        <v>0</v>
      </c>
      <c r="U5272" s="1">
        <v>0</v>
      </c>
      <c r="W5272" s="1">
        <v>0</v>
      </c>
      <c r="Y5272" s="1">
        <v>0</v>
      </c>
      <c r="AA5272" s="1">
        <v>0</v>
      </c>
      <c r="AC5272" s="1">
        <v>0</v>
      </c>
      <c r="AE5272" s="1">
        <v>0</v>
      </c>
      <c r="AG5272" s="1">
        <v>2</v>
      </c>
      <c r="AH5272" s="1">
        <v>13000</v>
      </c>
    </row>
    <row r="5273" spans="1:34">
      <c r="A5273" s="1" t="s">
        <v>13585</v>
      </c>
      <c r="B5273" s="1" t="s">
        <v>13586</v>
      </c>
      <c r="C5273" s="1" t="s">
        <v>179</v>
      </c>
      <c r="D5273" s="1">
        <v>10</v>
      </c>
      <c r="E5273" s="4">
        <v>44711</v>
      </c>
      <c r="F5273" s="1" t="s">
        <v>13587</v>
      </c>
      <c r="G5273" s="1" t="s">
        <v>72</v>
      </c>
      <c r="H5273" s="1" t="s">
        <v>65</v>
      </c>
      <c r="I5273" s="1">
        <v>0.8</v>
      </c>
      <c r="J5273" s="1" t="s">
        <v>75</v>
      </c>
      <c r="K5273" s="1">
        <v>0</v>
      </c>
      <c r="M5273" s="1">
        <v>0</v>
      </c>
      <c r="O5273" s="1">
        <v>0</v>
      </c>
      <c r="Q5273" s="1">
        <v>0</v>
      </c>
      <c r="S5273" s="1">
        <v>0</v>
      </c>
      <c r="U5273" s="1">
        <v>0</v>
      </c>
      <c r="W5273" s="1">
        <v>0</v>
      </c>
      <c r="Y5273" s="1">
        <v>0</v>
      </c>
      <c r="AA5273" s="1">
        <v>0</v>
      </c>
      <c r="AC5273" s="1">
        <v>0</v>
      </c>
      <c r="AE5273" s="1">
        <v>0</v>
      </c>
      <c r="AG5273" s="1">
        <v>1</v>
      </c>
      <c r="AH5273" s="1">
        <v>0</v>
      </c>
    </row>
    <row r="5274" spans="1:34">
      <c r="A5274" s="1" t="s">
        <v>13588</v>
      </c>
      <c r="B5274" s="1" t="s">
        <v>13589</v>
      </c>
      <c r="C5274" s="1" t="s">
        <v>636</v>
      </c>
      <c r="D5274" s="1">
        <v>15</v>
      </c>
      <c r="E5274" s="4">
        <v>44651</v>
      </c>
      <c r="F5274" s="1" t="s">
        <v>13590</v>
      </c>
      <c r="G5274" s="1" t="s">
        <v>80</v>
      </c>
      <c r="H5274" s="1" t="s">
        <v>73</v>
      </c>
      <c r="I5274" s="1">
        <v>0</v>
      </c>
      <c r="J5274" s="1" t="s">
        <v>81</v>
      </c>
      <c r="K5274" s="1">
        <v>0.6</v>
      </c>
      <c r="L5274" s="1" t="s">
        <v>82</v>
      </c>
      <c r="M5274" s="1">
        <v>0.65</v>
      </c>
      <c r="N5274" s="1" t="s">
        <v>83</v>
      </c>
      <c r="O5274" s="1">
        <v>0.78</v>
      </c>
      <c r="P5274" s="1" t="s">
        <v>84</v>
      </c>
      <c r="Q5274" s="1">
        <v>0.79</v>
      </c>
      <c r="R5274" s="1" t="s">
        <v>85</v>
      </c>
      <c r="S5274" s="1">
        <v>0</v>
      </c>
      <c r="U5274" s="1">
        <v>0</v>
      </c>
      <c r="W5274" s="1">
        <v>0</v>
      </c>
      <c r="Y5274" s="1">
        <v>0</v>
      </c>
      <c r="AA5274" s="1">
        <v>0</v>
      </c>
      <c r="AC5274" s="1">
        <v>0</v>
      </c>
      <c r="AE5274" s="1">
        <v>0</v>
      </c>
      <c r="AG5274" s="1">
        <v>4</v>
      </c>
      <c r="AH5274" s="1">
        <v>15000</v>
      </c>
    </row>
    <row r="5275" spans="1:34">
      <c r="A5275" s="1" t="s">
        <v>13591</v>
      </c>
      <c r="B5275" s="1" t="s">
        <v>13592</v>
      </c>
      <c r="C5275" s="1" t="s">
        <v>731</v>
      </c>
      <c r="D5275" s="1">
        <v>14</v>
      </c>
      <c r="E5275" s="4">
        <v>44651</v>
      </c>
      <c r="F5275" s="1" t="s">
        <v>13593</v>
      </c>
      <c r="G5275" s="1" t="s">
        <v>80</v>
      </c>
      <c r="H5275" s="1" t="s">
        <v>73</v>
      </c>
      <c r="I5275" s="1">
        <v>0</v>
      </c>
      <c r="J5275" s="1" t="s">
        <v>81</v>
      </c>
      <c r="K5275" s="1">
        <v>0.44</v>
      </c>
      <c r="L5275" s="1" t="s">
        <v>82</v>
      </c>
      <c r="M5275" s="1">
        <v>0.45</v>
      </c>
      <c r="N5275" s="1" t="s">
        <v>83</v>
      </c>
      <c r="O5275" s="1">
        <v>0.5</v>
      </c>
      <c r="P5275" s="1" t="s">
        <v>84</v>
      </c>
      <c r="Q5275" s="1">
        <v>0.8</v>
      </c>
      <c r="R5275" s="1" t="s">
        <v>85</v>
      </c>
      <c r="S5275" s="1">
        <v>0</v>
      </c>
      <c r="U5275" s="1">
        <v>0</v>
      </c>
      <c r="W5275" s="1">
        <v>0</v>
      </c>
      <c r="Y5275" s="1">
        <v>0</v>
      </c>
      <c r="AA5275" s="1">
        <v>0</v>
      </c>
      <c r="AC5275" s="1">
        <v>0</v>
      </c>
      <c r="AE5275" s="1">
        <v>0</v>
      </c>
      <c r="AG5275" s="1">
        <v>4</v>
      </c>
      <c r="AH5275" s="1">
        <v>15000</v>
      </c>
    </row>
    <row r="5276" spans="1:34">
      <c r="A5276" s="1" t="s">
        <v>13594</v>
      </c>
      <c r="B5276" s="1" t="s">
        <v>13595</v>
      </c>
      <c r="C5276" s="1" t="s">
        <v>129</v>
      </c>
      <c r="D5276" s="1">
        <v>9</v>
      </c>
      <c r="E5276" s="1">
        <v>44041</v>
      </c>
      <c r="F5276" s="1" t="s">
        <v>20332</v>
      </c>
      <c r="G5276" s="1" t="s">
        <v>72</v>
      </c>
      <c r="H5276" s="1" t="s">
        <v>65</v>
      </c>
      <c r="I5276" s="1">
        <v>0.4</v>
      </c>
      <c r="J5276" s="1" t="s">
        <v>75</v>
      </c>
      <c r="K5276" s="1">
        <v>0</v>
      </c>
      <c r="M5276" s="1">
        <v>0</v>
      </c>
      <c r="O5276" s="1">
        <v>0</v>
      </c>
      <c r="Q5276" s="1">
        <v>0</v>
      </c>
      <c r="S5276" s="1">
        <v>0</v>
      </c>
      <c r="U5276" s="1">
        <v>0</v>
      </c>
      <c r="W5276" s="1">
        <v>0</v>
      </c>
      <c r="Y5276" s="1">
        <v>0</v>
      </c>
      <c r="AA5276" s="1">
        <v>0</v>
      </c>
      <c r="AC5276" s="1">
        <v>0</v>
      </c>
      <c r="AE5276" s="1">
        <v>0</v>
      </c>
      <c r="AG5276" s="1">
        <v>1</v>
      </c>
      <c r="AH5276" s="1">
        <v>0</v>
      </c>
    </row>
    <row r="5277" spans="1:34">
      <c r="A5277" s="1" t="s">
        <v>13596</v>
      </c>
      <c r="B5277" s="1" t="s">
        <v>13597</v>
      </c>
      <c r="C5277" s="1" t="s">
        <v>731</v>
      </c>
      <c r="D5277" s="1">
        <v>63</v>
      </c>
      <c r="E5277" s="4">
        <v>44550</v>
      </c>
      <c r="F5277" s="1" t="s">
        <v>13598</v>
      </c>
      <c r="G5277" s="1" t="s">
        <v>80</v>
      </c>
      <c r="H5277" s="1" t="s">
        <v>73</v>
      </c>
      <c r="I5277" s="1">
        <v>0</v>
      </c>
      <c r="J5277" s="1" t="s">
        <v>81</v>
      </c>
      <c r="K5277" s="1">
        <v>0.6</v>
      </c>
      <c r="L5277" s="1" t="s">
        <v>75</v>
      </c>
      <c r="M5277" s="1">
        <v>0</v>
      </c>
      <c r="O5277" s="1">
        <v>0</v>
      </c>
      <c r="Q5277" s="1">
        <v>0</v>
      </c>
      <c r="S5277" s="1">
        <v>0</v>
      </c>
      <c r="U5277" s="1">
        <v>0</v>
      </c>
      <c r="W5277" s="1">
        <v>0</v>
      </c>
      <c r="Y5277" s="1">
        <v>0</v>
      </c>
      <c r="AA5277" s="1">
        <v>0</v>
      </c>
      <c r="AC5277" s="1">
        <v>0</v>
      </c>
      <c r="AE5277" s="1">
        <v>0</v>
      </c>
      <c r="AG5277" s="1">
        <v>2</v>
      </c>
      <c r="AH5277" s="1">
        <v>15000</v>
      </c>
    </row>
    <row r="5278" spans="1:34">
      <c r="A5278" s="1" t="s">
        <v>13599</v>
      </c>
      <c r="B5278" s="1" t="s">
        <v>13600</v>
      </c>
      <c r="C5278" s="1" t="s">
        <v>423</v>
      </c>
      <c r="D5278" s="1">
        <v>6</v>
      </c>
      <c r="E5278" s="1">
        <v>39163</v>
      </c>
      <c r="F5278" s="1" t="s">
        <v>20332</v>
      </c>
      <c r="G5278" s="1" t="s">
        <v>72</v>
      </c>
      <c r="H5278" s="1" t="s">
        <v>65</v>
      </c>
      <c r="I5278" s="1">
        <v>0.5</v>
      </c>
      <c r="J5278" s="1" t="s">
        <v>75</v>
      </c>
      <c r="K5278" s="1">
        <v>0</v>
      </c>
      <c r="M5278" s="1">
        <v>0</v>
      </c>
      <c r="O5278" s="1">
        <v>0</v>
      </c>
      <c r="Q5278" s="1">
        <v>0</v>
      </c>
      <c r="S5278" s="1">
        <v>0</v>
      </c>
      <c r="U5278" s="1">
        <v>0</v>
      </c>
      <c r="W5278" s="1">
        <v>0</v>
      </c>
      <c r="Y5278" s="1">
        <v>0</v>
      </c>
      <c r="AA5278" s="1">
        <v>0</v>
      </c>
      <c r="AC5278" s="1">
        <v>0</v>
      </c>
      <c r="AE5278" s="1">
        <v>0</v>
      </c>
      <c r="AG5278" s="1">
        <v>1</v>
      </c>
      <c r="AH5278" s="1">
        <v>0</v>
      </c>
    </row>
    <row r="5279" spans="1:34">
      <c r="A5279" s="1" t="s">
        <v>13601</v>
      </c>
      <c r="B5279" s="1" t="s">
        <v>13602</v>
      </c>
      <c r="C5279" s="1" t="s">
        <v>350</v>
      </c>
      <c r="D5279" s="1">
        <v>4</v>
      </c>
      <c r="E5279" s="1">
        <v>44282</v>
      </c>
      <c r="F5279" s="1" t="s">
        <v>20340</v>
      </c>
      <c r="G5279" s="1" t="s">
        <v>20341</v>
      </c>
      <c r="H5279" s="1" t="s">
        <v>73</v>
      </c>
      <c r="I5279" s="1">
        <v>0</v>
      </c>
      <c r="J5279" s="1" t="s">
        <v>81</v>
      </c>
      <c r="K5279" s="1">
        <v>0.5</v>
      </c>
      <c r="L5279" s="1" t="s">
        <v>82</v>
      </c>
      <c r="M5279" s="1">
        <v>0.6</v>
      </c>
      <c r="N5279" s="1" t="s">
        <v>83</v>
      </c>
      <c r="O5279" s="1">
        <v>0.7</v>
      </c>
      <c r="P5279" s="1" t="s">
        <v>84</v>
      </c>
      <c r="Q5279" s="1">
        <v>0.75</v>
      </c>
      <c r="R5279" s="1" t="s">
        <v>85</v>
      </c>
      <c r="S5279" s="1">
        <v>0</v>
      </c>
      <c r="U5279" s="1">
        <v>0</v>
      </c>
      <c r="W5279" s="1">
        <v>0</v>
      </c>
      <c r="Y5279" s="1">
        <v>0</v>
      </c>
      <c r="AA5279" s="1">
        <v>0</v>
      </c>
      <c r="AC5279" s="1">
        <v>0</v>
      </c>
      <c r="AE5279" s="1">
        <v>0</v>
      </c>
      <c r="AG5279" s="1">
        <v>4</v>
      </c>
      <c r="AH5279" s="1">
        <v>15000</v>
      </c>
    </row>
    <row r="5280" spans="1:34">
      <c r="A5280" s="1" t="s">
        <v>13603</v>
      </c>
      <c r="B5280" s="1" t="s">
        <v>13604</v>
      </c>
      <c r="C5280" s="1" t="s">
        <v>327</v>
      </c>
      <c r="D5280" s="1">
        <v>4</v>
      </c>
      <c r="E5280" s="4">
        <v>44631</v>
      </c>
      <c r="F5280" s="1" t="s">
        <v>13605</v>
      </c>
      <c r="G5280" s="1" t="s">
        <v>72</v>
      </c>
      <c r="H5280" s="1" t="s">
        <v>65</v>
      </c>
      <c r="I5280" s="1">
        <v>0.6</v>
      </c>
      <c r="J5280" s="1" t="s">
        <v>75</v>
      </c>
      <c r="K5280" s="1">
        <v>0</v>
      </c>
      <c r="M5280" s="1">
        <v>0</v>
      </c>
      <c r="O5280" s="1">
        <v>0</v>
      </c>
      <c r="Q5280" s="1">
        <v>0</v>
      </c>
      <c r="S5280" s="1">
        <v>0</v>
      </c>
      <c r="U5280" s="1">
        <v>0</v>
      </c>
      <c r="W5280" s="1">
        <v>0</v>
      </c>
      <c r="Y5280" s="1">
        <v>0</v>
      </c>
      <c r="AA5280" s="1">
        <v>0</v>
      </c>
      <c r="AC5280" s="1">
        <v>0</v>
      </c>
      <c r="AE5280" s="1">
        <v>0</v>
      </c>
      <c r="AG5280" s="1">
        <v>1</v>
      </c>
      <c r="AH5280" s="1">
        <v>0</v>
      </c>
    </row>
    <row r="5281" spans="1:34">
      <c r="A5281" s="1" t="s">
        <v>13606</v>
      </c>
      <c r="B5281" s="1" t="s">
        <v>13607</v>
      </c>
      <c r="C5281" s="1" t="s">
        <v>255</v>
      </c>
      <c r="D5281" s="1">
        <v>24</v>
      </c>
      <c r="E5281" s="4">
        <v>44551</v>
      </c>
      <c r="F5281" s="1" t="s">
        <v>13608</v>
      </c>
      <c r="G5281" s="1" t="s">
        <v>72</v>
      </c>
      <c r="H5281" s="1" t="s">
        <v>73</v>
      </c>
      <c r="I5281" s="1">
        <v>0</v>
      </c>
      <c r="J5281" s="1" t="s">
        <v>1490</v>
      </c>
      <c r="K5281" s="1">
        <v>0.8</v>
      </c>
      <c r="L5281" s="1" t="s">
        <v>75</v>
      </c>
      <c r="M5281" s="1">
        <v>0</v>
      </c>
      <c r="O5281" s="1">
        <v>0</v>
      </c>
      <c r="Q5281" s="1">
        <v>0</v>
      </c>
      <c r="S5281" s="1">
        <v>0</v>
      </c>
      <c r="U5281" s="1">
        <v>0</v>
      </c>
      <c r="W5281" s="1">
        <v>0</v>
      </c>
      <c r="Y5281" s="1">
        <v>0</v>
      </c>
      <c r="AA5281" s="1">
        <v>0</v>
      </c>
      <c r="AC5281" s="1">
        <v>0</v>
      </c>
      <c r="AE5281" s="1">
        <v>0</v>
      </c>
      <c r="AG5281" s="1">
        <v>2</v>
      </c>
      <c r="AH5281" s="1">
        <v>5000</v>
      </c>
    </row>
    <row r="5282" spans="1:34">
      <c r="A5282" s="1" t="s">
        <v>13609</v>
      </c>
      <c r="B5282" s="1" t="s">
        <v>13610</v>
      </c>
      <c r="C5282" s="1" t="s">
        <v>365</v>
      </c>
      <c r="D5282" s="1">
        <v>11</v>
      </c>
      <c r="E5282" s="4">
        <v>44680</v>
      </c>
      <c r="F5282" s="1" t="s">
        <v>13611</v>
      </c>
      <c r="G5282" s="1" t="s">
        <v>80</v>
      </c>
      <c r="H5282" s="1" t="s">
        <v>73</v>
      </c>
      <c r="I5282" s="1">
        <v>0</v>
      </c>
      <c r="J5282" s="1" t="s">
        <v>20692</v>
      </c>
      <c r="K5282" s="1">
        <v>0.62</v>
      </c>
      <c r="L5282" s="1" t="s">
        <v>82</v>
      </c>
      <c r="M5282" s="1">
        <v>0.64</v>
      </c>
      <c r="N5282" s="1" t="s">
        <v>83</v>
      </c>
      <c r="O5282" s="1">
        <v>0.67</v>
      </c>
      <c r="P5282" s="1" t="s">
        <v>84</v>
      </c>
      <c r="Q5282" s="1">
        <v>0.7</v>
      </c>
      <c r="R5282" s="1" t="s">
        <v>85</v>
      </c>
      <c r="S5282" s="1">
        <v>0</v>
      </c>
      <c r="U5282" s="1">
        <v>0</v>
      </c>
      <c r="W5282" s="1">
        <v>0</v>
      </c>
      <c r="Y5282" s="1">
        <v>0</v>
      </c>
      <c r="AA5282" s="1">
        <v>0</v>
      </c>
      <c r="AC5282" s="1">
        <v>0</v>
      </c>
      <c r="AE5282" s="1">
        <v>0</v>
      </c>
      <c r="AG5282" s="1">
        <v>4</v>
      </c>
      <c r="AH5282" s="1">
        <v>6799.99</v>
      </c>
    </row>
    <row r="5283" spans="1:34">
      <c r="A5283" s="1" t="s">
        <v>13612</v>
      </c>
      <c r="B5283" s="1" t="s">
        <v>13613</v>
      </c>
      <c r="C5283" s="1" t="s">
        <v>259</v>
      </c>
      <c r="D5283" s="1">
        <v>4</v>
      </c>
      <c r="E5283" s="4">
        <v>44667</v>
      </c>
      <c r="F5283" s="1" t="s">
        <v>13614</v>
      </c>
      <c r="G5283" s="1" t="s">
        <v>72</v>
      </c>
      <c r="H5283" s="1" t="s">
        <v>65</v>
      </c>
      <c r="I5283" s="1">
        <v>0.7</v>
      </c>
      <c r="J5283" s="1" t="s">
        <v>75</v>
      </c>
      <c r="K5283" s="1">
        <v>0</v>
      </c>
      <c r="M5283" s="1">
        <v>0</v>
      </c>
      <c r="O5283" s="1">
        <v>0</v>
      </c>
      <c r="Q5283" s="1">
        <v>0</v>
      </c>
      <c r="S5283" s="1">
        <v>0</v>
      </c>
      <c r="U5283" s="1">
        <v>0</v>
      </c>
      <c r="W5283" s="1">
        <v>0</v>
      </c>
      <c r="Y5283" s="1">
        <v>0</v>
      </c>
      <c r="AA5283" s="1">
        <v>0</v>
      </c>
      <c r="AC5283" s="1">
        <v>0</v>
      </c>
      <c r="AE5283" s="1">
        <v>0</v>
      </c>
      <c r="AG5283" s="1">
        <v>1</v>
      </c>
      <c r="AH5283" s="1">
        <v>0</v>
      </c>
    </row>
    <row r="5284" spans="1:34">
      <c r="A5284" s="1" t="s">
        <v>13615</v>
      </c>
      <c r="B5284" s="1" t="s">
        <v>13616</v>
      </c>
      <c r="C5284" s="1" t="s">
        <v>132</v>
      </c>
      <c r="D5284" s="1">
        <v>14</v>
      </c>
      <c r="E5284" s="1">
        <v>43187</v>
      </c>
      <c r="F5284" s="1" t="s">
        <v>20332</v>
      </c>
      <c r="G5284" s="1" t="s">
        <v>72</v>
      </c>
      <c r="H5284" s="1" t="s">
        <v>65</v>
      </c>
      <c r="I5284" s="1">
        <v>0.8</v>
      </c>
      <c r="J5284" s="1" t="s">
        <v>75</v>
      </c>
      <c r="K5284" s="1">
        <v>0</v>
      </c>
      <c r="M5284" s="1">
        <v>0</v>
      </c>
      <c r="O5284" s="1">
        <v>0</v>
      </c>
      <c r="Q5284" s="1">
        <v>0</v>
      </c>
      <c r="S5284" s="1">
        <v>0</v>
      </c>
      <c r="U5284" s="1">
        <v>0</v>
      </c>
      <c r="W5284" s="1">
        <v>0</v>
      </c>
      <c r="Y5284" s="1">
        <v>0</v>
      </c>
      <c r="AA5284" s="1">
        <v>0</v>
      </c>
      <c r="AC5284" s="1">
        <v>0</v>
      </c>
      <c r="AE5284" s="1">
        <v>0</v>
      </c>
      <c r="AG5284" s="1">
        <v>1</v>
      </c>
      <c r="AH5284" s="1">
        <v>0</v>
      </c>
    </row>
    <row r="5285" spans="1:34">
      <c r="A5285" s="1" t="s">
        <v>13617</v>
      </c>
      <c r="B5285" s="1" t="s">
        <v>13618</v>
      </c>
      <c r="C5285" s="1" t="s">
        <v>334</v>
      </c>
      <c r="D5285" s="1">
        <v>2</v>
      </c>
      <c r="E5285" s="1">
        <v>43859</v>
      </c>
      <c r="F5285" s="1" t="s">
        <v>20332</v>
      </c>
      <c r="G5285" s="1" t="s">
        <v>72</v>
      </c>
      <c r="H5285" s="1" t="s">
        <v>65</v>
      </c>
      <c r="I5285" s="1">
        <v>0.8</v>
      </c>
      <c r="J5285" s="1" t="s">
        <v>75</v>
      </c>
      <c r="K5285" s="1">
        <v>0</v>
      </c>
      <c r="M5285" s="1">
        <v>0</v>
      </c>
      <c r="O5285" s="1">
        <v>0</v>
      </c>
      <c r="Q5285" s="1">
        <v>0</v>
      </c>
      <c r="S5285" s="1">
        <v>0</v>
      </c>
      <c r="U5285" s="1">
        <v>0</v>
      </c>
      <c r="W5285" s="1">
        <v>0</v>
      </c>
      <c r="Y5285" s="1">
        <v>0</v>
      </c>
      <c r="AA5285" s="1">
        <v>0</v>
      </c>
      <c r="AC5285" s="1">
        <v>0</v>
      </c>
      <c r="AE5285" s="1">
        <v>0</v>
      </c>
      <c r="AG5285" s="1">
        <v>1</v>
      </c>
      <c r="AH5285" s="1">
        <v>0</v>
      </c>
    </row>
    <row r="5286" spans="1:34">
      <c r="A5286" s="1" t="s">
        <v>13619</v>
      </c>
      <c r="B5286" s="1" t="s">
        <v>13620</v>
      </c>
      <c r="C5286" s="1" t="s">
        <v>1337</v>
      </c>
      <c r="D5286" s="1">
        <v>12</v>
      </c>
      <c r="E5286" s="1">
        <v>39171</v>
      </c>
      <c r="F5286" s="1" t="s">
        <v>20332</v>
      </c>
      <c r="G5286" s="1" t="s">
        <v>72</v>
      </c>
      <c r="H5286" s="1" t="s">
        <v>65</v>
      </c>
      <c r="I5286" s="1">
        <v>0.4</v>
      </c>
      <c r="J5286" s="1" t="s">
        <v>75</v>
      </c>
      <c r="K5286" s="1">
        <v>0</v>
      </c>
      <c r="M5286" s="1">
        <v>0</v>
      </c>
      <c r="O5286" s="1">
        <v>0</v>
      </c>
      <c r="Q5286" s="1">
        <v>0</v>
      </c>
      <c r="S5286" s="1">
        <v>0</v>
      </c>
      <c r="U5286" s="1">
        <v>0</v>
      </c>
      <c r="W5286" s="1">
        <v>0</v>
      </c>
      <c r="Y5286" s="1">
        <v>0</v>
      </c>
      <c r="AA5286" s="1">
        <v>0</v>
      </c>
      <c r="AC5286" s="1">
        <v>0</v>
      </c>
      <c r="AE5286" s="1">
        <v>0</v>
      </c>
      <c r="AG5286" s="1">
        <v>1</v>
      </c>
      <c r="AH5286" s="1">
        <v>0</v>
      </c>
    </row>
    <row r="5287" spans="1:34">
      <c r="A5287" s="1" t="s">
        <v>13621</v>
      </c>
      <c r="B5287" s="1" t="s">
        <v>13622</v>
      </c>
      <c r="C5287" s="1" t="s">
        <v>235</v>
      </c>
      <c r="D5287" s="1">
        <v>14</v>
      </c>
      <c r="E5287" s="1">
        <v>41135</v>
      </c>
      <c r="F5287" s="1" t="s">
        <v>20332</v>
      </c>
      <c r="G5287" s="1" t="s">
        <v>72</v>
      </c>
      <c r="H5287" s="1" t="s">
        <v>65</v>
      </c>
      <c r="I5287" s="1">
        <v>0.8</v>
      </c>
      <c r="J5287" s="1" t="s">
        <v>75</v>
      </c>
      <c r="K5287" s="1">
        <v>0</v>
      </c>
      <c r="M5287" s="1">
        <v>0</v>
      </c>
      <c r="O5287" s="1">
        <v>0</v>
      </c>
      <c r="Q5287" s="1">
        <v>0</v>
      </c>
      <c r="S5287" s="1">
        <v>0</v>
      </c>
      <c r="U5287" s="1">
        <v>0</v>
      </c>
      <c r="W5287" s="1">
        <v>0</v>
      </c>
      <c r="Y5287" s="1">
        <v>0</v>
      </c>
      <c r="AA5287" s="1">
        <v>0</v>
      </c>
      <c r="AC5287" s="1">
        <v>0</v>
      </c>
      <c r="AE5287" s="1">
        <v>0</v>
      </c>
      <c r="AG5287" s="1">
        <v>1</v>
      </c>
      <c r="AH5287" s="1">
        <v>0</v>
      </c>
    </row>
    <row r="5288" spans="1:34">
      <c r="A5288" s="1" t="s">
        <v>13623</v>
      </c>
      <c r="B5288" s="1" t="s">
        <v>13624</v>
      </c>
      <c r="C5288" s="1" t="s">
        <v>287</v>
      </c>
      <c r="D5288" s="1">
        <v>2</v>
      </c>
      <c r="E5288" s="4">
        <v>44603</v>
      </c>
      <c r="F5288" s="1" t="s">
        <v>13625</v>
      </c>
      <c r="G5288" s="1" t="s">
        <v>72</v>
      </c>
      <c r="H5288" s="1" t="s">
        <v>65</v>
      </c>
      <c r="I5288" s="1">
        <v>0.6</v>
      </c>
      <c r="J5288" s="1" t="s">
        <v>75</v>
      </c>
      <c r="K5288" s="1">
        <v>0</v>
      </c>
      <c r="M5288" s="1">
        <v>0</v>
      </c>
      <c r="O5288" s="1">
        <v>0</v>
      </c>
      <c r="Q5288" s="1">
        <v>0</v>
      </c>
      <c r="S5288" s="1">
        <v>0</v>
      </c>
      <c r="U5288" s="1">
        <v>0</v>
      </c>
      <c r="W5288" s="1">
        <v>0</v>
      </c>
      <c r="Y5288" s="1">
        <v>0</v>
      </c>
      <c r="AA5288" s="1">
        <v>0</v>
      </c>
      <c r="AC5288" s="1">
        <v>0</v>
      </c>
      <c r="AE5288" s="1">
        <v>0</v>
      </c>
      <c r="AG5288" s="1">
        <v>1</v>
      </c>
      <c r="AH5288" s="1">
        <v>0</v>
      </c>
    </row>
    <row r="5289" spans="1:34">
      <c r="A5289" s="1" t="s">
        <v>13626</v>
      </c>
      <c r="B5289" s="1" t="s">
        <v>13627</v>
      </c>
      <c r="C5289" s="1" t="s">
        <v>287</v>
      </c>
      <c r="D5289" s="1">
        <v>2</v>
      </c>
      <c r="E5289" s="4">
        <v>44637</v>
      </c>
      <c r="F5289" s="1" t="s">
        <v>13628</v>
      </c>
      <c r="G5289" s="1" t="s">
        <v>72</v>
      </c>
      <c r="H5289" s="1" t="s">
        <v>65</v>
      </c>
      <c r="I5289" s="1">
        <v>0.5</v>
      </c>
      <c r="J5289" s="1" t="s">
        <v>75</v>
      </c>
      <c r="K5289" s="1">
        <v>0</v>
      </c>
      <c r="M5289" s="1">
        <v>0</v>
      </c>
      <c r="O5289" s="1">
        <v>0</v>
      </c>
      <c r="Q5289" s="1">
        <v>0</v>
      </c>
      <c r="S5289" s="1">
        <v>0</v>
      </c>
      <c r="U5289" s="1">
        <v>0</v>
      </c>
      <c r="W5289" s="1">
        <v>0</v>
      </c>
      <c r="Y5289" s="1">
        <v>0</v>
      </c>
      <c r="AA5289" s="1">
        <v>0</v>
      </c>
      <c r="AC5289" s="1">
        <v>0</v>
      </c>
      <c r="AE5289" s="1">
        <v>0</v>
      </c>
      <c r="AG5289" s="1">
        <v>1</v>
      </c>
      <c r="AH5289" s="1">
        <v>0</v>
      </c>
    </row>
    <row r="5290" spans="1:34">
      <c r="A5290" s="1" t="s">
        <v>13629</v>
      </c>
      <c r="B5290" s="1" t="s">
        <v>13630</v>
      </c>
      <c r="C5290" s="1" t="s">
        <v>626</v>
      </c>
      <c r="D5290" s="1" t="s">
        <v>13631</v>
      </c>
      <c r="E5290" s="4">
        <v>44653</v>
      </c>
      <c r="F5290" s="1" t="s">
        <v>13632</v>
      </c>
      <c r="G5290" s="1" t="s">
        <v>80</v>
      </c>
      <c r="H5290" s="1" t="s">
        <v>73</v>
      </c>
      <c r="I5290" s="1">
        <v>0.3</v>
      </c>
      <c r="J5290" s="1" t="s">
        <v>82</v>
      </c>
      <c r="K5290" s="1">
        <v>0.7</v>
      </c>
      <c r="L5290" s="1" t="s">
        <v>83</v>
      </c>
      <c r="M5290" s="1">
        <v>0.78</v>
      </c>
      <c r="N5290" s="1" t="s">
        <v>84</v>
      </c>
      <c r="O5290" s="1">
        <v>0.8</v>
      </c>
      <c r="P5290" s="1" t="s">
        <v>85</v>
      </c>
      <c r="Q5290" s="1">
        <v>0</v>
      </c>
      <c r="S5290" s="1">
        <v>0</v>
      </c>
      <c r="U5290" s="1">
        <v>0</v>
      </c>
      <c r="W5290" s="1">
        <v>0</v>
      </c>
      <c r="Y5290" s="1">
        <v>0</v>
      </c>
      <c r="AA5290" s="1">
        <v>0</v>
      </c>
      <c r="AC5290" s="1">
        <v>0</v>
      </c>
      <c r="AE5290" s="1">
        <v>0</v>
      </c>
      <c r="AG5290" s="1">
        <v>3</v>
      </c>
      <c r="AH5290" s="1">
        <v>0</v>
      </c>
    </row>
    <row r="5291" spans="1:34">
      <c r="A5291" s="1" t="s">
        <v>13633</v>
      </c>
      <c r="B5291" s="1" t="s">
        <v>13634</v>
      </c>
      <c r="C5291" s="1" t="s">
        <v>193</v>
      </c>
      <c r="D5291" s="1">
        <v>2</v>
      </c>
      <c r="E5291" s="1">
        <v>44273</v>
      </c>
      <c r="F5291" s="1" t="s">
        <v>20332</v>
      </c>
      <c r="G5291" s="1" t="s">
        <v>72</v>
      </c>
      <c r="H5291" s="1" t="s">
        <v>65</v>
      </c>
      <c r="I5291" s="1">
        <v>0.8</v>
      </c>
      <c r="J5291" s="1" t="s">
        <v>75</v>
      </c>
      <c r="K5291" s="1">
        <v>0</v>
      </c>
      <c r="M5291" s="1">
        <v>0</v>
      </c>
      <c r="O5291" s="1">
        <v>0</v>
      </c>
      <c r="Q5291" s="1">
        <v>0</v>
      </c>
      <c r="S5291" s="1">
        <v>0</v>
      </c>
      <c r="U5291" s="1">
        <v>0</v>
      </c>
      <c r="W5291" s="1">
        <v>0</v>
      </c>
      <c r="Y5291" s="1">
        <v>0</v>
      </c>
      <c r="AA5291" s="1">
        <v>0</v>
      </c>
      <c r="AC5291" s="1">
        <v>0</v>
      </c>
      <c r="AE5291" s="1">
        <v>0</v>
      </c>
      <c r="AG5291" s="1">
        <v>1</v>
      </c>
      <c r="AH5291" s="1">
        <v>0</v>
      </c>
    </row>
    <row r="5292" spans="1:34">
      <c r="A5292" s="1" t="s">
        <v>13635</v>
      </c>
      <c r="B5292" s="1" t="s">
        <v>13636</v>
      </c>
      <c r="C5292" s="1" t="s">
        <v>1916</v>
      </c>
      <c r="D5292" s="1">
        <v>4</v>
      </c>
      <c r="E5292" s="1">
        <v>43158</v>
      </c>
      <c r="F5292" s="1" t="s">
        <v>20332</v>
      </c>
      <c r="G5292" s="1" t="s">
        <v>72</v>
      </c>
      <c r="H5292" s="1" t="s">
        <v>65</v>
      </c>
      <c r="I5292" s="1">
        <v>0.7</v>
      </c>
      <c r="J5292" s="1" t="s">
        <v>75</v>
      </c>
      <c r="K5292" s="1">
        <v>0</v>
      </c>
      <c r="M5292" s="1">
        <v>0</v>
      </c>
      <c r="O5292" s="1">
        <v>0</v>
      </c>
      <c r="Q5292" s="1">
        <v>0</v>
      </c>
      <c r="S5292" s="1">
        <v>0</v>
      </c>
      <c r="U5292" s="1">
        <v>0</v>
      </c>
      <c r="W5292" s="1">
        <v>0</v>
      </c>
      <c r="Y5292" s="1">
        <v>0</v>
      </c>
      <c r="AA5292" s="1">
        <v>0</v>
      </c>
      <c r="AC5292" s="1">
        <v>0</v>
      </c>
      <c r="AE5292" s="1">
        <v>0</v>
      </c>
      <c r="AG5292" s="1">
        <v>1</v>
      </c>
      <c r="AH5292" s="1">
        <v>0</v>
      </c>
    </row>
    <row r="5293" spans="1:34">
      <c r="A5293" s="1" t="s">
        <v>13637</v>
      </c>
      <c r="B5293" s="1" t="s">
        <v>13638</v>
      </c>
      <c r="C5293" s="1" t="s">
        <v>964</v>
      </c>
      <c r="H5293" s="1" t="s">
        <v>65</v>
      </c>
      <c r="I5293" s="1" t="s">
        <v>66</v>
      </c>
      <c r="V5293" s="1" t="s">
        <v>67</v>
      </c>
    </row>
    <row r="5294" spans="1:34">
      <c r="A5294" s="1" t="s">
        <v>13639</v>
      </c>
      <c r="B5294" s="1" t="s">
        <v>13640</v>
      </c>
      <c r="C5294" s="1" t="s">
        <v>779</v>
      </c>
      <c r="D5294" s="1">
        <v>104</v>
      </c>
      <c r="E5294" s="1">
        <v>43097</v>
      </c>
      <c r="F5294" s="1" t="s">
        <v>20332</v>
      </c>
      <c r="G5294" s="1" t="s">
        <v>72</v>
      </c>
      <c r="H5294" s="1" t="s">
        <v>73</v>
      </c>
      <c r="I5294" s="1">
        <v>0</v>
      </c>
      <c r="J5294" s="1" t="s">
        <v>74</v>
      </c>
      <c r="K5294" s="1">
        <v>0.8</v>
      </c>
      <c r="L5294" s="1" t="s">
        <v>75</v>
      </c>
      <c r="M5294" s="1">
        <v>0</v>
      </c>
      <c r="O5294" s="1">
        <v>0</v>
      </c>
      <c r="Q5294" s="1">
        <v>0</v>
      </c>
      <c r="S5294" s="1">
        <v>0</v>
      </c>
      <c r="U5294" s="1">
        <v>0</v>
      </c>
      <c r="W5294" s="1">
        <v>0</v>
      </c>
      <c r="Y5294" s="1">
        <v>0</v>
      </c>
      <c r="AA5294" s="1">
        <v>0</v>
      </c>
      <c r="AC5294" s="1">
        <v>0</v>
      </c>
      <c r="AE5294" s="1">
        <v>0</v>
      </c>
      <c r="AG5294" s="1">
        <v>2</v>
      </c>
      <c r="AH5294" s="1">
        <v>10000</v>
      </c>
    </row>
    <row r="5295" spans="1:34">
      <c r="A5295" s="1" t="s">
        <v>13641</v>
      </c>
      <c r="B5295" s="1" t="s">
        <v>13642</v>
      </c>
      <c r="C5295" s="1" t="s">
        <v>981</v>
      </c>
      <c r="D5295" s="1">
        <v>21</v>
      </c>
      <c r="E5295" s="1">
        <v>39154</v>
      </c>
      <c r="F5295" s="1" t="s">
        <v>20332</v>
      </c>
      <c r="G5295" s="1" t="s">
        <v>72</v>
      </c>
      <c r="H5295" s="1" t="s">
        <v>65</v>
      </c>
      <c r="I5295" s="1">
        <v>0.8</v>
      </c>
      <c r="J5295" s="1" t="s">
        <v>75</v>
      </c>
      <c r="K5295" s="1">
        <v>0</v>
      </c>
      <c r="M5295" s="1">
        <v>0</v>
      </c>
      <c r="O5295" s="1">
        <v>0</v>
      </c>
      <c r="Q5295" s="1">
        <v>0</v>
      </c>
      <c r="S5295" s="1">
        <v>0</v>
      </c>
      <c r="U5295" s="1">
        <v>0</v>
      </c>
      <c r="W5295" s="1">
        <v>0</v>
      </c>
      <c r="Y5295" s="1">
        <v>0</v>
      </c>
      <c r="AA5295" s="1">
        <v>0</v>
      </c>
      <c r="AC5295" s="1">
        <v>0</v>
      </c>
      <c r="AE5295" s="1">
        <v>0</v>
      </c>
      <c r="AG5295" s="1">
        <v>1</v>
      </c>
      <c r="AH5295" s="1">
        <v>0</v>
      </c>
    </row>
    <row r="5296" spans="1:34">
      <c r="A5296" s="1" t="s">
        <v>13643</v>
      </c>
      <c r="B5296" s="1" t="s">
        <v>13644</v>
      </c>
      <c r="C5296" s="1" t="s">
        <v>159</v>
      </c>
      <c r="D5296" s="1">
        <v>20</v>
      </c>
      <c r="E5296" s="4">
        <v>44648</v>
      </c>
      <c r="F5296" s="1" t="s">
        <v>13645</v>
      </c>
      <c r="G5296" s="1" t="s">
        <v>72</v>
      </c>
      <c r="H5296" s="1" t="s">
        <v>73</v>
      </c>
      <c r="I5296" s="1">
        <v>0</v>
      </c>
      <c r="J5296" s="1" t="s">
        <v>81</v>
      </c>
      <c r="K5296" s="1">
        <v>0.4</v>
      </c>
      <c r="L5296" s="1" t="s">
        <v>75</v>
      </c>
      <c r="M5296" s="1">
        <v>0</v>
      </c>
      <c r="O5296" s="1">
        <v>0</v>
      </c>
      <c r="Q5296" s="1">
        <v>0</v>
      </c>
      <c r="S5296" s="1">
        <v>0</v>
      </c>
      <c r="U5296" s="1">
        <v>0</v>
      </c>
      <c r="W5296" s="1">
        <v>0</v>
      </c>
      <c r="Y5296" s="1">
        <v>0</v>
      </c>
      <c r="AA5296" s="1">
        <v>0</v>
      </c>
      <c r="AC5296" s="1">
        <v>0</v>
      </c>
      <c r="AE5296" s="1">
        <v>0</v>
      </c>
      <c r="AG5296" s="1">
        <v>2</v>
      </c>
      <c r="AH5296" s="1">
        <v>15000</v>
      </c>
    </row>
    <row r="5297" spans="1:34">
      <c r="A5297" s="1" t="s">
        <v>13646</v>
      </c>
      <c r="B5297" s="1" t="s">
        <v>13647</v>
      </c>
      <c r="C5297" s="1" t="s">
        <v>840</v>
      </c>
      <c r="D5297" s="1">
        <v>23</v>
      </c>
      <c r="E5297" s="4">
        <v>44690</v>
      </c>
      <c r="F5297" s="1" t="s">
        <v>13648</v>
      </c>
      <c r="G5297" s="1" t="s">
        <v>72</v>
      </c>
      <c r="H5297" s="1" t="s">
        <v>73</v>
      </c>
      <c r="I5297" s="1">
        <v>0</v>
      </c>
      <c r="J5297" s="1" t="s">
        <v>6340</v>
      </c>
      <c r="K5297" s="1">
        <v>0.8</v>
      </c>
      <c r="L5297" s="1" t="s">
        <v>75</v>
      </c>
      <c r="M5297" s="1">
        <v>0</v>
      </c>
      <c r="O5297" s="1">
        <v>0</v>
      </c>
      <c r="Q5297" s="1">
        <v>0</v>
      </c>
      <c r="S5297" s="1">
        <v>0</v>
      </c>
      <c r="U5297" s="1">
        <v>0</v>
      </c>
      <c r="W5297" s="1">
        <v>0</v>
      </c>
      <c r="Y5297" s="1">
        <v>0</v>
      </c>
      <c r="AA5297" s="1">
        <v>0</v>
      </c>
      <c r="AC5297" s="1">
        <v>0</v>
      </c>
      <c r="AE5297" s="1">
        <v>0</v>
      </c>
      <c r="AG5297" s="1">
        <v>2</v>
      </c>
      <c r="AH5297" s="1">
        <v>8499.99</v>
      </c>
    </row>
    <row r="5298" spans="1:34">
      <c r="A5298" s="1" t="s">
        <v>13649</v>
      </c>
      <c r="B5298" s="1" t="s">
        <v>13650</v>
      </c>
      <c r="C5298" s="1" t="s">
        <v>613</v>
      </c>
      <c r="D5298" s="1">
        <v>3</v>
      </c>
      <c r="E5298" s="4">
        <v>44588</v>
      </c>
      <c r="F5298" s="1" t="s">
        <v>13651</v>
      </c>
      <c r="G5298" s="1" t="s">
        <v>72</v>
      </c>
      <c r="H5298" s="1" t="s">
        <v>73</v>
      </c>
      <c r="I5298" s="1">
        <v>0</v>
      </c>
      <c r="J5298" s="1" t="s">
        <v>434</v>
      </c>
      <c r="K5298" s="1">
        <v>0.8</v>
      </c>
      <c r="L5298" s="1" t="s">
        <v>75</v>
      </c>
      <c r="M5298" s="1">
        <v>0</v>
      </c>
      <c r="O5298" s="1">
        <v>0</v>
      </c>
      <c r="Q5298" s="1">
        <v>0</v>
      </c>
      <c r="S5298" s="1">
        <v>0</v>
      </c>
      <c r="U5298" s="1">
        <v>0</v>
      </c>
      <c r="W5298" s="1">
        <v>0</v>
      </c>
      <c r="Y5298" s="1">
        <v>0</v>
      </c>
      <c r="AA5298" s="1">
        <v>0</v>
      </c>
      <c r="AC5298" s="1">
        <v>0</v>
      </c>
      <c r="AE5298" s="1">
        <v>0</v>
      </c>
      <c r="AG5298" s="1">
        <v>2</v>
      </c>
      <c r="AH5298" s="1">
        <v>7500</v>
      </c>
    </row>
    <row r="5299" spans="1:34">
      <c r="A5299" s="1" t="s">
        <v>13652</v>
      </c>
      <c r="B5299" s="1" t="s">
        <v>13653</v>
      </c>
      <c r="C5299" s="1" t="s">
        <v>613</v>
      </c>
      <c r="D5299" s="1">
        <v>8</v>
      </c>
      <c r="E5299" s="4">
        <v>44616</v>
      </c>
      <c r="F5299" s="1" t="s">
        <v>13654</v>
      </c>
      <c r="G5299" s="1" t="s">
        <v>72</v>
      </c>
      <c r="H5299" s="1" t="s">
        <v>73</v>
      </c>
      <c r="I5299" s="1">
        <v>0</v>
      </c>
      <c r="J5299" s="1" t="s">
        <v>1194</v>
      </c>
      <c r="K5299" s="1">
        <v>0.8</v>
      </c>
      <c r="L5299" s="1" t="s">
        <v>75</v>
      </c>
      <c r="M5299" s="1">
        <v>0</v>
      </c>
      <c r="O5299" s="1">
        <v>0</v>
      </c>
      <c r="Q5299" s="1">
        <v>0</v>
      </c>
      <c r="S5299" s="1">
        <v>0</v>
      </c>
      <c r="U5299" s="1">
        <v>0</v>
      </c>
      <c r="W5299" s="1">
        <v>0</v>
      </c>
      <c r="Y5299" s="1">
        <v>0</v>
      </c>
      <c r="AA5299" s="1">
        <v>0</v>
      </c>
      <c r="AC5299" s="1">
        <v>0</v>
      </c>
      <c r="AE5299" s="1">
        <v>0</v>
      </c>
      <c r="AG5299" s="1">
        <v>2</v>
      </c>
      <c r="AH5299" s="1">
        <v>12500</v>
      </c>
    </row>
    <row r="5300" spans="1:34">
      <c r="A5300" s="1" t="s">
        <v>13655</v>
      </c>
      <c r="B5300" s="1" t="s">
        <v>13656</v>
      </c>
      <c r="C5300" s="1" t="s">
        <v>903</v>
      </c>
      <c r="H5300" s="1" t="s">
        <v>65</v>
      </c>
      <c r="I5300" s="1" t="s">
        <v>66</v>
      </c>
      <c r="V5300" s="1" t="s">
        <v>67</v>
      </c>
    </row>
    <row r="5301" spans="1:34">
      <c r="A5301" s="1" t="s">
        <v>13657</v>
      </c>
      <c r="B5301" s="1" t="s">
        <v>13658</v>
      </c>
      <c r="C5301" s="1" t="s">
        <v>218</v>
      </c>
      <c r="D5301" s="1">
        <v>15</v>
      </c>
      <c r="E5301" s="1">
        <v>43552</v>
      </c>
      <c r="F5301" s="1" t="s">
        <v>20332</v>
      </c>
      <c r="G5301" s="1" t="s">
        <v>72</v>
      </c>
      <c r="H5301" s="1" t="s">
        <v>65</v>
      </c>
      <c r="I5301" s="1">
        <v>0.8</v>
      </c>
      <c r="J5301" s="1" t="s">
        <v>75</v>
      </c>
      <c r="K5301" s="1">
        <v>0</v>
      </c>
      <c r="M5301" s="1">
        <v>0</v>
      </c>
      <c r="O5301" s="1">
        <v>0</v>
      </c>
      <c r="Q5301" s="1">
        <v>0</v>
      </c>
      <c r="S5301" s="1">
        <v>0</v>
      </c>
      <c r="U5301" s="1">
        <v>0</v>
      </c>
      <c r="W5301" s="1">
        <v>0</v>
      </c>
      <c r="Y5301" s="1">
        <v>0</v>
      </c>
      <c r="AA5301" s="1">
        <v>0</v>
      </c>
      <c r="AC5301" s="1">
        <v>0</v>
      </c>
      <c r="AE5301" s="1">
        <v>0</v>
      </c>
      <c r="AG5301" s="1">
        <v>1</v>
      </c>
      <c r="AH5301" s="1">
        <v>0</v>
      </c>
    </row>
    <row r="5302" spans="1:34">
      <c r="A5302" s="1" t="s">
        <v>13659</v>
      </c>
      <c r="B5302" s="1" t="s">
        <v>13660</v>
      </c>
      <c r="C5302" s="1" t="s">
        <v>245</v>
      </c>
      <c r="D5302" s="1">
        <v>7</v>
      </c>
      <c r="E5302" s="4">
        <v>44613</v>
      </c>
      <c r="F5302" s="1" t="s">
        <v>13661</v>
      </c>
      <c r="G5302" s="1" t="s">
        <v>80</v>
      </c>
      <c r="H5302" s="1" t="s">
        <v>73</v>
      </c>
      <c r="I5302" s="1">
        <v>0</v>
      </c>
      <c r="J5302" s="1" t="s">
        <v>81</v>
      </c>
      <c r="K5302" s="1">
        <v>0.6</v>
      </c>
      <c r="L5302" s="1" t="s">
        <v>82</v>
      </c>
      <c r="M5302" s="1">
        <v>0.7</v>
      </c>
      <c r="N5302" s="1" t="s">
        <v>83</v>
      </c>
      <c r="O5302" s="1">
        <v>0.8</v>
      </c>
      <c r="P5302" s="1" t="s">
        <v>84</v>
      </c>
      <c r="Q5302" s="1">
        <v>0.8</v>
      </c>
      <c r="R5302" s="1" t="s">
        <v>85</v>
      </c>
      <c r="S5302" s="1">
        <v>0</v>
      </c>
      <c r="U5302" s="1">
        <v>0</v>
      </c>
      <c r="W5302" s="1">
        <v>0</v>
      </c>
      <c r="Y5302" s="1">
        <v>0</v>
      </c>
      <c r="AA5302" s="1">
        <v>0</v>
      </c>
      <c r="AC5302" s="1">
        <v>0</v>
      </c>
      <c r="AE5302" s="1">
        <v>0</v>
      </c>
      <c r="AG5302" s="1">
        <v>4</v>
      </c>
      <c r="AH5302" s="1">
        <v>15000</v>
      </c>
    </row>
    <row r="5303" spans="1:34">
      <c r="A5303" s="1" t="s">
        <v>13662</v>
      </c>
      <c r="B5303" s="1" t="s">
        <v>13663</v>
      </c>
      <c r="C5303" s="1" t="s">
        <v>680</v>
      </c>
      <c r="D5303" s="1">
        <v>25</v>
      </c>
      <c r="E5303" s="1">
        <v>42226</v>
      </c>
      <c r="F5303" s="1" t="s">
        <v>20332</v>
      </c>
      <c r="G5303" s="1" t="s">
        <v>1003</v>
      </c>
      <c r="H5303" s="1" t="s">
        <v>65</v>
      </c>
      <c r="I5303" s="1">
        <v>0</v>
      </c>
      <c r="J5303" s="1" t="s">
        <v>75</v>
      </c>
      <c r="K5303" s="1">
        <v>0</v>
      </c>
      <c r="M5303" s="1">
        <v>0</v>
      </c>
      <c r="O5303" s="1">
        <v>0</v>
      </c>
      <c r="Q5303" s="1">
        <v>0</v>
      </c>
      <c r="S5303" s="1">
        <v>0</v>
      </c>
      <c r="U5303" s="1">
        <v>0</v>
      </c>
      <c r="W5303" s="1">
        <v>0</v>
      </c>
      <c r="Y5303" s="1">
        <v>0</v>
      </c>
      <c r="AA5303" s="1">
        <v>0</v>
      </c>
      <c r="AC5303" s="1">
        <v>0</v>
      </c>
      <c r="AE5303" s="1">
        <v>0</v>
      </c>
      <c r="AG5303" s="1">
        <v>1</v>
      </c>
      <c r="AH5303" s="1">
        <v>0</v>
      </c>
    </row>
    <row r="5304" spans="1:34">
      <c r="A5304" s="1" t="s">
        <v>13664</v>
      </c>
      <c r="B5304" s="1" t="s">
        <v>13665</v>
      </c>
      <c r="C5304" s="1" t="s">
        <v>218</v>
      </c>
      <c r="D5304" s="1">
        <v>9</v>
      </c>
      <c r="E5304" s="1">
        <v>43524</v>
      </c>
      <c r="F5304" s="1" t="s">
        <v>20332</v>
      </c>
      <c r="G5304" s="1" t="s">
        <v>72</v>
      </c>
      <c r="H5304" s="1" t="s">
        <v>65</v>
      </c>
      <c r="I5304" s="1">
        <v>0.8</v>
      </c>
      <c r="J5304" s="1" t="s">
        <v>75</v>
      </c>
      <c r="K5304" s="1">
        <v>0</v>
      </c>
      <c r="M5304" s="1">
        <v>0</v>
      </c>
      <c r="O5304" s="1">
        <v>0</v>
      </c>
      <c r="Q5304" s="1">
        <v>0</v>
      </c>
      <c r="S5304" s="1">
        <v>0</v>
      </c>
      <c r="U5304" s="1">
        <v>0</v>
      </c>
      <c r="W5304" s="1">
        <v>0</v>
      </c>
      <c r="Y5304" s="1">
        <v>0</v>
      </c>
      <c r="AA5304" s="1">
        <v>0</v>
      </c>
      <c r="AC5304" s="1">
        <v>0</v>
      </c>
      <c r="AE5304" s="1">
        <v>0</v>
      </c>
      <c r="AG5304" s="1">
        <v>1</v>
      </c>
      <c r="AH5304" s="1">
        <v>0</v>
      </c>
    </row>
    <row r="5305" spans="1:34">
      <c r="A5305" s="1" t="s">
        <v>13666</v>
      </c>
      <c r="B5305" s="1" t="s">
        <v>13667</v>
      </c>
      <c r="C5305" s="1" t="s">
        <v>337</v>
      </c>
      <c r="D5305" s="1">
        <v>25</v>
      </c>
      <c r="E5305" s="1">
        <v>44550</v>
      </c>
      <c r="F5305" s="1" t="s">
        <v>20693</v>
      </c>
      <c r="G5305" s="1" t="s">
        <v>72</v>
      </c>
      <c r="H5305" s="1" t="s">
        <v>73</v>
      </c>
      <c r="I5305" s="1">
        <v>0</v>
      </c>
      <c r="J5305" s="1" t="s">
        <v>74</v>
      </c>
      <c r="K5305" s="1">
        <v>0.7</v>
      </c>
      <c r="L5305" s="1" t="s">
        <v>75</v>
      </c>
      <c r="M5305" s="1">
        <v>0</v>
      </c>
      <c r="O5305" s="1">
        <v>0</v>
      </c>
      <c r="Q5305" s="1">
        <v>0</v>
      </c>
      <c r="S5305" s="1">
        <v>0</v>
      </c>
      <c r="U5305" s="1">
        <v>0</v>
      </c>
      <c r="W5305" s="1">
        <v>0</v>
      </c>
      <c r="Y5305" s="1">
        <v>0</v>
      </c>
      <c r="AA5305" s="1">
        <v>0</v>
      </c>
      <c r="AC5305" s="1">
        <v>0</v>
      </c>
      <c r="AE5305" s="1">
        <v>0</v>
      </c>
      <c r="AG5305" s="1">
        <v>2</v>
      </c>
      <c r="AH5305" s="1">
        <v>10000</v>
      </c>
    </row>
    <row r="5306" spans="1:34">
      <c r="A5306" s="1" t="s">
        <v>13668</v>
      </c>
      <c r="B5306" s="1" t="s">
        <v>13669</v>
      </c>
      <c r="C5306" s="1" t="s">
        <v>896</v>
      </c>
      <c r="H5306" s="1" t="s">
        <v>65</v>
      </c>
      <c r="I5306" s="1" t="s">
        <v>66</v>
      </c>
      <c r="V5306" s="1" t="s">
        <v>67</v>
      </c>
    </row>
    <row r="5307" spans="1:34">
      <c r="A5307" s="1" t="s">
        <v>13670</v>
      </c>
      <c r="B5307" s="1" t="s">
        <v>13671</v>
      </c>
      <c r="C5307" s="1" t="s">
        <v>306</v>
      </c>
      <c r="D5307" s="1">
        <v>34</v>
      </c>
      <c r="E5307" s="1">
        <v>43097</v>
      </c>
      <c r="F5307" s="1" t="s">
        <v>20332</v>
      </c>
      <c r="G5307" s="1" t="s">
        <v>72</v>
      </c>
      <c r="H5307" s="1" t="s">
        <v>65</v>
      </c>
      <c r="I5307" s="1">
        <v>0.6</v>
      </c>
      <c r="J5307" s="1" t="s">
        <v>75</v>
      </c>
      <c r="K5307" s="1">
        <v>0</v>
      </c>
      <c r="M5307" s="1">
        <v>0</v>
      </c>
      <c r="O5307" s="1">
        <v>0</v>
      </c>
      <c r="Q5307" s="1">
        <v>0</v>
      </c>
      <c r="S5307" s="1">
        <v>0</v>
      </c>
      <c r="U5307" s="1">
        <v>0</v>
      </c>
      <c r="W5307" s="1">
        <v>0</v>
      </c>
      <c r="Y5307" s="1">
        <v>0</v>
      </c>
      <c r="AA5307" s="1">
        <v>0</v>
      </c>
      <c r="AC5307" s="1">
        <v>0</v>
      </c>
      <c r="AE5307" s="1">
        <v>0</v>
      </c>
      <c r="AG5307" s="1">
        <v>1</v>
      </c>
      <c r="AH5307" s="1">
        <v>0</v>
      </c>
    </row>
    <row r="5308" spans="1:34">
      <c r="A5308" s="1" t="s">
        <v>13672</v>
      </c>
      <c r="B5308" s="1" t="s">
        <v>13673</v>
      </c>
      <c r="C5308" s="1" t="s">
        <v>129</v>
      </c>
      <c r="D5308" s="1">
        <v>30</v>
      </c>
      <c r="E5308" s="4">
        <v>44529</v>
      </c>
      <c r="F5308" s="1" t="s">
        <v>13674</v>
      </c>
      <c r="G5308" s="1" t="s">
        <v>72</v>
      </c>
      <c r="H5308" s="1" t="s">
        <v>65</v>
      </c>
      <c r="I5308" s="1">
        <v>0.5</v>
      </c>
      <c r="J5308" s="1" t="s">
        <v>75</v>
      </c>
      <c r="K5308" s="1">
        <v>0</v>
      </c>
      <c r="M5308" s="1">
        <v>0</v>
      </c>
      <c r="O5308" s="1">
        <v>0</v>
      </c>
      <c r="Q5308" s="1">
        <v>0</v>
      </c>
      <c r="S5308" s="1">
        <v>0</v>
      </c>
      <c r="U5308" s="1">
        <v>0</v>
      </c>
      <c r="W5308" s="1">
        <v>0</v>
      </c>
      <c r="Y5308" s="1">
        <v>0</v>
      </c>
      <c r="AA5308" s="1">
        <v>0</v>
      </c>
      <c r="AC5308" s="1">
        <v>0</v>
      </c>
      <c r="AE5308" s="1">
        <v>0</v>
      </c>
      <c r="AG5308" s="1">
        <v>1</v>
      </c>
      <c r="AH5308" s="1">
        <v>0</v>
      </c>
    </row>
    <row r="5309" spans="1:34">
      <c r="A5309" s="1" t="s">
        <v>13675</v>
      </c>
      <c r="B5309" s="1" t="s">
        <v>13676</v>
      </c>
      <c r="C5309" s="1" t="s">
        <v>626</v>
      </c>
      <c r="D5309" s="1">
        <v>11</v>
      </c>
      <c r="E5309" s="1">
        <v>44284</v>
      </c>
      <c r="F5309" s="1" t="s">
        <v>20332</v>
      </c>
      <c r="G5309" s="1" t="s">
        <v>72</v>
      </c>
      <c r="H5309" s="1" t="s">
        <v>65</v>
      </c>
      <c r="I5309" s="1">
        <v>0.5</v>
      </c>
      <c r="J5309" s="1" t="s">
        <v>75</v>
      </c>
      <c r="K5309" s="1">
        <v>0</v>
      </c>
      <c r="M5309" s="1">
        <v>0</v>
      </c>
      <c r="O5309" s="1">
        <v>0</v>
      </c>
      <c r="Q5309" s="1">
        <v>0</v>
      </c>
      <c r="S5309" s="1">
        <v>0</v>
      </c>
      <c r="U5309" s="1">
        <v>0</v>
      </c>
      <c r="W5309" s="1">
        <v>0</v>
      </c>
      <c r="Y5309" s="1">
        <v>0</v>
      </c>
      <c r="AA5309" s="1">
        <v>0</v>
      </c>
      <c r="AC5309" s="1">
        <v>0</v>
      </c>
      <c r="AE5309" s="1">
        <v>0</v>
      </c>
      <c r="AG5309" s="1">
        <v>1</v>
      </c>
      <c r="AH5309" s="1">
        <v>0</v>
      </c>
    </row>
    <row r="5310" spans="1:34">
      <c r="A5310" s="1" t="s">
        <v>13677</v>
      </c>
      <c r="B5310" s="1" t="s">
        <v>13678</v>
      </c>
      <c r="C5310" s="1" t="s">
        <v>121</v>
      </c>
      <c r="D5310" s="1">
        <v>25</v>
      </c>
      <c r="E5310" s="4">
        <v>44680</v>
      </c>
      <c r="F5310" s="1" t="s">
        <v>13679</v>
      </c>
      <c r="G5310" s="1" t="s">
        <v>72</v>
      </c>
      <c r="H5310" s="1" t="s">
        <v>65</v>
      </c>
      <c r="I5310" s="1">
        <v>0.6</v>
      </c>
      <c r="J5310" s="1" t="s">
        <v>75</v>
      </c>
      <c r="K5310" s="1">
        <v>0</v>
      </c>
      <c r="M5310" s="1">
        <v>0</v>
      </c>
      <c r="O5310" s="1">
        <v>0</v>
      </c>
      <c r="Q5310" s="1">
        <v>0</v>
      </c>
      <c r="S5310" s="1">
        <v>0</v>
      </c>
      <c r="U5310" s="1">
        <v>0</v>
      </c>
      <c r="W5310" s="1">
        <v>0</v>
      </c>
      <c r="Y5310" s="1">
        <v>0</v>
      </c>
      <c r="AA5310" s="1">
        <v>0</v>
      </c>
      <c r="AC5310" s="1">
        <v>0</v>
      </c>
      <c r="AE5310" s="1">
        <v>0</v>
      </c>
      <c r="AG5310" s="1">
        <v>1</v>
      </c>
      <c r="AH5310" s="1">
        <v>0</v>
      </c>
    </row>
    <row r="5311" spans="1:34">
      <c r="A5311" s="1" t="s">
        <v>13680</v>
      </c>
      <c r="B5311" s="1" t="s">
        <v>13681</v>
      </c>
      <c r="C5311" s="1" t="s">
        <v>146</v>
      </c>
      <c r="D5311" s="1">
        <v>44</v>
      </c>
      <c r="E5311" s="4">
        <v>44698</v>
      </c>
      <c r="F5311" s="1" t="s">
        <v>13682</v>
      </c>
      <c r="G5311" s="1" t="s">
        <v>80</v>
      </c>
      <c r="H5311" s="1" t="s">
        <v>73</v>
      </c>
      <c r="I5311" s="1">
        <v>0.4</v>
      </c>
      <c r="J5311" s="1" t="s">
        <v>82</v>
      </c>
      <c r="K5311" s="1">
        <v>0.74</v>
      </c>
      <c r="L5311" s="1" t="s">
        <v>83</v>
      </c>
      <c r="M5311" s="1">
        <v>0.76</v>
      </c>
      <c r="N5311" s="1" t="s">
        <v>84</v>
      </c>
      <c r="O5311" s="1">
        <v>0.8</v>
      </c>
      <c r="P5311" s="1" t="s">
        <v>85</v>
      </c>
      <c r="Q5311" s="1">
        <v>0</v>
      </c>
      <c r="S5311" s="1">
        <v>0</v>
      </c>
      <c r="U5311" s="1">
        <v>0</v>
      </c>
      <c r="W5311" s="1">
        <v>0</v>
      </c>
      <c r="Y5311" s="1">
        <v>0</v>
      </c>
      <c r="AA5311" s="1">
        <v>0</v>
      </c>
      <c r="AC5311" s="1">
        <v>0</v>
      </c>
      <c r="AE5311" s="1">
        <v>0</v>
      </c>
      <c r="AG5311" s="1">
        <v>3</v>
      </c>
      <c r="AH5311" s="1">
        <v>0</v>
      </c>
    </row>
    <row r="5312" spans="1:34">
      <c r="A5312" s="1" t="s">
        <v>13683</v>
      </c>
      <c r="B5312" s="1" t="s">
        <v>13684</v>
      </c>
      <c r="C5312" s="1" t="s">
        <v>126</v>
      </c>
      <c r="H5312" s="1" t="s">
        <v>65</v>
      </c>
      <c r="I5312" s="1" t="s">
        <v>66</v>
      </c>
      <c r="V5312" s="1" t="s">
        <v>67</v>
      </c>
    </row>
    <row r="5313" spans="1:34">
      <c r="A5313" s="1" t="s">
        <v>13685</v>
      </c>
      <c r="B5313" s="1" t="s">
        <v>13686</v>
      </c>
      <c r="C5313" s="1" t="s">
        <v>411</v>
      </c>
      <c r="D5313" s="1">
        <v>4</v>
      </c>
      <c r="E5313" s="1">
        <v>43986</v>
      </c>
      <c r="F5313" s="1" t="s">
        <v>20332</v>
      </c>
      <c r="G5313" s="1" t="s">
        <v>72</v>
      </c>
      <c r="H5313" s="1" t="s">
        <v>65</v>
      </c>
      <c r="I5313" s="1">
        <v>0.8</v>
      </c>
      <c r="J5313" s="1" t="s">
        <v>75</v>
      </c>
      <c r="K5313" s="1">
        <v>0</v>
      </c>
      <c r="M5313" s="1">
        <v>0</v>
      </c>
      <c r="O5313" s="1">
        <v>0</v>
      </c>
      <c r="Q5313" s="1">
        <v>0</v>
      </c>
      <c r="S5313" s="1">
        <v>0</v>
      </c>
      <c r="U5313" s="1">
        <v>0</v>
      </c>
      <c r="W5313" s="1">
        <v>0</v>
      </c>
      <c r="Y5313" s="1">
        <v>0</v>
      </c>
      <c r="AA5313" s="1">
        <v>0</v>
      </c>
      <c r="AC5313" s="1">
        <v>0</v>
      </c>
      <c r="AE5313" s="1">
        <v>0</v>
      </c>
      <c r="AG5313" s="1">
        <v>1</v>
      </c>
      <c r="AH5313" s="1">
        <v>0</v>
      </c>
    </row>
    <row r="5314" spans="1:34">
      <c r="A5314" s="1" t="s">
        <v>13687</v>
      </c>
      <c r="B5314" s="1" t="s">
        <v>13688</v>
      </c>
      <c r="C5314" s="1" t="s">
        <v>129</v>
      </c>
      <c r="D5314" s="1">
        <v>25</v>
      </c>
      <c r="E5314" s="1">
        <v>42531</v>
      </c>
      <c r="F5314" s="1" t="s">
        <v>20332</v>
      </c>
      <c r="G5314" s="1" t="s">
        <v>72</v>
      </c>
      <c r="H5314" s="1" t="s">
        <v>65</v>
      </c>
      <c r="I5314" s="1">
        <v>0.5</v>
      </c>
      <c r="J5314" s="1" t="s">
        <v>75</v>
      </c>
      <c r="K5314" s="1">
        <v>0</v>
      </c>
      <c r="M5314" s="1">
        <v>0</v>
      </c>
      <c r="O5314" s="1">
        <v>0</v>
      </c>
      <c r="Q5314" s="1">
        <v>0</v>
      </c>
      <c r="S5314" s="1">
        <v>0</v>
      </c>
      <c r="U5314" s="1">
        <v>0</v>
      </c>
      <c r="W5314" s="1">
        <v>0</v>
      </c>
      <c r="Y5314" s="1">
        <v>0</v>
      </c>
      <c r="AA5314" s="1">
        <v>0</v>
      </c>
      <c r="AC5314" s="1">
        <v>0</v>
      </c>
      <c r="AE5314" s="1">
        <v>0</v>
      </c>
      <c r="AG5314" s="1">
        <v>1</v>
      </c>
      <c r="AH5314" s="1">
        <v>0</v>
      </c>
    </row>
    <row r="5315" spans="1:34">
      <c r="A5315" s="1" t="s">
        <v>13689</v>
      </c>
      <c r="B5315" s="1" t="s">
        <v>13690</v>
      </c>
      <c r="C5315" s="1" t="s">
        <v>369</v>
      </c>
      <c r="H5315" s="1" t="s">
        <v>65</v>
      </c>
      <c r="I5315" s="1" t="s">
        <v>66</v>
      </c>
      <c r="V5315" s="1" t="s">
        <v>67</v>
      </c>
    </row>
    <row r="5316" spans="1:34">
      <c r="A5316" s="1" t="s">
        <v>13691</v>
      </c>
      <c r="B5316" s="1" t="s">
        <v>13692</v>
      </c>
      <c r="C5316" s="1" t="s">
        <v>101</v>
      </c>
      <c r="D5316" s="1">
        <v>22</v>
      </c>
      <c r="E5316" s="1">
        <v>43921</v>
      </c>
      <c r="F5316" s="1" t="s">
        <v>20332</v>
      </c>
      <c r="G5316" s="1" t="s">
        <v>72</v>
      </c>
      <c r="H5316" s="1" t="s">
        <v>65</v>
      </c>
      <c r="I5316" s="1">
        <v>0.8</v>
      </c>
      <c r="J5316" s="1" t="s">
        <v>75</v>
      </c>
      <c r="K5316" s="1">
        <v>0</v>
      </c>
      <c r="M5316" s="1">
        <v>0</v>
      </c>
      <c r="O5316" s="1">
        <v>0</v>
      </c>
      <c r="Q5316" s="1">
        <v>0</v>
      </c>
      <c r="S5316" s="1">
        <v>0</v>
      </c>
      <c r="U5316" s="1">
        <v>0</v>
      </c>
      <c r="W5316" s="1">
        <v>0</v>
      </c>
      <c r="Y5316" s="1">
        <v>0</v>
      </c>
      <c r="AA5316" s="1">
        <v>0</v>
      </c>
      <c r="AC5316" s="1">
        <v>0</v>
      </c>
      <c r="AE5316" s="1">
        <v>0</v>
      </c>
      <c r="AG5316" s="1">
        <v>1</v>
      </c>
      <c r="AH5316" s="1">
        <v>0</v>
      </c>
    </row>
    <row r="5317" spans="1:34">
      <c r="A5317" s="1" t="s">
        <v>13693</v>
      </c>
      <c r="B5317" s="1" t="s">
        <v>13694</v>
      </c>
      <c r="C5317" s="1" t="s">
        <v>306</v>
      </c>
      <c r="D5317" s="1">
        <v>37</v>
      </c>
      <c r="E5317" s="4">
        <v>44550</v>
      </c>
      <c r="F5317" s="1" t="s">
        <v>13695</v>
      </c>
      <c r="G5317" s="1" t="s">
        <v>72</v>
      </c>
      <c r="H5317" s="1" t="s">
        <v>73</v>
      </c>
      <c r="I5317" s="1">
        <v>0</v>
      </c>
      <c r="J5317" s="1" t="s">
        <v>89</v>
      </c>
      <c r="K5317" s="1">
        <v>0.45</v>
      </c>
      <c r="L5317" s="1" t="s">
        <v>75</v>
      </c>
      <c r="M5317" s="1">
        <v>0</v>
      </c>
      <c r="O5317" s="1">
        <v>0</v>
      </c>
      <c r="Q5317" s="1">
        <v>0</v>
      </c>
      <c r="S5317" s="1">
        <v>0</v>
      </c>
      <c r="U5317" s="1">
        <v>0</v>
      </c>
      <c r="W5317" s="1">
        <v>0</v>
      </c>
      <c r="Y5317" s="1">
        <v>0</v>
      </c>
      <c r="AA5317" s="1">
        <v>0</v>
      </c>
      <c r="AC5317" s="1">
        <v>0</v>
      </c>
      <c r="AE5317" s="1">
        <v>0</v>
      </c>
      <c r="AG5317" s="1">
        <v>2</v>
      </c>
      <c r="AH5317" s="1">
        <v>12000</v>
      </c>
    </row>
    <row r="5318" spans="1:34">
      <c r="A5318" s="1" t="s">
        <v>13696</v>
      </c>
      <c r="B5318" s="1" t="s">
        <v>13697</v>
      </c>
      <c r="C5318" s="1" t="s">
        <v>626</v>
      </c>
      <c r="D5318" s="1">
        <v>4</v>
      </c>
      <c r="E5318" s="1">
        <v>40989</v>
      </c>
      <c r="F5318" s="1" t="s">
        <v>20332</v>
      </c>
      <c r="G5318" s="1" t="s">
        <v>72</v>
      </c>
      <c r="H5318" s="1" t="s">
        <v>65</v>
      </c>
      <c r="I5318" s="1">
        <v>0.6</v>
      </c>
      <c r="J5318" s="1" t="s">
        <v>75</v>
      </c>
      <c r="K5318" s="1">
        <v>0</v>
      </c>
      <c r="M5318" s="1">
        <v>0</v>
      </c>
      <c r="O5318" s="1">
        <v>0</v>
      </c>
      <c r="Q5318" s="1">
        <v>0</v>
      </c>
      <c r="S5318" s="1">
        <v>0</v>
      </c>
      <c r="U5318" s="1">
        <v>0</v>
      </c>
      <c r="W5318" s="1">
        <v>0</v>
      </c>
      <c r="Y5318" s="1">
        <v>0</v>
      </c>
      <c r="AA5318" s="1">
        <v>0</v>
      </c>
      <c r="AC5318" s="1">
        <v>0</v>
      </c>
      <c r="AE5318" s="1">
        <v>0</v>
      </c>
      <c r="AG5318" s="1">
        <v>1</v>
      </c>
      <c r="AH5318" s="1">
        <v>0</v>
      </c>
    </row>
    <row r="5319" spans="1:34">
      <c r="A5319" s="1" t="s">
        <v>13698</v>
      </c>
      <c r="B5319" s="1" t="s">
        <v>13699</v>
      </c>
      <c r="C5319" s="1" t="s">
        <v>225</v>
      </c>
      <c r="D5319" s="1">
        <v>6</v>
      </c>
      <c r="E5319" s="4">
        <v>44645</v>
      </c>
      <c r="F5319" s="1" t="s">
        <v>13700</v>
      </c>
      <c r="G5319" s="1" t="s">
        <v>72</v>
      </c>
      <c r="H5319" s="1" t="s">
        <v>73</v>
      </c>
      <c r="I5319" s="1">
        <v>0</v>
      </c>
      <c r="J5319" s="1" t="s">
        <v>187</v>
      </c>
      <c r="K5319" s="1">
        <v>0.8</v>
      </c>
      <c r="L5319" s="1" t="s">
        <v>75</v>
      </c>
      <c r="M5319" s="1">
        <v>0</v>
      </c>
      <c r="O5319" s="1">
        <v>0</v>
      </c>
      <c r="Q5319" s="1">
        <v>0</v>
      </c>
      <c r="S5319" s="1">
        <v>0</v>
      </c>
      <c r="U5319" s="1">
        <v>0</v>
      </c>
      <c r="W5319" s="1">
        <v>0</v>
      </c>
      <c r="Y5319" s="1">
        <v>0</v>
      </c>
      <c r="AA5319" s="1">
        <v>0</v>
      </c>
      <c r="AC5319" s="1">
        <v>0</v>
      </c>
      <c r="AE5319" s="1">
        <v>0</v>
      </c>
      <c r="AG5319" s="1">
        <v>2</v>
      </c>
      <c r="AH5319" s="1">
        <v>9000</v>
      </c>
    </row>
    <row r="5320" spans="1:34">
      <c r="A5320" s="1" t="s">
        <v>13701</v>
      </c>
      <c r="B5320" s="1" t="s">
        <v>13702</v>
      </c>
      <c r="C5320" s="1" t="s">
        <v>460</v>
      </c>
      <c r="D5320" s="1">
        <v>14</v>
      </c>
      <c r="E5320" s="4">
        <v>44712</v>
      </c>
      <c r="F5320" s="1" t="s">
        <v>13703</v>
      </c>
      <c r="G5320" s="1" t="s">
        <v>72</v>
      </c>
      <c r="H5320" s="1" t="s">
        <v>73</v>
      </c>
      <c r="I5320" s="1">
        <v>0</v>
      </c>
      <c r="J5320" s="1" t="s">
        <v>684</v>
      </c>
      <c r="K5320" s="1">
        <v>0.8</v>
      </c>
      <c r="L5320" s="1" t="s">
        <v>75</v>
      </c>
      <c r="M5320" s="1">
        <v>0</v>
      </c>
      <c r="O5320" s="1">
        <v>0</v>
      </c>
      <c r="Q5320" s="1">
        <v>0</v>
      </c>
      <c r="S5320" s="1">
        <v>0</v>
      </c>
      <c r="U5320" s="1">
        <v>0</v>
      </c>
      <c r="W5320" s="1">
        <v>0</v>
      </c>
      <c r="Y5320" s="1">
        <v>0</v>
      </c>
      <c r="AA5320" s="1">
        <v>0</v>
      </c>
      <c r="AC5320" s="1">
        <v>0</v>
      </c>
      <c r="AE5320" s="1">
        <v>0</v>
      </c>
      <c r="AG5320" s="1">
        <v>2</v>
      </c>
      <c r="AH5320" s="1">
        <v>11000</v>
      </c>
    </row>
    <row r="5321" spans="1:34">
      <c r="A5321" s="1" t="s">
        <v>13704</v>
      </c>
      <c r="B5321" s="1" t="s">
        <v>13705</v>
      </c>
      <c r="C5321" s="1" t="s">
        <v>327</v>
      </c>
      <c r="D5321" s="1">
        <v>5</v>
      </c>
      <c r="E5321" s="4">
        <v>44664</v>
      </c>
      <c r="F5321" s="1" t="s">
        <v>13706</v>
      </c>
      <c r="G5321" s="1" t="s">
        <v>72</v>
      </c>
      <c r="H5321" s="1" t="s">
        <v>65</v>
      </c>
      <c r="I5321" s="1">
        <v>0.7</v>
      </c>
      <c r="J5321" s="1" t="s">
        <v>75</v>
      </c>
      <c r="K5321" s="1">
        <v>0</v>
      </c>
      <c r="M5321" s="1">
        <v>0</v>
      </c>
      <c r="O5321" s="1">
        <v>0</v>
      </c>
      <c r="Q5321" s="1">
        <v>0</v>
      </c>
      <c r="S5321" s="1">
        <v>0</v>
      </c>
      <c r="U5321" s="1">
        <v>0</v>
      </c>
      <c r="W5321" s="1">
        <v>0</v>
      </c>
      <c r="Y5321" s="1">
        <v>0</v>
      </c>
      <c r="AA5321" s="1">
        <v>0</v>
      </c>
      <c r="AC5321" s="1">
        <v>0</v>
      </c>
      <c r="AE5321" s="1">
        <v>0</v>
      </c>
      <c r="AG5321" s="1">
        <v>1</v>
      </c>
      <c r="AH5321" s="1">
        <v>0</v>
      </c>
    </row>
    <row r="5322" spans="1:34">
      <c r="A5322" s="1" t="s">
        <v>13707</v>
      </c>
      <c r="B5322" s="1" t="s">
        <v>13708</v>
      </c>
      <c r="C5322" s="1" t="s">
        <v>121</v>
      </c>
      <c r="D5322" s="1">
        <v>7</v>
      </c>
      <c r="E5322" s="1">
        <v>44352</v>
      </c>
      <c r="F5322" s="1" t="s">
        <v>20332</v>
      </c>
      <c r="G5322" s="1" t="s">
        <v>72</v>
      </c>
      <c r="H5322" s="1" t="s">
        <v>65</v>
      </c>
      <c r="I5322" s="1">
        <v>0.3</v>
      </c>
      <c r="J5322" s="1" t="s">
        <v>75</v>
      </c>
      <c r="K5322" s="1">
        <v>0</v>
      </c>
      <c r="M5322" s="1">
        <v>0</v>
      </c>
      <c r="O5322" s="1">
        <v>0</v>
      </c>
      <c r="Q5322" s="1">
        <v>0</v>
      </c>
      <c r="S5322" s="1">
        <v>0</v>
      </c>
      <c r="U5322" s="1">
        <v>0</v>
      </c>
      <c r="W5322" s="1">
        <v>0</v>
      </c>
      <c r="Y5322" s="1">
        <v>0</v>
      </c>
      <c r="AA5322" s="1">
        <v>0</v>
      </c>
      <c r="AC5322" s="1">
        <v>0</v>
      </c>
      <c r="AE5322" s="1">
        <v>0</v>
      </c>
      <c r="AG5322" s="1">
        <v>1</v>
      </c>
      <c r="AH5322" s="1">
        <v>0</v>
      </c>
    </row>
    <row r="5323" spans="1:34">
      <c r="A5323" s="1" t="s">
        <v>13709</v>
      </c>
      <c r="B5323" s="1" t="s">
        <v>13710</v>
      </c>
      <c r="C5323" s="1" t="s">
        <v>104</v>
      </c>
      <c r="D5323" s="1">
        <v>16</v>
      </c>
      <c r="E5323" s="1">
        <v>43522</v>
      </c>
      <c r="F5323" s="1" t="s">
        <v>20332</v>
      </c>
      <c r="G5323" s="1" t="s">
        <v>72</v>
      </c>
      <c r="H5323" s="1" t="s">
        <v>65</v>
      </c>
      <c r="I5323" s="1">
        <v>0.75</v>
      </c>
      <c r="J5323" s="1" t="s">
        <v>75</v>
      </c>
      <c r="K5323" s="1">
        <v>0</v>
      </c>
      <c r="M5323" s="1">
        <v>0</v>
      </c>
      <c r="O5323" s="1">
        <v>0</v>
      </c>
      <c r="Q5323" s="1">
        <v>0</v>
      </c>
      <c r="S5323" s="1">
        <v>0</v>
      </c>
      <c r="U5323" s="1">
        <v>0</v>
      </c>
      <c r="W5323" s="1">
        <v>0</v>
      </c>
      <c r="Y5323" s="1">
        <v>0</v>
      </c>
      <c r="AA5323" s="1">
        <v>0</v>
      </c>
      <c r="AC5323" s="1">
        <v>0</v>
      </c>
      <c r="AE5323" s="1">
        <v>0</v>
      </c>
      <c r="AG5323" s="1">
        <v>1</v>
      </c>
      <c r="AH5323" s="1">
        <v>0</v>
      </c>
    </row>
    <row r="5324" spans="1:34">
      <c r="A5324" s="1" t="s">
        <v>13711</v>
      </c>
      <c r="B5324" s="1" t="s">
        <v>13712</v>
      </c>
      <c r="C5324" s="1" t="s">
        <v>196</v>
      </c>
      <c r="D5324" s="1">
        <v>9</v>
      </c>
      <c r="E5324" s="1">
        <v>44656</v>
      </c>
      <c r="F5324" s="1" t="s">
        <v>20694</v>
      </c>
      <c r="G5324" s="1" t="s">
        <v>72</v>
      </c>
      <c r="H5324" s="1" t="s">
        <v>65</v>
      </c>
      <c r="I5324" s="1">
        <v>0.5</v>
      </c>
      <c r="J5324" s="1" t="s">
        <v>75</v>
      </c>
      <c r="K5324" s="1">
        <v>0</v>
      </c>
      <c r="M5324" s="1">
        <v>0</v>
      </c>
      <c r="O5324" s="1">
        <v>0</v>
      </c>
      <c r="Q5324" s="1">
        <v>0</v>
      </c>
      <c r="S5324" s="1">
        <v>0</v>
      </c>
      <c r="U5324" s="1">
        <v>0</v>
      </c>
      <c r="W5324" s="1">
        <v>0</v>
      </c>
      <c r="Y5324" s="1">
        <v>0</v>
      </c>
      <c r="AA5324" s="1">
        <v>0</v>
      </c>
      <c r="AC5324" s="1">
        <v>0</v>
      </c>
      <c r="AE5324" s="1">
        <v>0</v>
      </c>
      <c r="AG5324" s="1">
        <v>1</v>
      </c>
      <c r="AH5324" s="1">
        <v>0</v>
      </c>
    </row>
    <row r="5325" spans="1:34">
      <c r="A5325" s="1" t="s">
        <v>13713</v>
      </c>
      <c r="B5325" s="1" t="s">
        <v>13714</v>
      </c>
      <c r="C5325" s="1" t="s">
        <v>98</v>
      </c>
      <c r="D5325" s="1">
        <v>56</v>
      </c>
      <c r="E5325" s="4">
        <v>44533</v>
      </c>
      <c r="F5325" s="1" t="s">
        <v>13715</v>
      </c>
      <c r="G5325" s="1" t="s">
        <v>72</v>
      </c>
      <c r="H5325" s="1" t="s">
        <v>73</v>
      </c>
      <c r="I5325" s="1">
        <v>0</v>
      </c>
      <c r="J5325" s="1" t="s">
        <v>397</v>
      </c>
      <c r="K5325" s="1">
        <v>0.8</v>
      </c>
      <c r="L5325" s="1" t="s">
        <v>75</v>
      </c>
      <c r="M5325" s="1">
        <v>0</v>
      </c>
      <c r="O5325" s="1">
        <v>0</v>
      </c>
      <c r="Q5325" s="1">
        <v>0</v>
      </c>
      <c r="S5325" s="1">
        <v>0</v>
      </c>
      <c r="U5325" s="1">
        <v>0</v>
      </c>
      <c r="W5325" s="1">
        <v>0</v>
      </c>
      <c r="Y5325" s="1">
        <v>0</v>
      </c>
      <c r="AA5325" s="1">
        <v>0</v>
      </c>
      <c r="AC5325" s="1">
        <v>0</v>
      </c>
      <c r="AE5325" s="1">
        <v>0</v>
      </c>
      <c r="AG5325" s="1">
        <v>2</v>
      </c>
      <c r="AH5325" s="1">
        <v>8000</v>
      </c>
    </row>
    <row r="5326" spans="1:34">
      <c r="A5326" s="1" t="s">
        <v>13716</v>
      </c>
      <c r="B5326" s="1" t="s">
        <v>13717</v>
      </c>
      <c r="C5326" s="1" t="s">
        <v>306</v>
      </c>
      <c r="D5326" s="1">
        <v>10</v>
      </c>
      <c r="E5326" s="4">
        <v>44712</v>
      </c>
      <c r="F5326" s="1" t="s">
        <v>13718</v>
      </c>
      <c r="G5326" s="1" t="s">
        <v>80</v>
      </c>
      <c r="H5326" s="1" t="s">
        <v>65</v>
      </c>
      <c r="I5326" s="1">
        <v>0.8</v>
      </c>
      <c r="J5326" s="1" t="s">
        <v>75</v>
      </c>
      <c r="K5326" s="1">
        <v>0</v>
      </c>
      <c r="M5326" s="1">
        <v>0</v>
      </c>
      <c r="O5326" s="1">
        <v>0</v>
      </c>
      <c r="Q5326" s="1">
        <v>0</v>
      </c>
      <c r="S5326" s="1">
        <v>0</v>
      </c>
      <c r="U5326" s="1">
        <v>0</v>
      </c>
      <c r="W5326" s="1">
        <v>0</v>
      </c>
      <c r="Y5326" s="1">
        <v>0</v>
      </c>
      <c r="AA5326" s="1">
        <v>0</v>
      </c>
      <c r="AC5326" s="1">
        <v>0</v>
      </c>
      <c r="AE5326" s="1">
        <v>0</v>
      </c>
      <c r="AG5326" s="1">
        <v>1</v>
      </c>
      <c r="AH5326" s="1">
        <v>0</v>
      </c>
    </row>
    <row r="5327" spans="1:34">
      <c r="A5327" s="1" t="s">
        <v>13719</v>
      </c>
      <c r="B5327" s="1" t="s">
        <v>13720</v>
      </c>
      <c r="C5327" s="1" t="s">
        <v>152</v>
      </c>
      <c r="D5327" s="1">
        <v>4</v>
      </c>
      <c r="E5327" s="4">
        <v>44664</v>
      </c>
      <c r="F5327" s="1" t="s">
        <v>13721</v>
      </c>
      <c r="G5327" s="1" t="s">
        <v>80</v>
      </c>
      <c r="H5327" s="1" t="s">
        <v>73</v>
      </c>
      <c r="I5327" s="1">
        <v>0</v>
      </c>
      <c r="J5327" s="1" t="s">
        <v>89</v>
      </c>
      <c r="K5327" s="1">
        <v>0.45</v>
      </c>
      <c r="L5327" s="1" t="s">
        <v>82</v>
      </c>
      <c r="M5327" s="1">
        <v>0.6</v>
      </c>
      <c r="N5327" s="1" t="s">
        <v>83</v>
      </c>
      <c r="O5327" s="1">
        <v>0.7</v>
      </c>
      <c r="P5327" s="1" t="s">
        <v>84</v>
      </c>
      <c r="Q5327" s="1">
        <v>0.8</v>
      </c>
      <c r="R5327" s="1" t="s">
        <v>85</v>
      </c>
      <c r="S5327" s="1">
        <v>0</v>
      </c>
      <c r="U5327" s="1">
        <v>0</v>
      </c>
      <c r="W5327" s="1">
        <v>0</v>
      </c>
      <c r="Y5327" s="1">
        <v>0</v>
      </c>
      <c r="AA5327" s="1">
        <v>0</v>
      </c>
      <c r="AC5327" s="1">
        <v>0</v>
      </c>
      <c r="AE5327" s="1">
        <v>0</v>
      </c>
      <c r="AG5327" s="1">
        <v>4</v>
      </c>
      <c r="AH5327" s="1">
        <v>12000</v>
      </c>
    </row>
    <row r="5328" spans="1:34">
      <c r="A5328" s="1" t="s">
        <v>13722</v>
      </c>
      <c r="B5328" s="1" t="s">
        <v>13723</v>
      </c>
      <c r="C5328" s="1" t="s">
        <v>199</v>
      </c>
      <c r="D5328" s="1">
        <v>3</v>
      </c>
      <c r="E5328" s="4">
        <v>44679</v>
      </c>
      <c r="F5328" s="1" t="s">
        <v>13724</v>
      </c>
      <c r="G5328" s="1" t="s">
        <v>72</v>
      </c>
      <c r="H5328" s="1" t="s">
        <v>65</v>
      </c>
      <c r="I5328" s="1">
        <v>0.5</v>
      </c>
      <c r="J5328" s="1" t="s">
        <v>75</v>
      </c>
      <c r="K5328" s="1">
        <v>0</v>
      </c>
      <c r="M5328" s="1">
        <v>0</v>
      </c>
      <c r="O5328" s="1">
        <v>0</v>
      </c>
      <c r="Q5328" s="1">
        <v>0</v>
      </c>
      <c r="S5328" s="1">
        <v>0</v>
      </c>
      <c r="U5328" s="1">
        <v>0</v>
      </c>
      <c r="W5328" s="1">
        <v>0</v>
      </c>
      <c r="Y5328" s="1">
        <v>0</v>
      </c>
      <c r="AA5328" s="1">
        <v>0</v>
      </c>
      <c r="AC5328" s="1">
        <v>0</v>
      </c>
      <c r="AE5328" s="1">
        <v>0</v>
      </c>
      <c r="AG5328" s="1">
        <v>1</v>
      </c>
      <c r="AH5328" s="1">
        <v>0</v>
      </c>
    </row>
    <row r="5329" spans="1:34">
      <c r="A5329" s="1" t="s">
        <v>13725</v>
      </c>
      <c r="B5329" s="1" t="s">
        <v>13726</v>
      </c>
      <c r="C5329" s="1" t="s">
        <v>199</v>
      </c>
      <c r="D5329" s="1">
        <v>2</v>
      </c>
      <c r="E5329" s="1">
        <v>43889</v>
      </c>
      <c r="F5329" s="1" t="s">
        <v>20332</v>
      </c>
      <c r="G5329" s="1" t="s">
        <v>72</v>
      </c>
      <c r="H5329" s="1" t="s">
        <v>73</v>
      </c>
      <c r="I5329" s="1">
        <v>0</v>
      </c>
      <c r="J5329" s="1" t="s">
        <v>74</v>
      </c>
      <c r="K5329" s="1">
        <v>0.65</v>
      </c>
      <c r="L5329" s="1" t="s">
        <v>75</v>
      </c>
      <c r="M5329" s="1">
        <v>0</v>
      </c>
      <c r="O5329" s="1">
        <v>0</v>
      </c>
      <c r="Q5329" s="1">
        <v>0</v>
      </c>
      <c r="S5329" s="1">
        <v>0</v>
      </c>
      <c r="U5329" s="1">
        <v>0</v>
      </c>
      <c r="W5329" s="1">
        <v>0</v>
      </c>
      <c r="Y5329" s="1">
        <v>0</v>
      </c>
      <c r="AA5329" s="1">
        <v>0</v>
      </c>
      <c r="AC5329" s="1">
        <v>0</v>
      </c>
      <c r="AE5329" s="1">
        <v>0</v>
      </c>
      <c r="AG5329" s="1">
        <v>2</v>
      </c>
      <c r="AH5329" s="1">
        <v>10000</v>
      </c>
    </row>
    <row r="5330" spans="1:34">
      <c r="A5330" s="1" t="s">
        <v>13727</v>
      </c>
      <c r="B5330" s="1" t="s">
        <v>13728</v>
      </c>
      <c r="C5330" s="1" t="s">
        <v>245</v>
      </c>
      <c r="H5330" s="1" t="s">
        <v>65</v>
      </c>
      <c r="I5330" s="1" t="s">
        <v>66</v>
      </c>
      <c r="V5330" s="1" t="s">
        <v>67</v>
      </c>
    </row>
    <row r="5331" spans="1:34">
      <c r="A5331" s="1" t="s">
        <v>13729</v>
      </c>
      <c r="B5331" s="1" t="s">
        <v>13730</v>
      </c>
      <c r="C5331" s="1" t="s">
        <v>64</v>
      </c>
      <c r="D5331" s="1">
        <v>3</v>
      </c>
      <c r="E5331" s="4">
        <v>44639</v>
      </c>
      <c r="F5331" s="1" t="s">
        <v>13731</v>
      </c>
      <c r="G5331" s="1" t="s">
        <v>80</v>
      </c>
      <c r="H5331" s="1" t="s">
        <v>73</v>
      </c>
      <c r="I5331" s="1">
        <v>0</v>
      </c>
      <c r="J5331" s="1" t="s">
        <v>74</v>
      </c>
      <c r="K5331" s="1">
        <v>0.6</v>
      </c>
      <c r="L5331" s="1" t="s">
        <v>82</v>
      </c>
      <c r="M5331" s="1">
        <v>0.65</v>
      </c>
      <c r="N5331" s="1" t="s">
        <v>83</v>
      </c>
      <c r="O5331" s="1">
        <v>0.75</v>
      </c>
      <c r="P5331" s="1" t="s">
        <v>84</v>
      </c>
      <c r="Q5331" s="1">
        <v>0.8</v>
      </c>
      <c r="R5331" s="1" t="s">
        <v>85</v>
      </c>
      <c r="S5331" s="1">
        <v>0</v>
      </c>
      <c r="U5331" s="1">
        <v>0</v>
      </c>
      <c r="W5331" s="1">
        <v>0</v>
      </c>
      <c r="Y5331" s="1">
        <v>0</v>
      </c>
      <c r="AA5331" s="1">
        <v>0</v>
      </c>
      <c r="AC5331" s="1">
        <v>0</v>
      </c>
      <c r="AE5331" s="1">
        <v>0</v>
      </c>
      <c r="AG5331" s="1">
        <v>4</v>
      </c>
      <c r="AH5331" s="1">
        <v>10000</v>
      </c>
    </row>
    <row r="5332" spans="1:34">
      <c r="A5332" s="1" t="s">
        <v>13732</v>
      </c>
      <c r="B5332" s="1" t="s">
        <v>13733</v>
      </c>
      <c r="C5332" s="1" t="s">
        <v>132</v>
      </c>
      <c r="D5332" s="1">
        <v>61</v>
      </c>
      <c r="E5332" s="4">
        <v>44712</v>
      </c>
      <c r="F5332" s="1" t="s">
        <v>13734</v>
      </c>
      <c r="G5332" s="1" t="s">
        <v>72</v>
      </c>
      <c r="H5332" s="1" t="s">
        <v>65</v>
      </c>
      <c r="I5332" s="1">
        <v>0.8</v>
      </c>
      <c r="J5332" s="1" t="s">
        <v>75</v>
      </c>
      <c r="K5332" s="1">
        <v>0</v>
      </c>
      <c r="M5332" s="1">
        <v>0</v>
      </c>
      <c r="O5332" s="1">
        <v>0</v>
      </c>
      <c r="Q5332" s="1">
        <v>0</v>
      </c>
      <c r="S5332" s="1">
        <v>0</v>
      </c>
      <c r="U5332" s="1">
        <v>0</v>
      </c>
      <c r="W5332" s="1">
        <v>0</v>
      </c>
      <c r="Y5332" s="1">
        <v>0</v>
      </c>
      <c r="AA5332" s="1">
        <v>0</v>
      </c>
      <c r="AC5332" s="1">
        <v>0</v>
      </c>
      <c r="AE5332" s="1">
        <v>0</v>
      </c>
      <c r="AG5332" s="1">
        <v>1</v>
      </c>
      <c r="AH5332" s="1">
        <v>0</v>
      </c>
    </row>
    <row r="5333" spans="1:34">
      <c r="A5333" s="1" t="s">
        <v>13735</v>
      </c>
      <c r="B5333" s="1" t="s">
        <v>13736</v>
      </c>
      <c r="C5333" s="1" t="s">
        <v>98</v>
      </c>
      <c r="D5333" s="1">
        <v>2</v>
      </c>
      <c r="E5333" s="4">
        <v>44635</v>
      </c>
      <c r="F5333" s="1" t="s">
        <v>13737</v>
      </c>
      <c r="G5333" s="1" t="s">
        <v>72</v>
      </c>
      <c r="H5333" s="1" t="s">
        <v>73</v>
      </c>
      <c r="I5333" s="1">
        <v>0</v>
      </c>
      <c r="J5333" s="1" t="s">
        <v>74</v>
      </c>
      <c r="K5333" s="1">
        <v>0.65</v>
      </c>
      <c r="L5333" s="1" t="s">
        <v>75</v>
      </c>
      <c r="M5333" s="1">
        <v>0</v>
      </c>
      <c r="O5333" s="1">
        <v>0</v>
      </c>
      <c r="Q5333" s="1">
        <v>0</v>
      </c>
      <c r="S5333" s="1">
        <v>0</v>
      </c>
      <c r="U5333" s="1">
        <v>0</v>
      </c>
      <c r="W5333" s="1">
        <v>0</v>
      </c>
      <c r="Y5333" s="1">
        <v>0</v>
      </c>
      <c r="AA5333" s="1">
        <v>0</v>
      </c>
      <c r="AC5333" s="1">
        <v>0</v>
      </c>
      <c r="AE5333" s="1">
        <v>0</v>
      </c>
      <c r="AG5333" s="1">
        <v>2</v>
      </c>
      <c r="AH5333" s="1">
        <v>10000</v>
      </c>
    </row>
    <row r="5334" spans="1:34">
      <c r="A5334" s="1" t="s">
        <v>13738</v>
      </c>
      <c r="B5334" s="1" t="s">
        <v>13739</v>
      </c>
      <c r="C5334" s="1" t="s">
        <v>327</v>
      </c>
      <c r="D5334" s="1">
        <v>37</v>
      </c>
      <c r="E5334" s="1">
        <v>43895</v>
      </c>
      <c r="F5334" s="1" t="s">
        <v>20332</v>
      </c>
      <c r="G5334" s="1" t="s">
        <v>72</v>
      </c>
      <c r="H5334" s="1" t="s">
        <v>65</v>
      </c>
      <c r="I5334" s="1">
        <v>0.4</v>
      </c>
      <c r="J5334" s="1" t="s">
        <v>75</v>
      </c>
      <c r="K5334" s="1">
        <v>0</v>
      </c>
      <c r="M5334" s="1">
        <v>0</v>
      </c>
      <c r="O5334" s="1">
        <v>0</v>
      </c>
      <c r="Q5334" s="1">
        <v>0</v>
      </c>
      <c r="S5334" s="1">
        <v>0</v>
      </c>
      <c r="U5334" s="1">
        <v>0</v>
      </c>
      <c r="W5334" s="1">
        <v>0</v>
      </c>
      <c r="Y5334" s="1">
        <v>0</v>
      </c>
      <c r="AA5334" s="1">
        <v>0</v>
      </c>
      <c r="AC5334" s="1">
        <v>0</v>
      </c>
      <c r="AE5334" s="1">
        <v>0</v>
      </c>
      <c r="AG5334" s="1">
        <v>1</v>
      </c>
      <c r="AH5334" s="1">
        <v>0</v>
      </c>
    </row>
    <row r="5335" spans="1:34">
      <c r="A5335" s="1" t="s">
        <v>13740</v>
      </c>
      <c r="B5335" s="1" t="s">
        <v>13741</v>
      </c>
      <c r="C5335" s="1" t="s">
        <v>212</v>
      </c>
      <c r="D5335" s="1">
        <v>5</v>
      </c>
      <c r="E5335" s="4">
        <v>44627</v>
      </c>
      <c r="F5335" s="1" t="s">
        <v>13742</v>
      </c>
      <c r="G5335" s="1" t="s">
        <v>72</v>
      </c>
      <c r="H5335" s="1" t="s">
        <v>73</v>
      </c>
      <c r="I5335" s="1">
        <v>0</v>
      </c>
      <c r="J5335" s="1" t="s">
        <v>74</v>
      </c>
      <c r="K5335" s="1">
        <v>0.7</v>
      </c>
      <c r="L5335" s="1" t="s">
        <v>75</v>
      </c>
      <c r="M5335" s="1">
        <v>0</v>
      </c>
      <c r="O5335" s="1">
        <v>0</v>
      </c>
      <c r="Q5335" s="1">
        <v>0</v>
      </c>
      <c r="S5335" s="1">
        <v>0</v>
      </c>
      <c r="U5335" s="1">
        <v>0</v>
      </c>
      <c r="W5335" s="1">
        <v>0</v>
      </c>
      <c r="Y5335" s="1">
        <v>0</v>
      </c>
      <c r="AA5335" s="1">
        <v>0</v>
      </c>
      <c r="AC5335" s="1">
        <v>0</v>
      </c>
      <c r="AE5335" s="1">
        <v>0</v>
      </c>
      <c r="AG5335" s="1">
        <v>2</v>
      </c>
      <c r="AH5335" s="1">
        <v>10000</v>
      </c>
    </row>
    <row r="5336" spans="1:34">
      <c r="A5336" s="1" t="s">
        <v>13743</v>
      </c>
      <c r="B5336" s="1" t="s">
        <v>13744</v>
      </c>
      <c r="C5336" s="1" t="s">
        <v>327</v>
      </c>
      <c r="H5336" s="1" t="s">
        <v>65</v>
      </c>
      <c r="I5336" s="1" t="s">
        <v>66</v>
      </c>
      <c r="V5336" s="1" t="s">
        <v>67</v>
      </c>
    </row>
    <row r="5337" spans="1:34">
      <c r="A5337" s="1" t="s">
        <v>13745</v>
      </c>
      <c r="B5337" s="1" t="s">
        <v>13746</v>
      </c>
      <c r="C5337" s="1" t="s">
        <v>112</v>
      </c>
      <c r="D5337" s="1">
        <v>5</v>
      </c>
      <c r="E5337" s="1">
        <v>44273</v>
      </c>
      <c r="F5337" s="1" t="s">
        <v>20332</v>
      </c>
      <c r="G5337" s="1" t="s">
        <v>72</v>
      </c>
      <c r="H5337" s="1" t="s">
        <v>65</v>
      </c>
      <c r="I5337" s="1">
        <v>0.6</v>
      </c>
      <c r="J5337" s="1" t="s">
        <v>75</v>
      </c>
      <c r="K5337" s="1">
        <v>0</v>
      </c>
      <c r="M5337" s="1">
        <v>0</v>
      </c>
      <c r="O5337" s="1">
        <v>0</v>
      </c>
      <c r="Q5337" s="1">
        <v>0</v>
      </c>
      <c r="S5337" s="1">
        <v>0</v>
      </c>
      <c r="U5337" s="1">
        <v>0</v>
      </c>
      <c r="W5337" s="1">
        <v>0</v>
      </c>
      <c r="Y5337" s="1">
        <v>0</v>
      </c>
      <c r="AA5337" s="1">
        <v>0</v>
      </c>
      <c r="AC5337" s="1">
        <v>0</v>
      </c>
      <c r="AE5337" s="1">
        <v>0</v>
      </c>
      <c r="AG5337" s="1">
        <v>1</v>
      </c>
      <c r="AH5337" s="1">
        <v>0</v>
      </c>
    </row>
    <row r="5338" spans="1:34">
      <c r="A5338" s="1" t="s">
        <v>13747</v>
      </c>
      <c r="B5338" s="1" t="s">
        <v>13748</v>
      </c>
      <c r="C5338" s="1" t="s">
        <v>826</v>
      </c>
      <c r="D5338" s="1">
        <v>4</v>
      </c>
      <c r="E5338" s="4">
        <v>44595</v>
      </c>
      <c r="F5338" s="1" t="s">
        <v>13749</v>
      </c>
      <c r="G5338" s="1" t="s">
        <v>80</v>
      </c>
      <c r="H5338" s="1" t="s">
        <v>73</v>
      </c>
      <c r="I5338" s="1">
        <v>0</v>
      </c>
      <c r="J5338" s="1" t="s">
        <v>89</v>
      </c>
      <c r="K5338" s="1">
        <v>0.65</v>
      </c>
      <c r="L5338" s="1" t="s">
        <v>82</v>
      </c>
      <c r="M5338" s="1">
        <v>0.73</v>
      </c>
      <c r="N5338" s="1" t="s">
        <v>83</v>
      </c>
      <c r="O5338" s="1">
        <v>0.77</v>
      </c>
      <c r="P5338" s="1" t="s">
        <v>84</v>
      </c>
      <c r="Q5338" s="1">
        <v>0.8</v>
      </c>
      <c r="R5338" s="1" t="s">
        <v>85</v>
      </c>
      <c r="S5338" s="1">
        <v>0</v>
      </c>
      <c r="U5338" s="1">
        <v>0</v>
      </c>
      <c r="W5338" s="1">
        <v>0</v>
      </c>
      <c r="Y5338" s="1">
        <v>0</v>
      </c>
      <c r="AA5338" s="1">
        <v>0</v>
      </c>
      <c r="AC5338" s="1">
        <v>0</v>
      </c>
      <c r="AE5338" s="1">
        <v>0</v>
      </c>
      <c r="AG5338" s="1">
        <v>4</v>
      </c>
      <c r="AH5338" s="1">
        <v>12000</v>
      </c>
    </row>
    <row r="5339" spans="1:34">
      <c r="A5339" s="1" t="s">
        <v>13750</v>
      </c>
      <c r="B5339" s="1" t="s">
        <v>13751</v>
      </c>
      <c r="C5339" s="1" t="s">
        <v>259</v>
      </c>
      <c r="H5339" s="1" t="s">
        <v>65</v>
      </c>
      <c r="I5339" s="1" t="s">
        <v>66</v>
      </c>
      <c r="V5339" s="1" t="s">
        <v>67</v>
      </c>
    </row>
    <row r="5340" spans="1:34">
      <c r="A5340" s="1" t="s">
        <v>13752</v>
      </c>
      <c r="B5340" s="1" t="s">
        <v>13753</v>
      </c>
      <c r="C5340" s="1" t="s">
        <v>337</v>
      </c>
      <c r="D5340" s="1">
        <v>4</v>
      </c>
      <c r="E5340" s="1">
        <v>42135</v>
      </c>
      <c r="F5340" s="1" t="s">
        <v>20332</v>
      </c>
      <c r="G5340" s="1" t="s">
        <v>72</v>
      </c>
      <c r="H5340" s="1" t="s">
        <v>65</v>
      </c>
      <c r="I5340" s="1">
        <v>0.8</v>
      </c>
      <c r="J5340" s="1" t="s">
        <v>75</v>
      </c>
      <c r="K5340" s="1">
        <v>0</v>
      </c>
      <c r="M5340" s="1">
        <v>0</v>
      </c>
      <c r="O5340" s="1">
        <v>0</v>
      </c>
      <c r="Q5340" s="1">
        <v>0</v>
      </c>
      <c r="S5340" s="1">
        <v>0</v>
      </c>
      <c r="U5340" s="1">
        <v>0</v>
      </c>
      <c r="W5340" s="1">
        <v>0</v>
      </c>
      <c r="Y5340" s="1">
        <v>0</v>
      </c>
      <c r="AA5340" s="1">
        <v>0</v>
      </c>
      <c r="AC5340" s="1">
        <v>0</v>
      </c>
      <c r="AE5340" s="1">
        <v>0</v>
      </c>
      <c r="AG5340" s="1">
        <v>1</v>
      </c>
      <c r="AH5340" s="1">
        <v>0</v>
      </c>
    </row>
    <row r="5341" spans="1:34">
      <c r="A5341" s="1" t="s">
        <v>13754</v>
      </c>
      <c r="B5341" s="1" t="s">
        <v>13755</v>
      </c>
      <c r="C5341" s="1" t="s">
        <v>149</v>
      </c>
      <c r="D5341" s="1">
        <v>2</v>
      </c>
      <c r="E5341" s="4">
        <v>44664</v>
      </c>
      <c r="F5341" s="1" t="s">
        <v>13756</v>
      </c>
      <c r="G5341" s="1" t="s">
        <v>72</v>
      </c>
      <c r="H5341" s="1" t="s">
        <v>65</v>
      </c>
      <c r="I5341" s="1">
        <v>0.8</v>
      </c>
      <c r="J5341" s="1" t="s">
        <v>75</v>
      </c>
      <c r="K5341" s="1">
        <v>0</v>
      </c>
      <c r="M5341" s="1">
        <v>0</v>
      </c>
      <c r="O5341" s="1">
        <v>0</v>
      </c>
      <c r="Q5341" s="1">
        <v>0</v>
      </c>
      <c r="S5341" s="1">
        <v>0</v>
      </c>
      <c r="U5341" s="1">
        <v>0</v>
      </c>
      <c r="W5341" s="1">
        <v>0</v>
      </c>
      <c r="Y5341" s="1">
        <v>0</v>
      </c>
      <c r="AA5341" s="1">
        <v>0</v>
      </c>
      <c r="AC5341" s="1">
        <v>0</v>
      </c>
      <c r="AE5341" s="1">
        <v>0</v>
      </c>
      <c r="AG5341" s="1">
        <v>1</v>
      </c>
      <c r="AH5341" s="1">
        <v>0</v>
      </c>
    </row>
    <row r="5342" spans="1:34">
      <c r="A5342" s="1" t="s">
        <v>13757</v>
      </c>
      <c r="B5342" s="1" t="s">
        <v>13758</v>
      </c>
      <c r="C5342" s="1" t="s">
        <v>129</v>
      </c>
      <c r="D5342" s="1">
        <v>15</v>
      </c>
      <c r="E5342" s="4">
        <v>44711</v>
      </c>
      <c r="F5342" s="1" t="s">
        <v>13759</v>
      </c>
      <c r="G5342" s="1" t="s">
        <v>72</v>
      </c>
      <c r="H5342" s="1" t="s">
        <v>65</v>
      </c>
      <c r="I5342" s="1">
        <v>0.5</v>
      </c>
      <c r="J5342" s="1" t="s">
        <v>75</v>
      </c>
      <c r="K5342" s="1">
        <v>0</v>
      </c>
      <c r="M5342" s="1">
        <v>0</v>
      </c>
      <c r="O5342" s="1">
        <v>0</v>
      </c>
      <c r="Q5342" s="1">
        <v>0</v>
      </c>
      <c r="S5342" s="1">
        <v>0</v>
      </c>
      <c r="U5342" s="1">
        <v>0</v>
      </c>
      <c r="W5342" s="1">
        <v>0</v>
      </c>
      <c r="Y5342" s="1">
        <v>0</v>
      </c>
      <c r="AA5342" s="1">
        <v>0</v>
      </c>
      <c r="AC5342" s="1">
        <v>0</v>
      </c>
      <c r="AE5342" s="1">
        <v>0</v>
      </c>
      <c r="AG5342" s="1">
        <v>1</v>
      </c>
      <c r="AH5342" s="1">
        <v>0</v>
      </c>
    </row>
    <row r="5343" spans="1:34">
      <c r="A5343" s="1" t="s">
        <v>13760</v>
      </c>
      <c r="B5343" s="1" t="s">
        <v>13761</v>
      </c>
      <c r="C5343" s="1" t="s">
        <v>152</v>
      </c>
      <c r="D5343" s="1">
        <v>5</v>
      </c>
      <c r="E5343" s="4">
        <v>44651</v>
      </c>
      <c r="F5343" s="1" t="s">
        <v>13762</v>
      </c>
      <c r="G5343" s="1" t="s">
        <v>80</v>
      </c>
      <c r="H5343" s="1" t="s">
        <v>73</v>
      </c>
      <c r="I5343" s="1">
        <v>0</v>
      </c>
      <c r="J5343" s="1" t="s">
        <v>651</v>
      </c>
      <c r="K5343" s="1">
        <v>0.8</v>
      </c>
      <c r="L5343" s="1" t="s">
        <v>75</v>
      </c>
      <c r="M5343" s="1">
        <v>0</v>
      </c>
      <c r="O5343" s="1">
        <v>0</v>
      </c>
      <c r="Q5343" s="1">
        <v>0</v>
      </c>
      <c r="S5343" s="1">
        <v>0</v>
      </c>
      <c r="U5343" s="1">
        <v>0</v>
      </c>
      <c r="W5343" s="1">
        <v>0</v>
      </c>
      <c r="Y5343" s="1">
        <v>0</v>
      </c>
      <c r="AA5343" s="1">
        <v>0</v>
      </c>
      <c r="AC5343" s="1">
        <v>0</v>
      </c>
      <c r="AE5343" s="1">
        <v>0</v>
      </c>
      <c r="AG5343" s="1">
        <v>2</v>
      </c>
      <c r="AH5343" s="1">
        <v>14999.99</v>
      </c>
    </row>
    <row r="5344" spans="1:34">
      <c r="A5344" s="1" t="s">
        <v>13763</v>
      </c>
      <c r="B5344" s="1" t="s">
        <v>13764</v>
      </c>
      <c r="C5344" s="1" t="s">
        <v>259</v>
      </c>
      <c r="D5344" s="1">
        <v>9</v>
      </c>
      <c r="E5344" s="4">
        <v>44621</v>
      </c>
      <c r="F5344" s="1" t="s">
        <v>13765</v>
      </c>
      <c r="G5344" s="1" t="s">
        <v>72</v>
      </c>
      <c r="H5344" s="1" t="s">
        <v>65</v>
      </c>
      <c r="I5344" s="1">
        <v>0.3</v>
      </c>
      <c r="J5344" s="1" t="s">
        <v>75</v>
      </c>
      <c r="K5344" s="1">
        <v>0</v>
      </c>
      <c r="M5344" s="1">
        <v>0</v>
      </c>
      <c r="O5344" s="1">
        <v>0</v>
      </c>
      <c r="Q5344" s="1">
        <v>0</v>
      </c>
      <c r="S5344" s="1">
        <v>0</v>
      </c>
      <c r="U5344" s="1">
        <v>0</v>
      </c>
      <c r="W5344" s="1">
        <v>0</v>
      </c>
      <c r="Y5344" s="1">
        <v>0</v>
      </c>
      <c r="AA5344" s="1">
        <v>0</v>
      </c>
      <c r="AC5344" s="1">
        <v>0</v>
      </c>
      <c r="AE5344" s="1">
        <v>0</v>
      </c>
      <c r="AG5344" s="1">
        <v>1</v>
      </c>
      <c r="AH5344" s="1">
        <v>0</v>
      </c>
    </row>
    <row r="5345" spans="1:34">
      <c r="A5345" s="1" t="s">
        <v>13766</v>
      </c>
      <c r="B5345" s="1" t="s">
        <v>13767</v>
      </c>
      <c r="C5345" s="1" t="s">
        <v>259</v>
      </c>
      <c r="H5345" s="1" t="s">
        <v>65</v>
      </c>
      <c r="I5345" s="1" t="s">
        <v>66</v>
      </c>
      <c r="V5345" s="1" t="s">
        <v>67</v>
      </c>
    </row>
    <row r="5346" spans="1:34">
      <c r="A5346" s="1" t="s">
        <v>13768</v>
      </c>
      <c r="B5346" s="1" t="s">
        <v>13769</v>
      </c>
      <c r="C5346" s="1" t="s">
        <v>337</v>
      </c>
      <c r="D5346" s="1">
        <v>7</v>
      </c>
      <c r="E5346" s="1">
        <v>42487</v>
      </c>
      <c r="F5346" s="1" t="s">
        <v>20332</v>
      </c>
      <c r="G5346" s="1" t="s">
        <v>72</v>
      </c>
      <c r="H5346" s="1" t="s">
        <v>65</v>
      </c>
      <c r="I5346" s="1">
        <v>0.8</v>
      </c>
      <c r="J5346" s="1" t="s">
        <v>75</v>
      </c>
      <c r="K5346" s="1">
        <v>0</v>
      </c>
      <c r="M5346" s="1">
        <v>0</v>
      </c>
      <c r="O5346" s="1">
        <v>0</v>
      </c>
      <c r="Q5346" s="1">
        <v>0</v>
      </c>
      <c r="S5346" s="1">
        <v>0</v>
      </c>
      <c r="U5346" s="1">
        <v>0</v>
      </c>
      <c r="W5346" s="1">
        <v>0</v>
      </c>
      <c r="Y5346" s="1">
        <v>0</v>
      </c>
      <c r="AA5346" s="1">
        <v>0</v>
      </c>
      <c r="AC5346" s="1">
        <v>0</v>
      </c>
      <c r="AE5346" s="1">
        <v>0</v>
      </c>
      <c r="AG5346" s="1">
        <v>1</v>
      </c>
      <c r="AH5346" s="1">
        <v>0</v>
      </c>
    </row>
    <row r="5347" spans="1:34">
      <c r="A5347" s="1" t="s">
        <v>13770</v>
      </c>
      <c r="B5347" s="1" t="s">
        <v>13771</v>
      </c>
      <c r="C5347" s="1" t="s">
        <v>779</v>
      </c>
      <c r="D5347" s="1">
        <v>14</v>
      </c>
      <c r="E5347" s="4">
        <v>44679</v>
      </c>
      <c r="F5347" s="1" t="s">
        <v>13772</v>
      </c>
      <c r="G5347" s="1" t="s">
        <v>80</v>
      </c>
      <c r="H5347" s="1" t="s">
        <v>73</v>
      </c>
      <c r="I5347" s="1">
        <v>0</v>
      </c>
      <c r="J5347" s="1" t="s">
        <v>397</v>
      </c>
      <c r="K5347" s="1">
        <v>0.7</v>
      </c>
      <c r="L5347" s="1" t="s">
        <v>82</v>
      </c>
      <c r="M5347" s="1">
        <v>0.8</v>
      </c>
      <c r="N5347" s="1" t="s">
        <v>83</v>
      </c>
      <c r="O5347" s="1">
        <v>0.8</v>
      </c>
      <c r="P5347" s="1" t="s">
        <v>84</v>
      </c>
      <c r="Q5347" s="1">
        <v>0.8</v>
      </c>
      <c r="R5347" s="1" t="s">
        <v>85</v>
      </c>
      <c r="S5347" s="1">
        <v>0</v>
      </c>
      <c r="U5347" s="1">
        <v>0</v>
      </c>
      <c r="W5347" s="1">
        <v>0</v>
      </c>
      <c r="Y5347" s="1">
        <v>0</v>
      </c>
      <c r="AA5347" s="1">
        <v>0</v>
      </c>
      <c r="AC5347" s="1">
        <v>0</v>
      </c>
      <c r="AE5347" s="1">
        <v>0</v>
      </c>
      <c r="AG5347" s="1">
        <v>4</v>
      </c>
      <c r="AH5347" s="1">
        <v>8000</v>
      </c>
    </row>
    <row r="5348" spans="1:34">
      <c r="A5348" s="1" t="s">
        <v>13773</v>
      </c>
      <c r="B5348" s="1" t="s">
        <v>13774</v>
      </c>
      <c r="C5348" s="1" t="s">
        <v>259</v>
      </c>
      <c r="D5348" s="1">
        <v>7</v>
      </c>
      <c r="E5348" s="1">
        <v>42114</v>
      </c>
      <c r="F5348" s="1" t="s">
        <v>20332</v>
      </c>
      <c r="G5348" s="1" t="s">
        <v>72</v>
      </c>
      <c r="H5348" s="1" t="s">
        <v>65</v>
      </c>
      <c r="I5348" s="1">
        <v>0.6</v>
      </c>
      <c r="J5348" s="1" t="s">
        <v>75</v>
      </c>
      <c r="K5348" s="1">
        <v>0</v>
      </c>
      <c r="M5348" s="1">
        <v>0</v>
      </c>
      <c r="O5348" s="1">
        <v>0</v>
      </c>
      <c r="Q5348" s="1">
        <v>0</v>
      </c>
      <c r="S5348" s="1">
        <v>0</v>
      </c>
      <c r="U5348" s="1">
        <v>0</v>
      </c>
      <c r="W5348" s="1">
        <v>0</v>
      </c>
      <c r="Y5348" s="1">
        <v>0</v>
      </c>
      <c r="AA5348" s="1">
        <v>0</v>
      </c>
      <c r="AC5348" s="1">
        <v>0</v>
      </c>
      <c r="AE5348" s="1">
        <v>0</v>
      </c>
      <c r="AG5348" s="1">
        <v>1</v>
      </c>
      <c r="AH5348" s="1">
        <v>0</v>
      </c>
    </row>
    <row r="5349" spans="1:34">
      <c r="A5349" s="1" t="s">
        <v>13775</v>
      </c>
      <c r="B5349" s="1" t="s">
        <v>13776</v>
      </c>
      <c r="C5349" s="1" t="s">
        <v>369</v>
      </c>
      <c r="D5349" s="1">
        <v>4</v>
      </c>
      <c r="E5349" s="1">
        <v>44223</v>
      </c>
      <c r="F5349" s="1" t="s">
        <v>20332</v>
      </c>
      <c r="G5349" s="1" t="s">
        <v>72</v>
      </c>
      <c r="H5349" s="1" t="s">
        <v>65</v>
      </c>
      <c r="I5349" s="1">
        <v>0.4</v>
      </c>
      <c r="J5349" s="1" t="s">
        <v>75</v>
      </c>
      <c r="K5349" s="1">
        <v>0</v>
      </c>
      <c r="M5349" s="1">
        <v>0</v>
      </c>
      <c r="O5349" s="1">
        <v>0</v>
      </c>
      <c r="Q5349" s="1">
        <v>0</v>
      </c>
      <c r="S5349" s="1">
        <v>0</v>
      </c>
      <c r="U5349" s="1">
        <v>0</v>
      </c>
      <c r="W5349" s="1">
        <v>0</v>
      </c>
      <c r="Y5349" s="1">
        <v>0</v>
      </c>
      <c r="AA5349" s="1">
        <v>0</v>
      </c>
      <c r="AC5349" s="1">
        <v>0</v>
      </c>
      <c r="AE5349" s="1">
        <v>0</v>
      </c>
      <c r="AG5349" s="1">
        <v>1</v>
      </c>
      <c r="AH5349" s="1">
        <v>0</v>
      </c>
    </row>
    <row r="5350" spans="1:34">
      <c r="A5350" s="1" t="s">
        <v>13777</v>
      </c>
      <c r="B5350" s="1" t="s">
        <v>13778</v>
      </c>
      <c r="C5350" s="1" t="s">
        <v>259</v>
      </c>
      <c r="D5350" s="1">
        <v>11</v>
      </c>
      <c r="E5350" s="4">
        <v>44630</v>
      </c>
      <c r="F5350" s="1" t="s">
        <v>13779</v>
      </c>
      <c r="G5350" s="1" t="s">
        <v>80</v>
      </c>
      <c r="H5350" s="1" t="s">
        <v>73</v>
      </c>
      <c r="I5350" s="1">
        <v>0.6</v>
      </c>
      <c r="J5350" s="1" t="s">
        <v>82</v>
      </c>
      <c r="K5350" s="1">
        <v>0.65</v>
      </c>
      <c r="L5350" s="1" t="s">
        <v>83</v>
      </c>
      <c r="M5350" s="1">
        <v>0.7</v>
      </c>
      <c r="N5350" s="1" t="s">
        <v>84</v>
      </c>
      <c r="O5350" s="1">
        <v>0.8</v>
      </c>
      <c r="P5350" s="1" t="s">
        <v>85</v>
      </c>
      <c r="Q5350" s="1">
        <v>0</v>
      </c>
      <c r="S5350" s="1">
        <v>0</v>
      </c>
      <c r="U5350" s="1">
        <v>0</v>
      </c>
      <c r="W5350" s="1">
        <v>0</v>
      </c>
      <c r="Y5350" s="1">
        <v>0</v>
      </c>
      <c r="AA5350" s="1">
        <v>0</v>
      </c>
      <c r="AC5350" s="1">
        <v>0</v>
      </c>
      <c r="AE5350" s="1">
        <v>0</v>
      </c>
      <c r="AG5350" s="1">
        <v>3</v>
      </c>
      <c r="AH5350" s="1">
        <v>0</v>
      </c>
    </row>
    <row r="5351" spans="1:34">
      <c r="A5351" s="1" t="s">
        <v>13780</v>
      </c>
      <c r="B5351" s="1" t="s">
        <v>13781</v>
      </c>
      <c r="C5351" s="1" t="s">
        <v>199</v>
      </c>
      <c r="D5351" s="1">
        <v>7</v>
      </c>
      <c r="E5351" s="4">
        <v>44651</v>
      </c>
      <c r="F5351" s="1" t="s">
        <v>13782</v>
      </c>
      <c r="G5351" s="1" t="s">
        <v>72</v>
      </c>
      <c r="H5351" s="1" t="s">
        <v>65</v>
      </c>
      <c r="I5351" s="1">
        <v>0.4</v>
      </c>
      <c r="J5351" s="1" t="s">
        <v>75</v>
      </c>
      <c r="K5351" s="1">
        <v>0</v>
      </c>
      <c r="M5351" s="1">
        <v>0</v>
      </c>
      <c r="O5351" s="1">
        <v>0</v>
      </c>
      <c r="Q5351" s="1">
        <v>0</v>
      </c>
      <c r="S5351" s="1">
        <v>0</v>
      </c>
      <c r="U5351" s="1">
        <v>0</v>
      </c>
      <c r="W5351" s="1">
        <v>0</v>
      </c>
      <c r="Y5351" s="1">
        <v>0</v>
      </c>
      <c r="AA5351" s="1">
        <v>0</v>
      </c>
      <c r="AC5351" s="1">
        <v>0</v>
      </c>
      <c r="AE5351" s="1">
        <v>0</v>
      </c>
      <c r="AG5351" s="1">
        <v>1</v>
      </c>
      <c r="AH5351" s="1">
        <v>0</v>
      </c>
    </row>
    <row r="5352" spans="1:34">
      <c r="A5352" s="1" t="s">
        <v>13783</v>
      </c>
      <c r="B5352" s="1" t="s">
        <v>13784</v>
      </c>
      <c r="C5352" s="1" t="s">
        <v>259</v>
      </c>
      <c r="D5352" s="1">
        <v>2</v>
      </c>
      <c r="E5352" s="4">
        <v>44603</v>
      </c>
      <c r="F5352" s="1" t="s">
        <v>13785</v>
      </c>
      <c r="G5352" s="1" t="s">
        <v>80</v>
      </c>
      <c r="H5352" s="1" t="s">
        <v>73</v>
      </c>
      <c r="I5352" s="1">
        <v>0.2</v>
      </c>
      <c r="J5352" s="1" t="s">
        <v>82</v>
      </c>
      <c r="K5352" s="1">
        <v>0.4</v>
      </c>
      <c r="L5352" s="1" t="s">
        <v>83</v>
      </c>
      <c r="M5352" s="1">
        <v>0.6</v>
      </c>
      <c r="N5352" s="1" t="s">
        <v>84</v>
      </c>
      <c r="O5352" s="1">
        <v>0.8</v>
      </c>
      <c r="P5352" s="1" t="s">
        <v>85</v>
      </c>
      <c r="Q5352" s="1">
        <v>0</v>
      </c>
      <c r="S5352" s="1">
        <v>0</v>
      </c>
      <c r="U5352" s="1">
        <v>0</v>
      </c>
      <c r="W5352" s="1">
        <v>0</v>
      </c>
      <c r="Y5352" s="1">
        <v>0</v>
      </c>
      <c r="AA5352" s="1">
        <v>0</v>
      </c>
      <c r="AC5352" s="1">
        <v>0</v>
      </c>
      <c r="AE5352" s="1">
        <v>0</v>
      </c>
      <c r="AG5352" s="1">
        <v>3</v>
      </c>
      <c r="AH5352" s="1">
        <v>0</v>
      </c>
    </row>
    <row r="5353" spans="1:34">
      <c r="A5353" s="1" t="s">
        <v>13786</v>
      </c>
      <c r="B5353" s="1" t="s">
        <v>13787</v>
      </c>
      <c r="C5353" s="1" t="s">
        <v>322</v>
      </c>
      <c r="D5353" s="1">
        <v>11</v>
      </c>
      <c r="E5353" s="4">
        <v>44709</v>
      </c>
      <c r="F5353" s="1" t="s">
        <v>13788</v>
      </c>
      <c r="G5353" s="1" t="s">
        <v>72</v>
      </c>
      <c r="H5353" s="1" t="s">
        <v>65</v>
      </c>
      <c r="I5353" s="1">
        <v>0.8</v>
      </c>
      <c r="J5353" s="1" t="s">
        <v>75</v>
      </c>
      <c r="K5353" s="1">
        <v>0</v>
      </c>
      <c r="M5353" s="1">
        <v>0</v>
      </c>
      <c r="O5353" s="1">
        <v>0</v>
      </c>
      <c r="Q5353" s="1">
        <v>0</v>
      </c>
      <c r="S5353" s="1">
        <v>0</v>
      </c>
      <c r="U5353" s="1">
        <v>0</v>
      </c>
      <c r="W5353" s="1">
        <v>0</v>
      </c>
      <c r="Y5353" s="1">
        <v>0</v>
      </c>
      <c r="AA5353" s="1">
        <v>0</v>
      </c>
      <c r="AC5353" s="1">
        <v>0</v>
      </c>
      <c r="AE5353" s="1">
        <v>0</v>
      </c>
      <c r="AG5353" s="1">
        <v>1</v>
      </c>
      <c r="AH5353" s="1">
        <v>0</v>
      </c>
    </row>
    <row r="5354" spans="1:34">
      <c r="A5354" s="1" t="s">
        <v>13789</v>
      </c>
      <c r="B5354" s="1" t="s">
        <v>13790</v>
      </c>
      <c r="C5354" s="1" t="s">
        <v>334</v>
      </c>
      <c r="D5354" s="1">
        <v>14</v>
      </c>
      <c r="E5354" s="1">
        <v>44408</v>
      </c>
      <c r="F5354" s="1" t="s">
        <v>20332</v>
      </c>
      <c r="G5354" s="1" t="s">
        <v>72</v>
      </c>
      <c r="H5354" s="1" t="s">
        <v>73</v>
      </c>
      <c r="I5354" s="1">
        <v>0</v>
      </c>
      <c r="J5354" s="1" t="s">
        <v>20695</v>
      </c>
      <c r="K5354" s="1">
        <v>0.8</v>
      </c>
      <c r="L5354" s="1" t="s">
        <v>75</v>
      </c>
      <c r="M5354" s="1">
        <v>0</v>
      </c>
      <c r="O5354" s="1">
        <v>0</v>
      </c>
      <c r="Q5354" s="1">
        <v>0</v>
      </c>
      <c r="S5354" s="1">
        <v>0</v>
      </c>
      <c r="U5354" s="1">
        <v>0</v>
      </c>
      <c r="W5354" s="1">
        <v>0</v>
      </c>
      <c r="Y5354" s="1">
        <v>0</v>
      </c>
      <c r="AA5354" s="1">
        <v>0</v>
      </c>
      <c r="AC5354" s="1">
        <v>0</v>
      </c>
      <c r="AE5354" s="1">
        <v>0</v>
      </c>
      <c r="AG5354" s="1">
        <v>5</v>
      </c>
      <c r="AH5354" s="1">
        <v>0</v>
      </c>
    </row>
    <row r="5355" spans="1:34">
      <c r="A5355" s="1" t="s">
        <v>13791</v>
      </c>
      <c r="B5355" s="1" t="s">
        <v>13792</v>
      </c>
      <c r="C5355" s="1" t="s">
        <v>118</v>
      </c>
      <c r="H5355" s="1" t="s">
        <v>65</v>
      </c>
      <c r="I5355" s="1" t="s">
        <v>66</v>
      </c>
      <c r="V5355" s="1" t="s">
        <v>67</v>
      </c>
    </row>
    <row r="5356" spans="1:34">
      <c r="A5356" s="1" t="s">
        <v>13793</v>
      </c>
      <c r="B5356" s="1" t="s">
        <v>13794</v>
      </c>
      <c r="C5356" s="1" t="s">
        <v>411</v>
      </c>
      <c r="H5356" s="1" t="s">
        <v>65</v>
      </c>
      <c r="I5356" s="1" t="s">
        <v>66</v>
      </c>
      <c r="V5356" s="1" t="s">
        <v>67</v>
      </c>
    </row>
    <row r="5357" spans="1:34">
      <c r="A5357" s="1" t="s">
        <v>13795</v>
      </c>
      <c r="B5357" s="1" t="s">
        <v>13796</v>
      </c>
      <c r="C5357" s="1" t="s">
        <v>731</v>
      </c>
      <c r="D5357" s="1">
        <v>6</v>
      </c>
      <c r="E5357" s="4">
        <v>44648</v>
      </c>
      <c r="F5357" s="1" t="s">
        <v>13797</v>
      </c>
      <c r="G5357" s="1" t="s">
        <v>80</v>
      </c>
      <c r="H5357" s="1" t="s">
        <v>73</v>
      </c>
      <c r="I5357" s="1">
        <v>0</v>
      </c>
      <c r="J5357" s="1" t="s">
        <v>81</v>
      </c>
      <c r="K5357" s="1">
        <v>0.45</v>
      </c>
      <c r="L5357" s="1" t="s">
        <v>82</v>
      </c>
      <c r="M5357" s="1">
        <v>0.45</v>
      </c>
      <c r="N5357" s="1" t="s">
        <v>83</v>
      </c>
      <c r="O5357" s="1">
        <v>0.53</v>
      </c>
      <c r="P5357" s="1" t="s">
        <v>84</v>
      </c>
      <c r="Q5357" s="1">
        <v>0.77</v>
      </c>
      <c r="R5357" s="1" t="s">
        <v>85</v>
      </c>
      <c r="S5357" s="1">
        <v>0</v>
      </c>
      <c r="U5357" s="1">
        <v>0</v>
      </c>
      <c r="W5357" s="1">
        <v>0</v>
      </c>
      <c r="Y5357" s="1">
        <v>0</v>
      </c>
      <c r="AA5357" s="1">
        <v>0</v>
      </c>
      <c r="AC5357" s="1">
        <v>0</v>
      </c>
      <c r="AE5357" s="1">
        <v>0</v>
      </c>
      <c r="AG5357" s="1">
        <v>4</v>
      </c>
      <c r="AH5357" s="1">
        <v>15000</v>
      </c>
    </row>
    <row r="5358" spans="1:34">
      <c r="A5358" s="1" t="s">
        <v>13798</v>
      </c>
      <c r="B5358" s="1" t="s">
        <v>13799</v>
      </c>
      <c r="C5358" s="1" t="s">
        <v>334</v>
      </c>
      <c r="D5358" s="1">
        <v>11</v>
      </c>
      <c r="E5358" s="4">
        <v>44711</v>
      </c>
      <c r="F5358" s="1" t="s">
        <v>13800</v>
      </c>
      <c r="G5358" s="1" t="s">
        <v>72</v>
      </c>
      <c r="H5358" s="1" t="s">
        <v>65</v>
      </c>
      <c r="I5358" s="1">
        <v>0.8</v>
      </c>
      <c r="J5358" s="1" t="s">
        <v>75</v>
      </c>
      <c r="K5358" s="1">
        <v>0</v>
      </c>
      <c r="M5358" s="1">
        <v>0</v>
      </c>
      <c r="O5358" s="1">
        <v>0</v>
      </c>
      <c r="Q5358" s="1">
        <v>0</v>
      </c>
      <c r="S5358" s="1">
        <v>0</v>
      </c>
      <c r="U5358" s="1">
        <v>0</v>
      </c>
      <c r="W5358" s="1">
        <v>0</v>
      </c>
      <c r="Y5358" s="1">
        <v>0</v>
      </c>
      <c r="AA5358" s="1">
        <v>0</v>
      </c>
      <c r="AC5358" s="1">
        <v>0</v>
      </c>
      <c r="AE5358" s="1">
        <v>0</v>
      </c>
      <c r="AG5358" s="1">
        <v>1</v>
      </c>
      <c r="AH5358" s="1">
        <v>0</v>
      </c>
    </row>
    <row r="5359" spans="1:34">
      <c r="A5359" s="1" t="s">
        <v>13801</v>
      </c>
      <c r="B5359" s="1" t="s">
        <v>13802</v>
      </c>
      <c r="C5359" s="1" t="s">
        <v>259</v>
      </c>
      <c r="D5359" s="1">
        <v>31</v>
      </c>
      <c r="E5359" s="4">
        <v>44550</v>
      </c>
      <c r="F5359" s="1" t="s">
        <v>13803</v>
      </c>
      <c r="G5359" s="1" t="s">
        <v>72</v>
      </c>
      <c r="H5359" s="1" t="s">
        <v>65</v>
      </c>
      <c r="I5359" s="1">
        <v>0.8</v>
      </c>
      <c r="J5359" s="1" t="s">
        <v>75</v>
      </c>
      <c r="K5359" s="1">
        <v>0</v>
      </c>
      <c r="M5359" s="1">
        <v>0</v>
      </c>
      <c r="O5359" s="1">
        <v>0</v>
      </c>
      <c r="Q5359" s="1">
        <v>0</v>
      </c>
      <c r="S5359" s="1">
        <v>0</v>
      </c>
      <c r="U5359" s="1">
        <v>0</v>
      </c>
      <c r="W5359" s="1">
        <v>0</v>
      </c>
      <c r="Y5359" s="1">
        <v>0</v>
      </c>
      <c r="AA5359" s="1">
        <v>0</v>
      </c>
      <c r="AC5359" s="1">
        <v>0</v>
      </c>
      <c r="AE5359" s="1">
        <v>0</v>
      </c>
      <c r="AG5359" s="1">
        <v>1</v>
      </c>
      <c r="AH5359" s="1">
        <v>0</v>
      </c>
    </row>
    <row r="5360" spans="1:34">
      <c r="A5360" s="1" t="s">
        <v>13804</v>
      </c>
      <c r="B5360" s="1" t="s">
        <v>13805</v>
      </c>
      <c r="C5360" s="1" t="s">
        <v>3338</v>
      </c>
      <c r="D5360" s="1">
        <v>27</v>
      </c>
      <c r="E5360" s="4">
        <v>44700</v>
      </c>
      <c r="F5360" s="1" t="s">
        <v>13806</v>
      </c>
      <c r="G5360" s="1" t="s">
        <v>72</v>
      </c>
      <c r="H5360" s="1" t="s">
        <v>65</v>
      </c>
      <c r="I5360" s="1">
        <v>0.5</v>
      </c>
      <c r="J5360" s="1" t="s">
        <v>75</v>
      </c>
      <c r="K5360" s="1">
        <v>0</v>
      </c>
      <c r="M5360" s="1">
        <v>0</v>
      </c>
      <c r="O5360" s="1">
        <v>0</v>
      </c>
      <c r="Q5360" s="1">
        <v>0</v>
      </c>
      <c r="S5360" s="1">
        <v>0</v>
      </c>
      <c r="U5360" s="1">
        <v>0</v>
      </c>
      <c r="W5360" s="1">
        <v>0</v>
      </c>
      <c r="Y5360" s="1">
        <v>0</v>
      </c>
      <c r="AA5360" s="1">
        <v>0</v>
      </c>
      <c r="AC5360" s="1">
        <v>0</v>
      </c>
      <c r="AE5360" s="1">
        <v>0</v>
      </c>
      <c r="AG5360" s="1">
        <v>1</v>
      </c>
      <c r="AH5360" s="1">
        <v>0</v>
      </c>
    </row>
    <row r="5361" spans="1:34">
      <c r="A5361" s="1" t="s">
        <v>13807</v>
      </c>
      <c r="B5361" s="1" t="s">
        <v>13808</v>
      </c>
      <c r="C5361" s="1" t="s">
        <v>65</v>
      </c>
      <c r="D5361" s="1">
        <v>25</v>
      </c>
      <c r="E5361" s="4">
        <v>44550</v>
      </c>
      <c r="F5361" s="1" t="s">
        <v>13809</v>
      </c>
      <c r="G5361" s="1" t="s">
        <v>72</v>
      </c>
      <c r="H5361" s="1" t="s">
        <v>65</v>
      </c>
      <c r="I5361" s="1">
        <v>0.6</v>
      </c>
      <c r="J5361" s="1" t="s">
        <v>75</v>
      </c>
      <c r="K5361" s="1">
        <v>0</v>
      </c>
      <c r="M5361" s="1">
        <v>0</v>
      </c>
      <c r="O5361" s="1">
        <v>0</v>
      </c>
      <c r="Q5361" s="1">
        <v>0</v>
      </c>
      <c r="S5361" s="1">
        <v>0</v>
      </c>
      <c r="U5361" s="1">
        <v>0</v>
      </c>
      <c r="W5361" s="1">
        <v>0</v>
      </c>
      <c r="Y5361" s="1">
        <v>0</v>
      </c>
      <c r="AA5361" s="1">
        <v>0</v>
      </c>
      <c r="AC5361" s="1">
        <v>0</v>
      </c>
      <c r="AE5361" s="1">
        <v>0</v>
      </c>
      <c r="AG5361" s="1">
        <v>1</v>
      </c>
      <c r="AH5361" s="1">
        <v>0</v>
      </c>
    </row>
    <row r="5362" spans="1:34">
      <c r="A5362" s="1" t="s">
        <v>13810</v>
      </c>
      <c r="B5362" s="1" t="s">
        <v>13811</v>
      </c>
      <c r="C5362" s="1" t="s">
        <v>327</v>
      </c>
      <c r="H5362" s="1" t="s">
        <v>65</v>
      </c>
      <c r="I5362" s="1" t="s">
        <v>66</v>
      </c>
      <c r="V5362" s="1" t="s">
        <v>67</v>
      </c>
    </row>
    <row r="5363" spans="1:34">
      <c r="A5363" s="1" t="s">
        <v>13812</v>
      </c>
      <c r="B5363" s="1" t="s">
        <v>13813</v>
      </c>
      <c r="C5363" s="1" t="s">
        <v>126</v>
      </c>
      <c r="H5363" s="1" t="s">
        <v>65</v>
      </c>
      <c r="I5363" s="1" t="s">
        <v>66</v>
      </c>
      <c r="V5363" s="1" t="s">
        <v>67</v>
      </c>
    </row>
    <row r="5364" spans="1:34">
      <c r="A5364" s="1" t="s">
        <v>13814</v>
      </c>
      <c r="B5364" s="1" t="s">
        <v>13815</v>
      </c>
      <c r="C5364" s="1" t="s">
        <v>322</v>
      </c>
      <c r="D5364" s="1">
        <v>7</v>
      </c>
      <c r="E5364" s="1">
        <v>44333</v>
      </c>
      <c r="F5364" s="1" t="s">
        <v>20332</v>
      </c>
      <c r="G5364" s="1" t="s">
        <v>72</v>
      </c>
      <c r="H5364" s="1" t="s">
        <v>65</v>
      </c>
      <c r="I5364" s="1">
        <v>0.8</v>
      </c>
      <c r="J5364" s="1" t="s">
        <v>75</v>
      </c>
      <c r="K5364" s="1">
        <v>0</v>
      </c>
      <c r="M5364" s="1">
        <v>0</v>
      </c>
      <c r="O5364" s="1">
        <v>0</v>
      </c>
      <c r="Q5364" s="1">
        <v>0</v>
      </c>
      <c r="S5364" s="1">
        <v>0</v>
      </c>
      <c r="U5364" s="1">
        <v>0</v>
      </c>
      <c r="W5364" s="1">
        <v>0</v>
      </c>
      <c r="Y5364" s="1">
        <v>0</v>
      </c>
      <c r="AA5364" s="1">
        <v>0</v>
      </c>
      <c r="AC5364" s="1">
        <v>0</v>
      </c>
      <c r="AE5364" s="1">
        <v>0</v>
      </c>
      <c r="AG5364" s="1">
        <v>1</v>
      </c>
      <c r="AH5364" s="1">
        <v>0</v>
      </c>
    </row>
    <row r="5365" spans="1:34">
      <c r="A5365" s="1" t="s">
        <v>13816</v>
      </c>
      <c r="B5365" s="1" t="s">
        <v>13817</v>
      </c>
      <c r="C5365" s="1" t="s">
        <v>118</v>
      </c>
      <c r="D5365" s="1">
        <v>12</v>
      </c>
      <c r="E5365" s="4">
        <v>44664</v>
      </c>
      <c r="F5365" s="1" t="s">
        <v>13818</v>
      </c>
      <c r="G5365" s="1" t="s">
        <v>80</v>
      </c>
      <c r="H5365" s="1" t="s">
        <v>73</v>
      </c>
      <c r="I5365" s="1">
        <v>0</v>
      </c>
      <c r="J5365" s="1" t="s">
        <v>74</v>
      </c>
      <c r="K5365" s="1">
        <v>0.5</v>
      </c>
      <c r="L5365" s="1" t="s">
        <v>82</v>
      </c>
      <c r="M5365" s="1">
        <v>0.63</v>
      </c>
      <c r="N5365" s="1" t="s">
        <v>83</v>
      </c>
      <c r="O5365" s="1">
        <v>0.76</v>
      </c>
      <c r="P5365" s="1" t="s">
        <v>84</v>
      </c>
      <c r="Q5365" s="1">
        <v>0.79</v>
      </c>
      <c r="R5365" s="1" t="s">
        <v>85</v>
      </c>
      <c r="S5365" s="1">
        <v>0</v>
      </c>
      <c r="U5365" s="1">
        <v>0</v>
      </c>
      <c r="W5365" s="1">
        <v>0</v>
      </c>
      <c r="Y5365" s="1">
        <v>0</v>
      </c>
      <c r="AA5365" s="1">
        <v>0</v>
      </c>
      <c r="AC5365" s="1">
        <v>0</v>
      </c>
      <c r="AE5365" s="1">
        <v>0</v>
      </c>
      <c r="AG5365" s="1">
        <v>4</v>
      </c>
      <c r="AH5365" s="1">
        <v>10000</v>
      </c>
    </row>
    <row r="5366" spans="1:34">
      <c r="A5366" s="1" t="s">
        <v>13819</v>
      </c>
      <c r="B5366" s="1" t="s">
        <v>13820</v>
      </c>
      <c r="C5366" s="1" t="s">
        <v>731</v>
      </c>
      <c r="D5366" s="1">
        <v>4</v>
      </c>
      <c r="E5366" s="1">
        <v>44301</v>
      </c>
      <c r="F5366" s="1" t="s">
        <v>20340</v>
      </c>
      <c r="G5366" s="1" t="s">
        <v>20341</v>
      </c>
      <c r="H5366" s="1" t="s">
        <v>73</v>
      </c>
      <c r="I5366" s="1">
        <v>0</v>
      </c>
      <c r="J5366" s="1" t="s">
        <v>20696</v>
      </c>
      <c r="K5366" s="1">
        <v>0.35</v>
      </c>
      <c r="L5366" s="1" t="s">
        <v>82</v>
      </c>
      <c r="M5366" s="1">
        <v>0.4</v>
      </c>
      <c r="N5366" s="1" t="s">
        <v>83</v>
      </c>
      <c r="O5366" s="1">
        <v>0.6</v>
      </c>
      <c r="P5366" s="1" t="s">
        <v>84</v>
      </c>
      <c r="Q5366" s="1">
        <v>0.7</v>
      </c>
      <c r="R5366" s="1" t="s">
        <v>85</v>
      </c>
      <c r="S5366" s="1">
        <v>0</v>
      </c>
      <c r="U5366" s="1">
        <v>0</v>
      </c>
      <c r="W5366" s="1">
        <v>0</v>
      </c>
      <c r="Y5366" s="1">
        <v>0</v>
      </c>
      <c r="AA5366" s="1">
        <v>0</v>
      </c>
      <c r="AC5366" s="1">
        <v>0</v>
      </c>
      <c r="AE5366" s="1">
        <v>0</v>
      </c>
      <c r="AG5366" s="1">
        <v>6</v>
      </c>
      <c r="AH5366" s="1">
        <v>0</v>
      </c>
    </row>
    <row r="5367" spans="1:34">
      <c r="A5367" s="1" t="s">
        <v>13821</v>
      </c>
      <c r="B5367" s="1" t="s">
        <v>13822</v>
      </c>
      <c r="C5367" s="1" t="s">
        <v>112</v>
      </c>
      <c r="H5367" s="1" t="s">
        <v>65</v>
      </c>
      <c r="I5367" s="1" t="s">
        <v>66</v>
      </c>
      <c r="V5367" s="1" t="s">
        <v>67</v>
      </c>
    </row>
    <row r="5368" spans="1:34">
      <c r="A5368" s="1" t="s">
        <v>13823</v>
      </c>
      <c r="B5368" s="1" t="s">
        <v>13824</v>
      </c>
      <c r="C5368" s="1" t="s">
        <v>235</v>
      </c>
      <c r="D5368" s="1">
        <v>3</v>
      </c>
      <c r="E5368" s="4">
        <v>44648</v>
      </c>
      <c r="F5368" s="1" t="s">
        <v>13825</v>
      </c>
      <c r="G5368" s="1" t="s">
        <v>72</v>
      </c>
      <c r="H5368" s="1" t="s">
        <v>65</v>
      </c>
      <c r="I5368" s="1">
        <v>0.65</v>
      </c>
      <c r="J5368" s="1" t="s">
        <v>75</v>
      </c>
      <c r="K5368" s="1">
        <v>0</v>
      </c>
      <c r="M5368" s="1">
        <v>0</v>
      </c>
      <c r="O5368" s="1">
        <v>0</v>
      </c>
      <c r="Q5368" s="1">
        <v>0</v>
      </c>
      <c r="S5368" s="1">
        <v>0</v>
      </c>
      <c r="U5368" s="1">
        <v>0</v>
      </c>
      <c r="W5368" s="1">
        <v>0</v>
      </c>
      <c r="Y5368" s="1">
        <v>0</v>
      </c>
      <c r="AA5368" s="1">
        <v>0</v>
      </c>
      <c r="AC5368" s="1">
        <v>0</v>
      </c>
      <c r="AE5368" s="1">
        <v>0</v>
      </c>
      <c r="AG5368" s="1">
        <v>1</v>
      </c>
      <c r="AH5368" s="1">
        <v>0</v>
      </c>
    </row>
    <row r="5369" spans="1:34">
      <c r="A5369" s="1" t="s">
        <v>13826</v>
      </c>
      <c r="B5369" s="1" t="s">
        <v>13827</v>
      </c>
      <c r="C5369" s="1" t="s">
        <v>327</v>
      </c>
      <c r="D5369" s="1">
        <v>3</v>
      </c>
      <c r="E5369" s="4">
        <v>44657</v>
      </c>
      <c r="F5369" s="1" t="s">
        <v>13828</v>
      </c>
      <c r="G5369" s="1" t="s">
        <v>72</v>
      </c>
      <c r="H5369" s="1" t="s">
        <v>65</v>
      </c>
      <c r="I5369" s="1">
        <v>0.5</v>
      </c>
      <c r="J5369" s="1" t="s">
        <v>75</v>
      </c>
      <c r="K5369" s="1">
        <v>0</v>
      </c>
      <c r="M5369" s="1">
        <v>0</v>
      </c>
      <c r="O5369" s="1">
        <v>0</v>
      </c>
      <c r="Q5369" s="1">
        <v>0</v>
      </c>
      <c r="S5369" s="1">
        <v>0</v>
      </c>
      <c r="U5369" s="1">
        <v>0</v>
      </c>
      <c r="W5369" s="1">
        <v>0</v>
      </c>
      <c r="Y5369" s="1">
        <v>0</v>
      </c>
      <c r="AA5369" s="1">
        <v>0</v>
      </c>
      <c r="AC5369" s="1">
        <v>0</v>
      </c>
      <c r="AE5369" s="1">
        <v>0</v>
      </c>
      <c r="AG5369" s="1">
        <v>1</v>
      </c>
      <c r="AH5369" s="1">
        <v>0</v>
      </c>
    </row>
    <row r="5370" spans="1:34">
      <c r="A5370" s="1" t="s">
        <v>13829</v>
      </c>
      <c r="B5370" s="1" t="s">
        <v>13830</v>
      </c>
      <c r="C5370" s="1" t="s">
        <v>1153</v>
      </c>
      <c r="D5370" s="1">
        <v>14</v>
      </c>
      <c r="E5370" s="4">
        <v>44699</v>
      </c>
      <c r="F5370" s="1" t="s">
        <v>13831</v>
      </c>
      <c r="G5370" s="1" t="s">
        <v>72</v>
      </c>
      <c r="H5370" s="1" t="s">
        <v>65</v>
      </c>
      <c r="I5370" s="1">
        <v>0.1</v>
      </c>
      <c r="J5370" s="1" t="s">
        <v>75</v>
      </c>
      <c r="K5370" s="1">
        <v>0</v>
      </c>
      <c r="M5370" s="1">
        <v>0</v>
      </c>
      <c r="O5370" s="1">
        <v>0</v>
      </c>
      <c r="Q5370" s="1">
        <v>0</v>
      </c>
      <c r="S5370" s="1">
        <v>0</v>
      </c>
      <c r="U5370" s="1">
        <v>0</v>
      </c>
      <c r="W5370" s="1">
        <v>0</v>
      </c>
      <c r="Y5370" s="1">
        <v>0</v>
      </c>
      <c r="AA5370" s="1">
        <v>0</v>
      </c>
      <c r="AC5370" s="1">
        <v>0</v>
      </c>
      <c r="AE5370" s="1">
        <v>0</v>
      </c>
      <c r="AG5370" s="1">
        <v>1</v>
      </c>
      <c r="AH5370" s="1">
        <v>0</v>
      </c>
    </row>
    <row r="5371" spans="1:34">
      <c r="A5371" s="1" t="s">
        <v>13832</v>
      </c>
      <c r="B5371" s="1" t="s">
        <v>13833</v>
      </c>
      <c r="C5371" s="1" t="s">
        <v>1337</v>
      </c>
      <c r="D5371" s="1">
        <v>3</v>
      </c>
      <c r="E5371" s="4">
        <v>44629</v>
      </c>
      <c r="F5371" s="1" t="s">
        <v>20697</v>
      </c>
      <c r="G5371" s="1" t="s">
        <v>1821</v>
      </c>
      <c r="H5371" s="1" t="s">
        <v>73</v>
      </c>
      <c r="I5371" s="1">
        <v>0</v>
      </c>
      <c r="J5371" s="1" t="s">
        <v>74</v>
      </c>
      <c r="K5371" s="1">
        <v>0.6</v>
      </c>
      <c r="L5371" s="1" t="s">
        <v>82</v>
      </c>
      <c r="M5371" s="1">
        <v>0.7</v>
      </c>
      <c r="N5371" s="1" t="s">
        <v>83</v>
      </c>
      <c r="O5371" s="1">
        <v>0.75</v>
      </c>
      <c r="P5371" s="1" t="s">
        <v>84</v>
      </c>
      <c r="Q5371" s="1">
        <v>0.8</v>
      </c>
      <c r="R5371" s="1" t="s">
        <v>85</v>
      </c>
      <c r="S5371" s="1">
        <v>0</v>
      </c>
      <c r="U5371" s="1">
        <v>0</v>
      </c>
      <c r="W5371" s="1">
        <v>0</v>
      </c>
      <c r="Y5371" s="1">
        <v>0</v>
      </c>
      <c r="AA5371" s="1">
        <v>0</v>
      </c>
      <c r="AC5371" s="1">
        <v>0</v>
      </c>
      <c r="AE5371" s="1">
        <v>0</v>
      </c>
      <c r="AG5371" s="1">
        <v>4</v>
      </c>
      <c r="AH5371" s="1">
        <v>10000</v>
      </c>
    </row>
    <row r="5372" spans="1:34">
      <c r="A5372" s="1" t="s">
        <v>13834</v>
      </c>
      <c r="B5372" s="1" t="s">
        <v>13835</v>
      </c>
      <c r="C5372" s="1" t="s">
        <v>360</v>
      </c>
      <c r="H5372" s="1" t="s">
        <v>65</v>
      </c>
      <c r="I5372" s="1" t="s">
        <v>66</v>
      </c>
      <c r="V5372" s="1" t="s">
        <v>67</v>
      </c>
    </row>
    <row r="5373" spans="1:34">
      <c r="A5373" s="1" t="s">
        <v>13836</v>
      </c>
      <c r="B5373" s="1" t="s">
        <v>13837</v>
      </c>
      <c r="C5373" s="1" t="s">
        <v>126</v>
      </c>
      <c r="H5373" s="1" t="s">
        <v>65</v>
      </c>
      <c r="I5373" s="1" t="s">
        <v>66</v>
      </c>
      <c r="V5373" s="1" t="s">
        <v>67</v>
      </c>
    </row>
    <row r="5374" spans="1:34">
      <c r="A5374" s="1" t="s">
        <v>13838</v>
      </c>
      <c r="B5374" s="1" t="s">
        <v>13839</v>
      </c>
      <c r="C5374" s="1" t="s">
        <v>212</v>
      </c>
      <c r="D5374" s="1">
        <v>4</v>
      </c>
      <c r="E5374" s="4">
        <v>44594</v>
      </c>
      <c r="F5374" s="1" t="s">
        <v>13840</v>
      </c>
      <c r="G5374" s="1" t="s">
        <v>80</v>
      </c>
      <c r="H5374" s="1" t="s">
        <v>73</v>
      </c>
      <c r="I5374" s="1">
        <v>0</v>
      </c>
      <c r="J5374" s="1" t="s">
        <v>81</v>
      </c>
      <c r="K5374" s="1">
        <v>0.1</v>
      </c>
      <c r="L5374" s="1" t="s">
        <v>82</v>
      </c>
      <c r="M5374" s="1">
        <v>0.4</v>
      </c>
      <c r="N5374" s="1" t="s">
        <v>83</v>
      </c>
      <c r="O5374" s="1">
        <v>0.5</v>
      </c>
      <c r="P5374" s="1" t="s">
        <v>84</v>
      </c>
      <c r="Q5374" s="1">
        <v>0.7</v>
      </c>
      <c r="R5374" s="1" t="s">
        <v>85</v>
      </c>
      <c r="S5374" s="1">
        <v>0</v>
      </c>
      <c r="U5374" s="1">
        <v>0</v>
      </c>
      <c r="W5374" s="1">
        <v>0</v>
      </c>
      <c r="Y5374" s="1">
        <v>0</v>
      </c>
      <c r="AA5374" s="1">
        <v>0</v>
      </c>
      <c r="AC5374" s="1">
        <v>0</v>
      </c>
      <c r="AE5374" s="1">
        <v>0</v>
      </c>
      <c r="AG5374" s="1">
        <v>4</v>
      </c>
      <c r="AH5374" s="1">
        <v>15000</v>
      </c>
    </row>
    <row r="5375" spans="1:34">
      <c r="A5375" s="1" t="s">
        <v>13841</v>
      </c>
      <c r="B5375" s="1" t="s">
        <v>13842</v>
      </c>
      <c r="C5375" s="1" t="s">
        <v>199</v>
      </c>
      <c r="D5375" s="1">
        <v>11</v>
      </c>
      <c r="E5375" s="4">
        <v>44658</v>
      </c>
      <c r="F5375" s="1" t="s">
        <v>13843</v>
      </c>
      <c r="G5375" s="1" t="s">
        <v>745</v>
      </c>
      <c r="H5375" s="1" t="s">
        <v>73</v>
      </c>
      <c r="I5375" s="1">
        <v>0</v>
      </c>
      <c r="J5375" s="1" t="s">
        <v>81</v>
      </c>
      <c r="K5375" s="1">
        <v>0.01</v>
      </c>
      <c r="L5375" s="1" t="s">
        <v>82</v>
      </c>
      <c r="M5375" s="1">
        <v>0.4</v>
      </c>
      <c r="N5375" s="1" t="s">
        <v>83</v>
      </c>
      <c r="O5375" s="1">
        <v>0.5</v>
      </c>
      <c r="P5375" s="1" t="s">
        <v>84</v>
      </c>
      <c r="Q5375" s="1">
        <v>0.6</v>
      </c>
      <c r="R5375" s="1" t="s">
        <v>85</v>
      </c>
      <c r="S5375" s="1">
        <v>0</v>
      </c>
      <c r="U5375" s="1">
        <v>0</v>
      </c>
      <c r="W5375" s="1">
        <v>0</v>
      </c>
      <c r="Y5375" s="1">
        <v>0</v>
      </c>
      <c r="AA5375" s="1">
        <v>0</v>
      </c>
      <c r="AC5375" s="1">
        <v>0</v>
      </c>
      <c r="AE5375" s="1">
        <v>0</v>
      </c>
      <c r="AG5375" s="1">
        <v>4</v>
      </c>
      <c r="AH5375" s="1">
        <v>15000</v>
      </c>
    </row>
    <row r="5376" spans="1:34">
      <c r="A5376" s="1" t="s">
        <v>13844</v>
      </c>
      <c r="B5376" s="1" t="s">
        <v>13845</v>
      </c>
      <c r="C5376" s="1" t="s">
        <v>626</v>
      </c>
      <c r="D5376" s="1">
        <v>66</v>
      </c>
      <c r="E5376" s="4">
        <v>44551</v>
      </c>
      <c r="F5376" s="1" t="s">
        <v>13846</v>
      </c>
      <c r="G5376" s="1" t="s">
        <v>72</v>
      </c>
      <c r="H5376" s="1" t="s">
        <v>73</v>
      </c>
      <c r="I5376" s="1">
        <v>0</v>
      </c>
      <c r="J5376" s="1" t="s">
        <v>1194</v>
      </c>
      <c r="K5376" s="1">
        <v>0.8</v>
      </c>
      <c r="L5376" s="1" t="s">
        <v>75</v>
      </c>
      <c r="M5376" s="1">
        <v>0</v>
      </c>
      <c r="O5376" s="1">
        <v>0</v>
      </c>
      <c r="Q5376" s="1">
        <v>0</v>
      </c>
      <c r="S5376" s="1">
        <v>0</v>
      </c>
      <c r="U5376" s="1">
        <v>0</v>
      </c>
      <c r="W5376" s="1">
        <v>0</v>
      </c>
      <c r="Y5376" s="1">
        <v>0</v>
      </c>
      <c r="AA5376" s="1">
        <v>0</v>
      </c>
      <c r="AC5376" s="1">
        <v>0</v>
      </c>
      <c r="AE5376" s="1">
        <v>0</v>
      </c>
      <c r="AG5376" s="1">
        <v>2</v>
      </c>
      <c r="AH5376" s="1">
        <v>12500</v>
      </c>
    </row>
    <row r="5377" spans="1:34">
      <c r="A5377" s="1" t="s">
        <v>13847</v>
      </c>
      <c r="B5377" s="1" t="s">
        <v>13848</v>
      </c>
      <c r="C5377" s="1" t="s">
        <v>98</v>
      </c>
      <c r="D5377" s="1">
        <v>15</v>
      </c>
      <c r="E5377" s="4">
        <v>44678</v>
      </c>
      <c r="F5377" s="1" t="s">
        <v>13849</v>
      </c>
      <c r="G5377" s="1" t="s">
        <v>72</v>
      </c>
      <c r="H5377" s="1" t="s">
        <v>73</v>
      </c>
      <c r="I5377" s="1">
        <v>0</v>
      </c>
      <c r="J5377" s="1" t="s">
        <v>13850</v>
      </c>
      <c r="K5377" s="1">
        <v>0.8</v>
      </c>
      <c r="L5377" s="1" t="s">
        <v>75</v>
      </c>
      <c r="M5377" s="1">
        <v>0</v>
      </c>
      <c r="O5377" s="1">
        <v>0</v>
      </c>
      <c r="Q5377" s="1">
        <v>0</v>
      </c>
      <c r="S5377" s="1">
        <v>0</v>
      </c>
      <c r="U5377" s="1">
        <v>0</v>
      </c>
      <c r="W5377" s="1">
        <v>0</v>
      </c>
      <c r="Y5377" s="1">
        <v>0</v>
      </c>
      <c r="AA5377" s="1">
        <v>0</v>
      </c>
      <c r="AC5377" s="1">
        <v>0</v>
      </c>
      <c r="AE5377" s="1">
        <v>0</v>
      </c>
      <c r="AG5377" s="1">
        <v>5</v>
      </c>
      <c r="AH5377" s="1">
        <v>0</v>
      </c>
    </row>
    <row r="5378" spans="1:34">
      <c r="A5378" s="1" t="s">
        <v>13851</v>
      </c>
      <c r="B5378" s="1" t="s">
        <v>13852</v>
      </c>
      <c r="C5378" s="1" t="s">
        <v>350</v>
      </c>
      <c r="D5378" s="1">
        <v>4</v>
      </c>
      <c r="E5378" s="1">
        <v>43955</v>
      </c>
      <c r="F5378" s="1" t="s">
        <v>20332</v>
      </c>
      <c r="G5378" s="1" t="s">
        <v>72</v>
      </c>
      <c r="H5378" s="1" t="s">
        <v>65</v>
      </c>
      <c r="I5378" s="1">
        <v>0.6</v>
      </c>
      <c r="J5378" s="1" t="s">
        <v>75</v>
      </c>
      <c r="K5378" s="1">
        <v>0</v>
      </c>
      <c r="M5378" s="1">
        <v>0</v>
      </c>
      <c r="O5378" s="1">
        <v>0</v>
      </c>
      <c r="Q5378" s="1">
        <v>0</v>
      </c>
      <c r="S5378" s="1">
        <v>0</v>
      </c>
      <c r="U5378" s="1">
        <v>0</v>
      </c>
      <c r="W5378" s="1">
        <v>0</v>
      </c>
      <c r="Y5378" s="1">
        <v>0</v>
      </c>
      <c r="AA5378" s="1">
        <v>0</v>
      </c>
      <c r="AC5378" s="1">
        <v>0</v>
      </c>
      <c r="AE5378" s="1">
        <v>0</v>
      </c>
      <c r="AG5378" s="1">
        <v>1</v>
      </c>
      <c r="AH5378" s="1">
        <v>0</v>
      </c>
    </row>
    <row r="5379" spans="1:34">
      <c r="A5379" s="1" t="s">
        <v>13853</v>
      </c>
      <c r="B5379" s="1" t="s">
        <v>13854</v>
      </c>
      <c r="C5379" s="1" t="s">
        <v>78</v>
      </c>
      <c r="D5379" s="1">
        <v>11</v>
      </c>
      <c r="E5379" s="4">
        <v>44636</v>
      </c>
      <c r="F5379" s="1" t="s">
        <v>13855</v>
      </c>
      <c r="G5379" s="1" t="s">
        <v>72</v>
      </c>
      <c r="H5379" s="1" t="s">
        <v>65</v>
      </c>
      <c r="I5379" s="1">
        <v>0.6</v>
      </c>
      <c r="J5379" s="1" t="s">
        <v>75</v>
      </c>
      <c r="K5379" s="1">
        <v>0</v>
      </c>
      <c r="M5379" s="1">
        <v>0</v>
      </c>
      <c r="O5379" s="1">
        <v>0</v>
      </c>
      <c r="Q5379" s="1">
        <v>0</v>
      </c>
      <c r="S5379" s="1">
        <v>0</v>
      </c>
      <c r="U5379" s="1">
        <v>0</v>
      </c>
      <c r="W5379" s="1">
        <v>0</v>
      </c>
      <c r="Y5379" s="1">
        <v>0</v>
      </c>
      <c r="AA5379" s="1">
        <v>0</v>
      </c>
      <c r="AC5379" s="1">
        <v>0</v>
      </c>
      <c r="AE5379" s="1">
        <v>0</v>
      </c>
      <c r="AG5379" s="1">
        <v>1</v>
      </c>
      <c r="AH5379" s="1">
        <v>0</v>
      </c>
    </row>
    <row r="5380" spans="1:34">
      <c r="A5380" s="1" t="s">
        <v>13856</v>
      </c>
      <c r="B5380" s="1" t="s">
        <v>13857</v>
      </c>
      <c r="C5380" s="1" t="s">
        <v>327</v>
      </c>
      <c r="D5380" s="1">
        <v>50</v>
      </c>
      <c r="E5380" s="4">
        <v>44530</v>
      </c>
      <c r="F5380" s="1" t="s">
        <v>13858</v>
      </c>
      <c r="G5380" s="1" t="s">
        <v>72</v>
      </c>
      <c r="H5380" s="1" t="s">
        <v>73</v>
      </c>
      <c r="I5380" s="1">
        <v>0</v>
      </c>
      <c r="J5380" s="1" t="s">
        <v>81</v>
      </c>
      <c r="K5380" s="1">
        <v>0.5</v>
      </c>
      <c r="L5380" s="1" t="s">
        <v>75</v>
      </c>
      <c r="M5380" s="1">
        <v>0</v>
      </c>
      <c r="O5380" s="1">
        <v>0</v>
      </c>
      <c r="Q5380" s="1">
        <v>0</v>
      </c>
      <c r="S5380" s="1">
        <v>0</v>
      </c>
      <c r="U5380" s="1">
        <v>0</v>
      </c>
      <c r="W5380" s="1">
        <v>0</v>
      </c>
      <c r="Y5380" s="1">
        <v>0</v>
      </c>
      <c r="AA5380" s="1">
        <v>0</v>
      </c>
      <c r="AC5380" s="1">
        <v>0</v>
      </c>
      <c r="AE5380" s="1">
        <v>0</v>
      </c>
      <c r="AG5380" s="1">
        <v>2</v>
      </c>
      <c r="AH5380" s="1">
        <v>15000</v>
      </c>
    </row>
    <row r="5381" spans="1:34">
      <c r="A5381" s="1" t="s">
        <v>13859</v>
      </c>
      <c r="B5381" s="1" t="s">
        <v>13860</v>
      </c>
      <c r="C5381" s="1" t="s">
        <v>810</v>
      </c>
      <c r="D5381" s="1">
        <v>36</v>
      </c>
      <c r="E5381" s="4">
        <v>44558</v>
      </c>
      <c r="F5381" s="1" t="s">
        <v>13861</v>
      </c>
      <c r="G5381" s="1" t="s">
        <v>72</v>
      </c>
      <c r="H5381" s="1" t="s">
        <v>65</v>
      </c>
      <c r="I5381" s="1">
        <v>0.65</v>
      </c>
      <c r="J5381" s="1" t="s">
        <v>75</v>
      </c>
      <c r="K5381" s="1">
        <v>0</v>
      </c>
      <c r="M5381" s="1">
        <v>0</v>
      </c>
      <c r="O5381" s="1">
        <v>0</v>
      </c>
      <c r="Q5381" s="1">
        <v>0</v>
      </c>
      <c r="S5381" s="1">
        <v>0</v>
      </c>
      <c r="U5381" s="1">
        <v>0</v>
      </c>
      <c r="W5381" s="1">
        <v>0</v>
      </c>
      <c r="Y5381" s="1">
        <v>0</v>
      </c>
      <c r="AA5381" s="1">
        <v>0</v>
      </c>
      <c r="AC5381" s="1">
        <v>0</v>
      </c>
      <c r="AE5381" s="1">
        <v>0</v>
      </c>
      <c r="AG5381" s="1">
        <v>1</v>
      </c>
      <c r="AH5381" s="1">
        <v>0</v>
      </c>
    </row>
    <row r="5382" spans="1:34">
      <c r="A5382" s="1" t="s">
        <v>13862</v>
      </c>
      <c r="B5382" s="1" t="s">
        <v>13863</v>
      </c>
      <c r="C5382" s="1" t="s">
        <v>810</v>
      </c>
      <c r="H5382" s="1" t="s">
        <v>65</v>
      </c>
      <c r="I5382" s="1" t="s">
        <v>66</v>
      </c>
      <c r="V5382" s="1" t="s">
        <v>67</v>
      </c>
    </row>
    <row r="5383" spans="1:34">
      <c r="A5383" s="1" t="s">
        <v>13864</v>
      </c>
      <c r="B5383" s="1" t="s">
        <v>13865</v>
      </c>
      <c r="C5383" s="1" t="s">
        <v>1337</v>
      </c>
      <c r="D5383" s="1">
        <v>11</v>
      </c>
      <c r="E5383" s="4">
        <v>44659</v>
      </c>
      <c r="F5383" s="1" t="s">
        <v>13866</v>
      </c>
      <c r="G5383" s="1" t="s">
        <v>72</v>
      </c>
      <c r="H5383" s="1" t="s">
        <v>65</v>
      </c>
      <c r="I5383" s="1">
        <v>0.4</v>
      </c>
      <c r="J5383" s="1" t="s">
        <v>75</v>
      </c>
      <c r="K5383" s="1">
        <v>0</v>
      </c>
      <c r="M5383" s="1">
        <v>0</v>
      </c>
      <c r="O5383" s="1">
        <v>0</v>
      </c>
      <c r="Q5383" s="1">
        <v>0</v>
      </c>
      <c r="S5383" s="1">
        <v>0</v>
      </c>
      <c r="U5383" s="1">
        <v>0</v>
      </c>
      <c r="W5383" s="1">
        <v>0</v>
      </c>
      <c r="Y5383" s="1">
        <v>0</v>
      </c>
      <c r="AA5383" s="1">
        <v>0</v>
      </c>
      <c r="AC5383" s="1">
        <v>0</v>
      </c>
      <c r="AE5383" s="1">
        <v>0</v>
      </c>
      <c r="AG5383" s="1">
        <v>1</v>
      </c>
      <c r="AH5383" s="1">
        <v>0</v>
      </c>
    </row>
    <row r="5384" spans="1:34">
      <c r="A5384" s="1" t="s">
        <v>13867</v>
      </c>
      <c r="B5384" s="1" t="s">
        <v>13868</v>
      </c>
      <c r="C5384" s="1" t="s">
        <v>212</v>
      </c>
      <c r="D5384" s="1">
        <v>38</v>
      </c>
      <c r="E5384" s="1">
        <v>43817</v>
      </c>
      <c r="F5384" s="1" t="s">
        <v>20332</v>
      </c>
      <c r="G5384" s="1" t="s">
        <v>72</v>
      </c>
      <c r="H5384" s="1" t="s">
        <v>65</v>
      </c>
      <c r="I5384" s="1">
        <v>0.3</v>
      </c>
      <c r="J5384" s="1" t="s">
        <v>75</v>
      </c>
      <c r="K5384" s="1">
        <v>0</v>
      </c>
      <c r="M5384" s="1">
        <v>0</v>
      </c>
      <c r="O5384" s="1">
        <v>0</v>
      </c>
      <c r="Q5384" s="1">
        <v>0</v>
      </c>
      <c r="S5384" s="1">
        <v>0</v>
      </c>
      <c r="U5384" s="1">
        <v>0</v>
      </c>
      <c r="W5384" s="1">
        <v>0</v>
      </c>
      <c r="Y5384" s="1">
        <v>0</v>
      </c>
      <c r="AA5384" s="1">
        <v>0</v>
      </c>
      <c r="AC5384" s="1">
        <v>0</v>
      </c>
      <c r="AE5384" s="1">
        <v>0</v>
      </c>
      <c r="AG5384" s="1">
        <v>1</v>
      </c>
      <c r="AH5384" s="1">
        <v>0</v>
      </c>
    </row>
    <row r="5385" spans="1:34">
      <c r="A5385" s="1" t="s">
        <v>13869</v>
      </c>
      <c r="B5385" s="1" t="s">
        <v>13870</v>
      </c>
      <c r="C5385" s="1" t="s">
        <v>810</v>
      </c>
      <c r="D5385" s="1">
        <v>14</v>
      </c>
      <c r="E5385" s="4">
        <v>44711</v>
      </c>
      <c r="F5385" s="1" t="s">
        <v>13871</v>
      </c>
      <c r="G5385" s="1" t="s">
        <v>80</v>
      </c>
      <c r="H5385" s="1" t="s">
        <v>73</v>
      </c>
      <c r="I5385" s="1">
        <v>0</v>
      </c>
      <c r="J5385" s="1" t="s">
        <v>434</v>
      </c>
      <c r="K5385" s="1">
        <v>0.8</v>
      </c>
      <c r="L5385" s="1" t="s">
        <v>75</v>
      </c>
      <c r="M5385" s="1">
        <v>0</v>
      </c>
      <c r="O5385" s="1">
        <v>0</v>
      </c>
      <c r="Q5385" s="1">
        <v>0</v>
      </c>
      <c r="S5385" s="1">
        <v>0</v>
      </c>
      <c r="U5385" s="1">
        <v>0</v>
      </c>
      <c r="W5385" s="1">
        <v>0</v>
      </c>
      <c r="Y5385" s="1">
        <v>0</v>
      </c>
      <c r="AA5385" s="1">
        <v>0</v>
      </c>
      <c r="AC5385" s="1">
        <v>0</v>
      </c>
      <c r="AE5385" s="1">
        <v>0</v>
      </c>
      <c r="AG5385" s="1">
        <v>2</v>
      </c>
      <c r="AH5385" s="1">
        <v>7500</v>
      </c>
    </row>
    <row r="5386" spans="1:34">
      <c r="A5386" s="1" t="s">
        <v>13872</v>
      </c>
      <c r="B5386" s="1" t="s">
        <v>13873</v>
      </c>
      <c r="C5386" s="1" t="s">
        <v>327</v>
      </c>
      <c r="H5386" s="1" t="s">
        <v>65</v>
      </c>
      <c r="I5386" s="1" t="s">
        <v>66</v>
      </c>
      <c r="V5386" s="1" t="s">
        <v>67</v>
      </c>
    </row>
    <row r="5387" spans="1:34">
      <c r="A5387" s="1" t="s">
        <v>13874</v>
      </c>
      <c r="B5387" s="1" t="s">
        <v>13875</v>
      </c>
      <c r="C5387" s="1" t="s">
        <v>327</v>
      </c>
      <c r="D5387" s="1">
        <v>5</v>
      </c>
      <c r="E5387" s="4">
        <v>44665</v>
      </c>
      <c r="F5387" s="1" t="s">
        <v>13876</v>
      </c>
      <c r="G5387" s="1" t="s">
        <v>72</v>
      </c>
      <c r="H5387" s="1" t="s">
        <v>65</v>
      </c>
      <c r="I5387" s="1">
        <v>0.3</v>
      </c>
      <c r="J5387" s="1" t="s">
        <v>75</v>
      </c>
      <c r="K5387" s="1">
        <v>0</v>
      </c>
      <c r="M5387" s="1">
        <v>0</v>
      </c>
      <c r="O5387" s="1">
        <v>0</v>
      </c>
      <c r="Q5387" s="1">
        <v>0</v>
      </c>
      <c r="S5387" s="1">
        <v>0</v>
      </c>
      <c r="U5387" s="1">
        <v>0</v>
      </c>
      <c r="W5387" s="1">
        <v>0</v>
      </c>
      <c r="Y5387" s="1">
        <v>0</v>
      </c>
      <c r="AA5387" s="1">
        <v>0</v>
      </c>
      <c r="AC5387" s="1">
        <v>0</v>
      </c>
      <c r="AE5387" s="1">
        <v>0</v>
      </c>
      <c r="AG5387" s="1">
        <v>1</v>
      </c>
      <c r="AH5387" s="1">
        <v>0</v>
      </c>
    </row>
    <row r="5388" spans="1:34">
      <c r="A5388" s="1" t="s">
        <v>13877</v>
      </c>
      <c r="B5388" s="1" t="s">
        <v>13878</v>
      </c>
      <c r="C5388" s="1" t="s">
        <v>310</v>
      </c>
      <c r="H5388" s="1" t="s">
        <v>65</v>
      </c>
      <c r="I5388" s="1" t="s">
        <v>66</v>
      </c>
      <c r="V5388" s="1" t="s">
        <v>67</v>
      </c>
    </row>
    <row r="5389" spans="1:34">
      <c r="A5389" s="1" t="s">
        <v>13879</v>
      </c>
      <c r="B5389" s="1" t="s">
        <v>13880</v>
      </c>
      <c r="C5389" s="1" t="s">
        <v>152</v>
      </c>
      <c r="D5389" s="1">
        <v>3</v>
      </c>
      <c r="E5389" s="4">
        <v>44645</v>
      </c>
      <c r="F5389" s="1" t="s">
        <v>13881</v>
      </c>
      <c r="G5389" s="1" t="s">
        <v>72</v>
      </c>
      <c r="H5389" s="1" t="s">
        <v>65</v>
      </c>
      <c r="I5389" s="1">
        <v>0.5</v>
      </c>
      <c r="J5389" s="1" t="s">
        <v>75</v>
      </c>
      <c r="K5389" s="1">
        <v>0</v>
      </c>
      <c r="M5389" s="1">
        <v>0</v>
      </c>
      <c r="O5389" s="1">
        <v>0</v>
      </c>
      <c r="Q5389" s="1">
        <v>0</v>
      </c>
      <c r="S5389" s="1">
        <v>0</v>
      </c>
      <c r="U5389" s="1">
        <v>0</v>
      </c>
      <c r="W5389" s="1">
        <v>0</v>
      </c>
      <c r="Y5389" s="1">
        <v>0</v>
      </c>
      <c r="AA5389" s="1">
        <v>0</v>
      </c>
      <c r="AC5389" s="1">
        <v>0</v>
      </c>
      <c r="AE5389" s="1">
        <v>0</v>
      </c>
      <c r="AG5389" s="1">
        <v>1</v>
      </c>
      <c r="AH5389" s="1">
        <v>0</v>
      </c>
    </row>
    <row r="5390" spans="1:34">
      <c r="A5390" s="1" t="s">
        <v>13882</v>
      </c>
      <c r="B5390" s="1" t="s">
        <v>13883</v>
      </c>
      <c r="C5390" s="1" t="s">
        <v>334</v>
      </c>
      <c r="H5390" s="1" t="s">
        <v>65</v>
      </c>
      <c r="I5390" s="1" t="s">
        <v>66</v>
      </c>
      <c r="V5390" s="1" t="s">
        <v>67</v>
      </c>
    </row>
    <row r="5391" spans="1:34">
      <c r="A5391" s="1" t="s">
        <v>13884</v>
      </c>
      <c r="B5391" s="1" t="s">
        <v>13885</v>
      </c>
      <c r="C5391" s="1" t="s">
        <v>212</v>
      </c>
      <c r="D5391" s="1">
        <v>9</v>
      </c>
      <c r="E5391" s="4">
        <v>44628</v>
      </c>
      <c r="F5391" s="1" t="s">
        <v>13886</v>
      </c>
      <c r="G5391" s="1" t="s">
        <v>80</v>
      </c>
      <c r="H5391" s="1" t="s">
        <v>65</v>
      </c>
      <c r="I5391" s="1">
        <v>0.8</v>
      </c>
      <c r="J5391" s="1" t="s">
        <v>75</v>
      </c>
      <c r="K5391" s="1">
        <v>0</v>
      </c>
      <c r="M5391" s="1">
        <v>0</v>
      </c>
      <c r="O5391" s="1">
        <v>0</v>
      </c>
      <c r="Q5391" s="1">
        <v>0</v>
      </c>
      <c r="S5391" s="1">
        <v>0</v>
      </c>
      <c r="U5391" s="1">
        <v>0</v>
      </c>
      <c r="W5391" s="1">
        <v>0</v>
      </c>
      <c r="Y5391" s="1">
        <v>0</v>
      </c>
      <c r="AA5391" s="1">
        <v>0</v>
      </c>
      <c r="AC5391" s="1">
        <v>0</v>
      </c>
      <c r="AE5391" s="1">
        <v>0</v>
      </c>
      <c r="AG5391" s="1">
        <v>1</v>
      </c>
      <c r="AH5391" s="1">
        <v>0</v>
      </c>
    </row>
    <row r="5392" spans="1:34">
      <c r="A5392" s="1" t="s">
        <v>13887</v>
      </c>
      <c r="B5392" s="1" t="s">
        <v>13888</v>
      </c>
      <c r="C5392" s="1" t="s">
        <v>225</v>
      </c>
      <c r="D5392" s="1">
        <v>2</v>
      </c>
      <c r="E5392" s="4">
        <v>44635</v>
      </c>
      <c r="F5392" s="1" t="s">
        <v>13889</v>
      </c>
      <c r="G5392" s="1" t="s">
        <v>72</v>
      </c>
      <c r="H5392" s="1" t="s">
        <v>73</v>
      </c>
      <c r="I5392" s="1">
        <v>0</v>
      </c>
      <c r="J5392" s="1" t="s">
        <v>397</v>
      </c>
      <c r="K5392" s="1">
        <v>0.8</v>
      </c>
      <c r="L5392" s="1" t="s">
        <v>75</v>
      </c>
      <c r="M5392" s="1">
        <v>0</v>
      </c>
      <c r="O5392" s="1">
        <v>0</v>
      </c>
      <c r="Q5392" s="1">
        <v>0</v>
      </c>
      <c r="S5392" s="1">
        <v>0</v>
      </c>
      <c r="U5392" s="1">
        <v>0</v>
      </c>
      <c r="W5392" s="1">
        <v>0</v>
      </c>
      <c r="Y5392" s="1">
        <v>0</v>
      </c>
      <c r="AA5392" s="1">
        <v>0</v>
      </c>
      <c r="AC5392" s="1">
        <v>0</v>
      </c>
      <c r="AE5392" s="1">
        <v>0</v>
      </c>
      <c r="AG5392" s="1">
        <v>2</v>
      </c>
      <c r="AH5392" s="1">
        <v>8000</v>
      </c>
    </row>
    <row r="5393" spans="1:34">
      <c r="A5393" s="1" t="s">
        <v>13890</v>
      </c>
      <c r="B5393" s="1" t="s">
        <v>13891</v>
      </c>
      <c r="C5393" s="1" t="s">
        <v>620</v>
      </c>
      <c r="D5393" s="1">
        <v>7</v>
      </c>
      <c r="E5393" s="4">
        <v>44679</v>
      </c>
      <c r="F5393" s="1" t="s">
        <v>13892</v>
      </c>
      <c r="G5393" s="1" t="s">
        <v>72</v>
      </c>
      <c r="H5393" s="1" t="s">
        <v>65</v>
      </c>
      <c r="I5393" s="1">
        <v>0.8</v>
      </c>
      <c r="J5393" s="1" t="s">
        <v>75</v>
      </c>
      <c r="K5393" s="1">
        <v>0</v>
      </c>
      <c r="M5393" s="1">
        <v>0</v>
      </c>
      <c r="O5393" s="1">
        <v>0</v>
      </c>
      <c r="Q5393" s="1">
        <v>0</v>
      </c>
      <c r="S5393" s="1">
        <v>0</v>
      </c>
      <c r="U5393" s="1">
        <v>0</v>
      </c>
      <c r="W5393" s="1">
        <v>0</v>
      </c>
      <c r="Y5393" s="1">
        <v>0</v>
      </c>
      <c r="AA5393" s="1">
        <v>0</v>
      </c>
      <c r="AC5393" s="1">
        <v>0</v>
      </c>
      <c r="AE5393" s="1">
        <v>0</v>
      </c>
      <c r="AG5393" s="1">
        <v>1</v>
      </c>
      <c r="AH5393" s="1">
        <v>0</v>
      </c>
    </row>
    <row r="5394" spans="1:34">
      <c r="A5394" s="1" t="s">
        <v>13893</v>
      </c>
      <c r="B5394" s="1" t="s">
        <v>13894</v>
      </c>
      <c r="C5394" s="1" t="s">
        <v>152</v>
      </c>
      <c r="H5394" s="1" t="s">
        <v>65</v>
      </c>
      <c r="I5394" s="1" t="s">
        <v>66</v>
      </c>
      <c r="V5394" s="1" t="s">
        <v>67</v>
      </c>
    </row>
    <row r="5395" spans="1:34">
      <c r="A5395" s="1" t="s">
        <v>13895</v>
      </c>
      <c r="B5395" s="1" t="s">
        <v>13896</v>
      </c>
      <c r="C5395" s="1" t="s">
        <v>118</v>
      </c>
      <c r="D5395" s="1">
        <v>13</v>
      </c>
      <c r="E5395" s="1">
        <v>44709</v>
      </c>
      <c r="F5395" s="1" t="s">
        <v>20698</v>
      </c>
      <c r="G5395" s="1" t="s">
        <v>72</v>
      </c>
      <c r="H5395" s="1" t="s">
        <v>65</v>
      </c>
      <c r="I5395" s="1">
        <v>0.2</v>
      </c>
      <c r="J5395" s="1" t="s">
        <v>75</v>
      </c>
      <c r="K5395" s="1">
        <v>0</v>
      </c>
      <c r="M5395" s="1">
        <v>0</v>
      </c>
      <c r="O5395" s="1">
        <v>0</v>
      </c>
      <c r="Q5395" s="1">
        <v>0</v>
      </c>
      <c r="S5395" s="1">
        <v>0</v>
      </c>
      <c r="U5395" s="1">
        <v>0</v>
      </c>
      <c r="W5395" s="1">
        <v>0</v>
      </c>
      <c r="Y5395" s="1">
        <v>0</v>
      </c>
      <c r="AA5395" s="1">
        <v>0</v>
      </c>
      <c r="AC5395" s="1">
        <v>0</v>
      </c>
      <c r="AE5395" s="1">
        <v>0</v>
      </c>
      <c r="AG5395" s="1">
        <v>1</v>
      </c>
      <c r="AH5395" s="1">
        <v>0</v>
      </c>
    </row>
    <row r="5396" spans="1:34">
      <c r="A5396" s="1" t="s">
        <v>13897</v>
      </c>
      <c r="B5396" s="1" t="s">
        <v>13898</v>
      </c>
      <c r="C5396" s="1" t="s">
        <v>112</v>
      </c>
      <c r="D5396" s="1">
        <v>13</v>
      </c>
      <c r="E5396" s="1">
        <v>40714</v>
      </c>
      <c r="F5396" s="1" t="s">
        <v>20332</v>
      </c>
      <c r="G5396" s="1" t="s">
        <v>72</v>
      </c>
      <c r="H5396" s="1" t="s">
        <v>65</v>
      </c>
      <c r="I5396" s="1">
        <v>0.4</v>
      </c>
      <c r="J5396" s="1" t="s">
        <v>75</v>
      </c>
      <c r="K5396" s="1">
        <v>0</v>
      </c>
      <c r="M5396" s="1">
        <v>0</v>
      </c>
      <c r="O5396" s="1">
        <v>0</v>
      </c>
      <c r="Q5396" s="1">
        <v>0</v>
      </c>
      <c r="S5396" s="1">
        <v>0</v>
      </c>
      <c r="U5396" s="1">
        <v>0</v>
      </c>
      <c r="W5396" s="1">
        <v>0</v>
      </c>
      <c r="Y5396" s="1">
        <v>0</v>
      </c>
      <c r="AA5396" s="1">
        <v>0</v>
      </c>
      <c r="AC5396" s="1">
        <v>0</v>
      </c>
      <c r="AE5396" s="1">
        <v>0</v>
      </c>
      <c r="AG5396" s="1">
        <v>1</v>
      </c>
      <c r="AH5396" s="1">
        <v>0</v>
      </c>
    </row>
    <row r="5397" spans="1:34">
      <c r="A5397" s="1" t="s">
        <v>13899</v>
      </c>
      <c r="B5397" s="1" t="s">
        <v>13900</v>
      </c>
      <c r="C5397" s="1" t="s">
        <v>1631</v>
      </c>
      <c r="D5397" s="1">
        <v>8</v>
      </c>
      <c r="E5397" s="4">
        <v>44638</v>
      </c>
      <c r="F5397" s="1" t="s">
        <v>13901</v>
      </c>
      <c r="G5397" s="1" t="s">
        <v>80</v>
      </c>
      <c r="H5397" s="1" t="s">
        <v>73</v>
      </c>
      <c r="I5397" s="1">
        <v>0</v>
      </c>
      <c r="J5397" s="1" t="s">
        <v>81</v>
      </c>
      <c r="K5397" s="1">
        <v>0.35</v>
      </c>
      <c r="L5397" s="1" t="s">
        <v>82</v>
      </c>
      <c r="M5397" s="1">
        <v>0.38</v>
      </c>
      <c r="N5397" s="1" t="s">
        <v>83</v>
      </c>
      <c r="O5397" s="1">
        <v>0.4</v>
      </c>
      <c r="P5397" s="1" t="s">
        <v>84</v>
      </c>
      <c r="Q5397" s="1">
        <v>0.55000000000000004</v>
      </c>
      <c r="R5397" s="1" t="s">
        <v>85</v>
      </c>
      <c r="S5397" s="1">
        <v>0</v>
      </c>
      <c r="U5397" s="1">
        <v>0</v>
      </c>
      <c r="W5397" s="1">
        <v>0</v>
      </c>
      <c r="Y5397" s="1">
        <v>0</v>
      </c>
      <c r="AA5397" s="1">
        <v>0</v>
      </c>
      <c r="AC5397" s="1">
        <v>0</v>
      </c>
      <c r="AE5397" s="1">
        <v>0</v>
      </c>
      <c r="AG5397" s="1">
        <v>4</v>
      </c>
      <c r="AH5397" s="1">
        <v>15000</v>
      </c>
    </row>
    <row r="5398" spans="1:34">
      <c r="A5398" s="1" t="s">
        <v>13902</v>
      </c>
      <c r="B5398" s="1" t="s">
        <v>13903</v>
      </c>
      <c r="C5398" s="1" t="s">
        <v>129</v>
      </c>
      <c r="D5398" s="1">
        <v>13</v>
      </c>
      <c r="E5398" s="1">
        <v>44721</v>
      </c>
      <c r="F5398" s="1" t="s">
        <v>20699</v>
      </c>
      <c r="G5398" s="1" t="s">
        <v>72</v>
      </c>
      <c r="H5398" s="1" t="s">
        <v>65</v>
      </c>
      <c r="I5398" s="1">
        <v>0.4</v>
      </c>
      <c r="J5398" s="1" t="s">
        <v>75</v>
      </c>
      <c r="K5398" s="1">
        <v>0</v>
      </c>
      <c r="M5398" s="1">
        <v>0</v>
      </c>
      <c r="O5398" s="1">
        <v>0</v>
      </c>
      <c r="Q5398" s="1">
        <v>0</v>
      </c>
      <c r="S5398" s="1">
        <v>0</v>
      </c>
      <c r="U5398" s="1">
        <v>0</v>
      </c>
      <c r="W5398" s="1">
        <v>0</v>
      </c>
      <c r="Y5398" s="1">
        <v>0</v>
      </c>
      <c r="AA5398" s="1">
        <v>0</v>
      </c>
      <c r="AC5398" s="1">
        <v>0</v>
      </c>
      <c r="AE5398" s="1">
        <v>0</v>
      </c>
      <c r="AG5398" s="1">
        <v>1</v>
      </c>
      <c r="AH5398" s="1">
        <v>0</v>
      </c>
    </row>
    <row r="5399" spans="1:34">
      <c r="A5399" s="1" t="s">
        <v>13904</v>
      </c>
      <c r="B5399" s="1" t="s">
        <v>13905</v>
      </c>
      <c r="C5399" s="1" t="s">
        <v>78</v>
      </c>
      <c r="D5399" s="1">
        <v>24</v>
      </c>
      <c r="E5399" s="4">
        <v>44609</v>
      </c>
      <c r="F5399" s="1" t="s">
        <v>13906</v>
      </c>
      <c r="G5399" s="1" t="s">
        <v>72</v>
      </c>
      <c r="H5399" s="1" t="s">
        <v>65</v>
      </c>
      <c r="I5399" s="1">
        <v>0.5</v>
      </c>
      <c r="J5399" s="1" t="s">
        <v>75</v>
      </c>
      <c r="K5399" s="1">
        <v>0</v>
      </c>
      <c r="M5399" s="1">
        <v>0</v>
      </c>
      <c r="O5399" s="1">
        <v>0</v>
      </c>
      <c r="Q5399" s="1">
        <v>0</v>
      </c>
      <c r="S5399" s="1">
        <v>0</v>
      </c>
      <c r="U5399" s="1">
        <v>0</v>
      </c>
      <c r="W5399" s="1">
        <v>0</v>
      </c>
      <c r="Y5399" s="1">
        <v>0</v>
      </c>
      <c r="AA5399" s="1">
        <v>0</v>
      </c>
      <c r="AC5399" s="1">
        <v>0</v>
      </c>
      <c r="AE5399" s="1">
        <v>0</v>
      </c>
      <c r="AG5399" s="1">
        <v>1</v>
      </c>
      <c r="AH5399" s="1">
        <v>0</v>
      </c>
    </row>
    <row r="5400" spans="1:34">
      <c r="A5400" s="1" t="s">
        <v>13907</v>
      </c>
      <c r="B5400" s="1" t="s">
        <v>13908</v>
      </c>
      <c r="C5400" s="1" t="s">
        <v>112</v>
      </c>
      <c r="D5400" s="1">
        <v>3</v>
      </c>
      <c r="E5400" s="4">
        <v>44642</v>
      </c>
      <c r="F5400" s="1" t="s">
        <v>13909</v>
      </c>
      <c r="G5400" s="1" t="s">
        <v>72</v>
      </c>
      <c r="H5400" s="1" t="s">
        <v>65</v>
      </c>
      <c r="I5400" s="1">
        <v>0.6</v>
      </c>
      <c r="J5400" s="1" t="s">
        <v>75</v>
      </c>
      <c r="K5400" s="1">
        <v>0</v>
      </c>
      <c r="M5400" s="1">
        <v>0</v>
      </c>
      <c r="O5400" s="1">
        <v>0</v>
      </c>
      <c r="Q5400" s="1">
        <v>0</v>
      </c>
      <c r="S5400" s="1">
        <v>0</v>
      </c>
      <c r="U5400" s="1">
        <v>0</v>
      </c>
      <c r="W5400" s="1">
        <v>0</v>
      </c>
      <c r="Y5400" s="1">
        <v>0</v>
      </c>
      <c r="AA5400" s="1">
        <v>0</v>
      </c>
      <c r="AC5400" s="1">
        <v>0</v>
      </c>
      <c r="AE5400" s="1">
        <v>0</v>
      </c>
      <c r="AG5400" s="1">
        <v>1</v>
      </c>
      <c r="AH5400" s="1">
        <v>0</v>
      </c>
    </row>
    <row r="5401" spans="1:34">
      <c r="A5401" s="1" t="s">
        <v>13910</v>
      </c>
      <c r="B5401" s="1" t="s">
        <v>13911</v>
      </c>
      <c r="C5401" s="1" t="s">
        <v>112</v>
      </c>
      <c r="D5401" s="1">
        <v>3</v>
      </c>
      <c r="E5401" s="4">
        <v>44652</v>
      </c>
      <c r="F5401" s="1" t="s">
        <v>13912</v>
      </c>
      <c r="G5401" s="1" t="s">
        <v>72</v>
      </c>
      <c r="H5401" s="1" t="s">
        <v>65</v>
      </c>
      <c r="I5401" s="1">
        <v>0.8</v>
      </c>
      <c r="J5401" s="1" t="s">
        <v>75</v>
      </c>
      <c r="K5401" s="1">
        <v>0</v>
      </c>
      <c r="M5401" s="1">
        <v>0</v>
      </c>
      <c r="O5401" s="1">
        <v>0</v>
      </c>
      <c r="Q5401" s="1">
        <v>0</v>
      </c>
      <c r="S5401" s="1">
        <v>0</v>
      </c>
      <c r="U5401" s="1">
        <v>0</v>
      </c>
      <c r="W5401" s="1">
        <v>0</v>
      </c>
      <c r="Y5401" s="1">
        <v>0</v>
      </c>
      <c r="AA5401" s="1">
        <v>0</v>
      </c>
      <c r="AC5401" s="1">
        <v>0</v>
      </c>
      <c r="AE5401" s="1">
        <v>0</v>
      </c>
      <c r="AG5401" s="1">
        <v>1</v>
      </c>
      <c r="AH5401" s="1">
        <v>0</v>
      </c>
    </row>
    <row r="5402" spans="1:34">
      <c r="A5402" s="1" t="s">
        <v>13913</v>
      </c>
      <c r="B5402" s="1" t="s">
        <v>13914</v>
      </c>
      <c r="C5402" s="1" t="s">
        <v>533</v>
      </c>
      <c r="D5402" s="1">
        <v>38</v>
      </c>
      <c r="E5402" s="1">
        <v>41148</v>
      </c>
      <c r="F5402" s="1" t="s">
        <v>20332</v>
      </c>
      <c r="G5402" s="1" t="s">
        <v>72</v>
      </c>
      <c r="H5402" s="1" t="s">
        <v>65</v>
      </c>
      <c r="I5402" s="1">
        <v>0.6</v>
      </c>
      <c r="J5402" s="1" t="s">
        <v>75</v>
      </c>
      <c r="K5402" s="1">
        <v>0</v>
      </c>
      <c r="M5402" s="1">
        <v>0</v>
      </c>
      <c r="O5402" s="1">
        <v>0</v>
      </c>
      <c r="Q5402" s="1">
        <v>0</v>
      </c>
      <c r="S5402" s="1">
        <v>0</v>
      </c>
      <c r="U5402" s="1">
        <v>0</v>
      </c>
      <c r="W5402" s="1">
        <v>0</v>
      </c>
      <c r="Y5402" s="1">
        <v>0</v>
      </c>
      <c r="AA5402" s="1">
        <v>0</v>
      </c>
      <c r="AC5402" s="1">
        <v>0</v>
      </c>
      <c r="AE5402" s="1">
        <v>0</v>
      </c>
      <c r="AG5402" s="1">
        <v>1</v>
      </c>
      <c r="AH5402" s="1">
        <v>0</v>
      </c>
    </row>
    <row r="5403" spans="1:34">
      <c r="A5403" s="1" t="s">
        <v>13915</v>
      </c>
      <c r="B5403" s="1" t="s">
        <v>13916</v>
      </c>
      <c r="C5403" s="1" t="s">
        <v>167</v>
      </c>
      <c r="D5403" s="1">
        <v>62</v>
      </c>
      <c r="E5403" s="4">
        <v>44558</v>
      </c>
      <c r="F5403" s="1" t="s">
        <v>13917</v>
      </c>
      <c r="G5403" s="1" t="s">
        <v>72</v>
      </c>
      <c r="H5403" s="1" t="s">
        <v>65</v>
      </c>
      <c r="I5403" s="1">
        <v>0.8</v>
      </c>
      <c r="J5403" s="1" t="s">
        <v>75</v>
      </c>
      <c r="K5403" s="1">
        <v>0</v>
      </c>
      <c r="M5403" s="1">
        <v>0</v>
      </c>
      <c r="O5403" s="1">
        <v>0</v>
      </c>
      <c r="Q5403" s="1">
        <v>0</v>
      </c>
      <c r="S5403" s="1">
        <v>0</v>
      </c>
      <c r="U5403" s="1">
        <v>0</v>
      </c>
      <c r="W5403" s="1">
        <v>0</v>
      </c>
      <c r="Y5403" s="1">
        <v>0</v>
      </c>
      <c r="AA5403" s="1">
        <v>0</v>
      </c>
      <c r="AC5403" s="1">
        <v>0</v>
      </c>
      <c r="AE5403" s="1">
        <v>0</v>
      </c>
      <c r="AG5403" s="1">
        <v>1</v>
      </c>
      <c r="AH5403" s="1">
        <v>0</v>
      </c>
    </row>
    <row r="5404" spans="1:34">
      <c r="A5404" s="1" t="s">
        <v>13918</v>
      </c>
      <c r="B5404" s="1" t="s">
        <v>13919</v>
      </c>
      <c r="C5404" s="1" t="s">
        <v>132</v>
      </c>
      <c r="D5404" s="1">
        <v>32</v>
      </c>
      <c r="E5404" s="4">
        <v>44712</v>
      </c>
      <c r="F5404" s="1" t="s">
        <v>13920</v>
      </c>
      <c r="G5404" s="1" t="s">
        <v>72</v>
      </c>
      <c r="H5404" s="1" t="s">
        <v>65</v>
      </c>
      <c r="I5404" s="1">
        <v>0.8</v>
      </c>
      <c r="J5404" s="1" t="s">
        <v>75</v>
      </c>
      <c r="K5404" s="1">
        <v>0</v>
      </c>
      <c r="M5404" s="1">
        <v>0</v>
      </c>
      <c r="O5404" s="1">
        <v>0</v>
      </c>
      <c r="Q5404" s="1">
        <v>0</v>
      </c>
      <c r="S5404" s="1">
        <v>0</v>
      </c>
      <c r="U5404" s="1">
        <v>0</v>
      </c>
      <c r="W5404" s="1">
        <v>0</v>
      </c>
      <c r="Y5404" s="1">
        <v>0</v>
      </c>
      <c r="AA5404" s="1">
        <v>0</v>
      </c>
      <c r="AC5404" s="1">
        <v>0</v>
      </c>
      <c r="AE5404" s="1">
        <v>0</v>
      </c>
      <c r="AG5404" s="1">
        <v>1</v>
      </c>
      <c r="AH5404" s="1">
        <v>0</v>
      </c>
    </row>
    <row r="5405" spans="1:34">
      <c r="A5405" s="1" t="s">
        <v>13921</v>
      </c>
      <c r="B5405" s="1" t="s">
        <v>13922</v>
      </c>
      <c r="C5405" s="1" t="s">
        <v>964</v>
      </c>
      <c r="H5405" s="1" t="s">
        <v>65</v>
      </c>
      <c r="I5405" s="1" t="s">
        <v>66</v>
      </c>
      <c r="V5405" s="1" t="s">
        <v>67</v>
      </c>
    </row>
    <row r="5406" spans="1:34">
      <c r="A5406" s="1" t="s">
        <v>13923</v>
      </c>
      <c r="B5406" s="1" t="s">
        <v>13924</v>
      </c>
      <c r="C5406" s="1" t="s">
        <v>423</v>
      </c>
      <c r="D5406" s="1">
        <v>5</v>
      </c>
      <c r="E5406" s="4">
        <v>44677</v>
      </c>
      <c r="F5406" s="1" t="s">
        <v>13925</v>
      </c>
      <c r="G5406" s="1" t="s">
        <v>80</v>
      </c>
      <c r="H5406" s="1" t="s">
        <v>73</v>
      </c>
      <c r="I5406" s="1">
        <v>0.5</v>
      </c>
      <c r="J5406" s="1" t="s">
        <v>82</v>
      </c>
      <c r="K5406" s="1">
        <v>0.65</v>
      </c>
      <c r="L5406" s="1" t="s">
        <v>83</v>
      </c>
      <c r="M5406" s="1">
        <v>0.76</v>
      </c>
      <c r="N5406" s="1" t="s">
        <v>84</v>
      </c>
      <c r="O5406" s="1">
        <v>0.8</v>
      </c>
      <c r="P5406" s="1" t="s">
        <v>85</v>
      </c>
      <c r="Q5406" s="1">
        <v>0</v>
      </c>
      <c r="S5406" s="1">
        <v>0</v>
      </c>
      <c r="U5406" s="1">
        <v>0</v>
      </c>
      <c r="W5406" s="1">
        <v>0</v>
      </c>
      <c r="Y5406" s="1">
        <v>0</v>
      </c>
      <c r="AA5406" s="1">
        <v>0</v>
      </c>
      <c r="AC5406" s="1">
        <v>0</v>
      </c>
      <c r="AE5406" s="1">
        <v>0</v>
      </c>
      <c r="AG5406" s="1">
        <v>3</v>
      </c>
      <c r="AH5406" s="1">
        <v>0</v>
      </c>
    </row>
    <row r="5407" spans="1:34">
      <c r="A5407" s="1" t="s">
        <v>13926</v>
      </c>
      <c r="B5407" s="1" t="s">
        <v>13927</v>
      </c>
      <c r="C5407" s="1" t="s">
        <v>867</v>
      </c>
      <c r="D5407" s="1">
        <v>59</v>
      </c>
      <c r="E5407" s="4">
        <v>44783</v>
      </c>
      <c r="F5407" s="1" t="s">
        <v>13928</v>
      </c>
      <c r="G5407" s="1" t="s">
        <v>72</v>
      </c>
      <c r="H5407" s="1" t="s">
        <v>65</v>
      </c>
      <c r="I5407" s="1">
        <v>0.7</v>
      </c>
      <c r="J5407" s="1" t="s">
        <v>75</v>
      </c>
      <c r="K5407" s="1">
        <v>0</v>
      </c>
      <c r="M5407" s="1">
        <v>0</v>
      </c>
      <c r="O5407" s="1">
        <v>0</v>
      </c>
      <c r="Q5407" s="1">
        <v>0</v>
      </c>
      <c r="S5407" s="1">
        <v>0</v>
      </c>
      <c r="U5407" s="1">
        <v>0</v>
      </c>
      <c r="W5407" s="1">
        <v>0</v>
      </c>
      <c r="Y5407" s="1">
        <v>0</v>
      </c>
      <c r="AA5407" s="1">
        <v>0</v>
      </c>
      <c r="AC5407" s="1">
        <v>0</v>
      </c>
      <c r="AE5407" s="1">
        <v>0</v>
      </c>
      <c r="AG5407" s="1">
        <v>1</v>
      </c>
      <c r="AH5407" s="1">
        <v>0</v>
      </c>
    </row>
    <row r="5408" spans="1:34">
      <c r="A5408" s="1" t="s">
        <v>13929</v>
      </c>
      <c r="B5408" s="1" t="s">
        <v>13930</v>
      </c>
      <c r="C5408" s="1" t="s">
        <v>152</v>
      </c>
      <c r="D5408" s="1">
        <v>8</v>
      </c>
      <c r="E5408" s="4">
        <v>44644</v>
      </c>
      <c r="F5408" s="1" t="s">
        <v>13931</v>
      </c>
      <c r="G5408" s="1" t="s">
        <v>72</v>
      </c>
      <c r="H5408" s="1" t="s">
        <v>65</v>
      </c>
      <c r="I5408" s="1">
        <v>0.6</v>
      </c>
      <c r="J5408" s="1" t="s">
        <v>75</v>
      </c>
      <c r="K5408" s="1">
        <v>0</v>
      </c>
      <c r="M5408" s="1">
        <v>0</v>
      </c>
      <c r="O5408" s="1">
        <v>0</v>
      </c>
      <c r="Q5408" s="1">
        <v>0</v>
      </c>
      <c r="S5408" s="1">
        <v>0</v>
      </c>
      <c r="U5408" s="1">
        <v>0</v>
      </c>
      <c r="W5408" s="1">
        <v>0</v>
      </c>
      <c r="Y5408" s="1">
        <v>0</v>
      </c>
      <c r="AA5408" s="1">
        <v>0</v>
      </c>
      <c r="AC5408" s="1">
        <v>0</v>
      </c>
      <c r="AE5408" s="1">
        <v>0</v>
      </c>
      <c r="AG5408" s="1">
        <v>1</v>
      </c>
      <c r="AH5408" s="1">
        <v>0</v>
      </c>
    </row>
    <row r="5409" spans="1:34">
      <c r="A5409" s="1" t="s">
        <v>13932</v>
      </c>
      <c r="B5409" s="1" t="s">
        <v>13933</v>
      </c>
      <c r="C5409" s="1" t="s">
        <v>152</v>
      </c>
      <c r="D5409" s="1">
        <v>4</v>
      </c>
      <c r="E5409" s="4">
        <v>44642</v>
      </c>
      <c r="F5409" s="1" t="s">
        <v>13934</v>
      </c>
      <c r="G5409" s="1" t="s">
        <v>80</v>
      </c>
      <c r="H5409" s="1" t="s">
        <v>73</v>
      </c>
      <c r="I5409" s="1">
        <v>0</v>
      </c>
      <c r="J5409" s="1" t="s">
        <v>397</v>
      </c>
      <c r="K5409" s="1">
        <v>0.55000000000000004</v>
      </c>
      <c r="L5409" s="1" t="s">
        <v>82</v>
      </c>
      <c r="M5409" s="1">
        <v>0.6</v>
      </c>
      <c r="N5409" s="1" t="s">
        <v>83</v>
      </c>
      <c r="O5409" s="1">
        <v>0.7</v>
      </c>
      <c r="P5409" s="1" t="s">
        <v>84</v>
      </c>
      <c r="Q5409" s="1">
        <v>0.8</v>
      </c>
      <c r="R5409" s="1" t="s">
        <v>85</v>
      </c>
      <c r="S5409" s="1">
        <v>0</v>
      </c>
      <c r="U5409" s="1">
        <v>0</v>
      </c>
      <c r="W5409" s="1">
        <v>0</v>
      </c>
      <c r="Y5409" s="1">
        <v>0</v>
      </c>
      <c r="AA5409" s="1">
        <v>0</v>
      </c>
      <c r="AC5409" s="1">
        <v>0</v>
      </c>
      <c r="AE5409" s="1">
        <v>0</v>
      </c>
      <c r="AG5409" s="1">
        <v>4</v>
      </c>
      <c r="AH5409" s="1">
        <v>8000</v>
      </c>
    </row>
    <row r="5410" spans="1:34">
      <c r="A5410" s="1" t="s">
        <v>13935</v>
      </c>
      <c r="B5410" s="1" t="s">
        <v>13936</v>
      </c>
      <c r="C5410" s="1" t="s">
        <v>126</v>
      </c>
      <c r="H5410" s="1" t="s">
        <v>65</v>
      </c>
      <c r="I5410" s="1" t="s">
        <v>66</v>
      </c>
      <c r="V5410" s="1" t="s">
        <v>67</v>
      </c>
    </row>
    <row r="5411" spans="1:34">
      <c r="A5411" s="1" t="s">
        <v>13937</v>
      </c>
      <c r="B5411" s="1" t="s">
        <v>13938</v>
      </c>
      <c r="C5411" s="1" t="s">
        <v>193</v>
      </c>
      <c r="H5411" s="1" t="s">
        <v>65</v>
      </c>
      <c r="I5411" s="1" t="s">
        <v>66</v>
      </c>
      <c r="V5411" s="1" t="s">
        <v>67</v>
      </c>
    </row>
    <row r="5412" spans="1:34">
      <c r="A5412" s="1" t="s">
        <v>13939</v>
      </c>
      <c r="B5412" s="1" t="s">
        <v>13940</v>
      </c>
      <c r="C5412" s="1" t="s">
        <v>112</v>
      </c>
      <c r="D5412" s="1">
        <v>22</v>
      </c>
      <c r="E5412" s="1">
        <v>44558</v>
      </c>
      <c r="F5412" s="1" t="s">
        <v>20700</v>
      </c>
      <c r="G5412" s="1" t="s">
        <v>72</v>
      </c>
      <c r="H5412" s="1" t="s">
        <v>65</v>
      </c>
      <c r="I5412" s="1">
        <v>0.8</v>
      </c>
      <c r="J5412" s="1" t="s">
        <v>75</v>
      </c>
      <c r="K5412" s="1">
        <v>0</v>
      </c>
      <c r="M5412" s="1">
        <v>0</v>
      </c>
      <c r="O5412" s="1">
        <v>0</v>
      </c>
      <c r="Q5412" s="1">
        <v>0</v>
      </c>
      <c r="S5412" s="1">
        <v>0</v>
      </c>
      <c r="U5412" s="1">
        <v>0</v>
      </c>
      <c r="W5412" s="1">
        <v>0</v>
      </c>
      <c r="Y5412" s="1">
        <v>0</v>
      </c>
      <c r="AA5412" s="1">
        <v>0</v>
      </c>
      <c r="AC5412" s="1">
        <v>0</v>
      </c>
      <c r="AE5412" s="1">
        <v>0</v>
      </c>
      <c r="AG5412" s="1">
        <v>1</v>
      </c>
      <c r="AH5412" s="1">
        <v>0</v>
      </c>
    </row>
    <row r="5413" spans="1:34">
      <c r="A5413" s="1" t="s">
        <v>13941</v>
      </c>
      <c r="B5413" s="1" t="s">
        <v>13942</v>
      </c>
      <c r="C5413" s="1" t="s">
        <v>152</v>
      </c>
      <c r="D5413" s="1">
        <v>41</v>
      </c>
      <c r="E5413" s="4">
        <v>44546</v>
      </c>
      <c r="F5413" s="1" t="s">
        <v>13943</v>
      </c>
      <c r="G5413" s="1" t="s">
        <v>745</v>
      </c>
      <c r="H5413" s="1" t="s">
        <v>73</v>
      </c>
      <c r="I5413" s="1">
        <v>0</v>
      </c>
      <c r="J5413" s="1" t="s">
        <v>81</v>
      </c>
      <c r="K5413" s="1">
        <v>0.8</v>
      </c>
      <c r="L5413" s="1" t="s">
        <v>75</v>
      </c>
      <c r="M5413" s="1">
        <v>0</v>
      </c>
      <c r="O5413" s="1">
        <v>0</v>
      </c>
      <c r="Q5413" s="1">
        <v>0</v>
      </c>
      <c r="S5413" s="1">
        <v>0</v>
      </c>
      <c r="U5413" s="1">
        <v>0</v>
      </c>
      <c r="W5413" s="1">
        <v>0</v>
      </c>
      <c r="Y5413" s="1">
        <v>0</v>
      </c>
      <c r="AA5413" s="1">
        <v>0</v>
      </c>
      <c r="AC5413" s="1">
        <v>0</v>
      </c>
      <c r="AE5413" s="1">
        <v>0</v>
      </c>
      <c r="AG5413" s="1">
        <v>2</v>
      </c>
      <c r="AH5413" s="1">
        <v>15000</v>
      </c>
    </row>
    <row r="5414" spans="1:34">
      <c r="A5414" s="1" t="s">
        <v>13944</v>
      </c>
      <c r="B5414" s="1" t="s">
        <v>13945</v>
      </c>
      <c r="C5414" s="1" t="s">
        <v>346</v>
      </c>
      <c r="D5414" s="1">
        <v>15</v>
      </c>
      <c r="E5414" s="1">
        <v>44130</v>
      </c>
      <c r="F5414" s="1" t="s">
        <v>20332</v>
      </c>
      <c r="G5414" s="1" t="s">
        <v>72</v>
      </c>
      <c r="H5414" s="1" t="s">
        <v>65</v>
      </c>
      <c r="I5414" s="1">
        <v>0.4</v>
      </c>
      <c r="J5414" s="1" t="s">
        <v>75</v>
      </c>
      <c r="K5414" s="1">
        <v>0</v>
      </c>
      <c r="M5414" s="1">
        <v>0</v>
      </c>
      <c r="O5414" s="1">
        <v>0</v>
      </c>
      <c r="Q5414" s="1">
        <v>0</v>
      </c>
      <c r="S5414" s="1">
        <v>0</v>
      </c>
      <c r="U5414" s="1">
        <v>0</v>
      </c>
      <c r="W5414" s="1">
        <v>0</v>
      </c>
      <c r="Y5414" s="1">
        <v>0</v>
      </c>
      <c r="AA5414" s="1">
        <v>0</v>
      </c>
      <c r="AC5414" s="1">
        <v>0</v>
      </c>
      <c r="AE5414" s="1">
        <v>0</v>
      </c>
      <c r="AG5414" s="1">
        <v>1</v>
      </c>
      <c r="AH5414" s="1">
        <v>0</v>
      </c>
    </row>
    <row r="5415" spans="1:34">
      <c r="A5415" s="1" t="s">
        <v>13946</v>
      </c>
      <c r="B5415" s="1" t="s">
        <v>13947</v>
      </c>
      <c r="C5415" s="1" t="s">
        <v>1149</v>
      </c>
      <c r="D5415" s="1">
        <v>194</v>
      </c>
      <c r="E5415" s="1">
        <v>44553</v>
      </c>
      <c r="F5415" s="1" t="s">
        <v>20701</v>
      </c>
      <c r="G5415" s="1" t="s">
        <v>72</v>
      </c>
      <c r="H5415" s="1" t="s">
        <v>65</v>
      </c>
      <c r="I5415" s="1">
        <v>0.4</v>
      </c>
      <c r="J5415" s="1" t="s">
        <v>75</v>
      </c>
      <c r="K5415" s="1">
        <v>0</v>
      </c>
      <c r="M5415" s="1">
        <v>0</v>
      </c>
      <c r="O5415" s="1">
        <v>0</v>
      </c>
      <c r="Q5415" s="1">
        <v>0</v>
      </c>
      <c r="S5415" s="1">
        <v>0</v>
      </c>
      <c r="U5415" s="1">
        <v>0</v>
      </c>
      <c r="W5415" s="1">
        <v>0</v>
      </c>
      <c r="Y5415" s="1">
        <v>0</v>
      </c>
      <c r="AA5415" s="1">
        <v>0</v>
      </c>
      <c r="AC5415" s="1">
        <v>0</v>
      </c>
      <c r="AE5415" s="1">
        <v>0</v>
      </c>
      <c r="AG5415" s="1">
        <v>1</v>
      </c>
      <c r="AH5415" s="1">
        <v>0</v>
      </c>
    </row>
    <row r="5416" spans="1:34">
      <c r="A5416" s="1" t="s">
        <v>13948</v>
      </c>
      <c r="B5416" s="1" t="s">
        <v>13949</v>
      </c>
      <c r="C5416" s="1" t="s">
        <v>327</v>
      </c>
      <c r="D5416" s="1">
        <v>5</v>
      </c>
      <c r="E5416" s="4">
        <v>44615</v>
      </c>
      <c r="F5416" s="1" t="s">
        <v>13950</v>
      </c>
      <c r="G5416" s="1" t="s">
        <v>80</v>
      </c>
      <c r="H5416" s="1" t="s">
        <v>73</v>
      </c>
      <c r="I5416" s="1">
        <v>0</v>
      </c>
      <c r="J5416" s="1" t="s">
        <v>81</v>
      </c>
      <c r="K5416" s="1">
        <v>0.4</v>
      </c>
      <c r="L5416" s="1" t="s">
        <v>82</v>
      </c>
      <c r="M5416" s="1">
        <v>0.5</v>
      </c>
      <c r="N5416" s="1" t="s">
        <v>83</v>
      </c>
      <c r="O5416" s="1">
        <v>0.6</v>
      </c>
      <c r="P5416" s="1" t="s">
        <v>84</v>
      </c>
      <c r="Q5416" s="1">
        <v>0.8</v>
      </c>
      <c r="R5416" s="1" t="s">
        <v>85</v>
      </c>
      <c r="S5416" s="1">
        <v>0</v>
      </c>
      <c r="U5416" s="1">
        <v>0</v>
      </c>
      <c r="W5416" s="1">
        <v>0</v>
      </c>
      <c r="Y5416" s="1">
        <v>0</v>
      </c>
      <c r="AA5416" s="1">
        <v>0</v>
      </c>
      <c r="AC5416" s="1">
        <v>0</v>
      </c>
      <c r="AE5416" s="1">
        <v>0</v>
      </c>
      <c r="AG5416" s="1">
        <v>4</v>
      </c>
      <c r="AH5416" s="1">
        <v>15000</v>
      </c>
    </row>
    <row r="5417" spans="1:34">
      <c r="A5417" s="1" t="s">
        <v>13951</v>
      </c>
      <c r="B5417" s="1" t="s">
        <v>13952</v>
      </c>
      <c r="C5417" s="1" t="s">
        <v>1232</v>
      </c>
      <c r="D5417" s="1">
        <v>14</v>
      </c>
      <c r="E5417" s="4">
        <v>44721</v>
      </c>
      <c r="F5417" s="1" t="s">
        <v>13953</v>
      </c>
      <c r="G5417" s="1" t="s">
        <v>72</v>
      </c>
      <c r="H5417" s="1" t="s">
        <v>73</v>
      </c>
      <c r="I5417" s="1">
        <v>0</v>
      </c>
      <c r="J5417" s="1" t="s">
        <v>13954</v>
      </c>
      <c r="K5417" s="1">
        <v>0.8</v>
      </c>
      <c r="L5417" s="1" t="s">
        <v>75</v>
      </c>
      <c r="M5417" s="1">
        <v>0</v>
      </c>
      <c r="O5417" s="1">
        <v>0</v>
      </c>
      <c r="Q5417" s="1">
        <v>0</v>
      </c>
      <c r="S5417" s="1">
        <v>0</v>
      </c>
      <c r="U5417" s="1">
        <v>0</v>
      </c>
      <c r="W5417" s="1">
        <v>0</v>
      </c>
      <c r="Y5417" s="1">
        <v>0</v>
      </c>
      <c r="AA5417" s="1">
        <v>0</v>
      </c>
      <c r="AC5417" s="1">
        <v>0</v>
      </c>
      <c r="AE5417" s="1">
        <v>0</v>
      </c>
      <c r="AG5417" s="1">
        <v>2</v>
      </c>
      <c r="AH5417" s="1">
        <v>6085.43</v>
      </c>
    </row>
    <row r="5418" spans="1:34">
      <c r="A5418" s="1" t="s">
        <v>13955</v>
      </c>
      <c r="B5418" s="1" t="s">
        <v>13956</v>
      </c>
      <c r="C5418" s="1" t="s">
        <v>212</v>
      </c>
      <c r="D5418" s="1">
        <v>3</v>
      </c>
      <c r="E5418" s="1">
        <v>44601</v>
      </c>
      <c r="F5418" s="1" t="s">
        <v>20702</v>
      </c>
      <c r="G5418" s="1" t="s">
        <v>72</v>
      </c>
      <c r="H5418" s="1" t="s">
        <v>73</v>
      </c>
      <c r="I5418" s="1">
        <v>0</v>
      </c>
      <c r="J5418" s="1" t="s">
        <v>187</v>
      </c>
      <c r="K5418" s="1">
        <v>0.6</v>
      </c>
      <c r="L5418" s="1" t="s">
        <v>75</v>
      </c>
      <c r="M5418" s="1">
        <v>0</v>
      </c>
      <c r="O5418" s="1">
        <v>0</v>
      </c>
      <c r="Q5418" s="1">
        <v>0</v>
      </c>
      <c r="S5418" s="1">
        <v>0</v>
      </c>
      <c r="U5418" s="1">
        <v>0</v>
      </c>
      <c r="W5418" s="1">
        <v>0</v>
      </c>
      <c r="Y5418" s="1">
        <v>0</v>
      </c>
      <c r="AA5418" s="1">
        <v>0</v>
      </c>
      <c r="AC5418" s="1">
        <v>0</v>
      </c>
      <c r="AE5418" s="1">
        <v>0</v>
      </c>
      <c r="AG5418" s="1">
        <v>2</v>
      </c>
      <c r="AH5418" s="1">
        <v>9000</v>
      </c>
    </row>
    <row r="5419" spans="1:34">
      <c r="A5419" s="1" t="s">
        <v>13957</v>
      </c>
      <c r="B5419" s="1" t="s">
        <v>13958</v>
      </c>
      <c r="C5419" s="1" t="s">
        <v>423</v>
      </c>
      <c r="D5419" s="1">
        <v>4</v>
      </c>
      <c r="E5419" s="4">
        <v>44620</v>
      </c>
      <c r="F5419" s="1" t="s">
        <v>13959</v>
      </c>
      <c r="G5419" s="1" t="s">
        <v>72</v>
      </c>
      <c r="H5419" s="1" t="s">
        <v>65</v>
      </c>
      <c r="I5419" s="1">
        <v>0.8</v>
      </c>
      <c r="J5419" s="1" t="s">
        <v>75</v>
      </c>
      <c r="K5419" s="1">
        <v>0</v>
      </c>
      <c r="M5419" s="1">
        <v>0</v>
      </c>
      <c r="O5419" s="1">
        <v>0</v>
      </c>
      <c r="Q5419" s="1">
        <v>0</v>
      </c>
      <c r="S5419" s="1">
        <v>0</v>
      </c>
      <c r="U5419" s="1">
        <v>0</v>
      </c>
      <c r="W5419" s="1">
        <v>0</v>
      </c>
      <c r="Y5419" s="1">
        <v>0</v>
      </c>
      <c r="AA5419" s="1">
        <v>0</v>
      </c>
      <c r="AC5419" s="1">
        <v>0</v>
      </c>
      <c r="AE5419" s="1">
        <v>0</v>
      </c>
      <c r="AG5419" s="1">
        <v>1</v>
      </c>
      <c r="AH5419" s="1">
        <v>0</v>
      </c>
    </row>
    <row r="5420" spans="1:34">
      <c r="A5420" s="1" t="s">
        <v>13960</v>
      </c>
      <c r="B5420" s="1" t="s">
        <v>13961</v>
      </c>
      <c r="C5420" s="1" t="s">
        <v>245</v>
      </c>
      <c r="H5420" s="1" t="s">
        <v>65</v>
      </c>
      <c r="I5420" s="1" t="s">
        <v>66</v>
      </c>
      <c r="V5420" s="1" t="s">
        <v>67</v>
      </c>
    </row>
    <row r="5421" spans="1:34">
      <c r="A5421" s="1" t="s">
        <v>13962</v>
      </c>
      <c r="B5421" s="1" t="s">
        <v>13963</v>
      </c>
      <c r="C5421" s="1" t="s">
        <v>185</v>
      </c>
      <c r="D5421" s="1">
        <v>23</v>
      </c>
      <c r="E5421" s="4">
        <v>44711</v>
      </c>
      <c r="F5421" s="1" t="s">
        <v>13964</v>
      </c>
      <c r="G5421" s="1" t="s">
        <v>72</v>
      </c>
      <c r="H5421" s="1" t="s">
        <v>73</v>
      </c>
      <c r="I5421" s="1">
        <v>0</v>
      </c>
      <c r="J5421" s="1" t="s">
        <v>74</v>
      </c>
      <c r="K5421" s="1">
        <v>0.8</v>
      </c>
      <c r="L5421" s="1" t="s">
        <v>75</v>
      </c>
      <c r="M5421" s="1">
        <v>0</v>
      </c>
      <c r="O5421" s="1">
        <v>0</v>
      </c>
      <c r="Q5421" s="1">
        <v>0</v>
      </c>
      <c r="S5421" s="1">
        <v>0</v>
      </c>
      <c r="U5421" s="1">
        <v>0</v>
      </c>
      <c r="W5421" s="1">
        <v>0</v>
      </c>
      <c r="Y5421" s="1">
        <v>0</v>
      </c>
      <c r="AA5421" s="1">
        <v>0</v>
      </c>
      <c r="AC5421" s="1">
        <v>0</v>
      </c>
      <c r="AE5421" s="1">
        <v>0</v>
      </c>
      <c r="AG5421" s="1">
        <v>2</v>
      </c>
      <c r="AH5421" s="1">
        <v>10000</v>
      </c>
    </row>
    <row r="5422" spans="1:34">
      <c r="A5422" s="1" t="s">
        <v>13965</v>
      </c>
      <c r="B5422" s="1" t="s">
        <v>13966</v>
      </c>
      <c r="C5422" s="1" t="s">
        <v>322</v>
      </c>
      <c r="D5422" s="1">
        <v>18</v>
      </c>
      <c r="E5422" s="4">
        <v>44754</v>
      </c>
      <c r="F5422" s="1" t="s">
        <v>13967</v>
      </c>
      <c r="G5422" s="1" t="s">
        <v>72</v>
      </c>
      <c r="H5422" s="1" t="s">
        <v>65</v>
      </c>
      <c r="I5422" s="1">
        <v>0.6</v>
      </c>
      <c r="J5422" s="1" t="s">
        <v>75</v>
      </c>
      <c r="K5422" s="1">
        <v>0</v>
      </c>
      <c r="M5422" s="1">
        <v>0</v>
      </c>
      <c r="O5422" s="1">
        <v>0</v>
      </c>
      <c r="Q5422" s="1">
        <v>0</v>
      </c>
      <c r="S5422" s="1">
        <v>0</v>
      </c>
      <c r="U5422" s="1">
        <v>0</v>
      </c>
      <c r="W5422" s="1">
        <v>0</v>
      </c>
      <c r="Y5422" s="1">
        <v>0</v>
      </c>
      <c r="AA5422" s="1">
        <v>0</v>
      </c>
      <c r="AC5422" s="1">
        <v>0</v>
      </c>
      <c r="AE5422" s="1">
        <v>0</v>
      </c>
      <c r="AG5422" s="1">
        <v>1</v>
      </c>
      <c r="AH5422" s="1">
        <v>0</v>
      </c>
    </row>
    <row r="5423" spans="1:34">
      <c r="A5423" s="1" t="s">
        <v>13968</v>
      </c>
      <c r="B5423" s="1" t="s">
        <v>13969</v>
      </c>
      <c r="C5423" s="1" t="s">
        <v>620</v>
      </c>
      <c r="D5423" s="1">
        <v>33</v>
      </c>
      <c r="E5423" s="1">
        <v>41912</v>
      </c>
      <c r="F5423" s="1" t="s">
        <v>20332</v>
      </c>
      <c r="G5423" s="1" t="s">
        <v>72</v>
      </c>
      <c r="H5423" s="1" t="s">
        <v>65</v>
      </c>
      <c r="I5423" s="1">
        <v>0.2</v>
      </c>
      <c r="J5423" s="1" t="s">
        <v>75</v>
      </c>
      <c r="K5423" s="1">
        <v>0</v>
      </c>
      <c r="M5423" s="1">
        <v>0</v>
      </c>
      <c r="O5423" s="1">
        <v>0</v>
      </c>
      <c r="Q5423" s="1">
        <v>0</v>
      </c>
      <c r="S5423" s="1">
        <v>0</v>
      </c>
      <c r="U5423" s="1">
        <v>0</v>
      </c>
      <c r="W5423" s="1">
        <v>0</v>
      </c>
      <c r="Y5423" s="1">
        <v>0</v>
      </c>
      <c r="AA5423" s="1">
        <v>0</v>
      </c>
      <c r="AC5423" s="1">
        <v>0</v>
      </c>
      <c r="AE5423" s="1">
        <v>0</v>
      </c>
      <c r="AG5423" s="1">
        <v>1</v>
      </c>
      <c r="AH5423" s="1">
        <v>0</v>
      </c>
    </row>
    <row r="5424" spans="1:34">
      <c r="A5424" s="1" t="s">
        <v>13970</v>
      </c>
      <c r="B5424" s="1" t="s">
        <v>13971</v>
      </c>
      <c r="C5424" s="1" t="s">
        <v>259</v>
      </c>
      <c r="D5424" s="1">
        <v>4</v>
      </c>
      <c r="E5424" s="4">
        <v>44593</v>
      </c>
      <c r="F5424" s="1" t="s">
        <v>13972</v>
      </c>
      <c r="G5424" s="1" t="s">
        <v>80</v>
      </c>
      <c r="H5424" s="1" t="s">
        <v>65</v>
      </c>
      <c r="I5424" s="1">
        <v>0.8</v>
      </c>
      <c r="J5424" s="1" t="s">
        <v>75</v>
      </c>
      <c r="K5424" s="1">
        <v>0</v>
      </c>
      <c r="M5424" s="1">
        <v>0</v>
      </c>
      <c r="O5424" s="1">
        <v>0</v>
      </c>
      <c r="Q5424" s="1">
        <v>0</v>
      </c>
      <c r="S5424" s="1">
        <v>0</v>
      </c>
      <c r="U5424" s="1">
        <v>0</v>
      </c>
      <c r="W5424" s="1">
        <v>0</v>
      </c>
      <c r="Y5424" s="1">
        <v>0</v>
      </c>
      <c r="AA5424" s="1">
        <v>0</v>
      </c>
      <c r="AC5424" s="1">
        <v>0</v>
      </c>
      <c r="AE5424" s="1">
        <v>0</v>
      </c>
      <c r="AG5424" s="1">
        <v>1</v>
      </c>
      <c r="AH5424" s="1">
        <v>0</v>
      </c>
    </row>
    <row r="5425" spans="1:34">
      <c r="A5425" s="1" t="s">
        <v>13973</v>
      </c>
      <c r="B5425" s="1" t="s">
        <v>13974</v>
      </c>
      <c r="C5425" s="1" t="s">
        <v>132</v>
      </c>
      <c r="D5425" s="1">
        <v>30</v>
      </c>
      <c r="E5425" s="1">
        <v>44104</v>
      </c>
      <c r="F5425" s="1" t="s">
        <v>20332</v>
      </c>
      <c r="G5425" s="1" t="s">
        <v>72</v>
      </c>
      <c r="H5425" s="1" t="s">
        <v>73</v>
      </c>
      <c r="I5425" s="1">
        <v>0</v>
      </c>
      <c r="J5425" s="1" t="s">
        <v>222</v>
      </c>
      <c r="K5425" s="1">
        <v>0.65</v>
      </c>
      <c r="L5425" s="1" t="s">
        <v>75</v>
      </c>
      <c r="M5425" s="1">
        <v>0</v>
      </c>
      <c r="O5425" s="1">
        <v>0</v>
      </c>
      <c r="Q5425" s="1">
        <v>0</v>
      </c>
      <c r="S5425" s="1">
        <v>0</v>
      </c>
      <c r="U5425" s="1">
        <v>0</v>
      </c>
      <c r="W5425" s="1">
        <v>0</v>
      </c>
      <c r="Y5425" s="1">
        <v>0</v>
      </c>
      <c r="AA5425" s="1">
        <v>0</v>
      </c>
      <c r="AC5425" s="1">
        <v>0</v>
      </c>
      <c r="AE5425" s="1">
        <v>0</v>
      </c>
      <c r="AG5425" s="1">
        <v>2</v>
      </c>
      <c r="AH5425" s="1">
        <v>9999.99</v>
      </c>
    </row>
    <row r="5426" spans="1:34">
      <c r="A5426" s="1" t="s">
        <v>13975</v>
      </c>
      <c r="B5426" s="1" t="s">
        <v>13976</v>
      </c>
      <c r="C5426" s="1" t="s">
        <v>255</v>
      </c>
      <c r="D5426" s="1">
        <v>1</v>
      </c>
      <c r="E5426" s="1">
        <v>43930</v>
      </c>
      <c r="F5426" s="1" t="s">
        <v>20332</v>
      </c>
      <c r="G5426" s="1" t="s">
        <v>72</v>
      </c>
      <c r="H5426" s="1" t="s">
        <v>65</v>
      </c>
      <c r="I5426" s="1">
        <v>0.8</v>
      </c>
      <c r="J5426" s="1" t="s">
        <v>75</v>
      </c>
      <c r="K5426" s="1">
        <v>0</v>
      </c>
      <c r="M5426" s="1">
        <v>0</v>
      </c>
      <c r="O5426" s="1">
        <v>0</v>
      </c>
      <c r="Q5426" s="1">
        <v>0</v>
      </c>
      <c r="S5426" s="1">
        <v>0</v>
      </c>
      <c r="U5426" s="1">
        <v>0</v>
      </c>
      <c r="W5426" s="1">
        <v>0</v>
      </c>
      <c r="Y5426" s="1">
        <v>0</v>
      </c>
      <c r="AA5426" s="1">
        <v>0</v>
      </c>
      <c r="AC5426" s="1">
        <v>0</v>
      </c>
      <c r="AE5426" s="1">
        <v>0</v>
      </c>
      <c r="AG5426" s="1">
        <v>1</v>
      </c>
      <c r="AH5426" s="1">
        <v>0</v>
      </c>
    </row>
    <row r="5427" spans="1:34">
      <c r="A5427" s="1" t="s">
        <v>13977</v>
      </c>
      <c r="B5427" s="1" t="s">
        <v>13978</v>
      </c>
      <c r="C5427" s="1" t="s">
        <v>199</v>
      </c>
      <c r="D5427" s="1">
        <v>3</v>
      </c>
      <c r="E5427" s="1">
        <v>44620</v>
      </c>
      <c r="F5427" s="1" t="s">
        <v>20703</v>
      </c>
      <c r="G5427" s="1" t="s">
        <v>80</v>
      </c>
      <c r="H5427" s="1" t="s">
        <v>65</v>
      </c>
      <c r="I5427" s="1">
        <v>0.4</v>
      </c>
      <c r="J5427" s="1" t="s">
        <v>75</v>
      </c>
      <c r="K5427" s="1">
        <v>0</v>
      </c>
      <c r="M5427" s="1">
        <v>0</v>
      </c>
      <c r="O5427" s="1">
        <v>0</v>
      </c>
      <c r="Q5427" s="1">
        <v>0</v>
      </c>
      <c r="S5427" s="1">
        <v>0</v>
      </c>
      <c r="U5427" s="1">
        <v>0</v>
      </c>
      <c r="W5427" s="1">
        <v>0</v>
      </c>
      <c r="Y5427" s="1">
        <v>0</v>
      </c>
      <c r="AA5427" s="1">
        <v>0</v>
      </c>
      <c r="AC5427" s="1">
        <v>0</v>
      </c>
      <c r="AE5427" s="1">
        <v>0</v>
      </c>
      <c r="AG5427" s="1">
        <v>1</v>
      </c>
      <c r="AH5427" s="1">
        <v>0</v>
      </c>
    </row>
    <row r="5428" spans="1:34">
      <c r="A5428" s="1" t="s">
        <v>13979</v>
      </c>
      <c r="B5428" s="1" t="s">
        <v>13980</v>
      </c>
      <c r="C5428" s="1" t="s">
        <v>810</v>
      </c>
      <c r="H5428" s="1" t="s">
        <v>65</v>
      </c>
      <c r="I5428" s="1" t="s">
        <v>66</v>
      </c>
      <c r="V5428" s="1" t="s">
        <v>67</v>
      </c>
    </row>
    <row r="5429" spans="1:34">
      <c r="A5429" s="1" t="s">
        <v>13981</v>
      </c>
      <c r="B5429" s="1" t="s">
        <v>13982</v>
      </c>
      <c r="C5429" s="1" t="s">
        <v>810</v>
      </c>
      <c r="H5429" s="1" t="s">
        <v>65</v>
      </c>
      <c r="I5429" s="1" t="s">
        <v>66</v>
      </c>
      <c r="V5429" s="1" t="s">
        <v>67</v>
      </c>
    </row>
    <row r="5430" spans="1:34">
      <c r="A5430" s="1" t="s">
        <v>13983</v>
      </c>
      <c r="B5430" s="1" t="s">
        <v>13984</v>
      </c>
      <c r="C5430" s="1" t="s">
        <v>369</v>
      </c>
      <c r="D5430" s="1">
        <v>25</v>
      </c>
      <c r="E5430" s="4">
        <v>44552</v>
      </c>
      <c r="F5430" s="1" t="s">
        <v>13985</v>
      </c>
      <c r="G5430" s="1" t="s">
        <v>72</v>
      </c>
      <c r="H5430" s="1" t="s">
        <v>73</v>
      </c>
      <c r="I5430" s="1">
        <v>0</v>
      </c>
      <c r="J5430" s="1" t="s">
        <v>74</v>
      </c>
      <c r="K5430" s="1">
        <v>0.8</v>
      </c>
      <c r="L5430" s="1" t="s">
        <v>75</v>
      </c>
      <c r="M5430" s="1">
        <v>0</v>
      </c>
      <c r="O5430" s="1">
        <v>0</v>
      </c>
      <c r="Q5430" s="1">
        <v>0</v>
      </c>
      <c r="S5430" s="1">
        <v>0</v>
      </c>
      <c r="U5430" s="1">
        <v>0</v>
      </c>
      <c r="W5430" s="1">
        <v>0</v>
      </c>
      <c r="Y5430" s="1">
        <v>0</v>
      </c>
      <c r="AA5430" s="1">
        <v>0</v>
      </c>
      <c r="AC5430" s="1">
        <v>0</v>
      </c>
      <c r="AE5430" s="1">
        <v>0</v>
      </c>
      <c r="AG5430" s="1">
        <v>2</v>
      </c>
      <c r="AH5430" s="1">
        <v>10000</v>
      </c>
    </row>
    <row r="5431" spans="1:34">
      <c r="A5431" s="1" t="s">
        <v>13986</v>
      </c>
      <c r="B5431" s="1" t="s">
        <v>13987</v>
      </c>
      <c r="C5431" s="1" t="s">
        <v>252</v>
      </c>
      <c r="D5431" s="1">
        <v>19</v>
      </c>
      <c r="E5431" s="1">
        <v>43544</v>
      </c>
      <c r="F5431" s="1" t="s">
        <v>20332</v>
      </c>
      <c r="G5431" s="1" t="s">
        <v>72</v>
      </c>
      <c r="H5431" s="1" t="s">
        <v>65</v>
      </c>
      <c r="I5431" s="1">
        <v>0.8</v>
      </c>
      <c r="J5431" s="1" t="s">
        <v>75</v>
      </c>
      <c r="K5431" s="1">
        <v>0</v>
      </c>
      <c r="M5431" s="1">
        <v>0</v>
      </c>
      <c r="O5431" s="1">
        <v>0</v>
      </c>
      <c r="Q5431" s="1">
        <v>0</v>
      </c>
      <c r="S5431" s="1">
        <v>0</v>
      </c>
      <c r="U5431" s="1">
        <v>0</v>
      </c>
      <c r="W5431" s="1">
        <v>0</v>
      </c>
      <c r="Y5431" s="1">
        <v>0</v>
      </c>
      <c r="AA5431" s="1">
        <v>0</v>
      </c>
      <c r="AC5431" s="1">
        <v>0</v>
      </c>
      <c r="AE5431" s="1">
        <v>0</v>
      </c>
      <c r="AG5431" s="1">
        <v>1</v>
      </c>
      <c r="AH5431" s="1">
        <v>0</v>
      </c>
    </row>
    <row r="5432" spans="1:34">
      <c r="A5432" s="1" t="s">
        <v>13988</v>
      </c>
      <c r="B5432" s="1" t="s">
        <v>13989</v>
      </c>
      <c r="C5432" s="1" t="s">
        <v>310</v>
      </c>
      <c r="H5432" s="1" t="s">
        <v>65</v>
      </c>
      <c r="I5432" s="1" t="s">
        <v>66</v>
      </c>
      <c r="V5432" s="1" t="s">
        <v>67</v>
      </c>
    </row>
    <row r="5433" spans="1:34">
      <c r="A5433" s="1" t="s">
        <v>13990</v>
      </c>
      <c r="B5433" s="1" t="s">
        <v>13991</v>
      </c>
      <c r="C5433" s="1" t="s">
        <v>132</v>
      </c>
      <c r="D5433" s="1">
        <v>10</v>
      </c>
      <c r="E5433" s="1">
        <v>43525</v>
      </c>
      <c r="F5433" s="1" t="s">
        <v>20332</v>
      </c>
      <c r="G5433" s="1" t="s">
        <v>72</v>
      </c>
      <c r="H5433" s="1" t="s">
        <v>65</v>
      </c>
      <c r="I5433" s="1">
        <v>0.8</v>
      </c>
      <c r="J5433" s="1" t="s">
        <v>75</v>
      </c>
      <c r="K5433" s="1">
        <v>0</v>
      </c>
      <c r="M5433" s="1">
        <v>0</v>
      </c>
      <c r="O5433" s="1">
        <v>0</v>
      </c>
      <c r="Q5433" s="1">
        <v>0</v>
      </c>
      <c r="S5433" s="1">
        <v>0</v>
      </c>
      <c r="U5433" s="1">
        <v>0</v>
      </c>
      <c r="W5433" s="1">
        <v>0</v>
      </c>
      <c r="Y5433" s="1">
        <v>0</v>
      </c>
      <c r="AA5433" s="1">
        <v>0</v>
      </c>
      <c r="AC5433" s="1">
        <v>0</v>
      </c>
      <c r="AE5433" s="1">
        <v>0</v>
      </c>
      <c r="AG5433" s="1">
        <v>1</v>
      </c>
      <c r="AH5433" s="1">
        <v>0</v>
      </c>
    </row>
    <row r="5434" spans="1:34">
      <c r="A5434" s="1" t="s">
        <v>13992</v>
      </c>
      <c r="B5434" s="1" t="s">
        <v>13993</v>
      </c>
      <c r="C5434" s="1" t="s">
        <v>779</v>
      </c>
      <c r="D5434" s="1">
        <v>36</v>
      </c>
      <c r="E5434" s="1">
        <v>42215</v>
      </c>
      <c r="F5434" s="1" t="s">
        <v>20332</v>
      </c>
      <c r="G5434" s="1" t="s">
        <v>72</v>
      </c>
      <c r="H5434" s="1" t="s">
        <v>73</v>
      </c>
      <c r="I5434" s="1">
        <v>0</v>
      </c>
      <c r="J5434" s="1" t="s">
        <v>690</v>
      </c>
      <c r="K5434" s="1">
        <v>0.8</v>
      </c>
      <c r="L5434" s="1" t="s">
        <v>75</v>
      </c>
      <c r="M5434" s="1">
        <v>0</v>
      </c>
      <c r="O5434" s="1">
        <v>0</v>
      </c>
      <c r="Q5434" s="1">
        <v>0</v>
      </c>
      <c r="S5434" s="1">
        <v>0</v>
      </c>
      <c r="U5434" s="1">
        <v>0</v>
      </c>
      <c r="W5434" s="1">
        <v>0</v>
      </c>
      <c r="Y5434" s="1">
        <v>0</v>
      </c>
      <c r="AA5434" s="1">
        <v>0</v>
      </c>
      <c r="AC5434" s="1">
        <v>0</v>
      </c>
      <c r="AE5434" s="1">
        <v>0</v>
      </c>
      <c r="AG5434" s="1">
        <v>2</v>
      </c>
      <c r="AH5434" s="1">
        <v>11999.99</v>
      </c>
    </row>
    <row r="5435" spans="1:34">
      <c r="A5435" s="1" t="s">
        <v>13994</v>
      </c>
      <c r="B5435" s="1" t="s">
        <v>13995</v>
      </c>
      <c r="C5435" s="1" t="s">
        <v>1149</v>
      </c>
      <c r="D5435" s="1">
        <v>130</v>
      </c>
      <c r="E5435" s="1">
        <v>44194</v>
      </c>
      <c r="F5435" s="1" t="s">
        <v>20332</v>
      </c>
      <c r="G5435" s="1" t="s">
        <v>72</v>
      </c>
      <c r="H5435" s="1" t="s">
        <v>73</v>
      </c>
      <c r="I5435" s="1">
        <v>0</v>
      </c>
      <c r="J5435" s="1" t="s">
        <v>89</v>
      </c>
      <c r="K5435" s="1">
        <v>0.8</v>
      </c>
      <c r="L5435" s="1" t="s">
        <v>75</v>
      </c>
      <c r="M5435" s="1">
        <v>0</v>
      </c>
      <c r="O5435" s="1">
        <v>0</v>
      </c>
      <c r="Q5435" s="1">
        <v>0</v>
      </c>
      <c r="S5435" s="1">
        <v>0</v>
      </c>
      <c r="U5435" s="1">
        <v>0</v>
      </c>
      <c r="W5435" s="1">
        <v>0</v>
      </c>
      <c r="Y5435" s="1">
        <v>0</v>
      </c>
      <c r="AA5435" s="1">
        <v>0</v>
      </c>
      <c r="AC5435" s="1">
        <v>0</v>
      </c>
      <c r="AE5435" s="1">
        <v>0</v>
      </c>
      <c r="AG5435" s="1">
        <v>2</v>
      </c>
      <c r="AH5435" s="1">
        <v>12000</v>
      </c>
    </row>
    <row r="5436" spans="1:34">
      <c r="A5436" s="1" t="s">
        <v>13996</v>
      </c>
      <c r="B5436" s="1" t="s">
        <v>13997</v>
      </c>
      <c r="C5436" s="1" t="s">
        <v>1149</v>
      </c>
      <c r="D5436" s="1">
        <v>15</v>
      </c>
      <c r="E5436" s="4">
        <v>44711</v>
      </c>
      <c r="F5436" s="1" t="s">
        <v>13998</v>
      </c>
      <c r="G5436" s="1" t="s">
        <v>72</v>
      </c>
      <c r="H5436" s="1" t="s">
        <v>73</v>
      </c>
      <c r="I5436" s="1">
        <v>0</v>
      </c>
      <c r="J5436" s="1" t="s">
        <v>562</v>
      </c>
      <c r="K5436" s="1">
        <v>0.6</v>
      </c>
      <c r="L5436" s="1" t="s">
        <v>75</v>
      </c>
      <c r="M5436" s="1">
        <v>0</v>
      </c>
      <c r="O5436" s="1">
        <v>0</v>
      </c>
      <c r="Q5436" s="1">
        <v>0</v>
      </c>
      <c r="S5436" s="1">
        <v>0</v>
      </c>
      <c r="U5436" s="1">
        <v>0</v>
      </c>
      <c r="W5436" s="1">
        <v>0</v>
      </c>
      <c r="Y5436" s="1">
        <v>0</v>
      </c>
      <c r="AA5436" s="1">
        <v>0</v>
      </c>
      <c r="AC5436" s="1">
        <v>0</v>
      </c>
      <c r="AE5436" s="1">
        <v>0</v>
      </c>
      <c r="AG5436" s="1">
        <v>2</v>
      </c>
      <c r="AH5436" s="1">
        <v>8500</v>
      </c>
    </row>
    <row r="5437" spans="1:34">
      <c r="A5437" s="1" t="s">
        <v>13999</v>
      </c>
      <c r="B5437" s="1" t="s">
        <v>14000</v>
      </c>
      <c r="C5437" s="1" t="s">
        <v>259</v>
      </c>
      <c r="D5437" s="1">
        <v>41</v>
      </c>
      <c r="E5437" s="4">
        <v>43818</v>
      </c>
      <c r="F5437" s="1" t="s">
        <v>20704</v>
      </c>
      <c r="G5437" s="1" t="s">
        <v>20341</v>
      </c>
      <c r="H5437" s="1" t="s">
        <v>73</v>
      </c>
      <c r="I5437" s="1">
        <v>0.65</v>
      </c>
      <c r="J5437" s="1" t="s">
        <v>82</v>
      </c>
      <c r="K5437" s="1">
        <v>0.75</v>
      </c>
      <c r="L5437" s="1" t="s">
        <v>83</v>
      </c>
      <c r="M5437" s="1">
        <v>0.78</v>
      </c>
      <c r="N5437" s="1" t="s">
        <v>84</v>
      </c>
      <c r="O5437" s="1">
        <v>0.79</v>
      </c>
      <c r="P5437" s="1" t="s">
        <v>85</v>
      </c>
      <c r="Q5437" s="1">
        <v>0</v>
      </c>
      <c r="S5437" s="1">
        <v>0</v>
      </c>
      <c r="U5437" s="1">
        <v>0</v>
      </c>
      <c r="W5437" s="1">
        <v>0</v>
      </c>
      <c r="Y5437" s="1">
        <v>0</v>
      </c>
      <c r="AA5437" s="1">
        <v>0</v>
      </c>
      <c r="AC5437" s="1">
        <v>0</v>
      </c>
      <c r="AE5437" s="1">
        <v>0</v>
      </c>
      <c r="AG5437" s="1">
        <v>3</v>
      </c>
      <c r="AH5437" s="1">
        <v>0</v>
      </c>
    </row>
    <row r="5438" spans="1:34">
      <c r="A5438" s="1" t="s">
        <v>14001</v>
      </c>
      <c r="B5438" s="1" t="s">
        <v>14002</v>
      </c>
      <c r="C5438" s="1" t="s">
        <v>199</v>
      </c>
      <c r="D5438" s="1">
        <v>8</v>
      </c>
      <c r="E5438" s="4">
        <v>44660</v>
      </c>
      <c r="F5438" s="1" t="s">
        <v>14003</v>
      </c>
      <c r="G5438" s="1" t="s">
        <v>80</v>
      </c>
      <c r="H5438" s="1" t="s">
        <v>73</v>
      </c>
      <c r="I5438" s="1">
        <v>0</v>
      </c>
      <c r="J5438" s="1" t="s">
        <v>89</v>
      </c>
      <c r="K5438" s="1">
        <v>0.2</v>
      </c>
      <c r="L5438" s="1" t="s">
        <v>82</v>
      </c>
      <c r="M5438" s="1">
        <v>0.35</v>
      </c>
      <c r="N5438" s="1" t="s">
        <v>83</v>
      </c>
      <c r="O5438" s="1">
        <v>0.5</v>
      </c>
      <c r="P5438" s="1" t="s">
        <v>84</v>
      </c>
      <c r="Q5438" s="1">
        <v>0.75</v>
      </c>
      <c r="R5438" s="1" t="s">
        <v>85</v>
      </c>
      <c r="S5438" s="1">
        <v>0</v>
      </c>
      <c r="U5438" s="1">
        <v>0</v>
      </c>
      <c r="W5438" s="1">
        <v>0</v>
      </c>
      <c r="Y5438" s="1">
        <v>0</v>
      </c>
      <c r="AA5438" s="1">
        <v>0</v>
      </c>
      <c r="AC5438" s="1">
        <v>0</v>
      </c>
      <c r="AE5438" s="1">
        <v>0</v>
      </c>
      <c r="AG5438" s="1">
        <v>4</v>
      </c>
      <c r="AH5438" s="1">
        <v>12000</v>
      </c>
    </row>
    <row r="5439" spans="1:34">
      <c r="A5439" s="1" t="s">
        <v>14004</v>
      </c>
      <c r="B5439" s="1" t="s">
        <v>14005</v>
      </c>
      <c r="C5439" s="1" t="s">
        <v>460</v>
      </c>
      <c r="D5439" s="1">
        <v>9</v>
      </c>
      <c r="E5439" s="4">
        <v>44637</v>
      </c>
      <c r="F5439" s="1" t="s">
        <v>14006</v>
      </c>
      <c r="G5439" s="1" t="s">
        <v>80</v>
      </c>
      <c r="H5439" s="1" t="s">
        <v>73</v>
      </c>
      <c r="I5439" s="1">
        <v>0</v>
      </c>
      <c r="J5439" s="1" t="s">
        <v>74</v>
      </c>
      <c r="K5439" s="1">
        <v>0.55000000000000004</v>
      </c>
      <c r="L5439" s="1" t="s">
        <v>82</v>
      </c>
      <c r="M5439" s="1">
        <v>0.65</v>
      </c>
      <c r="N5439" s="1" t="s">
        <v>83</v>
      </c>
      <c r="O5439" s="1">
        <v>0.75</v>
      </c>
      <c r="P5439" s="1" t="s">
        <v>84</v>
      </c>
      <c r="Q5439" s="1">
        <v>0.8</v>
      </c>
      <c r="R5439" s="1" t="s">
        <v>85</v>
      </c>
      <c r="S5439" s="1">
        <v>0</v>
      </c>
      <c r="U5439" s="1">
        <v>0</v>
      </c>
      <c r="W5439" s="1">
        <v>0</v>
      </c>
      <c r="Y5439" s="1">
        <v>0</v>
      </c>
      <c r="AA5439" s="1">
        <v>0</v>
      </c>
      <c r="AC5439" s="1">
        <v>0</v>
      </c>
      <c r="AE5439" s="1">
        <v>0</v>
      </c>
      <c r="AG5439" s="1">
        <v>4</v>
      </c>
      <c r="AH5439" s="1">
        <v>10000</v>
      </c>
    </row>
    <row r="5440" spans="1:34">
      <c r="A5440" s="1" t="s">
        <v>14007</v>
      </c>
      <c r="B5440" s="1" t="s">
        <v>14008</v>
      </c>
      <c r="C5440" s="1" t="s">
        <v>378</v>
      </c>
      <c r="D5440" s="1">
        <v>31</v>
      </c>
      <c r="E5440" s="4">
        <v>44712</v>
      </c>
      <c r="F5440" s="1" t="s">
        <v>14009</v>
      </c>
      <c r="G5440" s="1" t="s">
        <v>80</v>
      </c>
      <c r="H5440" s="1" t="s">
        <v>73</v>
      </c>
      <c r="I5440" s="1">
        <v>0</v>
      </c>
      <c r="J5440" s="1" t="s">
        <v>81</v>
      </c>
      <c r="K5440" s="1">
        <v>0.78</v>
      </c>
      <c r="L5440" s="1" t="s">
        <v>82</v>
      </c>
      <c r="M5440" s="1">
        <v>0.79</v>
      </c>
      <c r="N5440" s="1" t="s">
        <v>83</v>
      </c>
      <c r="O5440" s="1">
        <v>0.8</v>
      </c>
      <c r="P5440" s="1" t="s">
        <v>84</v>
      </c>
      <c r="Q5440" s="1">
        <v>0.8</v>
      </c>
      <c r="R5440" s="1" t="s">
        <v>85</v>
      </c>
      <c r="S5440" s="1">
        <v>0</v>
      </c>
      <c r="U5440" s="1">
        <v>0</v>
      </c>
      <c r="W5440" s="1">
        <v>0</v>
      </c>
      <c r="Y5440" s="1">
        <v>0</v>
      </c>
      <c r="AA5440" s="1">
        <v>0</v>
      </c>
      <c r="AC5440" s="1">
        <v>0</v>
      </c>
      <c r="AE5440" s="1">
        <v>0</v>
      </c>
      <c r="AG5440" s="1">
        <v>4</v>
      </c>
      <c r="AH5440" s="1">
        <v>15000</v>
      </c>
    </row>
    <row r="5441" spans="1:34">
      <c r="A5441" s="1" t="s">
        <v>14010</v>
      </c>
      <c r="B5441" s="1" t="s">
        <v>14011</v>
      </c>
      <c r="C5441" s="1" t="s">
        <v>259</v>
      </c>
      <c r="D5441" s="1">
        <v>39</v>
      </c>
      <c r="E5441" s="4">
        <v>44550</v>
      </c>
      <c r="F5441" s="1" t="s">
        <v>14012</v>
      </c>
      <c r="G5441" s="1" t="s">
        <v>72</v>
      </c>
      <c r="H5441" s="1" t="s">
        <v>65</v>
      </c>
      <c r="I5441" s="1">
        <v>0.6</v>
      </c>
      <c r="J5441" s="1" t="s">
        <v>75</v>
      </c>
      <c r="K5441" s="1">
        <v>0</v>
      </c>
      <c r="M5441" s="1">
        <v>0</v>
      </c>
      <c r="O5441" s="1">
        <v>0</v>
      </c>
      <c r="Q5441" s="1">
        <v>0</v>
      </c>
      <c r="S5441" s="1">
        <v>0</v>
      </c>
      <c r="U5441" s="1">
        <v>0</v>
      </c>
      <c r="W5441" s="1">
        <v>0</v>
      </c>
      <c r="Y5441" s="1">
        <v>0</v>
      </c>
      <c r="AA5441" s="1">
        <v>0</v>
      </c>
      <c r="AC5441" s="1">
        <v>0</v>
      </c>
      <c r="AE5441" s="1">
        <v>0</v>
      </c>
      <c r="AG5441" s="1">
        <v>1</v>
      </c>
      <c r="AH5441" s="1">
        <v>0</v>
      </c>
    </row>
    <row r="5442" spans="1:34">
      <c r="A5442" s="1" t="s">
        <v>14013</v>
      </c>
      <c r="B5442" s="1" t="s">
        <v>14014</v>
      </c>
      <c r="C5442" s="1" t="s">
        <v>322</v>
      </c>
      <c r="D5442" s="1">
        <v>3</v>
      </c>
      <c r="E5442" s="1">
        <v>44311</v>
      </c>
      <c r="F5442" s="1" t="s">
        <v>20332</v>
      </c>
      <c r="G5442" s="1" t="s">
        <v>72</v>
      </c>
      <c r="H5442" s="1" t="s">
        <v>65</v>
      </c>
      <c r="I5442" s="1">
        <v>0.8</v>
      </c>
      <c r="J5442" s="1" t="s">
        <v>75</v>
      </c>
      <c r="K5442" s="1">
        <v>0</v>
      </c>
      <c r="M5442" s="1">
        <v>0</v>
      </c>
      <c r="O5442" s="1">
        <v>0</v>
      </c>
      <c r="Q5442" s="1">
        <v>0</v>
      </c>
      <c r="S5442" s="1">
        <v>0</v>
      </c>
      <c r="U5442" s="1">
        <v>0</v>
      </c>
      <c r="W5442" s="1">
        <v>0</v>
      </c>
      <c r="Y5442" s="1">
        <v>0</v>
      </c>
      <c r="AA5442" s="1">
        <v>0</v>
      </c>
      <c r="AC5442" s="1">
        <v>0</v>
      </c>
      <c r="AE5442" s="1">
        <v>0</v>
      </c>
      <c r="AG5442" s="1">
        <v>1</v>
      </c>
      <c r="AH5442" s="1">
        <v>0</v>
      </c>
    </row>
    <row r="5443" spans="1:34">
      <c r="A5443" s="1" t="s">
        <v>14015</v>
      </c>
      <c r="B5443" s="1" t="s">
        <v>14016</v>
      </c>
      <c r="C5443" s="1" t="s">
        <v>159</v>
      </c>
      <c r="D5443" s="1">
        <v>14</v>
      </c>
      <c r="E5443" s="4">
        <v>44709</v>
      </c>
      <c r="F5443" s="1" t="s">
        <v>14017</v>
      </c>
      <c r="G5443" s="1" t="s">
        <v>72</v>
      </c>
      <c r="H5443" s="1" t="s">
        <v>73</v>
      </c>
      <c r="I5443" s="1">
        <v>0</v>
      </c>
      <c r="J5443" s="1" t="s">
        <v>74</v>
      </c>
      <c r="K5443" s="1">
        <v>0.8</v>
      </c>
      <c r="L5443" s="1" t="s">
        <v>75</v>
      </c>
      <c r="M5443" s="1">
        <v>0</v>
      </c>
      <c r="O5443" s="1">
        <v>0</v>
      </c>
      <c r="Q5443" s="1">
        <v>0</v>
      </c>
      <c r="S5443" s="1">
        <v>0</v>
      </c>
      <c r="U5443" s="1">
        <v>0</v>
      </c>
      <c r="W5443" s="1">
        <v>0</v>
      </c>
      <c r="Y5443" s="1">
        <v>0</v>
      </c>
      <c r="AA5443" s="1">
        <v>0</v>
      </c>
      <c r="AC5443" s="1">
        <v>0</v>
      </c>
      <c r="AE5443" s="1">
        <v>0</v>
      </c>
      <c r="AG5443" s="1">
        <v>2</v>
      </c>
      <c r="AH5443" s="1">
        <v>10000</v>
      </c>
    </row>
    <row r="5444" spans="1:34">
      <c r="A5444" s="1" t="s">
        <v>14018</v>
      </c>
      <c r="B5444" s="1" t="s">
        <v>14019</v>
      </c>
      <c r="C5444" s="1" t="s">
        <v>163</v>
      </c>
      <c r="D5444" s="1">
        <v>5</v>
      </c>
      <c r="E5444" s="4">
        <v>44643</v>
      </c>
      <c r="F5444" s="1" t="s">
        <v>14020</v>
      </c>
      <c r="G5444" s="1" t="s">
        <v>72</v>
      </c>
      <c r="H5444" s="1" t="s">
        <v>65</v>
      </c>
      <c r="I5444" s="1">
        <v>0.6</v>
      </c>
      <c r="J5444" s="1" t="s">
        <v>75</v>
      </c>
      <c r="K5444" s="1">
        <v>0</v>
      </c>
      <c r="M5444" s="1">
        <v>0</v>
      </c>
      <c r="O5444" s="1">
        <v>0</v>
      </c>
      <c r="Q5444" s="1">
        <v>0</v>
      </c>
      <c r="S5444" s="1">
        <v>0</v>
      </c>
      <c r="U5444" s="1">
        <v>0</v>
      </c>
      <c r="W5444" s="1">
        <v>0</v>
      </c>
      <c r="Y5444" s="1">
        <v>0</v>
      </c>
      <c r="AA5444" s="1">
        <v>0</v>
      </c>
      <c r="AC5444" s="1">
        <v>0</v>
      </c>
      <c r="AE5444" s="1">
        <v>0</v>
      </c>
      <c r="AG5444" s="1">
        <v>1</v>
      </c>
      <c r="AH5444" s="1">
        <v>0</v>
      </c>
    </row>
    <row r="5445" spans="1:34">
      <c r="A5445" s="1" t="s">
        <v>14021</v>
      </c>
      <c r="B5445" s="1" t="s">
        <v>14022</v>
      </c>
      <c r="C5445" s="1" t="s">
        <v>626</v>
      </c>
      <c r="D5445" s="1">
        <v>58</v>
      </c>
      <c r="E5445" s="4">
        <v>44552</v>
      </c>
      <c r="F5445" s="1" t="s">
        <v>14023</v>
      </c>
      <c r="G5445" s="1" t="s">
        <v>72</v>
      </c>
      <c r="H5445" s="1" t="s">
        <v>73</v>
      </c>
      <c r="I5445" s="1">
        <v>0</v>
      </c>
      <c r="J5445" s="1" t="s">
        <v>89</v>
      </c>
      <c r="K5445" s="1">
        <v>0.6</v>
      </c>
      <c r="L5445" s="1" t="s">
        <v>75</v>
      </c>
      <c r="M5445" s="1">
        <v>0</v>
      </c>
      <c r="O5445" s="1">
        <v>0</v>
      </c>
      <c r="Q5445" s="1">
        <v>0</v>
      </c>
      <c r="S5445" s="1">
        <v>0</v>
      </c>
      <c r="U5445" s="1">
        <v>0</v>
      </c>
      <c r="W5445" s="1">
        <v>0</v>
      </c>
      <c r="Y5445" s="1">
        <v>0</v>
      </c>
      <c r="AA5445" s="1">
        <v>0</v>
      </c>
      <c r="AC5445" s="1">
        <v>0</v>
      </c>
      <c r="AE5445" s="1">
        <v>0</v>
      </c>
      <c r="AG5445" s="1">
        <v>2</v>
      </c>
      <c r="AH5445" s="1">
        <v>12000</v>
      </c>
    </row>
    <row r="5446" spans="1:34">
      <c r="A5446" s="1" t="s">
        <v>14024</v>
      </c>
      <c r="B5446" s="1" t="s">
        <v>14025</v>
      </c>
      <c r="C5446" s="1" t="s">
        <v>369</v>
      </c>
      <c r="D5446" s="1">
        <v>6</v>
      </c>
      <c r="E5446" s="1">
        <v>44279</v>
      </c>
      <c r="F5446" s="1" t="s">
        <v>20705</v>
      </c>
      <c r="G5446" s="1" t="s">
        <v>20341</v>
      </c>
      <c r="H5446" s="1" t="s">
        <v>73</v>
      </c>
      <c r="I5446" s="1">
        <v>0.5</v>
      </c>
      <c r="J5446" s="1" t="s">
        <v>82</v>
      </c>
      <c r="K5446" s="1">
        <v>0.52</v>
      </c>
      <c r="L5446" s="1" t="s">
        <v>83</v>
      </c>
      <c r="M5446" s="1">
        <v>0.78</v>
      </c>
      <c r="N5446" s="1" t="s">
        <v>84</v>
      </c>
      <c r="O5446" s="1">
        <v>0.79</v>
      </c>
      <c r="P5446" s="1" t="s">
        <v>85</v>
      </c>
      <c r="Q5446" s="1">
        <v>0</v>
      </c>
      <c r="S5446" s="1">
        <v>0</v>
      </c>
      <c r="U5446" s="1">
        <v>0</v>
      </c>
      <c r="W5446" s="1">
        <v>0</v>
      </c>
      <c r="Y5446" s="1">
        <v>0</v>
      </c>
      <c r="AA5446" s="1">
        <v>0</v>
      </c>
      <c r="AC5446" s="1">
        <v>0</v>
      </c>
      <c r="AE5446" s="1">
        <v>0</v>
      </c>
      <c r="AG5446" s="1">
        <v>3</v>
      </c>
      <c r="AH5446" s="1">
        <v>0</v>
      </c>
    </row>
    <row r="5447" spans="1:34">
      <c r="A5447" s="1" t="s">
        <v>14026</v>
      </c>
      <c r="B5447" s="1" t="s">
        <v>14027</v>
      </c>
      <c r="C5447" s="1" t="s">
        <v>306</v>
      </c>
      <c r="D5447" s="1">
        <v>9</v>
      </c>
      <c r="E5447" s="4">
        <v>44615</v>
      </c>
      <c r="F5447" s="1" t="s">
        <v>14028</v>
      </c>
      <c r="G5447" s="1" t="s">
        <v>80</v>
      </c>
      <c r="H5447" s="1" t="s">
        <v>73</v>
      </c>
      <c r="I5447" s="1">
        <v>0</v>
      </c>
      <c r="J5447" s="1" t="s">
        <v>89</v>
      </c>
      <c r="K5447" s="1">
        <v>0.6</v>
      </c>
      <c r="L5447" s="1" t="s">
        <v>82</v>
      </c>
      <c r="M5447" s="1">
        <v>0.7</v>
      </c>
      <c r="N5447" s="1" t="s">
        <v>83</v>
      </c>
      <c r="O5447" s="1">
        <v>0.75</v>
      </c>
      <c r="P5447" s="1" t="s">
        <v>84</v>
      </c>
      <c r="Q5447" s="1">
        <v>0.8</v>
      </c>
      <c r="R5447" s="1" t="s">
        <v>85</v>
      </c>
      <c r="S5447" s="1">
        <v>0</v>
      </c>
      <c r="U5447" s="1">
        <v>0</v>
      </c>
      <c r="W5447" s="1">
        <v>0</v>
      </c>
      <c r="Y5447" s="1">
        <v>0</v>
      </c>
      <c r="AA5447" s="1">
        <v>0</v>
      </c>
      <c r="AC5447" s="1">
        <v>0</v>
      </c>
      <c r="AE5447" s="1">
        <v>0</v>
      </c>
      <c r="AG5447" s="1">
        <v>4</v>
      </c>
      <c r="AH5447" s="1">
        <v>12000</v>
      </c>
    </row>
    <row r="5448" spans="1:34">
      <c r="A5448" s="1" t="s">
        <v>14029</v>
      </c>
      <c r="B5448" s="1" t="s">
        <v>14030</v>
      </c>
      <c r="C5448" s="1" t="s">
        <v>152</v>
      </c>
      <c r="D5448" s="1">
        <v>15</v>
      </c>
      <c r="E5448" s="4">
        <v>44650</v>
      </c>
      <c r="F5448" s="1" t="s">
        <v>14031</v>
      </c>
      <c r="G5448" s="1" t="s">
        <v>72</v>
      </c>
      <c r="H5448" s="1" t="s">
        <v>73</v>
      </c>
      <c r="I5448" s="1">
        <v>0</v>
      </c>
      <c r="J5448" s="1" t="s">
        <v>74</v>
      </c>
      <c r="K5448" s="1">
        <v>0.75</v>
      </c>
      <c r="L5448" s="1" t="s">
        <v>75</v>
      </c>
      <c r="M5448" s="1">
        <v>0</v>
      </c>
      <c r="O5448" s="1">
        <v>0</v>
      </c>
      <c r="Q5448" s="1">
        <v>0</v>
      </c>
      <c r="S5448" s="1">
        <v>0</v>
      </c>
      <c r="U5448" s="1">
        <v>0</v>
      </c>
      <c r="W5448" s="1">
        <v>0</v>
      </c>
      <c r="Y5448" s="1">
        <v>0</v>
      </c>
      <c r="AA5448" s="1">
        <v>0</v>
      </c>
      <c r="AC5448" s="1">
        <v>0</v>
      </c>
      <c r="AE5448" s="1">
        <v>0</v>
      </c>
      <c r="AG5448" s="1">
        <v>2</v>
      </c>
      <c r="AH5448" s="1">
        <v>10000</v>
      </c>
    </row>
    <row r="5449" spans="1:34">
      <c r="A5449" s="1" t="s">
        <v>14032</v>
      </c>
      <c r="B5449" s="1" t="s">
        <v>14033</v>
      </c>
      <c r="C5449" s="1" t="s">
        <v>159</v>
      </c>
      <c r="D5449" s="1">
        <v>4</v>
      </c>
      <c r="E5449" s="4">
        <v>44614</v>
      </c>
      <c r="F5449" s="1" t="s">
        <v>14034</v>
      </c>
      <c r="G5449" s="1" t="s">
        <v>72</v>
      </c>
      <c r="H5449" s="1" t="s">
        <v>73</v>
      </c>
      <c r="I5449" s="1">
        <v>0</v>
      </c>
      <c r="J5449" s="1" t="s">
        <v>14035</v>
      </c>
      <c r="K5449" s="1">
        <v>0.7</v>
      </c>
      <c r="L5449" s="1" t="s">
        <v>75</v>
      </c>
      <c r="M5449" s="1">
        <v>0</v>
      </c>
      <c r="O5449" s="1">
        <v>0</v>
      </c>
      <c r="Q5449" s="1">
        <v>0</v>
      </c>
      <c r="S5449" s="1">
        <v>0</v>
      </c>
      <c r="U5449" s="1">
        <v>0</v>
      </c>
      <c r="W5449" s="1">
        <v>0</v>
      </c>
      <c r="Y5449" s="1">
        <v>0</v>
      </c>
      <c r="AA5449" s="1">
        <v>0</v>
      </c>
      <c r="AC5449" s="1">
        <v>0</v>
      </c>
      <c r="AE5449" s="1">
        <v>0</v>
      </c>
      <c r="AG5449" s="1">
        <v>5</v>
      </c>
      <c r="AH5449" s="1">
        <v>0</v>
      </c>
    </row>
    <row r="5450" spans="1:34">
      <c r="A5450" s="1" t="s">
        <v>14036</v>
      </c>
      <c r="B5450" s="1" t="s">
        <v>14037</v>
      </c>
      <c r="C5450" s="1" t="s">
        <v>360</v>
      </c>
      <c r="H5450" s="1" t="s">
        <v>65</v>
      </c>
      <c r="I5450" s="1" t="s">
        <v>66</v>
      </c>
      <c r="V5450" s="1" t="s">
        <v>67</v>
      </c>
    </row>
    <row r="5451" spans="1:34">
      <c r="A5451" s="1" t="s">
        <v>14038</v>
      </c>
      <c r="B5451" s="1" t="s">
        <v>14039</v>
      </c>
      <c r="C5451" s="1" t="s">
        <v>506</v>
      </c>
      <c r="D5451" s="1">
        <v>15</v>
      </c>
      <c r="E5451" s="4">
        <v>44712</v>
      </c>
      <c r="F5451" s="1" t="s">
        <v>14040</v>
      </c>
      <c r="G5451" s="1" t="s">
        <v>72</v>
      </c>
      <c r="H5451" s="1" t="s">
        <v>65</v>
      </c>
      <c r="I5451" s="1">
        <v>0.8</v>
      </c>
      <c r="J5451" s="1" t="s">
        <v>75</v>
      </c>
      <c r="K5451" s="1">
        <v>0</v>
      </c>
      <c r="M5451" s="1">
        <v>0</v>
      </c>
      <c r="O5451" s="1">
        <v>0</v>
      </c>
      <c r="Q5451" s="1">
        <v>0</v>
      </c>
      <c r="S5451" s="1">
        <v>0</v>
      </c>
      <c r="U5451" s="1">
        <v>0</v>
      </c>
      <c r="W5451" s="1">
        <v>0</v>
      </c>
      <c r="Y5451" s="1">
        <v>0</v>
      </c>
      <c r="AA5451" s="1">
        <v>0</v>
      </c>
      <c r="AC5451" s="1">
        <v>0</v>
      </c>
      <c r="AE5451" s="1">
        <v>0</v>
      </c>
      <c r="AG5451" s="1">
        <v>1</v>
      </c>
      <c r="AH5451" s="1">
        <v>0</v>
      </c>
    </row>
    <row r="5452" spans="1:34">
      <c r="A5452" s="1" t="s">
        <v>14041</v>
      </c>
      <c r="B5452" s="1" t="s">
        <v>14042</v>
      </c>
      <c r="C5452" s="1" t="s">
        <v>297</v>
      </c>
      <c r="D5452" s="1">
        <v>27</v>
      </c>
      <c r="E5452" s="4">
        <v>44707</v>
      </c>
      <c r="F5452" s="1" t="s">
        <v>14043</v>
      </c>
      <c r="G5452" s="1" t="s">
        <v>72</v>
      </c>
      <c r="H5452" s="1" t="s">
        <v>65</v>
      </c>
      <c r="I5452" s="1">
        <v>0.8</v>
      </c>
      <c r="J5452" s="1" t="s">
        <v>75</v>
      </c>
      <c r="K5452" s="1">
        <v>0</v>
      </c>
      <c r="M5452" s="1">
        <v>0</v>
      </c>
      <c r="O5452" s="1">
        <v>0</v>
      </c>
      <c r="Q5452" s="1">
        <v>0</v>
      </c>
      <c r="S5452" s="1">
        <v>0</v>
      </c>
      <c r="U5452" s="1">
        <v>0</v>
      </c>
      <c r="W5452" s="1">
        <v>0</v>
      </c>
      <c r="Y5452" s="1">
        <v>0</v>
      </c>
      <c r="AA5452" s="1">
        <v>0</v>
      </c>
      <c r="AC5452" s="1">
        <v>0</v>
      </c>
      <c r="AE5452" s="1">
        <v>0</v>
      </c>
      <c r="AG5452" s="1">
        <v>1</v>
      </c>
      <c r="AH5452" s="1">
        <v>0</v>
      </c>
    </row>
    <row r="5453" spans="1:34">
      <c r="A5453" s="1" t="s">
        <v>14044</v>
      </c>
      <c r="B5453" s="1" t="s">
        <v>14045</v>
      </c>
      <c r="C5453" s="1" t="s">
        <v>112</v>
      </c>
      <c r="D5453" s="1">
        <v>55</v>
      </c>
      <c r="E5453" s="1">
        <v>44559</v>
      </c>
      <c r="F5453" s="1" t="s">
        <v>20706</v>
      </c>
      <c r="G5453" s="1" t="s">
        <v>72</v>
      </c>
      <c r="H5453" s="1" t="s">
        <v>65</v>
      </c>
      <c r="I5453" s="1">
        <v>0.8</v>
      </c>
      <c r="J5453" s="1" t="s">
        <v>75</v>
      </c>
      <c r="K5453" s="1">
        <v>0</v>
      </c>
      <c r="M5453" s="1">
        <v>0</v>
      </c>
      <c r="O5453" s="1">
        <v>0</v>
      </c>
      <c r="Q5453" s="1">
        <v>0</v>
      </c>
      <c r="S5453" s="1">
        <v>0</v>
      </c>
      <c r="U5453" s="1">
        <v>0</v>
      </c>
      <c r="W5453" s="1">
        <v>0</v>
      </c>
      <c r="Y5453" s="1">
        <v>0</v>
      </c>
      <c r="AA5453" s="1">
        <v>0</v>
      </c>
      <c r="AC5453" s="1">
        <v>0</v>
      </c>
      <c r="AE5453" s="1">
        <v>0</v>
      </c>
      <c r="AG5453" s="1">
        <v>1</v>
      </c>
      <c r="AH5453" s="1">
        <v>0</v>
      </c>
    </row>
    <row r="5454" spans="1:34">
      <c r="A5454" s="1" t="s">
        <v>14046</v>
      </c>
      <c r="B5454" s="1" t="s">
        <v>14047</v>
      </c>
      <c r="C5454" s="1" t="s">
        <v>491</v>
      </c>
      <c r="H5454" s="1" t="s">
        <v>65</v>
      </c>
      <c r="I5454" s="1" t="s">
        <v>66</v>
      </c>
      <c r="V5454" s="1" t="s">
        <v>67</v>
      </c>
    </row>
    <row r="5455" spans="1:34">
      <c r="A5455" s="1" t="s">
        <v>14048</v>
      </c>
      <c r="B5455" s="1" t="s">
        <v>14049</v>
      </c>
      <c r="C5455" s="1" t="s">
        <v>126</v>
      </c>
      <c r="H5455" s="1" t="s">
        <v>65</v>
      </c>
      <c r="I5455" s="1" t="s">
        <v>66</v>
      </c>
      <c r="V5455" s="1" t="s">
        <v>67</v>
      </c>
    </row>
    <row r="5456" spans="1:34">
      <c r="A5456" s="1" t="s">
        <v>14050</v>
      </c>
      <c r="B5456" s="1" t="s">
        <v>14051</v>
      </c>
      <c r="C5456" s="1" t="s">
        <v>73</v>
      </c>
      <c r="D5456" s="1">
        <v>3</v>
      </c>
      <c r="E5456" s="4">
        <v>44631</v>
      </c>
      <c r="F5456" s="1" t="s">
        <v>14052</v>
      </c>
      <c r="G5456" s="1" t="s">
        <v>72</v>
      </c>
      <c r="H5456" s="1" t="s">
        <v>65</v>
      </c>
      <c r="I5456" s="1">
        <v>0.8</v>
      </c>
      <c r="J5456" s="1" t="s">
        <v>75</v>
      </c>
      <c r="K5456" s="1">
        <v>0</v>
      </c>
      <c r="M5456" s="1">
        <v>0</v>
      </c>
      <c r="O5456" s="1">
        <v>0</v>
      </c>
      <c r="Q5456" s="1">
        <v>0</v>
      </c>
      <c r="S5456" s="1">
        <v>0</v>
      </c>
      <c r="U5456" s="1">
        <v>0</v>
      </c>
      <c r="W5456" s="1">
        <v>0</v>
      </c>
      <c r="Y5456" s="1">
        <v>0</v>
      </c>
      <c r="AA5456" s="1">
        <v>0</v>
      </c>
      <c r="AC5456" s="1">
        <v>0</v>
      </c>
      <c r="AE5456" s="1">
        <v>0</v>
      </c>
      <c r="AG5456" s="1">
        <v>1</v>
      </c>
      <c r="AH5456" s="1">
        <v>0</v>
      </c>
    </row>
    <row r="5457" spans="1:34">
      <c r="A5457" s="1" t="s">
        <v>14053</v>
      </c>
      <c r="B5457" s="1" t="s">
        <v>14054</v>
      </c>
      <c r="C5457" s="1" t="s">
        <v>135</v>
      </c>
      <c r="D5457" s="1">
        <v>42</v>
      </c>
      <c r="E5457" s="1">
        <v>41974</v>
      </c>
      <c r="F5457" s="1" t="s">
        <v>20332</v>
      </c>
      <c r="G5457" s="1" t="s">
        <v>72</v>
      </c>
      <c r="H5457" s="1" t="s">
        <v>73</v>
      </c>
      <c r="I5457" s="1">
        <v>0</v>
      </c>
      <c r="J5457" s="1" t="s">
        <v>74</v>
      </c>
      <c r="K5457" s="1">
        <v>0.8</v>
      </c>
      <c r="L5457" s="1" t="s">
        <v>75</v>
      </c>
      <c r="M5457" s="1">
        <v>0</v>
      </c>
      <c r="O5457" s="1">
        <v>0</v>
      </c>
      <c r="Q5457" s="1">
        <v>0</v>
      </c>
      <c r="S5457" s="1">
        <v>0</v>
      </c>
      <c r="U5457" s="1">
        <v>0</v>
      </c>
      <c r="W5457" s="1">
        <v>0</v>
      </c>
      <c r="Y5457" s="1">
        <v>0</v>
      </c>
      <c r="AA5457" s="1">
        <v>0</v>
      </c>
      <c r="AC5457" s="1">
        <v>0</v>
      </c>
      <c r="AE5457" s="1">
        <v>0</v>
      </c>
      <c r="AG5457" s="1">
        <v>2</v>
      </c>
      <c r="AH5457" s="1">
        <v>10000</v>
      </c>
    </row>
    <row r="5458" spans="1:34">
      <c r="A5458" s="1" t="s">
        <v>14055</v>
      </c>
      <c r="B5458" s="1" t="s">
        <v>14056</v>
      </c>
      <c r="C5458" s="1" t="s">
        <v>73</v>
      </c>
      <c r="D5458" s="1">
        <v>9</v>
      </c>
      <c r="E5458" s="4">
        <v>44663</v>
      </c>
      <c r="F5458" s="1" t="s">
        <v>14057</v>
      </c>
      <c r="G5458" s="1" t="s">
        <v>72</v>
      </c>
      <c r="H5458" s="1" t="s">
        <v>65</v>
      </c>
      <c r="I5458" s="1">
        <v>0.8</v>
      </c>
      <c r="J5458" s="1" t="s">
        <v>75</v>
      </c>
      <c r="K5458" s="1">
        <v>0</v>
      </c>
      <c r="M5458" s="1">
        <v>0</v>
      </c>
      <c r="O5458" s="1">
        <v>0</v>
      </c>
      <c r="Q5458" s="1">
        <v>0</v>
      </c>
      <c r="S5458" s="1">
        <v>0</v>
      </c>
      <c r="U5458" s="1">
        <v>0</v>
      </c>
      <c r="W5458" s="1">
        <v>0</v>
      </c>
      <c r="Y5458" s="1">
        <v>0</v>
      </c>
      <c r="AA5458" s="1">
        <v>0</v>
      </c>
      <c r="AC5458" s="1">
        <v>0</v>
      </c>
      <c r="AE5458" s="1">
        <v>0</v>
      </c>
      <c r="AG5458" s="1">
        <v>1</v>
      </c>
      <c r="AH5458" s="1">
        <v>0</v>
      </c>
    </row>
    <row r="5459" spans="1:34">
      <c r="A5459" s="1" t="s">
        <v>14058</v>
      </c>
      <c r="B5459" s="1" t="s">
        <v>14059</v>
      </c>
      <c r="C5459" s="1" t="s">
        <v>73</v>
      </c>
      <c r="D5459" s="1">
        <v>5</v>
      </c>
      <c r="E5459" s="1">
        <v>44225</v>
      </c>
      <c r="F5459" s="1" t="s">
        <v>20332</v>
      </c>
      <c r="G5459" s="1" t="s">
        <v>72</v>
      </c>
      <c r="H5459" s="1" t="s">
        <v>65</v>
      </c>
      <c r="I5459" s="1">
        <v>0.4</v>
      </c>
      <c r="J5459" s="1" t="s">
        <v>75</v>
      </c>
      <c r="K5459" s="1">
        <v>0</v>
      </c>
      <c r="M5459" s="1">
        <v>0</v>
      </c>
      <c r="O5459" s="1">
        <v>0</v>
      </c>
      <c r="Q5459" s="1">
        <v>0</v>
      </c>
      <c r="S5459" s="1">
        <v>0</v>
      </c>
      <c r="U5459" s="1">
        <v>0</v>
      </c>
      <c r="W5459" s="1">
        <v>0</v>
      </c>
      <c r="Y5459" s="1">
        <v>0</v>
      </c>
      <c r="AA5459" s="1">
        <v>0</v>
      </c>
      <c r="AC5459" s="1">
        <v>0</v>
      </c>
      <c r="AE5459" s="1">
        <v>0</v>
      </c>
      <c r="AG5459" s="1">
        <v>1</v>
      </c>
      <c r="AH5459" s="1">
        <v>0</v>
      </c>
    </row>
    <row r="5460" spans="1:34">
      <c r="A5460" s="1" t="s">
        <v>14060</v>
      </c>
      <c r="B5460" s="1" t="s">
        <v>14061</v>
      </c>
      <c r="C5460" s="1" t="s">
        <v>297</v>
      </c>
      <c r="D5460" s="1">
        <v>46</v>
      </c>
      <c r="E5460" s="1">
        <v>41212</v>
      </c>
      <c r="F5460" s="1" t="s">
        <v>20332</v>
      </c>
      <c r="G5460" s="1" t="s">
        <v>72</v>
      </c>
      <c r="H5460" s="1" t="s">
        <v>65</v>
      </c>
      <c r="I5460" s="1">
        <v>0.8</v>
      </c>
      <c r="J5460" s="1" t="s">
        <v>75</v>
      </c>
      <c r="K5460" s="1">
        <v>0</v>
      </c>
      <c r="M5460" s="1">
        <v>0</v>
      </c>
      <c r="O5460" s="1">
        <v>0</v>
      </c>
      <c r="Q5460" s="1">
        <v>0</v>
      </c>
      <c r="S5460" s="1">
        <v>0</v>
      </c>
      <c r="U5460" s="1">
        <v>0</v>
      </c>
      <c r="W5460" s="1">
        <v>0</v>
      </c>
      <c r="Y5460" s="1">
        <v>0</v>
      </c>
      <c r="AA5460" s="1">
        <v>0</v>
      </c>
      <c r="AC5460" s="1">
        <v>0</v>
      </c>
      <c r="AE5460" s="1">
        <v>0</v>
      </c>
      <c r="AG5460" s="1">
        <v>1</v>
      </c>
      <c r="AH5460" s="1">
        <v>0</v>
      </c>
    </row>
    <row r="5461" spans="1:34">
      <c r="A5461" s="1" t="s">
        <v>14062</v>
      </c>
      <c r="B5461" s="1" t="s">
        <v>14063</v>
      </c>
      <c r="C5461" s="1" t="s">
        <v>327</v>
      </c>
      <c r="D5461" s="1">
        <v>7</v>
      </c>
      <c r="E5461" s="4">
        <v>44637</v>
      </c>
      <c r="F5461" s="1" t="s">
        <v>14064</v>
      </c>
      <c r="G5461" s="1" t="s">
        <v>80</v>
      </c>
      <c r="H5461" s="1" t="s">
        <v>73</v>
      </c>
      <c r="I5461" s="1">
        <v>0</v>
      </c>
      <c r="J5461" s="1" t="s">
        <v>74</v>
      </c>
      <c r="K5461" s="1">
        <v>0.55000000000000004</v>
      </c>
      <c r="L5461" s="1" t="s">
        <v>75</v>
      </c>
      <c r="M5461" s="1">
        <v>0</v>
      </c>
      <c r="O5461" s="1">
        <v>0</v>
      </c>
      <c r="Q5461" s="1">
        <v>0</v>
      </c>
      <c r="S5461" s="1">
        <v>0</v>
      </c>
      <c r="U5461" s="1">
        <v>0</v>
      </c>
      <c r="W5461" s="1">
        <v>0</v>
      </c>
      <c r="Y5461" s="1">
        <v>0</v>
      </c>
      <c r="AA5461" s="1">
        <v>0</v>
      </c>
      <c r="AC5461" s="1">
        <v>0</v>
      </c>
      <c r="AE5461" s="1">
        <v>0</v>
      </c>
      <c r="AG5461" s="1">
        <v>2</v>
      </c>
      <c r="AH5461" s="1">
        <v>10000</v>
      </c>
    </row>
    <row r="5462" spans="1:34">
      <c r="A5462" s="1" t="s">
        <v>14065</v>
      </c>
      <c r="B5462" s="1" t="s">
        <v>14066</v>
      </c>
      <c r="C5462" s="1" t="s">
        <v>104</v>
      </c>
      <c r="D5462" s="1">
        <v>11</v>
      </c>
      <c r="E5462" s="4">
        <v>44607</v>
      </c>
      <c r="F5462" s="1" t="s">
        <v>14067</v>
      </c>
      <c r="G5462" s="1" t="s">
        <v>80</v>
      </c>
      <c r="H5462" s="1" t="s">
        <v>73</v>
      </c>
      <c r="I5462" s="1">
        <v>0</v>
      </c>
      <c r="J5462" s="1" t="s">
        <v>74</v>
      </c>
      <c r="K5462" s="1">
        <v>0.6</v>
      </c>
      <c r="L5462" s="1" t="s">
        <v>82</v>
      </c>
      <c r="M5462" s="1">
        <v>0.7</v>
      </c>
      <c r="N5462" s="1" t="s">
        <v>83</v>
      </c>
      <c r="O5462" s="1">
        <v>0.75</v>
      </c>
      <c r="P5462" s="1" t="s">
        <v>84</v>
      </c>
      <c r="Q5462" s="1">
        <v>0.8</v>
      </c>
      <c r="R5462" s="1" t="s">
        <v>85</v>
      </c>
      <c r="S5462" s="1">
        <v>0</v>
      </c>
      <c r="U5462" s="1">
        <v>0</v>
      </c>
      <c r="W5462" s="1">
        <v>0</v>
      </c>
      <c r="Y5462" s="1">
        <v>0</v>
      </c>
      <c r="AA5462" s="1">
        <v>0</v>
      </c>
      <c r="AC5462" s="1">
        <v>0</v>
      </c>
      <c r="AE5462" s="1">
        <v>0</v>
      </c>
      <c r="AG5462" s="1">
        <v>4</v>
      </c>
      <c r="AH5462" s="1">
        <v>10000</v>
      </c>
    </row>
    <row r="5463" spans="1:34">
      <c r="A5463" s="1" t="s">
        <v>14068</v>
      </c>
      <c r="B5463" s="1" t="s">
        <v>14069</v>
      </c>
      <c r="C5463" s="1" t="s">
        <v>334</v>
      </c>
      <c r="D5463" s="1">
        <v>8</v>
      </c>
      <c r="E5463" s="1">
        <v>44039</v>
      </c>
      <c r="F5463" s="1" t="s">
        <v>20340</v>
      </c>
      <c r="G5463" s="1" t="s">
        <v>20341</v>
      </c>
      <c r="H5463" s="1" t="s">
        <v>73</v>
      </c>
      <c r="I5463" s="1">
        <v>0.45</v>
      </c>
      <c r="J5463" s="1" t="s">
        <v>82</v>
      </c>
      <c r="K5463" s="1">
        <v>0.55000000000000004</v>
      </c>
      <c r="L5463" s="1" t="s">
        <v>83</v>
      </c>
      <c r="M5463" s="1">
        <v>0.65</v>
      </c>
      <c r="N5463" s="1" t="s">
        <v>84</v>
      </c>
      <c r="O5463" s="1">
        <v>0.75</v>
      </c>
      <c r="P5463" s="1" t="s">
        <v>85</v>
      </c>
      <c r="Q5463" s="1">
        <v>0</v>
      </c>
      <c r="S5463" s="1">
        <v>0</v>
      </c>
      <c r="U5463" s="1">
        <v>0</v>
      </c>
      <c r="W5463" s="1">
        <v>0</v>
      </c>
      <c r="Y5463" s="1">
        <v>0</v>
      </c>
      <c r="AA5463" s="1">
        <v>0</v>
      </c>
      <c r="AC5463" s="1">
        <v>0</v>
      </c>
      <c r="AE5463" s="1">
        <v>0</v>
      </c>
      <c r="AG5463" s="1">
        <v>3</v>
      </c>
      <c r="AH5463" s="1">
        <v>0</v>
      </c>
    </row>
    <row r="5464" spans="1:34">
      <c r="A5464" s="1" t="s">
        <v>14070</v>
      </c>
      <c r="B5464" s="1" t="s">
        <v>14071</v>
      </c>
      <c r="C5464" s="1" t="s">
        <v>118</v>
      </c>
      <c r="D5464" s="1">
        <v>12</v>
      </c>
      <c r="E5464" s="1">
        <v>44683</v>
      </c>
      <c r="F5464" s="1" t="s">
        <v>20707</v>
      </c>
      <c r="G5464" s="1" t="s">
        <v>80</v>
      </c>
      <c r="H5464" s="1" t="s">
        <v>73</v>
      </c>
      <c r="I5464" s="1">
        <v>0</v>
      </c>
      <c r="J5464" s="1" t="s">
        <v>74</v>
      </c>
      <c r="K5464" s="1">
        <v>0.6</v>
      </c>
      <c r="L5464" s="1" t="s">
        <v>82</v>
      </c>
      <c r="M5464" s="1">
        <v>0.76</v>
      </c>
      <c r="N5464" s="1" t="s">
        <v>83</v>
      </c>
      <c r="O5464" s="1">
        <v>0.78</v>
      </c>
      <c r="P5464" s="1" t="s">
        <v>84</v>
      </c>
      <c r="Q5464" s="1">
        <v>0.79</v>
      </c>
      <c r="R5464" s="1" t="s">
        <v>85</v>
      </c>
      <c r="S5464" s="1">
        <v>0</v>
      </c>
      <c r="U5464" s="1">
        <v>0</v>
      </c>
      <c r="W5464" s="1">
        <v>0</v>
      </c>
      <c r="Y5464" s="1">
        <v>0</v>
      </c>
      <c r="AA5464" s="1">
        <v>0</v>
      </c>
      <c r="AC5464" s="1">
        <v>0</v>
      </c>
      <c r="AE5464" s="1">
        <v>0</v>
      </c>
      <c r="AG5464" s="1">
        <v>4</v>
      </c>
      <c r="AH5464" s="1">
        <v>10000</v>
      </c>
    </row>
    <row r="5465" spans="1:34">
      <c r="A5465" s="1" t="s">
        <v>14072</v>
      </c>
      <c r="B5465" s="1" t="s">
        <v>14073</v>
      </c>
      <c r="C5465" s="1" t="s">
        <v>135</v>
      </c>
      <c r="D5465" s="1">
        <v>21</v>
      </c>
      <c r="E5465" s="1">
        <v>44712</v>
      </c>
      <c r="F5465" s="1" t="s">
        <v>20708</v>
      </c>
      <c r="G5465" s="1" t="s">
        <v>80</v>
      </c>
      <c r="H5465" s="1" t="s">
        <v>65</v>
      </c>
      <c r="I5465" s="1">
        <v>0.8</v>
      </c>
      <c r="J5465" s="1" t="s">
        <v>75</v>
      </c>
      <c r="K5465" s="1">
        <v>0</v>
      </c>
      <c r="M5465" s="1">
        <v>0</v>
      </c>
      <c r="O5465" s="1">
        <v>0</v>
      </c>
      <c r="Q5465" s="1">
        <v>0</v>
      </c>
      <c r="S5465" s="1">
        <v>0</v>
      </c>
      <c r="U5465" s="1">
        <v>0</v>
      </c>
      <c r="W5465" s="1">
        <v>0</v>
      </c>
      <c r="Y5465" s="1">
        <v>0</v>
      </c>
      <c r="AA5465" s="1">
        <v>0</v>
      </c>
      <c r="AC5465" s="1">
        <v>0</v>
      </c>
      <c r="AE5465" s="1">
        <v>0</v>
      </c>
      <c r="AG5465" s="1">
        <v>1</v>
      </c>
      <c r="AH5465" s="1">
        <v>0</v>
      </c>
    </row>
    <row r="5466" spans="1:34">
      <c r="A5466" s="1" t="s">
        <v>14074</v>
      </c>
      <c r="B5466" s="1" t="s">
        <v>14075</v>
      </c>
      <c r="C5466" s="1" t="s">
        <v>287</v>
      </c>
      <c r="D5466" s="1">
        <v>9</v>
      </c>
      <c r="E5466" s="4">
        <v>44667</v>
      </c>
      <c r="F5466" s="1" t="s">
        <v>14076</v>
      </c>
      <c r="G5466" s="1" t="s">
        <v>80</v>
      </c>
      <c r="H5466" s="1" t="s">
        <v>73</v>
      </c>
      <c r="I5466" s="1">
        <v>0</v>
      </c>
      <c r="J5466" s="1" t="s">
        <v>397</v>
      </c>
      <c r="K5466" s="1">
        <v>0.6</v>
      </c>
      <c r="L5466" s="1" t="s">
        <v>75</v>
      </c>
      <c r="M5466" s="1">
        <v>0</v>
      </c>
      <c r="O5466" s="1">
        <v>0</v>
      </c>
      <c r="Q5466" s="1">
        <v>0</v>
      </c>
      <c r="S5466" s="1">
        <v>0</v>
      </c>
      <c r="U5466" s="1">
        <v>0</v>
      </c>
      <c r="W5466" s="1">
        <v>0</v>
      </c>
      <c r="Y5466" s="1">
        <v>0</v>
      </c>
      <c r="AA5466" s="1">
        <v>0</v>
      </c>
      <c r="AC5466" s="1">
        <v>0</v>
      </c>
      <c r="AE5466" s="1">
        <v>0</v>
      </c>
      <c r="AG5466" s="1">
        <v>2</v>
      </c>
      <c r="AH5466" s="1">
        <v>8000</v>
      </c>
    </row>
    <row r="5467" spans="1:34">
      <c r="A5467" s="1" t="s">
        <v>14077</v>
      </c>
      <c r="B5467" s="1" t="s">
        <v>14078</v>
      </c>
      <c r="C5467" s="1" t="s">
        <v>287</v>
      </c>
      <c r="D5467" s="1">
        <v>39</v>
      </c>
      <c r="E5467" s="4">
        <v>44548</v>
      </c>
      <c r="F5467" s="1" t="s">
        <v>14079</v>
      </c>
      <c r="G5467" s="1" t="s">
        <v>72</v>
      </c>
      <c r="H5467" s="1" t="s">
        <v>73</v>
      </c>
      <c r="I5467" s="1">
        <v>0</v>
      </c>
      <c r="J5467" s="1" t="s">
        <v>74</v>
      </c>
      <c r="K5467" s="1">
        <v>0.5</v>
      </c>
      <c r="L5467" s="1" t="s">
        <v>75</v>
      </c>
      <c r="M5467" s="1">
        <v>0</v>
      </c>
      <c r="O5467" s="1">
        <v>0</v>
      </c>
      <c r="Q5467" s="1">
        <v>0</v>
      </c>
      <c r="S5467" s="1">
        <v>0</v>
      </c>
      <c r="U5467" s="1">
        <v>0</v>
      </c>
      <c r="W5467" s="1">
        <v>0</v>
      </c>
      <c r="Y5467" s="1">
        <v>0</v>
      </c>
      <c r="AA5467" s="1">
        <v>0</v>
      </c>
      <c r="AC5467" s="1">
        <v>0</v>
      </c>
      <c r="AE5467" s="1">
        <v>0</v>
      </c>
      <c r="AG5467" s="1">
        <v>2</v>
      </c>
      <c r="AH5467" s="1">
        <v>10000</v>
      </c>
    </row>
    <row r="5468" spans="1:34">
      <c r="A5468" s="1" t="s">
        <v>14080</v>
      </c>
      <c r="B5468" s="1" t="s">
        <v>14081</v>
      </c>
      <c r="C5468" s="1" t="s">
        <v>135</v>
      </c>
      <c r="D5468" s="1">
        <v>25</v>
      </c>
      <c r="E5468" s="1">
        <v>43644</v>
      </c>
      <c r="F5468" s="1" t="s">
        <v>20332</v>
      </c>
      <c r="G5468" s="1" t="s">
        <v>72</v>
      </c>
      <c r="H5468" s="1" t="s">
        <v>65</v>
      </c>
      <c r="I5468" s="1">
        <v>0.8</v>
      </c>
      <c r="J5468" s="1" t="s">
        <v>75</v>
      </c>
      <c r="K5468" s="1">
        <v>0</v>
      </c>
      <c r="M5468" s="1">
        <v>0</v>
      </c>
      <c r="O5468" s="1">
        <v>0</v>
      </c>
      <c r="Q5468" s="1">
        <v>0</v>
      </c>
      <c r="S5468" s="1">
        <v>0</v>
      </c>
      <c r="U5468" s="1">
        <v>0</v>
      </c>
      <c r="W5468" s="1">
        <v>0</v>
      </c>
      <c r="Y5468" s="1">
        <v>0</v>
      </c>
      <c r="AA5468" s="1">
        <v>0</v>
      </c>
      <c r="AC5468" s="1">
        <v>0</v>
      </c>
      <c r="AE5468" s="1">
        <v>0</v>
      </c>
      <c r="AG5468" s="1">
        <v>1</v>
      </c>
      <c r="AH5468" s="1">
        <v>0</v>
      </c>
    </row>
    <row r="5469" spans="1:34">
      <c r="A5469" s="1" t="s">
        <v>14082</v>
      </c>
      <c r="B5469" s="1" t="s">
        <v>14083</v>
      </c>
      <c r="C5469" s="1" t="s">
        <v>212</v>
      </c>
      <c r="D5469" s="1">
        <v>6</v>
      </c>
      <c r="E5469" s="4">
        <v>44616</v>
      </c>
      <c r="F5469" s="1" t="s">
        <v>14084</v>
      </c>
      <c r="G5469" s="1" t="s">
        <v>72</v>
      </c>
      <c r="H5469" s="1" t="s">
        <v>73</v>
      </c>
      <c r="I5469" s="1">
        <v>0</v>
      </c>
      <c r="J5469" s="1" t="s">
        <v>74</v>
      </c>
      <c r="K5469" s="1">
        <v>0.5</v>
      </c>
      <c r="L5469" s="1" t="s">
        <v>75</v>
      </c>
      <c r="M5469" s="1">
        <v>0</v>
      </c>
      <c r="O5469" s="1">
        <v>0</v>
      </c>
      <c r="Q5469" s="1">
        <v>0</v>
      </c>
      <c r="S5469" s="1">
        <v>0</v>
      </c>
      <c r="U5469" s="1">
        <v>0</v>
      </c>
      <c r="W5469" s="1">
        <v>0</v>
      </c>
      <c r="Y5469" s="1">
        <v>0</v>
      </c>
      <c r="AA5469" s="1">
        <v>0</v>
      </c>
      <c r="AC5469" s="1">
        <v>0</v>
      </c>
      <c r="AE5469" s="1">
        <v>0</v>
      </c>
      <c r="AG5469" s="1">
        <v>2</v>
      </c>
      <c r="AH5469" s="1">
        <v>10000</v>
      </c>
    </row>
    <row r="5470" spans="1:34">
      <c r="A5470" s="1" t="s">
        <v>14085</v>
      </c>
      <c r="B5470" s="1" t="s">
        <v>14086</v>
      </c>
      <c r="C5470" s="1" t="s">
        <v>212</v>
      </c>
      <c r="D5470" s="1">
        <v>6</v>
      </c>
      <c r="E5470" s="1">
        <v>43153</v>
      </c>
      <c r="F5470" s="1" t="s">
        <v>20332</v>
      </c>
      <c r="G5470" s="1" t="s">
        <v>72</v>
      </c>
      <c r="H5470" s="1" t="s">
        <v>65</v>
      </c>
      <c r="I5470" s="1">
        <v>0.4</v>
      </c>
      <c r="J5470" s="1" t="s">
        <v>75</v>
      </c>
      <c r="K5470" s="1">
        <v>0</v>
      </c>
      <c r="M5470" s="1">
        <v>0</v>
      </c>
      <c r="O5470" s="1">
        <v>0</v>
      </c>
      <c r="Q5470" s="1">
        <v>0</v>
      </c>
      <c r="S5470" s="1">
        <v>0</v>
      </c>
      <c r="U5470" s="1">
        <v>0</v>
      </c>
      <c r="W5470" s="1">
        <v>0</v>
      </c>
      <c r="Y5470" s="1">
        <v>0</v>
      </c>
      <c r="AA5470" s="1">
        <v>0</v>
      </c>
      <c r="AC5470" s="1">
        <v>0</v>
      </c>
      <c r="AE5470" s="1">
        <v>0</v>
      </c>
      <c r="AG5470" s="1">
        <v>1</v>
      </c>
      <c r="AH5470" s="1">
        <v>0</v>
      </c>
    </row>
    <row r="5471" spans="1:34">
      <c r="A5471" s="1" t="s">
        <v>14087</v>
      </c>
      <c r="B5471" s="1" t="s">
        <v>14088</v>
      </c>
      <c r="C5471" s="1" t="s">
        <v>350</v>
      </c>
      <c r="D5471" s="1">
        <v>4</v>
      </c>
      <c r="E5471" s="4">
        <v>44659</v>
      </c>
      <c r="F5471" s="1" t="s">
        <v>14089</v>
      </c>
      <c r="G5471" s="1" t="s">
        <v>72</v>
      </c>
      <c r="H5471" s="1" t="s">
        <v>65</v>
      </c>
      <c r="I5471" s="1">
        <v>0.8</v>
      </c>
      <c r="J5471" s="1" t="s">
        <v>75</v>
      </c>
      <c r="K5471" s="1">
        <v>0</v>
      </c>
      <c r="M5471" s="1">
        <v>0</v>
      </c>
      <c r="O5471" s="1">
        <v>0</v>
      </c>
      <c r="Q5471" s="1">
        <v>0</v>
      </c>
      <c r="S5471" s="1">
        <v>0</v>
      </c>
      <c r="U5471" s="1">
        <v>0</v>
      </c>
      <c r="W5471" s="1">
        <v>0</v>
      </c>
      <c r="Y5471" s="1">
        <v>0</v>
      </c>
      <c r="AA5471" s="1">
        <v>0</v>
      </c>
      <c r="AC5471" s="1">
        <v>0</v>
      </c>
      <c r="AE5471" s="1">
        <v>0</v>
      </c>
      <c r="AG5471" s="1">
        <v>1</v>
      </c>
      <c r="AH5471" s="1">
        <v>0</v>
      </c>
    </row>
    <row r="5472" spans="1:34">
      <c r="A5472" s="1" t="s">
        <v>14090</v>
      </c>
      <c r="B5472" s="1" t="s">
        <v>14091</v>
      </c>
      <c r="C5472" s="1" t="s">
        <v>613</v>
      </c>
      <c r="D5472" s="1">
        <v>8</v>
      </c>
      <c r="E5472" s="4">
        <v>44607</v>
      </c>
      <c r="F5472" s="1" t="s">
        <v>14092</v>
      </c>
      <c r="G5472" s="1" t="s">
        <v>72</v>
      </c>
      <c r="H5472" s="1" t="s">
        <v>73</v>
      </c>
      <c r="I5472" s="1">
        <v>0</v>
      </c>
      <c r="J5472" s="1" t="s">
        <v>434</v>
      </c>
      <c r="K5472" s="1">
        <v>0.8</v>
      </c>
      <c r="L5472" s="1" t="s">
        <v>75</v>
      </c>
      <c r="M5472" s="1">
        <v>0</v>
      </c>
      <c r="O5472" s="1">
        <v>0</v>
      </c>
      <c r="Q5472" s="1">
        <v>0</v>
      </c>
      <c r="S5472" s="1">
        <v>0</v>
      </c>
      <c r="U5472" s="1">
        <v>0</v>
      </c>
      <c r="W5472" s="1">
        <v>0</v>
      </c>
      <c r="Y5472" s="1">
        <v>0</v>
      </c>
      <c r="AA5472" s="1">
        <v>0</v>
      </c>
      <c r="AC5472" s="1">
        <v>0</v>
      </c>
      <c r="AE5472" s="1">
        <v>0</v>
      </c>
      <c r="AG5472" s="1">
        <v>2</v>
      </c>
      <c r="AH5472" s="1">
        <v>7500</v>
      </c>
    </row>
    <row r="5473" spans="1:34">
      <c r="A5473" s="1" t="s">
        <v>14093</v>
      </c>
      <c r="B5473" s="1" t="s">
        <v>14094</v>
      </c>
      <c r="C5473" s="1" t="s">
        <v>964</v>
      </c>
      <c r="H5473" s="1" t="s">
        <v>65</v>
      </c>
      <c r="I5473" s="1" t="s">
        <v>66</v>
      </c>
      <c r="V5473" s="1" t="s">
        <v>67</v>
      </c>
    </row>
    <row r="5474" spans="1:34">
      <c r="A5474" s="1" t="s">
        <v>14095</v>
      </c>
      <c r="B5474" s="1" t="s">
        <v>14096</v>
      </c>
      <c r="C5474" s="1" t="s">
        <v>620</v>
      </c>
      <c r="D5474" s="1">
        <v>8</v>
      </c>
      <c r="E5474" s="1">
        <v>43168</v>
      </c>
      <c r="F5474" s="1" t="s">
        <v>20332</v>
      </c>
      <c r="G5474" s="1" t="s">
        <v>72</v>
      </c>
      <c r="H5474" s="1" t="s">
        <v>65</v>
      </c>
      <c r="I5474" s="1">
        <v>0.4</v>
      </c>
      <c r="J5474" s="1" t="s">
        <v>75</v>
      </c>
      <c r="K5474" s="1">
        <v>0</v>
      </c>
      <c r="M5474" s="1">
        <v>0</v>
      </c>
      <c r="O5474" s="1">
        <v>0</v>
      </c>
      <c r="Q5474" s="1">
        <v>0</v>
      </c>
      <c r="S5474" s="1">
        <v>0</v>
      </c>
      <c r="U5474" s="1">
        <v>0</v>
      </c>
      <c r="W5474" s="1">
        <v>0</v>
      </c>
      <c r="Y5474" s="1">
        <v>0</v>
      </c>
      <c r="AA5474" s="1">
        <v>0</v>
      </c>
      <c r="AC5474" s="1">
        <v>0</v>
      </c>
      <c r="AE5474" s="1">
        <v>0</v>
      </c>
      <c r="AG5474" s="1">
        <v>1</v>
      </c>
      <c r="AH5474" s="1">
        <v>0</v>
      </c>
    </row>
    <row r="5475" spans="1:34">
      <c r="A5475" s="1" t="s">
        <v>14097</v>
      </c>
      <c r="B5475" s="1" t="s">
        <v>14098</v>
      </c>
      <c r="C5475" s="1" t="s">
        <v>73</v>
      </c>
      <c r="D5475" s="1">
        <v>98</v>
      </c>
      <c r="E5475" s="1">
        <v>43829</v>
      </c>
      <c r="F5475" s="1" t="s">
        <v>20332</v>
      </c>
      <c r="G5475" s="1" t="s">
        <v>72</v>
      </c>
      <c r="H5475" s="1" t="s">
        <v>65</v>
      </c>
      <c r="I5475" s="1">
        <v>0.8</v>
      </c>
      <c r="J5475" s="1" t="s">
        <v>75</v>
      </c>
      <c r="K5475" s="1">
        <v>0</v>
      </c>
      <c r="M5475" s="1">
        <v>0</v>
      </c>
      <c r="O5475" s="1">
        <v>0</v>
      </c>
      <c r="Q5475" s="1">
        <v>0</v>
      </c>
      <c r="S5475" s="1">
        <v>0</v>
      </c>
      <c r="U5475" s="1">
        <v>0</v>
      </c>
      <c r="W5475" s="1">
        <v>0</v>
      </c>
      <c r="Y5475" s="1">
        <v>0</v>
      </c>
      <c r="AA5475" s="1">
        <v>0</v>
      </c>
      <c r="AC5475" s="1">
        <v>0</v>
      </c>
      <c r="AE5475" s="1">
        <v>0</v>
      </c>
      <c r="AG5475" s="1">
        <v>1</v>
      </c>
      <c r="AH5475" s="1">
        <v>0</v>
      </c>
    </row>
    <row r="5476" spans="1:34">
      <c r="A5476" s="1" t="s">
        <v>14099</v>
      </c>
      <c r="B5476" s="1" t="s">
        <v>14100</v>
      </c>
      <c r="C5476" s="1" t="s">
        <v>101</v>
      </c>
      <c r="D5476" s="1">
        <v>50</v>
      </c>
      <c r="E5476" s="1">
        <v>44559</v>
      </c>
      <c r="F5476" s="1" t="s">
        <v>20709</v>
      </c>
      <c r="G5476" s="1" t="s">
        <v>72</v>
      </c>
      <c r="H5476" s="1" t="s">
        <v>65</v>
      </c>
      <c r="I5476" s="1">
        <v>0.8</v>
      </c>
      <c r="J5476" s="1" t="s">
        <v>75</v>
      </c>
      <c r="K5476" s="1">
        <v>0</v>
      </c>
      <c r="M5476" s="1">
        <v>0</v>
      </c>
      <c r="O5476" s="1">
        <v>0</v>
      </c>
      <c r="Q5476" s="1">
        <v>0</v>
      </c>
      <c r="S5476" s="1">
        <v>0</v>
      </c>
      <c r="U5476" s="1">
        <v>0</v>
      </c>
      <c r="W5476" s="1">
        <v>0</v>
      </c>
      <c r="Y5476" s="1">
        <v>0</v>
      </c>
      <c r="AA5476" s="1">
        <v>0</v>
      </c>
      <c r="AC5476" s="1">
        <v>0</v>
      </c>
      <c r="AE5476" s="1">
        <v>0</v>
      </c>
      <c r="AG5476" s="1">
        <v>1</v>
      </c>
      <c r="AH5476" s="1">
        <v>0</v>
      </c>
    </row>
    <row r="5477" spans="1:34">
      <c r="A5477" s="1" t="s">
        <v>14101</v>
      </c>
      <c r="B5477" s="1" t="s">
        <v>14102</v>
      </c>
      <c r="C5477" s="1" t="s">
        <v>101</v>
      </c>
      <c r="H5477" s="1" t="s">
        <v>65</v>
      </c>
      <c r="I5477" s="1" t="s">
        <v>66</v>
      </c>
      <c r="V5477" s="1" t="s">
        <v>67</v>
      </c>
    </row>
    <row r="5478" spans="1:34">
      <c r="A5478" s="1" t="s">
        <v>14103</v>
      </c>
      <c r="B5478" s="1" t="s">
        <v>14104</v>
      </c>
      <c r="C5478" s="1" t="s">
        <v>369</v>
      </c>
      <c r="D5478" s="1">
        <v>2</v>
      </c>
      <c r="E5478" s="4">
        <v>44688</v>
      </c>
      <c r="F5478" s="1" t="s">
        <v>14105</v>
      </c>
      <c r="G5478" s="1" t="s">
        <v>72</v>
      </c>
      <c r="H5478" s="1" t="s">
        <v>73</v>
      </c>
      <c r="I5478" s="1">
        <v>0</v>
      </c>
      <c r="J5478" s="1" t="s">
        <v>81</v>
      </c>
      <c r="K5478" s="1">
        <v>0.5</v>
      </c>
      <c r="L5478" s="1" t="s">
        <v>75</v>
      </c>
      <c r="M5478" s="1">
        <v>0</v>
      </c>
      <c r="O5478" s="1">
        <v>0</v>
      </c>
      <c r="Q5478" s="1">
        <v>0</v>
      </c>
      <c r="S5478" s="1">
        <v>0</v>
      </c>
      <c r="U5478" s="1">
        <v>0</v>
      </c>
      <c r="W5478" s="1">
        <v>0</v>
      </c>
      <c r="Y5478" s="1">
        <v>0</v>
      </c>
      <c r="AA5478" s="1">
        <v>0</v>
      </c>
      <c r="AC5478" s="1">
        <v>0</v>
      </c>
      <c r="AE5478" s="1">
        <v>0</v>
      </c>
      <c r="AG5478" s="1">
        <v>2</v>
      </c>
      <c r="AH5478" s="1">
        <v>15000</v>
      </c>
    </row>
    <row r="5479" spans="1:34">
      <c r="A5479" s="1" t="s">
        <v>14106</v>
      </c>
      <c r="B5479" s="1" t="s">
        <v>14107</v>
      </c>
      <c r="C5479" s="1" t="s">
        <v>126</v>
      </c>
      <c r="H5479" s="1" t="s">
        <v>65</v>
      </c>
      <c r="I5479" s="1" t="s">
        <v>66</v>
      </c>
      <c r="V5479" s="1" t="s">
        <v>67</v>
      </c>
    </row>
    <row r="5480" spans="1:34">
      <c r="A5480" s="1" t="s">
        <v>14108</v>
      </c>
      <c r="B5480" s="1" t="s">
        <v>14109</v>
      </c>
      <c r="C5480" s="1" t="s">
        <v>411</v>
      </c>
      <c r="H5480" s="1" t="s">
        <v>65</v>
      </c>
      <c r="I5480" s="1" t="s">
        <v>66</v>
      </c>
      <c r="V5480" s="1" t="s">
        <v>67</v>
      </c>
    </row>
    <row r="5481" spans="1:34">
      <c r="A5481" s="1" t="s">
        <v>14110</v>
      </c>
      <c r="B5481" s="1" t="s">
        <v>14111</v>
      </c>
      <c r="C5481" s="1" t="s">
        <v>297</v>
      </c>
      <c r="D5481" s="1">
        <v>46</v>
      </c>
      <c r="E5481" s="1">
        <v>41606</v>
      </c>
      <c r="F5481" s="1" t="s">
        <v>20332</v>
      </c>
      <c r="G5481" s="1" t="s">
        <v>72</v>
      </c>
      <c r="H5481" s="1" t="s">
        <v>65</v>
      </c>
      <c r="I5481" s="1">
        <v>0.8</v>
      </c>
      <c r="J5481" s="1" t="s">
        <v>75</v>
      </c>
      <c r="K5481" s="1">
        <v>0</v>
      </c>
      <c r="M5481" s="1">
        <v>0</v>
      </c>
      <c r="O5481" s="1">
        <v>0</v>
      </c>
      <c r="Q5481" s="1">
        <v>0</v>
      </c>
      <c r="S5481" s="1">
        <v>0</v>
      </c>
      <c r="U5481" s="1">
        <v>0</v>
      </c>
      <c r="W5481" s="1">
        <v>0</v>
      </c>
      <c r="Y5481" s="1">
        <v>0</v>
      </c>
      <c r="AA5481" s="1">
        <v>0</v>
      </c>
      <c r="AC5481" s="1">
        <v>0</v>
      </c>
      <c r="AE5481" s="1">
        <v>0</v>
      </c>
      <c r="AG5481" s="1">
        <v>1</v>
      </c>
      <c r="AH5481" s="1">
        <v>0</v>
      </c>
    </row>
    <row r="5482" spans="1:34">
      <c r="A5482" s="1" t="s">
        <v>14112</v>
      </c>
      <c r="B5482" s="1" t="s">
        <v>14113</v>
      </c>
      <c r="C5482" s="1" t="s">
        <v>1631</v>
      </c>
      <c r="D5482" s="1">
        <v>9</v>
      </c>
      <c r="E5482" s="1">
        <v>42474</v>
      </c>
      <c r="F5482" s="1" t="s">
        <v>20332</v>
      </c>
      <c r="G5482" s="1" t="s">
        <v>72</v>
      </c>
      <c r="H5482" s="1" t="s">
        <v>73</v>
      </c>
      <c r="I5482" s="1">
        <v>0</v>
      </c>
      <c r="J5482" s="1" t="s">
        <v>187</v>
      </c>
      <c r="K5482" s="1">
        <v>0.8</v>
      </c>
      <c r="L5482" s="1" t="s">
        <v>75</v>
      </c>
      <c r="M5482" s="1">
        <v>0</v>
      </c>
      <c r="O5482" s="1">
        <v>0</v>
      </c>
      <c r="Q5482" s="1">
        <v>0</v>
      </c>
      <c r="S5482" s="1">
        <v>0</v>
      </c>
      <c r="U5482" s="1">
        <v>0</v>
      </c>
      <c r="W5482" s="1">
        <v>0</v>
      </c>
      <c r="Y5482" s="1">
        <v>0</v>
      </c>
      <c r="AA5482" s="1">
        <v>0</v>
      </c>
      <c r="AC5482" s="1">
        <v>0</v>
      </c>
      <c r="AE5482" s="1">
        <v>0</v>
      </c>
      <c r="AG5482" s="1">
        <v>2</v>
      </c>
      <c r="AH5482" s="1">
        <v>9000</v>
      </c>
    </row>
    <row r="5483" spans="1:34">
      <c r="A5483" s="1" t="s">
        <v>14114</v>
      </c>
      <c r="B5483" s="1" t="s">
        <v>14115</v>
      </c>
      <c r="C5483" s="1" t="s">
        <v>327</v>
      </c>
      <c r="H5483" s="1" t="s">
        <v>65</v>
      </c>
      <c r="I5483" s="1" t="s">
        <v>66</v>
      </c>
      <c r="V5483" s="1" t="s">
        <v>67</v>
      </c>
    </row>
    <row r="5484" spans="1:34">
      <c r="A5484" s="1" t="s">
        <v>14116</v>
      </c>
      <c r="B5484" s="1" t="s">
        <v>14117</v>
      </c>
      <c r="C5484" s="1" t="s">
        <v>129</v>
      </c>
      <c r="D5484" s="1">
        <v>5</v>
      </c>
      <c r="E5484" s="4">
        <v>44595</v>
      </c>
      <c r="F5484" s="1" t="s">
        <v>14118</v>
      </c>
      <c r="G5484" s="1" t="s">
        <v>80</v>
      </c>
      <c r="H5484" s="1" t="s">
        <v>73</v>
      </c>
      <c r="I5484" s="1">
        <v>0</v>
      </c>
      <c r="J5484" s="1" t="s">
        <v>187</v>
      </c>
      <c r="K5484" s="1">
        <v>0.5</v>
      </c>
      <c r="L5484" s="1" t="s">
        <v>82</v>
      </c>
      <c r="M5484" s="1">
        <v>0.7</v>
      </c>
      <c r="N5484" s="1" t="s">
        <v>83</v>
      </c>
      <c r="O5484" s="1">
        <v>0.75</v>
      </c>
      <c r="P5484" s="1" t="s">
        <v>84</v>
      </c>
      <c r="Q5484" s="1">
        <v>0.8</v>
      </c>
      <c r="R5484" s="1" t="s">
        <v>85</v>
      </c>
      <c r="S5484" s="1">
        <v>0</v>
      </c>
      <c r="U5484" s="1">
        <v>0</v>
      </c>
      <c r="W5484" s="1">
        <v>0</v>
      </c>
      <c r="Y5484" s="1">
        <v>0</v>
      </c>
      <c r="AA5484" s="1">
        <v>0</v>
      </c>
      <c r="AC5484" s="1">
        <v>0</v>
      </c>
      <c r="AE5484" s="1">
        <v>0</v>
      </c>
      <c r="AG5484" s="1">
        <v>4</v>
      </c>
      <c r="AH5484" s="1">
        <v>9000</v>
      </c>
    </row>
    <row r="5485" spans="1:34">
      <c r="A5485" s="1" t="s">
        <v>14119</v>
      </c>
      <c r="B5485" s="1" t="s">
        <v>14120</v>
      </c>
      <c r="C5485" s="1" t="s">
        <v>522</v>
      </c>
      <c r="D5485" s="1">
        <v>31</v>
      </c>
      <c r="E5485" s="4">
        <v>44631</v>
      </c>
      <c r="F5485" s="1" t="s">
        <v>14121</v>
      </c>
      <c r="G5485" s="1" t="s">
        <v>80</v>
      </c>
      <c r="H5485" s="1" t="s">
        <v>73</v>
      </c>
      <c r="I5485" s="1">
        <v>0.55000000000000004</v>
      </c>
      <c r="J5485" s="1" t="s">
        <v>82</v>
      </c>
      <c r="K5485" s="1">
        <v>0.56999999999999995</v>
      </c>
      <c r="L5485" s="1" t="s">
        <v>83</v>
      </c>
      <c r="M5485" s="1">
        <v>0.59</v>
      </c>
      <c r="N5485" s="1" t="s">
        <v>84</v>
      </c>
      <c r="O5485" s="1">
        <v>0.8</v>
      </c>
      <c r="P5485" s="1" t="s">
        <v>85</v>
      </c>
      <c r="Q5485" s="1">
        <v>0</v>
      </c>
      <c r="S5485" s="1">
        <v>0</v>
      </c>
      <c r="U5485" s="1">
        <v>0</v>
      </c>
      <c r="W5485" s="1">
        <v>0</v>
      </c>
      <c r="Y5485" s="1">
        <v>0</v>
      </c>
      <c r="AA5485" s="1">
        <v>0</v>
      </c>
      <c r="AC5485" s="1">
        <v>0</v>
      </c>
      <c r="AE5485" s="1">
        <v>0</v>
      </c>
      <c r="AG5485" s="1">
        <v>3</v>
      </c>
      <c r="AH5485" s="1">
        <v>0</v>
      </c>
    </row>
    <row r="5486" spans="1:34">
      <c r="A5486" s="1" t="s">
        <v>14122</v>
      </c>
      <c r="B5486" s="1" t="s">
        <v>14123</v>
      </c>
      <c r="C5486" s="1" t="s">
        <v>327</v>
      </c>
      <c r="D5486" s="1">
        <v>5</v>
      </c>
      <c r="E5486" s="4">
        <v>44286</v>
      </c>
      <c r="F5486" s="1" t="s">
        <v>20710</v>
      </c>
      <c r="G5486" s="1" t="s">
        <v>20341</v>
      </c>
      <c r="H5486" s="1" t="s">
        <v>73</v>
      </c>
      <c r="I5486" s="1">
        <v>0</v>
      </c>
      <c r="J5486" s="1" t="s">
        <v>434</v>
      </c>
      <c r="K5486" s="1">
        <v>0.2</v>
      </c>
      <c r="L5486" s="1" t="s">
        <v>82</v>
      </c>
      <c r="M5486" s="1">
        <v>0.4</v>
      </c>
      <c r="N5486" s="1" t="s">
        <v>83</v>
      </c>
      <c r="O5486" s="1">
        <v>0.6</v>
      </c>
      <c r="P5486" s="1" t="s">
        <v>84</v>
      </c>
      <c r="Q5486" s="1">
        <v>0.7</v>
      </c>
      <c r="R5486" s="1" t="s">
        <v>85</v>
      </c>
      <c r="S5486" s="1">
        <v>0</v>
      </c>
      <c r="U5486" s="1">
        <v>0</v>
      </c>
      <c r="W5486" s="1">
        <v>0</v>
      </c>
      <c r="Y5486" s="1">
        <v>0</v>
      </c>
      <c r="AA5486" s="1">
        <v>0</v>
      </c>
      <c r="AC5486" s="1">
        <v>0</v>
      </c>
      <c r="AE5486" s="1">
        <v>0</v>
      </c>
      <c r="AG5486" s="1">
        <v>4</v>
      </c>
      <c r="AH5486" s="1">
        <v>7500</v>
      </c>
    </row>
    <row r="5487" spans="1:34">
      <c r="A5487" s="1" t="s">
        <v>14124</v>
      </c>
      <c r="B5487" s="1" t="s">
        <v>14125</v>
      </c>
      <c r="C5487" s="1" t="s">
        <v>334</v>
      </c>
      <c r="D5487" s="1">
        <v>21</v>
      </c>
      <c r="E5487" s="1">
        <v>41861</v>
      </c>
      <c r="F5487" s="1" t="s">
        <v>20332</v>
      </c>
      <c r="G5487" s="1" t="s">
        <v>72</v>
      </c>
      <c r="H5487" s="1" t="s">
        <v>65</v>
      </c>
      <c r="I5487" s="1">
        <v>0.8</v>
      </c>
      <c r="J5487" s="1" t="s">
        <v>75</v>
      </c>
      <c r="K5487" s="1">
        <v>0</v>
      </c>
      <c r="M5487" s="1">
        <v>0</v>
      </c>
      <c r="O5487" s="1">
        <v>0</v>
      </c>
      <c r="Q5487" s="1">
        <v>0</v>
      </c>
      <c r="S5487" s="1">
        <v>0</v>
      </c>
      <c r="U5487" s="1">
        <v>0</v>
      </c>
      <c r="W5487" s="1">
        <v>0</v>
      </c>
      <c r="Y5487" s="1">
        <v>0</v>
      </c>
      <c r="AA5487" s="1">
        <v>0</v>
      </c>
      <c r="AC5487" s="1">
        <v>0</v>
      </c>
      <c r="AE5487" s="1">
        <v>0</v>
      </c>
      <c r="AG5487" s="1">
        <v>1</v>
      </c>
      <c r="AH5487" s="1">
        <v>0</v>
      </c>
    </row>
    <row r="5488" spans="1:34">
      <c r="A5488" s="1" t="s">
        <v>14126</v>
      </c>
      <c r="B5488" s="1" t="s">
        <v>460</v>
      </c>
      <c r="C5488" s="1" t="s">
        <v>810</v>
      </c>
      <c r="H5488" s="1" t="s">
        <v>65</v>
      </c>
      <c r="I5488" s="1" t="s">
        <v>66</v>
      </c>
      <c r="V5488" s="1" t="s">
        <v>67</v>
      </c>
    </row>
    <row r="5489" spans="1:34">
      <c r="A5489" s="1" t="s">
        <v>14127</v>
      </c>
      <c r="B5489" s="1" t="s">
        <v>14128</v>
      </c>
      <c r="C5489" s="1" t="s">
        <v>365</v>
      </c>
      <c r="D5489" s="1">
        <v>4</v>
      </c>
      <c r="E5489" s="4">
        <v>44706</v>
      </c>
      <c r="F5489" s="1" t="s">
        <v>14129</v>
      </c>
      <c r="G5489" s="1" t="s">
        <v>72</v>
      </c>
      <c r="H5489" s="1" t="s">
        <v>73</v>
      </c>
      <c r="I5489" s="1">
        <v>0</v>
      </c>
      <c r="J5489" s="1" t="s">
        <v>222</v>
      </c>
      <c r="K5489" s="1">
        <v>0.8</v>
      </c>
      <c r="L5489" s="1" t="s">
        <v>75</v>
      </c>
      <c r="M5489" s="1">
        <v>0</v>
      </c>
      <c r="O5489" s="1">
        <v>0</v>
      </c>
      <c r="Q5489" s="1">
        <v>0</v>
      </c>
      <c r="S5489" s="1">
        <v>0</v>
      </c>
      <c r="U5489" s="1">
        <v>0</v>
      </c>
      <c r="W5489" s="1">
        <v>0</v>
      </c>
      <c r="Y5489" s="1">
        <v>0</v>
      </c>
      <c r="AA5489" s="1">
        <v>0</v>
      </c>
      <c r="AC5489" s="1">
        <v>0</v>
      </c>
      <c r="AE5489" s="1">
        <v>0</v>
      </c>
      <c r="AG5489" s="1">
        <v>2</v>
      </c>
      <c r="AH5489" s="1">
        <v>9999.99</v>
      </c>
    </row>
    <row r="5490" spans="1:34">
      <c r="A5490" s="1" t="s">
        <v>14130</v>
      </c>
      <c r="B5490" s="1" t="s">
        <v>14131</v>
      </c>
      <c r="C5490" s="1" t="s">
        <v>297</v>
      </c>
      <c r="D5490" s="1">
        <v>37</v>
      </c>
      <c r="E5490" s="1">
        <v>41606</v>
      </c>
      <c r="F5490" s="1" t="s">
        <v>20332</v>
      </c>
      <c r="G5490" s="1" t="s">
        <v>72</v>
      </c>
      <c r="H5490" s="1" t="s">
        <v>65</v>
      </c>
      <c r="I5490" s="1">
        <v>0.8</v>
      </c>
      <c r="J5490" s="1" t="s">
        <v>75</v>
      </c>
      <c r="K5490" s="1">
        <v>0</v>
      </c>
      <c r="M5490" s="1">
        <v>0</v>
      </c>
      <c r="O5490" s="1">
        <v>0</v>
      </c>
      <c r="Q5490" s="1">
        <v>0</v>
      </c>
      <c r="S5490" s="1">
        <v>0</v>
      </c>
      <c r="U5490" s="1">
        <v>0</v>
      </c>
      <c r="W5490" s="1">
        <v>0</v>
      </c>
      <c r="Y5490" s="1">
        <v>0</v>
      </c>
      <c r="AA5490" s="1">
        <v>0</v>
      </c>
      <c r="AC5490" s="1">
        <v>0</v>
      </c>
      <c r="AE5490" s="1">
        <v>0</v>
      </c>
      <c r="AG5490" s="1">
        <v>1</v>
      </c>
      <c r="AH5490" s="1">
        <v>0</v>
      </c>
    </row>
    <row r="5491" spans="1:34">
      <c r="A5491" s="1" t="s">
        <v>14132</v>
      </c>
      <c r="B5491" s="1" t="s">
        <v>14133</v>
      </c>
      <c r="C5491" s="1" t="s">
        <v>327</v>
      </c>
      <c r="D5491" s="1">
        <v>8</v>
      </c>
      <c r="E5491" s="1">
        <v>43936</v>
      </c>
      <c r="F5491" s="1" t="s">
        <v>20332</v>
      </c>
      <c r="G5491" s="1" t="s">
        <v>72</v>
      </c>
      <c r="H5491" s="1" t="s">
        <v>65</v>
      </c>
      <c r="I5491" s="1">
        <v>0.6</v>
      </c>
      <c r="J5491" s="1" t="s">
        <v>75</v>
      </c>
      <c r="K5491" s="1">
        <v>0</v>
      </c>
      <c r="M5491" s="1">
        <v>0</v>
      </c>
      <c r="O5491" s="1">
        <v>0</v>
      </c>
      <c r="Q5491" s="1">
        <v>0</v>
      </c>
      <c r="S5491" s="1">
        <v>0</v>
      </c>
      <c r="U5491" s="1">
        <v>0</v>
      </c>
      <c r="W5491" s="1">
        <v>0</v>
      </c>
      <c r="Y5491" s="1">
        <v>0</v>
      </c>
      <c r="AA5491" s="1">
        <v>0</v>
      </c>
      <c r="AC5491" s="1">
        <v>0</v>
      </c>
      <c r="AE5491" s="1">
        <v>0</v>
      </c>
      <c r="AG5491" s="1">
        <v>1</v>
      </c>
      <c r="AH5491" s="1">
        <v>0</v>
      </c>
    </row>
    <row r="5492" spans="1:34">
      <c r="A5492" s="1" t="s">
        <v>14134</v>
      </c>
      <c r="B5492" s="1" t="s">
        <v>14135</v>
      </c>
      <c r="C5492" s="1" t="s">
        <v>259</v>
      </c>
      <c r="D5492" s="1">
        <v>11</v>
      </c>
      <c r="E5492" s="4">
        <v>44729</v>
      </c>
      <c r="F5492" s="1" t="s">
        <v>14136</v>
      </c>
      <c r="G5492" s="1" t="s">
        <v>72</v>
      </c>
      <c r="H5492" s="1" t="s">
        <v>73</v>
      </c>
      <c r="I5492" s="1">
        <v>0</v>
      </c>
      <c r="J5492" s="1" t="s">
        <v>187</v>
      </c>
      <c r="K5492" s="1">
        <v>0.7</v>
      </c>
      <c r="L5492" s="1" t="s">
        <v>75</v>
      </c>
      <c r="M5492" s="1">
        <v>0</v>
      </c>
      <c r="O5492" s="1">
        <v>0</v>
      </c>
      <c r="Q5492" s="1">
        <v>0</v>
      </c>
      <c r="S5492" s="1">
        <v>0</v>
      </c>
      <c r="U5492" s="1">
        <v>0</v>
      </c>
      <c r="W5492" s="1">
        <v>0</v>
      </c>
      <c r="Y5492" s="1">
        <v>0</v>
      </c>
      <c r="AA5492" s="1">
        <v>0</v>
      </c>
      <c r="AC5492" s="1">
        <v>0</v>
      </c>
      <c r="AE5492" s="1">
        <v>0</v>
      </c>
      <c r="AG5492" s="1">
        <v>2</v>
      </c>
      <c r="AH5492" s="1">
        <v>9000</v>
      </c>
    </row>
    <row r="5493" spans="1:34">
      <c r="A5493" s="1" t="s">
        <v>14137</v>
      </c>
      <c r="B5493" s="1" t="s">
        <v>14138</v>
      </c>
      <c r="C5493" s="1" t="s">
        <v>334</v>
      </c>
      <c r="D5493" s="1">
        <v>14</v>
      </c>
      <c r="E5493" s="1">
        <v>44074</v>
      </c>
      <c r="F5493" s="1" t="s">
        <v>20332</v>
      </c>
      <c r="G5493" s="1" t="s">
        <v>72</v>
      </c>
      <c r="H5493" s="1" t="s">
        <v>65</v>
      </c>
      <c r="I5493" s="1">
        <v>0.8</v>
      </c>
      <c r="J5493" s="1" t="s">
        <v>75</v>
      </c>
      <c r="K5493" s="1">
        <v>0</v>
      </c>
      <c r="M5493" s="1">
        <v>0</v>
      </c>
      <c r="O5493" s="1">
        <v>0</v>
      </c>
      <c r="Q5493" s="1">
        <v>0</v>
      </c>
      <c r="S5493" s="1">
        <v>0</v>
      </c>
      <c r="U5493" s="1">
        <v>0</v>
      </c>
      <c r="W5493" s="1">
        <v>0</v>
      </c>
      <c r="Y5493" s="1">
        <v>0</v>
      </c>
      <c r="AA5493" s="1">
        <v>0</v>
      </c>
      <c r="AC5493" s="1">
        <v>0</v>
      </c>
      <c r="AE5493" s="1">
        <v>0</v>
      </c>
      <c r="AG5493" s="1">
        <v>1</v>
      </c>
      <c r="AH5493" s="1">
        <v>0</v>
      </c>
    </row>
    <row r="5494" spans="1:34">
      <c r="A5494" s="1" t="s">
        <v>14139</v>
      </c>
      <c r="B5494" s="1" t="s">
        <v>14140</v>
      </c>
      <c r="C5494" s="1" t="s">
        <v>840</v>
      </c>
      <c r="D5494" s="1">
        <v>15</v>
      </c>
      <c r="E5494" s="1">
        <v>41425</v>
      </c>
      <c r="F5494" s="1" t="s">
        <v>20332</v>
      </c>
      <c r="G5494" s="1" t="s">
        <v>72</v>
      </c>
      <c r="H5494" s="1" t="s">
        <v>73</v>
      </c>
      <c r="I5494" s="1">
        <v>0</v>
      </c>
      <c r="J5494" s="1" t="s">
        <v>74</v>
      </c>
      <c r="K5494" s="1">
        <v>0.8</v>
      </c>
      <c r="L5494" s="1" t="s">
        <v>75</v>
      </c>
      <c r="M5494" s="1">
        <v>0</v>
      </c>
      <c r="O5494" s="1">
        <v>0</v>
      </c>
      <c r="Q5494" s="1">
        <v>0</v>
      </c>
      <c r="S5494" s="1">
        <v>0</v>
      </c>
      <c r="U5494" s="1">
        <v>0</v>
      </c>
      <c r="W5494" s="1">
        <v>0</v>
      </c>
      <c r="Y5494" s="1">
        <v>0</v>
      </c>
      <c r="AA5494" s="1">
        <v>0</v>
      </c>
      <c r="AC5494" s="1">
        <v>0</v>
      </c>
      <c r="AE5494" s="1">
        <v>0</v>
      </c>
      <c r="AG5494" s="1">
        <v>2</v>
      </c>
      <c r="AH5494" s="1">
        <v>10000</v>
      </c>
    </row>
    <row r="5495" spans="1:34">
      <c r="A5495" s="1" t="s">
        <v>14141</v>
      </c>
      <c r="B5495" s="1" t="s">
        <v>14142</v>
      </c>
      <c r="C5495" s="1" t="s">
        <v>964</v>
      </c>
      <c r="D5495" s="1">
        <v>13</v>
      </c>
      <c r="E5495" s="1">
        <v>41053</v>
      </c>
      <c r="F5495" s="1" t="s">
        <v>20332</v>
      </c>
      <c r="G5495" s="1" t="s">
        <v>72</v>
      </c>
      <c r="H5495" s="1" t="s">
        <v>65</v>
      </c>
      <c r="I5495" s="1">
        <v>0.6</v>
      </c>
      <c r="J5495" s="1" t="s">
        <v>75</v>
      </c>
      <c r="K5495" s="1">
        <v>0</v>
      </c>
      <c r="M5495" s="1">
        <v>0</v>
      </c>
      <c r="O5495" s="1">
        <v>0</v>
      </c>
      <c r="Q5495" s="1">
        <v>0</v>
      </c>
      <c r="S5495" s="1">
        <v>0</v>
      </c>
      <c r="U5495" s="1">
        <v>0</v>
      </c>
      <c r="W5495" s="1">
        <v>0</v>
      </c>
      <c r="Y5495" s="1">
        <v>0</v>
      </c>
      <c r="AA5495" s="1">
        <v>0</v>
      </c>
      <c r="AC5495" s="1">
        <v>0</v>
      </c>
      <c r="AE5495" s="1">
        <v>0</v>
      </c>
      <c r="AG5495" s="1">
        <v>1</v>
      </c>
      <c r="AH5495" s="1">
        <v>0</v>
      </c>
    </row>
    <row r="5496" spans="1:34">
      <c r="A5496" s="1" t="s">
        <v>14143</v>
      </c>
      <c r="B5496" s="1" t="s">
        <v>14144</v>
      </c>
      <c r="C5496" s="1" t="s">
        <v>65</v>
      </c>
      <c r="D5496" s="1">
        <v>2</v>
      </c>
      <c r="E5496" s="1">
        <v>44586</v>
      </c>
      <c r="F5496" s="1" t="s">
        <v>20711</v>
      </c>
      <c r="G5496" s="1" t="s">
        <v>72</v>
      </c>
      <c r="H5496" s="1" t="s">
        <v>73</v>
      </c>
      <c r="I5496" s="1">
        <v>0</v>
      </c>
      <c r="J5496" s="1" t="s">
        <v>74</v>
      </c>
      <c r="K5496" s="1">
        <v>0.6</v>
      </c>
      <c r="L5496" s="1" t="s">
        <v>75</v>
      </c>
      <c r="M5496" s="1">
        <v>0</v>
      </c>
      <c r="O5496" s="1">
        <v>0</v>
      </c>
      <c r="Q5496" s="1">
        <v>0</v>
      </c>
      <c r="S5496" s="1">
        <v>0</v>
      </c>
      <c r="U5496" s="1">
        <v>0</v>
      </c>
      <c r="W5496" s="1">
        <v>0</v>
      </c>
      <c r="Y5496" s="1">
        <v>0</v>
      </c>
      <c r="AA5496" s="1">
        <v>0</v>
      </c>
      <c r="AC5496" s="1">
        <v>0</v>
      </c>
      <c r="AE5496" s="1">
        <v>0</v>
      </c>
      <c r="AG5496" s="1">
        <v>2</v>
      </c>
      <c r="AH5496" s="1">
        <v>10000</v>
      </c>
    </row>
    <row r="5497" spans="1:34">
      <c r="A5497" s="1" t="s">
        <v>14145</v>
      </c>
      <c r="B5497" s="1" t="s">
        <v>14146</v>
      </c>
      <c r="C5497" s="1" t="s">
        <v>306</v>
      </c>
      <c r="D5497" s="1">
        <v>5</v>
      </c>
      <c r="E5497" s="1">
        <v>39120</v>
      </c>
      <c r="F5497" s="1" t="s">
        <v>20332</v>
      </c>
      <c r="G5497" s="1" t="s">
        <v>72</v>
      </c>
      <c r="H5497" s="1" t="s">
        <v>65</v>
      </c>
      <c r="I5497" s="1">
        <v>0.8</v>
      </c>
      <c r="J5497" s="1" t="s">
        <v>75</v>
      </c>
      <c r="K5497" s="1">
        <v>0</v>
      </c>
      <c r="M5497" s="1">
        <v>0</v>
      </c>
      <c r="O5497" s="1">
        <v>0</v>
      </c>
      <c r="Q5497" s="1">
        <v>0</v>
      </c>
      <c r="S5497" s="1">
        <v>0</v>
      </c>
      <c r="U5497" s="1">
        <v>0</v>
      </c>
      <c r="W5497" s="1">
        <v>0</v>
      </c>
      <c r="Y5497" s="1">
        <v>0</v>
      </c>
      <c r="AA5497" s="1">
        <v>0</v>
      </c>
      <c r="AC5497" s="1">
        <v>0</v>
      </c>
      <c r="AE5497" s="1">
        <v>0</v>
      </c>
      <c r="AG5497" s="1">
        <v>1</v>
      </c>
      <c r="AH5497" s="1">
        <v>0</v>
      </c>
    </row>
    <row r="5498" spans="1:34">
      <c r="A5498" s="1" t="s">
        <v>14147</v>
      </c>
      <c r="B5498" s="1" t="s">
        <v>14148</v>
      </c>
      <c r="C5498" s="1" t="s">
        <v>365</v>
      </c>
      <c r="D5498" s="1">
        <v>6</v>
      </c>
      <c r="E5498" s="4">
        <v>44615</v>
      </c>
      <c r="F5498" s="1" t="s">
        <v>14149</v>
      </c>
      <c r="G5498" s="1" t="s">
        <v>72</v>
      </c>
      <c r="H5498" s="1" t="s">
        <v>65</v>
      </c>
      <c r="I5498" s="1">
        <v>0.7</v>
      </c>
      <c r="J5498" s="1" t="s">
        <v>75</v>
      </c>
      <c r="K5498" s="1">
        <v>0</v>
      </c>
      <c r="M5498" s="1">
        <v>0</v>
      </c>
      <c r="O5498" s="1">
        <v>0</v>
      </c>
      <c r="Q5498" s="1">
        <v>0</v>
      </c>
      <c r="S5498" s="1">
        <v>0</v>
      </c>
      <c r="U5498" s="1">
        <v>0</v>
      </c>
      <c r="W5498" s="1">
        <v>0</v>
      </c>
      <c r="Y5498" s="1">
        <v>0</v>
      </c>
      <c r="AA5498" s="1">
        <v>0</v>
      </c>
      <c r="AC5498" s="1">
        <v>0</v>
      </c>
      <c r="AE5498" s="1">
        <v>0</v>
      </c>
      <c r="AG5498" s="1">
        <v>1</v>
      </c>
      <c r="AH5498" s="1">
        <v>0</v>
      </c>
    </row>
    <row r="5499" spans="1:34">
      <c r="A5499" s="1" t="s">
        <v>14150</v>
      </c>
      <c r="B5499" s="1" t="s">
        <v>14151</v>
      </c>
      <c r="C5499" s="1" t="s">
        <v>159</v>
      </c>
      <c r="D5499" s="1">
        <v>3</v>
      </c>
      <c r="E5499" s="4">
        <v>44617</v>
      </c>
      <c r="F5499" s="1" t="s">
        <v>14152</v>
      </c>
      <c r="G5499" s="1" t="s">
        <v>72</v>
      </c>
      <c r="H5499" s="1" t="s">
        <v>73</v>
      </c>
      <c r="I5499" s="1">
        <v>0</v>
      </c>
      <c r="J5499" s="1" t="s">
        <v>562</v>
      </c>
      <c r="K5499" s="1">
        <v>0.55000000000000004</v>
      </c>
      <c r="L5499" s="1" t="s">
        <v>75</v>
      </c>
      <c r="M5499" s="1">
        <v>0</v>
      </c>
      <c r="O5499" s="1">
        <v>0</v>
      </c>
      <c r="Q5499" s="1">
        <v>0</v>
      </c>
      <c r="S5499" s="1">
        <v>0</v>
      </c>
      <c r="U5499" s="1">
        <v>0</v>
      </c>
      <c r="W5499" s="1">
        <v>0</v>
      </c>
      <c r="Y5499" s="1">
        <v>0</v>
      </c>
      <c r="AA5499" s="1">
        <v>0</v>
      </c>
      <c r="AC5499" s="1">
        <v>0</v>
      </c>
      <c r="AE5499" s="1">
        <v>0</v>
      </c>
      <c r="AG5499" s="1">
        <v>2</v>
      </c>
      <c r="AH5499" s="1">
        <v>8500</v>
      </c>
    </row>
    <row r="5500" spans="1:34">
      <c r="A5500" s="1" t="s">
        <v>14153</v>
      </c>
      <c r="B5500" s="1" t="s">
        <v>14154</v>
      </c>
      <c r="C5500" s="1" t="s">
        <v>255</v>
      </c>
      <c r="D5500" s="1">
        <v>3</v>
      </c>
      <c r="E5500" s="1">
        <v>44658</v>
      </c>
      <c r="F5500" s="1" t="s">
        <v>20712</v>
      </c>
      <c r="G5500" s="1" t="s">
        <v>72</v>
      </c>
      <c r="H5500" s="1" t="s">
        <v>65</v>
      </c>
      <c r="I5500" s="1">
        <v>0.6</v>
      </c>
      <c r="J5500" s="1" t="s">
        <v>75</v>
      </c>
      <c r="K5500" s="1">
        <v>0</v>
      </c>
      <c r="M5500" s="1">
        <v>0</v>
      </c>
      <c r="O5500" s="1">
        <v>0</v>
      </c>
      <c r="Q5500" s="1">
        <v>0</v>
      </c>
      <c r="S5500" s="1">
        <v>0</v>
      </c>
      <c r="U5500" s="1">
        <v>0</v>
      </c>
      <c r="W5500" s="1">
        <v>0</v>
      </c>
      <c r="Y5500" s="1">
        <v>0</v>
      </c>
      <c r="AA5500" s="1">
        <v>0</v>
      </c>
      <c r="AC5500" s="1">
        <v>0</v>
      </c>
      <c r="AE5500" s="1">
        <v>0</v>
      </c>
      <c r="AG5500" s="1">
        <v>1</v>
      </c>
      <c r="AH5500" s="1">
        <v>0</v>
      </c>
    </row>
    <row r="5501" spans="1:34">
      <c r="A5501" s="1" t="s">
        <v>14155</v>
      </c>
      <c r="B5501" s="1" t="s">
        <v>14156</v>
      </c>
      <c r="C5501" s="1" t="s">
        <v>626</v>
      </c>
      <c r="D5501" s="1">
        <v>10</v>
      </c>
      <c r="E5501" s="4">
        <v>44679</v>
      </c>
      <c r="F5501" s="1" t="s">
        <v>14157</v>
      </c>
      <c r="G5501" s="1" t="s">
        <v>72</v>
      </c>
      <c r="H5501" s="1" t="s">
        <v>73</v>
      </c>
      <c r="I5501" s="1">
        <v>0</v>
      </c>
      <c r="J5501" s="1" t="s">
        <v>74</v>
      </c>
      <c r="K5501" s="1">
        <v>0.7</v>
      </c>
      <c r="L5501" s="1" t="s">
        <v>75</v>
      </c>
      <c r="M5501" s="1">
        <v>0</v>
      </c>
      <c r="O5501" s="1">
        <v>0</v>
      </c>
      <c r="Q5501" s="1">
        <v>0</v>
      </c>
      <c r="S5501" s="1">
        <v>0</v>
      </c>
      <c r="U5501" s="1">
        <v>0</v>
      </c>
      <c r="W5501" s="1">
        <v>0</v>
      </c>
      <c r="Y5501" s="1">
        <v>0</v>
      </c>
      <c r="AA5501" s="1">
        <v>0</v>
      </c>
      <c r="AC5501" s="1">
        <v>0</v>
      </c>
      <c r="AE5501" s="1">
        <v>0</v>
      </c>
      <c r="AG5501" s="1">
        <v>2</v>
      </c>
      <c r="AH5501" s="1">
        <v>10000</v>
      </c>
    </row>
    <row r="5502" spans="1:34">
      <c r="A5502" s="1" t="s">
        <v>14158</v>
      </c>
      <c r="B5502" s="1" t="s">
        <v>14159</v>
      </c>
      <c r="C5502" s="1" t="s">
        <v>248</v>
      </c>
      <c r="D5502" s="1">
        <v>13</v>
      </c>
      <c r="E5502" s="4">
        <v>44670</v>
      </c>
      <c r="F5502" s="1" t="s">
        <v>14160</v>
      </c>
      <c r="G5502" s="1" t="s">
        <v>72</v>
      </c>
      <c r="H5502" s="1" t="s">
        <v>65</v>
      </c>
      <c r="I5502" s="1">
        <v>0.45</v>
      </c>
      <c r="J5502" s="1" t="s">
        <v>75</v>
      </c>
      <c r="K5502" s="1">
        <v>0</v>
      </c>
      <c r="M5502" s="1">
        <v>0</v>
      </c>
      <c r="O5502" s="1">
        <v>0</v>
      </c>
      <c r="Q5502" s="1">
        <v>0</v>
      </c>
      <c r="S5502" s="1">
        <v>0</v>
      </c>
      <c r="U5502" s="1">
        <v>0</v>
      </c>
      <c r="W5502" s="1">
        <v>0</v>
      </c>
      <c r="Y5502" s="1">
        <v>0</v>
      </c>
      <c r="AA5502" s="1">
        <v>0</v>
      </c>
      <c r="AC5502" s="1">
        <v>0</v>
      </c>
      <c r="AE5502" s="1">
        <v>0</v>
      </c>
      <c r="AG5502" s="1">
        <v>1</v>
      </c>
      <c r="AH5502" s="1">
        <v>0</v>
      </c>
    </row>
    <row r="5503" spans="1:34">
      <c r="A5503" s="1" t="s">
        <v>14161</v>
      </c>
      <c r="B5503" s="1" t="s">
        <v>14162</v>
      </c>
      <c r="C5503" s="1" t="s">
        <v>1334</v>
      </c>
      <c r="D5503" s="1">
        <v>16</v>
      </c>
      <c r="E5503" s="4">
        <v>44634</v>
      </c>
      <c r="F5503" s="1" t="s">
        <v>14163</v>
      </c>
      <c r="G5503" s="1" t="s">
        <v>80</v>
      </c>
      <c r="H5503" s="1" t="s">
        <v>65</v>
      </c>
      <c r="I5503" s="1">
        <v>0.8</v>
      </c>
      <c r="J5503" s="1" t="s">
        <v>75</v>
      </c>
      <c r="K5503" s="1">
        <v>0</v>
      </c>
      <c r="M5503" s="1">
        <v>0</v>
      </c>
      <c r="O5503" s="1">
        <v>0</v>
      </c>
      <c r="Q5503" s="1">
        <v>0</v>
      </c>
      <c r="S5503" s="1">
        <v>0</v>
      </c>
      <c r="U5503" s="1">
        <v>0</v>
      </c>
      <c r="W5503" s="1">
        <v>0</v>
      </c>
      <c r="Y5503" s="1">
        <v>0</v>
      </c>
      <c r="AA5503" s="1">
        <v>0</v>
      </c>
      <c r="AC5503" s="1">
        <v>0</v>
      </c>
      <c r="AE5503" s="1">
        <v>0</v>
      </c>
      <c r="AG5503" s="1">
        <v>1</v>
      </c>
      <c r="AH5503" s="1">
        <v>0</v>
      </c>
    </row>
    <row r="5504" spans="1:34">
      <c r="A5504" s="1" t="s">
        <v>14164</v>
      </c>
      <c r="B5504" s="1" t="s">
        <v>14165</v>
      </c>
      <c r="C5504" s="1" t="s">
        <v>460</v>
      </c>
      <c r="D5504" s="1">
        <v>42</v>
      </c>
      <c r="E5504" s="4">
        <v>44641</v>
      </c>
      <c r="F5504" s="1" t="s">
        <v>14166</v>
      </c>
      <c r="G5504" s="1" t="s">
        <v>80</v>
      </c>
      <c r="H5504" s="1" t="s">
        <v>73</v>
      </c>
      <c r="I5504" s="1">
        <v>0</v>
      </c>
      <c r="J5504" s="1" t="s">
        <v>81</v>
      </c>
      <c r="K5504" s="1">
        <v>0.69</v>
      </c>
      <c r="L5504" s="1" t="s">
        <v>82</v>
      </c>
      <c r="M5504" s="1">
        <v>0.71</v>
      </c>
      <c r="N5504" s="1" t="s">
        <v>83</v>
      </c>
      <c r="O5504" s="1">
        <v>0.78</v>
      </c>
      <c r="P5504" s="1" t="s">
        <v>84</v>
      </c>
      <c r="Q5504" s="1">
        <v>0.8</v>
      </c>
      <c r="R5504" s="1" t="s">
        <v>85</v>
      </c>
      <c r="S5504" s="1">
        <v>0</v>
      </c>
      <c r="U5504" s="1">
        <v>0</v>
      </c>
      <c r="W5504" s="1">
        <v>0</v>
      </c>
      <c r="Y5504" s="1">
        <v>0</v>
      </c>
      <c r="AA5504" s="1">
        <v>0</v>
      </c>
      <c r="AC5504" s="1">
        <v>0</v>
      </c>
      <c r="AE5504" s="1">
        <v>0</v>
      </c>
      <c r="AG5504" s="1">
        <v>4</v>
      </c>
      <c r="AH5504" s="1">
        <v>15000</v>
      </c>
    </row>
    <row r="5505" spans="1:34">
      <c r="A5505" s="1" t="s">
        <v>14167</v>
      </c>
      <c r="B5505" s="1" t="s">
        <v>14168</v>
      </c>
      <c r="C5505" s="1" t="s">
        <v>235</v>
      </c>
      <c r="D5505" s="1">
        <v>130</v>
      </c>
      <c r="E5505" s="1">
        <v>43654</v>
      </c>
      <c r="F5505" s="1" t="s">
        <v>20332</v>
      </c>
      <c r="G5505" s="1" t="s">
        <v>72</v>
      </c>
      <c r="H5505" s="1" t="s">
        <v>65</v>
      </c>
      <c r="I5505" s="1">
        <v>0.8</v>
      </c>
      <c r="J5505" s="1" t="s">
        <v>75</v>
      </c>
      <c r="K5505" s="1">
        <v>0</v>
      </c>
      <c r="M5505" s="1">
        <v>0</v>
      </c>
      <c r="O5505" s="1">
        <v>0</v>
      </c>
      <c r="Q5505" s="1">
        <v>0</v>
      </c>
      <c r="S5505" s="1">
        <v>0</v>
      </c>
      <c r="U5505" s="1">
        <v>0</v>
      </c>
      <c r="W5505" s="1">
        <v>0</v>
      </c>
      <c r="Y5505" s="1">
        <v>0</v>
      </c>
      <c r="AA5505" s="1">
        <v>0</v>
      </c>
      <c r="AC5505" s="1">
        <v>0</v>
      </c>
      <c r="AE5505" s="1">
        <v>0</v>
      </c>
      <c r="AG5505" s="1">
        <v>1</v>
      </c>
      <c r="AH5505" s="1">
        <v>0</v>
      </c>
    </row>
    <row r="5506" spans="1:34">
      <c r="A5506" s="1" t="s">
        <v>14169</v>
      </c>
      <c r="B5506" s="1" t="s">
        <v>14170</v>
      </c>
      <c r="C5506" s="1" t="s">
        <v>460</v>
      </c>
      <c r="D5506" s="1">
        <v>18</v>
      </c>
      <c r="E5506" s="4">
        <v>44686</v>
      </c>
      <c r="F5506" s="1" t="s">
        <v>14171</v>
      </c>
      <c r="G5506" s="1" t="s">
        <v>80</v>
      </c>
      <c r="H5506" s="1" t="s">
        <v>73</v>
      </c>
      <c r="I5506" s="1">
        <v>0</v>
      </c>
      <c r="J5506" s="1" t="s">
        <v>89</v>
      </c>
      <c r="K5506" s="1">
        <v>0.4</v>
      </c>
      <c r="L5506" s="1" t="s">
        <v>82</v>
      </c>
      <c r="M5506" s="1">
        <v>0.5</v>
      </c>
      <c r="N5506" s="1" t="s">
        <v>83</v>
      </c>
      <c r="O5506" s="1">
        <v>0.6</v>
      </c>
      <c r="P5506" s="1" t="s">
        <v>84</v>
      </c>
      <c r="Q5506" s="1">
        <v>0.8</v>
      </c>
      <c r="R5506" s="1" t="s">
        <v>85</v>
      </c>
      <c r="S5506" s="1">
        <v>0</v>
      </c>
      <c r="U5506" s="1">
        <v>0</v>
      </c>
      <c r="W5506" s="1">
        <v>0</v>
      </c>
      <c r="Y5506" s="1">
        <v>0</v>
      </c>
      <c r="AA5506" s="1">
        <v>0</v>
      </c>
      <c r="AC5506" s="1">
        <v>0</v>
      </c>
      <c r="AE5506" s="1">
        <v>0</v>
      </c>
      <c r="AG5506" s="1">
        <v>4</v>
      </c>
      <c r="AH5506" s="1">
        <v>12000</v>
      </c>
    </row>
    <row r="5507" spans="1:34">
      <c r="A5507" s="1" t="s">
        <v>14172</v>
      </c>
      <c r="B5507" s="1" t="s">
        <v>14173</v>
      </c>
      <c r="C5507" s="1" t="s">
        <v>346</v>
      </c>
      <c r="D5507" s="1">
        <v>3</v>
      </c>
      <c r="E5507" s="1">
        <v>44280</v>
      </c>
      <c r="F5507" s="1" t="s">
        <v>20332</v>
      </c>
      <c r="G5507" s="1" t="s">
        <v>72</v>
      </c>
      <c r="H5507" s="1" t="s">
        <v>65</v>
      </c>
      <c r="I5507" s="1">
        <v>0.8</v>
      </c>
      <c r="J5507" s="1" t="s">
        <v>75</v>
      </c>
      <c r="K5507" s="1">
        <v>0</v>
      </c>
      <c r="M5507" s="1">
        <v>0</v>
      </c>
      <c r="O5507" s="1">
        <v>0</v>
      </c>
      <c r="Q5507" s="1">
        <v>0</v>
      </c>
      <c r="S5507" s="1">
        <v>0</v>
      </c>
      <c r="U5507" s="1">
        <v>0</v>
      </c>
      <c r="W5507" s="1">
        <v>0</v>
      </c>
      <c r="Y5507" s="1">
        <v>0</v>
      </c>
      <c r="AA5507" s="1">
        <v>0</v>
      </c>
      <c r="AC5507" s="1">
        <v>0</v>
      </c>
      <c r="AE5507" s="1">
        <v>0</v>
      </c>
      <c r="AG5507" s="1">
        <v>1</v>
      </c>
      <c r="AH5507" s="1">
        <v>0</v>
      </c>
    </row>
    <row r="5508" spans="1:34">
      <c r="A5508" s="1" t="s">
        <v>14174</v>
      </c>
      <c r="B5508" s="1" t="s">
        <v>14175</v>
      </c>
      <c r="C5508" s="1" t="s">
        <v>491</v>
      </c>
      <c r="D5508" s="1">
        <v>25</v>
      </c>
      <c r="E5508" s="1">
        <v>41225</v>
      </c>
      <c r="F5508" s="1" t="s">
        <v>20332</v>
      </c>
      <c r="G5508" s="1" t="s">
        <v>72</v>
      </c>
      <c r="H5508" s="1" t="s">
        <v>65</v>
      </c>
      <c r="I5508" s="1">
        <v>0.8</v>
      </c>
      <c r="J5508" s="1" t="s">
        <v>75</v>
      </c>
      <c r="K5508" s="1">
        <v>0</v>
      </c>
      <c r="M5508" s="1">
        <v>0</v>
      </c>
      <c r="O5508" s="1">
        <v>0</v>
      </c>
      <c r="Q5508" s="1">
        <v>0</v>
      </c>
      <c r="S5508" s="1">
        <v>0</v>
      </c>
      <c r="U5508" s="1">
        <v>0</v>
      </c>
      <c r="W5508" s="1">
        <v>0</v>
      </c>
      <c r="Y5508" s="1">
        <v>0</v>
      </c>
      <c r="AA5508" s="1">
        <v>0</v>
      </c>
      <c r="AC5508" s="1">
        <v>0</v>
      </c>
      <c r="AE5508" s="1">
        <v>0</v>
      </c>
      <c r="AG5508" s="1">
        <v>1</v>
      </c>
      <c r="AH5508" s="1">
        <v>0</v>
      </c>
    </row>
    <row r="5509" spans="1:34">
      <c r="A5509" s="1" t="s">
        <v>14176</v>
      </c>
      <c r="B5509" s="1" t="s">
        <v>14177</v>
      </c>
      <c r="C5509" s="1" t="s">
        <v>327</v>
      </c>
      <c r="D5509" s="1">
        <v>131</v>
      </c>
      <c r="E5509" s="1">
        <v>43794</v>
      </c>
      <c r="F5509" s="1" t="s">
        <v>20332</v>
      </c>
      <c r="G5509" s="1" t="s">
        <v>72</v>
      </c>
      <c r="H5509" s="1" t="s">
        <v>65</v>
      </c>
      <c r="I5509" s="1">
        <v>0.6</v>
      </c>
      <c r="J5509" s="1" t="s">
        <v>75</v>
      </c>
      <c r="K5509" s="1">
        <v>0</v>
      </c>
      <c r="M5509" s="1">
        <v>0</v>
      </c>
      <c r="O5509" s="1">
        <v>0</v>
      </c>
      <c r="Q5509" s="1">
        <v>0</v>
      </c>
      <c r="S5509" s="1">
        <v>0</v>
      </c>
      <c r="U5509" s="1">
        <v>0</v>
      </c>
      <c r="W5509" s="1">
        <v>0</v>
      </c>
      <c r="Y5509" s="1">
        <v>0</v>
      </c>
      <c r="AA5509" s="1">
        <v>0</v>
      </c>
      <c r="AC5509" s="1">
        <v>0</v>
      </c>
      <c r="AE5509" s="1">
        <v>0</v>
      </c>
      <c r="AG5509" s="1">
        <v>1</v>
      </c>
      <c r="AH5509" s="1">
        <v>0</v>
      </c>
    </row>
    <row r="5510" spans="1:34">
      <c r="A5510" s="1" t="s">
        <v>14178</v>
      </c>
      <c r="B5510" s="1" t="s">
        <v>14179</v>
      </c>
      <c r="C5510" s="1" t="s">
        <v>152</v>
      </c>
      <c r="D5510" s="1">
        <v>14</v>
      </c>
      <c r="E5510" s="4">
        <v>44706</v>
      </c>
      <c r="F5510" s="1" t="s">
        <v>14180</v>
      </c>
      <c r="G5510" s="1" t="s">
        <v>72</v>
      </c>
      <c r="H5510" s="1" t="s">
        <v>73</v>
      </c>
      <c r="I5510" s="1">
        <v>0</v>
      </c>
      <c r="J5510" s="1" t="s">
        <v>81</v>
      </c>
      <c r="K5510" s="1">
        <v>0.6</v>
      </c>
      <c r="L5510" s="1" t="s">
        <v>75</v>
      </c>
      <c r="M5510" s="1">
        <v>0</v>
      </c>
      <c r="O5510" s="1">
        <v>0</v>
      </c>
      <c r="Q5510" s="1">
        <v>0</v>
      </c>
      <c r="S5510" s="1">
        <v>0</v>
      </c>
      <c r="U5510" s="1">
        <v>0</v>
      </c>
      <c r="W5510" s="1">
        <v>0</v>
      </c>
      <c r="Y5510" s="1">
        <v>0</v>
      </c>
      <c r="AA5510" s="1">
        <v>0</v>
      </c>
      <c r="AC5510" s="1">
        <v>0</v>
      </c>
      <c r="AE5510" s="1">
        <v>0</v>
      </c>
      <c r="AG5510" s="1">
        <v>2</v>
      </c>
      <c r="AH5510" s="1">
        <v>15000</v>
      </c>
    </row>
    <row r="5511" spans="1:34">
      <c r="A5511" s="1" t="s">
        <v>14181</v>
      </c>
      <c r="B5511" s="1" t="s">
        <v>14182</v>
      </c>
      <c r="C5511" s="1" t="s">
        <v>291</v>
      </c>
      <c r="D5511" s="1">
        <v>6</v>
      </c>
      <c r="E5511" s="1">
        <v>42437</v>
      </c>
      <c r="F5511" s="1" t="s">
        <v>20332</v>
      </c>
      <c r="G5511" s="1" t="s">
        <v>72</v>
      </c>
      <c r="H5511" s="1" t="s">
        <v>65</v>
      </c>
      <c r="I5511" s="1">
        <v>0.4</v>
      </c>
      <c r="J5511" s="1" t="s">
        <v>75</v>
      </c>
      <c r="K5511" s="1">
        <v>0</v>
      </c>
      <c r="M5511" s="1">
        <v>0</v>
      </c>
      <c r="O5511" s="1">
        <v>0</v>
      </c>
      <c r="Q5511" s="1">
        <v>0</v>
      </c>
      <c r="S5511" s="1">
        <v>0</v>
      </c>
      <c r="U5511" s="1">
        <v>0</v>
      </c>
      <c r="W5511" s="1">
        <v>0</v>
      </c>
      <c r="Y5511" s="1">
        <v>0</v>
      </c>
      <c r="AA5511" s="1">
        <v>0</v>
      </c>
      <c r="AC5511" s="1">
        <v>0</v>
      </c>
      <c r="AE5511" s="1">
        <v>0</v>
      </c>
      <c r="AG5511" s="1">
        <v>1</v>
      </c>
      <c r="AH5511" s="1">
        <v>0</v>
      </c>
    </row>
    <row r="5512" spans="1:34">
      <c r="A5512" s="1" t="s">
        <v>14183</v>
      </c>
      <c r="B5512" s="1" t="s">
        <v>14184</v>
      </c>
      <c r="C5512" s="1" t="s">
        <v>149</v>
      </c>
      <c r="D5512" s="1">
        <v>32</v>
      </c>
      <c r="E5512" s="1">
        <v>39598</v>
      </c>
      <c r="F5512" s="1" t="s">
        <v>20332</v>
      </c>
      <c r="G5512" s="1" t="s">
        <v>72</v>
      </c>
      <c r="H5512" s="1" t="s">
        <v>65</v>
      </c>
      <c r="I5512" s="1">
        <v>0.8</v>
      </c>
      <c r="J5512" s="1" t="s">
        <v>75</v>
      </c>
      <c r="K5512" s="1">
        <v>0</v>
      </c>
      <c r="M5512" s="1">
        <v>0</v>
      </c>
      <c r="O5512" s="1">
        <v>0</v>
      </c>
      <c r="Q5512" s="1">
        <v>0</v>
      </c>
      <c r="S5512" s="1">
        <v>0</v>
      </c>
      <c r="U5512" s="1">
        <v>0</v>
      </c>
      <c r="W5512" s="1">
        <v>0</v>
      </c>
      <c r="Y5512" s="1">
        <v>0</v>
      </c>
      <c r="AA5512" s="1">
        <v>0</v>
      </c>
      <c r="AC5512" s="1">
        <v>0</v>
      </c>
      <c r="AE5512" s="1">
        <v>0</v>
      </c>
      <c r="AG5512" s="1">
        <v>1</v>
      </c>
      <c r="AH5512" s="1">
        <v>0</v>
      </c>
    </row>
    <row r="5513" spans="1:34">
      <c r="A5513" s="1" t="s">
        <v>14185</v>
      </c>
      <c r="B5513" s="1" t="s">
        <v>14186</v>
      </c>
      <c r="C5513" s="1" t="s">
        <v>126</v>
      </c>
      <c r="H5513" s="1" t="s">
        <v>65</v>
      </c>
      <c r="I5513" s="1" t="s">
        <v>66</v>
      </c>
      <c r="V5513" s="1" t="s">
        <v>67</v>
      </c>
    </row>
    <row r="5514" spans="1:34">
      <c r="A5514" s="1" t="s">
        <v>14187</v>
      </c>
      <c r="B5514" s="1" t="s">
        <v>14188</v>
      </c>
      <c r="C5514" s="1" t="s">
        <v>626</v>
      </c>
      <c r="D5514" s="1">
        <v>19</v>
      </c>
      <c r="E5514" s="1">
        <v>41857</v>
      </c>
      <c r="F5514" s="1" t="s">
        <v>20332</v>
      </c>
      <c r="G5514" s="1" t="s">
        <v>72</v>
      </c>
      <c r="H5514" s="1" t="s">
        <v>73</v>
      </c>
      <c r="I5514" s="1">
        <v>0</v>
      </c>
      <c r="J5514" s="1" t="s">
        <v>81</v>
      </c>
      <c r="K5514" s="1">
        <v>0.6</v>
      </c>
      <c r="L5514" s="1" t="s">
        <v>75</v>
      </c>
      <c r="M5514" s="1">
        <v>0</v>
      </c>
      <c r="O5514" s="1">
        <v>0</v>
      </c>
      <c r="Q5514" s="1">
        <v>0</v>
      </c>
      <c r="S5514" s="1">
        <v>0</v>
      </c>
      <c r="U5514" s="1">
        <v>0</v>
      </c>
      <c r="W5514" s="1">
        <v>0</v>
      </c>
      <c r="Y5514" s="1">
        <v>0</v>
      </c>
      <c r="AA5514" s="1">
        <v>0</v>
      </c>
      <c r="AC5514" s="1">
        <v>0</v>
      </c>
      <c r="AE5514" s="1">
        <v>0</v>
      </c>
      <c r="AG5514" s="1">
        <v>2</v>
      </c>
      <c r="AH5514" s="1">
        <v>15000</v>
      </c>
    </row>
    <row r="5515" spans="1:34">
      <c r="A5515" s="1" t="s">
        <v>14189</v>
      </c>
      <c r="B5515" s="1" t="s">
        <v>14190</v>
      </c>
      <c r="C5515" s="1" t="s">
        <v>98</v>
      </c>
      <c r="D5515" s="1">
        <v>13</v>
      </c>
      <c r="E5515" s="1">
        <v>43133</v>
      </c>
      <c r="F5515" s="1" t="s">
        <v>20332</v>
      </c>
      <c r="G5515" s="1" t="s">
        <v>72</v>
      </c>
      <c r="H5515" s="1" t="s">
        <v>73</v>
      </c>
      <c r="I5515" s="1">
        <v>0</v>
      </c>
      <c r="J5515" s="1" t="s">
        <v>74</v>
      </c>
      <c r="K5515" s="1">
        <v>0.8</v>
      </c>
      <c r="L5515" s="1" t="s">
        <v>75</v>
      </c>
      <c r="M5515" s="1">
        <v>0</v>
      </c>
      <c r="O5515" s="1">
        <v>0</v>
      </c>
      <c r="Q5515" s="1">
        <v>0</v>
      </c>
      <c r="S5515" s="1">
        <v>0</v>
      </c>
      <c r="U5515" s="1">
        <v>0</v>
      </c>
      <c r="W5515" s="1">
        <v>0</v>
      </c>
      <c r="Y5515" s="1">
        <v>0</v>
      </c>
      <c r="AA5515" s="1">
        <v>0</v>
      </c>
      <c r="AC5515" s="1">
        <v>0</v>
      </c>
      <c r="AE5515" s="1">
        <v>0</v>
      </c>
      <c r="AG5515" s="1">
        <v>2</v>
      </c>
      <c r="AH5515" s="1">
        <v>10000</v>
      </c>
    </row>
    <row r="5516" spans="1:34">
      <c r="A5516" s="1" t="s">
        <v>14191</v>
      </c>
      <c r="B5516" s="1" t="s">
        <v>14192</v>
      </c>
      <c r="C5516" s="1" t="s">
        <v>327</v>
      </c>
      <c r="H5516" s="1" t="s">
        <v>65</v>
      </c>
      <c r="I5516" s="1" t="s">
        <v>66</v>
      </c>
      <c r="V5516" s="1" t="s">
        <v>67</v>
      </c>
    </row>
    <row r="5517" spans="1:34">
      <c r="A5517" s="1" t="s">
        <v>14193</v>
      </c>
      <c r="B5517" s="1" t="s">
        <v>14194</v>
      </c>
      <c r="C5517" s="1" t="s">
        <v>132</v>
      </c>
      <c r="D5517" s="1">
        <v>24</v>
      </c>
      <c r="E5517" s="1">
        <v>41911</v>
      </c>
      <c r="F5517" s="1" t="s">
        <v>20332</v>
      </c>
      <c r="G5517" s="1" t="s">
        <v>72</v>
      </c>
      <c r="H5517" s="1" t="s">
        <v>73</v>
      </c>
      <c r="I5517" s="1">
        <v>0</v>
      </c>
      <c r="J5517" s="1" t="s">
        <v>6216</v>
      </c>
      <c r="K5517" s="1">
        <v>0.8</v>
      </c>
      <c r="L5517" s="1" t="s">
        <v>75</v>
      </c>
      <c r="M5517" s="1">
        <v>0</v>
      </c>
      <c r="O5517" s="1">
        <v>0</v>
      </c>
      <c r="Q5517" s="1">
        <v>0</v>
      </c>
      <c r="S5517" s="1">
        <v>0</v>
      </c>
      <c r="U5517" s="1">
        <v>0</v>
      </c>
      <c r="W5517" s="1">
        <v>0</v>
      </c>
      <c r="Y5517" s="1">
        <v>0</v>
      </c>
      <c r="AA5517" s="1">
        <v>0</v>
      </c>
      <c r="AC5517" s="1">
        <v>0</v>
      </c>
      <c r="AE5517" s="1">
        <v>0</v>
      </c>
      <c r="AG5517" s="1">
        <v>2</v>
      </c>
      <c r="AH5517" s="1">
        <v>7000</v>
      </c>
    </row>
    <row r="5518" spans="1:34">
      <c r="A5518" s="1" t="s">
        <v>14195</v>
      </c>
      <c r="B5518" s="1" t="s">
        <v>14196</v>
      </c>
      <c r="C5518" s="1" t="s">
        <v>327</v>
      </c>
      <c r="D5518" s="1">
        <v>25</v>
      </c>
      <c r="E5518" s="4">
        <v>44709</v>
      </c>
      <c r="F5518" s="1" t="s">
        <v>14197</v>
      </c>
      <c r="G5518" s="1" t="s">
        <v>80</v>
      </c>
      <c r="H5518" s="1" t="s">
        <v>73</v>
      </c>
      <c r="I5518" s="1">
        <v>0</v>
      </c>
      <c r="J5518" s="1" t="s">
        <v>81</v>
      </c>
      <c r="K5518" s="1">
        <v>0.35</v>
      </c>
      <c r="L5518" s="1" t="s">
        <v>75</v>
      </c>
      <c r="M5518" s="1">
        <v>0</v>
      </c>
      <c r="O5518" s="1">
        <v>0</v>
      </c>
      <c r="Q5518" s="1">
        <v>0</v>
      </c>
      <c r="S5518" s="1">
        <v>0</v>
      </c>
      <c r="U5518" s="1">
        <v>0</v>
      </c>
      <c r="W5518" s="1">
        <v>0</v>
      </c>
      <c r="Y5518" s="1">
        <v>0</v>
      </c>
      <c r="AA5518" s="1">
        <v>0</v>
      </c>
      <c r="AC5518" s="1">
        <v>0</v>
      </c>
      <c r="AE5518" s="1">
        <v>0</v>
      </c>
      <c r="AG5518" s="1">
        <v>2</v>
      </c>
      <c r="AH5518" s="1">
        <v>15000</v>
      </c>
    </row>
    <row r="5519" spans="1:34">
      <c r="A5519" s="1" t="s">
        <v>14198</v>
      </c>
      <c r="B5519" s="1" t="s">
        <v>14199</v>
      </c>
      <c r="C5519" s="1" t="s">
        <v>190</v>
      </c>
      <c r="D5519" s="1">
        <v>34</v>
      </c>
      <c r="E5519" s="1">
        <v>40283</v>
      </c>
      <c r="F5519" s="1" t="s">
        <v>20332</v>
      </c>
      <c r="G5519" s="1" t="s">
        <v>72</v>
      </c>
      <c r="H5519" s="1" t="s">
        <v>65</v>
      </c>
      <c r="I5519" s="1">
        <v>0.5</v>
      </c>
      <c r="J5519" s="1" t="s">
        <v>75</v>
      </c>
      <c r="K5519" s="1">
        <v>0</v>
      </c>
      <c r="M5519" s="1">
        <v>0</v>
      </c>
      <c r="O5519" s="1">
        <v>0</v>
      </c>
      <c r="Q5519" s="1">
        <v>0</v>
      </c>
      <c r="S5519" s="1">
        <v>0</v>
      </c>
      <c r="U5519" s="1">
        <v>0</v>
      </c>
      <c r="W5519" s="1">
        <v>0</v>
      </c>
      <c r="Y5519" s="1">
        <v>0</v>
      </c>
      <c r="AA5519" s="1">
        <v>0</v>
      </c>
      <c r="AC5519" s="1">
        <v>0</v>
      </c>
      <c r="AE5519" s="1">
        <v>0</v>
      </c>
      <c r="AG5519" s="1">
        <v>1</v>
      </c>
      <c r="AH5519" s="1">
        <v>0</v>
      </c>
    </row>
    <row r="5520" spans="1:34">
      <c r="A5520" s="1" t="s">
        <v>14200</v>
      </c>
      <c r="B5520" s="1" t="s">
        <v>14201</v>
      </c>
      <c r="C5520" s="1" t="s">
        <v>365</v>
      </c>
      <c r="D5520" s="1">
        <v>6</v>
      </c>
      <c r="E5520" s="4">
        <v>44658</v>
      </c>
      <c r="F5520" s="1" t="s">
        <v>14202</v>
      </c>
      <c r="G5520" s="1" t="s">
        <v>80</v>
      </c>
      <c r="H5520" s="1" t="s">
        <v>73</v>
      </c>
      <c r="I5520" s="1">
        <v>0</v>
      </c>
      <c r="J5520" s="1" t="s">
        <v>74</v>
      </c>
      <c r="K5520" s="1">
        <v>0.8</v>
      </c>
      <c r="L5520" s="1" t="s">
        <v>75</v>
      </c>
      <c r="M5520" s="1">
        <v>0</v>
      </c>
      <c r="O5520" s="1">
        <v>0</v>
      </c>
      <c r="Q5520" s="1">
        <v>0</v>
      </c>
      <c r="S5520" s="1">
        <v>0</v>
      </c>
      <c r="U5520" s="1">
        <v>0</v>
      </c>
      <c r="W5520" s="1">
        <v>0</v>
      </c>
      <c r="Y5520" s="1">
        <v>0</v>
      </c>
      <c r="AA5520" s="1">
        <v>0</v>
      </c>
      <c r="AC5520" s="1">
        <v>0</v>
      </c>
      <c r="AE5520" s="1">
        <v>0</v>
      </c>
      <c r="AG5520" s="1">
        <v>2</v>
      </c>
      <c r="AH5520" s="1">
        <v>10000</v>
      </c>
    </row>
    <row r="5521" spans="1:34">
      <c r="A5521" s="1" t="s">
        <v>14203</v>
      </c>
      <c r="B5521" s="1" t="s">
        <v>14204</v>
      </c>
      <c r="C5521" s="1" t="s">
        <v>112</v>
      </c>
      <c r="D5521" s="1">
        <v>35</v>
      </c>
      <c r="E5521" s="4">
        <v>44559</v>
      </c>
      <c r="F5521" s="1" t="s">
        <v>14205</v>
      </c>
      <c r="G5521" s="1" t="s">
        <v>72</v>
      </c>
      <c r="H5521" s="1" t="s">
        <v>65</v>
      </c>
      <c r="I5521" s="1">
        <v>0.55000000000000004</v>
      </c>
      <c r="J5521" s="1" t="s">
        <v>75</v>
      </c>
      <c r="K5521" s="1">
        <v>0</v>
      </c>
      <c r="M5521" s="1">
        <v>0</v>
      </c>
      <c r="O5521" s="1">
        <v>0</v>
      </c>
      <c r="Q5521" s="1">
        <v>0</v>
      </c>
      <c r="S5521" s="1">
        <v>0</v>
      </c>
      <c r="U5521" s="1">
        <v>0</v>
      </c>
      <c r="W5521" s="1">
        <v>0</v>
      </c>
      <c r="Y5521" s="1">
        <v>0</v>
      </c>
      <c r="AA5521" s="1">
        <v>0</v>
      </c>
      <c r="AC5521" s="1">
        <v>0</v>
      </c>
      <c r="AE5521" s="1">
        <v>0</v>
      </c>
      <c r="AG5521" s="1">
        <v>1</v>
      </c>
      <c r="AH5521" s="1">
        <v>0</v>
      </c>
    </row>
    <row r="5522" spans="1:34">
      <c r="A5522" s="1" t="s">
        <v>14206</v>
      </c>
      <c r="B5522" s="1" t="s">
        <v>14207</v>
      </c>
      <c r="C5522" s="1" t="s">
        <v>255</v>
      </c>
      <c r="D5522" s="1">
        <v>3</v>
      </c>
      <c r="E5522" s="4">
        <v>44592</v>
      </c>
      <c r="F5522" s="1" t="s">
        <v>14208</v>
      </c>
      <c r="G5522" s="1" t="s">
        <v>72</v>
      </c>
      <c r="H5522" s="1" t="s">
        <v>65</v>
      </c>
      <c r="I5522" s="1">
        <v>0.5</v>
      </c>
      <c r="J5522" s="1" t="s">
        <v>75</v>
      </c>
      <c r="K5522" s="1">
        <v>0</v>
      </c>
      <c r="M5522" s="1">
        <v>0</v>
      </c>
      <c r="O5522" s="1">
        <v>0</v>
      </c>
      <c r="Q5522" s="1">
        <v>0</v>
      </c>
      <c r="S5522" s="1">
        <v>0</v>
      </c>
      <c r="U5522" s="1">
        <v>0</v>
      </c>
      <c r="W5522" s="1">
        <v>0</v>
      </c>
      <c r="Y5522" s="1">
        <v>0</v>
      </c>
      <c r="AA5522" s="1">
        <v>0</v>
      </c>
      <c r="AC5522" s="1">
        <v>0</v>
      </c>
      <c r="AE5522" s="1">
        <v>0</v>
      </c>
      <c r="AG5522" s="1">
        <v>1</v>
      </c>
      <c r="AH5522" s="1">
        <v>0</v>
      </c>
    </row>
    <row r="5523" spans="1:34">
      <c r="A5523" s="1" t="s">
        <v>14209</v>
      </c>
      <c r="B5523" s="1" t="s">
        <v>14210</v>
      </c>
      <c r="C5523" s="1" t="s">
        <v>626</v>
      </c>
      <c r="D5523" s="1">
        <v>8</v>
      </c>
      <c r="E5523" s="4">
        <v>44650</v>
      </c>
      <c r="F5523" s="1" t="s">
        <v>14211</v>
      </c>
      <c r="G5523" s="1" t="s">
        <v>80</v>
      </c>
      <c r="H5523" s="1" t="s">
        <v>73</v>
      </c>
      <c r="I5523" s="1">
        <v>0.57999999999999996</v>
      </c>
      <c r="J5523" s="1" t="s">
        <v>82</v>
      </c>
      <c r="K5523" s="1">
        <v>0.6</v>
      </c>
      <c r="L5523" s="1" t="s">
        <v>83</v>
      </c>
      <c r="M5523" s="1">
        <v>0.7</v>
      </c>
      <c r="N5523" s="1" t="s">
        <v>84</v>
      </c>
      <c r="O5523" s="1">
        <v>0.8</v>
      </c>
      <c r="P5523" s="1" t="s">
        <v>85</v>
      </c>
      <c r="Q5523" s="1">
        <v>0</v>
      </c>
      <c r="S5523" s="1">
        <v>0</v>
      </c>
      <c r="U5523" s="1">
        <v>0</v>
      </c>
      <c r="W5523" s="1">
        <v>0</v>
      </c>
      <c r="Y5523" s="1">
        <v>0</v>
      </c>
      <c r="AA5523" s="1">
        <v>0</v>
      </c>
      <c r="AC5523" s="1">
        <v>0</v>
      </c>
      <c r="AE5523" s="1">
        <v>0</v>
      </c>
      <c r="AG5523" s="1">
        <v>3</v>
      </c>
      <c r="AH5523" s="1">
        <v>0</v>
      </c>
    </row>
    <row r="5524" spans="1:34">
      <c r="A5524" s="1" t="s">
        <v>14212</v>
      </c>
      <c r="B5524" s="1" t="s">
        <v>14213</v>
      </c>
      <c r="C5524" s="1" t="s">
        <v>423</v>
      </c>
      <c r="D5524" s="1">
        <v>4</v>
      </c>
      <c r="E5524" s="4">
        <v>44618</v>
      </c>
      <c r="F5524" s="1" t="s">
        <v>14214</v>
      </c>
      <c r="G5524" s="1" t="s">
        <v>72</v>
      </c>
      <c r="H5524" s="1" t="s">
        <v>65</v>
      </c>
      <c r="I5524" s="1">
        <v>0.2</v>
      </c>
      <c r="J5524" s="1" t="s">
        <v>75</v>
      </c>
      <c r="K5524" s="1">
        <v>0</v>
      </c>
      <c r="M5524" s="1">
        <v>0</v>
      </c>
      <c r="O5524" s="1">
        <v>0</v>
      </c>
      <c r="Q5524" s="1">
        <v>0</v>
      </c>
      <c r="S5524" s="1">
        <v>0</v>
      </c>
      <c r="U5524" s="1">
        <v>0</v>
      </c>
      <c r="W5524" s="1">
        <v>0</v>
      </c>
      <c r="Y5524" s="1">
        <v>0</v>
      </c>
      <c r="AA5524" s="1">
        <v>0</v>
      </c>
      <c r="AC5524" s="1">
        <v>0</v>
      </c>
      <c r="AE5524" s="1">
        <v>0</v>
      </c>
      <c r="AG5524" s="1">
        <v>1</v>
      </c>
      <c r="AH5524" s="1">
        <v>0</v>
      </c>
    </row>
    <row r="5525" spans="1:34">
      <c r="A5525" s="1" t="s">
        <v>14215</v>
      </c>
      <c r="B5525" s="1" t="s">
        <v>14216</v>
      </c>
      <c r="C5525" s="1" t="s">
        <v>152</v>
      </c>
      <c r="D5525" s="1">
        <v>6</v>
      </c>
      <c r="E5525" s="4">
        <v>44634</v>
      </c>
      <c r="F5525" s="1" t="s">
        <v>14217</v>
      </c>
      <c r="G5525" s="1" t="s">
        <v>80</v>
      </c>
      <c r="H5525" s="1" t="s">
        <v>73</v>
      </c>
      <c r="I5525" s="1">
        <v>0</v>
      </c>
      <c r="J5525" s="1" t="s">
        <v>81</v>
      </c>
      <c r="K5525" s="1">
        <v>0.6</v>
      </c>
      <c r="L5525" s="1" t="s">
        <v>82</v>
      </c>
      <c r="M5525" s="1">
        <v>0.65</v>
      </c>
      <c r="N5525" s="1" t="s">
        <v>83</v>
      </c>
      <c r="O5525" s="1">
        <v>0.7</v>
      </c>
      <c r="P5525" s="1" t="s">
        <v>84</v>
      </c>
      <c r="Q5525" s="1">
        <v>0.75</v>
      </c>
      <c r="R5525" s="1" t="s">
        <v>85</v>
      </c>
      <c r="S5525" s="1">
        <v>0</v>
      </c>
      <c r="U5525" s="1">
        <v>0</v>
      </c>
      <c r="W5525" s="1">
        <v>0</v>
      </c>
      <c r="Y5525" s="1">
        <v>0</v>
      </c>
      <c r="AA5525" s="1">
        <v>0</v>
      </c>
      <c r="AC5525" s="1">
        <v>0</v>
      </c>
      <c r="AE5525" s="1">
        <v>0</v>
      </c>
      <c r="AG5525" s="1">
        <v>4</v>
      </c>
      <c r="AH5525" s="1">
        <v>15000</v>
      </c>
    </row>
    <row r="5526" spans="1:34">
      <c r="A5526" s="1" t="s">
        <v>14218</v>
      </c>
      <c r="B5526" s="1" t="s">
        <v>14219</v>
      </c>
      <c r="C5526" s="1" t="s">
        <v>350</v>
      </c>
      <c r="D5526" s="1">
        <v>4</v>
      </c>
      <c r="E5526" s="1">
        <v>44650</v>
      </c>
      <c r="F5526" s="1" t="s">
        <v>20713</v>
      </c>
      <c r="G5526" s="1" t="s">
        <v>72</v>
      </c>
      <c r="H5526" s="1" t="s">
        <v>65</v>
      </c>
      <c r="I5526" s="1">
        <v>0.8</v>
      </c>
      <c r="J5526" s="1" t="s">
        <v>75</v>
      </c>
      <c r="K5526" s="1">
        <v>0</v>
      </c>
      <c r="M5526" s="1">
        <v>0</v>
      </c>
      <c r="O5526" s="1">
        <v>0</v>
      </c>
      <c r="Q5526" s="1">
        <v>0</v>
      </c>
      <c r="S5526" s="1">
        <v>0</v>
      </c>
      <c r="U5526" s="1">
        <v>0</v>
      </c>
      <c r="W5526" s="1">
        <v>0</v>
      </c>
      <c r="Y5526" s="1">
        <v>0</v>
      </c>
      <c r="AA5526" s="1">
        <v>0</v>
      </c>
      <c r="AC5526" s="1">
        <v>0</v>
      </c>
      <c r="AE5526" s="1">
        <v>0</v>
      </c>
      <c r="AG5526" s="1">
        <v>1</v>
      </c>
      <c r="AH5526" s="1">
        <v>0</v>
      </c>
    </row>
    <row r="5527" spans="1:34">
      <c r="A5527" s="1" t="s">
        <v>14220</v>
      </c>
      <c r="B5527" s="1" t="s">
        <v>14221</v>
      </c>
      <c r="C5527" s="1" t="s">
        <v>964</v>
      </c>
      <c r="D5527" s="1">
        <v>7</v>
      </c>
      <c r="E5527" s="1">
        <v>44315</v>
      </c>
      <c r="F5527" s="1" t="s">
        <v>20332</v>
      </c>
      <c r="G5527" s="1" t="s">
        <v>72</v>
      </c>
      <c r="H5527" s="1" t="s">
        <v>65</v>
      </c>
      <c r="I5527" s="1">
        <v>0.3</v>
      </c>
      <c r="J5527" s="1" t="s">
        <v>75</v>
      </c>
      <c r="K5527" s="1">
        <v>0</v>
      </c>
      <c r="M5527" s="1">
        <v>0</v>
      </c>
      <c r="O5527" s="1">
        <v>0</v>
      </c>
      <c r="Q5527" s="1">
        <v>0</v>
      </c>
      <c r="S5527" s="1">
        <v>0</v>
      </c>
      <c r="U5527" s="1">
        <v>0</v>
      </c>
      <c r="W5527" s="1">
        <v>0</v>
      </c>
      <c r="Y5527" s="1">
        <v>0</v>
      </c>
      <c r="AA5527" s="1">
        <v>0</v>
      </c>
      <c r="AC5527" s="1">
        <v>0</v>
      </c>
      <c r="AE5527" s="1">
        <v>0</v>
      </c>
      <c r="AG5527" s="1">
        <v>1</v>
      </c>
      <c r="AH5527" s="1">
        <v>0</v>
      </c>
    </row>
    <row r="5528" spans="1:34">
      <c r="A5528" s="1" t="s">
        <v>14222</v>
      </c>
      <c r="B5528" s="1" t="s">
        <v>14223</v>
      </c>
      <c r="C5528" s="1" t="s">
        <v>423</v>
      </c>
      <c r="H5528" s="1" t="s">
        <v>65</v>
      </c>
      <c r="I5528" s="1" t="s">
        <v>66</v>
      </c>
      <c r="V5528" s="1" t="s">
        <v>67</v>
      </c>
    </row>
    <row r="5529" spans="1:34">
      <c r="A5529" s="1" t="s">
        <v>14224</v>
      </c>
      <c r="B5529" s="1" t="s">
        <v>14225</v>
      </c>
      <c r="C5529" s="1" t="s">
        <v>310</v>
      </c>
      <c r="H5529" s="1" t="s">
        <v>65</v>
      </c>
      <c r="I5529" s="1" t="s">
        <v>66</v>
      </c>
      <c r="V5529" s="1" t="s">
        <v>67</v>
      </c>
    </row>
    <row r="5530" spans="1:34">
      <c r="A5530" s="1" t="s">
        <v>14226</v>
      </c>
      <c r="B5530" s="1" t="s">
        <v>14227</v>
      </c>
      <c r="C5530" s="1" t="s">
        <v>310</v>
      </c>
      <c r="H5530" s="1" t="s">
        <v>65</v>
      </c>
      <c r="I5530" s="1" t="s">
        <v>66</v>
      </c>
      <c r="V5530" s="1" t="s">
        <v>67</v>
      </c>
    </row>
    <row r="5531" spans="1:34">
      <c r="A5531" s="1" t="s">
        <v>14228</v>
      </c>
      <c r="B5531" s="1" t="s">
        <v>14229</v>
      </c>
      <c r="C5531" s="1" t="s">
        <v>98</v>
      </c>
      <c r="D5531" s="1">
        <v>29</v>
      </c>
      <c r="E5531" s="1">
        <v>44006</v>
      </c>
      <c r="F5531" s="1" t="s">
        <v>20332</v>
      </c>
      <c r="G5531" s="1" t="s">
        <v>72</v>
      </c>
      <c r="H5531" s="1" t="s">
        <v>73</v>
      </c>
      <c r="I5531" s="1">
        <v>0</v>
      </c>
      <c r="J5531" s="1" t="s">
        <v>81</v>
      </c>
      <c r="K5531" s="1">
        <v>0.7</v>
      </c>
      <c r="L5531" s="1" t="s">
        <v>75</v>
      </c>
      <c r="M5531" s="1">
        <v>0</v>
      </c>
      <c r="O5531" s="1">
        <v>0</v>
      </c>
      <c r="Q5531" s="1">
        <v>0</v>
      </c>
      <c r="S5531" s="1">
        <v>0</v>
      </c>
      <c r="U5531" s="1">
        <v>0</v>
      </c>
      <c r="W5531" s="1">
        <v>0</v>
      </c>
      <c r="Y5531" s="1">
        <v>0</v>
      </c>
      <c r="AA5531" s="1">
        <v>0</v>
      </c>
      <c r="AC5531" s="1">
        <v>0</v>
      </c>
      <c r="AE5531" s="1">
        <v>0</v>
      </c>
      <c r="AG5531" s="1">
        <v>2</v>
      </c>
      <c r="AH5531" s="1">
        <v>15000</v>
      </c>
    </row>
    <row r="5532" spans="1:34">
      <c r="A5532" s="1" t="s">
        <v>14230</v>
      </c>
      <c r="B5532" s="1" t="s">
        <v>14231</v>
      </c>
      <c r="C5532" s="1" t="s">
        <v>235</v>
      </c>
      <c r="D5532" s="1">
        <v>32</v>
      </c>
      <c r="E5532" s="1">
        <v>44161</v>
      </c>
      <c r="F5532" s="1" t="s">
        <v>20332</v>
      </c>
      <c r="G5532" s="1" t="s">
        <v>72</v>
      </c>
      <c r="H5532" s="1" t="s">
        <v>65</v>
      </c>
      <c r="I5532" s="1">
        <v>0.8</v>
      </c>
      <c r="J5532" s="1" t="s">
        <v>75</v>
      </c>
      <c r="K5532" s="1">
        <v>0</v>
      </c>
      <c r="M5532" s="1">
        <v>0</v>
      </c>
      <c r="O5532" s="1">
        <v>0</v>
      </c>
      <c r="Q5532" s="1">
        <v>0</v>
      </c>
      <c r="S5532" s="1">
        <v>0</v>
      </c>
      <c r="U5532" s="1">
        <v>0</v>
      </c>
      <c r="W5532" s="1">
        <v>0</v>
      </c>
      <c r="Y5532" s="1">
        <v>0</v>
      </c>
      <c r="AA5532" s="1">
        <v>0</v>
      </c>
      <c r="AC5532" s="1">
        <v>0</v>
      </c>
      <c r="AE5532" s="1">
        <v>0</v>
      </c>
      <c r="AG5532" s="1">
        <v>1</v>
      </c>
      <c r="AH5532" s="1">
        <v>0</v>
      </c>
    </row>
    <row r="5533" spans="1:34">
      <c r="A5533" s="1" t="s">
        <v>14232</v>
      </c>
      <c r="B5533" s="1" t="s">
        <v>14233</v>
      </c>
      <c r="C5533" s="1" t="s">
        <v>378</v>
      </c>
      <c r="D5533" s="1">
        <v>9</v>
      </c>
      <c r="E5533" s="4">
        <v>44712</v>
      </c>
      <c r="F5533" s="1" t="s">
        <v>14234</v>
      </c>
      <c r="G5533" s="1" t="s">
        <v>72</v>
      </c>
      <c r="H5533" s="1" t="s">
        <v>65</v>
      </c>
      <c r="I5533" s="1">
        <v>0.8</v>
      </c>
      <c r="J5533" s="1" t="s">
        <v>75</v>
      </c>
      <c r="K5533" s="1">
        <v>0</v>
      </c>
      <c r="M5533" s="1">
        <v>0</v>
      </c>
      <c r="O5533" s="1">
        <v>0</v>
      </c>
      <c r="Q5533" s="1">
        <v>0</v>
      </c>
      <c r="S5533" s="1">
        <v>0</v>
      </c>
      <c r="U5533" s="1">
        <v>0</v>
      </c>
      <c r="W5533" s="1">
        <v>0</v>
      </c>
      <c r="Y5533" s="1">
        <v>0</v>
      </c>
      <c r="AA5533" s="1">
        <v>0</v>
      </c>
      <c r="AC5533" s="1">
        <v>0</v>
      </c>
      <c r="AE5533" s="1">
        <v>0</v>
      </c>
      <c r="AG5533" s="1">
        <v>1</v>
      </c>
      <c r="AH5533" s="1">
        <v>0</v>
      </c>
    </row>
    <row r="5534" spans="1:34">
      <c r="A5534" s="1" t="s">
        <v>14235</v>
      </c>
      <c r="B5534" s="1" t="s">
        <v>14236</v>
      </c>
      <c r="C5534" s="1" t="s">
        <v>228</v>
      </c>
      <c r="D5534" s="1">
        <v>28</v>
      </c>
      <c r="E5534" s="1">
        <v>43553</v>
      </c>
      <c r="F5534" s="1" t="s">
        <v>20332</v>
      </c>
      <c r="G5534" s="1" t="s">
        <v>72</v>
      </c>
      <c r="H5534" s="1" t="s">
        <v>73</v>
      </c>
      <c r="I5534" s="1">
        <v>0</v>
      </c>
      <c r="J5534" s="1" t="s">
        <v>81</v>
      </c>
      <c r="K5534" s="1">
        <v>0.8</v>
      </c>
      <c r="L5534" s="1" t="s">
        <v>75</v>
      </c>
      <c r="M5534" s="1">
        <v>0</v>
      </c>
      <c r="O5534" s="1">
        <v>0</v>
      </c>
      <c r="Q5534" s="1">
        <v>0</v>
      </c>
      <c r="S5534" s="1">
        <v>0</v>
      </c>
      <c r="U5534" s="1">
        <v>0</v>
      </c>
      <c r="W5534" s="1">
        <v>0</v>
      </c>
      <c r="Y5534" s="1">
        <v>0</v>
      </c>
      <c r="AA5534" s="1">
        <v>0</v>
      </c>
      <c r="AC5534" s="1">
        <v>0</v>
      </c>
      <c r="AE5534" s="1">
        <v>0</v>
      </c>
      <c r="AG5534" s="1">
        <v>2</v>
      </c>
      <c r="AH5534" s="1">
        <v>15000</v>
      </c>
    </row>
    <row r="5535" spans="1:34">
      <c r="A5535" s="1" t="s">
        <v>14237</v>
      </c>
      <c r="B5535" s="1" t="s">
        <v>14238</v>
      </c>
      <c r="C5535" s="1" t="s">
        <v>334</v>
      </c>
      <c r="D5535" s="1">
        <v>35</v>
      </c>
      <c r="E5535" s="4">
        <v>44529</v>
      </c>
      <c r="F5535" s="1" t="s">
        <v>14239</v>
      </c>
      <c r="G5535" s="1" t="s">
        <v>72</v>
      </c>
      <c r="H5535" s="1" t="s">
        <v>65</v>
      </c>
      <c r="I5535" s="1">
        <v>0.8</v>
      </c>
      <c r="J5535" s="1" t="s">
        <v>75</v>
      </c>
      <c r="K5535" s="1">
        <v>0</v>
      </c>
      <c r="M5535" s="1">
        <v>0</v>
      </c>
      <c r="O5535" s="1">
        <v>0</v>
      </c>
      <c r="Q5535" s="1">
        <v>0</v>
      </c>
      <c r="S5535" s="1">
        <v>0</v>
      </c>
      <c r="U5535" s="1">
        <v>0</v>
      </c>
      <c r="W5535" s="1">
        <v>0</v>
      </c>
      <c r="Y5535" s="1">
        <v>0</v>
      </c>
      <c r="AA5535" s="1">
        <v>0</v>
      </c>
      <c r="AC5535" s="1">
        <v>0</v>
      </c>
      <c r="AE5535" s="1">
        <v>0</v>
      </c>
      <c r="AG5535" s="1">
        <v>1</v>
      </c>
      <c r="AH5535" s="1">
        <v>0</v>
      </c>
    </row>
    <row r="5536" spans="1:34">
      <c r="A5536" s="1" t="s">
        <v>14240</v>
      </c>
      <c r="B5536" s="1" t="s">
        <v>14241</v>
      </c>
      <c r="C5536" s="1" t="s">
        <v>297</v>
      </c>
      <c r="D5536" s="1">
        <v>25</v>
      </c>
      <c r="E5536" s="1">
        <v>41075</v>
      </c>
      <c r="F5536" s="1" t="s">
        <v>20332</v>
      </c>
      <c r="G5536" s="1" t="s">
        <v>72</v>
      </c>
      <c r="H5536" s="1" t="s">
        <v>65</v>
      </c>
      <c r="I5536" s="1">
        <v>0.8</v>
      </c>
      <c r="J5536" s="1" t="s">
        <v>75</v>
      </c>
      <c r="K5536" s="1">
        <v>0</v>
      </c>
      <c r="M5536" s="1">
        <v>0</v>
      </c>
      <c r="O5536" s="1">
        <v>0</v>
      </c>
      <c r="Q5536" s="1">
        <v>0</v>
      </c>
      <c r="S5536" s="1">
        <v>0</v>
      </c>
      <c r="U5536" s="1">
        <v>0</v>
      </c>
      <c r="W5536" s="1">
        <v>0</v>
      </c>
      <c r="Y5536" s="1">
        <v>0</v>
      </c>
      <c r="AA5536" s="1">
        <v>0</v>
      </c>
      <c r="AC5536" s="1">
        <v>0</v>
      </c>
      <c r="AE5536" s="1">
        <v>0</v>
      </c>
      <c r="AG5536" s="1">
        <v>1</v>
      </c>
      <c r="AH5536" s="1">
        <v>0</v>
      </c>
    </row>
    <row r="5537" spans="1:34">
      <c r="A5537" s="1" t="s">
        <v>14242</v>
      </c>
      <c r="B5537" s="1" t="s">
        <v>14243</v>
      </c>
      <c r="C5537" s="1" t="s">
        <v>259</v>
      </c>
      <c r="H5537" s="1" t="s">
        <v>65</v>
      </c>
      <c r="I5537" s="1" t="s">
        <v>66</v>
      </c>
      <c r="V5537" s="1" t="s">
        <v>67</v>
      </c>
    </row>
    <row r="5538" spans="1:34">
      <c r="A5538" s="1" t="s">
        <v>14244</v>
      </c>
      <c r="B5538" s="1" t="s">
        <v>14245</v>
      </c>
      <c r="C5538" s="1" t="s">
        <v>172</v>
      </c>
      <c r="D5538" s="1">
        <v>11</v>
      </c>
      <c r="E5538" s="1">
        <v>44813</v>
      </c>
      <c r="F5538" s="1" t="s">
        <v>20714</v>
      </c>
      <c r="G5538" s="1" t="s">
        <v>1095</v>
      </c>
      <c r="H5538" s="1" t="s">
        <v>65</v>
      </c>
      <c r="I5538" s="1">
        <v>0.8</v>
      </c>
      <c r="J5538" s="1" t="s">
        <v>75</v>
      </c>
      <c r="K5538" s="1">
        <v>0</v>
      </c>
      <c r="M5538" s="1">
        <v>0</v>
      </c>
      <c r="O5538" s="1">
        <v>0</v>
      </c>
      <c r="Q5538" s="1">
        <v>0</v>
      </c>
      <c r="S5538" s="1">
        <v>0</v>
      </c>
      <c r="U5538" s="1">
        <v>0</v>
      </c>
      <c r="W5538" s="1">
        <v>0</v>
      </c>
      <c r="Y5538" s="1">
        <v>0</v>
      </c>
      <c r="AA5538" s="1">
        <v>0</v>
      </c>
      <c r="AC5538" s="1">
        <v>0</v>
      </c>
      <c r="AE5538" s="1">
        <v>0</v>
      </c>
      <c r="AG5538" s="1">
        <v>1</v>
      </c>
      <c r="AH5538" s="1">
        <v>0</v>
      </c>
    </row>
    <row r="5539" spans="1:34">
      <c r="A5539" s="1" t="s">
        <v>14246</v>
      </c>
      <c r="B5539" s="1" t="s">
        <v>14247</v>
      </c>
      <c r="C5539" s="1" t="s">
        <v>199</v>
      </c>
      <c r="D5539" s="1">
        <v>2</v>
      </c>
      <c r="E5539" s="4">
        <v>44623</v>
      </c>
      <c r="F5539" s="1" t="s">
        <v>14248</v>
      </c>
      <c r="G5539" s="1" t="s">
        <v>80</v>
      </c>
      <c r="H5539" s="1" t="s">
        <v>73</v>
      </c>
      <c r="I5539" s="1">
        <v>0.35</v>
      </c>
      <c r="J5539" s="1" t="s">
        <v>82</v>
      </c>
      <c r="K5539" s="1">
        <v>0.45</v>
      </c>
      <c r="L5539" s="1" t="s">
        <v>83</v>
      </c>
      <c r="M5539" s="1">
        <v>0.6</v>
      </c>
      <c r="N5539" s="1" t="s">
        <v>84</v>
      </c>
      <c r="O5539" s="1">
        <v>0.8</v>
      </c>
      <c r="P5539" s="1" t="s">
        <v>85</v>
      </c>
      <c r="Q5539" s="1">
        <v>0</v>
      </c>
      <c r="S5539" s="1">
        <v>0</v>
      </c>
      <c r="U5539" s="1">
        <v>0</v>
      </c>
      <c r="W5539" s="1">
        <v>0</v>
      </c>
      <c r="Y5539" s="1">
        <v>0</v>
      </c>
      <c r="AA5539" s="1">
        <v>0</v>
      </c>
      <c r="AC5539" s="1">
        <v>0</v>
      </c>
      <c r="AE5539" s="1">
        <v>0</v>
      </c>
      <c r="AG5539" s="1">
        <v>3</v>
      </c>
      <c r="AH5539" s="1">
        <v>0</v>
      </c>
    </row>
    <row r="5540" spans="1:34">
      <c r="A5540" s="1" t="s">
        <v>14249</v>
      </c>
      <c r="B5540" s="1" t="s">
        <v>14250</v>
      </c>
      <c r="C5540" s="1" t="s">
        <v>193</v>
      </c>
      <c r="D5540" s="1">
        <v>12</v>
      </c>
      <c r="E5540" s="1">
        <v>44680</v>
      </c>
      <c r="F5540" s="1" t="s">
        <v>20715</v>
      </c>
      <c r="G5540" s="1" t="s">
        <v>80</v>
      </c>
      <c r="H5540" s="1" t="s">
        <v>73</v>
      </c>
      <c r="I5540" s="1">
        <v>0</v>
      </c>
      <c r="J5540" s="1" t="s">
        <v>397</v>
      </c>
      <c r="K5540" s="1">
        <v>0.57999999999999996</v>
      </c>
      <c r="L5540" s="1" t="s">
        <v>82</v>
      </c>
      <c r="M5540" s="1">
        <v>0.68</v>
      </c>
      <c r="N5540" s="1" t="s">
        <v>83</v>
      </c>
      <c r="O5540" s="1">
        <v>0.78</v>
      </c>
      <c r="P5540" s="1" t="s">
        <v>84</v>
      </c>
      <c r="Q5540" s="1">
        <v>0.79</v>
      </c>
      <c r="R5540" s="1" t="s">
        <v>85</v>
      </c>
      <c r="S5540" s="1">
        <v>0</v>
      </c>
      <c r="U5540" s="1">
        <v>0</v>
      </c>
      <c r="W5540" s="1">
        <v>0</v>
      </c>
      <c r="Y5540" s="1">
        <v>0</v>
      </c>
      <c r="AA5540" s="1">
        <v>0</v>
      </c>
      <c r="AC5540" s="1">
        <v>0</v>
      </c>
      <c r="AE5540" s="1">
        <v>0</v>
      </c>
      <c r="AG5540" s="1">
        <v>4</v>
      </c>
      <c r="AH5540" s="1">
        <v>8000</v>
      </c>
    </row>
    <row r="5541" spans="1:34">
      <c r="A5541" s="1" t="s">
        <v>14251</v>
      </c>
      <c r="B5541" s="1" t="s">
        <v>14252</v>
      </c>
      <c r="C5541" s="1" t="s">
        <v>1707</v>
      </c>
      <c r="D5541" s="1">
        <v>14</v>
      </c>
      <c r="E5541" s="1">
        <v>42947</v>
      </c>
      <c r="F5541" s="1" t="s">
        <v>20332</v>
      </c>
      <c r="G5541" s="1" t="s">
        <v>1003</v>
      </c>
      <c r="H5541" s="1" t="s">
        <v>65</v>
      </c>
      <c r="I5541" s="1">
        <v>0</v>
      </c>
      <c r="J5541" s="1" t="s">
        <v>75</v>
      </c>
      <c r="K5541" s="1">
        <v>0</v>
      </c>
      <c r="M5541" s="1">
        <v>0</v>
      </c>
      <c r="O5541" s="1">
        <v>0</v>
      </c>
      <c r="Q5541" s="1">
        <v>0</v>
      </c>
      <c r="S5541" s="1">
        <v>0</v>
      </c>
      <c r="U5541" s="1">
        <v>0</v>
      </c>
      <c r="W5541" s="1">
        <v>0</v>
      </c>
      <c r="Y5541" s="1">
        <v>0</v>
      </c>
      <c r="AA5541" s="1">
        <v>0</v>
      </c>
      <c r="AC5541" s="1">
        <v>0</v>
      </c>
      <c r="AE5541" s="1">
        <v>0</v>
      </c>
      <c r="AG5541" s="1">
        <v>1</v>
      </c>
      <c r="AH5541" s="1">
        <v>0</v>
      </c>
    </row>
    <row r="5542" spans="1:34">
      <c r="A5542" s="1" t="s">
        <v>14253</v>
      </c>
      <c r="B5542" s="1" t="s">
        <v>14254</v>
      </c>
      <c r="C5542" s="1" t="s">
        <v>680</v>
      </c>
      <c r="D5542" s="1">
        <v>8</v>
      </c>
      <c r="E5542" s="4">
        <v>44681</v>
      </c>
      <c r="F5542" s="1" t="s">
        <v>14255</v>
      </c>
      <c r="G5542" s="1" t="s">
        <v>72</v>
      </c>
      <c r="H5542" s="1" t="s">
        <v>73</v>
      </c>
      <c r="I5542" s="1">
        <v>0</v>
      </c>
      <c r="J5542" s="1" t="s">
        <v>434</v>
      </c>
      <c r="K5542" s="1">
        <v>0.8</v>
      </c>
      <c r="L5542" s="1" t="s">
        <v>75</v>
      </c>
      <c r="M5542" s="1">
        <v>0</v>
      </c>
      <c r="O5542" s="1">
        <v>0</v>
      </c>
      <c r="Q5542" s="1">
        <v>0</v>
      </c>
      <c r="S5542" s="1">
        <v>0</v>
      </c>
      <c r="U5542" s="1">
        <v>0</v>
      </c>
      <c r="W5542" s="1">
        <v>0</v>
      </c>
      <c r="Y5542" s="1">
        <v>0</v>
      </c>
      <c r="AA5542" s="1">
        <v>0</v>
      </c>
      <c r="AC5542" s="1">
        <v>0</v>
      </c>
      <c r="AE5542" s="1">
        <v>0</v>
      </c>
      <c r="AG5542" s="1">
        <v>2</v>
      </c>
      <c r="AH5542" s="1">
        <v>7500</v>
      </c>
    </row>
    <row r="5543" spans="1:34">
      <c r="A5543" s="1" t="s">
        <v>14256</v>
      </c>
      <c r="B5543" s="1" t="s">
        <v>14257</v>
      </c>
      <c r="C5543" s="1" t="s">
        <v>163</v>
      </c>
      <c r="D5543" s="1">
        <v>12</v>
      </c>
      <c r="E5543" s="4">
        <v>44701</v>
      </c>
      <c r="F5543" s="1" t="s">
        <v>14258</v>
      </c>
      <c r="G5543" s="1" t="s">
        <v>72</v>
      </c>
      <c r="H5543" s="1" t="s">
        <v>65</v>
      </c>
      <c r="I5543" s="1">
        <v>0.55000000000000004</v>
      </c>
      <c r="J5543" s="1" t="s">
        <v>75</v>
      </c>
      <c r="K5543" s="1">
        <v>0</v>
      </c>
      <c r="M5543" s="1">
        <v>0</v>
      </c>
      <c r="O5543" s="1">
        <v>0</v>
      </c>
      <c r="Q5543" s="1">
        <v>0</v>
      </c>
      <c r="S5543" s="1">
        <v>0</v>
      </c>
      <c r="U5543" s="1">
        <v>0</v>
      </c>
      <c r="W5543" s="1">
        <v>0</v>
      </c>
      <c r="Y5543" s="1">
        <v>0</v>
      </c>
      <c r="AA5543" s="1">
        <v>0</v>
      </c>
      <c r="AC5543" s="1">
        <v>0</v>
      </c>
      <c r="AE5543" s="1">
        <v>0</v>
      </c>
      <c r="AG5543" s="1">
        <v>1</v>
      </c>
      <c r="AH5543" s="1">
        <v>0</v>
      </c>
    </row>
    <row r="5544" spans="1:34">
      <c r="A5544" s="1" t="s">
        <v>14259</v>
      </c>
      <c r="B5544" s="1" t="s">
        <v>14260</v>
      </c>
      <c r="C5544" s="1" t="s">
        <v>129</v>
      </c>
      <c r="D5544" s="1">
        <v>42</v>
      </c>
      <c r="E5544" s="1">
        <v>38799</v>
      </c>
      <c r="F5544" s="1" t="s">
        <v>20332</v>
      </c>
      <c r="G5544" s="1" t="s">
        <v>72</v>
      </c>
      <c r="H5544" s="1" t="s">
        <v>65</v>
      </c>
      <c r="I5544" s="1">
        <v>0.2</v>
      </c>
      <c r="J5544" s="1" t="s">
        <v>75</v>
      </c>
      <c r="K5544" s="1">
        <v>0</v>
      </c>
      <c r="M5544" s="1">
        <v>0</v>
      </c>
      <c r="O5544" s="1">
        <v>0</v>
      </c>
      <c r="Q5544" s="1">
        <v>0</v>
      </c>
      <c r="S5544" s="1">
        <v>0</v>
      </c>
      <c r="U5544" s="1">
        <v>0</v>
      </c>
      <c r="W5544" s="1">
        <v>0</v>
      </c>
      <c r="Y5544" s="1">
        <v>0</v>
      </c>
      <c r="AA5544" s="1">
        <v>0</v>
      </c>
      <c r="AC5544" s="1">
        <v>0</v>
      </c>
      <c r="AE5544" s="1">
        <v>0</v>
      </c>
      <c r="AG5544" s="1">
        <v>1</v>
      </c>
      <c r="AH5544" s="1">
        <v>0</v>
      </c>
    </row>
    <row r="5545" spans="1:34">
      <c r="A5545" s="1" t="s">
        <v>14261</v>
      </c>
      <c r="B5545" s="1" t="s">
        <v>14262</v>
      </c>
      <c r="C5545" s="1" t="s">
        <v>626</v>
      </c>
      <c r="D5545" s="1">
        <v>1</v>
      </c>
      <c r="E5545" s="4">
        <v>44601</v>
      </c>
      <c r="F5545" s="1" t="s">
        <v>14263</v>
      </c>
      <c r="G5545" s="1" t="s">
        <v>80</v>
      </c>
      <c r="H5545" s="1" t="s">
        <v>73</v>
      </c>
      <c r="I5545" s="1">
        <v>0</v>
      </c>
      <c r="J5545" s="1" t="s">
        <v>89</v>
      </c>
      <c r="K5545" s="1">
        <v>0.2</v>
      </c>
      <c r="L5545" s="1" t="s">
        <v>82</v>
      </c>
      <c r="M5545" s="1">
        <v>0.25</v>
      </c>
      <c r="N5545" s="1" t="s">
        <v>83</v>
      </c>
      <c r="O5545" s="1">
        <v>0.4</v>
      </c>
      <c r="P5545" s="1" t="s">
        <v>84</v>
      </c>
      <c r="Q5545" s="1">
        <v>0.5</v>
      </c>
      <c r="R5545" s="1" t="s">
        <v>85</v>
      </c>
      <c r="S5545" s="1">
        <v>0</v>
      </c>
      <c r="U5545" s="1">
        <v>0</v>
      </c>
      <c r="W5545" s="1">
        <v>0</v>
      </c>
      <c r="Y5545" s="1">
        <v>0</v>
      </c>
      <c r="AA5545" s="1">
        <v>0</v>
      </c>
      <c r="AC5545" s="1">
        <v>0</v>
      </c>
      <c r="AE5545" s="1">
        <v>0</v>
      </c>
      <c r="AG5545" s="1">
        <v>4</v>
      </c>
      <c r="AH5545" s="1">
        <v>12000</v>
      </c>
    </row>
    <row r="5546" spans="1:34">
      <c r="A5546" s="1" t="s">
        <v>14264</v>
      </c>
      <c r="B5546" s="1" t="s">
        <v>14265</v>
      </c>
      <c r="C5546" s="1" t="s">
        <v>190</v>
      </c>
      <c r="D5546" s="1">
        <v>1</v>
      </c>
      <c r="E5546" s="1">
        <v>43853</v>
      </c>
      <c r="F5546" s="1" t="s">
        <v>20332</v>
      </c>
      <c r="G5546" s="1" t="s">
        <v>72</v>
      </c>
      <c r="H5546" s="1" t="s">
        <v>65</v>
      </c>
      <c r="I5546" s="1">
        <v>0.8</v>
      </c>
      <c r="J5546" s="1" t="s">
        <v>75</v>
      </c>
      <c r="K5546" s="1">
        <v>0</v>
      </c>
      <c r="M5546" s="1">
        <v>0</v>
      </c>
      <c r="O5546" s="1">
        <v>0</v>
      </c>
      <c r="Q5546" s="1">
        <v>0</v>
      </c>
      <c r="S5546" s="1">
        <v>0</v>
      </c>
      <c r="U5546" s="1">
        <v>0</v>
      </c>
      <c r="W5546" s="1">
        <v>0</v>
      </c>
      <c r="Y5546" s="1">
        <v>0</v>
      </c>
      <c r="AA5546" s="1">
        <v>0</v>
      </c>
      <c r="AC5546" s="1">
        <v>0</v>
      </c>
      <c r="AE5546" s="1">
        <v>0</v>
      </c>
      <c r="AG5546" s="1">
        <v>1</v>
      </c>
      <c r="AH5546" s="1">
        <v>0</v>
      </c>
    </row>
    <row r="5547" spans="1:34">
      <c r="A5547" s="1" t="s">
        <v>14266</v>
      </c>
      <c r="B5547" s="1" t="s">
        <v>14267</v>
      </c>
      <c r="C5547" s="1" t="s">
        <v>121</v>
      </c>
      <c r="D5547" s="1">
        <v>22</v>
      </c>
      <c r="E5547" s="4">
        <v>44711</v>
      </c>
      <c r="F5547" s="1" t="s">
        <v>14268</v>
      </c>
      <c r="G5547" s="1" t="s">
        <v>72</v>
      </c>
      <c r="H5547" s="1" t="s">
        <v>65</v>
      </c>
      <c r="I5547" s="1">
        <v>0.8</v>
      </c>
      <c r="J5547" s="1" t="s">
        <v>75</v>
      </c>
      <c r="K5547" s="1">
        <v>0</v>
      </c>
      <c r="M5547" s="1">
        <v>0</v>
      </c>
      <c r="O5547" s="1">
        <v>0</v>
      </c>
      <c r="Q5547" s="1">
        <v>0</v>
      </c>
      <c r="S5547" s="1">
        <v>0</v>
      </c>
      <c r="U5547" s="1">
        <v>0</v>
      </c>
      <c r="W5547" s="1">
        <v>0</v>
      </c>
      <c r="Y5547" s="1">
        <v>0</v>
      </c>
      <c r="AA5547" s="1">
        <v>0</v>
      </c>
      <c r="AC5547" s="1">
        <v>0</v>
      </c>
      <c r="AE5547" s="1">
        <v>0</v>
      </c>
      <c r="AG5547" s="1">
        <v>1</v>
      </c>
      <c r="AH5547" s="1">
        <v>0</v>
      </c>
    </row>
    <row r="5548" spans="1:34">
      <c r="A5548" s="1" t="s">
        <v>14269</v>
      </c>
      <c r="B5548" s="1" t="s">
        <v>14270</v>
      </c>
      <c r="C5548" s="1" t="s">
        <v>126</v>
      </c>
      <c r="H5548" s="1" t="s">
        <v>65</v>
      </c>
      <c r="I5548" s="1" t="s">
        <v>66</v>
      </c>
      <c r="V5548" s="1" t="s">
        <v>67</v>
      </c>
    </row>
    <row r="5549" spans="1:34">
      <c r="A5549" s="1" t="s">
        <v>14271</v>
      </c>
      <c r="B5549" s="1" t="s">
        <v>14272</v>
      </c>
      <c r="C5549" s="1" t="s">
        <v>112</v>
      </c>
      <c r="D5549" s="1">
        <v>12</v>
      </c>
      <c r="E5549" s="1">
        <v>41422</v>
      </c>
      <c r="F5549" s="1" t="s">
        <v>20332</v>
      </c>
      <c r="G5549" s="1" t="s">
        <v>72</v>
      </c>
      <c r="H5549" s="1" t="s">
        <v>65</v>
      </c>
      <c r="I5549" s="1">
        <v>0.4</v>
      </c>
      <c r="J5549" s="1" t="s">
        <v>75</v>
      </c>
      <c r="K5549" s="1">
        <v>0</v>
      </c>
      <c r="M5549" s="1">
        <v>0</v>
      </c>
      <c r="O5549" s="1">
        <v>0</v>
      </c>
      <c r="Q5549" s="1">
        <v>0</v>
      </c>
      <c r="S5549" s="1">
        <v>0</v>
      </c>
      <c r="U5549" s="1">
        <v>0</v>
      </c>
      <c r="W5549" s="1">
        <v>0</v>
      </c>
      <c r="Y5549" s="1">
        <v>0</v>
      </c>
      <c r="AA5549" s="1">
        <v>0</v>
      </c>
      <c r="AC5549" s="1">
        <v>0</v>
      </c>
      <c r="AE5549" s="1">
        <v>0</v>
      </c>
      <c r="AG5549" s="1">
        <v>1</v>
      </c>
      <c r="AH5549" s="1">
        <v>0</v>
      </c>
    </row>
    <row r="5550" spans="1:34">
      <c r="A5550" s="1" t="s">
        <v>14273</v>
      </c>
      <c r="B5550" s="1" t="s">
        <v>14274</v>
      </c>
      <c r="C5550" s="1" t="s">
        <v>1334</v>
      </c>
      <c r="D5550" s="1">
        <v>8</v>
      </c>
      <c r="E5550" s="4">
        <v>44677</v>
      </c>
      <c r="F5550" s="1" t="s">
        <v>14275</v>
      </c>
      <c r="G5550" s="1" t="s">
        <v>80</v>
      </c>
      <c r="H5550" s="1" t="s">
        <v>73</v>
      </c>
      <c r="I5550" s="1">
        <v>0.6</v>
      </c>
      <c r="J5550" s="1" t="s">
        <v>82</v>
      </c>
      <c r="K5550" s="1">
        <v>0.65</v>
      </c>
      <c r="L5550" s="1" t="s">
        <v>83</v>
      </c>
      <c r="M5550" s="1">
        <v>0.7</v>
      </c>
      <c r="N5550" s="1" t="s">
        <v>84</v>
      </c>
      <c r="O5550" s="1">
        <v>0.75</v>
      </c>
      <c r="P5550" s="1" t="s">
        <v>85</v>
      </c>
      <c r="Q5550" s="1">
        <v>0</v>
      </c>
      <c r="S5550" s="1">
        <v>0</v>
      </c>
      <c r="U5550" s="1">
        <v>0</v>
      </c>
      <c r="W5550" s="1">
        <v>0</v>
      </c>
      <c r="Y5550" s="1">
        <v>0</v>
      </c>
      <c r="AA5550" s="1">
        <v>0</v>
      </c>
      <c r="AC5550" s="1">
        <v>0</v>
      </c>
      <c r="AE5550" s="1">
        <v>0</v>
      </c>
      <c r="AG5550" s="1">
        <v>3</v>
      </c>
      <c r="AH5550" s="1">
        <v>0</v>
      </c>
    </row>
    <row r="5551" spans="1:34">
      <c r="A5551" s="1" t="s">
        <v>14276</v>
      </c>
      <c r="B5551" s="1" t="s">
        <v>14277</v>
      </c>
      <c r="C5551" s="1" t="s">
        <v>108</v>
      </c>
      <c r="D5551" s="1">
        <v>23</v>
      </c>
      <c r="E5551" s="1">
        <v>39923</v>
      </c>
      <c r="F5551" s="1" t="s">
        <v>20332</v>
      </c>
      <c r="G5551" s="1" t="s">
        <v>72</v>
      </c>
      <c r="H5551" s="1" t="s">
        <v>65</v>
      </c>
      <c r="I5551" s="1">
        <v>0.5</v>
      </c>
      <c r="J5551" s="1" t="s">
        <v>75</v>
      </c>
      <c r="K5551" s="1">
        <v>0</v>
      </c>
      <c r="M5551" s="1">
        <v>0</v>
      </c>
      <c r="O5551" s="1">
        <v>0</v>
      </c>
      <c r="Q5551" s="1">
        <v>0</v>
      </c>
      <c r="S5551" s="1">
        <v>0</v>
      </c>
      <c r="U5551" s="1">
        <v>0</v>
      </c>
      <c r="W5551" s="1">
        <v>0</v>
      </c>
      <c r="Y5551" s="1">
        <v>0</v>
      </c>
      <c r="AA5551" s="1">
        <v>0</v>
      </c>
      <c r="AC5551" s="1">
        <v>0</v>
      </c>
      <c r="AE5551" s="1">
        <v>0</v>
      </c>
      <c r="AG5551" s="1">
        <v>1</v>
      </c>
      <c r="AH5551" s="1">
        <v>0</v>
      </c>
    </row>
    <row r="5552" spans="1:34">
      <c r="A5552" s="1" t="s">
        <v>14278</v>
      </c>
      <c r="B5552" s="1" t="s">
        <v>14279</v>
      </c>
      <c r="C5552" s="1" t="s">
        <v>228</v>
      </c>
      <c r="D5552" s="1">
        <v>6</v>
      </c>
      <c r="E5552" s="4">
        <v>44636</v>
      </c>
      <c r="F5552" s="1" t="s">
        <v>14280</v>
      </c>
      <c r="G5552" s="1" t="s">
        <v>72</v>
      </c>
      <c r="H5552" s="1" t="s">
        <v>73</v>
      </c>
      <c r="I5552" s="1">
        <v>0</v>
      </c>
      <c r="J5552" s="1" t="s">
        <v>14281</v>
      </c>
      <c r="K5552" s="1">
        <v>0.8</v>
      </c>
      <c r="L5552" s="1" t="s">
        <v>75</v>
      </c>
      <c r="M5552" s="1">
        <v>0</v>
      </c>
      <c r="O5552" s="1">
        <v>0</v>
      </c>
      <c r="Q5552" s="1">
        <v>0</v>
      </c>
      <c r="S5552" s="1">
        <v>0</v>
      </c>
      <c r="U5552" s="1">
        <v>0</v>
      </c>
      <c r="W5552" s="1">
        <v>0</v>
      </c>
      <c r="Y5552" s="1">
        <v>0</v>
      </c>
      <c r="AA5552" s="1">
        <v>0</v>
      </c>
      <c r="AC5552" s="1">
        <v>0</v>
      </c>
      <c r="AE5552" s="1">
        <v>0</v>
      </c>
      <c r="AG5552" s="1">
        <v>2</v>
      </c>
      <c r="AH5552" s="1">
        <v>3500</v>
      </c>
    </row>
    <row r="5553" spans="1:34">
      <c r="A5553" s="1" t="s">
        <v>14282</v>
      </c>
      <c r="B5553" s="1" t="s">
        <v>14283</v>
      </c>
      <c r="C5553" s="1" t="s">
        <v>327</v>
      </c>
      <c r="H5553" s="1" t="s">
        <v>65</v>
      </c>
      <c r="I5553" s="1" t="s">
        <v>66</v>
      </c>
      <c r="V5553" s="1" t="s">
        <v>67</v>
      </c>
    </row>
    <row r="5554" spans="1:34">
      <c r="A5554" s="1" t="s">
        <v>14284</v>
      </c>
      <c r="B5554" s="1" t="s">
        <v>14285</v>
      </c>
      <c r="C5554" s="1" t="s">
        <v>369</v>
      </c>
      <c r="H5554" s="1" t="s">
        <v>65</v>
      </c>
      <c r="I5554" s="1" t="s">
        <v>66</v>
      </c>
      <c r="V5554" s="1" t="s">
        <v>67</v>
      </c>
    </row>
    <row r="5555" spans="1:34">
      <c r="A5555" s="1" t="s">
        <v>14286</v>
      </c>
      <c r="B5555" s="1" t="s">
        <v>14287</v>
      </c>
      <c r="C5555" s="1" t="s">
        <v>1707</v>
      </c>
      <c r="D5555" s="1">
        <v>36</v>
      </c>
      <c r="E5555" s="4">
        <v>44658</v>
      </c>
      <c r="F5555" s="1" t="s">
        <v>14288</v>
      </c>
      <c r="G5555" s="1" t="s">
        <v>80</v>
      </c>
      <c r="H5555" s="1" t="s">
        <v>73</v>
      </c>
      <c r="I5555" s="1">
        <v>0</v>
      </c>
      <c r="J5555" s="1" t="s">
        <v>284</v>
      </c>
      <c r="K5555" s="1">
        <v>0.55000000000000004</v>
      </c>
      <c r="L5555" s="1" t="s">
        <v>82</v>
      </c>
      <c r="M5555" s="1">
        <v>0.66</v>
      </c>
      <c r="N5555" s="1" t="s">
        <v>83</v>
      </c>
      <c r="O5555" s="1">
        <v>0.78</v>
      </c>
      <c r="P5555" s="1" t="s">
        <v>84</v>
      </c>
      <c r="Q5555" s="1">
        <v>0.8</v>
      </c>
      <c r="R5555" s="1" t="s">
        <v>85</v>
      </c>
      <c r="S5555" s="1">
        <v>0</v>
      </c>
      <c r="U5555" s="1">
        <v>0</v>
      </c>
      <c r="W5555" s="1">
        <v>0</v>
      </c>
      <c r="Y5555" s="1">
        <v>0</v>
      </c>
      <c r="AA5555" s="1">
        <v>0</v>
      </c>
      <c r="AC5555" s="1">
        <v>0</v>
      </c>
      <c r="AE5555" s="1">
        <v>0</v>
      </c>
      <c r="AG5555" s="1">
        <v>4</v>
      </c>
      <c r="AH5555" s="1">
        <v>16000</v>
      </c>
    </row>
    <row r="5556" spans="1:34">
      <c r="A5556" s="1" t="s">
        <v>14289</v>
      </c>
      <c r="B5556" s="1" t="s">
        <v>14290</v>
      </c>
      <c r="C5556" s="1" t="s">
        <v>460</v>
      </c>
      <c r="D5556" s="1">
        <v>10</v>
      </c>
      <c r="E5556" s="4">
        <v>44662</v>
      </c>
      <c r="F5556" s="1" t="s">
        <v>14291</v>
      </c>
      <c r="G5556" s="1" t="s">
        <v>80</v>
      </c>
      <c r="H5556" s="1" t="s">
        <v>73</v>
      </c>
      <c r="I5556" s="1">
        <v>0</v>
      </c>
      <c r="J5556" s="1" t="s">
        <v>562</v>
      </c>
      <c r="K5556" s="1">
        <v>0.8</v>
      </c>
      <c r="L5556" s="1" t="s">
        <v>75</v>
      </c>
      <c r="M5556" s="1">
        <v>0</v>
      </c>
      <c r="O5556" s="1">
        <v>0</v>
      </c>
      <c r="Q5556" s="1">
        <v>0</v>
      </c>
      <c r="S5556" s="1">
        <v>0</v>
      </c>
      <c r="U5556" s="1">
        <v>0</v>
      </c>
      <c r="W5556" s="1">
        <v>0</v>
      </c>
      <c r="Y5556" s="1">
        <v>0</v>
      </c>
      <c r="AA5556" s="1">
        <v>0</v>
      </c>
      <c r="AC5556" s="1">
        <v>0</v>
      </c>
      <c r="AE5556" s="1">
        <v>0</v>
      </c>
      <c r="AG5556" s="1">
        <v>2</v>
      </c>
      <c r="AH5556" s="1">
        <v>8500</v>
      </c>
    </row>
    <row r="5557" spans="1:34">
      <c r="A5557" s="1" t="s">
        <v>14292</v>
      </c>
      <c r="B5557" s="1" t="s">
        <v>14293</v>
      </c>
      <c r="C5557" s="1" t="s">
        <v>126</v>
      </c>
      <c r="H5557" s="1" t="s">
        <v>65</v>
      </c>
      <c r="I5557" s="1" t="s">
        <v>66</v>
      </c>
      <c r="V5557" s="1" t="s">
        <v>67</v>
      </c>
    </row>
    <row r="5558" spans="1:34">
      <c r="A5558" s="1" t="s">
        <v>14294</v>
      </c>
      <c r="B5558" s="1" t="s">
        <v>14295</v>
      </c>
      <c r="C5558" s="1" t="s">
        <v>228</v>
      </c>
      <c r="H5558" s="1" t="s">
        <v>65</v>
      </c>
      <c r="I5558" s="1" t="s">
        <v>66</v>
      </c>
      <c r="V5558" s="1" t="s">
        <v>67</v>
      </c>
    </row>
    <row r="5559" spans="1:34">
      <c r="A5559" s="1" t="s">
        <v>14296</v>
      </c>
      <c r="B5559" s="1" t="s">
        <v>14297</v>
      </c>
      <c r="C5559" s="1" t="s">
        <v>92</v>
      </c>
      <c r="D5559" s="1">
        <v>10</v>
      </c>
      <c r="E5559" s="4">
        <v>44691</v>
      </c>
      <c r="F5559" s="1" t="s">
        <v>14298</v>
      </c>
      <c r="G5559" s="1" t="s">
        <v>72</v>
      </c>
      <c r="H5559" s="1" t="s">
        <v>65</v>
      </c>
      <c r="I5559" s="1">
        <v>0.2</v>
      </c>
      <c r="J5559" s="1" t="s">
        <v>75</v>
      </c>
      <c r="K5559" s="1">
        <v>0</v>
      </c>
      <c r="M5559" s="1">
        <v>0</v>
      </c>
      <c r="O5559" s="1">
        <v>0</v>
      </c>
      <c r="Q5559" s="1">
        <v>0</v>
      </c>
      <c r="S5559" s="1">
        <v>0</v>
      </c>
      <c r="U5559" s="1">
        <v>0</v>
      </c>
      <c r="W5559" s="1">
        <v>0</v>
      </c>
      <c r="Y5559" s="1">
        <v>0</v>
      </c>
      <c r="AA5559" s="1">
        <v>0</v>
      </c>
      <c r="AC5559" s="1">
        <v>0</v>
      </c>
      <c r="AE5559" s="1">
        <v>0</v>
      </c>
      <c r="AG5559" s="1">
        <v>1</v>
      </c>
      <c r="AH5559" s="1">
        <v>0</v>
      </c>
    </row>
    <row r="5560" spans="1:34">
      <c r="A5560" s="1" t="s">
        <v>14299</v>
      </c>
      <c r="B5560" s="1" t="s">
        <v>14300</v>
      </c>
      <c r="C5560" s="1" t="s">
        <v>522</v>
      </c>
      <c r="D5560" s="1">
        <v>40</v>
      </c>
      <c r="E5560" s="1">
        <v>41089</v>
      </c>
      <c r="F5560" s="1" t="s">
        <v>20332</v>
      </c>
      <c r="G5560" s="1" t="s">
        <v>72</v>
      </c>
      <c r="H5560" s="1" t="s">
        <v>65</v>
      </c>
      <c r="I5560" s="1">
        <v>0.7</v>
      </c>
      <c r="J5560" s="1" t="s">
        <v>75</v>
      </c>
      <c r="K5560" s="1">
        <v>0</v>
      </c>
      <c r="M5560" s="1">
        <v>0</v>
      </c>
      <c r="O5560" s="1">
        <v>0</v>
      </c>
      <c r="Q5560" s="1">
        <v>0</v>
      </c>
      <c r="S5560" s="1">
        <v>0</v>
      </c>
      <c r="U5560" s="1">
        <v>0</v>
      </c>
      <c r="W5560" s="1">
        <v>0</v>
      </c>
      <c r="Y5560" s="1">
        <v>0</v>
      </c>
      <c r="AA5560" s="1">
        <v>0</v>
      </c>
      <c r="AC5560" s="1">
        <v>0</v>
      </c>
      <c r="AE5560" s="1">
        <v>0</v>
      </c>
      <c r="AG5560" s="1">
        <v>1</v>
      </c>
      <c r="AH5560" s="1">
        <v>0</v>
      </c>
    </row>
    <row r="5561" spans="1:34">
      <c r="A5561" s="1" t="s">
        <v>14301</v>
      </c>
      <c r="B5561" s="1" t="s">
        <v>14302</v>
      </c>
      <c r="C5561" s="1" t="s">
        <v>1631</v>
      </c>
      <c r="D5561" s="1">
        <v>2</v>
      </c>
      <c r="E5561" s="1">
        <v>43911</v>
      </c>
      <c r="F5561" s="1" t="s">
        <v>20332</v>
      </c>
      <c r="G5561" s="1" t="s">
        <v>72</v>
      </c>
      <c r="H5561" s="1" t="s">
        <v>73</v>
      </c>
      <c r="I5561" s="1">
        <v>0</v>
      </c>
      <c r="J5561" s="1" t="s">
        <v>81</v>
      </c>
      <c r="K5561" s="1">
        <v>0.5</v>
      </c>
      <c r="L5561" s="1" t="s">
        <v>75</v>
      </c>
      <c r="M5561" s="1">
        <v>0</v>
      </c>
      <c r="O5561" s="1">
        <v>0</v>
      </c>
      <c r="Q5561" s="1">
        <v>0</v>
      </c>
      <c r="S5561" s="1">
        <v>0</v>
      </c>
      <c r="U5561" s="1">
        <v>0</v>
      </c>
      <c r="W5561" s="1">
        <v>0</v>
      </c>
      <c r="Y5561" s="1">
        <v>0</v>
      </c>
      <c r="AA5561" s="1">
        <v>0</v>
      </c>
      <c r="AC5561" s="1">
        <v>0</v>
      </c>
      <c r="AE5561" s="1">
        <v>0</v>
      </c>
      <c r="AG5561" s="1">
        <v>2</v>
      </c>
      <c r="AH5561" s="1">
        <v>15000</v>
      </c>
    </row>
    <row r="5562" spans="1:34">
      <c r="A5562" s="1" t="s">
        <v>14303</v>
      </c>
      <c r="B5562" s="1" t="s">
        <v>14304</v>
      </c>
      <c r="C5562" s="1" t="s">
        <v>680</v>
      </c>
      <c r="D5562" s="1">
        <v>46</v>
      </c>
      <c r="E5562" s="4">
        <v>44559</v>
      </c>
      <c r="F5562" s="1" t="s">
        <v>14305</v>
      </c>
      <c r="G5562" s="1" t="s">
        <v>72</v>
      </c>
      <c r="H5562" s="1" t="s">
        <v>65</v>
      </c>
      <c r="I5562" s="1">
        <v>0.8</v>
      </c>
      <c r="J5562" s="1" t="s">
        <v>75</v>
      </c>
      <c r="K5562" s="1">
        <v>0</v>
      </c>
      <c r="M5562" s="1">
        <v>0</v>
      </c>
      <c r="O5562" s="1">
        <v>0</v>
      </c>
      <c r="Q5562" s="1">
        <v>0</v>
      </c>
      <c r="S5562" s="1">
        <v>0</v>
      </c>
      <c r="U5562" s="1">
        <v>0</v>
      </c>
      <c r="W5562" s="1">
        <v>0</v>
      </c>
      <c r="Y5562" s="1">
        <v>0</v>
      </c>
      <c r="AA5562" s="1">
        <v>0</v>
      </c>
      <c r="AC5562" s="1">
        <v>0</v>
      </c>
      <c r="AE5562" s="1">
        <v>0</v>
      </c>
      <c r="AG5562" s="1">
        <v>1</v>
      </c>
      <c r="AH5562" s="1">
        <v>0</v>
      </c>
    </row>
    <row r="5563" spans="1:34">
      <c r="A5563" s="1" t="s">
        <v>14306</v>
      </c>
      <c r="B5563" s="1" t="s">
        <v>14307</v>
      </c>
      <c r="C5563" s="1" t="s">
        <v>101</v>
      </c>
      <c r="D5563" s="1">
        <v>7</v>
      </c>
      <c r="E5563" s="1">
        <v>44299</v>
      </c>
      <c r="F5563" s="1" t="s">
        <v>20332</v>
      </c>
      <c r="G5563" s="1" t="s">
        <v>72</v>
      </c>
      <c r="H5563" s="1" t="s">
        <v>73</v>
      </c>
      <c r="I5563" s="1">
        <v>0</v>
      </c>
      <c r="J5563" s="1" t="s">
        <v>397</v>
      </c>
      <c r="K5563" s="1">
        <v>0.8</v>
      </c>
      <c r="L5563" s="1" t="s">
        <v>75</v>
      </c>
      <c r="M5563" s="1">
        <v>0</v>
      </c>
      <c r="O5563" s="1">
        <v>0</v>
      </c>
      <c r="Q5563" s="1">
        <v>0</v>
      </c>
      <c r="S5563" s="1">
        <v>0</v>
      </c>
      <c r="U5563" s="1">
        <v>0</v>
      </c>
      <c r="W5563" s="1">
        <v>0</v>
      </c>
      <c r="Y5563" s="1">
        <v>0</v>
      </c>
      <c r="AA5563" s="1">
        <v>0</v>
      </c>
      <c r="AC5563" s="1">
        <v>0</v>
      </c>
      <c r="AE5563" s="1">
        <v>0</v>
      </c>
      <c r="AG5563" s="1">
        <v>2</v>
      </c>
      <c r="AH5563" s="1">
        <v>8000</v>
      </c>
    </row>
    <row r="5564" spans="1:34">
      <c r="A5564" s="1" t="s">
        <v>14308</v>
      </c>
      <c r="B5564" s="1" t="s">
        <v>14309</v>
      </c>
      <c r="C5564" s="1" t="s">
        <v>196</v>
      </c>
      <c r="D5564" s="1">
        <v>5</v>
      </c>
      <c r="E5564" s="1">
        <v>40220</v>
      </c>
      <c r="F5564" s="1" t="s">
        <v>20332</v>
      </c>
      <c r="G5564" s="1" t="s">
        <v>72</v>
      </c>
      <c r="H5564" s="1" t="s">
        <v>65</v>
      </c>
      <c r="I5564" s="1">
        <v>0.8</v>
      </c>
      <c r="J5564" s="1" t="s">
        <v>75</v>
      </c>
      <c r="K5564" s="1">
        <v>0</v>
      </c>
      <c r="M5564" s="1">
        <v>0</v>
      </c>
      <c r="O5564" s="1">
        <v>0</v>
      </c>
      <c r="Q5564" s="1">
        <v>0</v>
      </c>
      <c r="S5564" s="1">
        <v>0</v>
      </c>
      <c r="U5564" s="1">
        <v>0</v>
      </c>
      <c r="W5564" s="1">
        <v>0</v>
      </c>
      <c r="Y5564" s="1">
        <v>0</v>
      </c>
      <c r="AA5564" s="1">
        <v>0</v>
      </c>
      <c r="AC5564" s="1">
        <v>0</v>
      </c>
      <c r="AE5564" s="1">
        <v>0</v>
      </c>
      <c r="AG5564" s="1">
        <v>1</v>
      </c>
      <c r="AH5564" s="1">
        <v>0</v>
      </c>
    </row>
    <row r="5565" spans="1:34">
      <c r="A5565" s="1" t="s">
        <v>14310</v>
      </c>
      <c r="B5565" s="1" t="s">
        <v>14311</v>
      </c>
      <c r="C5565" s="1" t="s">
        <v>193</v>
      </c>
      <c r="H5565" s="1" t="s">
        <v>65</v>
      </c>
      <c r="I5565" s="1" t="s">
        <v>66</v>
      </c>
      <c r="V5565" s="1" t="s">
        <v>67</v>
      </c>
    </row>
    <row r="5566" spans="1:34">
      <c r="A5566" s="1" t="s">
        <v>14312</v>
      </c>
      <c r="B5566" s="1" t="s">
        <v>14313</v>
      </c>
      <c r="C5566" s="1" t="s">
        <v>101</v>
      </c>
      <c r="D5566" s="1">
        <v>10</v>
      </c>
      <c r="E5566" s="1">
        <v>43972</v>
      </c>
      <c r="F5566" s="1" t="s">
        <v>20332</v>
      </c>
      <c r="G5566" s="1" t="s">
        <v>72</v>
      </c>
      <c r="H5566" s="1" t="s">
        <v>65</v>
      </c>
      <c r="I5566" s="1">
        <v>0.6</v>
      </c>
      <c r="J5566" s="1" t="s">
        <v>75</v>
      </c>
      <c r="K5566" s="1">
        <v>0</v>
      </c>
      <c r="M5566" s="1">
        <v>0</v>
      </c>
      <c r="O5566" s="1">
        <v>0</v>
      </c>
      <c r="Q5566" s="1">
        <v>0</v>
      </c>
      <c r="S5566" s="1">
        <v>0</v>
      </c>
      <c r="U5566" s="1">
        <v>0</v>
      </c>
      <c r="W5566" s="1">
        <v>0</v>
      </c>
      <c r="Y5566" s="1">
        <v>0</v>
      </c>
      <c r="AA5566" s="1">
        <v>0</v>
      </c>
      <c r="AC5566" s="1">
        <v>0</v>
      </c>
      <c r="AE5566" s="1">
        <v>0</v>
      </c>
      <c r="AG5566" s="1">
        <v>1</v>
      </c>
      <c r="AH5566" s="1">
        <v>0</v>
      </c>
    </row>
    <row r="5567" spans="1:34">
      <c r="A5567" s="1" t="s">
        <v>14314</v>
      </c>
      <c r="B5567" s="1" t="s">
        <v>14315</v>
      </c>
      <c r="C5567" s="1" t="s">
        <v>193</v>
      </c>
      <c r="D5567" s="1">
        <v>14</v>
      </c>
      <c r="E5567" s="1">
        <v>44712</v>
      </c>
      <c r="F5567" s="1" t="s">
        <v>20716</v>
      </c>
      <c r="G5567" s="1" t="s">
        <v>72</v>
      </c>
      <c r="H5567" s="1" t="s">
        <v>65</v>
      </c>
      <c r="I5567" s="1">
        <v>0.8</v>
      </c>
      <c r="J5567" s="1" t="s">
        <v>75</v>
      </c>
      <c r="K5567" s="1">
        <v>0</v>
      </c>
      <c r="M5567" s="1">
        <v>0</v>
      </c>
      <c r="O5567" s="1">
        <v>0</v>
      </c>
      <c r="Q5567" s="1">
        <v>0</v>
      </c>
      <c r="S5567" s="1">
        <v>0</v>
      </c>
      <c r="U5567" s="1">
        <v>0</v>
      </c>
      <c r="W5567" s="1">
        <v>0</v>
      </c>
      <c r="Y5567" s="1">
        <v>0</v>
      </c>
      <c r="AA5567" s="1">
        <v>0</v>
      </c>
      <c r="AC5567" s="1">
        <v>0</v>
      </c>
      <c r="AE5567" s="1">
        <v>0</v>
      </c>
      <c r="AG5567" s="1">
        <v>1</v>
      </c>
      <c r="AH5567" s="1">
        <v>0</v>
      </c>
    </row>
    <row r="5568" spans="1:34">
      <c r="A5568" s="1" t="s">
        <v>14316</v>
      </c>
      <c r="B5568" s="1" t="s">
        <v>14317</v>
      </c>
      <c r="C5568" s="1" t="s">
        <v>163</v>
      </c>
      <c r="D5568" s="1">
        <v>8</v>
      </c>
      <c r="E5568" s="1">
        <v>44665</v>
      </c>
      <c r="F5568" s="1" t="s">
        <v>20717</v>
      </c>
      <c r="G5568" s="1" t="s">
        <v>72</v>
      </c>
      <c r="H5568" s="1" t="s">
        <v>65</v>
      </c>
      <c r="I5568" s="1">
        <v>0.4</v>
      </c>
      <c r="J5568" s="1" t="s">
        <v>75</v>
      </c>
      <c r="K5568" s="1">
        <v>0</v>
      </c>
      <c r="M5568" s="1">
        <v>0</v>
      </c>
      <c r="O5568" s="1">
        <v>0</v>
      </c>
      <c r="Q5568" s="1">
        <v>0</v>
      </c>
      <c r="S5568" s="1">
        <v>0</v>
      </c>
      <c r="U5568" s="1">
        <v>0</v>
      </c>
      <c r="W5568" s="1">
        <v>0</v>
      </c>
      <c r="Y5568" s="1">
        <v>0</v>
      </c>
      <c r="AA5568" s="1">
        <v>0</v>
      </c>
      <c r="AC5568" s="1">
        <v>0</v>
      </c>
      <c r="AE5568" s="1">
        <v>0</v>
      </c>
      <c r="AG5568" s="1">
        <v>1</v>
      </c>
      <c r="AH5568" s="1">
        <v>0</v>
      </c>
    </row>
    <row r="5569" spans="1:34">
      <c r="A5569" s="1" t="s">
        <v>14318</v>
      </c>
      <c r="B5569" s="1" t="s">
        <v>14319</v>
      </c>
      <c r="C5569" s="1" t="s">
        <v>163</v>
      </c>
      <c r="H5569" s="1" t="s">
        <v>65</v>
      </c>
      <c r="I5569" s="1" t="s">
        <v>66</v>
      </c>
      <c r="V5569" s="1" t="s">
        <v>67</v>
      </c>
    </row>
    <row r="5570" spans="1:34">
      <c r="A5570" s="1" t="s">
        <v>14320</v>
      </c>
      <c r="B5570" s="1" t="s">
        <v>14321</v>
      </c>
      <c r="C5570" s="1" t="s">
        <v>163</v>
      </c>
      <c r="H5570" s="1" t="s">
        <v>65</v>
      </c>
      <c r="I5570" s="1" t="s">
        <v>66</v>
      </c>
      <c r="V5570" s="1" t="s">
        <v>67</v>
      </c>
    </row>
    <row r="5571" spans="1:34">
      <c r="A5571" s="1" t="s">
        <v>14322</v>
      </c>
      <c r="B5571" s="1" t="s">
        <v>14323</v>
      </c>
      <c r="C5571" s="1" t="s">
        <v>1331</v>
      </c>
      <c r="D5571" s="1">
        <v>41</v>
      </c>
      <c r="E5571" s="1">
        <v>44560</v>
      </c>
      <c r="F5571" s="1" t="s">
        <v>20718</v>
      </c>
      <c r="G5571" s="1" t="s">
        <v>72</v>
      </c>
      <c r="H5571" s="1" t="s">
        <v>73</v>
      </c>
      <c r="I5571" s="1">
        <v>0</v>
      </c>
      <c r="J5571" s="1" t="s">
        <v>961</v>
      </c>
      <c r="K5571" s="1">
        <v>0.2</v>
      </c>
      <c r="L5571" s="1" t="s">
        <v>75</v>
      </c>
      <c r="M5571" s="1">
        <v>0</v>
      </c>
      <c r="O5571" s="1">
        <v>0</v>
      </c>
      <c r="Q5571" s="1">
        <v>0</v>
      </c>
      <c r="S5571" s="1">
        <v>0</v>
      </c>
      <c r="U5571" s="1">
        <v>0</v>
      </c>
      <c r="W5571" s="1">
        <v>0</v>
      </c>
      <c r="Y5571" s="1">
        <v>0</v>
      </c>
      <c r="AA5571" s="1">
        <v>0</v>
      </c>
      <c r="AC5571" s="1">
        <v>0</v>
      </c>
      <c r="AE5571" s="1">
        <v>0</v>
      </c>
      <c r="AG5571" s="1">
        <v>2</v>
      </c>
      <c r="AH5571" s="1">
        <v>10500</v>
      </c>
    </row>
    <row r="5572" spans="1:34">
      <c r="A5572" s="1" t="s">
        <v>14324</v>
      </c>
      <c r="B5572" s="1" t="s">
        <v>14325</v>
      </c>
      <c r="C5572" s="1" t="s">
        <v>620</v>
      </c>
      <c r="D5572" s="1">
        <v>5</v>
      </c>
      <c r="E5572" s="4">
        <v>44652</v>
      </c>
      <c r="F5572" s="1" t="s">
        <v>14326</v>
      </c>
      <c r="G5572" s="1" t="s">
        <v>72</v>
      </c>
      <c r="H5572" s="1" t="s">
        <v>65</v>
      </c>
      <c r="I5572" s="1">
        <v>0.8</v>
      </c>
      <c r="J5572" s="1" t="s">
        <v>75</v>
      </c>
      <c r="K5572" s="1">
        <v>0</v>
      </c>
      <c r="M5572" s="1">
        <v>0</v>
      </c>
      <c r="O5572" s="1">
        <v>0</v>
      </c>
      <c r="Q5572" s="1">
        <v>0</v>
      </c>
      <c r="S5572" s="1">
        <v>0</v>
      </c>
      <c r="U5572" s="1">
        <v>0</v>
      </c>
      <c r="W5572" s="1">
        <v>0</v>
      </c>
      <c r="Y5572" s="1">
        <v>0</v>
      </c>
      <c r="AA5572" s="1">
        <v>0</v>
      </c>
      <c r="AC5572" s="1">
        <v>0</v>
      </c>
      <c r="AE5572" s="1">
        <v>0</v>
      </c>
      <c r="AG5572" s="1">
        <v>1</v>
      </c>
      <c r="AH5572" s="1">
        <v>0</v>
      </c>
    </row>
    <row r="5573" spans="1:34">
      <c r="A5573" s="1" t="s">
        <v>14327</v>
      </c>
      <c r="B5573" s="1" t="s">
        <v>14328</v>
      </c>
      <c r="C5573" s="1" t="s">
        <v>175</v>
      </c>
      <c r="D5573" s="1">
        <v>10</v>
      </c>
      <c r="E5573" s="1">
        <v>44712</v>
      </c>
      <c r="F5573" s="1" t="s">
        <v>20719</v>
      </c>
      <c r="G5573" s="1" t="s">
        <v>72</v>
      </c>
      <c r="H5573" s="1" t="s">
        <v>65</v>
      </c>
      <c r="I5573" s="1">
        <v>0.8</v>
      </c>
      <c r="J5573" s="1" t="s">
        <v>75</v>
      </c>
      <c r="K5573" s="1">
        <v>0</v>
      </c>
      <c r="M5573" s="1">
        <v>0</v>
      </c>
      <c r="O5573" s="1">
        <v>0</v>
      </c>
      <c r="Q5573" s="1">
        <v>0</v>
      </c>
      <c r="S5573" s="1">
        <v>0</v>
      </c>
      <c r="U5573" s="1">
        <v>0</v>
      </c>
      <c r="W5573" s="1">
        <v>0</v>
      </c>
      <c r="Y5573" s="1">
        <v>0</v>
      </c>
      <c r="AA5573" s="1">
        <v>0</v>
      </c>
      <c r="AC5573" s="1">
        <v>0</v>
      </c>
      <c r="AE5573" s="1">
        <v>0</v>
      </c>
      <c r="AG5573" s="1">
        <v>1</v>
      </c>
      <c r="AH5573" s="1">
        <v>0</v>
      </c>
    </row>
    <row r="5574" spans="1:34">
      <c r="A5574" s="1" t="s">
        <v>14329</v>
      </c>
      <c r="B5574" s="1" t="s">
        <v>14330</v>
      </c>
      <c r="C5574" s="1" t="s">
        <v>840</v>
      </c>
      <c r="D5574" s="1">
        <v>3</v>
      </c>
      <c r="E5574" s="1">
        <v>44648</v>
      </c>
      <c r="F5574" s="1" t="s">
        <v>20720</v>
      </c>
      <c r="G5574" s="1" t="s">
        <v>72</v>
      </c>
      <c r="H5574" s="1" t="s">
        <v>65</v>
      </c>
      <c r="I5574" s="1">
        <v>0.6</v>
      </c>
      <c r="J5574" s="1" t="s">
        <v>75</v>
      </c>
      <c r="K5574" s="1">
        <v>0</v>
      </c>
      <c r="M5574" s="1">
        <v>0</v>
      </c>
      <c r="O5574" s="1">
        <v>0</v>
      </c>
      <c r="Q5574" s="1">
        <v>0</v>
      </c>
      <c r="S5574" s="1">
        <v>0</v>
      </c>
      <c r="U5574" s="1">
        <v>0</v>
      </c>
      <c r="W5574" s="1">
        <v>0</v>
      </c>
      <c r="Y5574" s="1">
        <v>0</v>
      </c>
      <c r="AA5574" s="1">
        <v>0</v>
      </c>
      <c r="AC5574" s="1">
        <v>0</v>
      </c>
      <c r="AE5574" s="1">
        <v>0</v>
      </c>
      <c r="AG5574" s="1">
        <v>1</v>
      </c>
      <c r="AH5574" s="1">
        <v>0</v>
      </c>
    </row>
    <row r="5575" spans="1:34">
      <c r="A5575" s="1" t="s">
        <v>14331</v>
      </c>
      <c r="B5575" s="1" t="s">
        <v>14332</v>
      </c>
      <c r="C5575" s="1" t="s">
        <v>146</v>
      </c>
      <c r="D5575" s="1">
        <v>10</v>
      </c>
      <c r="E5575" s="1">
        <v>43544</v>
      </c>
      <c r="F5575" s="1" t="s">
        <v>20332</v>
      </c>
      <c r="G5575" s="1" t="s">
        <v>72</v>
      </c>
      <c r="H5575" s="1" t="s">
        <v>65</v>
      </c>
      <c r="I5575" s="1">
        <v>0.8</v>
      </c>
      <c r="J5575" s="1" t="s">
        <v>75</v>
      </c>
      <c r="K5575" s="1">
        <v>0</v>
      </c>
      <c r="M5575" s="1">
        <v>0</v>
      </c>
      <c r="O5575" s="1">
        <v>0</v>
      </c>
      <c r="Q5575" s="1">
        <v>0</v>
      </c>
      <c r="S5575" s="1">
        <v>0</v>
      </c>
      <c r="U5575" s="1">
        <v>0</v>
      </c>
      <c r="W5575" s="1">
        <v>0</v>
      </c>
      <c r="Y5575" s="1">
        <v>0</v>
      </c>
      <c r="AA5575" s="1">
        <v>0</v>
      </c>
      <c r="AC5575" s="1">
        <v>0</v>
      </c>
      <c r="AE5575" s="1">
        <v>0</v>
      </c>
      <c r="AG5575" s="1">
        <v>1</v>
      </c>
      <c r="AH5575" s="1">
        <v>0</v>
      </c>
    </row>
    <row r="5576" spans="1:34">
      <c r="A5576" s="1" t="s">
        <v>14333</v>
      </c>
      <c r="B5576" s="1" t="s">
        <v>14334</v>
      </c>
      <c r="C5576" s="1" t="s">
        <v>135</v>
      </c>
      <c r="D5576" s="1">
        <v>94</v>
      </c>
      <c r="E5576" s="1">
        <v>41213</v>
      </c>
      <c r="F5576" s="1" t="s">
        <v>20332</v>
      </c>
      <c r="G5576" s="1" t="s">
        <v>72</v>
      </c>
      <c r="H5576" s="1" t="s">
        <v>73</v>
      </c>
      <c r="I5576" s="1">
        <v>0</v>
      </c>
      <c r="J5576" s="1" t="s">
        <v>74</v>
      </c>
      <c r="K5576" s="1">
        <v>0.8</v>
      </c>
      <c r="L5576" s="1" t="s">
        <v>75</v>
      </c>
      <c r="M5576" s="1">
        <v>0</v>
      </c>
      <c r="O5576" s="1">
        <v>0</v>
      </c>
      <c r="Q5576" s="1">
        <v>0</v>
      </c>
      <c r="S5576" s="1">
        <v>0</v>
      </c>
      <c r="U5576" s="1">
        <v>0</v>
      </c>
      <c r="W5576" s="1">
        <v>0</v>
      </c>
      <c r="Y5576" s="1">
        <v>0</v>
      </c>
      <c r="AA5576" s="1">
        <v>0</v>
      </c>
      <c r="AC5576" s="1">
        <v>0</v>
      </c>
      <c r="AE5576" s="1">
        <v>0</v>
      </c>
      <c r="AG5576" s="1">
        <v>2</v>
      </c>
      <c r="AH5576" s="1">
        <v>10000</v>
      </c>
    </row>
    <row r="5577" spans="1:34">
      <c r="A5577" s="1" t="s">
        <v>14335</v>
      </c>
      <c r="B5577" s="1" t="s">
        <v>14336</v>
      </c>
      <c r="C5577" s="1" t="s">
        <v>112</v>
      </c>
      <c r="D5577" s="1">
        <v>28</v>
      </c>
      <c r="E5577" s="1">
        <v>43829</v>
      </c>
      <c r="F5577" s="1" t="s">
        <v>20332</v>
      </c>
      <c r="G5577" s="1" t="s">
        <v>72</v>
      </c>
      <c r="H5577" s="1" t="s">
        <v>65</v>
      </c>
      <c r="I5577" s="1">
        <v>0.5</v>
      </c>
      <c r="J5577" s="1" t="s">
        <v>75</v>
      </c>
      <c r="K5577" s="1">
        <v>0</v>
      </c>
      <c r="M5577" s="1">
        <v>0</v>
      </c>
      <c r="O5577" s="1">
        <v>0</v>
      </c>
      <c r="Q5577" s="1">
        <v>0</v>
      </c>
      <c r="S5577" s="1">
        <v>0</v>
      </c>
      <c r="U5577" s="1">
        <v>0</v>
      </c>
      <c r="W5577" s="1">
        <v>0</v>
      </c>
      <c r="Y5577" s="1">
        <v>0</v>
      </c>
      <c r="AA5577" s="1">
        <v>0</v>
      </c>
      <c r="AC5577" s="1">
        <v>0</v>
      </c>
      <c r="AE5577" s="1">
        <v>0</v>
      </c>
      <c r="AG5577" s="1">
        <v>1</v>
      </c>
      <c r="AH5577" s="1">
        <v>0</v>
      </c>
    </row>
    <row r="5578" spans="1:34">
      <c r="A5578" s="1" t="s">
        <v>14337</v>
      </c>
      <c r="B5578" s="1" t="s">
        <v>14338</v>
      </c>
      <c r="C5578" s="1" t="s">
        <v>279</v>
      </c>
      <c r="D5578" s="1">
        <v>4</v>
      </c>
      <c r="E5578" s="1">
        <v>44671</v>
      </c>
      <c r="F5578" s="1" t="s">
        <v>20721</v>
      </c>
      <c r="G5578" s="1" t="s">
        <v>72</v>
      </c>
      <c r="H5578" s="1" t="s">
        <v>73</v>
      </c>
      <c r="I5578" s="1">
        <v>0</v>
      </c>
      <c r="J5578" s="1" t="s">
        <v>6216</v>
      </c>
      <c r="K5578" s="1">
        <v>0.8</v>
      </c>
      <c r="L5578" s="1" t="s">
        <v>75</v>
      </c>
      <c r="M5578" s="1">
        <v>0</v>
      </c>
      <c r="O5578" s="1">
        <v>0</v>
      </c>
      <c r="Q5578" s="1">
        <v>0</v>
      </c>
      <c r="S5578" s="1">
        <v>0</v>
      </c>
      <c r="U5578" s="1">
        <v>0</v>
      </c>
      <c r="W5578" s="1">
        <v>0</v>
      </c>
      <c r="Y5578" s="1">
        <v>0</v>
      </c>
      <c r="AA5578" s="1">
        <v>0</v>
      </c>
      <c r="AC5578" s="1">
        <v>0</v>
      </c>
      <c r="AE5578" s="1">
        <v>0</v>
      </c>
      <c r="AG5578" s="1">
        <v>2</v>
      </c>
      <c r="AH5578" s="1">
        <v>7000</v>
      </c>
    </row>
    <row r="5579" spans="1:34">
      <c r="A5579" s="1" t="s">
        <v>14339</v>
      </c>
      <c r="B5579" s="1" t="s">
        <v>14340</v>
      </c>
      <c r="C5579" s="1" t="s">
        <v>350</v>
      </c>
      <c r="D5579" s="1">
        <v>39</v>
      </c>
      <c r="E5579" s="1">
        <v>41872</v>
      </c>
      <c r="F5579" s="1" t="s">
        <v>20332</v>
      </c>
      <c r="G5579" s="1" t="s">
        <v>72</v>
      </c>
      <c r="H5579" s="1" t="s">
        <v>65</v>
      </c>
      <c r="I5579" s="1">
        <v>0.6</v>
      </c>
      <c r="J5579" s="1" t="s">
        <v>75</v>
      </c>
      <c r="K5579" s="1">
        <v>0</v>
      </c>
      <c r="M5579" s="1">
        <v>0</v>
      </c>
      <c r="O5579" s="1">
        <v>0</v>
      </c>
      <c r="Q5579" s="1">
        <v>0</v>
      </c>
      <c r="S5579" s="1">
        <v>0</v>
      </c>
      <c r="U5579" s="1">
        <v>0</v>
      </c>
      <c r="W5579" s="1">
        <v>0</v>
      </c>
      <c r="Y5579" s="1">
        <v>0</v>
      </c>
      <c r="AA5579" s="1">
        <v>0</v>
      </c>
      <c r="AC5579" s="1">
        <v>0</v>
      </c>
      <c r="AE5579" s="1">
        <v>0</v>
      </c>
      <c r="AG5579" s="1">
        <v>1</v>
      </c>
      <c r="AH5579" s="1">
        <v>0</v>
      </c>
    </row>
    <row r="5580" spans="1:34">
      <c r="A5580" s="1" t="s">
        <v>14341</v>
      </c>
      <c r="B5580" s="1" t="s">
        <v>14342</v>
      </c>
      <c r="C5580" s="1" t="s">
        <v>360</v>
      </c>
      <c r="H5580" s="1" t="s">
        <v>65</v>
      </c>
      <c r="I5580" s="1" t="s">
        <v>66</v>
      </c>
      <c r="V5580" s="1" t="s">
        <v>67</v>
      </c>
    </row>
    <row r="5581" spans="1:34">
      <c r="A5581" s="1" t="s">
        <v>14343</v>
      </c>
      <c r="B5581" s="1" t="s">
        <v>14344</v>
      </c>
      <c r="C5581" s="1" t="s">
        <v>212</v>
      </c>
      <c r="D5581" s="1">
        <v>34</v>
      </c>
      <c r="E5581" s="4">
        <v>44558</v>
      </c>
      <c r="F5581" s="1" t="s">
        <v>14345</v>
      </c>
      <c r="G5581" s="1" t="s">
        <v>72</v>
      </c>
      <c r="H5581" s="1" t="s">
        <v>73</v>
      </c>
      <c r="I5581" s="1">
        <v>0</v>
      </c>
      <c r="J5581" s="1" t="s">
        <v>74</v>
      </c>
      <c r="K5581" s="1">
        <v>0.55000000000000004</v>
      </c>
      <c r="L5581" s="1" t="s">
        <v>75</v>
      </c>
      <c r="M5581" s="1">
        <v>0</v>
      </c>
      <c r="O5581" s="1">
        <v>0</v>
      </c>
      <c r="Q5581" s="1">
        <v>0</v>
      </c>
      <c r="S5581" s="1">
        <v>0</v>
      </c>
      <c r="U5581" s="1">
        <v>0</v>
      </c>
      <c r="W5581" s="1">
        <v>0</v>
      </c>
      <c r="Y5581" s="1">
        <v>0</v>
      </c>
      <c r="AA5581" s="1">
        <v>0</v>
      </c>
      <c r="AC5581" s="1">
        <v>0</v>
      </c>
      <c r="AE5581" s="1">
        <v>0</v>
      </c>
      <c r="AG5581" s="1">
        <v>2</v>
      </c>
      <c r="AH5581" s="1">
        <v>10000</v>
      </c>
    </row>
    <row r="5582" spans="1:34">
      <c r="A5582" s="1" t="s">
        <v>14346</v>
      </c>
      <c r="B5582" s="1" t="s">
        <v>14347</v>
      </c>
      <c r="C5582" s="1" t="s">
        <v>259</v>
      </c>
      <c r="D5582" s="1">
        <v>4</v>
      </c>
      <c r="E5582" s="4">
        <v>44616</v>
      </c>
      <c r="F5582" s="1" t="s">
        <v>14348</v>
      </c>
      <c r="G5582" s="1" t="s">
        <v>72</v>
      </c>
      <c r="H5582" s="1" t="s">
        <v>65</v>
      </c>
      <c r="I5582" s="1">
        <v>0.8</v>
      </c>
      <c r="J5582" s="1" t="s">
        <v>75</v>
      </c>
      <c r="K5582" s="1">
        <v>0</v>
      </c>
      <c r="M5582" s="1">
        <v>0</v>
      </c>
      <c r="O5582" s="1">
        <v>0</v>
      </c>
      <c r="Q5582" s="1">
        <v>0</v>
      </c>
      <c r="S5582" s="1">
        <v>0</v>
      </c>
      <c r="U5582" s="1">
        <v>0</v>
      </c>
      <c r="W5582" s="1">
        <v>0</v>
      </c>
      <c r="Y5582" s="1">
        <v>0</v>
      </c>
      <c r="AA5582" s="1">
        <v>0</v>
      </c>
      <c r="AC5582" s="1">
        <v>0</v>
      </c>
      <c r="AE5582" s="1">
        <v>0</v>
      </c>
      <c r="AG5582" s="1">
        <v>1</v>
      </c>
      <c r="AH5582" s="1">
        <v>0</v>
      </c>
    </row>
    <row r="5583" spans="1:34">
      <c r="A5583" s="1" t="s">
        <v>14349</v>
      </c>
      <c r="B5583" s="1" t="s">
        <v>14350</v>
      </c>
      <c r="C5583" s="1" t="s">
        <v>199</v>
      </c>
      <c r="D5583" s="1">
        <v>17</v>
      </c>
      <c r="E5583" s="4">
        <v>44680</v>
      </c>
      <c r="F5583" s="1" t="s">
        <v>20722</v>
      </c>
      <c r="G5583" s="1" t="s">
        <v>80</v>
      </c>
      <c r="H5583" s="1" t="s">
        <v>73</v>
      </c>
      <c r="I5583" s="1">
        <v>0</v>
      </c>
      <c r="J5583" s="1" t="s">
        <v>1640</v>
      </c>
      <c r="K5583" s="1">
        <v>0.45</v>
      </c>
      <c r="L5583" s="1" t="s">
        <v>82</v>
      </c>
      <c r="M5583" s="1">
        <v>0.7</v>
      </c>
      <c r="N5583" s="1" t="s">
        <v>83</v>
      </c>
      <c r="O5583" s="1">
        <v>0.73</v>
      </c>
      <c r="P5583" s="1" t="s">
        <v>84</v>
      </c>
      <c r="Q5583" s="1">
        <v>0.8</v>
      </c>
      <c r="R5583" s="1" t="s">
        <v>85</v>
      </c>
      <c r="S5583" s="1">
        <v>0</v>
      </c>
      <c r="U5583" s="1">
        <v>0</v>
      </c>
      <c r="W5583" s="1">
        <v>0</v>
      </c>
      <c r="Y5583" s="1">
        <v>0</v>
      </c>
      <c r="AA5583" s="1">
        <v>0</v>
      </c>
      <c r="AC5583" s="1">
        <v>0</v>
      </c>
      <c r="AE5583" s="1">
        <v>0</v>
      </c>
      <c r="AG5583" s="1">
        <v>4</v>
      </c>
      <c r="AH5583" s="1">
        <v>7499.99</v>
      </c>
    </row>
    <row r="5584" spans="1:34">
      <c r="A5584" s="1" t="s">
        <v>14351</v>
      </c>
      <c r="B5584" s="1" t="s">
        <v>14352</v>
      </c>
      <c r="C5584" s="1" t="s">
        <v>259</v>
      </c>
      <c r="D5584" s="1">
        <v>5</v>
      </c>
      <c r="E5584" s="1">
        <v>43130</v>
      </c>
      <c r="F5584" s="1" t="s">
        <v>20332</v>
      </c>
      <c r="G5584" s="1" t="s">
        <v>72</v>
      </c>
      <c r="H5584" s="1" t="s">
        <v>73</v>
      </c>
      <c r="I5584" s="1">
        <v>0</v>
      </c>
      <c r="J5584" s="1" t="s">
        <v>690</v>
      </c>
      <c r="K5584" s="1">
        <v>0.8</v>
      </c>
      <c r="L5584" s="1" t="s">
        <v>75</v>
      </c>
      <c r="M5584" s="1">
        <v>0</v>
      </c>
      <c r="O5584" s="1">
        <v>0</v>
      </c>
      <c r="Q5584" s="1">
        <v>0</v>
      </c>
      <c r="S5584" s="1">
        <v>0</v>
      </c>
      <c r="U5584" s="1">
        <v>0</v>
      </c>
      <c r="W5584" s="1">
        <v>0</v>
      </c>
      <c r="Y5584" s="1">
        <v>0</v>
      </c>
      <c r="AA5584" s="1">
        <v>0</v>
      </c>
      <c r="AC5584" s="1">
        <v>0</v>
      </c>
      <c r="AE5584" s="1">
        <v>0</v>
      </c>
      <c r="AG5584" s="1">
        <v>2</v>
      </c>
      <c r="AH5584" s="1">
        <v>11999.99</v>
      </c>
    </row>
    <row r="5585" spans="1:34">
      <c r="A5585" s="1" t="s">
        <v>14353</v>
      </c>
      <c r="B5585" s="1" t="s">
        <v>14354</v>
      </c>
      <c r="C5585" s="1" t="s">
        <v>365</v>
      </c>
      <c r="D5585" s="1">
        <v>3</v>
      </c>
      <c r="E5585" s="4">
        <v>43524</v>
      </c>
      <c r="F5585" s="1" t="s">
        <v>14355</v>
      </c>
      <c r="G5585" s="1" t="s">
        <v>72</v>
      </c>
      <c r="H5585" s="1" t="s">
        <v>73</v>
      </c>
      <c r="I5585" s="1">
        <v>0</v>
      </c>
      <c r="J5585" s="1" t="s">
        <v>74</v>
      </c>
      <c r="K5585" s="1">
        <v>0.8</v>
      </c>
      <c r="L5585" s="1" t="s">
        <v>75</v>
      </c>
      <c r="M5585" s="1">
        <v>0</v>
      </c>
      <c r="O5585" s="1">
        <v>0</v>
      </c>
      <c r="Q5585" s="1">
        <v>0</v>
      </c>
      <c r="S5585" s="1">
        <v>0</v>
      </c>
      <c r="U5585" s="1">
        <v>0</v>
      </c>
      <c r="W5585" s="1">
        <v>0</v>
      </c>
      <c r="Y5585" s="1">
        <v>0</v>
      </c>
      <c r="AA5585" s="1">
        <v>0</v>
      </c>
      <c r="AC5585" s="1">
        <v>0</v>
      </c>
      <c r="AE5585" s="1">
        <v>0</v>
      </c>
      <c r="AG5585" s="1">
        <v>2</v>
      </c>
      <c r="AH5585" s="1">
        <v>10000</v>
      </c>
    </row>
    <row r="5586" spans="1:34">
      <c r="A5586" s="1" t="s">
        <v>14356</v>
      </c>
      <c r="B5586" s="1" t="s">
        <v>14357</v>
      </c>
      <c r="C5586" s="1" t="s">
        <v>259</v>
      </c>
      <c r="D5586" s="1">
        <v>24</v>
      </c>
      <c r="E5586" s="4">
        <v>44711</v>
      </c>
      <c r="F5586" s="1" t="s">
        <v>14358</v>
      </c>
      <c r="G5586" s="1" t="s">
        <v>72</v>
      </c>
      <c r="H5586" s="1" t="s">
        <v>65</v>
      </c>
      <c r="I5586" s="1">
        <v>0.6</v>
      </c>
      <c r="J5586" s="1" t="s">
        <v>75</v>
      </c>
      <c r="K5586" s="1">
        <v>0</v>
      </c>
      <c r="M5586" s="1">
        <v>0</v>
      </c>
      <c r="O5586" s="1">
        <v>0</v>
      </c>
      <c r="Q5586" s="1">
        <v>0</v>
      </c>
      <c r="S5586" s="1">
        <v>0</v>
      </c>
      <c r="U5586" s="1">
        <v>0</v>
      </c>
      <c r="W5586" s="1">
        <v>0</v>
      </c>
      <c r="Y5586" s="1">
        <v>0</v>
      </c>
      <c r="AA5586" s="1">
        <v>0</v>
      </c>
      <c r="AC5586" s="1">
        <v>0</v>
      </c>
      <c r="AE5586" s="1">
        <v>0</v>
      </c>
      <c r="AG5586" s="1">
        <v>1</v>
      </c>
      <c r="AH5586" s="1">
        <v>0</v>
      </c>
    </row>
    <row r="5587" spans="1:34">
      <c r="A5587" s="1" t="s">
        <v>14359</v>
      </c>
      <c r="B5587" s="1" t="s">
        <v>14360</v>
      </c>
      <c r="C5587" s="1" t="s">
        <v>259</v>
      </c>
      <c r="D5587" s="1">
        <v>3</v>
      </c>
      <c r="E5587" s="4">
        <v>44623</v>
      </c>
      <c r="F5587" s="1" t="s">
        <v>14361</v>
      </c>
      <c r="G5587" s="1" t="s">
        <v>80</v>
      </c>
      <c r="H5587" s="1" t="s">
        <v>65</v>
      </c>
      <c r="I5587" s="1">
        <v>0.65</v>
      </c>
      <c r="J5587" s="1" t="s">
        <v>75</v>
      </c>
      <c r="K5587" s="1">
        <v>0</v>
      </c>
      <c r="M5587" s="1">
        <v>0</v>
      </c>
      <c r="O5587" s="1">
        <v>0</v>
      </c>
      <c r="Q5587" s="1">
        <v>0</v>
      </c>
      <c r="S5587" s="1">
        <v>0</v>
      </c>
      <c r="U5587" s="1">
        <v>0</v>
      </c>
      <c r="W5587" s="1">
        <v>0</v>
      </c>
      <c r="Y5587" s="1">
        <v>0</v>
      </c>
      <c r="AA5587" s="1">
        <v>0</v>
      </c>
      <c r="AC5587" s="1">
        <v>0</v>
      </c>
      <c r="AE5587" s="1">
        <v>0</v>
      </c>
      <c r="AG5587" s="1">
        <v>1</v>
      </c>
      <c r="AH5587" s="1">
        <v>0</v>
      </c>
    </row>
    <row r="5588" spans="1:34">
      <c r="A5588" s="1" t="s">
        <v>14362</v>
      </c>
      <c r="B5588" s="1" t="s">
        <v>14363</v>
      </c>
      <c r="C5588" s="1" t="s">
        <v>259</v>
      </c>
      <c r="D5588" s="1">
        <v>4</v>
      </c>
      <c r="E5588" s="4">
        <v>44645</v>
      </c>
      <c r="F5588" s="1" t="s">
        <v>14364</v>
      </c>
      <c r="G5588" s="1" t="s">
        <v>72</v>
      </c>
      <c r="H5588" s="1" t="s">
        <v>73</v>
      </c>
      <c r="I5588" s="1">
        <v>0</v>
      </c>
      <c r="J5588" s="1" t="s">
        <v>74</v>
      </c>
      <c r="K5588" s="1">
        <v>0.8</v>
      </c>
      <c r="L5588" s="1" t="s">
        <v>75</v>
      </c>
      <c r="M5588" s="1">
        <v>0</v>
      </c>
      <c r="O5588" s="1">
        <v>0</v>
      </c>
      <c r="Q5588" s="1">
        <v>0</v>
      </c>
      <c r="S5588" s="1">
        <v>0</v>
      </c>
      <c r="U5588" s="1">
        <v>0</v>
      </c>
      <c r="W5588" s="1">
        <v>0</v>
      </c>
      <c r="Y5588" s="1">
        <v>0</v>
      </c>
      <c r="AA5588" s="1">
        <v>0</v>
      </c>
      <c r="AC5588" s="1">
        <v>0</v>
      </c>
      <c r="AE5588" s="1">
        <v>0</v>
      </c>
      <c r="AG5588" s="1">
        <v>2</v>
      </c>
      <c r="AH5588" s="1">
        <v>10000</v>
      </c>
    </row>
    <row r="5589" spans="1:34">
      <c r="A5589" s="1" t="s">
        <v>14365</v>
      </c>
      <c r="B5589" s="1" t="s">
        <v>14366</v>
      </c>
      <c r="C5589" s="1" t="s">
        <v>163</v>
      </c>
      <c r="D5589" s="1">
        <v>3</v>
      </c>
      <c r="E5589" s="4">
        <v>44645</v>
      </c>
      <c r="F5589" s="1" t="s">
        <v>14367</v>
      </c>
      <c r="G5589" s="1" t="s">
        <v>80</v>
      </c>
      <c r="H5589" s="1" t="s">
        <v>73</v>
      </c>
      <c r="I5589" s="1">
        <v>0.4</v>
      </c>
      <c r="J5589" s="1" t="s">
        <v>82</v>
      </c>
      <c r="K5589" s="1">
        <v>0.5</v>
      </c>
      <c r="L5589" s="1" t="s">
        <v>83</v>
      </c>
      <c r="M5589" s="1">
        <v>0.6</v>
      </c>
      <c r="N5589" s="1" t="s">
        <v>84</v>
      </c>
      <c r="O5589" s="1">
        <v>0.8</v>
      </c>
      <c r="P5589" s="1" t="s">
        <v>85</v>
      </c>
      <c r="Q5589" s="1">
        <v>0</v>
      </c>
      <c r="S5589" s="1">
        <v>0</v>
      </c>
      <c r="U5589" s="1">
        <v>0</v>
      </c>
      <c r="W5589" s="1">
        <v>0</v>
      </c>
      <c r="Y5589" s="1">
        <v>0</v>
      </c>
      <c r="AA5589" s="1">
        <v>0</v>
      </c>
      <c r="AC5589" s="1">
        <v>0</v>
      </c>
      <c r="AE5589" s="1">
        <v>0</v>
      </c>
      <c r="AG5589" s="1">
        <v>3</v>
      </c>
      <c r="AH5589" s="1">
        <v>0</v>
      </c>
    </row>
    <row r="5590" spans="1:34">
      <c r="A5590" s="1" t="s">
        <v>14368</v>
      </c>
      <c r="B5590" s="1" t="s">
        <v>14369</v>
      </c>
      <c r="C5590" s="1" t="s">
        <v>159</v>
      </c>
      <c r="D5590" s="1">
        <v>43</v>
      </c>
      <c r="E5590" s="1">
        <v>44194</v>
      </c>
      <c r="F5590" s="1" t="s">
        <v>20340</v>
      </c>
      <c r="G5590" s="1" t="s">
        <v>20341</v>
      </c>
      <c r="H5590" s="1" t="s">
        <v>73</v>
      </c>
      <c r="I5590" s="1">
        <v>0</v>
      </c>
      <c r="J5590" s="1" t="s">
        <v>20723</v>
      </c>
      <c r="K5590" s="1">
        <v>0.4</v>
      </c>
      <c r="L5590" s="1" t="s">
        <v>82</v>
      </c>
      <c r="M5590" s="1">
        <v>0.5</v>
      </c>
      <c r="N5590" s="1" t="s">
        <v>83</v>
      </c>
      <c r="O5590" s="1">
        <v>0.6</v>
      </c>
      <c r="P5590" s="1" t="s">
        <v>84</v>
      </c>
      <c r="Q5590" s="1">
        <v>0.7</v>
      </c>
      <c r="R5590" s="1" t="s">
        <v>85</v>
      </c>
      <c r="S5590" s="1">
        <v>0</v>
      </c>
      <c r="U5590" s="1">
        <v>0</v>
      </c>
      <c r="W5590" s="1">
        <v>0</v>
      </c>
      <c r="Y5590" s="1">
        <v>0</v>
      </c>
      <c r="AA5590" s="1">
        <v>0</v>
      </c>
      <c r="AC5590" s="1">
        <v>0</v>
      </c>
      <c r="AE5590" s="1">
        <v>0</v>
      </c>
      <c r="AG5590" s="1">
        <v>6</v>
      </c>
      <c r="AH5590" s="1">
        <v>0</v>
      </c>
    </row>
    <row r="5591" spans="1:34">
      <c r="A5591" s="1" t="s">
        <v>14370</v>
      </c>
      <c r="B5591" s="1" t="s">
        <v>14371</v>
      </c>
      <c r="C5591" s="1" t="s">
        <v>199</v>
      </c>
      <c r="D5591" s="1">
        <v>7</v>
      </c>
      <c r="E5591" s="1">
        <v>44712</v>
      </c>
      <c r="F5591" s="1" t="s">
        <v>20724</v>
      </c>
      <c r="G5591" s="1" t="s">
        <v>80</v>
      </c>
      <c r="H5591" s="1" t="s">
        <v>65</v>
      </c>
      <c r="I5591" s="1">
        <v>0.6</v>
      </c>
      <c r="J5591" s="1" t="s">
        <v>75</v>
      </c>
      <c r="K5591" s="1">
        <v>0</v>
      </c>
      <c r="M5591" s="1">
        <v>0</v>
      </c>
      <c r="O5591" s="1">
        <v>0</v>
      </c>
      <c r="Q5591" s="1">
        <v>0</v>
      </c>
      <c r="S5591" s="1">
        <v>0</v>
      </c>
      <c r="U5591" s="1">
        <v>0</v>
      </c>
      <c r="W5591" s="1">
        <v>0</v>
      </c>
      <c r="Y5591" s="1">
        <v>0</v>
      </c>
      <c r="AA5591" s="1">
        <v>0</v>
      </c>
      <c r="AC5591" s="1">
        <v>0</v>
      </c>
      <c r="AE5591" s="1">
        <v>0</v>
      </c>
      <c r="AG5591" s="1">
        <v>1</v>
      </c>
      <c r="AH5591" s="1">
        <v>0</v>
      </c>
    </row>
    <row r="5592" spans="1:34">
      <c r="A5592" s="1" t="s">
        <v>14372</v>
      </c>
      <c r="B5592" s="1" t="s">
        <v>14373</v>
      </c>
      <c r="C5592" s="1" t="s">
        <v>259</v>
      </c>
      <c r="D5592" s="1">
        <v>10</v>
      </c>
      <c r="E5592" s="4">
        <v>44649</v>
      </c>
      <c r="F5592" s="1" t="s">
        <v>14374</v>
      </c>
      <c r="G5592" s="1" t="s">
        <v>72</v>
      </c>
      <c r="H5592" s="1" t="s">
        <v>73</v>
      </c>
      <c r="I5592" s="1">
        <v>0</v>
      </c>
      <c r="J5592" s="1" t="s">
        <v>684</v>
      </c>
      <c r="K5592" s="1">
        <v>0.7</v>
      </c>
      <c r="L5592" s="1" t="s">
        <v>75</v>
      </c>
      <c r="M5592" s="1">
        <v>0</v>
      </c>
      <c r="O5592" s="1">
        <v>0</v>
      </c>
      <c r="Q5592" s="1">
        <v>0</v>
      </c>
      <c r="S5592" s="1">
        <v>0</v>
      </c>
      <c r="U5592" s="1">
        <v>0</v>
      </c>
      <c r="W5592" s="1">
        <v>0</v>
      </c>
      <c r="Y5592" s="1">
        <v>0</v>
      </c>
      <c r="AA5592" s="1">
        <v>0</v>
      </c>
      <c r="AC5592" s="1">
        <v>0</v>
      </c>
      <c r="AE5592" s="1">
        <v>0</v>
      </c>
      <c r="AG5592" s="1">
        <v>2</v>
      </c>
      <c r="AH5592" s="1">
        <v>11000</v>
      </c>
    </row>
    <row r="5593" spans="1:34">
      <c r="A5593" s="1" t="s">
        <v>14375</v>
      </c>
      <c r="B5593" s="1" t="s">
        <v>14376</v>
      </c>
      <c r="C5593" s="1" t="s">
        <v>369</v>
      </c>
      <c r="D5593" s="1">
        <v>3</v>
      </c>
      <c r="E5593" s="4">
        <v>44615</v>
      </c>
      <c r="F5593" s="1" t="s">
        <v>14377</v>
      </c>
      <c r="G5593" s="1" t="s">
        <v>80</v>
      </c>
      <c r="H5593" s="1" t="s">
        <v>65</v>
      </c>
      <c r="I5593" s="1">
        <v>0.5</v>
      </c>
      <c r="J5593" s="1" t="s">
        <v>75</v>
      </c>
      <c r="K5593" s="1">
        <v>0</v>
      </c>
      <c r="M5593" s="1">
        <v>0</v>
      </c>
      <c r="O5593" s="1">
        <v>0</v>
      </c>
      <c r="Q5593" s="1">
        <v>0</v>
      </c>
      <c r="S5593" s="1">
        <v>0</v>
      </c>
      <c r="U5593" s="1">
        <v>0</v>
      </c>
      <c r="W5593" s="1">
        <v>0</v>
      </c>
      <c r="Y5593" s="1">
        <v>0</v>
      </c>
      <c r="AA5593" s="1">
        <v>0</v>
      </c>
      <c r="AC5593" s="1">
        <v>0</v>
      </c>
      <c r="AE5593" s="1">
        <v>0</v>
      </c>
      <c r="AG5593" s="1">
        <v>1</v>
      </c>
      <c r="AH5593" s="1">
        <v>0</v>
      </c>
    </row>
    <row r="5594" spans="1:34">
      <c r="A5594" s="1" t="s">
        <v>14378</v>
      </c>
      <c r="B5594" s="1" t="s">
        <v>14379</v>
      </c>
      <c r="C5594" s="1" t="s">
        <v>327</v>
      </c>
      <c r="D5594" s="1">
        <v>10</v>
      </c>
      <c r="E5594" s="4">
        <v>44711</v>
      </c>
      <c r="F5594" s="1" t="s">
        <v>14380</v>
      </c>
      <c r="G5594" s="1" t="s">
        <v>1079</v>
      </c>
      <c r="H5594" s="1" t="s">
        <v>73</v>
      </c>
      <c r="I5594" s="1">
        <v>0</v>
      </c>
      <c r="J5594" s="1" t="s">
        <v>434</v>
      </c>
      <c r="K5594" s="1">
        <v>0.45</v>
      </c>
      <c r="L5594" s="1" t="s">
        <v>82</v>
      </c>
      <c r="M5594" s="1">
        <v>0.5</v>
      </c>
      <c r="N5594" s="1" t="s">
        <v>83</v>
      </c>
      <c r="O5594" s="1">
        <v>0.6</v>
      </c>
      <c r="P5594" s="1" t="s">
        <v>84</v>
      </c>
      <c r="Q5594" s="1">
        <v>0.75</v>
      </c>
      <c r="R5594" s="1" t="s">
        <v>85</v>
      </c>
      <c r="S5594" s="1">
        <v>0</v>
      </c>
      <c r="U5594" s="1">
        <v>0</v>
      </c>
      <c r="W5594" s="1">
        <v>0</v>
      </c>
      <c r="Y5594" s="1">
        <v>0</v>
      </c>
      <c r="AA5594" s="1">
        <v>0</v>
      </c>
      <c r="AC5594" s="1">
        <v>0</v>
      </c>
      <c r="AE5594" s="1">
        <v>0</v>
      </c>
      <c r="AG5594" s="1">
        <v>4</v>
      </c>
      <c r="AH5594" s="1">
        <v>7500</v>
      </c>
    </row>
    <row r="5595" spans="1:34">
      <c r="A5595" s="1" t="s">
        <v>14381</v>
      </c>
      <c r="B5595" s="1" t="s">
        <v>14382</v>
      </c>
      <c r="C5595" s="1" t="s">
        <v>101</v>
      </c>
      <c r="D5595" s="1">
        <v>9</v>
      </c>
      <c r="E5595" s="1">
        <v>44345</v>
      </c>
      <c r="F5595" s="1" t="s">
        <v>20332</v>
      </c>
      <c r="G5595" s="1" t="s">
        <v>72</v>
      </c>
      <c r="H5595" s="1" t="s">
        <v>65</v>
      </c>
      <c r="I5595" s="1">
        <v>0.6</v>
      </c>
      <c r="J5595" s="1" t="s">
        <v>75</v>
      </c>
      <c r="K5595" s="1">
        <v>0</v>
      </c>
      <c r="M5595" s="1">
        <v>0</v>
      </c>
      <c r="O5595" s="1">
        <v>0</v>
      </c>
      <c r="Q5595" s="1">
        <v>0</v>
      </c>
      <c r="S5595" s="1">
        <v>0</v>
      </c>
      <c r="U5595" s="1">
        <v>0</v>
      </c>
      <c r="W5595" s="1">
        <v>0</v>
      </c>
      <c r="Y5595" s="1">
        <v>0</v>
      </c>
      <c r="AA5595" s="1">
        <v>0</v>
      </c>
      <c r="AC5595" s="1">
        <v>0</v>
      </c>
      <c r="AE5595" s="1">
        <v>0</v>
      </c>
      <c r="AG5595" s="1">
        <v>1</v>
      </c>
      <c r="AH5595" s="1">
        <v>0</v>
      </c>
    </row>
    <row r="5596" spans="1:34">
      <c r="A5596" s="1" t="s">
        <v>14383</v>
      </c>
      <c r="B5596" s="1" t="s">
        <v>14384</v>
      </c>
      <c r="C5596" s="1" t="s">
        <v>238</v>
      </c>
      <c r="D5596" s="1">
        <v>75</v>
      </c>
      <c r="E5596" s="1">
        <v>44193</v>
      </c>
      <c r="F5596" s="1" t="s">
        <v>20340</v>
      </c>
      <c r="G5596" s="1" t="s">
        <v>20341</v>
      </c>
      <c r="H5596" s="1" t="s">
        <v>73</v>
      </c>
      <c r="I5596" s="1">
        <v>0</v>
      </c>
      <c r="J5596" s="1" t="s">
        <v>74</v>
      </c>
      <c r="K5596" s="1">
        <v>0.5</v>
      </c>
      <c r="L5596" s="1" t="s">
        <v>82</v>
      </c>
      <c r="M5596" s="1">
        <v>0.55000000000000004</v>
      </c>
      <c r="N5596" s="1" t="s">
        <v>83</v>
      </c>
      <c r="O5596" s="1">
        <v>0.7</v>
      </c>
      <c r="P5596" s="1" t="s">
        <v>84</v>
      </c>
      <c r="Q5596" s="1">
        <v>0.75</v>
      </c>
      <c r="R5596" s="1" t="s">
        <v>85</v>
      </c>
      <c r="S5596" s="1">
        <v>0</v>
      </c>
      <c r="U5596" s="1">
        <v>0</v>
      </c>
      <c r="W5596" s="1">
        <v>0</v>
      </c>
      <c r="Y5596" s="1">
        <v>0</v>
      </c>
      <c r="AA5596" s="1">
        <v>0</v>
      </c>
      <c r="AC5596" s="1">
        <v>0</v>
      </c>
      <c r="AE5596" s="1">
        <v>0</v>
      </c>
      <c r="AG5596" s="1">
        <v>4</v>
      </c>
      <c r="AH5596" s="1">
        <v>10000</v>
      </c>
    </row>
    <row r="5597" spans="1:34">
      <c r="A5597" s="1" t="s">
        <v>14385</v>
      </c>
      <c r="B5597" s="1" t="s">
        <v>14386</v>
      </c>
      <c r="C5597" s="1" t="s">
        <v>118</v>
      </c>
      <c r="H5597" s="1" t="s">
        <v>65</v>
      </c>
      <c r="I5597" s="1" t="s">
        <v>66</v>
      </c>
      <c r="V5597" s="1" t="s">
        <v>67</v>
      </c>
    </row>
    <row r="5598" spans="1:34">
      <c r="A5598" s="1" t="s">
        <v>14387</v>
      </c>
      <c r="B5598" s="1" t="s">
        <v>14388</v>
      </c>
      <c r="C5598" s="1" t="s">
        <v>121</v>
      </c>
      <c r="D5598" s="1">
        <v>17</v>
      </c>
      <c r="E5598" s="1">
        <v>42135</v>
      </c>
      <c r="F5598" s="1" t="s">
        <v>20332</v>
      </c>
      <c r="G5598" s="1" t="s">
        <v>72</v>
      </c>
      <c r="H5598" s="1" t="s">
        <v>65</v>
      </c>
      <c r="I5598" s="1">
        <v>0.6</v>
      </c>
      <c r="J5598" s="1" t="s">
        <v>75</v>
      </c>
      <c r="K5598" s="1">
        <v>0</v>
      </c>
      <c r="M5598" s="1">
        <v>0</v>
      </c>
      <c r="O5598" s="1">
        <v>0</v>
      </c>
      <c r="Q5598" s="1">
        <v>0</v>
      </c>
      <c r="S5598" s="1">
        <v>0</v>
      </c>
      <c r="U5598" s="1">
        <v>0</v>
      </c>
      <c r="W5598" s="1">
        <v>0</v>
      </c>
      <c r="Y5598" s="1">
        <v>0</v>
      </c>
      <c r="AA5598" s="1">
        <v>0</v>
      </c>
      <c r="AC5598" s="1">
        <v>0</v>
      </c>
      <c r="AE5598" s="1">
        <v>0</v>
      </c>
      <c r="AG5598" s="1">
        <v>1</v>
      </c>
      <c r="AH5598" s="1">
        <v>0</v>
      </c>
    </row>
    <row r="5599" spans="1:34">
      <c r="A5599" s="1" t="s">
        <v>14389</v>
      </c>
      <c r="B5599" s="1" t="s">
        <v>14390</v>
      </c>
      <c r="C5599" s="1" t="s">
        <v>259</v>
      </c>
      <c r="D5599" s="1">
        <v>17</v>
      </c>
      <c r="E5599" s="4">
        <v>44651</v>
      </c>
      <c r="F5599" s="1" t="s">
        <v>14391</v>
      </c>
      <c r="G5599" s="1" t="s">
        <v>80</v>
      </c>
      <c r="H5599" s="1" t="s">
        <v>73</v>
      </c>
      <c r="I5599" s="1">
        <v>0</v>
      </c>
      <c r="J5599" s="1" t="s">
        <v>81</v>
      </c>
      <c r="K5599" s="1">
        <v>0.5</v>
      </c>
      <c r="L5599" s="1" t="s">
        <v>82</v>
      </c>
      <c r="M5599" s="1">
        <v>0.6</v>
      </c>
      <c r="N5599" s="1" t="s">
        <v>83</v>
      </c>
      <c r="O5599" s="1">
        <v>0.65</v>
      </c>
      <c r="P5599" s="1" t="s">
        <v>84</v>
      </c>
      <c r="Q5599" s="1">
        <v>0.8</v>
      </c>
      <c r="R5599" s="1" t="s">
        <v>85</v>
      </c>
      <c r="S5599" s="1">
        <v>0</v>
      </c>
      <c r="U5599" s="1">
        <v>0</v>
      </c>
      <c r="W5599" s="1">
        <v>0</v>
      </c>
      <c r="Y5599" s="1">
        <v>0</v>
      </c>
      <c r="AA5599" s="1">
        <v>0</v>
      </c>
      <c r="AC5599" s="1">
        <v>0</v>
      </c>
      <c r="AE5599" s="1">
        <v>0</v>
      </c>
      <c r="AG5599" s="1">
        <v>4</v>
      </c>
      <c r="AH5599" s="1">
        <v>15000</v>
      </c>
    </row>
    <row r="5600" spans="1:34">
      <c r="A5600" s="1" t="s">
        <v>14392</v>
      </c>
      <c r="B5600" s="1" t="s">
        <v>14393</v>
      </c>
      <c r="C5600" s="1" t="s">
        <v>225</v>
      </c>
      <c r="D5600" s="1">
        <v>24</v>
      </c>
      <c r="E5600" s="4">
        <v>44708</v>
      </c>
      <c r="F5600" s="1" t="s">
        <v>14394</v>
      </c>
      <c r="G5600" s="1" t="s">
        <v>80</v>
      </c>
      <c r="H5600" s="1" t="s">
        <v>73</v>
      </c>
      <c r="I5600" s="1">
        <v>0</v>
      </c>
      <c r="J5600" s="1" t="s">
        <v>690</v>
      </c>
      <c r="K5600" s="1">
        <v>0.5</v>
      </c>
      <c r="L5600" s="1" t="s">
        <v>82</v>
      </c>
      <c r="M5600" s="1">
        <v>0.6</v>
      </c>
      <c r="N5600" s="1" t="s">
        <v>83</v>
      </c>
      <c r="O5600" s="1">
        <v>0.7</v>
      </c>
      <c r="P5600" s="1" t="s">
        <v>84</v>
      </c>
      <c r="Q5600" s="1">
        <v>0.8</v>
      </c>
      <c r="R5600" s="1" t="s">
        <v>85</v>
      </c>
      <c r="S5600" s="1">
        <v>0</v>
      </c>
      <c r="U5600" s="1">
        <v>0</v>
      </c>
      <c r="W5600" s="1">
        <v>0</v>
      </c>
      <c r="Y5600" s="1">
        <v>0</v>
      </c>
      <c r="AA5600" s="1">
        <v>0</v>
      </c>
      <c r="AC5600" s="1">
        <v>0</v>
      </c>
      <c r="AE5600" s="1">
        <v>0</v>
      </c>
      <c r="AG5600" s="1">
        <v>4</v>
      </c>
      <c r="AH5600" s="1">
        <v>11999.99</v>
      </c>
    </row>
    <row r="5601" spans="1:34">
      <c r="A5601" s="1" t="s">
        <v>14395</v>
      </c>
      <c r="B5601" s="1" t="s">
        <v>14396</v>
      </c>
      <c r="C5601" s="1" t="s">
        <v>163</v>
      </c>
      <c r="D5601" s="1">
        <v>1</v>
      </c>
      <c r="E5601" s="1">
        <v>43838</v>
      </c>
      <c r="F5601" s="1" t="s">
        <v>20332</v>
      </c>
      <c r="G5601" s="1" t="s">
        <v>72</v>
      </c>
      <c r="H5601" s="1" t="s">
        <v>73</v>
      </c>
      <c r="I5601" s="1">
        <v>0</v>
      </c>
      <c r="J5601" s="1" t="s">
        <v>434</v>
      </c>
      <c r="K5601" s="1">
        <v>0.8</v>
      </c>
      <c r="L5601" s="1" t="s">
        <v>75</v>
      </c>
      <c r="M5601" s="1">
        <v>0</v>
      </c>
      <c r="O5601" s="1">
        <v>0</v>
      </c>
      <c r="Q5601" s="1">
        <v>0</v>
      </c>
      <c r="S5601" s="1">
        <v>0</v>
      </c>
      <c r="U5601" s="1">
        <v>0</v>
      </c>
      <c r="W5601" s="1">
        <v>0</v>
      </c>
      <c r="Y5601" s="1">
        <v>0</v>
      </c>
      <c r="AA5601" s="1">
        <v>0</v>
      </c>
      <c r="AC5601" s="1">
        <v>0</v>
      </c>
      <c r="AE5601" s="1">
        <v>0</v>
      </c>
      <c r="AG5601" s="1">
        <v>2</v>
      </c>
      <c r="AH5601" s="1">
        <v>7500</v>
      </c>
    </row>
    <row r="5602" spans="1:34">
      <c r="A5602" s="1" t="s">
        <v>14397</v>
      </c>
      <c r="B5602" s="1" t="s">
        <v>14398</v>
      </c>
      <c r="C5602" s="1" t="s">
        <v>235</v>
      </c>
      <c r="D5602" s="1">
        <v>14</v>
      </c>
      <c r="E5602" s="4">
        <v>44711</v>
      </c>
      <c r="F5602" s="1" t="s">
        <v>14399</v>
      </c>
      <c r="G5602" s="1" t="s">
        <v>72</v>
      </c>
      <c r="H5602" s="1" t="s">
        <v>65</v>
      </c>
      <c r="I5602" s="1">
        <v>0.8</v>
      </c>
      <c r="J5602" s="1" t="s">
        <v>75</v>
      </c>
      <c r="K5602" s="1">
        <v>0</v>
      </c>
      <c r="M5602" s="1">
        <v>0</v>
      </c>
      <c r="O5602" s="1">
        <v>0</v>
      </c>
      <c r="Q5602" s="1">
        <v>0</v>
      </c>
      <c r="S5602" s="1">
        <v>0</v>
      </c>
      <c r="U5602" s="1">
        <v>0</v>
      </c>
      <c r="W5602" s="1">
        <v>0</v>
      </c>
      <c r="Y5602" s="1">
        <v>0</v>
      </c>
      <c r="AA5602" s="1">
        <v>0</v>
      </c>
      <c r="AC5602" s="1">
        <v>0</v>
      </c>
      <c r="AE5602" s="1">
        <v>0</v>
      </c>
      <c r="AG5602" s="1">
        <v>1</v>
      </c>
      <c r="AH5602" s="1">
        <v>0</v>
      </c>
    </row>
    <row r="5603" spans="1:34">
      <c r="A5603" s="1" t="s">
        <v>14400</v>
      </c>
      <c r="B5603" s="1" t="s">
        <v>14401</v>
      </c>
      <c r="C5603" s="1" t="s">
        <v>306</v>
      </c>
      <c r="D5603" s="1">
        <v>62</v>
      </c>
      <c r="E5603" s="1">
        <v>44194</v>
      </c>
      <c r="F5603" s="1" t="s">
        <v>20332</v>
      </c>
      <c r="G5603" s="1" t="s">
        <v>72</v>
      </c>
      <c r="H5603" s="1" t="s">
        <v>65</v>
      </c>
      <c r="I5603" s="1">
        <v>0.5</v>
      </c>
      <c r="J5603" s="1" t="s">
        <v>75</v>
      </c>
      <c r="K5603" s="1">
        <v>0</v>
      </c>
      <c r="M5603" s="1">
        <v>0</v>
      </c>
      <c r="O5603" s="1">
        <v>0</v>
      </c>
      <c r="Q5603" s="1">
        <v>0</v>
      </c>
      <c r="S5603" s="1">
        <v>0</v>
      </c>
      <c r="U5603" s="1">
        <v>0</v>
      </c>
      <c r="W5603" s="1">
        <v>0</v>
      </c>
      <c r="Y5603" s="1">
        <v>0</v>
      </c>
      <c r="AA5603" s="1">
        <v>0</v>
      </c>
      <c r="AC5603" s="1">
        <v>0</v>
      </c>
      <c r="AE5603" s="1">
        <v>0</v>
      </c>
      <c r="AG5603" s="1">
        <v>1</v>
      </c>
      <c r="AH5603" s="1">
        <v>0</v>
      </c>
    </row>
    <row r="5604" spans="1:34">
      <c r="A5604" s="1" t="s">
        <v>14402</v>
      </c>
      <c r="B5604" s="1" t="s">
        <v>14403</v>
      </c>
      <c r="C5604" s="1" t="s">
        <v>112</v>
      </c>
      <c r="H5604" s="1" t="s">
        <v>65</v>
      </c>
      <c r="I5604" s="1" t="s">
        <v>66</v>
      </c>
      <c r="V5604" s="1" t="s">
        <v>67</v>
      </c>
    </row>
    <row r="5605" spans="1:34">
      <c r="A5605" s="1" t="s">
        <v>14404</v>
      </c>
      <c r="B5605" s="1" t="s">
        <v>14405</v>
      </c>
      <c r="C5605" s="1" t="s">
        <v>112</v>
      </c>
      <c r="D5605" s="1">
        <v>3</v>
      </c>
      <c r="E5605" s="4">
        <v>44712</v>
      </c>
      <c r="F5605" s="1" t="s">
        <v>14406</v>
      </c>
      <c r="G5605" s="1" t="s">
        <v>72</v>
      </c>
      <c r="H5605" s="1" t="s">
        <v>65</v>
      </c>
      <c r="I5605" s="1">
        <v>0.6</v>
      </c>
      <c r="J5605" s="1" t="s">
        <v>75</v>
      </c>
      <c r="K5605" s="1">
        <v>0</v>
      </c>
      <c r="M5605" s="1">
        <v>0</v>
      </c>
      <c r="O5605" s="1">
        <v>0</v>
      </c>
      <c r="Q5605" s="1">
        <v>0</v>
      </c>
      <c r="S5605" s="1">
        <v>0</v>
      </c>
      <c r="U5605" s="1">
        <v>0</v>
      </c>
      <c r="W5605" s="1">
        <v>0</v>
      </c>
      <c r="Y5605" s="1">
        <v>0</v>
      </c>
      <c r="AA5605" s="1">
        <v>0</v>
      </c>
      <c r="AC5605" s="1">
        <v>0</v>
      </c>
      <c r="AE5605" s="1">
        <v>0</v>
      </c>
      <c r="AG5605" s="1">
        <v>1</v>
      </c>
      <c r="AH5605" s="1">
        <v>0</v>
      </c>
    </row>
    <row r="5606" spans="1:34">
      <c r="A5606" s="1" t="s">
        <v>14407</v>
      </c>
      <c r="B5606" s="1" t="s">
        <v>14408</v>
      </c>
      <c r="C5606" s="1" t="s">
        <v>369</v>
      </c>
      <c r="D5606" s="1">
        <v>12</v>
      </c>
      <c r="E5606" s="1">
        <v>41849</v>
      </c>
      <c r="F5606" s="1" t="s">
        <v>20332</v>
      </c>
      <c r="G5606" s="1" t="s">
        <v>72</v>
      </c>
      <c r="H5606" s="1" t="s">
        <v>65</v>
      </c>
      <c r="I5606" s="1">
        <v>0.6</v>
      </c>
      <c r="J5606" s="1" t="s">
        <v>75</v>
      </c>
      <c r="K5606" s="1">
        <v>0</v>
      </c>
      <c r="M5606" s="1">
        <v>0</v>
      </c>
      <c r="O5606" s="1">
        <v>0</v>
      </c>
      <c r="Q5606" s="1">
        <v>0</v>
      </c>
      <c r="S5606" s="1">
        <v>0</v>
      </c>
      <c r="U5606" s="1">
        <v>0</v>
      </c>
      <c r="W5606" s="1">
        <v>0</v>
      </c>
      <c r="Y5606" s="1">
        <v>0</v>
      </c>
      <c r="AA5606" s="1">
        <v>0</v>
      </c>
      <c r="AC5606" s="1">
        <v>0</v>
      </c>
      <c r="AE5606" s="1">
        <v>0</v>
      </c>
      <c r="AG5606" s="1">
        <v>1</v>
      </c>
      <c r="AH5606" s="1">
        <v>0</v>
      </c>
    </row>
    <row r="5607" spans="1:34">
      <c r="A5607" s="1" t="s">
        <v>14409</v>
      </c>
      <c r="B5607" s="1" t="s">
        <v>14410</v>
      </c>
      <c r="C5607" s="1" t="s">
        <v>369</v>
      </c>
      <c r="D5607" s="1">
        <v>11</v>
      </c>
      <c r="E5607" s="4">
        <v>44634</v>
      </c>
      <c r="F5607" s="1" t="s">
        <v>14411</v>
      </c>
      <c r="G5607" s="1" t="s">
        <v>72</v>
      </c>
      <c r="H5607" s="1" t="s">
        <v>65</v>
      </c>
      <c r="I5607" s="1">
        <v>0.8</v>
      </c>
      <c r="J5607" s="1" t="s">
        <v>75</v>
      </c>
      <c r="K5607" s="1">
        <v>0</v>
      </c>
      <c r="M5607" s="1">
        <v>0</v>
      </c>
      <c r="O5607" s="1">
        <v>0</v>
      </c>
      <c r="Q5607" s="1">
        <v>0</v>
      </c>
      <c r="S5607" s="1">
        <v>0</v>
      </c>
      <c r="U5607" s="1">
        <v>0</v>
      </c>
      <c r="W5607" s="1">
        <v>0</v>
      </c>
      <c r="Y5607" s="1">
        <v>0</v>
      </c>
      <c r="AA5607" s="1">
        <v>0</v>
      </c>
      <c r="AC5607" s="1">
        <v>0</v>
      </c>
      <c r="AE5607" s="1">
        <v>0</v>
      </c>
      <c r="AG5607" s="1">
        <v>1</v>
      </c>
      <c r="AH5607" s="1">
        <v>0</v>
      </c>
    </row>
    <row r="5608" spans="1:34">
      <c r="A5608" s="1" t="s">
        <v>14412</v>
      </c>
      <c r="B5608" s="1" t="s">
        <v>14413</v>
      </c>
      <c r="C5608" s="1" t="s">
        <v>255</v>
      </c>
      <c r="D5608" s="1">
        <v>2</v>
      </c>
      <c r="E5608" s="4">
        <v>44618</v>
      </c>
      <c r="F5608" s="1" t="s">
        <v>14414</v>
      </c>
      <c r="G5608" s="1" t="s">
        <v>72</v>
      </c>
      <c r="H5608" s="1" t="s">
        <v>65</v>
      </c>
      <c r="I5608" s="1">
        <v>0.8</v>
      </c>
      <c r="J5608" s="1" t="s">
        <v>75</v>
      </c>
      <c r="K5608" s="1">
        <v>0</v>
      </c>
      <c r="M5608" s="1">
        <v>0</v>
      </c>
      <c r="O5608" s="1">
        <v>0</v>
      </c>
      <c r="Q5608" s="1">
        <v>0</v>
      </c>
      <c r="S5608" s="1">
        <v>0</v>
      </c>
      <c r="U5608" s="1">
        <v>0</v>
      </c>
      <c r="W5608" s="1">
        <v>0</v>
      </c>
      <c r="Y5608" s="1">
        <v>0</v>
      </c>
      <c r="AA5608" s="1">
        <v>0</v>
      </c>
      <c r="AC5608" s="1">
        <v>0</v>
      </c>
      <c r="AE5608" s="1">
        <v>0</v>
      </c>
      <c r="AG5608" s="1">
        <v>1</v>
      </c>
      <c r="AH5608" s="1">
        <v>0</v>
      </c>
    </row>
    <row r="5609" spans="1:34">
      <c r="A5609" s="1" t="s">
        <v>14415</v>
      </c>
      <c r="B5609" s="1" t="s">
        <v>14416</v>
      </c>
      <c r="C5609" s="1" t="s">
        <v>259</v>
      </c>
      <c r="D5609" s="1">
        <v>4</v>
      </c>
      <c r="E5609" s="4">
        <v>44637</v>
      </c>
      <c r="F5609" s="1" t="s">
        <v>14417</v>
      </c>
      <c r="G5609" s="1" t="s">
        <v>80</v>
      </c>
      <c r="H5609" s="1" t="s">
        <v>73</v>
      </c>
      <c r="I5609" s="1">
        <v>0.5</v>
      </c>
      <c r="J5609" s="1" t="s">
        <v>82</v>
      </c>
      <c r="K5609" s="1">
        <v>0.6</v>
      </c>
      <c r="L5609" s="1" t="s">
        <v>83</v>
      </c>
      <c r="M5609" s="1">
        <v>0.6</v>
      </c>
      <c r="N5609" s="1" t="s">
        <v>84</v>
      </c>
      <c r="O5609" s="1">
        <v>0.8</v>
      </c>
      <c r="P5609" s="1" t="s">
        <v>85</v>
      </c>
      <c r="Q5609" s="1">
        <v>0</v>
      </c>
      <c r="S5609" s="1">
        <v>0</v>
      </c>
      <c r="U5609" s="1">
        <v>0</v>
      </c>
      <c r="W5609" s="1">
        <v>0</v>
      </c>
      <c r="Y5609" s="1">
        <v>0</v>
      </c>
      <c r="AA5609" s="1">
        <v>0</v>
      </c>
      <c r="AC5609" s="1">
        <v>0</v>
      </c>
      <c r="AE5609" s="1">
        <v>0</v>
      </c>
      <c r="AG5609" s="1">
        <v>3</v>
      </c>
      <c r="AH5609" s="1">
        <v>0</v>
      </c>
    </row>
    <row r="5610" spans="1:34">
      <c r="A5610" s="1" t="s">
        <v>14418</v>
      </c>
      <c r="B5610" s="1" t="s">
        <v>14419</v>
      </c>
      <c r="C5610" s="1" t="s">
        <v>365</v>
      </c>
      <c r="D5610" s="1">
        <v>49</v>
      </c>
      <c r="E5610" s="4">
        <v>44558</v>
      </c>
      <c r="F5610" s="1" t="s">
        <v>14420</v>
      </c>
      <c r="G5610" s="1" t="s">
        <v>72</v>
      </c>
      <c r="H5610" s="1" t="s">
        <v>73</v>
      </c>
      <c r="I5610" s="1">
        <v>0</v>
      </c>
      <c r="J5610" s="1" t="s">
        <v>89</v>
      </c>
      <c r="K5610" s="1">
        <v>0.8</v>
      </c>
      <c r="L5610" s="1" t="s">
        <v>75</v>
      </c>
      <c r="M5610" s="1">
        <v>0</v>
      </c>
      <c r="O5610" s="1">
        <v>0</v>
      </c>
      <c r="Q5610" s="1">
        <v>0</v>
      </c>
      <c r="S5610" s="1">
        <v>0</v>
      </c>
      <c r="U5610" s="1">
        <v>0</v>
      </c>
      <c r="W5610" s="1">
        <v>0</v>
      </c>
      <c r="Y5610" s="1">
        <v>0</v>
      </c>
      <c r="AA5610" s="1">
        <v>0</v>
      </c>
      <c r="AC5610" s="1">
        <v>0</v>
      </c>
      <c r="AE5610" s="1">
        <v>0</v>
      </c>
      <c r="AG5610" s="1">
        <v>2</v>
      </c>
      <c r="AH5610" s="1">
        <v>12000</v>
      </c>
    </row>
    <row r="5611" spans="1:34">
      <c r="A5611" s="1" t="s">
        <v>14421</v>
      </c>
      <c r="B5611" s="1" t="s">
        <v>14422</v>
      </c>
      <c r="C5611" s="1" t="s">
        <v>98</v>
      </c>
      <c r="D5611" s="1">
        <v>14</v>
      </c>
      <c r="E5611" s="4">
        <v>44665</v>
      </c>
      <c r="F5611" s="1" t="s">
        <v>14423</v>
      </c>
      <c r="G5611" s="1" t="s">
        <v>80</v>
      </c>
      <c r="H5611" s="1" t="s">
        <v>73</v>
      </c>
      <c r="I5611" s="1">
        <v>0.7</v>
      </c>
      <c r="J5611" s="1" t="s">
        <v>82</v>
      </c>
      <c r="K5611" s="1">
        <v>0.75</v>
      </c>
      <c r="L5611" s="1" t="s">
        <v>83</v>
      </c>
      <c r="M5611" s="1">
        <v>0.78</v>
      </c>
      <c r="N5611" s="1" t="s">
        <v>84</v>
      </c>
      <c r="O5611" s="1">
        <v>0.8</v>
      </c>
      <c r="P5611" s="1" t="s">
        <v>85</v>
      </c>
      <c r="Q5611" s="1">
        <v>0</v>
      </c>
      <c r="S5611" s="1">
        <v>0</v>
      </c>
      <c r="U5611" s="1">
        <v>0</v>
      </c>
      <c r="W5611" s="1">
        <v>0</v>
      </c>
      <c r="Y5611" s="1">
        <v>0</v>
      </c>
      <c r="AA5611" s="1">
        <v>0</v>
      </c>
      <c r="AC5611" s="1">
        <v>0</v>
      </c>
      <c r="AE5611" s="1">
        <v>0</v>
      </c>
      <c r="AG5611" s="1">
        <v>3</v>
      </c>
      <c r="AH5611" s="1">
        <v>0</v>
      </c>
    </row>
    <row r="5612" spans="1:34">
      <c r="A5612" s="1" t="s">
        <v>14424</v>
      </c>
      <c r="B5612" s="1" t="s">
        <v>14425</v>
      </c>
      <c r="C5612" s="1" t="s">
        <v>163</v>
      </c>
      <c r="D5612" s="1">
        <v>11</v>
      </c>
      <c r="E5612" s="4">
        <v>44655</v>
      </c>
      <c r="F5612" s="1" t="s">
        <v>14426</v>
      </c>
      <c r="G5612" s="1" t="s">
        <v>72</v>
      </c>
      <c r="H5612" s="1" t="s">
        <v>65</v>
      </c>
      <c r="I5612" s="1">
        <v>0.5</v>
      </c>
      <c r="J5612" s="1" t="s">
        <v>75</v>
      </c>
      <c r="K5612" s="1">
        <v>0</v>
      </c>
      <c r="M5612" s="1">
        <v>0</v>
      </c>
      <c r="O5612" s="1">
        <v>0</v>
      </c>
      <c r="Q5612" s="1">
        <v>0</v>
      </c>
      <c r="S5612" s="1">
        <v>0</v>
      </c>
      <c r="U5612" s="1">
        <v>0</v>
      </c>
      <c r="W5612" s="1">
        <v>0</v>
      </c>
      <c r="Y5612" s="1">
        <v>0</v>
      </c>
      <c r="AA5612" s="1">
        <v>0</v>
      </c>
      <c r="AC5612" s="1">
        <v>0</v>
      </c>
      <c r="AE5612" s="1">
        <v>0</v>
      </c>
      <c r="AG5612" s="1">
        <v>1</v>
      </c>
      <c r="AH5612" s="1">
        <v>0</v>
      </c>
    </row>
    <row r="5613" spans="1:34">
      <c r="A5613" s="1" t="s">
        <v>14427</v>
      </c>
      <c r="B5613" s="1" t="s">
        <v>14428</v>
      </c>
      <c r="C5613" s="1" t="s">
        <v>98</v>
      </c>
      <c r="D5613" s="1">
        <v>3</v>
      </c>
      <c r="E5613" s="4">
        <v>44650</v>
      </c>
      <c r="F5613" s="1" t="s">
        <v>14429</v>
      </c>
      <c r="G5613" s="1" t="s">
        <v>72</v>
      </c>
      <c r="H5613" s="1" t="s">
        <v>73</v>
      </c>
      <c r="I5613" s="1">
        <v>0</v>
      </c>
      <c r="J5613" s="1" t="s">
        <v>397</v>
      </c>
      <c r="K5613" s="1">
        <v>0.8</v>
      </c>
      <c r="L5613" s="1" t="s">
        <v>75</v>
      </c>
      <c r="M5613" s="1">
        <v>0</v>
      </c>
      <c r="O5613" s="1">
        <v>0</v>
      </c>
      <c r="Q5613" s="1">
        <v>0</v>
      </c>
      <c r="S5613" s="1">
        <v>0</v>
      </c>
      <c r="U5613" s="1">
        <v>0</v>
      </c>
      <c r="W5613" s="1">
        <v>0</v>
      </c>
      <c r="Y5613" s="1">
        <v>0</v>
      </c>
      <c r="AA5613" s="1">
        <v>0</v>
      </c>
      <c r="AC5613" s="1">
        <v>0</v>
      </c>
      <c r="AE5613" s="1">
        <v>0</v>
      </c>
      <c r="AG5613" s="1">
        <v>2</v>
      </c>
      <c r="AH5613" s="1">
        <v>8000</v>
      </c>
    </row>
    <row r="5614" spans="1:34">
      <c r="A5614" s="1" t="s">
        <v>14430</v>
      </c>
      <c r="B5614" s="1" t="s">
        <v>14431</v>
      </c>
      <c r="C5614" s="1" t="s">
        <v>365</v>
      </c>
      <c r="D5614" s="1">
        <v>26</v>
      </c>
      <c r="E5614" s="4">
        <v>44560</v>
      </c>
      <c r="F5614" s="1" t="s">
        <v>14432</v>
      </c>
      <c r="G5614" s="1" t="s">
        <v>72</v>
      </c>
      <c r="H5614" s="1" t="s">
        <v>65</v>
      </c>
      <c r="I5614" s="1">
        <v>0.65</v>
      </c>
      <c r="J5614" s="1" t="s">
        <v>75</v>
      </c>
      <c r="K5614" s="1">
        <v>0</v>
      </c>
      <c r="M5614" s="1">
        <v>0</v>
      </c>
      <c r="O5614" s="1">
        <v>0</v>
      </c>
      <c r="Q5614" s="1">
        <v>0</v>
      </c>
      <c r="S5614" s="1">
        <v>0</v>
      </c>
      <c r="U5614" s="1">
        <v>0</v>
      </c>
      <c r="W5614" s="1">
        <v>0</v>
      </c>
      <c r="Y5614" s="1">
        <v>0</v>
      </c>
      <c r="AA5614" s="1">
        <v>0</v>
      </c>
      <c r="AC5614" s="1">
        <v>0</v>
      </c>
      <c r="AE5614" s="1">
        <v>0</v>
      </c>
      <c r="AG5614" s="1">
        <v>1</v>
      </c>
      <c r="AH5614" s="1">
        <v>0</v>
      </c>
    </row>
    <row r="5615" spans="1:34">
      <c r="A5615" s="1" t="s">
        <v>14433</v>
      </c>
      <c r="B5615" s="1" t="s">
        <v>14434</v>
      </c>
      <c r="C5615" s="1" t="s">
        <v>255</v>
      </c>
      <c r="D5615" s="1">
        <v>3</v>
      </c>
      <c r="E5615" s="1">
        <v>44650</v>
      </c>
      <c r="F5615" s="1" t="s">
        <v>20725</v>
      </c>
      <c r="G5615" s="1" t="s">
        <v>72</v>
      </c>
      <c r="H5615" s="1" t="s">
        <v>65</v>
      </c>
      <c r="I5615" s="1">
        <v>0.7</v>
      </c>
      <c r="J5615" s="1" t="s">
        <v>75</v>
      </c>
      <c r="K5615" s="1">
        <v>0</v>
      </c>
      <c r="M5615" s="1">
        <v>0</v>
      </c>
      <c r="O5615" s="1">
        <v>0</v>
      </c>
      <c r="Q5615" s="1">
        <v>0</v>
      </c>
      <c r="S5615" s="1">
        <v>0</v>
      </c>
      <c r="U5615" s="1">
        <v>0</v>
      </c>
      <c r="W5615" s="1">
        <v>0</v>
      </c>
      <c r="Y5615" s="1">
        <v>0</v>
      </c>
      <c r="AA5615" s="1">
        <v>0</v>
      </c>
      <c r="AC5615" s="1">
        <v>0</v>
      </c>
      <c r="AE5615" s="1">
        <v>0</v>
      </c>
      <c r="AG5615" s="1">
        <v>1</v>
      </c>
      <c r="AH5615" s="1">
        <v>0</v>
      </c>
    </row>
    <row r="5616" spans="1:34">
      <c r="A5616" s="1" t="s">
        <v>14435</v>
      </c>
      <c r="B5616" s="1" t="s">
        <v>14436</v>
      </c>
      <c r="C5616" s="1" t="s">
        <v>112</v>
      </c>
      <c r="D5616" s="1">
        <v>4</v>
      </c>
      <c r="E5616" s="1">
        <v>44245</v>
      </c>
      <c r="F5616" s="1" t="s">
        <v>20340</v>
      </c>
      <c r="G5616" s="1" t="s">
        <v>20341</v>
      </c>
      <c r="H5616" s="1" t="s">
        <v>73</v>
      </c>
      <c r="I5616" s="1">
        <v>0</v>
      </c>
      <c r="J5616" s="1" t="s">
        <v>74</v>
      </c>
      <c r="K5616" s="1">
        <v>0.4</v>
      </c>
      <c r="L5616" s="1" t="s">
        <v>82</v>
      </c>
      <c r="M5616" s="1">
        <v>0.6</v>
      </c>
      <c r="N5616" s="1" t="s">
        <v>83</v>
      </c>
      <c r="O5616" s="1">
        <v>0.7</v>
      </c>
      <c r="P5616" s="1" t="s">
        <v>84</v>
      </c>
      <c r="Q5616" s="1">
        <v>0.75</v>
      </c>
      <c r="R5616" s="1" t="s">
        <v>85</v>
      </c>
      <c r="S5616" s="1">
        <v>0</v>
      </c>
      <c r="U5616" s="1">
        <v>0</v>
      </c>
      <c r="W5616" s="1">
        <v>0</v>
      </c>
      <c r="Y5616" s="1">
        <v>0</v>
      </c>
      <c r="AA5616" s="1">
        <v>0</v>
      </c>
      <c r="AC5616" s="1">
        <v>0</v>
      </c>
      <c r="AE5616" s="1">
        <v>0</v>
      </c>
      <c r="AG5616" s="1">
        <v>4</v>
      </c>
      <c r="AH5616" s="1">
        <v>10000</v>
      </c>
    </row>
    <row r="5617" spans="1:34">
      <c r="A5617" s="1" t="s">
        <v>14437</v>
      </c>
      <c r="B5617" s="1" t="s">
        <v>14438</v>
      </c>
      <c r="C5617" s="1" t="s">
        <v>112</v>
      </c>
      <c r="D5617" s="1">
        <v>2</v>
      </c>
      <c r="E5617" s="1">
        <v>44708</v>
      </c>
      <c r="F5617" s="1" t="s">
        <v>20726</v>
      </c>
      <c r="G5617" s="1" t="s">
        <v>72</v>
      </c>
      <c r="H5617" s="1" t="s">
        <v>65</v>
      </c>
      <c r="I5617" s="1">
        <v>0.3</v>
      </c>
      <c r="J5617" s="1" t="s">
        <v>75</v>
      </c>
      <c r="K5617" s="1">
        <v>0</v>
      </c>
      <c r="M5617" s="1">
        <v>0</v>
      </c>
      <c r="O5617" s="1">
        <v>0</v>
      </c>
      <c r="Q5617" s="1">
        <v>0</v>
      </c>
      <c r="S5617" s="1">
        <v>0</v>
      </c>
      <c r="U5617" s="1">
        <v>0</v>
      </c>
      <c r="W5617" s="1">
        <v>0</v>
      </c>
      <c r="Y5617" s="1">
        <v>0</v>
      </c>
      <c r="AA5617" s="1">
        <v>0</v>
      </c>
      <c r="AC5617" s="1">
        <v>0</v>
      </c>
      <c r="AE5617" s="1">
        <v>0</v>
      </c>
      <c r="AG5617" s="1">
        <v>1</v>
      </c>
      <c r="AH5617" s="1">
        <v>0</v>
      </c>
    </row>
    <row r="5618" spans="1:34">
      <c r="A5618" s="1" t="s">
        <v>14439</v>
      </c>
      <c r="B5618" s="1" t="s">
        <v>14440</v>
      </c>
      <c r="C5618" s="1" t="s">
        <v>279</v>
      </c>
      <c r="D5618" s="1">
        <v>10</v>
      </c>
      <c r="E5618" s="1">
        <v>42094</v>
      </c>
      <c r="F5618" s="1" t="s">
        <v>20332</v>
      </c>
      <c r="G5618" s="1" t="s">
        <v>72</v>
      </c>
      <c r="H5618" s="1" t="s">
        <v>65</v>
      </c>
      <c r="I5618" s="1">
        <v>0.4</v>
      </c>
      <c r="J5618" s="1" t="s">
        <v>75</v>
      </c>
      <c r="K5618" s="1">
        <v>0</v>
      </c>
      <c r="M5618" s="1">
        <v>0</v>
      </c>
      <c r="O5618" s="1">
        <v>0</v>
      </c>
      <c r="Q5618" s="1">
        <v>0</v>
      </c>
      <c r="S5618" s="1">
        <v>0</v>
      </c>
      <c r="U5618" s="1">
        <v>0</v>
      </c>
      <c r="W5618" s="1">
        <v>0</v>
      </c>
      <c r="Y5618" s="1">
        <v>0</v>
      </c>
      <c r="AA5618" s="1">
        <v>0</v>
      </c>
      <c r="AC5618" s="1">
        <v>0</v>
      </c>
      <c r="AE5618" s="1">
        <v>0</v>
      </c>
      <c r="AG5618" s="1">
        <v>1</v>
      </c>
      <c r="AH5618" s="1">
        <v>0</v>
      </c>
    </row>
    <row r="5619" spans="1:34">
      <c r="A5619" s="1" t="s">
        <v>14441</v>
      </c>
      <c r="B5619" s="1" t="s">
        <v>14442</v>
      </c>
      <c r="C5619" s="1" t="s">
        <v>491</v>
      </c>
      <c r="D5619" s="1">
        <v>61</v>
      </c>
      <c r="E5619" s="4">
        <v>44708</v>
      </c>
      <c r="F5619" s="1" t="s">
        <v>14443</v>
      </c>
      <c r="G5619" s="1" t="s">
        <v>72</v>
      </c>
      <c r="H5619" s="1" t="s">
        <v>65</v>
      </c>
      <c r="I5619" s="1">
        <v>0.5</v>
      </c>
      <c r="J5619" s="1" t="s">
        <v>75</v>
      </c>
      <c r="K5619" s="1">
        <v>0</v>
      </c>
      <c r="M5619" s="1">
        <v>0</v>
      </c>
      <c r="O5619" s="1">
        <v>0</v>
      </c>
      <c r="Q5619" s="1">
        <v>0</v>
      </c>
      <c r="S5619" s="1">
        <v>0</v>
      </c>
      <c r="U5619" s="1">
        <v>0</v>
      </c>
      <c r="W5619" s="1">
        <v>0</v>
      </c>
      <c r="Y5619" s="1">
        <v>0</v>
      </c>
      <c r="AA5619" s="1">
        <v>0</v>
      </c>
      <c r="AC5619" s="1">
        <v>0</v>
      </c>
      <c r="AE5619" s="1">
        <v>0</v>
      </c>
      <c r="AG5619" s="1">
        <v>1</v>
      </c>
      <c r="AH5619" s="1">
        <v>0</v>
      </c>
    </row>
    <row r="5620" spans="1:34">
      <c r="A5620" s="1" t="s">
        <v>14444</v>
      </c>
      <c r="B5620" s="1" t="s">
        <v>14445</v>
      </c>
      <c r="C5620" s="1" t="s">
        <v>322</v>
      </c>
      <c r="D5620" s="1">
        <v>5</v>
      </c>
      <c r="E5620" s="1">
        <v>44408</v>
      </c>
      <c r="F5620" s="1" t="s">
        <v>20332</v>
      </c>
      <c r="G5620" s="1" t="s">
        <v>72</v>
      </c>
      <c r="H5620" s="1" t="s">
        <v>65</v>
      </c>
      <c r="I5620" s="1">
        <v>0.8</v>
      </c>
      <c r="J5620" s="1" t="s">
        <v>75</v>
      </c>
      <c r="K5620" s="1">
        <v>0</v>
      </c>
      <c r="M5620" s="1">
        <v>0</v>
      </c>
      <c r="O5620" s="1">
        <v>0</v>
      </c>
      <c r="Q5620" s="1">
        <v>0</v>
      </c>
      <c r="S5620" s="1">
        <v>0</v>
      </c>
      <c r="U5620" s="1">
        <v>0</v>
      </c>
      <c r="W5620" s="1">
        <v>0</v>
      </c>
      <c r="Y5620" s="1">
        <v>0</v>
      </c>
      <c r="AA5620" s="1">
        <v>0</v>
      </c>
      <c r="AC5620" s="1">
        <v>0</v>
      </c>
      <c r="AE5620" s="1">
        <v>0</v>
      </c>
      <c r="AG5620" s="1">
        <v>1</v>
      </c>
      <c r="AH5620" s="1">
        <v>0</v>
      </c>
    </row>
    <row r="5621" spans="1:34">
      <c r="A5621" s="1" t="s">
        <v>14446</v>
      </c>
      <c r="B5621" s="1" t="s">
        <v>14447</v>
      </c>
      <c r="C5621" s="1" t="s">
        <v>1756</v>
      </c>
      <c r="D5621" s="1">
        <v>7</v>
      </c>
      <c r="E5621" s="1">
        <v>43567</v>
      </c>
      <c r="F5621" s="1" t="s">
        <v>20332</v>
      </c>
      <c r="G5621" s="1" t="s">
        <v>72</v>
      </c>
      <c r="H5621" s="1" t="s">
        <v>65</v>
      </c>
      <c r="I5621" s="1">
        <v>0.5</v>
      </c>
      <c r="J5621" s="1" t="s">
        <v>75</v>
      </c>
      <c r="K5621" s="1">
        <v>0</v>
      </c>
      <c r="M5621" s="1">
        <v>0</v>
      </c>
      <c r="O5621" s="1">
        <v>0</v>
      </c>
      <c r="Q5621" s="1">
        <v>0</v>
      </c>
      <c r="S5621" s="1">
        <v>0</v>
      </c>
      <c r="U5621" s="1">
        <v>0</v>
      </c>
      <c r="W5621" s="1">
        <v>0</v>
      </c>
      <c r="Y5621" s="1">
        <v>0</v>
      </c>
      <c r="AA5621" s="1">
        <v>0</v>
      </c>
      <c r="AC5621" s="1">
        <v>0</v>
      </c>
      <c r="AE5621" s="1">
        <v>0</v>
      </c>
      <c r="AG5621" s="1">
        <v>1</v>
      </c>
      <c r="AH5621" s="1">
        <v>0</v>
      </c>
    </row>
    <row r="5622" spans="1:34">
      <c r="A5622" s="1" t="s">
        <v>14448</v>
      </c>
      <c r="B5622" s="1" t="s">
        <v>14449</v>
      </c>
      <c r="C5622" s="1" t="s">
        <v>30</v>
      </c>
      <c r="D5622" s="1">
        <v>12</v>
      </c>
      <c r="E5622" s="4">
        <v>44678</v>
      </c>
      <c r="F5622" s="1" t="s">
        <v>14450</v>
      </c>
      <c r="G5622" s="1" t="s">
        <v>72</v>
      </c>
      <c r="H5622" s="1" t="s">
        <v>73</v>
      </c>
      <c r="I5622" s="1">
        <v>0</v>
      </c>
      <c r="J5622" s="1" t="s">
        <v>222</v>
      </c>
      <c r="K5622" s="1">
        <v>0.8</v>
      </c>
      <c r="L5622" s="1" t="s">
        <v>75</v>
      </c>
      <c r="M5622" s="1">
        <v>0</v>
      </c>
      <c r="O5622" s="1">
        <v>0</v>
      </c>
      <c r="Q5622" s="1">
        <v>0</v>
      </c>
      <c r="S5622" s="1">
        <v>0</v>
      </c>
      <c r="U5622" s="1">
        <v>0</v>
      </c>
      <c r="W5622" s="1">
        <v>0</v>
      </c>
      <c r="Y5622" s="1">
        <v>0</v>
      </c>
      <c r="AA5622" s="1">
        <v>0</v>
      </c>
      <c r="AC5622" s="1">
        <v>0</v>
      </c>
      <c r="AE5622" s="1">
        <v>0</v>
      </c>
      <c r="AG5622" s="1">
        <v>2</v>
      </c>
      <c r="AH5622" s="1">
        <v>9999.99</v>
      </c>
    </row>
    <row r="5623" spans="1:34">
      <c r="A5623" s="1" t="s">
        <v>14451</v>
      </c>
      <c r="B5623" s="1" t="s">
        <v>14452</v>
      </c>
      <c r="C5623" s="1" t="s">
        <v>112</v>
      </c>
      <c r="D5623" s="1">
        <v>6</v>
      </c>
      <c r="E5623" s="4">
        <v>44649</v>
      </c>
      <c r="F5623" s="1" t="s">
        <v>14453</v>
      </c>
      <c r="G5623" s="1" t="s">
        <v>72</v>
      </c>
      <c r="H5623" s="1" t="s">
        <v>65</v>
      </c>
      <c r="I5623" s="1">
        <v>0.5</v>
      </c>
      <c r="J5623" s="1" t="s">
        <v>75</v>
      </c>
      <c r="K5623" s="1">
        <v>0</v>
      </c>
      <c r="M5623" s="1">
        <v>0</v>
      </c>
      <c r="O5623" s="1">
        <v>0</v>
      </c>
      <c r="Q5623" s="1">
        <v>0</v>
      </c>
      <c r="S5623" s="1">
        <v>0</v>
      </c>
      <c r="U5623" s="1">
        <v>0</v>
      </c>
      <c r="W5623" s="1">
        <v>0</v>
      </c>
      <c r="Y5623" s="1">
        <v>0</v>
      </c>
      <c r="AA5623" s="1">
        <v>0</v>
      </c>
      <c r="AC5623" s="1">
        <v>0</v>
      </c>
      <c r="AE5623" s="1">
        <v>0</v>
      </c>
      <c r="AG5623" s="1">
        <v>1</v>
      </c>
      <c r="AH5623" s="1">
        <v>0</v>
      </c>
    </row>
    <row r="5624" spans="1:34">
      <c r="A5624" s="1" t="s">
        <v>14454</v>
      </c>
      <c r="B5624" s="1" t="s">
        <v>14455</v>
      </c>
      <c r="C5624" s="1" t="s">
        <v>259</v>
      </c>
      <c r="D5624" s="1">
        <v>43</v>
      </c>
      <c r="E5624" s="4">
        <v>44552</v>
      </c>
      <c r="F5624" s="1" t="s">
        <v>14456</v>
      </c>
      <c r="G5624" s="1" t="s">
        <v>72</v>
      </c>
      <c r="H5624" s="1" t="s">
        <v>65</v>
      </c>
      <c r="I5624" s="1">
        <v>0.8</v>
      </c>
      <c r="J5624" s="1" t="s">
        <v>75</v>
      </c>
      <c r="K5624" s="1">
        <v>0</v>
      </c>
      <c r="M5624" s="1">
        <v>0</v>
      </c>
      <c r="O5624" s="1">
        <v>0</v>
      </c>
      <c r="Q5624" s="1">
        <v>0</v>
      </c>
      <c r="S5624" s="1">
        <v>0</v>
      </c>
      <c r="U5624" s="1">
        <v>0</v>
      </c>
      <c r="W5624" s="1">
        <v>0</v>
      </c>
      <c r="Y5624" s="1">
        <v>0</v>
      </c>
      <c r="AA5624" s="1">
        <v>0</v>
      </c>
      <c r="AC5624" s="1">
        <v>0</v>
      </c>
      <c r="AE5624" s="1">
        <v>0</v>
      </c>
      <c r="AG5624" s="1">
        <v>1</v>
      </c>
      <c r="AH5624" s="1">
        <v>0</v>
      </c>
    </row>
    <row r="5625" spans="1:34">
      <c r="A5625" s="1" t="s">
        <v>14457</v>
      </c>
      <c r="B5625" s="1" t="s">
        <v>14458</v>
      </c>
      <c r="C5625" s="1" t="s">
        <v>228</v>
      </c>
      <c r="H5625" s="1" t="s">
        <v>65</v>
      </c>
      <c r="I5625" s="1" t="s">
        <v>66</v>
      </c>
      <c r="V5625" s="1" t="s">
        <v>67</v>
      </c>
    </row>
    <row r="5626" spans="1:34">
      <c r="A5626" s="1" t="s">
        <v>14459</v>
      </c>
      <c r="B5626" s="1" t="s">
        <v>14460</v>
      </c>
      <c r="C5626" s="1" t="s">
        <v>118</v>
      </c>
      <c r="D5626" s="1">
        <v>13</v>
      </c>
      <c r="E5626" s="1">
        <v>44109</v>
      </c>
      <c r="F5626" s="1" t="s">
        <v>20332</v>
      </c>
      <c r="G5626" s="1" t="s">
        <v>72</v>
      </c>
      <c r="H5626" s="1" t="s">
        <v>65</v>
      </c>
      <c r="I5626" s="1">
        <v>0.2</v>
      </c>
      <c r="J5626" s="1" t="s">
        <v>75</v>
      </c>
      <c r="K5626" s="1">
        <v>0</v>
      </c>
      <c r="M5626" s="1">
        <v>0</v>
      </c>
      <c r="O5626" s="1">
        <v>0</v>
      </c>
      <c r="Q5626" s="1">
        <v>0</v>
      </c>
      <c r="S5626" s="1">
        <v>0</v>
      </c>
      <c r="U5626" s="1">
        <v>0</v>
      </c>
      <c r="W5626" s="1">
        <v>0</v>
      </c>
      <c r="Y5626" s="1">
        <v>0</v>
      </c>
      <c r="AA5626" s="1">
        <v>0</v>
      </c>
      <c r="AC5626" s="1">
        <v>0</v>
      </c>
      <c r="AE5626" s="1">
        <v>0</v>
      </c>
      <c r="AG5626" s="1">
        <v>1</v>
      </c>
      <c r="AH5626" s="1">
        <v>0</v>
      </c>
    </row>
    <row r="5627" spans="1:34">
      <c r="A5627" s="1" t="s">
        <v>14461</v>
      </c>
      <c r="B5627" s="1" t="s">
        <v>14462</v>
      </c>
      <c r="C5627" s="1" t="s">
        <v>175</v>
      </c>
      <c r="D5627" s="1">
        <v>18</v>
      </c>
      <c r="E5627" s="1">
        <v>44050</v>
      </c>
      <c r="F5627" s="1" t="s">
        <v>20332</v>
      </c>
      <c r="G5627" s="1" t="s">
        <v>72</v>
      </c>
      <c r="H5627" s="1" t="s">
        <v>65</v>
      </c>
      <c r="I5627" s="1">
        <v>0.8</v>
      </c>
      <c r="J5627" s="1" t="s">
        <v>75</v>
      </c>
      <c r="K5627" s="1">
        <v>0</v>
      </c>
      <c r="M5627" s="1">
        <v>0</v>
      </c>
      <c r="O5627" s="1">
        <v>0</v>
      </c>
      <c r="Q5627" s="1">
        <v>0</v>
      </c>
      <c r="S5627" s="1">
        <v>0</v>
      </c>
      <c r="U5627" s="1">
        <v>0</v>
      </c>
      <c r="W5627" s="1">
        <v>0</v>
      </c>
      <c r="Y5627" s="1">
        <v>0</v>
      </c>
      <c r="AA5627" s="1">
        <v>0</v>
      </c>
      <c r="AC5627" s="1">
        <v>0</v>
      </c>
      <c r="AE5627" s="1">
        <v>0</v>
      </c>
      <c r="AG5627" s="1">
        <v>1</v>
      </c>
      <c r="AH5627" s="1">
        <v>0</v>
      </c>
    </row>
    <row r="5628" spans="1:34">
      <c r="A5628" s="1" t="s">
        <v>14463</v>
      </c>
      <c r="B5628" s="1" t="s">
        <v>14464</v>
      </c>
      <c r="C5628" s="1" t="s">
        <v>112</v>
      </c>
      <c r="D5628" s="1">
        <v>2</v>
      </c>
      <c r="E5628" s="1">
        <v>44685</v>
      </c>
      <c r="F5628" s="1" t="s">
        <v>20727</v>
      </c>
      <c r="G5628" s="1" t="s">
        <v>72</v>
      </c>
      <c r="H5628" s="1" t="s">
        <v>65</v>
      </c>
      <c r="I5628" s="1">
        <v>0.7</v>
      </c>
      <c r="J5628" s="1" t="s">
        <v>75</v>
      </c>
      <c r="K5628" s="1">
        <v>0</v>
      </c>
      <c r="M5628" s="1">
        <v>0</v>
      </c>
      <c r="O5628" s="1">
        <v>0</v>
      </c>
      <c r="Q5628" s="1">
        <v>0</v>
      </c>
      <c r="S5628" s="1">
        <v>0</v>
      </c>
      <c r="U5628" s="1">
        <v>0</v>
      </c>
      <c r="W5628" s="1">
        <v>0</v>
      </c>
      <c r="Y5628" s="1">
        <v>0</v>
      </c>
      <c r="AA5628" s="1">
        <v>0</v>
      </c>
      <c r="AC5628" s="1">
        <v>0</v>
      </c>
      <c r="AE5628" s="1">
        <v>0</v>
      </c>
      <c r="AG5628" s="1">
        <v>1</v>
      </c>
      <c r="AH5628" s="1">
        <v>0</v>
      </c>
    </row>
    <row r="5629" spans="1:34">
      <c r="A5629" s="1" t="s">
        <v>14465</v>
      </c>
      <c r="B5629" s="1" t="s">
        <v>14466</v>
      </c>
      <c r="C5629" s="1" t="s">
        <v>255</v>
      </c>
      <c r="D5629" s="1">
        <v>6</v>
      </c>
      <c r="E5629" s="4">
        <v>44609</v>
      </c>
      <c r="F5629" s="1" t="s">
        <v>14467</v>
      </c>
      <c r="G5629" s="1" t="s">
        <v>72</v>
      </c>
      <c r="H5629" s="1" t="s">
        <v>65</v>
      </c>
      <c r="I5629" s="1">
        <v>0.4</v>
      </c>
      <c r="J5629" s="1" t="s">
        <v>75</v>
      </c>
      <c r="K5629" s="1">
        <v>0</v>
      </c>
      <c r="M5629" s="1">
        <v>0</v>
      </c>
      <c r="O5629" s="1">
        <v>0</v>
      </c>
      <c r="Q5629" s="1">
        <v>0</v>
      </c>
      <c r="S5629" s="1">
        <v>0</v>
      </c>
      <c r="U5629" s="1">
        <v>0</v>
      </c>
      <c r="W5629" s="1">
        <v>0</v>
      </c>
      <c r="Y5629" s="1">
        <v>0</v>
      </c>
      <c r="AA5629" s="1">
        <v>0</v>
      </c>
      <c r="AC5629" s="1">
        <v>0</v>
      </c>
      <c r="AE5629" s="1">
        <v>0</v>
      </c>
      <c r="AG5629" s="1">
        <v>1</v>
      </c>
      <c r="AH5629" s="1">
        <v>0</v>
      </c>
    </row>
    <row r="5630" spans="1:34">
      <c r="A5630" s="1" t="s">
        <v>14468</v>
      </c>
      <c r="B5630" s="1" t="s">
        <v>14469</v>
      </c>
      <c r="C5630" s="1" t="s">
        <v>146</v>
      </c>
      <c r="D5630" s="1">
        <v>1</v>
      </c>
      <c r="E5630" s="1">
        <v>44316</v>
      </c>
      <c r="F5630" s="1" t="s">
        <v>20332</v>
      </c>
      <c r="G5630" s="1" t="s">
        <v>72</v>
      </c>
      <c r="H5630" s="1" t="s">
        <v>65</v>
      </c>
      <c r="I5630" s="1">
        <v>0.5</v>
      </c>
      <c r="J5630" s="1" t="s">
        <v>75</v>
      </c>
      <c r="K5630" s="1">
        <v>0</v>
      </c>
      <c r="M5630" s="1">
        <v>0</v>
      </c>
      <c r="O5630" s="1">
        <v>0</v>
      </c>
      <c r="Q5630" s="1">
        <v>0</v>
      </c>
      <c r="S5630" s="1">
        <v>0</v>
      </c>
      <c r="U5630" s="1">
        <v>0</v>
      </c>
      <c r="W5630" s="1">
        <v>0</v>
      </c>
      <c r="Y5630" s="1">
        <v>0</v>
      </c>
      <c r="AA5630" s="1">
        <v>0</v>
      </c>
      <c r="AC5630" s="1">
        <v>0</v>
      </c>
      <c r="AE5630" s="1">
        <v>0</v>
      </c>
      <c r="AG5630" s="1">
        <v>1</v>
      </c>
      <c r="AH5630" s="1">
        <v>0</v>
      </c>
    </row>
    <row r="5631" spans="1:34">
      <c r="A5631" s="1" t="s">
        <v>14470</v>
      </c>
      <c r="B5631" s="1" t="s">
        <v>14471</v>
      </c>
      <c r="C5631" s="1" t="s">
        <v>129</v>
      </c>
      <c r="D5631" s="1">
        <v>47</v>
      </c>
      <c r="E5631" s="1">
        <v>44284</v>
      </c>
      <c r="F5631" s="1" t="s">
        <v>20332</v>
      </c>
      <c r="G5631" s="1" t="s">
        <v>72</v>
      </c>
      <c r="H5631" s="1" t="s">
        <v>65</v>
      </c>
      <c r="I5631" s="1">
        <v>0.6</v>
      </c>
      <c r="J5631" s="1" t="s">
        <v>75</v>
      </c>
      <c r="K5631" s="1">
        <v>0</v>
      </c>
      <c r="M5631" s="1">
        <v>0</v>
      </c>
      <c r="O5631" s="1">
        <v>0</v>
      </c>
      <c r="Q5631" s="1">
        <v>0</v>
      </c>
      <c r="S5631" s="1">
        <v>0</v>
      </c>
      <c r="U5631" s="1">
        <v>0</v>
      </c>
      <c r="W5631" s="1">
        <v>0</v>
      </c>
      <c r="Y5631" s="1">
        <v>0</v>
      </c>
      <c r="AA5631" s="1">
        <v>0</v>
      </c>
      <c r="AC5631" s="1">
        <v>0</v>
      </c>
      <c r="AE5631" s="1">
        <v>0</v>
      </c>
      <c r="AG5631" s="1">
        <v>1</v>
      </c>
      <c r="AH5631" s="1">
        <v>0</v>
      </c>
    </row>
    <row r="5632" spans="1:34">
      <c r="A5632" s="1" t="s">
        <v>14472</v>
      </c>
      <c r="B5632" s="1" t="s">
        <v>14473</v>
      </c>
      <c r="C5632" s="1" t="s">
        <v>112</v>
      </c>
      <c r="D5632" s="1">
        <v>3</v>
      </c>
      <c r="E5632" s="1">
        <v>44259</v>
      </c>
      <c r="F5632" s="1" t="s">
        <v>20332</v>
      </c>
      <c r="G5632" s="1" t="s">
        <v>72</v>
      </c>
      <c r="H5632" s="1" t="s">
        <v>65</v>
      </c>
      <c r="I5632" s="1">
        <v>0.5</v>
      </c>
      <c r="J5632" s="1" t="s">
        <v>75</v>
      </c>
      <c r="K5632" s="1">
        <v>0</v>
      </c>
      <c r="M5632" s="1">
        <v>0</v>
      </c>
      <c r="O5632" s="1">
        <v>0</v>
      </c>
      <c r="Q5632" s="1">
        <v>0</v>
      </c>
      <c r="S5632" s="1">
        <v>0</v>
      </c>
      <c r="U5632" s="1">
        <v>0</v>
      </c>
      <c r="W5632" s="1">
        <v>0</v>
      </c>
      <c r="Y5632" s="1">
        <v>0</v>
      </c>
      <c r="AA5632" s="1">
        <v>0</v>
      </c>
      <c r="AC5632" s="1">
        <v>0</v>
      </c>
      <c r="AE5632" s="1">
        <v>0</v>
      </c>
      <c r="AG5632" s="1">
        <v>1</v>
      </c>
      <c r="AH5632" s="1">
        <v>0</v>
      </c>
    </row>
    <row r="5633" spans="1:34">
      <c r="A5633" s="1" t="s">
        <v>14474</v>
      </c>
      <c r="B5633" s="1" t="s">
        <v>14475</v>
      </c>
      <c r="C5633" s="1" t="s">
        <v>365</v>
      </c>
      <c r="H5633" s="1" t="s">
        <v>65</v>
      </c>
      <c r="I5633" s="1" t="s">
        <v>66</v>
      </c>
      <c r="V5633" s="1" t="s">
        <v>67</v>
      </c>
    </row>
    <row r="5634" spans="1:34">
      <c r="A5634" s="1" t="s">
        <v>14476</v>
      </c>
      <c r="B5634" s="1" t="s">
        <v>14477</v>
      </c>
      <c r="C5634" s="1" t="s">
        <v>334</v>
      </c>
      <c r="D5634" s="1">
        <v>23</v>
      </c>
      <c r="E5634" s="1">
        <v>44690</v>
      </c>
      <c r="F5634" s="1" t="s">
        <v>20728</v>
      </c>
      <c r="G5634" s="1" t="s">
        <v>72</v>
      </c>
      <c r="H5634" s="1" t="s">
        <v>65</v>
      </c>
      <c r="I5634" s="1">
        <v>0.8</v>
      </c>
      <c r="J5634" s="1" t="s">
        <v>75</v>
      </c>
      <c r="K5634" s="1">
        <v>0</v>
      </c>
      <c r="M5634" s="1">
        <v>0</v>
      </c>
      <c r="O5634" s="1">
        <v>0</v>
      </c>
      <c r="Q5634" s="1">
        <v>0</v>
      </c>
      <c r="S5634" s="1">
        <v>0</v>
      </c>
      <c r="U5634" s="1">
        <v>0</v>
      </c>
      <c r="W5634" s="1">
        <v>0</v>
      </c>
      <c r="Y5634" s="1">
        <v>0</v>
      </c>
      <c r="AA5634" s="1">
        <v>0</v>
      </c>
      <c r="AC5634" s="1">
        <v>0</v>
      </c>
      <c r="AE5634" s="1">
        <v>0</v>
      </c>
      <c r="AG5634" s="1">
        <v>1</v>
      </c>
      <c r="AH5634" s="1">
        <v>0</v>
      </c>
    </row>
    <row r="5635" spans="1:34">
      <c r="A5635" s="1" t="s">
        <v>14478</v>
      </c>
      <c r="B5635" s="1" t="s">
        <v>14479</v>
      </c>
      <c r="C5635" s="1" t="s">
        <v>118</v>
      </c>
      <c r="D5635" s="1">
        <v>3</v>
      </c>
      <c r="E5635" s="4">
        <v>44638</v>
      </c>
      <c r="F5635" s="1" t="s">
        <v>14480</v>
      </c>
      <c r="G5635" s="1" t="s">
        <v>72</v>
      </c>
      <c r="H5635" s="1" t="s">
        <v>65</v>
      </c>
      <c r="I5635" s="1">
        <v>0.4</v>
      </c>
      <c r="J5635" s="1" t="s">
        <v>75</v>
      </c>
      <c r="K5635" s="1">
        <v>0</v>
      </c>
      <c r="M5635" s="1">
        <v>0</v>
      </c>
      <c r="O5635" s="1">
        <v>0</v>
      </c>
      <c r="Q5635" s="1">
        <v>0</v>
      </c>
      <c r="S5635" s="1">
        <v>0</v>
      </c>
      <c r="U5635" s="1">
        <v>0</v>
      </c>
      <c r="W5635" s="1">
        <v>0</v>
      </c>
      <c r="Y5635" s="1">
        <v>0</v>
      </c>
      <c r="AA5635" s="1">
        <v>0</v>
      </c>
      <c r="AC5635" s="1">
        <v>0</v>
      </c>
      <c r="AE5635" s="1">
        <v>0</v>
      </c>
      <c r="AG5635" s="1">
        <v>1</v>
      </c>
      <c r="AH5635" s="1">
        <v>0</v>
      </c>
    </row>
    <row r="5636" spans="1:34">
      <c r="A5636" s="1" t="s">
        <v>14481</v>
      </c>
      <c r="B5636" s="1" t="s">
        <v>14482</v>
      </c>
      <c r="C5636" s="1" t="s">
        <v>118</v>
      </c>
      <c r="H5636" s="1" t="s">
        <v>65</v>
      </c>
      <c r="I5636" s="1" t="s">
        <v>66</v>
      </c>
      <c r="V5636" s="1" t="s">
        <v>67</v>
      </c>
    </row>
    <row r="5637" spans="1:34">
      <c r="A5637" s="1" t="s">
        <v>14483</v>
      </c>
      <c r="B5637" s="1" t="s">
        <v>14484</v>
      </c>
      <c r="C5637" s="1" t="s">
        <v>228</v>
      </c>
      <c r="D5637" s="1">
        <v>17</v>
      </c>
      <c r="E5637" s="1">
        <v>42215</v>
      </c>
      <c r="F5637" s="1" t="s">
        <v>20332</v>
      </c>
      <c r="G5637" s="1" t="s">
        <v>72</v>
      </c>
      <c r="H5637" s="1" t="s">
        <v>65</v>
      </c>
      <c r="I5637" s="1">
        <v>0.8</v>
      </c>
      <c r="J5637" s="1" t="s">
        <v>75</v>
      </c>
      <c r="K5637" s="1">
        <v>0</v>
      </c>
      <c r="M5637" s="1">
        <v>0</v>
      </c>
      <c r="O5637" s="1">
        <v>0</v>
      </c>
      <c r="Q5637" s="1">
        <v>0</v>
      </c>
      <c r="S5637" s="1">
        <v>0</v>
      </c>
      <c r="U5637" s="1">
        <v>0</v>
      </c>
      <c r="W5637" s="1">
        <v>0</v>
      </c>
      <c r="Y5637" s="1">
        <v>0</v>
      </c>
      <c r="AA5637" s="1">
        <v>0</v>
      </c>
      <c r="AC5637" s="1">
        <v>0</v>
      </c>
      <c r="AE5637" s="1">
        <v>0</v>
      </c>
      <c r="AG5637" s="1">
        <v>1</v>
      </c>
      <c r="AH5637" s="1">
        <v>0</v>
      </c>
    </row>
    <row r="5638" spans="1:34">
      <c r="A5638" s="1" t="s">
        <v>14485</v>
      </c>
      <c r="B5638" s="1" t="s">
        <v>14486</v>
      </c>
      <c r="C5638" s="1" t="s">
        <v>118</v>
      </c>
      <c r="H5638" s="1" t="s">
        <v>65</v>
      </c>
      <c r="I5638" s="1" t="s">
        <v>66</v>
      </c>
      <c r="V5638" s="1" t="s">
        <v>67</v>
      </c>
    </row>
    <row r="5639" spans="1:34">
      <c r="A5639" s="1" t="s">
        <v>14487</v>
      </c>
      <c r="B5639" s="1" t="s">
        <v>14488</v>
      </c>
      <c r="C5639" s="1" t="s">
        <v>1756</v>
      </c>
      <c r="D5639" s="1">
        <v>15</v>
      </c>
      <c r="E5639" s="1">
        <v>44344</v>
      </c>
      <c r="F5639" s="1" t="s">
        <v>20332</v>
      </c>
      <c r="G5639" s="1" t="s">
        <v>72</v>
      </c>
      <c r="H5639" s="1" t="s">
        <v>65</v>
      </c>
      <c r="I5639" s="1">
        <v>0.8</v>
      </c>
      <c r="J5639" s="1" t="s">
        <v>75</v>
      </c>
      <c r="K5639" s="1">
        <v>0</v>
      </c>
      <c r="M5639" s="1">
        <v>0</v>
      </c>
      <c r="O5639" s="1">
        <v>0</v>
      </c>
      <c r="Q5639" s="1">
        <v>0</v>
      </c>
      <c r="S5639" s="1">
        <v>0</v>
      </c>
      <c r="U5639" s="1">
        <v>0</v>
      </c>
      <c r="W5639" s="1">
        <v>0</v>
      </c>
      <c r="Y5639" s="1">
        <v>0</v>
      </c>
      <c r="AA5639" s="1">
        <v>0</v>
      </c>
      <c r="AC5639" s="1">
        <v>0</v>
      </c>
      <c r="AE5639" s="1">
        <v>0</v>
      </c>
      <c r="AG5639" s="1">
        <v>1</v>
      </c>
      <c r="AH5639" s="1">
        <v>0</v>
      </c>
    </row>
    <row r="5640" spans="1:34">
      <c r="A5640" s="1" t="s">
        <v>14489</v>
      </c>
      <c r="B5640" s="1" t="s">
        <v>14490</v>
      </c>
      <c r="C5640" s="1" t="s">
        <v>228</v>
      </c>
      <c r="D5640" s="1">
        <v>15</v>
      </c>
      <c r="E5640" s="4">
        <v>44712</v>
      </c>
      <c r="F5640" s="1" t="s">
        <v>14491</v>
      </c>
      <c r="G5640" s="1" t="s">
        <v>72</v>
      </c>
      <c r="H5640" s="1" t="s">
        <v>65</v>
      </c>
      <c r="I5640" s="1">
        <v>0.8</v>
      </c>
      <c r="J5640" s="1" t="s">
        <v>75</v>
      </c>
      <c r="K5640" s="1">
        <v>0</v>
      </c>
      <c r="M5640" s="1">
        <v>0</v>
      </c>
      <c r="O5640" s="1">
        <v>0</v>
      </c>
      <c r="Q5640" s="1">
        <v>0</v>
      </c>
      <c r="S5640" s="1">
        <v>0</v>
      </c>
      <c r="U5640" s="1">
        <v>0</v>
      </c>
      <c r="W5640" s="1">
        <v>0</v>
      </c>
      <c r="Y5640" s="1">
        <v>0</v>
      </c>
      <c r="AA5640" s="1">
        <v>0</v>
      </c>
      <c r="AC5640" s="1">
        <v>0</v>
      </c>
      <c r="AE5640" s="1">
        <v>0</v>
      </c>
      <c r="AG5640" s="1">
        <v>1</v>
      </c>
      <c r="AH5640" s="1">
        <v>0</v>
      </c>
    </row>
    <row r="5641" spans="1:34">
      <c r="A5641" s="1" t="s">
        <v>14492</v>
      </c>
      <c r="B5641" s="1" t="s">
        <v>14493</v>
      </c>
      <c r="C5641" s="1" t="s">
        <v>491</v>
      </c>
      <c r="D5641" s="1">
        <v>5</v>
      </c>
      <c r="E5641" s="1">
        <v>39909</v>
      </c>
      <c r="F5641" s="1" t="s">
        <v>20332</v>
      </c>
      <c r="G5641" s="1" t="s">
        <v>72</v>
      </c>
      <c r="H5641" s="1" t="s">
        <v>65</v>
      </c>
      <c r="I5641" s="1">
        <v>0.5</v>
      </c>
      <c r="J5641" s="1" t="s">
        <v>75</v>
      </c>
      <c r="K5641" s="1">
        <v>0</v>
      </c>
      <c r="M5641" s="1">
        <v>0</v>
      </c>
      <c r="O5641" s="1">
        <v>0</v>
      </c>
      <c r="Q5641" s="1">
        <v>0</v>
      </c>
      <c r="S5641" s="1">
        <v>0</v>
      </c>
      <c r="U5641" s="1">
        <v>0</v>
      </c>
      <c r="W5641" s="1">
        <v>0</v>
      </c>
      <c r="Y5641" s="1">
        <v>0</v>
      </c>
      <c r="AA5641" s="1">
        <v>0</v>
      </c>
      <c r="AC5641" s="1">
        <v>0</v>
      </c>
      <c r="AE5641" s="1">
        <v>0</v>
      </c>
      <c r="AG5641" s="1">
        <v>1</v>
      </c>
      <c r="AH5641" s="1">
        <v>0</v>
      </c>
    </row>
    <row r="5642" spans="1:34">
      <c r="A5642" s="1" t="s">
        <v>14494</v>
      </c>
      <c r="B5642" s="1" t="s">
        <v>14495</v>
      </c>
      <c r="C5642" s="1" t="s">
        <v>199</v>
      </c>
      <c r="H5642" s="1" t="s">
        <v>65</v>
      </c>
      <c r="I5642" s="1" t="s">
        <v>66</v>
      </c>
      <c r="V5642" s="1" t="s">
        <v>67</v>
      </c>
    </row>
    <row r="5643" spans="1:34">
      <c r="A5643" s="1" t="s">
        <v>14496</v>
      </c>
      <c r="B5643" s="1" t="s">
        <v>14497</v>
      </c>
      <c r="C5643" s="1" t="s">
        <v>112</v>
      </c>
      <c r="D5643" s="1">
        <v>10</v>
      </c>
      <c r="E5643" s="1">
        <v>44678</v>
      </c>
      <c r="F5643" s="1" t="s">
        <v>20729</v>
      </c>
      <c r="G5643" s="1" t="s">
        <v>80</v>
      </c>
      <c r="H5643" s="1" t="s">
        <v>73</v>
      </c>
      <c r="I5643" s="1">
        <v>0.59</v>
      </c>
      <c r="J5643" s="1" t="s">
        <v>82</v>
      </c>
      <c r="K5643" s="1">
        <v>0.6</v>
      </c>
      <c r="L5643" s="1" t="s">
        <v>83</v>
      </c>
      <c r="M5643" s="1">
        <v>0.65</v>
      </c>
      <c r="N5643" s="1" t="s">
        <v>84</v>
      </c>
      <c r="O5643" s="1">
        <v>0.8</v>
      </c>
      <c r="P5643" s="1" t="s">
        <v>85</v>
      </c>
      <c r="Q5643" s="1">
        <v>0</v>
      </c>
      <c r="S5643" s="1">
        <v>0</v>
      </c>
      <c r="U5643" s="1">
        <v>0</v>
      </c>
      <c r="W5643" s="1">
        <v>0</v>
      </c>
      <c r="Y5643" s="1">
        <v>0</v>
      </c>
      <c r="AA5643" s="1">
        <v>0</v>
      </c>
      <c r="AC5643" s="1">
        <v>0</v>
      </c>
      <c r="AE5643" s="1">
        <v>0</v>
      </c>
      <c r="AG5643" s="1">
        <v>3</v>
      </c>
      <c r="AH5643" s="1">
        <v>0</v>
      </c>
    </row>
    <row r="5644" spans="1:34">
      <c r="A5644" s="1" t="s">
        <v>14498</v>
      </c>
      <c r="B5644" s="1" t="s">
        <v>14499</v>
      </c>
      <c r="C5644" s="1" t="s">
        <v>235</v>
      </c>
      <c r="D5644" s="1">
        <v>4</v>
      </c>
      <c r="E5644" s="1">
        <v>44685</v>
      </c>
      <c r="F5644" s="1" t="s">
        <v>20730</v>
      </c>
      <c r="G5644" s="1" t="s">
        <v>1821</v>
      </c>
      <c r="H5644" s="1" t="s">
        <v>73</v>
      </c>
      <c r="I5644" s="1">
        <v>0</v>
      </c>
      <c r="J5644" s="1" t="s">
        <v>6216</v>
      </c>
      <c r="K5644" s="1">
        <v>0.3</v>
      </c>
      <c r="L5644" s="1" t="s">
        <v>75</v>
      </c>
      <c r="M5644" s="1">
        <v>0</v>
      </c>
      <c r="O5644" s="1">
        <v>0</v>
      </c>
      <c r="Q5644" s="1">
        <v>0</v>
      </c>
      <c r="S5644" s="1">
        <v>0</v>
      </c>
      <c r="U5644" s="1">
        <v>0</v>
      </c>
      <c r="W5644" s="1">
        <v>0</v>
      </c>
      <c r="Y5644" s="1">
        <v>0</v>
      </c>
      <c r="AA5644" s="1">
        <v>0</v>
      </c>
      <c r="AC5644" s="1">
        <v>0</v>
      </c>
      <c r="AE5644" s="1">
        <v>0</v>
      </c>
      <c r="AG5644" s="1">
        <v>2</v>
      </c>
      <c r="AH5644" s="1">
        <v>7000</v>
      </c>
    </row>
    <row r="5645" spans="1:34">
      <c r="A5645" s="1" t="s">
        <v>14500</v>
      </c>
      <c r="B5645" s="1" t="s">
        <v>14501</v>
      </c>
      <c r="C5645" s="1" t="s">
        <v>1232</v>
      </c>
      <c r="D5645" s="1">
        <v>2</v>
      </c>
      <c r="E5645" s="4">
        <v>44636</v>
      </c>
      <c r="F5645" s="1" t="s">
        <v>14502</v>
      </c>
      <c r="G5645" s="1" t="s">
        <v>72</v>
      </c>
      <c r="H5645" s="1" t="s">
        <v>65</v>
      </c>
      <c r="I5645" s="1">
        <v>0.8</v>
      </c>
      <c r="J5645" s="1" t="s">
        <v>75</v>
      </c>
      <c r="K5645" s="1">
        <v>0</v>
      </c>
      <c r="M5645" s="1">
        <v>0</v>
      </c>
      <c r="O5645" s="1">
        <v>0</v>
      </c>
      <c r="Q5645" s="1">
        <v>0</v>
      </c>
      <c r="S5645" s="1">
        <v>0</v>
      </c>
      <c r="U5645" s="1">
        <v>0</v>
      </c>
      <c r="W5645" s="1">
        <v>0</v>
      </c>
      <c r="Y5645" s="1">
        <v>0</v>
      </c>
      <c r="AA5645" s="1">
        <v>0</v>
      </c>
      <c r="AC5645" s="1">
        <v>0</v>
      </c>
      <c r="AE5645" s="1">
        <v>0</v>
      </c>
      <c r="AG5645" s="1">
        <v>1</v>
      </c>
      <c r="AH5645" s="1">
        <v>0</v>
      </c>
    </row>
    <row r="5646" spans="1:34">
      <c r="A5646" s="1" t="s">
        <v>14503</v>
      </c>
      <c r="B5646" s="1" t="s">
        <v>14504</v>
      </c>
      <c r="C5646" s="1" t="s">
        <v>152</v>
      </c>
      <c r="H5646" s="1" t="s">
        <v>65</v>
      </c>
      <c r="I5646" s="1" t="s">
        <v>66</v>
      </c>
      <c r="V5646" s="1" t="s">
        <v>67</v>
      </c>
    </row>
    <row r="5647" spans="1:34">
      <c r="A5647" s="1" t="s">
        <v>14505</v>
      </c>
      <c r="B5647" s="1" t="s">
        <v>14506</v>
      </c>
      <c r="C5647" s="1" t="s">
        <v>228</v>
      </c>
      <c r="D5647" s="1">
        <v>3</v>
      </c>
      <c r="E5647" s="1">
        <v>39160</v>
      </c>
      <c r="F5647" s="1" t="s">
        <v>20332</v>
      </c>
      <c r="G5647" s="1" t="s">
        <v>72</v>
      </c>
      <c r="H5647" s="1" t="s">
        <v>65</v>
      </c>
      <c r="I5647" s="1">
        <v>0.5</v>
      </c>
      <c r="J5647" s="1" t="s">
        <v>75</v>
      </c>
      <c r="K5647" s="1">
        <v>0</v>
      </c>
      <c r="M5647" s="1">
        <v>0</v>
      </c>
      <c r="O5647" s="1">
        <v>0</v>
      </c>
      <c r="Q5647" s="1">
        <v>0</v>
      </c>
      <c r="S5647" s="1">
        <v>0</v>
      </c>
      <c r="U5647" s="1">
        <v>0</v>
      </c>
      <c r="W5647" s="1">
        <v>0</v>
      </c>
      <c r="Y5647" s="1">
        <v>0</v>
      </c>
      <c r="AA5647" s="1">
        <v>0</v>
      </c>
      <c r="AC5647" s="1">
        <v>0</v>
      </c>
      <c r="AE5647" s="1">
        <v>0</v>
      </c>
      <c r="AG5647" s="1">
        <v>1</v>
      </c>
      <c r="AH5647" s="1">
        <v>0</v>
      </c>
    </row>
    <row r="5648" spans="1:34">
      <c r="A5648" s="1" t="s">
        <v>14507</v>
      </c>
      <c r="B5648" s="1" t="s">
        <v>14508</v>
      </c>
      <c r="C5648" s="1" t="s">
        <v>129</v>
      </c>
      <c r="D5648" s="1">
        <v>49</v>
      </c>
      <c r="E5648" s="1">
        <v>43797</v>
      </c>
      <c r="F5648" s="1" t="s">
        <v>20332</v>
      </c>
      <c r="G5648" s="1" t="s">
        <v>72</v>
      </c>
      <c r="H5648" s="1" t="s">
        <v>73</v>
      </c>
      <c r="I5648" s="1">
        <v>0</v>
      </c>
      <c r="J5648" s="1" t="s">
        <v>222</v>
      </c>
      <c r="K5648" s="1">
        <v>0.75</v>
      </c>
      <c r="L5648" s="1" t="s">
        <v>75</v>
      </c>
      <c r="M5648" s="1">
        <v>0</v>
      </c>
      <c r="O5648" s="1">
        <v>0</v>
      </c>
      <c r="Q5648" s="1">
        <v>0</v>
      </c>
      <c r="S5648" s="1">
        <v>0</v>
      </c>
      <c r="U5648" s="1">
        <v>0</v>
      </c>
      <c r="W5648" s="1">
        <v>0</v>
      </c>
      <c r="Y5648" s="1">
        <v>0</v>
      </c>
      <c r="AA5648" s="1">
        <v>0</v>
      </c>
      <c r="AC5648" s="1">
        <v>0</v>
      </c>
      <c r="AE5648" s="1">
        <v>0</v>
      </c>
      <c r="AG5648" s="1">
        <v>2</v>
      </c>
      <c r="AH5648" s="1">
        <v>9999.99</v>
      </c>
    </row>
    <row r="5649" spans="1:34">
      <c r="A5649" s="1" t="s">
        <v>14509</v>
      </c>
      <c r="B5649" s="1" t="s">
        <v>14510</v>
      </c>
      <c r="C5649" s="1" t="s">
        <v>867</v>
      </c>
      <c r="D5649" s="1">
        <v>1</v>
      </c>
      <c r="E5649" s="4">
        <v>44735</v>
      </c>
      <c r="F5649" s="1" t="s">
        <v>14511</v>
      </c>
      <c r="G5649" s="1" t="s">
        <v>72</v>
      </c>
      <c r="H5649" s="1" t="s">
        <v>65</v>
      </c>
      <c r="I5649" s="1">
        <v>0.8</v>
      </c>
      <c r="J5649" s="1" t="s">
        <v>75</v>
      </c>
      <c r="K5649" s="1">
        <v>0</v>
      </c>
      <c r="M5649" s="1">
        <v>0</v>
      </c>
      <c r="O5649" s="1">
        <v>0</v>
      </c>
      <c r="Q5649" s="1">
        <v>0</v>
      </c>
      <c r="S5649" s="1">
        <v>0</v>
      </c>
      <c r="U5649" s="1">
        <v>0</v>
      </c>
      <c r="W5649" s="1">
        <v>0</v>
      </c>
      <c r="Y5649" s="1">
        <v>0</v>
      </c>
      <c r="AA5649" s="1">
        <v>0</v>
      </c>
      <c r="AC5649" s="1">
        <v>0</v>
      </c>
      <c r="AE5649" s="1">
        <v>0</v>
      </c>
      <c r="AG5649" s="1">
        <v>1</v>
      </c>
      <c r="AH5649" s="1">
        <v>0</v>
      </c>
    </row>
    <row r="5650" spans="1:34">
      <c r="A5650" s="1" t="s">
        <v>14512</v>
      </c>
      <c r="B5650" s="1" t="s">
        <v>14513</v>
      </c>
      <c r="C5650" s="1" t="s">
        <v>199</v>
      </c>
      <c r="D5650" s="1">
        <v>42</v>
      </c>
      <c r="E5650" s="4">
        <v>44552</v>
      </c>
      <c r="F5650" s="1" t="s">
        <v>14514</v>
      </c>
      <c r="G5650" s="1" t="s">
        <v>72</v>
      </c>
      <c r="H5650" s="1" t="s">
        <v>65</v>
      </c>
      <c r="I5650" s="1">
        <v>0.6</v>
      </c>
      <c r="J5650" s="1" t="s">
        <v>75</v>
      </c>
      <c r="K5650" s="1">
        <v>0</v>
      </c>
      <c r="M5650" s="1">
        <v>0</v>
      </c>
      <c r="O5650" s="1">
        <v>0</v>
      </c>
      <c r="Q5650" s="1">
        <v>0</v>
      </c>
      <c r="S5650" s="1">
        <v>0</v>
      </c>
      <c r="U5650" s="1">
        <v>0</v>
      </c>
      <c r="W5650" s="1">
        <v>0</v>
      </c>
      <c r="Y5650" s="1">
        <v>0</v>
      </c>
      <c r="AA5650" s="1">
        <v>0</v>
      </c>
      <c r="AC5650" s="1">
        <v>0</v>
      </c>
      <c r="AE5650" s="1">
        <v>0</v>
      </c>
      <c r="AG5650" s="1">
        <v>1</v>
      </c>
      <c r="AH5650" s="1">
        <v>0</v>
      </c>
    </row>
    <row r="5651" spans="1:34">
      <c r="A5651" s="1" t="s">
        <v>14515</v>
      </c>
      <c r="B5651" s="1" t="s">
        <v>14516</v>
      </c>
      <c r="C5651" s="1" t="s">
        <v>149</v>
      </c>
      <c r="D5651" s="1">
        <v>31</v>
      </c>
      <c r="E5651" s="1">
        <v>41912</v>
      </c>
      <c r="F5651" s="1" t="s">
        <v>20332</v>
      </c>
      <c r="G5651" s="1" t="s">
        <v>72</v>
      </c>
      <c r="H5651" s="1" t="s">
        <v>65</v>
      </c>
      <c r="I5651" s="1">
        <v>0.8</v>
      </c>
      <c r="J5651" s="1" t="s">
        <v>75</v>
      </c>
      <c r="K5651" s="1">
        <v>0</v>
      </c>
      <c r="M5651" s="1">
        <v>0</v>
      </c>
      <c r="O5651" s="1">
        <v>0</v>
      </c>
      <c r="Q5651" s="1">
        <v>0</v>
      </c>
      <c r="S5651" s="1">
        <v>0</v>
      </c>
      <c r="U5651" s="1">
        <v>0</v>
      </c>
      <c r="W5651" s="1">
        <v>0</v>
      </c>
      <c r="Y5651" s="1">
        <v>0</v>
      </c>
      <c r="AA5651" s="1">
        <v>0</v>
      </c>
      <c r="AC5651" s="1">
        <v>0</v>
      </c>
      <c r="AE5651" s="1">
        <v>0</v>
      </c>
      <c r="AG5651" s="1">
        <v>1</v>
      </c>
      <c r="AH5651" s="1">
        <v>0</v>
      </c>
    </row>
    <row r="5652" spans="1:34">
      <c r="A5652" s="1" t="s">
        <v>14517</v>
      </c>
      <c r="B5652" s="1" t="s">
        <v>14518</v>
      </c>
      <c r="C5652" s="1" t="s">
        <v>923</v>
      </c>
      <c r="D5652" s="1">
        <v>3</v>
      </c>
      <c r="E5652" s="4">
        <v>44629</v>
      </c>
      <c r="F5652" s="1" t="s">
        <v>14519</v>
      </c>
      <c r="G5652" s="1" t="s">
        <v>80</v>
      </c>
      <c r="H5652" s="1" t="s">
        <v>65</v>
      </c>
      <c r="I5652" s="1">
        <v>0.8</v>
      </c>
      <c r="J5652" s="1" t="s">
        <v>75</v>
      </c>
      <c r="K5652" s="1">
        <v>0</v>
      </c>
      <c r="M5652" s="1">
        <v>0</v>
      </c>
      <c r="O5652" s="1">
        <v>0</v>
      </c>
      <c r="Q5652" s="1">
        <v>0</v>
      </c>
      <c r="S5652" s="1">
        <v>0</v>
      </c>
      <c r="U5652" s="1">
        <v>0</v>
      </c>
      <c r="W5652" s="1">
        <v>0</v>
      </c>
      <c r="Y5652" s="1">
        <v>0</v>
      </c>
      <c r="AA5652" s="1">
        <v>0</v>
      </c>
      <c r="AC5652" s="1">
        <v>0</v>
      </c>
      <c r="AE5652" s="1">
        <v>0</v>
      </c>
      <c r="AG5652" s="1">
        <v>1</v>
      </c>
      <c r="AH5652" s="1">
        <v>0</v>
      </c>
    </row>
    <row r="5653" spans="1:34">
      <c r="A5653" s="1" t="s">
        <v>14520</v>
      </c>
      <c r="B5653" s="1" t="s">
        <v>14521</v>
      </c>
      <c r="C5653" s="1" t="s">
        <v>491</v>
      </c>
      <c r="D5653" s="1">
        <v>31</v>
      </c>
      <c r="E5653" s="4">
        <v>44642</v>
      </c>
      <c r="F5653" s="1" t="s">
        <v>14522</v>
      </c>
      <c r="G5653" s="1" t="s">
        <v>72</v>
      </c>
      <c r="H5653" s="1" t="s">
        <v>73</v>
      </c>
      <c r="I5653" s="1">
        <v>0</v>
      </c>
      <c r="J5653" s="1" t="s">
        <v>434</v>
      </c>
      <c r="K5653" s="1">
        <v>0.8</v>
      </c>
      <c r="L5653" s="1" t="s">
        <v>75</v>
      </c>
      <c r="M5653" s="1">
        <v>0</v>
      </c>
      <c r="O5653" s="1">
        <v>0</v>
      </c>
      <c r="Q5653" s="1">
        <v>0</v>
      </c>
      <c r="S5653" s="1">
        <v>0</v>
      </c>
      <c r="U5653" s="1">
        <v>0</v>
      </c>
      <c r="W5653" s="1">
        <v>0</v>
      </c>
      <c r="Y5653" s="1">
        <v>0</v>
      </c>
      <c r="AA5653" s="1">
        <v>0</v>
      </c>
      <c r="AC5653" s="1">
        <v>0</v>
      </c>
      <c r="AE5653" s="1">
        <v>0</v>
      </c>
      <c r="AG5653" s="1">
        <v>2</v>
      </c>
      <c r="AH5653" s="1">
        <v>7500</v>
      </c>
    </row>
    <row r="5654" spans="1:34">
      <c r="A5654" s="1" t="s">
        <v>14523</v>
      </c>
      <c r="B5654" s="1" t="s">
        <v>14524</v>
      </c>
      <c r="C5654" s="1" t="s">
        <v>196</v>
      </c>
      <c r="D5654" s="1">
        <v>12</v>
      </c>
      <c r="E5654" s="1">
        <v>44711</v>
      </c>
      <c r="F5654" s="1" t="s">
        <v>20731</v>
      </c>
      <c r="G5654" s="1" t="s">
        <v>72</v>
      </c>
      <c r="H5654" s="1" t="s">
        <v>65</v>
      </c>
      <c r="I5654" s="1">
        <v>0.4</v>
      </c>
      <c r="J5654" s="1" t="s">
        <v>75</v>
      </c>
      <c r="K5654" s="1">
        <v>0</v>
      </c>
      <c r="M5654" s="1">
        <v>0</v>
      </c>
      <c r="O5654" s="1">
        <v>0</v>
      </c>
      <c r="Q5654" s="1">
        <v>0</v>
      </c>
      <c r="S5654" s="1">
        <v>0</v>
      </c>
      <c r="U5654" s="1">
        <v>0</v>
      </c>
      <c r="W5654" s="1">
        <v>0</v>
      </c>
      <c r="Y5654" s="1">
        <v>0</v>
      </c>
      <c r="AA5654" s="1">
        <v>0</v>
      </c>
      <c r="AC5654" s="1">
        <v>0</v>
      </c>
      <c r="AE5654" s="1">
        <v>0</v>
      </c>
      <c r="AG5654" s="1">
        <v>1</v>
      </c>
      <c r="AH5654" s="1">
        <v>0</v>
      </c>
    </row>
    <row r="5655" spans="1:34">
      <c r="A5655" s="1" t="s">
        <v>14525</v>
      </c>
      <c r="B5655" s="1" t="s">
        <v>14526</v>
      </c>
      <c r="C5655" s="1" t="s">
        <v>867</v>
      </c>
      <c r="D5655" s="1">
        <v>79</v>
      </c>
      <c r="E5655" s="1">
        <v>43798</v>
      </c>
      <c r="F5655" s="1" t="s">
        <v>20332</v>
      </c>
      <c r="G5655" s="1" t="s">
        <v>72</v>
      </c>
      <c r="H5655" s="1" t="s">
        <v>65</v>
      </c>
      <c r="I5655" s="1">
        <v>0.8</v>
      </c>
      <c r="J5655" s="1" t="s">
        <v>75</v>
      </c>
      <c r="K5655" s="1">
        <v>0</v>
      </c>
      <c r="M5655" s="1">
        <v>0</v>
      </c>
      <c r="O5655" s="1">
        <v>0</v>
      </c>
      <c r="Q5655" s="1">
        <v>0</v>
      </c>
      <c r="S5655" s="1">
        <v>0</v>
      </c>
      <c r="U5655" s="1">
        <v>0</v>
      </c>
      <c r="W5655" s="1">
        <v>0</v>
      </c>
      <c r="Y5655" s="1">
        <v>0</v>
      </c>
      <c r="AA5655" s="1">
        <v>0</v>
      </c>
      <c r="AC5655" s="1">
        <v>0</v>
      </c>
      <c r="AE5655" s="1">
        <v>0</v>
      </c>
      <c r="AG5655" s="1">
        <v>1</v>
      </c>
      <c r="AH5655" s="1">
        <v>0</v>
      </c>
    </row>
    <row r="5656" spans="1:34">
      <c r="A5656" s="1" t="s">
        <v>14527</v>
      </c>
      <c r="B5656" s="1" t="s">
        <v>14528</v>
      </c>
      <c r="C5656" s="1" t="s">
        <v>533</v>
      </c>
      <c r="D5656" s="1">
        <v>12</v>
      </c>
      <c r="E5656" s="4">
        <v>44711</v>
      </c>
      <c r="F5656" s="1" t="s">
        <v>14529</v>
      </c>
      <c r="G5656" s="1" t="s">
        <v>80</v>
      </c>
      <c r="H5656" s="1" t="s">
        <v>73</v>
      </c>
      <c r="I5656" s="1">
        <v>0.6</v>
      </c>
      <c r="J5656" s="1" t="s">
        <v>82</v>
      </c>
      <c r="K5656" s="1">
        <v>0.65</v>
      </c>
      <c r="L5656" s="1" t="s">
        <v>83</v>
      </c>
      <c r="M5656" s="1">
        <v>0.7</v>
      </c>
      <c r="N5656" s="1" t="s">
        <v>84</v>
      </c>
      <c r="O5656" s="1">
        <v>0.75</v>
      </c>
      <c r="P5656" s="1" t="s">
        <v>85</v>
      </c>
      <c r="Q5656" s="1">
        <v>0</v>
      </c>
      <c r="S5656" s="1">
        <v>0</v>
      </c>
      <c r="U5656" s="1">
        <v>0</v>
      </c>
      <c r="W5656" s="1">
        <v>0</v>
      </c>
      <c r="Y5656" s="1">
        <v>0</v>
      </c>
      <c r="AA5656" s="1">
        <v>0</v>
      </c>
      <c r="AC5656" s="1">
        <v>0</v>
      </c>
      <c r="AE5656" s="1">
        <v>0</v>
      </c>
      <c r="AG5656" s="1">
        <v>3</v>
      </c>
      <c r="AH5656" s="1">
        <v>0</v>
      </c>
    </row>
    <row r="5657" spans="1:34">
      <c r="A5657" s="1" t="s">
        <v>14530</v>
      </c>
      <c r="B5657" s="1" t="s">
        <v>14531</v>
      </c>
      <c r="C5657" s="1" t="s">
        <v>334</v>
      </c>
      <c r="D5657" s="1">
        <v>43</v>
      </c>
      <c r="E5657" s="1">
        <v>41886</v>
      </c>
      <c r="F5657" s="1" t="s">
        <v>20332</v>
      </c>
      <c r="G5657" s="1" t="s">
        <v>72</v>
      </c>
      <c r="H5657" s="1" t="s">
        <v>65</v>
      </c>
      <c r="I5657" s="1">
        <v>0.8</v>
      </c>
      <c r="J5657" s="1" t="s">
        <v>75</v>
      </c>
      <c r="K5657" s="1">
        <v>0</v>
      </c>
      <c r="M5657" s="1">
        <v>0</v>
      </c>
      <c r="O5657" s="1">
        <v>0</v>
      </c>
      <c r="Q5657" s="1">
        <v>0</v>
      </c>
      <c r="S5657" s="1">
        <v>0</v>
      </c>
      <c r="U5657" s="1">
        <v>0</v>
      </c>
      <c r="W5657" s="1">
        <v>0</v>
      </c>
      <c r="Y5657" s="1">
        <v>0</v>
      </c>
      <c r="AA5657" s="1">
        <v>0</v>
      </c>
      <c r="AC5657" s="1">
        <v>0</v>
      </c>
      <c r="AE5657" s="1">
        <v>0</v>
      </c>
      <c r="AG5657" s="1">
        <v>1</v>
      </c>
      <c r="AH5657" s="1">
        <v>0</v>
      </c>
    </row>
    <row r="5658" spans="1:34">
      <c r="A5658" s="1" t="s">
        <v>14532</v>
      </c>
      <c r="B5658" s="1" t="s">
        <v>14533</v>
      </c>
      <c r="C5658" s="1" t="s">
        <v>620</v>
      </c>
      <c r="D5658" s="1">
        <v>16</v>
      </c>
      <c r="E5658" s="4">
        <v>44709</v>
      </c>
      <c r="F5658" s="1" t="s">
        <v>14534</v>
      </c>
      <c r="G5658" s="1" t="s">
        <v>72</v>
      </c>
      <c r="H5658" s="1" t="s">
        <v>65</v>
      </c>
      <c r="I5658" s="1">
        <v>0.6</v>
      </c>
      <c r="J5658" s="1" t="s">
        <v>75</v>
      </c>
      <c r="K5658" s="1">
        <v>0</v>
      </c>
      <c r="M5658" s="1">
        <v>0</v>
      </c>
      <c r="O5658" s="1">
        <v>0</v>
      </c>
      <c r="Q5658" s="1">
        <v>0</v>
      </c>
      <c r="S5658" s="1">
        <v>0</v>
      </c>
      <c r="U5658" s="1">
        <v>0</v>
      </c>
      <c r="W5658" s="1">
        <v>0</v>
      </c>
      <c r="Y5658" s="1">
        <v>0</v>
      </c>
      <c r="AA5658" s="1">
        <v>0</v>
      </c>
      <c r="AC5658" s="1">
        <v>0</v>
      </c>
      <c r="AE5658" s="1">
        <v>0</v>
      </c>
      <c r="AG5658" s="1">
        <v>1</v>
      </c>
      <c r="AH5658" s="1">
        <v>0</v>
      </c>
    </row>
    <row r="5659" spans="1:34">
      <c r="A5659" s="1" t="s">
        <v>14535</v>
      </c>
      <c r="B5659" s="1" t="s">
        <v>14536</v>
      </c>
      <c r="C5659" s="1" t="s">
        <v>95</v>
      </c>
      <c r="D5659" s="1">
        <v>6</v>
      </c>
      <c r="E5659" s="1">
        <v>43187</v>
      </c>
      <c r="F5659" s="1" t="s">
        <v>20332</v>
      </c>
      <c r="G5659" s="1" t="s">
        <v>72</v>
      </c>
      <c r="H5659" s="1" t="s">
        <v>65</v>
      </c>
      <c r="I5659" s="1">
        <v>0.8</v>
      </c>
      <c r="J5659" s="1" t="s">
        <v>75</v>
      </c>
      <c r="K5659" s="1">
        <v>0</v>
      </c>
      <c r="M5659" s="1">
        <v>0</v>
      </c>
      <c r="O5659" s="1">
        <v>0</v>
      </c>
      <c r="Q5659" s="1">
        <v>0</v>
      </c>
      <c r="S5659" s="1">
        <v>0</v>
      </c>
      <c r="U5659" s="1">
        <v>0</v>
      </c>
      <c r="W5659" s="1">
        <v>0</v>
      </c>
      <c r="Y5659" s="1">
        <v>0</v>
      </c>
      <c r="AA5659" s="1">
        <v>0</v>
      </c>
      <c r="AC5659" s="1">
        <v>0</v>
      </c>
      <c r="AE5659" s="1">
        <v>0</v>
      </c>
      <c r="AG5659" s="1">
        <v>1</v>
      </c>
      <c r="AH5659" s="1">
        <v>0</v>
      </c>
    </row>
    <row r="5660" spans="1:34">
      <c r="A5660" s="1" t="s">
        <v>14537</v>
      </c>
      <c r="B5660" s="1" t="s">
        <v>14538</v>
      </c>
      <c r="C5660" s="1" t="s">
        <v>101</v>
      </c>
      <c r="H5660" s="1" t="s">
        <v>65</v>
      </c>
      <c r="I5660" s="1" t="s">
        <v>66</v>
      </c>
      <c r="V5660" s="1" t="s">
        <v>67</v>
      </c>
    </row>
    <row r="5661" spans="1:34">
      <c r="A5661" s="1" t="s">
        <v>14539</v>
      </c>
      <c r="B5661" s="1" t="s">
        <v>14540</v>
      </c>
      <c r="C5661" s="1" t="s">
        <v>121</v>
      </c>
      <c r="D5661" s="1">
        <v>16</v>
      </c>
      <c r="E5661" s="1">
        <v>44315</v>
      </c>
      <c r="F5661" s="1" t="s">
        <v>20332</v>
      </c>
      <c r="G5661" s="1" t="s">
        <v>72</v>
      </c>
      <c r="H5661" s="1" t="s">
        <v>65</v>
      </c>
      <c r="I5661" s="1">
        <v>0.75</v>
      </c>
      <c r="J5661" s="1" t="s">
        <v>75</v>
      </c>
      <c r="K5661" s="1">
        <v>0</v>
      </c>
      <c r="M5661" s="1">
        <v>0</v>
      </c>
      <c r="O5661" s="1">
        <v>0</v>
      </c>
      <c r="Q5661" s="1">
        <v>0</v>
      </c>
      <c r="S5661" s="1">
        <v>0</v>
      </c>
      <c r="U5661" s="1">
        <v>0</v>
      </c>
      <c r="W5661" s="1">
        <v>0</v>
      </c>
      <c r="Y5661" s="1">
        <v>0</v>
      </c>
      <c r="AA5661" s="1">
        <v>0</v>
      </c>
      <c r="AC5661" s="1">
        <v>0</v>
      </c>
      <c r="AE5661" s="1">
        <v>0</v>
      </c>
      <c r="AG5661" s="1">
        <v>1</v>
      </c>
      <c r="AH5661" s="1">
        <v>0</v>
      </c>
    </row>
    <row r="5662" spans="1:34">
      <c r="A5662" s="1" t="s">
        <v>14541</v>
      </c>
      <c r="B5662" s="1" t="s">
        <v>14542</v>
      </c>
      <c r="C5662" s="1" t="s">
        <v>533</v>
      </c>
      <c r="D5662" s="1">
        <v>28</v>
      </c>
      <c r="E5662" s="4">
        <v>44712</v>
      </c>
      <c r="F5662" s="1" t="s">
        <v>14543</v>
      </c>
      <c r="G5662" s="1" t="s">
        <v>72</v>
      </c>
      <c r="H5662" s="1" t="s">
        <v>65</v>
      </c>
      <c r="I5662" s="1">
        <v>0.8</v>
      </c>
      <c r="J5662" s="1" t="s">
        <v>75</v>
      </c>
      <c r="K5662" s="1">
        <v>0</v>
      </c>
      <c r="M5662" s="1">
        <v>0</v>
      </c>
      <c r="O5662" s="1">
        <v>0</v>
      </c>
      <c r="Q5662" s="1">
        <v>0</v>
      </c>
      <c r="S5662" s="1">
        <v>0</v>
      </c>
      <c r="U5662" s="1">
        <v>0</v>
      </c>
      <c r="W5662" s="1">
        <v>0</v>
      </c>
      <c r="Y5662" s="1">
        <v>0</v>
      </c>
      <c r="AA5662" s="1">
        <v>0</v>
      </c>
      <c r="AC5662" s="1">
        <v>0</v>
      </c>
      <c r="AE5662" s="1">
        <v>0</v>
      </c>
      <c r="AG5662" s="1">
        <v>1</v>
      </c>
      <c r="AH5662" s="1">
        <v>0</v>
      </c>
    </row>
    <row r="5663" spans="1:34">
      <c r="A5663" s="1" t="s">
        <v>14544</v>
      </c>
      <c r="B5663" s="1" t="s">
        <v>14545</v>
      </c>
      <c r="C5663" s="1" t="s">
        <v>118</v>
      </c>
      <c r="D5663" s="1">
        <v>8</v>
      </c>
      <c r="E5663" s="1">
        <v>44315</v>
      </c>
      <c r="F5663" s="1" t="s">
        <v>20332</v>
      </c>
      <c r="G5663" s="1" t="s">
        <v>72</v>
      </c>
      <c r="H5663" s="1" t="s">
        <v>73</v>
      </c>
      <c r="I5663" s="1">
        <v>0</v>
      </c>
      <c r="J5663" s="1" t="s">
        <v>6216</v>
      </c>
      <c r="K5663" s="1">
        <v>0.2</v>
      </c>
      <c r="L5663" s="1" t="s">
        <v>75</v>
      </c>
      <c r="M5663" s="1">
        <v>0</v>
      </c>
      <c r="O5663" s="1">
        <v>0</v>
      </c>
      <c r="Q5663" s="1">
        <v>0</v>
      </c>
      <c r="S5663" s="1">
        <v>0</v>
      </c>
      <c r="U5663" s="1">
        <v>0</v>
      </c>
      <c r="W5663" s="1">
        <v>0</v>
      </c>
      <c r="Y5663" s="1">
        <v>0</v>
      </c>
      <c r="AA5663" s="1">
        <v>0</v>
      </c>
      <c r="AC5663" s="1">
        <v>0</v>
      </c>
      <c r="AE5663" s="1">
        <v>0</v>
      </c>
      <c r="AG5663" s="1">
        <v>2</v>
      </c>
      <c r="AH5663" s="1">
        <v>7000</v>
      </c>
    </row>
    <row r="5664" spans="1:34">
      <c r="A5664" s="1" t="s">
        <v>14546</v>
      </c>
      <c r="B5664" s="1" t="s">
        <v>14547</v>
      </c>
      <c r="C5664" s="1" t="s">
        <v>129</v>
      </c>
      <c r="D5664" s="1">
        <v>16</v>
      </c>
      <c r="E5664" s="1">
        <v>41780</v>
      </c>
      <c r="F5664" s="1" t="s">
        <v>20332</v>
      </c>
      <c r="G5664" s="1" t="s">
        <v>72</v>
      </c>
      <c r="H5664" s="1" t="s">
        <v>73</v>
      </c>
      <c r="I5664" s="1">
        <v>0</v>
      </c>
      <c r="J5664" s="1" t="s">
        <v>74</v>
      </c>
      <c r="K5664" s="1">
        <v>0.8</v>
      </c>
      <c r="L5664" s="1" t="s">
        <v>75</v>
      </c>
      <c r="M5664" s="1">
        <v>0</v>
      </c>
      <c r="O5664" s="1">
        <v>0</v>
      </c>
      <c r="Q5664" s="1">
        <v>0</v>
      </c>
      <c r="S5664" s="1">
        <v>0</v>
      </c>
      <c r="U5664" s="1">
        <v>0</v>
      </c>
      <c r="W5664" s="1">
        <v>0</v>
      </c>
      <c r="Y5664" s="1">
        <v>0</v>
      </c>
      <c r="AA5664" s="1">
        <v>0</v>
      </c>
      <c r="AC5664" s="1">
        <v>0</v>
      </c>
      <c r="AE5664" s="1">
        <v>0</v>
      </c>
      <c r="AG5664" s="1">
        <v>2</v>
      </c>
      <c r="AH5664" s="1">
        <v>10000</v>
      </c>
    </row>
    <row r="5665" spans="1:34">
      <c r="A5665" s="1" t="s">
        <v>14548</v>
      </c>
      <c r="B5665" s="1" t="s">
        <v>14549</v>
      </c>
      <c r="C5665" s="1" t="s">
        <v>228</v>
      </c>
      <c r="D5665" s="1">
        <v>17</v>
      </c>
      <c r="E5665" s="1">
        <v>44728</v>
      </c>
      <c r="F5665" s="1" t="s">
        <v>20732</v>
      </c>
      <c r="G5665" s="1" t="s">
        <v>72</v>
      </c>
      <c r="H5665" s="1" t="s">
        <v>65</v>
      </c>
      <c r="I5665" s="1">
        <v>0.65</v>
      </c>
      <c r="J5665" s="1" t="s">
        <v>75</v>
      </c>
      <c r="K5665" s="1">
        <v>0</v>
      </c>
      <c r="M5665" s="1">
        <v>0</v>
      </c>
      <c r="O5665" s="1">
        <v>0</v>
      </c>
      <c r="Q5665" s="1">
        <v>0</v>
      </c>
      <c r="S5665" s="1">
        <v>0</v>
      </c>
      <c r="U5665" s="1">
        <v>0</v>
      </c>
      <c r="W5665" s="1">
        <v>0</v>
      </c>
      <c r="Y5665" s="1">
        <v>0</v>
      </c>
      <c r="AA5665" s="1">
        <v>0</v>
      </c>
      <c r="AC5665" s="1">
        <v>0</v>
      </c>
      <c r="AE5665" s="1">
        <v>0</v>
      </c>
      <c r="AG5665" s="1">
        <v>1</v>
      </c>
      <c r="AH5665" s="1">
        <v>0</v>
      </c>
    </row>
    <row r="5666" spans="1:34">
      <c r="A5666" s="1" t="s">
        <v>14550</v>
      </c>
      <c r="B5666" s="1" t="s">
        <v>14551</v>
      </c>
      <c r="C5666" s="1" t="s">
        <v>132</v>
      </c>
      <c r="D5666" s="1">
        <v>19</v>
      </c>
      <c r="E5666" s="4">
        <v>44735</v>
      </c>
      <c r="F5666" s="1" t="s">
        <v>14552</v>
      </c>
      <c r="G5666" s="1" t="s">
        <v>80</v>
      </c>
      <c r="H5666" s="1" t="s">
        <v>65</v>
      </c>
      <c r="I5666" s="1">
        <v>0.8</v>
      </c>
      <c r="J5666" s="1" t="s">
        <v>75</v>
      </c>
      <c r="K5666" s="1">
        <v>0</v>
      </c>
      <c r="M5666" s="1">
        <v>0</v>
      </c>
      <c r="O5666" s="1">
        <v>0</v>
      </c>
      <c r="Q5666" s="1">
        <v>0</v>
      </c>
      <c r="S5666" s="1">
        <v>0</v>
      </c>
      <c r="U5666" s="1">
        <v>0</v>
      </c>
      <c r="W5666" s="1">
        <v>0</v>
      </c>
      <c r="Y5666" s="1">
        <v>0</v>
      </c>
      <c r="AA5666" s="1">
        <v>0</v>
      </c>
      <c r="AC5666" s="1">
        <v>0</v>
      </c>
      <c r="AE5666" s="1">
        <v>0</v>
      </c>
      <c r="AG5666" s="1">
        <v>1</v>
      </c>
      <c r="AH5666" s="1">
        <v>0</v>
      </c>
    </row>
    <row r="5667" spans="1:34">
      <c r="A5667" s="1" t="s">
        <v>14553</v>
      </c>
      <c r="B5667" s="1" t="s">
        <v>14554</v>
      </c>
      <c r="C5667" s="1" t="s">
        <v>118</v>
      </c>
      <c r="H5667" s="1" t="s">
        <v>65</v>
      </c>
      <c r="I5667" s="1" t="s">
        <v>66</v>
      </c>
      <c r="V5667" s="1" t="s">
        <v>67</v>
      </c>
    </row>
    <row r="5668" spans="1:34">
      <c r="A5668" s="1" t="s">
        <v>14555</v>
      </c>
      <c r="B5668" s="1" t="s">
        <v>14556</v>
      </c>
      <c r="C5668" s="1" t="s">
        <v>334</v>
      </c>
      <c r="D5668" s="1">
        <v>6</v>
      </c>
      <c r="E5668" s="1">
        <v>44344</v>
      </c>
      <c r="F5668" s="1" t="s">
        <v>20332</v>
      </c>
      <c r="G5668" s="1" t="s">
        <v>72</v>
      </c>
      <c r="H5668" s="1" t="s">
        <v>65</v>
      </c>
      <c r="I5668" s="1">
        <v>0.8</v>
      </c>
      <c r="J5668" s="1" t="s">
        <v>75</v>
      </c>
      <c r="K5668" s="1">
        <v>0</v>
      </c>
      <c r="M5668" s="1">
        <v>0</v>
      </c>
      <c r="O5668" s="1">
        <v>0</v>
      </c>
      <c r="Q5668" s="1">
        <v>0</v>
      </c>
      <c r="S5668" s="1">
        <v>0</v>
      </c>
      <c r="U5668" s="1">
        <v>0</v>
      </c>
      <c r="W5668" s="1">
        <v>0</v>
      </c>
      <c r="Y5668" s="1">
        <v>0</v>
      </c>
      <c r="AA5668" s="1">
        <v>0</v>
      </c>
      <c r="AC5668" s="1">
        <v>0</v>
      </c>
      <c r="AE5668" s="1">
        <v>0</v>
      </c>
      <c r="AG5668" s="1">
        <v>1</v>
      </c>
      <c r="AH5668" s="1">
        <v>0</v>
      </c>
    </row>
    <row r="5669" spans="1:34">
      <c r="A5669" s="1" t="s">
        <v>14557</v>
      </c>
      <c r="B5669" s="1" t="s">
        <v>14558</v>
      </c>
      <c r="C5669" s="1" t="s">
        <v>1337</v>
      </c>
      <c r="D5669" s="1">
        <v>10</v>
      </c>
      <c r="E5669" s="1">
        <v>44286</v>
      </c>
      <c r="F5669" s="1" t="s">
        <v>20332</v>
      </c>
      <c r="G5669" s="1" t="s">
        <v>72</v>
      </c>
      <c r="H5669" s="1" t="s">
        <v>65</v>
      </c>
      <c r="I5669" s="1">
        <v>0.2</v>
      </c>
      <c r="J5669" s="1" t="s">
        <v>75</v>
      </c>
      <c r="K5669" s="1">
        <v>0</v>
      </c>
      <c r="M5669" s="1">
        <v>0</v>
      </c>
      <c r="O5669" s="1">
        <v>0</v>
      </c>
      <c r="Q5669" s="1">
        <v>0</v>
      </c>
      <c r="S5669" s="1">
        <v>0</v>
      </c>
      <c r="U5669" s="1">
        <v>0</v>
      </c>
      <c r="W5669" s="1">
        <v>0</v>
      </c>
      <c r="Y5669" s="1">
        <v>0</v>
      </c>
      <c r="AA5669" s="1">
        <v>0</v>
      </c>
      <c r="AC5669" s="1">
        <v>0</v>
      </c>
      <c r="AE5669" s="1">
        <v>0</v>
      </c>
      <c r="AG5669" s="1">
        <v>1</v>
      </c>
      <c r="AH5669" s="1">
        <v>0</v>
      </c>
    </row>
    <row r="5670" spans="1:34">
      <c r="A5670" s="1" t="s">
        <v>14559</v>
      </c>
      <c r="B5670" s="1" t="s">
        <v>14560</v>
      </c>
      <c r="C5670" s="1" t="s">
        <v>322</v>
      </c>
      <c r="D5670" s="1">
        <v>2</v>
      </c>
      <c r="E5670" s="4">
        <v>44666</v>
      </c>
      <c r="F5670" s="1" t="s">
        <v>14561</v>
      </c>
      <c r="G5670" s="1" t="s">
        <v>72</v>
      </c>
      <c r="H5670" s="1" t="s">
        <v>65</v>
      </c>
      <c r="I5670" s="1">
        <v>0.8</v>
      </c>
      <c r="J5670" s="1" t="s">
        <v>75</v>
      </c>
      <c r="K5670" s="1">
        <v>0</v>
      </c>
      <c r="M5670" s="1">
        <v>0</v>
      </c>
      <c r="O5670" s="1">
        <v>0</v>
      </c>
      <c r="Q5670" s="1">
        <v>0</v>
      </c>
      <c r="S5670" s="1">
        <v>0</v>
      </c>
      <c r="U5670" s="1">
        <v>0</v>
      </c>
      <c r="W5670" s="1">
        <v>0</v>
      </c>
      <c r="Y5670" s="1">
        <v>0</v>
      </c>
      <c r="AA5670" s="1">
        <v>0</v>
      </c>
      <c r="AC5670" s="1">
        <v>0</v>
      </c>
      <c r="AE5670" s="1">
        <v>0</v>
      </c>
      <c r="AG5670" s="1">
        <v>1</v>
      </c>
      <c r="AH5670" s="1">
        <v>0</v>
      </c>
    </row>
    <row r="5671" spans="1:34">
      <c r="A5671" s="1" t="s">
        <v>14562</v>
      </c>
      <c r="B5671" s="1" t="s">
        <v>14563</v>
      </c>
      <c r="C5671" s="1" t="s">
        <v>620</v>
      </c>
      <c r="D5671" s="1">
        <v>18</v>
      </c>
      <c r="E5671" s="1">
        <v>43651</v>
      </c>
      <c r="F5671" s="1" t="s">
        <v>20332</v>
      </c>
      <c r="G5671" s="1" t="s">
        <v>72</v>
      </c>
      <c r="H5671" s="1" t="s">
        <v>73</v>
      </c>
      <c r="I5671" s="1">
        <v>0</v>
      </c>
      <c r="J5671" s="1" t="s">
        <v>1267</v>
      </c>
      <c r="K5671" s="1">
        <v>0.8</v>
      </c>
      <c r="L5671" s="1" t="s">
        <v>75</v>
      </c>
      <c r="M5671" s="1">
        <v>0</v>
      </c>
      <c r="O5671" s="1">
        <v>0</v>
      </c>
      <c r="Q5671" s="1">
        <v>0</v>
      </c>
      <c r="S5671" s="1">
        <v>0</v>
      </c>
      <c r="U5671" s="1">
        <v>0</v>
      </c>
      <c r="W5671" s="1">
        <v>0</v>
      </c>
      <c r="Y5671" s="1">
        <v>0</v>
      </c>
      <c r="AA5671" s="1">
        <v>0</v>
      </c>
      <c r="AC5671" s="1">
        <v>0</v>
      </c>
      <c r="AE5671" s="1">
        <v>0</v>
      </c>
      <c r="AG5671" s="1">
        <v>2</v>
      </c>
      <c r="AH5671" s="1">
        <v>6000</v>
      </c>
    </row>
    <row r="5672" spans="1:34">
      <c r="A5672" s="1" t="s">
        <v>14564</v>
      </c>
      <c r="B5672" s="1" t="s">
        <v>14565</v>
      </c>
      <c r="C5672" s="1" t="s">
        <v>387</v>
      </c>
      <c r="D5672" s="1">
        <v>8</v>
      </c>
      <c r="E5672" s="4">
        <v>44681</v>
      </c>
      <c r="F5672" s="1" t="s">
        <v>14566</v>
      </c>
      <c r="G5672" s="1" t="s">
        <v>72</v>
      </c>
      <c r="H5672" s="1" t="s">
        <v>65</v>
      </c>
      <c r="I5672" s="1">
        <v>0.8</v>
      </c>
      <c r="J5672" s="1" t="s">
        <v>75</v>
      </c>
      <c r="K5672" s="1">
        <v>0</v>
      </c>
      <c r="M5672" s="1">
        <v>0</v>
      </c>
      <c r="O5672" s="1">
        <v>0</v>
      </c>
      <c r="Q5672" s="1">
        <v>0</v>
      </c>
      <c r="S5672" s="1">
        <v>0</v>
      </c>
      <c r="U5672" s="1">
        <v>0</v>
      </c>
      <c r="W5672" s="1">
        <v>0</v>
      </c>
      <c r="Y5672" s="1">
        <v>0</v>
      </c>
      <c r="AA5672" s="1">
        <v>0</v>
      </c>
      <c r="AC5672" s="1">
        <v>0</v>
      </c>
      <c r="AE5672" s="1">
        <v>0</v>
      </c>
      <c r="AG5672" s="1">
        <v>1</v>
      </c>
      <c r="AH5672" s="1">
        <v>0</v>
      </c>
    </row>
    <row r="5673" spans="1:34">
      <c r="A5673" s="1" t="s">
        <v>14567</v>
      </c>
      <c r="B5673" s="1" t="s">
        <v>14568</v>
      </c>
      <c r="C5673" s="1" t="s">
        <v>228</v>
      </c>
      <c r="D5673" s="1">
        <v>17</v>
      </c>
      <c r="E5673" s="4">
        <v>44712</v>
      </c>
      <c r="F5673" s="1" t="s">
        <v>14569</v>
      </c>
      <c r="G5673" s="1" t="s">
        <v>72</v>
      </c>
      <c r="H5673" s="1" t="s">
        <v>65</v>
      </c>
      <c r="I5673" s="1">
        <v>0.8</v>
      </c>
      <c r="J5673" s="1" t="s">
        <v>75</v>
      </c>
      <c r="K5673" s="1">
        <v>0</v>
      </c>
      <c r="M5673" s="1">
        <v>0</v>
      </c>
      <c r="O5673" s="1">
        <v>0</v>
      </c>
      <c r="Q5673" s="1">
        <v>0</v>
      </c>
      <c r="S5673" s="1">
        <v>0</v>
      </c>
      <c r="U5673" s="1">
        <v>0</v>
      </c>
      <c r="W5673" s="1">
        <v>0</v>
      </c>
      <c r="Y5673" s="1">
        <v>0</v>
      </c>
      <c r="AA5673" s="1">
        <v>0</v>
      </c>
      <c r="AC5673" s="1">
        <v>0</v>
      </c>
      <c r="AE5673" s="1">
        <v>0</v>
      </c>
      <c r="AG5673" s="1">
        <v>1</v>
      </c>
      <c r="AH5673" s="1">
        <v>0</v>
      </c>
    </row>
    <row r="5674" spans="1:34">
      <c r="A5674" s="1" t="s">
        <v>14570</v>
      </c>
      <c r="B5674" s="1" t="s">
        <v>14571</v>
      </c>
      <c r="C5674" s="1" t="s">
        <v>620</v>
      </c>
      <c r="D5674" s="1">
        <v>12</v>
      </c>
      <c r="E5674" s="1">
        <v>43648</v>
      </c>
      <c r="F5674" s="1" t="s">
        <v>20340</v>
      </c>
      <c r="G5674" s="1" t="s">
        <v>20341</v>
      </c>
      <c r="H5674" s="1" t="s">
        <v>73</v>
      </c>
      <c r="I5674" s="1">
        <v>0.6</v>
      </c>
      <c r="J5674" s="1" t="s">
        <v>82</v>
      </c>
      <c r="K5674" s="1">
        <v>0.65</v>
      </c>
      <c r="L5674" s="1" t="s">
        <v>83</v>
      </c>
      <c r="M5674" s="1">
        <v>0.7</v>
      </c>
      <c r="N5674" s="1" t="s">
        <v>84</v>
      </c>
      <c r="O5674" s="1">
        <v>0.75</v>
      </c>
      <c r="P5674" s="1" t="s">
        <v>85</v>
      </c>
      <c r="Q5674" s="1">
        <v>0</v>
      </c>
      <c r="S5674" s="1">
        <v>0</v>
      </c>
      <c r="U5674" s="1">
        <v>0</v>
      </c>
      <c r="W5674" s="1">
        <v>0</v>
      </c>
      <c r="Y5674" s="1">
        <v>0</v>
      </c>
      <c r="AA5674" s="1">
        <v>0</v>
      </c>
      <c r="AC5674" s="1">
        <v>0</v>
      </c>
      <c r="AE5674" s="1">
        <v>0</v>
      </c>
      <c r="AG5674" s="1">
        <v>3</v>
      </c>
      <c r="AH5674" s="1">
        <v>0</v>
      </c>
    </row>
    <row r="5675" spans="1:34">
      <c r="A5675" s="1" t="s">
        <v>14572</v>
      </c>
      <c r="B5675" s="1" t="s">
        <v>14573</v>
      </c>
      <c r="C5675" s="1" t="s">
        <v>146</v>
      </c>
      <c r="D5675" s="1">
        <v>20</v>
      </c>
      <c r="E5675" s="4">
        <v>44712</v>
      </c>
      <c r="F5675" s="1" t="s">
        <v>14574</v>
      </c>
      <c r="G5675" s="1" t="s">
        <v>72</v>
      </c>
      <c r="H5675" s="1" t="s">
        <v>65</v>
      </c>
      <c r="I5675" s="1">
        <v>0.8</v>
      </c>
      <c r="J5675" s="1" t="s">
        <v>75</v>
      </c>
      <c r="K5675" s="1">
        <v>0</v>
      </c>
      <c r="M5675" s="1">
        <v>0</v>
      </c>
      <c r="O5675" s="1">
        <v>0</v>
      </c>
      <c r="Q5675" s="1">
        <v>0</v>
      </c>
      <c r="S5675" s="1">
        <v>0</v>
      </c>
      <c r="U5675" s="1">
        <v>0</v>
      </c>
      <c r="W5675" s="1">
        <v>0</v>
      </c>
      <c r="Y5675" s="1">
        <v>0</v>
      </c>
      <c r="AA5675" s="1">
        <v>0</v>
      </c>
      <c r="AC5675" s="1">
        <v>0</v>
      </c>
      <c r="AE5675" s="1">
        <v>0</v>
      </c>
      <c r="AG5675" s="1">
        <v>1</v>
      </c>
      <c r="AH5675" s="1">
        <v>0</v>
      </c>
    </row>
    <row r="5676" spans="1:34">
      <c r="A5676" s="1" t="s">
        <v>14575</v>
      </c>
      <c r="B5676" s="1" t="s">
        <v>14576</v>
      </c>
      <c r="C5676" s="1" t="s">
        <v>867</v>
      </c>
      <c r="D5676" s="1">
        <v>10</v>
      </c>
      <c r="E5676" s="1">
        <v>44253</v>
      </c>
      <c r="F5676" s="1" t="s">
        <v>20332</v>
      </c>
      <c r="G5676" s="1" t="s">
        <v>72</v>
      </c>
      <c r="H5676" s="1" t="s">
        <v>65</v>
      </c>
      <c r="I5676" s="1">
        <v>0.8</v>
      </c>
      <c r="J5676" s="1" t="s">
        <v>75</v>
      </c>
      <c r="K5676" s="1">
        <v>0</v>
      </c>
      <c r="M5676" s="1">
        <v>0</v>
      </c>
      <c r="O5676" s="1">
        <v>0</v>
      </c>
      <c r="Q5676" s="1">
        <v>0</v>
      </c>
      <c r="S5676" s="1">
        <v>0</v>
      </c>
      <c r="U5676" s="1">
        <v>0</v>
      </c>
      <c r="W5676" s="1">
        <v>0</v>
      </c>
      <c r="Y5676" s="1">
        <v>0</v>
      </c>
      <c r="AA5676" s="1">
        <v>0</v>
      </c>
      <c r="AC5676" s="1">
        <v>0</v>
      </c>
      <c r="AE5676" s="1">
        <v>0</v>
      </c>
      <c r="AG5676" s="1">
        <v>1</v>
      </c>
      <c r="AH5676" s="1">
        <v>0</v>
      </c>
    </row>
    <row r="5677" spans="1:34">
      <c r="A5677" s="1" t="s">
        <v>14577</v>
      </c>
      <c r="B5677" s="1" t="s">
        <v>14578</v>
      </c>
      <c r="C5677" s="1" t="s">
        <v>196</v>
      </c>
      <c r="D5677" s="1">
        <v>4</v>
      </c>
      <c r="E5677" s="4">
        <v>44573</v>
      </c>
      <c r="F5677" s="1" t="s">
        <v>14579</v>
      </c>
      <c r="G5677" s="1" t="s">
        <v>72</v>
      </c>
      <c r="H5677" s="1" t="s">
        <v>65</v>
      </c>
      <c r="I5677" s="1">
        <v>0.8</v>
      </c>
      <c r="J5677" s="1" t="s">
        <v>75</v>
      </c>
      <c r="K5677" s="1">
        <v>0</v>
      </c>
      <c r="M5677" s="1">
        <v>0</v>
      </c>
      <c r="O5677" s="1">
        <v>0</v>
      </c>
      <c r="Q5677" s="1">
        <v>0</v>
      </c>
      <c r="S5677" s="1">
        <v>0</v>
      </c>
      <c r="U5677" s="1">
        <v>0</v>
      </c>
      <c r="W5677" s="1">
        <v>0</v>
      </c>
      <c r="Y5677" s="1">
        <v>0</v>
      </c>
      <c r="AA5677" s="1">
        <v>0</v>
      </c>
      <c r="AC5677" s="1">
        <v>0</v>
      </c>
      <c r="AE5677" s="1">
        <v>0</v>
      </c>
      <c r="AG5677" s="1">
        <v>1</v>
      </c>
      <c r="AH5677" s="1">
        <v>0</v>
      </c>
    </row>
    <row r="5678" spans="1:34">
      <c r="A5678" s="1" t="s">
        <v>14580</v>
      </c>
      <c r="B5678" s="1" t="s">
        <v>14581</v>
      </c>
      <c r="C5678" s="1" t="s">
        <v>121</v>
      </c>
      <c r="D5678" s="1">
        <v>4</v>
      </c>
      <c r="E5678" s="1">
        <v>44316</v>
      </c>
      <c r="F5678" s="1" t="s">
        <v>20332</v>
      </c>
      <c r="G5678" s="1" t="s">
        <v>72</v>
      </c>
      <c r="H5678" s="1" t="s">
        <v>65</v>
      </c>
      <c r="I5678" s="1">
        <v>0.8</v>
      </c>
      <c r="J5678" s="1" t="s">
        <v>75</v>
      </c>
      <c r="K5678" s="1">
        <v>0</v>
      </c>
      <c r="M5678" s="1">
        <v>0</v>
      </c>
      <c r="O5678" s="1">
        <v>0</v>
      </c>
      <c r="Q5678" s="1">
        <v>0</v>
      </c>
      <c r="S5678" s="1">
        <v>0</v>
      </c>
      <c r="U5678" s="1">
        <v>0</v>
      </c>
      <c r="W5678" s="1">
        <v>0</v>
      </c>
      <c r="Y5678" s="1">
        <v>0</v>
      </c>
      <c r="AA5678" s="1">
        <v>0</v>
      </c>
      <c r="AC5678" s="1">
        <v>0</v>
      </c>
      <c r="AE5678" s="1">
        <v>0</v>
      </c>
      <c r="AG5678" s="1">
        <v>1</v>
      </c>
      <c r="AH5678" s="1">
        <v>0</v>
      </c>
    </row>
    <row r="5679" spans="1:34">
      <c r="A5679" s="1" t="s">
        <v>14582</v>
      </c>
      <c r="B5679" s="1" t="s">
        <v>14583</v>
      </c>
      <c r="C5679" s="1" t="s">
        <v>112</v>
      </c>
      <c r="D5679" s="1">
        <v>4</v>
      </c>
      <c r="E5679" s="1">
        <v>44314</v>
      </c>
      <c r="F5679" s="1" t="s">
        <v>20332</v>
      </c>
      <c r="G5679" s="1" t="s">
        <v>72</v>
      </c>
      <c r="H5679" s="1" t="s">
        <v>65</v>
      </c>
      <c r="I5679" s="1">
        <v>0.4</v>
      </c>
      <c r="J5679" s="1" t="s">
        <v>75</v>
      </c>
      <c r="K5679" s="1">
        <v>0</v>
      </c>
      <c r="M5679" s="1">
        <v>0</v>
      </c>
      <c r="O5679" s="1">
        <v>0</v>
      </c>
      <c r="Q5679" s="1">
        <v>0</v>
      </c>
      <c r="S5679" s="1">
        <v>0</v>
      </c>
      <c r="U5679" s="1">
        <v>0</v>
      </c>
      <c r="W5679" s="1">
        <v>0</v>
      </c>
      <c r="Y5679" s="1">
        <v>0</v>
      </c>
      <c r="AA5679" s="1">
        <v>0</v>
      </c>
      <c r="AC5679" s="1">
        <v>0</v>
      </c>
      <c r="AE5679" s="1">
        <v>0</v>
      </c>
      <c r="AG5679" s="1">
        <v>1</v>
      </c>
      <c r="AH5679" s="1">
        <v>0</v>
      </c>
    </row>
    <row r="5680" spans="1:34">
      <c r="A5680" s="1" t="s">
        <v>14584</v>
      </c>
      <c r="B5680" s="1" t="s">
        <v>14585</v>
      </c>
      <c r="C5680" s="1" t="s">
        <v>620</v>
      </c>
      <c r="H5680" s="1" t="s">
        <v>65</v>
      </c>
      <c r="I5680" s="1" t="s">
        <v>66</v>
      </c>
      <c r="V5680" s="1" t="s">
        <v>67</v>
      </c>
    </row>
    <row r="5681" spans="1:34">
      <c r="A5681" s="1" t="s">
        <v>14586</v>
      </c>
      <c r="B5681" s="1" t="s">
        <v>14587</v>
      </c>
      <c r="C5681" s="1" t="s">
        <v>923</v>
      </c>
      <c r="D5681" s="1">
        <v>32</v>
      </c>
      <c r="E5681" s="1">
        <v>42215</v>
      </c>
      <c r="F5681" s="1" t="s">
        <v>20332</v>
      </c>
      <c r="G5681" s="1" t="s">
        <v>72</v>
      </c>
      <c r="H5681" s="1" t="s">
        <v>65</v>
      </c>
      <c r="I5681" s="1">
        <v>0.8</v>
      </c>
      <c r="J5681" s="1" t="s">
        <v>75</v>
      </c>
      <c r="K5681" s="1">
        <v>0</v>
      </c>
      <c r="M5681" s="1">
        <v>0</v>
      </c>
      <c r="O5681" s="1">
        <v>0</v>
      </c>
      <c r="Q5681" s="1">
        <v>0</v>
      </c>
      <c r="S5681" s="1">
        <v>0</v>
      </c>
      <c r="U5681" s="1">
        <v>0</v>
      </c>
      <c r="W5681" s="1">
        <v>0</v>
      </c>
      <c r="Y5681" s="1">
        <v>0</v>
      </c>
      <c r="AA5681" s="1">
        <v>0</v>
      </c>
      <c r="AC5681" s="1">
        <v>0</v>
      </c>
      <c r="AE5681" s="1">
        <v>0</v>
      </c>
      <c r="AG5681" s="1">
        <v>1</v>
      </c>
      <c r="AH5681" s="1">
        <v>0</v>
      </c>
    </row>
    <row r="5682" spans="1:34">
      <c r="A5682" s="1" t="s">
        <v>14588</v>
      </c>
      <c r="B5682" s="1" t="s">
        <v>14589</v>
      </c>
      <c r="C5682" s="1" t="s">
        <v>365</v>
      </c>
      <c r="D5682" s="1">
        <v>9</v>
      </c>
      <c r="E5682" s="4">
        <v>44671</v>
      </c>
      <c r="F5682" s="1" t="s">
        <v>14590</v>
      </c>
      <c r="G5682" s="1" t="s">
        <v>80</v>
      </c>
      <c r="H5682" s="1" t="s">
        <v>73</v>
      </c>
      <c r="I5682" s="1">
        <v>0.2</v>
      </c>
      <c r="J5682" s="1" t="s">
        <v>82</v>
      </c>
      <c r="K5682" s="1">
        <v>0.4</v>
      </c>
      <c r="L5682" s="1" t="s">
        <v>83</v>
      </c>
      <c r="M5682" s="1">
        <v>0.6</v>
      </c>
      <c r="N5682" s="1" t="s">
        <v>84</v>
      </c>
      <c r="O5682" s="1">
        <v>0.7</v>
      </c>
      <c r="P5682" s="1" t="s">
        <v>85</v>
      </c>
      <c r="Q5682" s="1">
        <v>0</v>
      </c>
      <c r="S5682" s="1">
        <v>0</v>
      </c>
      <c r="U5682" s="1">
        <v>0</v>
      </c>
      <c r="W5682" s="1">
        <v>0</v>
      </c>
      <c r="Y5682" s="1">
        <v>0</v>
      </c>
      <c r="AA5682" s="1">
        <v>0</v>
      </c>
      <c r="AC5682" s="1">
        <v>0</v>
      </c>
      <c r="AE5682" s="1">
        <v>0</v>
      </c>
      <c r="AG5682" s="1">
        <v>3</v>
      </c>
      <c r="AH5682" s="1">
        <v>0</v>
      </c>
    </row>
    <row r="5683" spans="1:34">
      <c r="A5683" s="1" t="s">
        <v>14591</v>
      </c>
      <c r="B5683" s="1" t="s">
        <v>14592</v>
      </c>
      <c r="C5683" s="1" t="s">
        <v>255</v>
      </c>
      <c r="D5683" s="1">
        <v>36</v>
      </c>
      <c r="E5683" s="4">
        <v>44557</v>
      </c>
      <c r="F5683" s="1" t="s">
        <v>14593</v>
      </c>
      <c r="G5683" s="1" t="s">
        <v>72</v>
      </c>
      <c r="H5683" s="1" t="s">
        <v>65</v>
      </c>
      <c r="I5683" s="1">
        <v>0.6</v>
      </c>
      <c r="J5683" s="1" t="s">
        <v>75</v>
      </c>
      <c r="K5683" s="1">
        <v>0</v>
      </c>
      <c r="M5683" s="1">
        <v>0</v>
      </c>
      <c r="O5683" s="1">
        <v>0</v>
      </c>
      <c r="Q5683" s="1">
        <v>0</v>
      </c>
      <c r="S5683" s="1">
        <v>0</v>
      </c>
      <c r="U5683" s="1">
        <v>0</v>
      </c>
      <c r="W5683" s="1">
        <v>0</v>
      </c>
      <c r="Y5683" s="1">
        <v>0</v>
      </c>
      <c r="AA5683" s="1">
        <v>0</v>
      </c>
      <c r="AC5683" s="1">
        <v>0</v>
      </c>
      <c r="AE5683" s="1">
        <v>0</v>
      </c>
      <c r="AG5683" s="1">
        <v>1</v>
      </c>
      <c r="AH5683" s="1">
        <v>0</v>
      </c>
    </row>
    <row r="5684" spans="1:34">
      <c r="A5684" s="1" t="s">
        <v>14594</v>
      </c>
      <c r="B5684" s="1" t="s">
        <v>14595</v>
      </c>
      <c r="C5684" s="1" t="s">
        <v>378</v>
      </c>
      <c r="D5684" s="1">
        <v>72</v>
      </c>
      <c r="E5684" s="4">
        <v>44529</v>
      </c>
      <c r="F5684" s="1" t="s">
        <v>14596</v>
      </c>
      <c r="G5684" s="1" t="s">
        <v>72</v>
      </c>
      <c r="H5684" s="1" t="s">
        <v>65</v>
      </c>
      <c r="I5684" s="1">
        <v>0.8</v>
      </c>
      <c r="J5684" s="1" t="s">
        <v>75</v>
      </c>
      <c r="K5684" s="1">
        <v>0</v>
      </c>
      <c r="M5684" s="1">
        <v>0</v>
      </c>
      <c r="O5684" s="1">
        <v>0</v>
      </c>
      <c r="Q5684" s="1">
        <v>0</v>
      </c>
      <c r="S5684" s="1">
        <v>0</v>
      </c>
      <c r="U5684" s="1">
        <v>0</v>
      </c>
      <c r="W5684" s="1">
        <v>0</v>
      </c>
      <c r="Y5684" s="1">
        <v>0</v>
      </c>
      <c r="AA5684" s="1">
        <v>0</v>
      </c>
      <c r="AC5684" s="1">
        <v>0</v>
      </c>
      <c r="AE5684" s="1">
        <v>0</v>
      </c>
      <c r="AG5684" s="1">
        <v>1</v>
      </c>
      <c r="AH5684" s="1">
        <v>0</v>
      </c>
    </row>
    <row r="5685" spans="1:34">
      <c r="A5685" s="1" t="s">
        <v>14597</v>
      </c>
      <c r="B5685" s="1" t="s">
        <v>14598</v>
      </c>
      <c r="C5685" s="1" t="s">
        <v>112</v>
      </c>
      <c r="H5685" s="1" t="s">
        <v>65</v>
      </c>
      <c r="I5685" s="1" t="s">
        <v>66</v>
      </c>
      <c r="V5685" s="1" t="s">
        <v>67</v>
      </c>
    </row>
    <row r="5686" spans="1:34">
      <c r="A5686" s="1" t="s">
        <v>14599</v>
      </c>
      <c r="B5686" s="1" t="s">
        <v>14600</v>
      </c>
      <c r="C5686" s="1" t="s">
        <v>193</v>
      </c>
      <c r="D5686" s="1">
        <v>7</v>
      </c>
      <c r="E5686" s="1">
        <v>44344</v>
      </c>
      <c r="F5686" s="1" t="s">
        <v>20332</v>
      </c>
      <c r="G5686" s="1" t="s">
        <v>72</v>
      </c>
      <c r="H5686" s="1" t="s">
        <v>65</v>
      </c>
      <c r="I5686" s="1">
        <v>0.4</v>
      </c>
      <c r="J5686" s="1" t="s">
        <v>75</v>
      </c>
      <c r="K5686" s="1">
        <v>0</v>
      </c>
      <c r="M5686" s="1">
        <v>0</v>
      </c>
      <c r="O5686" s="1">
        <v>0</v>
      </c>
      <c r="Q5686" s="1">
        <v>0</v>
      </c>
      <c r="S5686" s="1">
        <v>0</v>
      </c>
      <c r="U5686" s="1">
        <v>0</v>
      </c>
      <c r="W5686" s="1">
        <v>0</v>
      </c>
      <c r="Y5686" s="1">
        <v>0</v>
      </c>
      <c r="AA5686" s="1">
        <v>0</v>
      </c>
      <c r="AC5686" s="1">
        <v>0</v>
      </c>
      <c r="AE5686" s="1">
        <v>0</v>
      </c>
      <c r="AG5686" s="1">
        <v>1</v>
      </c>
      <c r="AH5686" s="1">
        <v>0</v>
      </c>
    </row>
    <row r="5687" spans="1:34">
      <c r="A5687" s="1" t="s">
        <v>14601</v>
      </c>
      <c r="B5687" s="1" t="s">
        <v>14602</v>
      </c>
      <c r="C5687" s="1" t="s">
        <v>491</v>
      </c>
      <c r="D5687" s="1">
        <v>13</v>
      </c>
      <c r="E5687" s="1">
        <v>38778</v>
      </c>
      <c r="F5687" s="1" t="s">
        <v>20332</v>
      </c>
      <c r="G5687" s="1" t="s">
        <v>72</v>
      </c>
      <c r="H5687" s="1" t="s">
        <v>65</v>
      </c>
      <c r="I5687" s="1">
        <v>0.5</v>
      </c>
      <c r="J5687" s="1" t="s">
        <v>75</v>
      </c>
      <c r="K5687" s="1">
        <v>0</v>
      </c>
      <c r="M5687" s="1">
        <v>0</v>
      </c>
      <c r="O5687" s="1">
        <v>0</v>
      </c>
      <c r="Q5687" s="1">
        <v>0</v>
      </c>
      <c r="S5687" s="1">
        <v>0</v>
      </c>
      <c r="U5687" s="1">
        <v>0</v>
      </c>
      <c r="W5687" s="1">
        <v>0</v>
      </c>
      <c r="Y5687" s="1">
        <v>0</v>
      </c>
      <c r="AA5687" s="1">
        <v>0</v>
      </c>
      <c r="AC5687" s="1">
        <v>0</v>
      </c>
      <c r="AE5687" s="1">
        <v>0</v>
      </c>
      <c r="AG5687" s="1">
        <v>1</v>
      </c>
      <c r="AH5687" s="1">
        <v>0</v>
      </c>
    </row>
    <row r="5688" spans="1:34">
      <c r="A5688" s="1" t="s">
        <v>14603</v>
      </c>
      <c r="B5688" s="1" t="s">
        <v>14604</v>
      </c>
      <c r="C5688" s="1" t="s">
        <v>235</v>
      </c>
      <c r="D5688" s="1">
        <v>23</v>
      </c>
      <c r="E5688" s="1">
        <v>44742</v>
      </c>
      <c r="F5688" s="1" t="s">
        <v>20733</v>
      </c>
      <c r="G5688" s="1" t="s">
        <v>72</v>
      </c>
      <c r="H5688" s="1" t="s">
        <v>65</v>
      </c>
      <c r="I5688" s="1">
        <v>0.8</v>
      </c>
      <c r="J5688" s="1" t="s">
        <v>75</v>
      </c>
      <c r="K5688" s="1">
        <v>0</v>
      </c>
      <c r="M5688" s="1">
        <v>0</v>
      </c>
      <c r="O5688" s="1">
        <v>0</v>
      </c>
      <c r="Q5688" s="1">
        <v>0</v>
      </c>
      <c r="S5688" s="1">
        <v>0</v>
      </c>
      <c r="U5688" s="1">
        <v>0</v>
      </c>
      <c r="W5688" s="1">
        <v>0</v>
      </c>
      <c r="Y5688" s="1">
        <v>0</v>
      </c>
      <c r="AA5688" s="1">
        <v>0</v>
      </c>
      <c r="AC5688" s="1">
        <v>0</v>
      </c>
      <c r="AE5688" s="1">
        <v>0</v>
      </c>
      <c r="AG5688" s="1">
        <v>1</v>
      </c>
      <c r="AH5688" s="1">
        <v>0</v>
      </c>
    </row>
    <row r="5689" spans="1:34">
      <c r="A5689" s="1" t="s">
        <v>14605</v>
      </c>
      <c r="B5689" s="1" t="s">
        <v>14606</v>
      </c>
      <c r="C5689" s="1" t="s">
        <v>196</v>
      </c>
      <c r="H5689" s="1" t="s">
        <v>65</v>
      </c>
      <c r="I5689" s="1" t="s">
        <v>66</v>
      </c>
      <c r="V5689" s="1" t="s">
        <v>67</v>
      </c>
    </row>
    <row r="5690" spans="1:34">
      <c r="A5690" s="1" t="s">
        <v>14607</v>
      </c>
      <c r="B5690" s="1" t="s">
        <v>14608</v>
      </c>
      <c r="C5690" s="1" t="s">
        <v>334</v>
      </c>
      <c r="D5690" s="1">
        <v>13</v>
      </c>
      <c r="E5690" s="1">
        <v>44097</v>
      </c>
      <c r="F5690" s="1" t="s">
        <v>20332</v>
      </c>
      <c r="G5690" s="1" t="s">
        <v>72</v>
      </c>
      <c r="H5690" s="1" t="s">
        <v>73</v>
      </c>
      <c r="I5690" s="1">
        <v>0</v>
      </c>
      <c r="J5690" s="1" t="s">
        <v>1640</v>
      </c>
      <c r="K5690" s="1">
        <v>0.8</v>
      </c>
      <c r="L5690" s="1" t="s">
        <v>75</v>
      </c>
      <c r="M5690" s="1">
        <v>0</v>
      </c>
      <c r="O5690" s="1">
        <v>0</v>
      </c>
      <c r="Q5690" s="1">
        <v>0</v>
      </c>
      <c r="S5690" s="1">
        <v>0</v>
      </c>
      <c r="U5690" s="1">
        <v>0</v>
      </c>
      <c r="W5690" s="1">
        <v>0</v>
      </c>
      <c r="Y5690" s="1">
        <v>0</v>
      </c>
      <c r="AA5690" s="1">
        <v>0</v>
      </c>
      <c r="AC5690" s="1">
        <v>0</v>
      </c>
      <c r="AE5690" s="1">
        <v>0</v>
      </c>
      <c r="AG5690" s="1">
        <v>2</v>
      </c>
      <c r="AH5690" s="1">
        <v>7499.99</v>
      </c>
    </row>
    <row r="5691" spans="1:34">
      <c r="A5691" s="1" t="s">
        <v>14609</v>
      </c>
      <c r="B5691" s="1" t="s">
        <v>14610</v>
      </c>
      <c r="C5691" s="1" t="s">
        <v>350</v>
      </c>
      <c r="D5691" s="1">
        <v>3</v>
      </c>
      <c r="E5691" s="1">
        <v>39826</v>
      </c>
      <c r="F5691" s="1" t="s">
        <v>20332</v>
      </c>
      <c r="G5691" s="1" t="s">
        <v>72</v>
      </c>
      <c r="H5691" s="1" t="s">
        <v>65</v>
      </c>
      <c r="I5691" s="1">
        <v>0.4</v>
      </c>
      <c r="J5691" s="1" t="s">
        <v>75</v>
      </c>
      <c r="K5691" s="1">
        <v>0</v>
      </c>
      <c r="M5691" s="1">
        <v>0</v>
      </c>
      <c r="O5691" s="1">
        <v>0</v>
      </c>
      <c r="Q5691" s="1">
        <v>0</v>
      </c>
      <c r="S5691" s="1">
        <v>0</v>
      </c>
      <c r="U5691" s="1">
        <v>0</v>
      </c>
      <c r="W5691" s="1">
        <v>0</v>
      </c>
      <c r="Y5691" s="1">
        <v>0</v>
      </c>
      <c r="AA5691" s="1">
        <v>0</v>
      </c>
      <c r="AC5691" s="1">
        <v>0</v>
      </c>
      <c r="AE5691" s="1">
        <v>0</v>
      </c>
      <c r="AG5691" s="1">
        <v>1</v>
      </c>
      <c r="AH5691" s="1">
        <v>0</v>
      </c>
    </row>
    <row r="5692" spans="1:34">
      <c r="A5692" s="1" t="s">
        <v>14611</v>
      </c>
      <c r="B5692" s="1" t="s">
        <v>14612</v>
      </c>
      <c r="C5692" s="1" t="s">
        <v>680</v>
      </c>
      <c r="D5692" s="1">
        <v>5</v>
      </c>
      <c r="E5692" s="1">
        <v>44285</v>
      </c>
      <c r="F5692" s="1" t="s">
        <v>20332</v>
      </c>
      <c r="G5692" s="1" t="s">
        <v>72</v>
      </c>
      <c r="H5692" s="1" t="s">
        <v>73</v>
      </c>
      <c r="I5692" s="1">
        <v>0</v>
      </c>
      <c r="J5692" s="1" t="s">
        <v>434</v>
      </c>
      <c r="K5692" s="1">
        <v>0.8</v>
      </c>
      <c r="L5692" s="1" t="s">
        <v>75</v>
      </c>
      <c r="M5692" s="1">
        <v>0</v>
      </c>
      <c r="O5692" s="1">
        <v>0</v>
      </c>
      <c r="Q5692" s="1">
        <v>0</v>
      </c>
      <c r="S5692" s="1">
        <v>0</v>
      </c>
      <c r="U5692" s="1">
        <v>0</v>
      </c>
      <c r="W5692" s="1">
        <v>0</v>
      </c>
      <c r="Y5692" s="1">
        <v>0</v>
      </c>
      <c r="AA5692" s="1">
        <v>0</v>
      </c>
      <c r="AC5692" s="1">
        <v>0</v>
      </c>
      <c r="AE5692" s="1">
        <v>0</v>
      </c>
      <c r="AG5692" s="1">
        <v>2</v>
      </c>
      <c r="AH5692" s="1">
        <v>7500</v>
      </c>
    </row>
    <row r="5693" spans="1:34">
      <c r="A5693" s="1" t="s">
        <v>14613</v>
      </c>
      <c r="B5693" s="1" t="s">
        <v>14614</v>
      </c>
      <c r="C5693" s="1" t="s">
        <v>112</v>
      </c>
      <c r="D5693" s="1" t="s">
        <v>14615</v>
      </c>
      <c r="E5693" s="4">
        <v>44559</v>
      </c>
      <c r="F5693" s="1" t="s">
        <v>14616</v>
      </c>
      <c r="G5693" s="1" t="s">
        <v>72</v>
      </c>
      <c r="H5693" s="1" t="s">
        <v>65</v>
      </c>
      <c r="I5693" s="1">
        <v>0.4</v>
      </c>
      <c r="J5693" s="1" t="s">
        <v>75</v>
      </c>
      <c r="K5693" s="1">
        <v>0</v>
      </c>
      <c r="M5693" s="1">
        <v>0</v>
      </c>
      <c r="O5693" s="1">
        <v>0</v>
      </c>
      <c r="Q5693" s="1">
        <v>0</v>
      </c>
      <c r="S5693" s="1">
        <v>0</v>
      </c>
      <c r="U5693" s="1">
        <v>0</v>
      </c>
      <c r="W5693" s="1">
        <v>0</v>
      </c>
      <c r="Y5693" s="1">
        <v>0</v>
      </c>
      <c r="AA5693" s="1">
        <v>0</v>
      </c>
      <c r="AC5693" s="1">
        <v>0</v>
      </c>
      <c r="AE5693" s="1">
        <v>0</v>
      </c>
      <c r="AG5693" s="1">
        <v>1</v>
      </c>
      <c r="AH5693" s="1">
        <v>0</v>
      </c>
    </row>
    <row r="5694" spans="1:34">
      <c r="A5694" s="1" t="s">
        <v>14617</v>
      </c>
      <c r="B5694" s="1" t="s">
        <v>14618</v>
      </c>
      <c r="C5694" s="1" t="s">
        <v>199</v>
      </c>
      <c r="D5694" s="1">
        <v>11</v>
      </c>
      <c r="E5694" s="1">
        <v>44048</v>
      </c>
      <c r="F5694" s="1" t="s">
        <v>20332</v>
      </c>
      <c r="G5694" s="1" t="s">
        <v>72</v>
      </c>
      <c r="H5694" s="1" t="s">
        <v>65</v>
      </c>
      <c r="I5694" s="1">
        <v>0.7</v>
      </c>
      <c r="J5694" s="1" t="s">
        <v>75</v>
      </c>
      <c r="K5694" s="1">
        <v>0</v>
      </c>
      <c r="M5694" s="1">
        <v>0</v>
      </c>
      <c r="O5694" s="1">
        <v>0</v>
      </c>
      <c r="Q5694" s="1">
        <v>0</v>
      </c>
      <c r="S5694" s="1">
        <v>0</v>
      </c>
      <c r="U5694" s="1">
        <v>0</v>
      </c>
      <c r="W5694" s="1">
        <v>0</v>
      </c>
      <c r="Y5694" s="1">
        <v>0</v>
      </c>
      <c r="AA5694" s="1">
        <v>0</v>
      </c>
      <c r="AC5694" s="1">
        <v>0</v>
      </c>
      <c r="AE5694" s="1">
        <v>0</v>
      </c>
      <c r="AG5694" s="1">
        <v>1</v>
      </c>
      <c r="AH5694" s="1">
        <v>0</v>
      </c>
    </row>
    <row r="5695" spans="1:34">
      <c r="A5695" s="1" t="s">
        <v>14619</v>
      </c>
      <c r="B5695" s="1" t="s">
        <v>14620</v>
      </c>
      <c r="C5695" s="1" t="s">
        <v>255</v>
      </c>
      <c r="D5695" s="1">
        <v>9</v>
      </c>
      <c r="E5695" s="4">
        <v>44708</v>
      </c>
      <c r="F5695" s="1" t="s">
        <v>14621</v>
      </c>
      <c r="G5695" s="1" t="s">
        <v>72</v>
      </c>
      <c r="H5695" s="1" t="s">
        <v>65</v>
      </c>
      <c r="I5695" s="1">
        <v>0.4</v>
      </c>
      <c r="J5695" s="1" t="s">
        <v>75</v>
      </c>
      <c r="K5695" s="1">
        <v>0</v>
      </c>
      <c r="M5695" s="1">
        <v>0</v>
      </c>
      <c r="O5695" s="1">
        <v>0</v>
      </c>
      <c r="Q5695" s="1">
        <v>0</v>
      </c>
      <c r="S5695" s="1">
        <v>0</v>
      </c>
      <c r="U5695" s="1">
        <v>0</v>
      </c>
      <c r="W5695" s="1">
        <v>0</v>
      </c>
      <c r="Y5695" s="1">
        <v>0</v>
      </c>
      <c r="AA5695" s="1">
        <v>0</v>
      </c>
      <c r="AC5695" s="1">
        <v>0</v>
      </c>
      <c r="AE5695" s="1">
        <v>0</v>
      </c>
      <c r="AG5695" s="1">
        <v>1</v>
      </c>
      <c r="AH5695" s="1">
        <v>0</v>
      </c>
    </row>
    <row r="5696" spans="1:34">
      <c r="A5696" s="1" t="s">
        <v>14622</v>
      </c>
      <c r="B5696" s="1" t="s">
        <v>14623</v>
      </c>
      <c r="C5696" s="1" t="s">
        <v>108</v>
      </c>
      <c r="D5696" s="1">
        <v>12</v>
      </c>
      <c r="E5696" s="4">
        <v>44712</v>
      </c>
      <c r="F5696" s="1" t="s">
        <v>14624</v>
      </c>
      <c r="G5696" s="1" t="s">
        <v>72</v>
      </c>
      <c r="H5696" s="1" t="s">
        <v>65</v>
      </c>
      <c r="I5696" s="1">
        <v>0.2</v>
      </c>
      <c r="J5696" s="1" t="s">
        <v>75</v>
      </c>
      <c r="K5696" s="1">
        <v>0</v>
      </c>
      <c r="M5696" s="1">
        <v>0</v>
      </c>
      <c r="O5696" s="1">
        <v>0</v>
      </c>
      <c r="Q5696" s="1">
        <v>0</v>
      </c>
      <c r="S5696" s="1">
        <v>0</v>
      </c>
      <c r="U5696" s="1">
        <v>0</v>
      </c>
      <c r="W5696" s="1">
        <v>0</v>
      </c>
      <c r="Y5696" s="1">
        <v>0</v>
      </c>
      <c r="AA5696" s="1">
        <v>0</v>
      </c>
      <c r="AC5696" s="1">
        <v>0</v>
      </c>
      <c r="AE5696" s="1">
        <v>0</v>
      </c>
      <c r="AG5696" s="1">
        <v>1</v>
      </c>
      <c r="AH5696" s="1">
        <v>0</v>
      </c>
    </row>
    <row r="5697" spans="1:34">
      <c r="A5697" s="1" t="s">
        <v>14625</v>
      </c>
      <c r="B5697" s="1" t="s">
        <v>14626</v>
      </c>
      <c r="C5697" s="1" t="s">
        <v>255</v>
      </c>
      <c r="D5697" s="1">
        <v>10</v>
      </c>
      <c r="E5697" s="4">
        <v>44686</v>
      </c>
      <c r="F5697" s="1" t="s">
        <v>14627</v>
      </c>
      <c r="G5697" s="1" t="s">
        <v>80</v>
      </c>
      <c r="H5697" s="1" t="s">
        <v>65</v>
      </c>
      <c r="I5697" s="1">
        <v>0.7</v>
      </c>
      <c r="J5697" s="1" t="s">
        <v>75</v>
      </c>
      <c r="K5697" s="1">
        <v>0</v>
      </c>
      <c r="M5697" s="1">
        <v>0</v>
      </c>
      <c r="O5697" s="1">
        <v>0</v>
      </c>
      <c r="Q5697" s="1">
        <v>0</v>
      </c>
      <c r="S5697" s="1">
        <v>0</v>
      </c>
      <c r="U5697" s="1">
        <v>0</v>
      </c>
      <c r="W5697" s="1">
        <v>0</v>
      </c>
      <c r="Y5697" s="1">
        <v>0</v>
      </c>
      <c r="AA5697" s="1">
        <v>0</v>
      </c>
      <c r="AC5697" s="1">
        <v>0</v>
      </c>
      <c r="AE5697" s="1">
        <v>0</v>
      </c>
      <c r="AG5697" s="1">
        <v>1</v>
      </c>
      <c r="AH5697" s="1">
        <v>0</v>
      </c>
    </row>
    <row r="5698" spans="1:34">
      <c r="A5698" s="1" t="s">
        <v>14628</v>
      </c>
      <c r="B5698" s="1" t="s">
        <v>14629</v>
      </c>
      <c r="C5698" s="1" t="s">
        <v>98</v>
      </c>
      <c r="D5698" s="1">
        <v>73</v>
      </c>
      <c r="E5698" s="1">
        <v>44557</v>
      </c>
      <c r="F5698" s="1" t="s">
        <v>20734</v>
      </c>
      <c r="G5698" s="1" t="s">
        <v>72</v>
      </c>
      <c r="H5698" s="1" t="s">
        <v>65</v>
      </c>
      <c r="I5698" s="1">
        <v>0.8</v>
      </c>
      <c r="J5698" s="1" t="s">
        <v>75</v>
      </c>
      <c r="K5698" s="1">
        <v>0</v>
      </c>
      <c r="M5698" s="1">
        <v>0</v>
      </c>
      <c r="O5698" s="1">
        <v>0</v>
      </c>
      <c r="Q5698" s="1">
        <v>0</v>
      </c>
      <c r="S5698" s="1">
        <v>0</v>
      </c>
      <c r="U5698" s="1">
        <v>0</v>
      </c>
      <c r="W5698" s="1">
        <v>0</v>
      </c>
      <c r="Y5698" s="1">
        <v>0</v>
      </c>
      <c r="AA5698" s="1">
        <v>0</v>
      </c>
      <c r="AC5698" s="1">
        <v>0</v>
      </c>
      <c r="AE5698" s="1">
        <v>0</v>
      </c>
      <c r="AG5698" s="1">
        <v>1</v>
      </c>
      <c r="AH5698" s="1">
        <v>0</v>
      </c>
    </row>
    <row r="5699" spans="1:34">
      <c r="A5699" s="1" t="s">
        <v>14630</v>
      </c>
      <c r="B5699" s="1" t="s">
        <v>14631</v>
      </c>
      <c r="C5699" s="1" t="s">
        <v>112</v>
      </c>
      <c r="D5699" s="1">
        <v>20</v>
      </c>
      <c r="E5699" s="1">
        <v>44347</v>
      </c>
      <c r="F5699" s="1" t="s">
        <v>20332</v>
      </c>
      <c r="G5699" s="1" t="s">
        <v>72</v>
      </c>
      <c r="H5699" s="1" t="s">
        <v>65</v>
      </c>
      <c r="I5699" s="1">
        <v>0.6</v>
      </c>
      <c r="J5699" s="1" t="s">
        <v>75</v>
      </c>
      <c r="K5699" s="1">
        <v>0</v>
      </c>
      <c r="M5699" s="1">
        <v>0</v>
      </c>
      <c r="O5699" s="1">
        <v>0</v>
      </c>
      <c r="Q5699" s="1">
        <v>0</v>
      </c>
      <c r="S5699" s="1">
        <v>0</v>
      </c>
      <c r="U5699" s="1">
        <v>0</v>
      </c>
      <c r="W5699" s="1">
        <v>0</v>
      </c>
      <c r="Y5699" s="1">
        <v>0</v>
      </c>
      <c r="AA5699" s="1">
        <v>0</v>
      </c>
      <c r="AC5699" s="1">
        <v>0</v>
      </c>
      <c r="AE5699" s="1">
        <v>0</v>
      </c>
      <c r="AG5699" s="1">
        <v>1</v>
      </c>
      <c r="AH5699" s="1">
        <v>0</v>
      </c>
    </row>
    <row r="5700" spans="1:34">
      <c r="A5700" s="1" t="s">
        <v>14632</v>
      </c>
      <c r="B5700" s="1" t="s">
        <v>14633</v>
      </c>
      <c r="C5700" s="1" t="s">
        <v>112</v>
      </c>
      <c r="D5700" s="1">
        <v>54</v>
      </c>
      <c r="E5700" s="4">
        <v>44494</v>
      </c>
      <c r="F5700" s="1" t="s">
        <v>14634</v>
      </c>
      <c r="G5700" s="1" t="s">
        <v>72</v>
      </c>
      <c r="H5700" s="1" t="s">
        <v>73</v>
      </c>
      <c r="I5700" s="1">
        <v>0</v>
      </c>
      <c r="J5700" s="1" t="s">
        <v>615</v>
      </c>
      <c r="K5700" s="1">
        <v>0.8</v>
      </c>
      <c r="L5700" s="1" t="s">
        <v>75</v>
      </c>
      <c r="M5700" s="1">
        <v>0</v>
      </c>
      <c r="O5700" s="1">
        <v>0</v>
      </c>
      <c r="Q5700" s="1">
        <v>0</v>
      </c>
      <c r="S5700" s="1">
        <v>0</v>
      </c>
      <c r="U5700" s="1">
        <v>0</v>
      </c>
      <c r="W5700" s="1">
        <v>0</v>
      </c>
      <c r="Y5700" s="1">
        <v>0</v>
      </c>
      <c r="AA5700" s="1">
        <v>0</v>
      </c>
      <c r="AC5700" s="1">
        <v>0</v>
      </c>
      <c r="AE5700" s="1">
        <v>0</v>
      </c>
      <c r="AG5700" s="1">
        <v>2</v>
      </c>
      <c r="AH5700" s="1">
        <v>7999.99</v>
      </c>
    </row>
    <row r="5701" spans="1:34">
      <c r="A5701" s="1" t="s">
        <v>14635</v>
      </c>
      <c r="B5701" s="1" t="s">
        <v>14636</v>
      </c>
      <c r="C5701" s="1" t="s">
        <v>112</v>
      </c>
      <c r="D5701" s="1">
        <v>3</v>
      </c>
      <c r="E5701" s="1">
        <v>44262</v>
      </c>
      <c r="F5701" s="1" t="s">
        <v>20332</v>
      </c>
      <c r="G5701" s="1" t="s">
        <v>72</v>
      </c>
      <c r="H5701" s="1" t="s">
        <v>65</v>
      </c>
      <c r="I5701" s="1">
        <v>0.6</v>
      </c>
      <c r="J5701" s="1" t="s">
        <v>75</v>
      </c>
      <c r="K5701" s="1">
        <v>0</v>
      </c>
      <c r="M5701" s="1">
        <v>0</v>
      </c>
      <c r="O5701" s="1">
        <v>0</v>
      </c>
      <c r="Q5701" s="1">
        <v>0</v>
      </c>
      <c r="S5701" s="1">
        <v>0</v>
      </c>
      <c r="U5701" s="1">
        <v>0</v>
      </c>
      <c r="W5701" s="1">
        <v>0</v>
      </c>
      <c r="Y5701" s="1">
        <v>0</v>
      </c>
      <c r="AA5701" s="1">
        <v>0</v>
      </c>
      <c r="AC5701" s="1">
        <v>0</v>
      </c>
      <c r="AE5701" s="1">
        <v>0</v>
      </c>
      <c r="AG5701" s="1">
        <v>1</v>
      </c>
      <c r="AH5701" s="1">
        <v>0</v>
      </c>
    </row>
    <row r="5702" spans="1:34">
      <c r="A5702" s="1" t="s">
        <v>14637</v>
      </c>
      <c r="B5702" s="1" t="s">
        <v>14638</v>
      </c>
      <c r="C5702" s="1" t="s">
        <v>126</v>
      </c>
      <c r="H5702" s="1" t="s">
        <v>65</v>
      </c>
      <c r="I5702" s="1" t="s">
        <v>66</v>
      </c>
      <c r="V5702" s="1" t="s">
        <v>67</v>
      </c>
    </row>
    <row r="5703" spans="1:34">
      <c r="A5703" s="1" t="s">
        <v>14639</v>
      </c>
      <c r="B5703" s="1" t="s">
        <v>14640</v>
      </c>
      <c r="C5703" s="1" t="s">
        <v>152</v>
      </c>
      <c r="D5703" s="1">
        <v>10</v>
      </c>
      <c r="E5703" s="4">
        <v>44641</v>
      </c>
      <c r="F5703" s="1" t="s">
        <v>14641</v>
      </c>
      <c r="G5703" s="1" t="s">
        <v>80</v>
      </c>
      <c r="H5703" s="1" t="s">
        <v>73</v>
      </c>
      <c r="I5703" s="1">
        <v>0.2</v>
      </c>
      <c r="J5703" s="1" t="s">
        <v>82</v>
      </c>
      <c r="K5703" s="1">
        <v>0.3</v>
      </c>
      <c r="L5703" s="1" t="s">
        <v>83</v>
      </c>
      <c r="M5703" s="1">
        <v>0.65</v>
      </c>
      <c r="N5703" s="1" t="s">
        <v>84</v>
      </c>
      <c r="O5703" s="1">
        <v>0.8</v>
      </c>
      <c r="P5703" s="1" t="s">
        <v>85</v>
      </c>
      <c r="Q5703" s="1">
        <v>0</v>
      </c>
      <c r="S5703" s="1">
        <v>0</v>
      </c>
      <c r="U5703" s="1">
        <v>0</v>
      </c>
      <c r="W5703" s="1">
        <v>0</v>
      </c>
      <c r="Y5703" s="1">
        <v>0</v>
      </c>
      <c r="AA5703" s="1">
        <v>0</v>
      </c>
      <c r="AC5703" s="1">
        <v>0</v>
      </c>
      <c r="AE5703" s="1">
        <v>0</v>
      </c>
      <c r="AG5703" s="1">
        <v>3</v>
      </c>
      <c r="AH5703" s="1">
        <v>0</v>
      </c>
    </row>
    <row r="5704" spans="1:34">
      <c r="A5704" s="1" t="s">
        <v>14642</v>
      </c>
      <c r="B5704" s="1" t="s">
        <v>14643</v>
      </c>
      <c r="C5704" s="1" t="s">
        <v>423</v>
      </c>
      <c r="D5704" s="1">
        <v>4</v>
      </c>
      <c r="E5704" s="4">
        <v>44650</v>
      </c>
      <c r="F5704" s="1" t="s">
        <v>14644</v>
      </c>
      <c r="G5704" s="1" t="s">
        <v>80</v>
      </c>
      <c r="H5704" s="1" t="s">
        <v>73</v>
      </c>
      <c r="I5704" s="1">
        <v>0</v>
      </c>
      <c r="J5704" s="1" t="s">
        <v>81</v>
      </c>
      <c r="K5704" s="1">
        <v>0.2</v>
      </c>
      <c r="L5704" s="1" t="s">
        <v>82</v>
      </c>
      <c r="M5704" s="1">
        <v>0.4</v>
      </c>
      <c r="N5704" s="1" t="s">
        <v>83</v>
      </c>
      <c r="O5704" s="1">
        <v>0.45</v>
      </c>
      <c r="P5704" s="1" t="s">
        <v>84</v>
      </c>
      <c r="Q5704" s="1">
        <v>0.55000000000000004</v>
      </c>
      <c r="R5704" s="1" t="s">
        <v>85</v>
      </c>
      <c r="S5704" s="1">
        <v>0</v>
      </c>
      <c r="U5704" s="1">
        <v>0</v>
      </c>
      <c r="W5704" s="1">
        <v>0</v>
      </c>
      <c r="Y5704" s="1">
        <v>0</v>
      </c>
      <c r="AA5704" s="1">
        <v>0</v>
      </c>
      <c r="AC5704" s="1">
        <v>0</v>
      </c>
      <c r="AE5704" s="1">
        <v>0</v>
      </c>
      <c r="AG5704" s="1">
        <v>4</v>
      </c>
      <c r="AH5704" s="1">
        <v>15000</v>
      </c>
    </row>
    <row r="5705" spans="1:34">
      <c r="A5705" s="1" t="s">
        <v>14645</v>
      </c>
      <c r="B5705" s="1" t="s">
        <v>14646</v>
      </c>
      <c r="C5705" s="1" t="s">
        <v>491</v>
      </c>
      <c r="D5705" s="1">
        <v>36</v>
      </c>
      <c r="E5705" s="1">
        <v>39888</v>
      </c>
      <c r="F5705" s="1" t="s">
        <v>20332</v>
      </c>
      <c r="G5705" s="1" t="s">
        <v>72</v>
      </c>
      <c r="H5705" s="1" t="s">
        <v>65</v>
      </c>
      <c r="I5705" s="1">
        <v>0.4</v>
      </c>
      <c r="J5705" s="1" t="s">
        <v>75</v>
      </c>
      <c r="K5705" s="1">
        <v>0</v>
      </c>
      <c r="M5705" s="1">
        <v>0</v>
      </c>
      <c r="O5705" s="1">
        <v>0</v>
      </c>
      <c r="Q5705" s="1">
        <v>0</v>
      </c>
      <c r="S5705" s="1">
        <v>0</v>
      </c>
      <c r="U5705" s="1">
        <v>0</v>
      </c>
      <c r="W5705" s="1">
        <v>0</v>
      </c>
      <c r="Y5705" s="1">
        <v>0</v>
      </c>
      <c r="AA5705" s="1">
        <v>0</v>
      </c>
      <c r="AC5705" s="1">
        <v>0</v>
      </c>
      <c r="AE5705" s="1">
        <v>0</v>
      </c>
      <c r="AG5705" s="1">
        <v>1</v>
      </c>
      <c r="AH5705" s="1">
        <v>0</v>
      </c>
    </row>
    <row r="5706" spans="1:34">
      <c r="A5706" s="1" t="s">
        <v>14647</v>
      </c>
      <c r="B5706" s="1" t="s">
        <v>14648</v>
      </c>
      <c r="C5706" s="1" t="s">
        <v>108</v>
      </c>
      <c r="D5706" s="1">
        <v>10</v>
      </c>
      <c r="E5706" s="1">
        <v>44295</v>
      </c>
      <c r="F5706" s="1" t="s">
        <v>20332</v>
      </c>
      <c r="G5706" s="1" t="s">
        <v>72</v>
      </c>
      <c r="H5706" s="1" t="s">
        <v>65</v>
      </c>
      <c r="I5706" s="1">
        <v>0.8</v>
      </c>
      <c r="J5706" s="1" t="s">
        <v>75</v>
      </c>
      <c r="K5706" s="1">
        <v>0</v>
      </c>
      <c r="M5706" s="1">
        <v>0</v>
      </c>
      <c r="O5706" s="1">
        <v>0</v>
      </c>
      <c r="Q5706" s="1">
        <v>0</v>
      </c>
      <c r="S5706" s="1">
        <v>0</v>
      </c>
      <c r="U5706" s="1">
        <v>0</v>
      </c>
      <c r="W5706" s="1">
        <v>0</v>
      </c>
      <c r="Y5706" s="1">
        <v>0</v>
      </c>
      <c r="AA5706" s="1">
        <v>0</v>
      </c>
      <c r="AC5706" s="1">
        <v>0</v>
      </c>
      <c r="AE5706" s="1">
        <v>0</v>
      </c>
      <c r="AG5706" s="1">
        <v>1</v>
      </c>
      <c r="AH5706" s="1">
        <v>0</v>
      </c>
    </row>
    <row r="5707" spans="1:34">
      <c r="A5707" s="1" t="s">
        <v>14649</v>
      </c>
      <c r="B5707" s="1" t="s">
        <v>14650</v>
      </c>
      <c r="C5707" s="1" t="s">
        <v>159</v>
      </c>
      <c r="D5707" s="1">
        <v>43</v>
      </c>
      <c r="E5707" s="4">
        <v>44559</v>
      </c>
      <c r="F5707" s="1" t="s">
        <v>14651</v>
      </c>
      <c r="G5707" s="1" t="s">
        <v>72</v>
      </c>
      <c r="H5707" s="1" t="s">
        <v>65</v>
      </c>
      <c r="I5707" s="1">
        <v>0.8</v>
      </c>
      <c r="J5707" s="1" t="s">
        <v>75</v>
      </c>
      <c r="K5707" s="1">
        <v>0</v>
      </c>
      <c r="M5707" s="1">
        <v>0</v>
      </c>
      <c r="O5707" s="1">
        <v>0</v>
      </c>
      <c r="Q5707" s="1">
        <v>0</v>
      </c>
      <c r="S5707" s="1">
        <v>0</v>
      </c>
      <c r="U5707" s="1">
        <v>0</v>
      </c>
      <c r="W5707" s="1">
        <v>0</v>
      </c>
      <c r="Y5707" s="1">
        <v>0</v>
      </c>
      <c r="AA5707" s="1">
        <v>0</v>
      </c>
      <c r="AC5707" s="1">
        <v>0</v>
      </c>
      <c r="AE5707" s="1">
        <v>0</v>
      </c>
      <c r="AG5707" s="1">
        <v>1</v>
      </c>
      <c r="AH5707" s="1">
        <v>0</v>
      </c>
    </row>
    <row r="5708" spans="1:34">
      <c r="A5708" s="1" t="s">
        <v>14652</v>
      </c>
      <c r="B5708" s="1" t="s">
        <v>14653</v>
      </c>
      <c r="C5708" s="1" t="s">
        <v>152</v>
      </c>
      <c r="D5708" s="1">
        <v>8</v>
      </c>
      <c r="E5708" s="1">
        <v>43941</v>
      </c>
      <c r="F5708" s="1" t="s">
        <v>20332</v>
      </c>
      <c r="G5708" s="1" t="s">
        <v>72</v>
      </c>
      <c r="H5708" s="1" t="s">
        <v>65</v>
      </c>
      <c r="I5708" s="1">
        <v>0.8</v>
      </c>
      <c r="J5708" s="1" t="s">
        <v>75</v>
      </c>
      <c r="K5708" s="1">
        <v>0</v>
      </c>
      <c r="M5708" s="1">
        <v>0</v>
      </c>
      <c r="O5708" s="1">
        <v>0</v>
      </c>
      <c r="Q5708" s="1">
        <v>0</v>
      </c>
      <c r="S5708" s="1">
        <v>0</v>
      </c>
      <c r="U5708" s="1">
        <v>0</v>
      </c>
      <c r="W5708" s="1">
        <v>0</v>
      </c>
      <c r="Y5708" s="1">
        <v>0</v>
      </c>
      <c r="AA5708" s="1">
        <v>0</v>
      </c>
      <c r="AC5708" s="1">
        <v>0</v>
      </c>
      <c r="AE5708" s="1">
        <v>0</v>
      </c>
      <c r="AG5708" s="1">
        <v>1</v>
      </c>
      <c r="AH5708" s="1">
        <v>0</v>
      </c>
    </row>
    <row r="5709" spans="1:34">
      <c r="A5709" s="1" t="s">
        <v>14654</v>
      </c>
      <c r="B5709" s="1" t="s">
        <v>14655</v>
      </c>
      <c r="C5709" s="1" t="s">
        <v>129</v>
      </c>
      <c r="D5709" s="1">
        <v>16</v>
      </c>
      <c r="E5709" s="1">
        <v>41148</v>
      </c>
      <c r="F5709" s="1" t="s">
        <v>20340</v>
      </c>
      <c r="G5709" s="1" t="s">
        <v>20341</v>
      </c>
      <c r="H5709" s="1" t="s">
        <v>73</v>
      </c>
      <c r="I5709" s="1">
        <v>0</v>
      </c>
      <c r="J5709" s="1" t="s">
        <v>397</v>
      </c>
      <c r="K5709" s="1">
        <v>0.2</v>
      </c>
      <c r="L5709" s="1" t="s">
        <v>82</v>
      </c>
      <c r="M5709" s="1">
        <v>0.3</v>
      </c>
      <c r="N5709" s="1" t="s">
        <v>83</v>
      </c>
      <c r="O5709" s="1">
        <v>0.45</v>
      </c>
      <c r="P5709" s="1" t="s">
        <v>84</v>
      </c>
      <c r="Q5709" s="1">
        <v>0.65</v>
      </c>
      <c r="R5709" s="1" t="s">
        <v>85</v>
      </c>
      <c r="S5709" s="1">
        <v>0</v>
      </c>
      <c r="U5709" s="1">
        <v>0</v>
      </c>
      <c r="W5709" s="1">
        <v>0</v>
      </c>
      <c r="Y5709" s="1">
        <v>0</v>
      </c>
      <c r="AA5709" s="1">
        <v>0</v>
      </c>
      <c r="AC5709" s="1">
        <v>0</v>
      </c>
      <c r="AE5709" s="1">
        <v>0</v>
      </c>
      <c r="AG5709" s="1">
        <v>4</v>
      </c>
      <c r="AH5709" s="1">
        <v>8000</v>
      </c>
    </row>
    <row r="5710" spans="1:34">
      <c r="A5710" s="1" t="s">
        <v>14656</v>
      </c>
      <c r="B5710" s="1" t="s">
        <v>14657</v>
      </c>
      <c r="C5710" s="1" t="s">
        <v>78</v>
      </c>
      <c r="D5710" s="1">
        <v>9</v>
      </c>
      <c r="E5710" s="4">
        <v>44711</v>
      </c>
      <c r="F5710" s="1" t="s">
        <v>14658</v>
      </c>
      <c r="G5710" s="1" t="s">
        <v>80</v>
      </c>
      <c r="H5710" s="1" t="s">
        <v>73</v>
      </c>
      <c r="I5710" s="1">
        <v>0</v>
      </c>
      <c r="J5710" s="1" t="s">
        <v>81</v>
      </c>
      <c r="K5710" s="1">
        <v>0.49</v>
      </c>
      <c r="L5710" s="1" t="s">
        <v>82</v>
      </c>
      <c r="M5710" s="1">
        <v>0.6</v>
      </c>
      <c r="N5710" s="1" t="s">
        <v>83</v>
      </c>
      <c r="O5710" s="1">
        <v>0.7</v>
      </c>
      <c r="P5710" s="1" t="s">
        <v>84</v>
      </c>
      <c r="Q5710" s="1">
        <v>0.8</v>
      </c>
      <c r="R5710" s="1" t="s">
        <v>85</v>
      </c>
      <c r="S5710" s="1">
        <v>0</v>
      </c>
      <c r="U5710" s="1">
        <v>0</v>
      </c>
      <c r="W5710" s="1">
        <v>0</v>
      </c>
      <c r="Y5710" s="1">
        <v>0</v>
      </c>
      <c r="AA5710" s="1">
        <v>0</v>
      </c>
      <c r="AC5710" s="1">
        <v>0</v>
      </c>
      <c r="AE5710" s="1">
        <v>0</v>
      </c>
      <c r="AG5710" s="1">
        <v>4</v>
      </c>
      <c r="AH5710" s="1">
        <v>15000</v>
      </c>
    </row>
    <row r="5711" spans="1:34">
      <c r="A5711" s="1" t="s">
        <v>14659</v>
      </c>
      <c r="B5711" s="1" t="s">
        <v>14660</v>
      </c>
      <c r="C5711" s="1" t="s">
        <v>149</v>
      </c>
      <c r="D5711" s="1">
        <v>12</v>
      </c>
      <c r="E5711" s="4">
        <v>44735</v>
      </c>
      <c r="F5711" s="1" t="s">
        <v>14661</v>
      </c>
      <c r="G5711" s="1" t="s">
        <v>72</v>
      </c>
      <c r="H5711" s="1" t="s">
        <v>73</v>
      </c>
      <c r="I5711" s="1">
        <v>0</v>
      </c>
      <c r="J5711" s="1" t="s">
        <v>434</v>
      </c>
      <c r="K5711" s="1">
        <v>0.6</v>
      </c>
      <c r="L5711" s="1" t="s">
        <v>75</v>
      </c>
      <c r="M5711" s="1">
        <v>0</v>
      </c>
      <c r="O5711" s="1">
        <v>0</v>
      </c>
      <c r="Q5711" s="1">
        <v>0</v>
      </c>
      <c r="S5711" s="1">
        <v>0</v>
      </c>
      <c r="U5711" s="1">
        <v>0</v>
      </c>
      <c r="W5711" s="1">
        <v>0</v>
      </c>
      <c r="Y5711" s="1">
        <v>0</v>
      </c>
      <c r="AA5711" s="1">
        <v>0</v>
      </c>
      <c r="AC5711" s="1">
        <v>0</v>
      </c>
      <c r="AE5711" s="1">
        <v>0</v>
      </c>
      <c r="AG5711" s="1">
        <v>2</v>
      </c>
      <c r="AH5711" s="1">
        <v>7500</v>
      </c>
    </row>
    <row r="5712" spans="1:34">
      <c r="A5712" s="1" t="s">
        <v>14662</v>
      </c>
      <c r="B5712" s="1" t="s">
        <v>14663</v>
      </c>
      <c r="C5712" s="1" t="s">
        <v>235</v>
      </c>
      <c r="D5712" s="1">
        <v>15</v>
      </c>
      <c r="E5712" s="1">
        <v>43552</v>
      </c>
      <c r="F5712" s="1" t="s">
        <v>20332</v>
      </c>
      <c r="G5712" s="1" t="s">
        <v>72</v>
      </c>
      <c r="H5712" s="1" t="s">
        <v>73</v>
      </c>
      <c r="I5712" s="1">
        <v>0</v>
      </c>
      <c r="J5712" s="1" t="s">
        <v>6216</v>
      </c>
      <c r="K5712" s="1">
        <v>0.5</v>
      </c>
      <c r="L5712" s="1" t="s">
        <v>75</v>
      </c>
      <c r="M5712" s="1">
        <v>0</v>
      </c>
      <c r="O5712" s="1">
        <v>0</v>
      </c>
      <c r="Q5712" s="1">
        <v>0</v>
      </c>
      <c r="S5712" s="1">
        <v>0</v>
      </c>
      <c r="U5712" s="1">
        <v>0</v>
      </c>
      <c r="W5712" s="1">
        <v>0</v>
      </c>
      <c r="Y5712" s="1">
        <v>0</v>
      </c>
      <c r="AA5712" s="1">
        <v>0</v>
      </c>
      <c r="AC5712" s="1">
        <v>0</v>
      </c>
      <c r="AE5712" s="1">
        <v>0</v>
      </c>
      <c r="AG5712" s="1">
        <v>2</v>
      </c>
      <c r="AH5712" s="1">
        <v>7000</v>
      </c>
    </row>
    <row r="5713" spans="1:34">
      <c r="A5713" s="1" t="s">
        <v>14664</v>
      </c>
      <c r="B5713" s="1" t="s">
        <v>14665</v>
      </c>
      <c r="C5713" s="1" t="s">
        <v>149</v>
      </c>
      <c r="D5713" s="1">
        <v>5</v>
      </c>
      <c r="E5713" s="1">
        <v>44083</v>
      </c>
      <c r="F5713" s="1" t="s">
        <v>20332</v>
      </c>
      <c r="G5713" s="1" t="s">
        <v>72</v>
      </c>
      <c r="H5713" s="1" t="s">
        <v>65</v>
      </c>
      <c r="I5713" s="1">
        <v>0.8</v>
      </c>
      <c r="J5713" s="1" t="s">
        <v>75</v>
      </c>
      <c r="K5713" s="1">
        <v>0</v>
      </c>
      <c r="M5713" s="1">
        <v>0</v>
      </c>
      <c r="O5713" s="1">
        <v>0</v>
      </c>
      <c r="Q5713" s="1">
        <v>0</v>
      </c>
      <c r="S5713" s="1">
        <v>0</v>
      </c>
      <c r="U5713" s="1">
        <v>0</v>
      </c>
      <c r="W5713" s="1">
        <v>0</v>
      </c>
      <c r="Y5713" s="1">
        <v>0</v>
      </c>
      <c r="AA5713" s="1">
        <v>0</v>
      </c>
      <c r="AC5713" s="1">
        <v>0</v>
      </c>
      <c r="AE5713" s="1">
        <v>0</v>
      </c>
      <c r="AG5713" s="1">
        <v>1</v>
      </c>
      <c r="AH5713" s="1">
        <v>0</v>
      </c>
    </row>
    <row r="5714" spans="1:34">
      <c r="A5714" s="1" t="s">
        <v>14666</v>
      </c>
      <c r="B5714" s="1" t="s">
        <v>14667</v>
      </c>
      <c r="C5714" s="1" t="s">
        <v>365</v>
      </c>
      <c r="D5714" s="1">
        <v>9</v>
      </c>
      <c r="E5714" s="4">
        <v>44651</v>
      </c>
      <c r="F5714" s="1" t="s">
        <v>14668</v>
      </c>
      <c r="G5714" s="1" t="s">
        <v>72</v>
      </c>
      <c r="H5714" s="1" t="s">
        <v>65</v>
      </c>
      <c r="I5714" s="1">
        <v>0.4</v>
      </c>
      <c r="J5714" s="1" t="s">
        <v>75</v>
      </c>
      <c r="K5714" s="1">
        <v>0</v>
      </c>
      <c r="M5714" s="1">
        <v>0</v>
      </c>
      <c r="O5714" s="1">
        <v>0</v>
      </c>
      <c r="Q5714" s="1">
        <v>0</v>
      </c>
      <c r="S5714" s="1">
        <v>0</v>
      </c>
      <c r="U5714" s="1">
        <v>0</v>
      </c>
      <c r="W5714" s="1">
        <v>0</v>
      </c>
      <c r="Y5714" s="1">
        <v>0</v>
      </c>
      <c r="AA5714" s="1">
        <v>0</v>
      </c>
      <c r="AC5714" s="1">
        <v>0</v>
      </c>
      <c r="AE5714" s="1">
        <v>0</v>
      </c>
      <c r="AG5714" s="1">
        <v>1</v>
      </c>
      <c r="AH5714" s="1">
        <v>0</v>
      </c>
    </row>
    <row r="5715" spans="1:34">
      <c r="A5715" s="1" t="s">
        <v>14669</v>
      </c>
      <c r="B5715" s="1" t="s">
        <v>14670</v>
      </c>
      <c r="C5715" s="1" t="s">
        <v>212</v>
      </c>
      <c r="D5715" s="1">
        <v>4</v>
      </c>
      <c r="E5715" s="4">
        <v>44589</v>
      </c>
      <c r="F5715" s="1" t="s">
        <v>14671</v>
      </c>
      <c r="G5715" s="1" t="s">
        <v>72</v>
      </c>
      <c r="H5715" s="1" t="s">
        <v>73</v>
      </c>
      <c r="I5715" s="1">
        <v>0</v>
      </c>
      <c r="J5715" s="1" t="s">
        <v>74</v>
      </c>
      <c r="K5715" s="1">
        <v>0.7</v>
      </c>
      <c r="L5715" s="1" t="s">
        <v>75</v>
      </c>
      <c r="M5715" s="1">
        <v>0</v>
      </c>
      <c r="O5715" s="1">
        <v>0</v>
      </c>
      <c r="Q5715" s="1">
        <v>0</v>
      </c>
      <c r="S5715" s="1">
        <v>0</v>
      </c>
      <c r="U5715" s="1">
        <v>0</v>
      </c>
      <c r="W5715" s="1">
        <v>0</v>
      </c>
      <c r="Y5715" s="1">
        <v>0</v>
      </c>
      <c r="AA5715" s="1">
        <v>0</v>
      </c>
      <c r="AC5715" s="1">
        <v>0</v>
      </c>
      <c r="AE5715" s="1">
        <v>0</v>
      </c>
      <c r="AG5715" s="1">
        <v>2</v>
      </c>
      <c r="AH5715" s="1">
        <v>10000</v>
      </c>
    </row>
    <row r="5716" spans="1:34">
      <c r="A5716" s="1" t="s">
        <v>14672</v>
      </c>
      <c r="B5716" s="1" t="s">
        <v>14673</v>
      </c>
      <c r="C5716" s="1" t="s">
        <v>411</v>
      </c>
      <c r="H5716" s="1" t="s">
        <v>65</v>
      </c>
      <c r="I5716" s="1" t="s">
        <v>66</v>
      </c>
      <c r="V5716" s="1" t="s">
        <v>67</v>
      </c>
    </row>
    <row r="5717" spans="1:34">
      <c r="A5717" s="1" t="s">
        <v>14674</v>
      </c>
      <c r="B5717" s="1" t="s">
        <v>14675</v>
      </c>
      <c r="C5717" s="1" t="s">
        <v>228</v>
      </c>
      <c r="D5717" s="1">
        <v>23</v>
      </c>
      <c r="E5717" s="1">
        <v>44711</v>
      </c>
      <c r="F5717" s="1" t="s">
        <v>20735</v>
      </c>
      <c r="G5717" s="1" t="s">
        <v>72</v>
      </c>
      <c r="H5717" s="1" t="s">
        <v>65</v>
      </c>
      <c r="I5717" s="1">
        <v>0.2</v>
      </c>
      <c r="J5717" s="1" t="s">
        <v>75</v>
      </c>
      <c r="K5717" s="1">
        <v>0</v>
      </c>
      <c r="M5717" s="1">
        <v>0</v>
      </c>
      <c r="O5717" s="1">
        <v>0</v>
      </c>
      <c r="Q5717" s="1">
        <v>0</v>
      </c>
      <c r="S5717" s="1">
        <v>0</v>
      </c>
      <c r="U5717" s="1">
        <v>0</v>
      </c>
      <c r="W5717" s="1">
        <v>0</v>
      </c>
      <c r="Y5717" s="1">
        <v>0</v>
      </c>
      <c r="AA5717" s="1">
        <v>0</v>
      </c>
      <c r="AC5717" s="1">
        <v>0</v>
      </c>
      <c r="AE5717" s="1">
        <v>0</v>
      </c>
      <c r="AG5717" s="1">
        <v>1</v>
      </c>
      <c r="AH5717" s="1">
        <v>0</v>
      </c>
    </row>
    <row r="5718" spans="1:34">
      <c r="A5718" s="1" t="s">
        <v>14676</v>
      </c>
      <c r="B5718" s="1" t="s">
        <v>14677</v>
      </c>
      <c r="C5718" s="1" t="s">
        <v>620</v>
      </c>
      <c r="H5718" s="1" t="s">
        <v>65</v>
      </c>
      <c r="I5718" s="1" t="s">
        <v>66</v>
      </c>
      <c r="V5718" s="1" t="s">
        <v>67</v>
      </c>
    </row>
    <row r="5719" spans="1:34">
      <c r="A5719" s="1" t="s">
        <v>14678</v>
      </c>
      <c r="B5719" s="1" t="s">
        <v>14679</v>
      </c>
      <c r="C5719" s="1" t="s">
        <v>310</v>
      </c>
      <c r="D5719" s="1">
        <v>2</v>
      </c>
      <c r="E5719" s="1">
        <v>44588</v>
      </c>
      <c r="F5719" s="1" t="s">
        <v>20736</v>
      </c>
      <c r="G5719" s="1" t="s">
        <v>1003</v>
      </c>
      <c r="H5719" s="1" t="s">
        <v>65</v>
      </c>
      <c r="I5719" s="1">
        <v>0</v>
      </c>
      <c r="J5719" s="1" t="s">
        <v>75</v>
      </c>
      <c r="K5719" s="1">
        <v>0</v>
      </c>
      <c r="M5719" s="1">
        <v>0</v>
      </c>
      <c r="O5719" s="1">
        <v>0</v>
      </c>
      <c r="Q5719" s="1">
        <v>0</v>
      </c>
      <c r="S5719" s="1">
        <v>0</v>
      </c>
      <c r="U5719" s="1">
        <v>0</v>
      </c>
      <c r="W5719" s="1">
        <v>0</v>
      </c>
      <c r="Y5719" s="1">
        <v>0</v>
      </c>
      <c r="AA5719" s="1">
        <v>0</v>
      </c>
      <c r="AC5719" s="1">
        <v>0</v>
      </c>
      <c r="AE5719" s="1">
        <v>0</v>
      </c>
      <c r="AG5719" s="1">
        <v>1</v>
      </c>
      <c r="AH5719" s="1">
        <v>0</v>
      </c>
    </row>
    <row r="5720" spans="1:34">
      <c r="A5720" s="1" t="s">
        <v>14680</v>
      </c>
      <c r="B5720" s="1" t="s">
        <v>14681</v>
      </c>
      <c r="C5720" s="1" t="s">
        <v>259</v>
      </c>
      <c r="D5720" s="1">
        <v>2</v>
      </c>
      <c r="E5720" s="4">
        <v>44616</v>
      </c>
      <c r="F5720" s="1" t="s">
        <v>14682</v>
      </c>
      <c r="G5720" s="1" t="s">
        <v>80</v>
      </c>
      <c r="H5720" s="1" t="s">
        <v>65</v>
      </c>
      <c r="I5720" s="1">
        <v>0.4</v>
      </c>
      <c r="J5720" s="1" t="s">
        <v>75</v>
      </c>
      <c r="K5720" s="1">
        <v>0</v>
      </c>
      <c r="M5720" s="1">
        <v>0</v>
      </c>
      <c r="O5720" s="1">
        <v>0</v>
      </c>
      <c r="Q5720" s="1">
        <v>0</v>
      </c>
      <c r="S5720" s="1">
        <v>0</v>
      </c>
      <c r="U5720" s="1">
        <v>0</v>
      </c>
      <c r="W5720" s="1">
        <v>0</v>
      </c>
      <c r="Y5720" s="1">
        <v>0</v>
      </c>
      <c r="AA5720" s="1">
        <v>0</v>
      </c>
      <c r="AC5720" s="1">
        <v>0</v>
      </c>
      <c r="AE5720" s="1">
        <v>0</v>
      </c>
      <c r="AG5720" s="1">
        <v>1</v>
      </c>
      <c r="AH5720" s="1">
        <v>0</v>
      </c>
    </row>
    <row r="5721" spans="1:34">
      <c r="A5721" s="1" t="s">
        <v>14683</v>
      </c>
      <c r="B5721" s="1" t="s">
        <v>14684</v>
      </c>
      <c r="C5721" s="1" t="s">
        <v>460</v>
      </c>
      <c r="D5721" s="1">
        <v>3</v>
      </c>
      <c r="E5721" s="4">
        <v>44578</v>
      </c>
      <c r="F5721" s="1" t="s">
        <v>14685</v>
      </c>
      <c r="G5721" s="1" t="s">
        <v>72</v>
      </c>
      <c r="H5721" s="1" t="s">
        <v>73</v>
      </c>
      <c r="I5721" s="1">
        <v>0</v>
      </c>
      <c r="J5721" s="1" t="s">
        <v>89</v>
      </c>
      <c r="K5721" s="1">
        <v>0.4</v>
      </c>
      <c r="L5721" s="1" t="s">
        <v>75</v>
      </c>
      <c r="M5721" s="1">
        <v>0</v>
      </c>
      <c r="O5721" s="1">
        <v>0</v>
      </c>
      <c r="Q5721" s="1">
        <v>0</v>
      </c>
      <c r="S5721" s="1">
        <v>0</v>
      </c>
      <c r="U5721" s="1">
        <v>0</v>
      </c>
      <c r="W5721" s="1">
        <v>0</v>
      </c>
      <c r="Y5721" s="1">
        <v>0</v>
      </c>
      <c r="AA5721" s="1">
        <v>0</v>
      </c>
      <c r="AC5721" s="1">
        <v>0</v>
      </c>
      <c r="AE5721" s="1">
        <v>0</v>
      </c>
      <c r="AG5721" s="1">
        <v>2</v>
      </c>
      <c r="AH5721" s="1">
        <v>12000</v>
      </c>
    </row>
    <row r="5722" spans="1:34">
      <c r="A5722" s="1" t="s">
        <v>14686</v>
      </c>
      <c r="B5722" s="1" t="s">
        <v>14687</v>
      </c>
      <c r="C5722" s="1" t="s">
        <v>228</v>
      </c>
      <c r="D5722" s="1">
        <v>14</v>
      </c>
      <c r="E5722" s="1">
        <v>42088</v>
      </c>
      <c r="F5722" s="1" t="s">
        <v>20332</v>
      </c>
      <c r="G5722" s="1" t="s">
        <v>72</v>
      </c>
      <c r="H5722" s="1" t="s">
        <v>73</v>
      </c>
      <c r="I5722" s="1">
        <v>0</v>
      </c>
      <c r="J5722" s="1" t="s">
        <v>89</v>
      </c>
      <c r="K5722" s="1">
        <v>0.9</v>
      </c>
      <c r="L5722" s="1" t="s">
        <v>75</v>
      </c>
      <c r="M5722" s="1">
        <v>0</v>
      </c>
      <c r="O5722" s="1">
        <v>0</v>
      </c>
      <c r="Q5722" s="1">
        <v>0</v>
      </c>
      <c r="S5722" s="1">
        <v>0</v>
      </c>
      <c r="U5722" s="1">
        <v>0</v>
      </c>
      <c r="W5722" s="1">
        <v>0</v>
      </c>
      <c r="Y5722" s="1">
        <v>0</v>
      </c>
      <c r="AA5722" s="1">
        <v>0</v>
      </c>
      <c r="AC5722" s="1">
        <v>0</v>
      </c>
      <c r="AE5722" s="1">
        <v>0</v>
      </c>
      <c r="AG5722" s="1">
        <v>2</v>
      </c>
      <c r="AH5722" s="1">
        <v>12000</v>
      </c>
    </row>
    <row r="5723" spans="1:34">
      <c r="A5723" s="1" t="s">
        <v>14688</v>
      </c>
      <c r="B5723" s="1" t="s">
        <v>14689</v>
      </c>
      <c r="C5723" s="1" t="s">
        <v>65</v>
      </c>
      <c r="D5723" s="1">
        <v>11</v>
      </c>
      <c r="E5723" s="4">
        <v>44701</v>
      </c>
      <c r="F5723" s="1" t="s">
        <v>14690</v>
      </c>
      <c r="G5723" s="1" t="s">
        <v>80</v>
      </c>
      <c r="H5723" s="1" t="s">
        <v>73</v>
      </c>
      <c r="I5723" s="1">
        <v>0</v>
      </c>
      <c r="J5723" s="1" t="s">
        <v>74</v>
      </c>
      <c r="K5723" s="1">
        <v>0.6</v>
      </c>
      <c r="L5723" s="1" t="s">
        <v>82</v>
      </c>
      <c r="M5723" s="1">
        <v>0.7</v>
      </c>
      <c r="N5723" s="1" t="s">
        <v>83</v>
      </c>
      <c r="O5723" s="1">
        <v>0.78</v>
      </c>
      <c r="P5723" s="1" t="s">
        <v>84</v>
      </c>
      <c r="Q5723" s="1">
        <v>0.8</v>
      </c>
      <c r="R5723" s="1" t="s">
        <v>85</v>
      </c>
      <c r="S5723" s="1">
        <v>0</v>
      </c>
      <c r="U5723" s="1">
        <v>0</v>
      </c>
      <c r="W5723" s="1">
        <v>0</v>
      </c>
      <c r="Y5723" s="1">
        <v>0</v>
      </c>
      <c r="AA5723" s="1">
        <v>0</v>
      </c>
      <c r="AC5723" s="1">
        <v>0</v>
      </c>
      <c r="AE5723" s="1">
        <v>0</v>
      </c>
      <c r="AG5723" s="1">
        <v>4</v>
      </c>
      <c r="AH5723" s="1">
        <v>10000</v>
      </c>
    </row>
    <row r="5724" spans="1:34">
      <c r="A5724" s="1" t="s">
        <v>14691</v>
      </c>
      <c r="B5724" s="1" t="s">
        <v>14692</v>
      </c>
      <c r="C5724" s="1" t="s">
        <v>129</v>
      </c>
      <c r="D5724" s="1">
        <v>6</v>
      </c>
      <c r="E5724" s="1">
        <v>44104</v>
      </c>
      <c r="F5724" s="1" t="s">
        <v>20332</v>
      </c>
      <c r="G5724" s="1" t="s">
        <v>72</v>
      </c>
      <c r="H5724" s="1" t="s">
        <v>65</v>
      </c>
      <c r="I5724" s="1">
        <v>0.4</v>
      </c>
      <c r="J5724" s="1" t="s">
        <v>75</v>
      </c>
      <c r="K5724" s="1">
        <v>0</v>
      </c>
      <c r="M5724" s="1">
        <v>0</v>
      </c>
      <c r="O5724" s="1">
        <v>0</v>
      </c>
      <c r="Q5724" s="1">
        <v>0</v>
      </c>
      <c r="S5724" s="1">
        <v>0</v>
      </c>
      <c r="U5724" s="1">
        <v>0</v>
      </c>
      <c r="W5724" s="1">
        <v>0</v>
      </c>
      <c r="Y5724" s="1">
        <v>0</v>
      </c>
      <c r="AA5724" s="1">
        <v>0</v>
      </c>
      <c r="AC5724" s="1">
        <v>0</v>
      </c>
      <c r="AE5724" s="1">
        <v>0</v>
      </c>
      <c r="AG5724" s="1">
        <v>1</v>
      </c>
      <c r="AH5724" s="1">
        <v>0</v>
      </c>
    </row>
    <row r="5725" spans="1:34">
      <c r="A5725" s="1" t="s">
        <v>14693</v>
      </c>
      <c r="B5725" s="1" t="s">
        <v>14694</v>
      </c>
      <c r="C5725" s="1" t="s">
        <v>365</v>
      </c>
      <c r="D5725" s="1">
        <v>24</v>
      </c>
      <c r="E5725" s="1">
        <v>44711</v>
      </c>
      <c r="F5725" s="1" t="s">
        <v>20737</v>
      </c>
      <c r="G5725" s="1" t="s">
        <v>80</v>
      </c>
      <c r="H5725" s="1" t="s">
        <v>73</v>
      </c>
      <c r="I5725" s="1">
        <v>0</v>
      </c>
      <c r="J5725" s="1" t="s">
        <v>397</v>
      </c>
      <c r="K5725" s="1">
        <v>0.65</v>
      </c>
      <c r="L5725" s="1" t="s">
        <v>82</v>
      </c>
      <c r="M5725" s="1">
        <v>0.73</v>
      </c>
      <c r="N5725" s="1" t="s">
        <v>83</v>
      </c>
      <c r="O5725" s="1">
        <v>0.8</v>
      </c>
      <c r="P5725" s="1" t="s">
        <v>84</v>
      </c>
      <c r="Q5725" s="1">
        <v>0.8</v>
      </c>
      <c r="R5725" s="1" t="s">
        <v>85</v>
      </c>
      <c r="S5725" s="1">
        <v>0</v>
      </c>
      <c r="U5725" s="1">
        <v>0</v>
      </c>
      <c r="W5725" s="1">
        <v>0</v>
      </c>
      <c r="Y5725" s="1">
        <v>0</v>
      </c>
      <c r="AA5725" s="1">
        <v>0</v>
      </c>
      <c r="AC5725" s="1">
        <v>0</v>
      </c>
      <c r="AE5725" s="1">
        <v>0</v>
      </c>
      <c r="AG5725" s="1">
        <v>4</v>
      </c>
      <c r="AH5725" s="1">
        <v>8000</v>
      </c>
    </row>
    <row r="5726" spans="1:34">
      <c r="A5726" s="1" t="s">
        <v>14695</v>
      </c>
      <c r="B5726" s="1" t="s">
        <v>14696</v>
      </c>
      <c r="C5726" s="1" t="s">
        <v>245</v>
      </c>
      <c r="H5726" s="1" t="s">
        <v>65</v>
      </c>
      <c r="I5726" s="1" t="s">
        <v>66</v>
      </c>
      <c r="V5726" s="1" t="s">
        <v>67</v>
      </c>
    </row>
    <row r="5727" spans="1:34">
      <c r="A5727" s="1" t="s">
        <v>14697</v>
      </c>
      <c r="B5727" s="1" t="s">
        <v>14698</v>
      </c>
      <c r="C5727" s="1" t="s">
        <v>163</v>
      </c>
      <c r="D5727" s="1">
        <v>7</v>
      </c>
      <c r="E5727" s="4">
        <v>44615</v>
      </c>
      <c r="F5727" s="1" t="s">
        <v>14699</v>
      </c>
      <c r="G5727" s="1" t="s">
        <v>72</v>
      </c>
      <c r="H5727" s="1" t="s">
        <v>73</v>
      </c>
      <c r="I5727" s="1">
        <v>0</v>
      </c>
      <c r="J5727" s="1" t="s">
        <v>1194</v>
      </c>
      <c r="K5727" s="1">
        <v>0.8</v>
      </c>
      <c r="L5727" s="1" t="s">
        <v>75</v>
      </c>
      <c r="M5727" s="1">
        <v>0</v>
      </c>
      <c r="O5727" s="1">
        <v>0</v>
      </c>
      <c r="Q5727" s="1">
        <v>0</v>
      </c>
      <c r="S5727" s="1">
        <v>0</v>
      </c>
      <c r="U5727" s="1">
        <v>0</v>
      </c>
      <c r="W5727" s="1">
        <v>0</v>
      </c>
      <c r="Y5727" s="1">
        <v>0</v>
      </c>
      <c r="AA5727" s="1">
        <v>0</v>
      </c>
      <c r="AC5727" s="1">
        <v>0</v>
      </c>
      <c r="AE5727" s="1">
        <v>0</v>
      </c>
      <c r="AG5727" s="1">
        <v>2</v>
      </c>
      <c r="AH5727" s="1">
        <v>12500</v>
      </c>
    </row>
    <row r="5728" spans="1:34">
      <c r="A5728" s="1" t="s">
        <v>14700</v>
      </c>
      <c r="B5728" s="1" t="s">
        <v>14701</v>
      </c>
      <c r="C5728" s="1" t="s">
        <v>212</v>
      </c>
      <c r="D5728" s="1">
        <v>15</v>
      </c>
      <c r="E5728" s="4">
        <v>44643</v>
      </c>
      <c r="F5728" s="1" t="s">
        <v>14702</v>
      </c>
      <c r="G5728" s="1" t="s">
        <v>80</v>
      </c>
      <c r="H5728" s="1" t="s">
        <v>73</v>
      </c>
      <c r="I5728" s="1">
        <v>0</v>
      </c>
      <c r="J5728" s="1" t="s">
        <v>89</v>
      </c>
      <c r="K5728" s="1">
        <v>0.8</v>
      </c>
      <c r="L5728" s="1" t="s">
        <v>75</v>
      </c>
      <c r="M5728" s="1">
        <v>0</v>
      </c>
      <c r="O5728" s="1">
        <v>0</v>
      </c>
      <c r="Q5728" s="1">
        <v>0</v>
      </c>
      <c r="S5728" s="1">
        <v>0</v>
      </c>
      <c r="U5728" s="1">
        <v>0</v>
      </c>
      <c r="W5728" s="1">
        <v>0</v>
      </c>
      <c r="Y5728" s="1">
        <v>0</v>
      </c>
      <c r="AA5728" s="1">
        <v>0</v>
      </c>
      <c r="AC5728" s="1">
        <v>0</v>
      </c>
      <c r="AE5728" s="1">
        <v>0</v>
      </c>
      <c r="AG5728" s="1">
        <v>2</v>
      </c>
      <c r="AH5728" s="1">
        <v>12000</v>
      </c>
    </row>
    <row r="5729" spans="1:34">
      <c r="A5729" s="1" t="s">
        <v>14703</v>
      </c>
      <c r="B5729" s="1" t="s">
        <v>14704</v>
      </c>
      <c r="C5729" s="1" t="s">
        <v>259</v>
      </c>
      <c r="D5729" s="1">
        <v>6</v>
      </c>
      <c r="E5729" s="4">
        <v>44629</v>
      </c>
      <c r="F5729" s="1" t="s">
        <v>14705</v>
      </c>
      <c r="G5729" s="1" t="s">
        <v>72</v>
      </c>
      <c r="H5729" s="1" t="s">
        <v>65</v>
      </c>
      <c r="I5729" s="1">
        <v>0.77500000000000002</v>
      </c>
      <c r="J5729" s="1" t="s">
        <v>75</v>
      </c>
      <c r="K5729" s="1">
        <v>0</v>
      </c>
      <c r="M5729" s="1">
        <v>0</v>
      </c>
      <c r="O5729" s="1">
        <v>0</v>
      </c>
      <c r="Q5729" s="1">
        <v>0</v>
      </c>
      <c r="S5729" s="1">
        <v>0</v>
      </c>
      <c r="U5729" s="1">
        <v>0</v>
      </c>
      <c r="W5729" s="1">
        <v>0</v>
      </c>
      <c r="Y5729" s="1">
        <v>0</v>
      </c>
      <c r="AA5729" s="1">
        <v>0</v>
      </c>
      <c r="AC5729" s="1">
        <v>0</v>
      </c>
      <c r="AE5729" s="1">
        <v>0</v>
      </c>
      <c r="AG5729" s="1">
        <v>1</v>
      </c>
      <c r="AH5729" s="1">
        <v>0</v>
      </c>
    </row>
    <row r="5730" spans="1:34">
      <c r="A5730" s="1" t="s">
        <v>14706</v>
      </c>
      <c r="B5730" s="1" t="s">
        <v>14707</v>
      </c>
      <c r="C5730" s="1" t="s">
        <v>306</v>
      </c>
      <c r="D5730" s="1">
        <v>19</v>
      </c>
      <c r="E5730" s="4">
        <v>44651</v>
      </c>
      <c r="F5730" s="1" t="s">
        <v>14708</v>
      </c>
      <c r="G5730" s="1" t="s">
        <v>80</v>
      </c>
      <c r="H5730" s="1" t="s">
        <v>73</v>
      </c>
      <c r="I5730" s="1">
        <v>0</v>
      </c>
      <c r="J5730" s="1" t="s">
        <v>89</v>
      </c>
      <c r="K5730" s="1">
        <v>0.6</v>
      </c>
      <c r="L5730" s="1" t="s">
        <v>82</v>
      </c>
      <c r="M5730" s="1">
        <v>0.77</v>
      </c>
      <c r="N5730" s="1" t="s">
        <v>83</v>
      </c>
      <c r="O5730" s="1">
        <v>0.78</v>
      </c>
      <c r="P5730" s="1" t="s">
        <v>84</v>
      </c>
      <c r="Q5730" s="1">
        <v>0.79</v>
      </c>
      <c r="R5730" s="1" t="s">
        <v>85</v>
      </c>
      <c r="S5730" s="1">
        <v>0</v>
      </c>
      <c r="U5730" s="1">
        <v>0</v>
      </c>
      <c r="W5730" s="1">
        <v>0</v>
      </c>
      <c r="Y5730" s="1">
        <v>0</v>
      </c>
      <c r="AA5730" s="1">
        <v>0</v>
      </c>
      <c r="AC5730" s="1">
        <v>0</v>
      </c>
      <c r="AE5730" s="1">
        <v>0</v>
      </c>
      <c r="AG5730" s="1">
        <v>4</v>
      </c>
      <c r="AH5730" s="1">
        <v>12000</v>
      </c>
    </row>
    <row r="5731" spans="1:34">
      <c r="A5731" s="1" t="s">
        <v>14709</v>
      </c>
      <c r="B5731" s="1" t="s">
        <v>14710</v>
      </c>
      <c r="C5731" s="1" t="s">
        <v>3535</v>
      </c>
      <c r="D5731" s="1">
        <v>10</v>
      </c>
      <c r="E5731" s="4">
        <v>44704</v>
      </c>
      <c r="F5731" s="1" t="s">
        <v>14711</v>
      </c>
      <c r="G5731" s="1" t="s">
        <v>72</v>
      </c>
      <c r="H5731" s="1" t="s">
        <v>73</v>
      </c>
      <c r="I5731" s="1">
        <v>0</v>
      </c>
      <c r="J5731" s="1" t="s">
        <v>81</v>
      </c>
      <c r="K5731" s="1">
        <v>0.5</v>
      </c>
      <c r="L5731" s="1" t="s">
        <v>75</v>
      </c>
      <c r="M5731" s="1">
        <v>0</v>
      </c>
      <c r="O5731" s="1">
        <v>0</v>
      </c>
      <c r="Q5731" s="1">
        <v>0</v>
      </c>
      <c r="S5731" s="1">
        <v>0</v>
      </c>
      <c r="U5731" s="1">
        <v>0</v>
      </c>
      <c r="W5731" s="1">
        <v>0</v>
      </c>
      <c r="Y5731" s="1">
        <v>0</v>
      </c>
      <c r="AA5731" s="1">
        <v>0</v>
      </c>
      <c r="AC5731" s="1">
        <v>0</v>
      </c>
      <c r="AE5731" s="1">
        <v>0</v>
      </c>
      <c r="AG5731" s="1">
        <v>2</v>
      </c>
      <c r="AH5731" s="1">
        <v>15000</v>
      </c>
    </row>
    <row r="5732" spans="1:34">
      <c r="A5732" s="1" t="s">
        <v>14712</v>
      </c>
      <c r="B5732" s="1" t="s">
        <v>14713</v>
      </c>
      <c r="C5732" s="1" t="s">
        <v>172</v>
      </c>
      <c r="D5732" s="1">
        <v>23</v>
      </c>
      <c r="E5732" s="1">
        <v>44102</v>
      </c>
      <c r="F5732" s="1" t="s">
        <v>20332</v>
      </c>
      <c r="G5732" s="1" t="s">
        <v>72</v>
      </c>
      <c r="H5732" s="1" t="s">
        <v>65</v>
      </c>
      <c r="I5732" s="1">
        <v>0.8</v>
      </c>
      <c r="J5732" s="1" t="s">
        <v>75</v>
      </c>
      <c r="K5732" s="1">
        <v>0</v>
      </c>
      <c r="M5732" s="1">
        <v>0</v>
      </c>
      <c r="O5732" s="1">
        <v>0</v>
      </c>
      <c r="Q5732" s="1">
        <v>0</v>
      </c>
      <c r="S5732" s="1">
        <v>0</v>
      </c>
      <c r="U5732" s="1">
        <v>0</v>
      </c>
      <c r="W5732" s="1">
        <v>0</v>
      </c>
      <c r="Y5732" s="1">
        <v>0</v>
      </c>
      <c r="AA5732" s="1">
        <v>0</v>
      </c>
      <c r="AC5732" s="1">
        <v>0</v>
      </c>
      <c r="AE5732" s="1">
        <v>0</v>
      </c>
      <c r="AG5732" s="1">
        <v>1</v>
      </c>
      <c r="AH5732" s="1">
        <v>0</v>
      </c>
    </row>
    <row r="5733" spans="1:34">
      <c r="A5733" s="1" t="s">
        <v>14714</v>
      </c>
      <c r="B5733" s="1" t="s">
        <v>14715</v>
      </c>
      <c r="C5733" s="1" t="s">
        <v>360</v>
      </c>
      <c r="H5733" s="1" t="s">
        <v>65</v>
      </c>
      <c r="I5733" s="1" t="s">
        <v>66</v>
      </c>
      <c r="V5733" s="1" t="s">
        <v>67</v>
      </c>
    </row>
    <row r="5734" spans="1:34">
      <c r="A5734" s="1" t="s">
        <v>14716</v>
      </c>
      <c r="B5734" s="1" t="s">
        <v>14717</v>
      </c>
      <c r="C5734" s="1" t="s">
        <v>65</v>
      </c>
      <c r="D5734" s="1">
        <v>9</v>
      </c>
      <c r="E5734" s="1">
        <v>43887</v>
      </c>
      <c r="F5734" s="1" t="s">
        <v>20332</v>
      </c>
      <c r="G5734" s="1" t="s">
        <v>72</v>
      </c>
      <c r="H5734" s="1" t="s">
        <v>73</v>
      </c>
      <c r="I5734" s="1">
        <v>0</v>
      </c>
      <c r="J5734" s="1" t="s">
        <v>910</v>
      </c>
      <c r="K5734" s="1">
        <v>0.8</v>
      </c>
      <c r="L5734" s="1" t="s">
        <v>75</v>
      </c>
      <c r="M5734" s="1">
        <v>0</v>
      </c>
      <c r="O5734" s="1">
        <v>0</v>
      </c>
      <c r="Q5734" s="1">
        <v>0</v>
      </c>
      <c r="S5734" s="1">
        <v>0</v>
      </c>
      <c r="U5734" s="1">
        <v>0</v>
      </c>
      <c r="W5734" s="1">
        <v>0</v>
      </c>
      <c r="Y5734" s="1">
        <v>0</v>
      </c>
      <c r="AA5734" s="1">
        <v>0</v>
      </c>
      <c r="AC5734" s="1">
        <v>0</v>
      </c>
      <c r="AE5734" s="1">
        <v>0</v>
      </c>
      <c r="AG5734" s="1">
        <v>2</v>
      </c>
      <c r="AH5734" s="1">
        <v>6500</v>
      </c>
    </row>
    <row r="5735" spans="1:34">
      <c r="A5735" s="1" t="s">
        <v>14718</v>
      </c>
      <c r="B5735" s="1" t="s">
        <v>14719</v>
      </c>
      <c r="C5735" s="1" t="s">
        <v>491</v>
      </c>
      <c r="D5735" s="1">
        <v>48</v>
      </c>
      <c r="E5735" s="1">
        <v>41205</v>
      </c>
      <c r="F5735" s="1" t="s">
        <v>20332</v>
      </c>
      <c r="G5735" s="1" t="s">
        <v>72</v>
      </c>
      <c r="H5735" s="1" t="s">
        <v>65</v>
      </c>
      <c r="I5735" s="1">
        <v>0.8</v>
      </c>
      <c r="J5735" s="1" t="s">
        <v>75</v>
      </c>
      <c r="K5735" s="1">
        <v>0</v>
      </c>
      <c r="M5735" s="1">
        <v>0</v>
      </c>
      <c r="O5735" s="1">
        <v>0</v>
      </c>
      <c r="Q5735" s="1">
        <v>0</v>
      </c>
      <c r="S5735" s="1">
        <v>0</v>
      </c>
      <c r="U5735" s="1">
        <v>0</v>
      </c>
      <c r="W5735" s="1">
        <v>0</v>
      </c>
      <c r="Y5735" s="1">
        <v>0</v>
      </c>
      <c r="AA5735" s="1">
        <v>0</v>
      </c>
      <c r="AC5735" s="1">
        <v>0</v>
      </c>
      <c r="AE5735" s="1">
        <v>0</v>
      </c>
      <c r="AG5735" s="1">
        <v>1</v>
      </c>
      <c r="AH5735" s="1">
        <v>0</v>
      </c>
    </row>
    <row r="5736" spans="1:34">
      <c r="A5736" s="1" t="s">
        <v>14720</v>
      </c>
      <c r="B5736" s="1" t="s">
        <v>14721</v>
      </c>
      <c r="C5736" s="1" t="s">
        <v>423</v>
      </c>
      <c r="D5736" s="1">
        <v>15</v>
      </c>
      <c r="E5736" s="1">
        <v>44711</v>
      </c>
      <c r="F5736" s="1" t="s">
        <v>20738</v>
      </c>
      <c r="G5736" s="1" t="s">
        <v>80</v>
      </c>
      <c r="H5736" s="1" t="s">
        <v>73</v>
      </c>
      <c r="I5736" s="1">
        <v>0</v>
      </c>
      <c r="J5736" s="1" t="s">
        <v>74</v>
      </c>
      <c r="K5736" s="1">
        <v>0.25</v>
      </c>
      <c r="L5736" s="1" t="s">
        <v>82</v>
      </c>
      <c r="M5736" s="1">
        <v>0.35</v>
      </c>
      <c r="N5736" s="1" t="s">
        <v>83</v>
      </c>
      <c r="O5736" s="1">
        <v>0.75</v>
      </c>
      <c r="P5736" s="1" t="s">
        <v>84</v>
      </c>
      <c r="Q5736" s="1">
        <v>0.8</v>
      </c>
      <c r="R5736" s="1" t="s">
        <v>85</v>
      </c>
      <c r="S5736" s="1">
        <v>0</v>
      </c>
      <c r="U5736" s="1">
        <v>0</v>
      </c>
      <c r="W5736" s="1">
        <v>0</v>
      </c>
      <c r="Y5736" s="1">
        <v>0</v>
      </c>
      <c r="AA5736" s="1">
        <v>0</v>
      </c>
      <c r="AC5736" s="1">
        <v>0</v>
      </c>
      <c r="AE5736" s="1">
        <v>0</v>
      </c>
      <c r="AG5736" s="1">
        <v>4</v>
      </c>
      <c r="AH5736" s="1">
        <v>10000</v>
      </c>
    </row>
    <row r="5737" spans="1:34">
      <c r="A5737" s="1" t="s">
        <v>14722</v>
      </c>
      <c r="B5737" s="1" t="s">
        <v>14723</v>
      </c>
      <c r="C5737" s="1" t="s">
        <v>225</v>
      </c>
      <c r="D5737" s="1">
        <v>7</v>
      </c>
      <c r="E5737" s="1">
        <v>44298</v>
      </c>
      <c r="F5737" s="1" t="s">
        <v>20332</v>
      </c>
      <c r="G5737" s="1" t="s">
        <v>72</v>
      </c>
      <c r="H5737" s="1" t="s">
        <v>65</v>
      </c>
      <c r="I5737" s="1">
        <v>0.8</v>
      </c>
      <c r="J5737" s="1" t="s">
        <v>75</v>
      </c>
      <c r="K5737" s="1">
        <v>0</v>
      </c>
      <c r="M5737" s="1">
        <v>0</v>
      </c>
      <c r="O5737" s="1">
        <v>0</v>
      </c>
      <c r="Q5737" s="1">
        <v>0</v>
      </c>
      <c r="S5737" s="1">
        <v>0</v>
      </c>
      <c r="U5737" s="1">
        <v>0</v>
      </c>
      <c r="W5737" s="1">
        <v>0</v>
      </c>
      <c r="Y5737" s="1">
        <v>0</v>
      </c>
      <c r="AA5737" s="1">
        <v>0</v>
      </c>
      <c r="AC5737" s="1">
        <v>0</v>
      </c>
      <c r="AE5737" s="1">
        <v>0</v>
      </c>
      <c r="AG5737" s="1">
        <v>1</v>
      </c>
      <c r="AH5737" s="1">
        <v>0</v>
      </c>
    </row>
    <row r="5738" spans="1:34">
      <c r="A5738" s="1" t="s">
        <v>14724</v>
      </c>
      <c r="B5738" s="1" t="s">
        <v>14725</v>
      </c>
      <c r="C5738" s="1" t="s">
        <v>626</v>
      </c>
      <c r="D5738" s="1">
        <v>5</v>
      </c>
      <c r="E5738" s="4">
        <v>44608</v>
      </c>
      <c r="F5738" s="1" t="s">
        <v>14726</v>
      </c>
      <c r="G5738" s="1" t="s">
        <v>80</v>
      </c>
      <c r="H5738" s="1" t="s">
        <v>73</v>
      </c>
      <c r="I5738" s="1">
        <v>0.55000000000000004</v>
      </c>
      <c r="J5738" s="1" t="s">
        <v>82</v>
      </c>
      <c r="K5738" s="1">
        <v>0.65</v>
      </c>
      <c r="L5738" s="1" t="s">
        <v>83</v>
      </c>
      <c r="M5738" s="1">
        <v>0.7</v>
      </c>
      <c r="N5738" s="1" t="s">
        <v>84</v>
      </c>
      <c r="O5738" s="1">
        <v>0.8</v>
      </c>
      <c r="P5738" s="1" t="s">
        <v>85</v>
      </c>
      <c r="Q5738" s="1">
        <v>0</v>
      </c>
      <c r="S5738" s="1">
        <v>0</v>
      </c>
      <c r="U5738" s="1">
        <v>0</v>
      </c>
      <c r="W5738" s="1">
        <v>0</v>
      </c>
      <c r="Y5738" s="1">
        <v>0</v>
      </c>
      <c r="AA5738" s="1">
        <v>0</v>
      </c>
      <c r="AC5738" s="1">
        <v>0</v>
      </c>
      <c r="AE5738" s="1">
        <v>0</v>
      </c>
      <c r="AG5738" s="1">
        <v>3</v>
      </c>
      <c r="AH5738" s="1">
        <v>0</v>
      </c>
    </row>
    <row r="5739" spans="1:34">
      <c r="A5739" s="1" t="s">
        <v>14727</v>
      </c>
      <c r="B5739" s="1" t="s">
        <v>14728</v>
      </c>
      <c r="C5739" s="1" t="s">
        <v>152</v>
      </c>
      <c r="D5739" s="1">
        <v>4</v>
      </c>
      <c r="E5739" s="4">
        <v>44616</v>
      </c>
      <c r="F5739" s="1" t="s">
        <v>14729</v>
      </c>
      <c r="G5739" s="1" t="s">
        <v>80</v>
      </c>
      <c r="H5739" s="1" t="s">
        <v>73</v>
      </c>
      <c r="I5739" s="1">
        <v>0</v>
      </c>
      <c r="J5739" s="1" t="s">
        <v>74</v>
      </c>
      <c r="K5739" s="1">
        <v>0.6</v>
      </c>
      <c r="L5739" s="1" t="s">
        <v>82</v>
      </c>
      <c r="M5739" s="1">
        <v>0.65</v>
      </c>
      <c r="N5739" s="1" t="s">
        <v>83</v>
      </c>
      <c r="O5739" s="1">
        <v>0.7</v>
      </c>
      <c r="P5739" s="1" t="s">
        <v>84</v>
      </c>
      <c r="Q5739" s="1">
        <v>0.75</v>
      </c>
      <c r="R5739" s="1" t="s">
        <v>85</v>
      </c>
      <c r="S5739" s="1">
        <v>0</v>
      </c>
      <c r="U5739" s="1">
        <v>0</v>
      </c>
      <c r="W5739" s="1">
        <v>0</v>
      </c>
      <c r="Y5739" s="1">
        <v>0</v>
      </c>
      <c r="AA5739" s="1">
        <v>0</v>
      </c>
      <c r="AC5739" s="1">
        <v>0</v>
      </c>
      <c r="AE5739" s="1">
        <v>0</v>
      </c>
      <c r="AG5739" s="1">
        <v>4</v>
      </c>
      <c r="AH5739" s="1">
        <v>10000</v>
      </c>
    </row>
    <row r="5740" spans="1:34">
      <c r="A5740" s="1" t="s">
        <v>14730</v>
      </c>
      <c r="B5740" s="1" t="s">
        <v>14731</v>
      </c>
      <c r="C5740" s="1" t="s">
        <v>365</v>
      </c>
      <c r="D5740" s="1">
        <v>7</v>
      </c>
      <c r="E5740" s="1">
        <v>44314</v>
      </c>
      <c r="F5740" s="1" t="s">
        <v>20340</v>
      </c>
      <c r="G5740" s="1" t="s">
        <v>20341</v>
      </c>
      <c r="H5740" s="1" t="s">
        <v>73</v>
      </c>
      <c r="I5740" s="1">
        <v>0</v>
      </c>
      <c r="J5740" s="1" t="s">
        <v>74</v>
      </c>
      <c r="K5740" s="1">
        <v>0.51</v>
      </c>
      <c r="L5740" s="1" t="s">
        <v>82</v>
      </c>
      <c r="M5740" s="1">
        <v>0.67</v>
      </c>
      <c r="N5740" s="1" t="s">
        <v>83</v>
      </c>
      <c r="O5740" s="1">
        <v>0.72</v>
      </c>
      <c r="P5740" s="1" t="s">
        <v>84</v>
      </c>
      <c r="Q5740" s="1">
        <v>0.76</v>
      </c>
      <c r="R5740" s="1" t="s">
        <v>85</v>
      </c>
      <c r="S5740" s="1">
        <v>0</v>
      </c>
      <c r="U5740" s="1">
        <v>0</v>
      </c>
      <c r="W5740" s="1">
        <v>0</v>
      </c>
      <c r="Y5740" s="1">
        <v>0</v>
      </c>
      <c r="AA5740" s="1">
        <v>0</v>
      </c>
      <c r="AC5740" s="1">
        <v>0</v>
      </c>
      <c r="AE5740" s="1">
        <v>0</v>
      </c>
      <c r="AG5740" s="1">
        <v>4</v>
      </c>
      <c r="AH5740" s="1">
        <v>10000</v>
      </c>
    </row>
    <row r="5741" spans="1:34">
      <c r="A5741" s="1" t="s">
        <v>14732</v>
      </c>
      <c r="B5741" s="1" t="s">
        <v>14733</v>
      </c>
      <c r="C5741" s="1" t="s">
        <v>360</v>
      </c>
      <c r="H5741" s="1" t="s">
        <v>65</v>
      </c>
      <c r="I5741" s="1" t="s">
        <v>66</v>
      </c>
      <c r="V5741" s="1" t="s">
        <v>67</v>
      </c>
    </row>
    <row r="5742" spans="1:34">
      <c r="A5742" s="1" t="s">
        <v>14734</v>
      </c>
      <c r="B5742" s="1" t="s">
        <v>14735</v>
      </c>
      <c r="C5742" s="1" t="s">
        <v>291</v>
      </c>
      <c r="D5742" s="1">
        <v>4</v>
      </c>
      <c r="E5742" s="1">
        <v>44274</v>
      </c>
      <c r="F5742" s="1" t="s">
        <v>20340</v>
      </c>
      <c r="G5742" s="1" t="s">
        <v>20341</v>
      </c>
      <c r="H5742" s="1" t="s">
        <v>73</v>
      </c>
      <c r="I5742" s="1">
        <v>0</v>
      </c>
      <c r="J5742" s="1" t="s">
        <v>74</v>
      </c>
      <c r="K5742" s="1">
        <v>0.75</v>
      </c>
      <c r="L5742" s="1" t="s">
        <v>82</v>
      </c>
      <c r="M5742" s="1">
        <v>0.75</v>
      </c>
      <c r="N5742" s="1" t="s">
        <v>83</v>
      </c>
      <c r="O5742" s="1">
        <v>0.75</v>
      </c>
      <c r="P5742" s="1" t="s">
        <v>84</v>
      </c>
      <c r="Q5742" s="1">
        <v>0.8</v>
      </c>
      <c r="R5742" s="1" t="s">
        <v>85</v>
      </c>
      <c r="S5742" s="1">
        <v>0</v>
      </c>
      <c r="U5742" s="1">
        <v>0</v>
      </c>
      <c r="W5742" s="1">
        <v>0</v>
      </c>
      <c r="Y5742" s="1">
        <v>0</v>
      </c>
      <c r="AA5742" s="1">
        <v>0</v>
      </c>
      <c r="AC5742" s="1">
        <v>0</v>
      </c>
      <c r="AE5742" s="1">
        <v>0</v>
      </c>
      <c r="AG5742" s="1">
        <v>4</v>
      </c>
      <c r="AH5742" s="1">
        <v>10000</v>
      </c>
    </row>
    <row r="5743" spans="1:34">
      <c r="A5743" s="1" t="s">
        <v>14736</v>
      </c>
      <c r="B5743" s="1" t="s">
        <v>14737</v>
      </c>
      <c r="C5743" s="1" t="s">
        <v>3535</v>
      </c>
      <c r="D5743" s="1">
        <v>8</v>
      </c>
      <c r="E5743" s="4">
        <v>44641</v>
      </c>
      <c r="F5743" s="1" t="s">
        <v>14738</v>
      </c>
      <c r="G5743" s="1" t="s">
        <v>80</v>
      </c>
      <c r="H5743" s="1" t="s">
        <v>73</v>
      </c>
      <c r="I5743" s="1">
        <v>0</v>
      </c>
      <c r="J5743" s="1" t="s">
        <v>14739</v>
      </c>
      <c r="K5743" s="1">
        <v>0.53</v>
      </c>
      <c r="L5743" s="1" t="s">
        <v>82</v>
      </c>
      <c r="M5743" s="1">
        <v>0.54</v>
      </c>
      <c r="N5743" s="1" t="s">
        <v>83</v>
      </c>
      <c r="O5743" s="1">
        <v>0.64</v>
      </c>
      <c r="P5743" s="1" t="s">
        <v>84</v>
      </c>
      <c r="Q5743" s="1">
        <v>0.8</v>
      </c>
      <c r="R5743" s="1" t="s">
        <v>85</v>
      </c>
      <c r="S5743" s="1">
        <v>0</v>
      </c>
      <c r="U5743" s="1">
        <v>0</v>
      </c>
      <c r="W5743" s="1">
        <v>0</v>
      </c>
      <c r="Y5743" s="1">
        <v>0</v>
      </c>
      <c r="AA5743" s="1">
        <v>0</v>
      </c>
      <c r="AC5743" s="1">
        <v>0</v>
      </c>
      <c r="AE5743" s="1">
        <v>0</v>
      </c>
      <c r="AG5743" s="1">
        <v>4</v>
      </c>
      <c r="AH5743" s="1">
        <v>17499.990000000002</v>
      </c>
    </row>
    <row r="5744" spans="1:34">
      <c r="A5744" s="1" t="s">
        <v>14740</v>
      </c>
      <c r="B5744" s="1" t="s">
        <v>14741</v>
      </c>
      <c r="C5744" s="1" t="s">
        <v>360</v>
      </c>
      <c r="H5744" s="1" t="s">
        <v>65</v>
      </c>
      <c r="I5744" s="1" t="s">
        <v>66</v>
      </c>
      <c r="V5744" s="1" t="s">
        <v>67</v>
      </c>
    </row>
    <row r="5745" spans="1:34">
      <c r="A5745" s="1" t="s">
        <v>14742</v>
      </c>
      <c r="B5745" s="1" t="s">
        <v>14743</v>
      </c>
      <c r="C5745" s="1" t="s">
        <v>327</v>
      </c>
      <c r="D5745" s="1">
        <v>4</v>
      </c>
      <c r="E5745" s="1">
        <v>43899</v>
      </c>
      <c r="F5745" s="1" t="s">
        <v>20332</v>
      </c>
      <c r="G5745" s="1" t="s">
        <v>72</v>
      </c>
      <c r="H5745" s="1" t="s">
        <v>65</v>
      </c>
      <c r="I5745" s="1">
        <v>0.6</v>
      </c>
      <c r="J5745" s="1" t="s">
        <v>75</v>
      </c>
      <c r="K5745" s="1">
        <v>0</v>
      </c>
      <c r="M5745" s="1">
        <v>0</v>
      </c>
      <c r="O5745" s="1">
        <v>0</v>
      </c>
      <c r="Q5745" s="1">
        <v>0</v>
      </c>
      <c r="S5745" s="1">
        <v>0</v>
      </c>
      <c r="U5745" s="1">
        <v>0</v>
      </c>
      <c r="W5745" s="1">
        <v>0</v>
      </c>
      <c r="Y5745" s="1">
        <v>0</v>
      </c>
      <c r="AA5745" s="1">
        <v>0</v>
      </c>
      <c r="AC5745" s="1">
        <v>0</v>
      </c>
      <c r="AE5745" s="1">
        <v>0</v>
      </c>
      <c r="AG5745" s="1">
        <v>1</v>
      </c>
      <c r="AH5745" s="1">
        <v>0</v>
      </c>
    </row>
    <row r="5746" spans="1:34">
      <c r="A5746" s="1" t="s">
        <v>14744</v>
      </c>
      <c r="B5746" s="1" t="s">
        <v>14745</v>
      </c>
      <c r="C5746" s="1" t="s">
        <v>167</v>
      </c>
      <c r="D5746" s="1">
        <v>15</v>
      </c>
      <c r="E5746" s="1">
        <v>42226</v>
      </c>
      <c r="F5746" s="1" t="s">
        <v>20332</v>
      </c>
      <c r="G5746" s="1" t="s">
        <v>72</v>
      </c>
      <c r="H5746" s="1" t="s">
        <v>73</v>
      </c>
      <c r="I5746" s="1">
        <v>0</v>
      </c>
      <c r="J5746" s="1" t="s">
        <v>20739</v>
      </c>
      <c r="K5746" s="1">
        <v>0</v>
      </c>
      <c r="L5746" s="1" t="s">
        <v>20740</v>
      </c>
      <c r="M5746" s="1">
        <v>0</v>
      </c>
      <c r="N5746" s="1" t="s">
        <v>20741</v>
      </c>
      <c r="O5746" s="1">
        <v>0.8</v>
      </c>
      <c r="P5746" s="1" t="s">
        <v>75</v>
      </c>
      <c r="Q5746" s="1">
        <v>0</v>
      </c>
      <c r="S5746" s="1">
        <v>0</v>
      </c>
      <c r="U5746" s="1">
        <v>0</v>
      </c>
      <c r="W5746" s="1">
        <v>0</v>
      </c>
      <c r="Y5746" s="1">
        <v>0</v>
      </c>
      <c r="AA5746" s="1">
        <v>0</v>
      </c>
      <c r="AC5746" s="1">
        <v>0</v>
      </c>
      <c r="AE5746" s="1">
        <v>0</v>
      </c>
      <c r="AG5746" s="1">
        <v>5</v>
      </c>
      <c r="AH5746" s="1">
        <v>0</v>
      </c>
    </row>
    <row r="5747" spans="1:34">
      <c r="A5747" s="1" t="s">
        <v>14746</v>
      </c>
      <c r="B5747" s="1" t="s">
        <v>14747</v>
      </c>
      <c r="C5747" s="1" t="s">
        <v>212</v>
      </c>
      <c r="H5747" s="1" t="s">
        <v>65</v>
      </c>
      <c r="I5747" s="1" t="s">
        <v>66</v>
      </c>
      <c r="V5747" s="1" t="s">
        <v>67</v>
      </c>
    </row>
    <row r="5748" spans="1:34">
      <c r="A5748" s="1" t="s">
        <v>14748</v>
      </c>
      <c r="B5748" s="1" t="s">
        <v>14749</v>
      </c>
      <c r="C5748" s="1" t="s">
        <v>964</v>
      </c>
      <c r="D5748" s="1">
        <v>44</v>
      </c>
      <c r="E5748" s="1">
        <v>44691</v>
      </c>
      <c r="F5748" s="1" t="s">
        <v>20742</v>
      </c>
      <c r="G5748" s="1" t="s">
        <v>8329</v>
      </c>
      <c r="H5748" s="1" t="s">
        <v>73</v>
      </c>
      <c r="I5748" s="1">
        <v>0</v>
      </c>
      <c r="J5748" s="1" t="s">
        <v>81</v>
      </c>
      <c r="K5748" s="1">
        <v>0.7</v>
      </c>
      <c r="L5748" s="1" t="s">
        <v>82</v>
      </c>
      <c r="M5748" s="1">
        <v>0.71</v>
      </c>
      <c r="N5748" s="1" t="s">
        <v>83</v>
      </c>
      <c r="O5748" s="1">
        <v>0.72</v>
      </c>
      <c r="P5748" s="1" t="s">
        <v>84</v>
      </c>
      <c r="Q5748" s="1">
        <v>0.8</v>
      </c>
      <c r="R5748" s="1" t="s">
        <v>85</v>
      </c>
      <c r="S5748" s="1">
        <v>0</v>
      </c>
      <c r="U5748" s="1">
        <v>0</v>
      </c>
      <c r="W5748" s="1">
        <v>0</v>
      </c>
      <c r="Y5748" s="1">
        <v>0</v>
      </c>
      <c r="AA5748" s="1">
        <v>0</v>
      </c>
      <c r="AC5748" s="1">
        <v>0</v>
      </c>
      <c r="AE5748" s="1">
        <v>0</v>
      </c>
      <c r="AG5748" s="1">
        <v>4</v>
      </c>
      <c r="AH5748" s="1">
        <v>15000</v>
      </c>
    </row>
    <row r="5749" spans="1:34">
      <c r="A5749" s="1" t="s">
        <v>14750</v>
      </c>
      <c r="B5749" s="1" t="s">
        <v>14751</v>
      </c>
      <c r="C5749" s="1" t="s">
        <v>291</v>
      </c>
      <c r="D5749" s="1">
        <v>4</v>
      </c>
      <c r="E5749" s="4">
        <v>44609</v>
      </c>
      <c r="F5749" s="1" t="s">
        <v>14752</v>
      </c>
      <c r="G5749" s="1" t="s">
        <v>80</v>
      </c>
      <c r="H5749" s="1" t="s">
        <v>73</v>
      </c>
      <c r="I5749" s="1">
        <v>0</v>
      </c>
      <c r="J5749" s="1" t="s">
        <v>81</v>
      </c>
      <c r="K5749" s="1">
        <v>0.63</v>
      </c>
      <c r="L5749" s="1" t="s">
        <v>82</v>
      </c>
      <c r="M5749" s="1">
        <v>0.65</v>
      </c>
      <c r="N5749" s="1" t="s">
        <v>83</v>
      </c>
      <c r="O5749" s="1">
        <v>0.7</v>
      </c>
      <c r="P5749" s="1" t="s">
        <v>84</v>
      </c>
      <c r="Q5749" s="1">
        <v>0.75</v>
      </c>
      <c r="R5749" s="1" t="s">
        <v>85</v>
      </c>
      <c r="S5749" s="1">
        <v>0</v>
      </c>
      <c r="U5749" s="1">
        <v>0</v>
      </c>
      <c r="W5749" s="1">
        <v>0</v>
      </c>
      <c r="Y5749" s="1">
        <v>0</v>
      </c>
      <c r="AA5749" s="1">
        <v>0</v>
      </c>
      <c r="AC5749" s="1">
        <v>0</v>
      </c>
      <c r="AE5749" s="1">
        <v>0</v>
      </c>
      <c r="AG5749" s="1">
        <v>4</v>
      </c>
      <c r="AH5749" s="1">
        <v>15000</v>
      </c>
    </row>
    <row r="5750" spans="1:34">
      <c r="A5750" s="1" t="s">
        <v>14753</v>
      </c>
      <c r="B5750" s="1" t="s">
        <v>14754</v>
      </c>
      <c r="C5750" s="1" t="s">
        <v>337</v>
      </c>
      <c r="D5750" s="1">
        <v>32</v>
      </c>
      <c r="E5750" s="4">
        <v>44551</v>
      </c>
      <c r="F5750" s="1" t="s">
        <v>14755</v>
      </c>
      <c r="G5750" s="1" t="s">
        <v>72</v>
      </c>
      <c r="H5750" s="1" t="s">
        <v>65</v>
      </c>
      <c r="I5750" s="1">
        <v>0.8</v>
      </c>
      <c r="J5750" s="1" t="s">
        <v>75</v>
      </c>
      <c r="K5750" s="1">
        <v>0</v>
      </c>
      <c r="M5750" s="1">
        <v>0</v>
      </c>
      <c r="O5750" s="1">
        <v>0</v>
      </c>
      <c r="Q5750" s="1">
        <v>0</v>
      </c>
      <c r="S5750" s="1">
        <v>0</v>
      </c>
      <c r="U5750" s="1">
        <v>0</v>
      </c>
      <c r="W5750" s="1">
        <v>0</v>
      </c>
      <c r="Y5750" s="1">
        <v>0</v>
      </c>
      <c r="AA5750" s="1">
        <v>0</v>
      </c>
      <c r="AC5750" s="1">
        <v>0</v>
      </c>
      <c r="AE5750" s="1">
        <v>0</v>
      </c>
      <c r="AG5750" s="1">
        <v>1</v>
      </c>
      <c r="AH5750" s="1">
        <v>0</v>
      </c>
    </row>
    <row r="5751" spans="1:34">
      <c r="A5751" s="1" t="s">
        <v>14756</v>
      </c>
      <c r="B5751" s="1" t="s">
        <v>14757</v>
      </c>
      <c r="C5751" s="1" t="s">
        <v>259</v>
      </c>
      <c r="H5751" s="1" t="s">
        <v>65</v>
      </c>
      <c r="I5751" s="1" t="s">
        <v>66</v>
      </c>
      <c r="V5751" s="1" t="s">
        <v>67</v>
      </c>
    </row>
    <row r="5752" spans="1:34">
      <c r="A5752" s="1" t="s">
        <v>14758</v>
      </c>
      <c r="B5752" s="1" t="s">
        <v>14759</v>
      </c>
      <c r="C5752" s="1" t="s">
        <v>225</v>
      </c>
      <c r="D5752" s="1">
        <v>1</v>
      </c>
      <c r="E5752" s="1">
        <v>44644</v>
      </c>
      <c r="F5752" s="1" t="s">
        <v>20743</v>
      </c>
      <c r="G5752" s="1" t="s">
        <v>72</v>
      </c>
      <c r="H5752" s="1" t="s">
        <v>73</v>
      </c>
      <c r="I5752" s="1">
        <v>0</v>
      </c>
      <c r="J5752" s="1" t="s">
        <v>81</v>
      </c>
      <c r="K5752" s="1">
        <v>0.8</v>
      </c>
      <c r="L5752" s="1" t="s">
        <v>75</v>
      </c>
      <c r="M5752" s="1">
        <v>0</v>
      </c>
      <c r="O5752" s="1">
        <v>0</v>
      </c>
      <c r="Q5752" s="1">
        <v>0</v>
      </c>
      <c r="S5752" s="1">
        <v>0</v>
      </c>
      <c r="U5752" s="1">
        <v>0</v>
      </c>
      <c r="W5752" s="1">
        <v>0</v>
      </c>
      <c r="Y5752" s="1">
        <v>0</v>
      </c>
      <c r="AA5752" s="1">
        <v>0</v>
      </c>
      <c r="AC5752" s="1">
        <v>0</v>
      </c>
      <c r="AE5752" s="1">
        <v>0</v>
      </c>
      <c r="AG5752" s="1">
        <v>2</v>
      </c>
      <c r="AH5752" s="1">
        <v>15000</v>
      </c>
    </row>
    <row r="5753" spans="1:34">
      <c r="A5753" s="1" t="s">
        <v>14760</v>
      </c>
      <c r="B5753" s="1" t="s">
        <v>14761</v>
      </c>
      <c r="C5753" s="1" t="s">
        <v>159</v>
      </c>
      <c r="D5753" s="1">
        <v>3</v>
      </c>
      <c r="E5753" s="1">
        <v>44620</v>
      </c>
      <c r="F5753" s="1" t="s">
        <v>20744</v>
      </c>
      <c r="G5753" s="1" t="s">
        <v>72</v>
      </c>
      <c r="H5753" s="1" t="s">
        <v>73</v>
      </c>
      <c r="I5753" s="1">
        <v>0</v>
      </c>
      <c r="J5753" s="1" t="s">
        <v>89</v>
      </c>
      <c r="K5753" s="1">
        <v>0.8</v>
      </c>
      <c r="L5753" s="1" t="s">
        <v>75</v>
      </c>
      <c r="M5753" s="1">
        <v>0</v>
      </c>
      <c r="O5753" s="1">
        <v>0</v>
      </c>
      <c r="Q5753" s="1">
        <v>0</v>
      </c>
      <c r="S5753" s="1">
        <v>0</v>
      </c>
      <c r="U5753" s="1">
        <v>0</v>
      </c>
      <c r="W5753" s="1">
        <v>0</v>
      </c>
      <c r="Y5753" s="1">
        <v>0</v>
      </c>
      <c r="AA5753" s="1">
        <v>0</v>
      </c>
      <c r="AC5753" s="1">
        <v>0</v>
      </c>
      <c r="AE5753" s="1">
        <v>0</v>
      </c>
      <c r="AG5753" s="1">
        <v>2</v>
      </c>
      <c r="AH5753" s="1">
        <v>12000</v>
      </c>
    </row>
    <row r="5754" spans="1:34">
      <c r="A5754" s="1" t="s">
        <v>14762</v>
      </c>
      <c r="B5754" s="1" t="s">
        <v>14763</v>
      </c>
      <c r="C5754" s="1" t="s">
        <v>1337</v>
      </c>
      <c r="D5754" s="1">
        <v>20</v>
      </c>
      <c r="E5754" s="1">
        <v>42213</v>
      </c>
      <c r="F5754" s="1" t="s">
        <v>20332</v>
      </c>
      <c r="G5754" s="1" t="s">
        <v>72</v>
      </c>
      <c r="H5754" s="1" t="s">
        <v>65</v>
      </c>
      <c r="I5754" s="1">
        <v>0.8</v>
      </c>
      <c r="J5754" s="1" t="s">
        <v>75</v>
      </c>
      <c r="K5754" s="1">
        <v>0</v>
      </c>
      <c r="M5754" s="1">
        <v>0</v>
      </c>
      <c r="O5754" s="1">
        <v>0</v>
      </c>
      <c r="Q5754" s="1">
        <v>0</v>
      </c>
      <c r="S5754" s="1">
        <v>0</v>
      </c>
      <c r="U5754" s="1">
        <v>0</v>
      </c>
      <c r="W5754" s="1">
        <v>0</v>
      </c>
      <c r="Y5754" s="1">
        <v>0</v>
      </c>
      <c r="AA5754" s="1">
        <v>0</v>
      </c>
      <c r="AC5754" s="1">
        <v>0</v>
      </c>
      <c r="AE5754" s="1">
        <v>0</v>
      </c>
      <c r="AG5754" s="1">
        <v>1</v>
      </c>
      <c r="AH5754" s="1">
        <v>0</v>
      </c>
    </row>
    <row r="5755" spans="1:34">
      <c r="A5755" s="1" t="s">
        <v>14764</v>
      </c>
      <c r="B5755" s="1" t="s">
        <v>14765</v>
      </c>
      <c r="C5755" s="1" t="s">
        <v>212</v>
      </c>
      <c r="D5755" s="1">
        <v>10</v>
      </c>
      <c r="E5755" s="1">
        <v>44015</v>
      </c>
      <c r="F5755" s="1" t="s">
        <v>20340</v>
      </c>
      <c r="G5755" s="1" t="s">
        <v>20341</v>
      </c>
      <c r="H5755" s="1" t="s">
        <v>73</v>
      </c>
      <c r="I5755" s="1">
        <v>0</v>
      </c>
      <c r="J5755" s="1" t="s">
        <v>187</v>
      </c>
      <c r="K5755" s="1">
        <v>0.3</v>
      </c>
      <c r="L5755" s="1" t="s">
        <v>82</v>
      </c>
      <c r="M5755" s="1">
        <v>0.4</v>
      </c>
      <c r="N5755" s="1" t="s">
        <v>83</v>
      </c>
      <c r="O5755" s="1">
        <v>0.42</v>
      </c>
      <c r="P5755" s="1" t="s">
        <v>84</v>
      </c>
      <c r="Q5755" s="1">
        <v>0.45</v>
      </c>
      <c r="R5755" s="1" t="s">
        <v>85</v>
      </c>
      <c r="S5755" s="1">
        <v>0</v>
      </c>
      <c r="U5755" s="1">
        <v>0</v>
      </c>
      <c r="W5755" s="1">
        <v>0</v>
      </c>
      <c r="Y5755" s="1">
        <v>0</v>
      </c>
      <c r="AA5755" s="1">
        <v>0</v>
      </c>
      <c r="AC5755" s="1">
        <v>0</v>
      </c>
      <c r="AE5755" s="1">
        <v>0</v>
      </c>
      <c r="AG5755" s="1">
        <v>4</v>
      </c>
      <c r="AH5755" s="1">
        <v>9000</v>
      </c>
    </row>
    <row r="5756" spans="1:34">
      <c r="A5756" s="1" t="s">
        <v>14766</v>
      </c>
      <c r="B5756" s="1" t="s">
        <v>14767</v>
      </c>
      <c r="C5756" s="1" t="s">
        <v>964</v>
      </c>
      <c r="D5756" s="1">
        <v>5</v>
      </c>
      <c r="E5756" s="1">
        <v>40565</v>
      </c>
      <c r="F5756" s="1" t="s">
        <v>20332</v>
      </c>
      <c r="G5756" s="1" t="s">
        <v>72</v>
      </c>
      <c r="H5756" s="1" t="s">
        <v>65</v>
      </c>
      <c r="I5756" s="1">
        <v>0.5</v>
      </c>
      <c r="J5756" s="1" t="s">
        <v>75</v>
      </c>
      <c r="K5756" s="1">
        <v>0</v>
      </c>
      <c r="M5756" s="1">
        <v>0</v>
      </c>
      <c r="O5756" s="1">
        <v>0</v>
      </c>
      <c r="Q5756" s="1">
        <v>0</v>
      </c>
      <c r="S5756" s="1">
        <v>0</v>
      </c>
      <c r="U5756" s="1">
        <v>0</v>
      </c>
      <c r="W5756" s="1">
        <v>0</v>
      </c>
      <c r="Y5756" s="1">
        <v>0</v>
      </c>
      <c r="AA5756" s="1">
        <v>0</v>
      </c>
      <c r="AC5756" s="1">
        <v>0</v>
      </c>
      <c r="AE5756" s="1">
        <v>0</v>
      </c>
      <c r="AG5756" s="1">
        <v>1</v>
      </c>
      <c r="AH5756" s="1">
        <v>0</v>
      </c>
    </row>
    <row r="5757" spans="1:34">
      <c r="A5757" s="1" t="s">
        <v>14768</v>
      </c>
      <c r="B5757" s="1" t="s">
        <v>14769</v>
      </c>
      <c r="C5757" s="1" t="s">
        <v>259</v>
      </c>
      <c r="D5757" s="1">
        <v>8</v>
      </c>
      <c r="E5757" s="4">
        <v>44586</v>
      </c>
      <c r="F5757" s="1" t="s">
        <v>14770</v>
      </c>
      <c r="G5757" s="1" t="s">
        <v>72</v>
      </c>
      <c r="H5757" s="1" t="s">
        <v>65</v>
      </c>
      <c r="I5757" s="1">
        <v>0.7</v>
      </c>
      <c r="J5757" s="1" t="s">
        <v>75</v>
      </c>
      <c r="K5757" s="1">
        <v>0</v>
      </c>
      <c r="M5757" s="1">
        <v>0</v>
      </c>
      <c r="O5757" s="1">
        <v>0</v>
      </c>
      <c r="Q5757" s="1">
        <v>0</v>
      </c>
      <c r="S5757" s="1">
        <v>0</v>
      </c>
      <c r="U5757" s="1">
        <v>0</v>
      </c>
      <c r="W5757" s="1">
        <v>0</v>
      </c>
      <c r="Y5757" s="1">
        <v>0</v>
      </c>
      <c r="AA5757" s="1">
        <v>0</v>
      </c>
      <c r="AC5757" s="1">
        <v>0</v>
      </c>
      <c r="AE5757" s="1">
        <v>0</v>
      </c>
      <c r="AG5757" s="1">
        <v>1</v>
      </c>
      <c r="AH5757" s="1">
        <v>0</v>
      </c>
    </row>
    <row r="5758" spans="1:34">
      <c r="A5758" s="1" t="s">
        <v>14771</v>
      </c>
      <c r="B5758" s="1" t="s">
        <v>14772</v>
      </c>
      <c r="C5758" s="1" t="s">
        <v>369</v>
      </c>
      <c r="D5758" s="1">
        <v>24</v>
      </c>
      <c r="E5758" s="4">
        <v>44770</v>
      </c>
      <c r="F5758" s="1" t="s">
        <v>14773</v>
      </c>
      <c r="G5758" s="1" t="s">
        <v>80</v>
      </c>
      <c r="H5758" s="1" t="s">
        <v>73</v>
      </c>
      <c r="I5758" s="1">
        <v>0</v>
      </c>
      <c r="J5758" s="1" t="s">
        <v>81</v>
      </c>
      <c r="K5758" s="1">
        <v>0.4</v>
      </c>
      <c r="L5758" s="1" t="s">
        <v>82</v>
      </c>
      <c r="M5758" s="1">
        <v>0.5</v>
      </c>
      <c r="N5758" s="1" t="s">
        <v>83</v>
      </c>
      <c r="O5758" s="1">
        <v>0.6</v>
      </c>
      <c r="P5758" s="1" t="s">
        <v>84</v>
      </c>
      <c r="Q5758" s="1">
        <v>0.7</v>
      </c>
      <c r="R5758" s="1" t="s">
        <v>85</v>
      </c>
      <c r="S5758" s="1">
        <v>0</v>
      </c>
      <c r="U5758" s="1">
        <v>0</v>
      </c>
      <c r="W5758" s="1">
        <v>0</v>
      </c>
      <c r="Y5758" s="1">
        <v>0</v>
      </c>
      <c r="AA5758" s="1">
        <v>0</v>
      </c>
      <c r="AC5758" s="1">
        <v>0</v>
      </c>
      <c r="AE5758" s="1">
        <v>0</v>
      </c>
      <c r="AG5758" s="1">
        <v>4</v>
      </c>
      <c r="AH5758" s="1">
        <v>15000</v>
      </c>
    </row>
    <row r="5759" spans="1:34">
      <c r="A5759" s="1" t="s">
        <v>14774</v>
      </c>
      <c r="B5759" s="1" t="s">
        <v>14775</v>
      </c>
      <c r="C5759" s="1" t="s">
        <v>360</v>
      </c>
      <c r="H5759" s="1" t="s">
        <v>65</v>
      </c>
      <c r="I5759" s="1" t="s">
        <v>66</v>
      </c>
      <c r="V5759" s="1" t="s">
        <v>67</v>
      </c>
    </row>
    <row r="5760" spans="1:34">
      <c r="A5760" s="1" t="s">
        <v>14776</v>
      </c>
      <c r="B5760" s="1" t="s">
        <v>14777</v>
      </c>
      <c r="C5760" s="1" t="s">
        <v>337</v>
      </c>
      <c r="D5760" s="1">
        <v>24</v>
      </c>
      <c r="E5760" s="4">
        <v>44550</v>
      </c>
      <c r="F5760" s="1" t="s">
        <v>14778</v>
      </c>
      <c r="G5760" s="1" t="s">
        <v>72</v>
      </c>
      <c r="H5760" s="1" t="s">
        <v>65</v>
      </c>
      <c r="I5760" s="1">
        <v>0.8</v>
      </c>
      <c r="J5760" s="1" t="s">
        <v>75</v>
      </c>
      <c r="K5760" s="1">
        <v>0</v>
      </c>
      <c r="M5760" s="1">
        <v>0</v>
      </c>
      <c r="O5760" s="1">
        <v>0</v>
      </c>
      <c r="Q5760" s="1">
        <v>0</v>
      </c>
      <c r="S5760" s="1">
        <v>0</v>
      </c>
      <c r="U5760" s="1">
        <v>0</v>
      </c>
      <c r="W5760" s="1">
        <v>0</v>
      </c>
      <c r="Y5760" s="1">
        <v>0</v>
      </c>
      <c r="AA5760" s="1">
        <v>0</v>
      </c>
      <c r="AC5760" s="1">
        <v>0</v>
      </c>
      <c r="AE5760" s="1">
        <v>0</v>
      </c>
      <c r="AG5760" s="1">
        <v>1</v>
      </c>
      <c r="AH5760" s="1">
        <v>0</v>
      </c>
    </row>
    <row r="5761" spans="1:34">
      <c r="A5761" s="1" t="s">
        <v>14779</v>
      </c>
      <c r="B5761" s="1" t="s">
        <v>14780</v>
      </c>
      <c r="C5761" s="1" t="s">
        <v>259</v>
      </c>
      <c r="H5761" s="1" t="s">
        <v>65</v>
      </c>
      <c r="I5761" s="1" t="s">
        <v>66</v>
      </c>
      <c r="V5761" s="1" t="s">
        <v>67</v>
      </c>
    </row>
    <row r="5762" spans="1:34">
      <c r="A5762" s="1" t="s">
        <v>14781</v>
      </c>
      <c r="B5762" s="1" t="s">
        <v>14782</v>
      </c>
      <c r="C5762" s="1" t="s">
        <v>259</v>
      </c>
      <c r="D5762" s="1">
        <v>5</v>
      </c>
      <c r="E5762" s="4">
        <v>44615</v>
      </c>
      <c r="F5762" s="1" t="s">
        <v>14783</v>
      </c>
      <c r="G5762" s="1" t="s">
        <v>72</v>
      </c>
      <c r="H5762" s="1" t="s">
        <v>65</v>
      </c>
      <c r="I5762" s="1">
        <v>0.3</v>
      </c>
      <c r="J5762" s="1" t="s">
        <v>75</v>
      </c>
      <c r="K5762" s="1">
        <v>0</v>
      </c>
      <c r="M5762" s="1">
        <v>0</v>
      </c>
      <c r="O5762" s="1">
        <v>0</v>
      </c>
      <c r="Q5762" s="1">
        <v>0</v>
      </c>
      <c r="S5762" s="1">
        <v>0</v>
      </c>
      <c r="U5762" s="1">
        <v>0</v>
      </c>
      <c r="W5762" s="1">
        <v>0</v>
      </c>
      <c r="Y5762" s="1">
        <v>0</v>
      </c>
      <c r="AA5762" s="1">
        <v>0</v>
      </c>
      <c r="AC5762" s="1">
        <v>0</v>
      </c>
      <c r="AE5762" s="1">
        <v>0</v>
      </c>
      <c r="AG5762" s="1">
        <v>1</v>
      </c>
      <c r="AH5762" s="1">
        <v>0</v>
      </c>
    </row>
    <row r="5763" spans="1:34">
      <c r="A5763" s="1" t="s">
        <v>14784</v>
      </c>
      <c r="B5763" s="1" t="s">
        <v>14785</v>
      </c>
      <c r="C5763" s="1" t="s">
        <v>306</v>
      </c>
      <c r="D5763" s="1">
        <v>75</v>
      </c>
      <c r="E5763" s="4">
        <v>44553</v>
      </c>
      <c r="F5763" s="1" t="s">
        <v>14786</v>
      </c>
      <c r="G5763" s="1" t="s">
        <v>72</v>
      </c>
      <c r="H5763" s="1" t="s">
        <v>73</v>
      </c>
      <c r="I5763" s="1">
        <v>0</v>
      </c>
      <c r="J5763" s="1" t="s">
        <v>89</v>
      </c>
      <c r="K5763" s="1">
        <v>0.4</v>
      </c>
      <c r="L5763" s="1" t="s">
        <v>75</v>
      </c>
      <c r="M5763" s="1">
        <v>0</v>
      </c>
      <c r="O5763" s="1">
        <v>0</v>
      </c>
      <c r="Q5763" s="1">
        <v>0</v>
      </c>
      <c r="S5763" s="1">
        <v>0</v>
      </c>
      <c r="U5763" s="1">
        <v>0</v>
      </c>
      <c r="W5763" s="1">
        <v>0</v>
      </c>
      <c r="Y5763" s="1">
        <v>0</v>
      </c>
      <c r="AA5763" s="1">
        <v>0</v>
      </c>
      <c r="AC5763" s="1">
        <v>0</v>
      </c>
      <c r="AE5763" s="1">
        <v>0</v>
      </c>
      <c r="AG5763" s="1">
        <v>2</v>
      </c>
      <c r="AH5763" s="1">
        <v>12000</v>
      </c>
    </row>
    <row r="5764" spans="1:34">
      <c r="A5764" s="1" t="s">
        <v>14787</v>
      </c>
      <c r="B5764" s="1" t="s">
        <v>14788</v>
      </c>
      <c r="C5764" s="1" t="s">
        <v>235</v>
      </c>
      <c r="D5764" s="1">
        <v>4</v>
      </c>
      <c r="E5764" s="1">
        <v>44581</v>
      </c>
      <c r="F5764" s="1" t="s">
        <v>20745</v>
      </c>
      <c r="G5764" s="1" t="s">
        <v>72</v>
      </c>
      <c r="H5764" s="1" t="s">
        <v>65</v>
      </c>
      <c r="I5764" s="1">
        <v>0.8</v>
      </c>
      <c r="J5764" s="1" t="s">
        <v>75</v>
      </c>
      <c r="K5764" s="1">
        <v>0</v>
      </c>
      <c r="M5764" s="1">
        <v>0</v>
      </c>
      <c r="O5764" s="1">
        <v>0</v>
      </c>
      <c r="Q5764" s="1">
        <v>0</v>
      </c>
      <c r="S5764" s="1">
        <v>0</v>
      </c>
      <c r="U5764" s="1">
        <v>0</v>
      </c>
      <c r="W5764" s="1">
        <v>0</v>
      </c>
      <c r="Y5764" s="1">
        <v>0</v>
      </c>
      <c r="AA5764" s="1">
        <v>0</v>
      </c>
      <c r="AC5764" s="1">
        <v>0</v>
      </c>
      <c r="AE5764" s="1">
        <v>0</v>
      </c>
      <c r="AG5764" s="1">
        <v>1</v>
      </c>
      <c r="AH5764" s="1">
        <v>0</v>
      </c>
    </row>
    <row r="5765" spans="1:34">
      <c r="A5765" s="1" t="s">
        <v>14789</v>
      </c>
      <c r="B5765" s="1" t="s">
        <v>14790</v>
      </c>
      <c r="C5765" s="1" t="s">
        <v>365</v>
      </c>
      <c r="D5765" s="1">
        <v>3</v>
      </c>
      <c r="E5765" s="4">
        <v>44649</v>
      </c>
      <c r="F5765" s="1" t="s">
        <v>14791</v>
      </c>
      <c r="G5765" s="1" t="s">
        <v>72</v>
      </c>
      <c r="H5765" s="1" t="s">
        <v>65</v>
      </c>
      <c r="I5765" s="1">
        <v>0.8</v>
      </c>
      <c r="J5765" s="1" t="s">
        <v>75</v>
      </c>
      <c r="K5765" s="1">
        <v>0</v>
      </c>
      <c r="M5765" s="1">
        <v>0</v>
      </c>
      <c r="O5765" s="1">
        <v>0</v>
      </c>
      <c r="Q5765" s="1">
        <v>0</v>
      </c>
      <c r="S5765" s="1">
        <v>0</v>
      </c>
      <c r="U5765" s="1">
        <v>0</v>
      </c>
      <c r="W5765" s="1">
        <v>0</v>
      </c>
      <c r="Y5765" s="1">
        <v>0</v>
      </c>
      <c r="AA5765" s="1">
        <v>0</v>
      </c>
      <c r="AC5765" s="1">
        <v>0</v>
      </c>
      <c r="AE5765" s="1">
        <v>0</v>
      </c>
      <c r="AG5765" s="1">
        <v>1</v>
      </c>
      <c r="AH5765" s="1">
        <v>0</v>
      </c>
    </row>
    <row r="5766" spans="1:34">
      <c r="A5766" s="1" t="s">
        <v>14792</v>
      </c>
      <c r="B5766" s="1" t="s">
        <v>14793</v>
      </c>
      <c r="C5766" s="1" t="s">
        <v>98</v>
      </c>
      <c r="D5766" s="1">
        <v>4</v>
      </c>
      <c r="E5766" s="4">
        <v>44627</v>
      </c>
      <c r="F5766" s="1" t="s">
        <v>14794</v>
      </c>
      <c r="G5766" s="1" t="s">
        <v>72</v>
      </c>
      <c r="H5766" s="1" t="s">
        <v>73</v>
      </c>
      <c r="I5766" s="1">
        <v>0</v>
      </c>
      <c r="J5766" s="1" t="s">
        <v>74</v>
      </c>
      <c r="K5766" s="1">
        <v>0.75</v>
      </c>
      <c r="L5766" s="1" t="s">
        <v>75</v>
      </c>
      <c r="M5766" s="1">
        <v>0</v>
      </c>
      <c r="O5766" s="1">
        <v>0</v>
      </c>
      <c r="Q5766" s="1">
        <v>0</v>
      </c>
      <c r="S5766" s="1">
        <v>0</v>
      </c>
      <c r="U5766" s="1">
        <v>0</v>
      </c>
      <c r="W5766" s="1">
        <v>0</v>
      </c>
      <c r="Y5766" s="1">
        <v>0</v>
      </c>
      <c r="AA5766" s="1">
        <v>0</v>
      </c>
      <c r="AC5766" s="1">
        <v>0</v>
      </c>
      <c r="AE5766" s="1">
        <v>0</v>
      </c>
      <c r="AG5766" s="1">
        <v>2</v>
      </c>
      <c r="AH5766" s="1">
        <v>10000</v>
      </c>
    </row>
    <row r="5767" spans="1:34">
      <c r="A5767" s="1" t="s">
        <v>14795</v>
      </c>
      <c r="B5767" s="1" t="s">
        <v>14796</v>
      </c>
      <c r="C5767" s="1" t="s">
        <v>337</v>
      </c>
      <c r="D5767" s="1">
        <v>9</v>
      </c>
      <c r="E5767" s="1">
        <v>42824</v>
      </c>
      <c r="F5767" s="1" t="s">
        <v>20332</v>
      </c>
      <c r="G5767" s="1" t="s">
        <v>72</v>
      </c>
      <c r="H5767" s="1" t="s">
        <v>65</v>
      </c>
      <c r="I5767" s="1">
        <v>0.5</v>
      </c>
      <c r="J5767" s="1" t="s">
        <v>75</v>
      </c>
      <c r="K5767" s="1">
        <v>0</v>
      </c>
      <c r="M5767" s="1">
        <v>0</v>
      </c>
      <c r="O5767" s="1">
        <v>0</v>
      </c>
      <c r="Q5767" s="1">
        <v>0</v>
      </c>
      <c r="S5767" s="1">
        <v>0</v>
      </c>
      <c r="U5767" s="1">
        <v>0</v>
      </c>
      <c r="W5767" s="1">
        <v>0</v>
      </c>
      <c r="Y5767" s="1">
        <v>0</v>
      </c>
      <c r="AA5767" s="1">
        <v>0</v>
      </c>
      <c r="AC5767" s="1">
        <v>0</v>
      </c>
      <c r="AE5767" s="1">
        <v>0</v>
      </c>
      <c r="AG5767" s="1">
        <v>1</v>
      </c>
      <c r="AH5767" s="1">
        <v>0</v>
      </c>
    </row>
    <row r="5768" spans="1:34">
      <c r="A5768" s="1" t="s">
        <v>14797</v>
      </c>
      <c r="B5768" s="1" t="s">
        <v>14798</v>
      </c>
      <c r="C5768" s="1" t="s">
        <v>95</v>
      </c>
      <c r="D5768" s="1">
        <v>32</v>
      </c>
      <c r="E5768" s="4">
        <v>44557</v>
      </c>
      <c r="F5768" s="1" t="s">
        <v>14799</v>
      </c>
      <c r="G5768" s="1" t="s">
        <v>72</v>
      </c>
      <c r="H5768" s="1" t="s">
        <v>73</v>
      </c>
      <c r="I5768" s="1">
        <v>0</v>
      </c>
      <c r="J5768" s="1" t="s">
        <v>397</v>
      </c>
      <c r="K5768" s="1">
        <v>0.7</v>
      </c>
      <c r="L5768" s="1" t="s">
        <v>75</v>
      </c>
      <c r="M5768" s="1">
        <v>0</v>
      </c>
      <c r="O5768" s="1">
        <v>0</v>
      </c>
      <c r="Q5768" s="1">
        <v>0</v>
      </c>
      <c r="S5768" s="1">
        <v>0</v>
      </c>
      <c r="U5768" s="1">
        <v>0</v>
      </c>
      <c r="W5768" s="1">
        <v>0</v>
      </c>
      <c r="Y5768" s="1">
        <v>0</v>
      </c>
      <c r="AA5768" s="1">
        <v>0</v>
      </c>
      <c r="AC5768" s="1">
        <v>0</v>
      </c>
      <c r="AE5768" s="1">
        <v>0</v>
      </c>
      <c r="AG5768" s="1">
        <v>2</v>
      </c>
      <c r="AH5768" s="1">
        <v>8000</v>
      </c>
    </row>
    <row r="5769" spans="1:34">
      <c r="A5769" s="1" t="s">
        <v>14800</v>
      </c>
      <c r="B5769" s="1" t="s">
        <v>14801</v>
      </c>
      <c r="C5769" s="1" t="s">
        <v>129</v>
      </c>
      <c r="D5769" s="1">
        <v>21</v>
      </c>
      <c r="E5769" s="1">
        <v>44715</v>
      </c>
      <c r="F5769" s="1" t="s">
        <v>20746</v>
      </c>
      <c r="G5769" s="1" t="s">
        <v>72</v>
      </c>
      <c r="H5769" s="1" t="s">
        <v>65</v>
      </c>
      <c r="I5769" s="1">
        <v>0.4</v>
      </c>
      <c r="J5769" s="1" t="s">
        <v>75</v>
      </c>
      <c r="K5769" s="1">
        <v>0</v>
      </c>
      <c r="M5769" s="1">
        <v>0</v>
      </c>
      <c r="O5769" s="1">
        <v>0</v>
      </c>
      <c r="Q5769" s="1">
        <v>0</v>
      </c>
      <c r="S5769" s="1">
        <v>0</v>
      </c>
      <c r="U5769" s="1">
        <v>0</v>
      </c>
      <c r="W5769" s="1">
        <v>0</v>
      </c>
      <c r="Y5769" s="1">
        <v>0</v>
      </c>
      <c r="AA5769" s="1">
        <v>0</v>
      </c>
      <c r="AC5769" s="1">
        <v>0</v>
      </c>
      <c r="AE5769" s="1">
        <v>0</v>
      </c>
      <c r="AG5769" s="1">
        <v>1</v>
      </c>
      <c r="AH5769" s="1">
        <v>0</v>
      </c>
    </row>
    <row r="5770" spans="1:34">
      <c r="A5770" s="1" t="s">
        <v>14802</v>
      </c>
      <c r="B5770" s="1" t="s">
        <v>14803</v>
      </c>
      <c r="C5770" s="1" t="s">
        <v>149</v>
      </c>
      <c r="D5770" s="1">
        <v>12</v>
      </c>
      <c r="E5770" s="1">
        <v>44116</v>
      </c>
      <c r="F5770" s="1" t="s">
        <v>20332</v>
      </c>
      <c r="G5770" s="1" t="s">
        <v>72</v>
      </c>
      <c r="H5770" s="1" t="s">
        <v>65</v>
      </c>
      <c r="I5770" s="1">
        <v>0.8</v>
      </c>
      <c r="J5770" s="1" t="s">
        <v>75</v>
      </c>
      <c r="K5770" s="1">
        <v>0</v>
      </c>
      <c r="M5770" s="1">
        <v>0</v>
      </c>
      <c r="O5770" s="1">
        <v>0</v>
      </c>
      <c r="Q5770" s="1">
        <v>0</v>
      </c>
      <c r="S5770" s="1">
        <v>0</v>
      </c>
      <c r="U5770" s="1">
        <v>0</v>
      </c>
      <c r="W5770" s="1">
        <v>0</v>
      </c>
      <c r="Y5770" s="1">
        <v>0</v>
      </c>
      <c r="AA5770" s="1">
        <v>0</v>
      </c>
      <c r="AC5770" s="1">
        <v>0</v>
      </c>
      <c r="AE5770" s="1">
        <v>0</v>
      </c>
      <c r="AG5770" s="1">
        <v>1</v>
      </c>
      <c r="AH5770" s="1">
        <v>0</v>
      </c>
    </row>
    <row r="5771" spans="1:34">
      <c r="A5771" s="1" t="s">
        <v>14804</v>
      </c>
      <c r="B5771" s="1" t="s">
        <v>14805</v>
      </c>
      <c r="C5771" s="1" t="s">
        <v>620</v>
      </c>
      <c r="H5771" s="1" t="s">
        <v>65</v>
      </c>
      <c r="I5771" s="1" t="s">
        <v>66</v>
      </c>
      <c r="V5771" s="1" t="s">
        <v>67</v>
      </c>
    </row>
    <row r="5772" spans="1:34">
      <c r="A5772" s="1" t="s">
        <v>14806</v>
      </c>
      <c r="B5772" s="1" t="s">
        <v>14807</v>
      </c>
      <c r="C5772" s="1" t="s">
        <v>108</v>
      </c>
      <c r="D5772" s="1">
        <v>67</v>
      </c>
      <c r="E5772" s="1">
        <v>40542</v>
      </c>
      <c r="F5772" s="1" t="s">
        <v>20332</v>
      </c>
      <c r="G5772" s="1" t="s">
        <v>1003</v>
      </c>
      <c r="H5772" s="1" t="s">
        <v>65</v>
      </c>
      <c r="I5772" s="1">
        <v>0</v>
      </c>
      <c r="J5772" s="1" t="s">
        <v>75</v>
      </c>
      <c r="K5772" s="1">
        <v>0</v>
      </c>
      <c r="M5772" s="1">
        <v>0</v>
      </c>
      <c r="O5772" s="1">
        <v>0</v>
      </c>
      <c r="Q5772" s="1">
        <v>0</v>
      </c>
      <c r="S5772" s="1">
        <v>0</v>
      </c>
      <c r="U5772" s="1">
        <v>0</v>
      </c>
      <c r="W5772" s="1">
        <v>0</v>
      </c>
      <c r="Y5772" s="1">
        <v>0</v>
      </c>
      <c r="AA5772" s="1">
        <v>0</v>
      </c>
      <c r="AC5772" s="1">
        <v>0</v>
      </c>
      <c r="AE5772" s="1">
        <v>0</v>
      </c>
      <c r="AG5772" s="1">
        <v>1</v>
      </c>
      <c r="AH5772" s="1">
        <v>0</v>
      </c>
    </row>
    <row r="5773" spans="1:34">
      <c r="A5773" s="1" t="s">
        <v>14808</v>
      </c>
      <c r="B5773" s="1" t="s">
        <v>14809</v>
      </c>
      <c r="C5773" s="1" t="s">
        <v>199</v>
      </c>
      <c r="D5773" s="1">
        <v>41</v>
      </c>
      <c r="E5773" s="1">
        <v>44182</v>
      </c>
      <c r="F5773" s="1" t="s">
        <v>20332</v>
      </c>
      <c r="G5773" s="1" t="s">
        <v>72</v>
      </c>
      <c r="H5773" s="1" t="s">
        <v>73</v>
      </c>
      <c r="I5773" s="1">
        <v>0</v>
      </c>
      <c r="J5773" s="1" t="s">
        <v>434</v>
      </c>
      <c r="K5773" s="1">
        <v>0.75</v>
      </c>
      <c r="L5773" s="1" t="s">
        <v>75</v>
      </c>
      <c r="M5773" s="1">
        <v>0</v>
      </c>
      <c r="O5773" s="1">
        <v>0</v>
      </c>
      <c r="Q5773" s="1">
        <v>0</v>
      </c>
      <c r="S5773" s="1">
        <v>0</v>
      </c>
      <c r="U5773" s="1">
        <v>0</v>
      </c>
      <c r="W5773" s="1">
        <v>0</v>
      </c>
      <c r="Y5773" s="1">
        <v>0</v>
      </c>
      <c r="AA5773" s="1">
        <v>0</v>
      </c>
      <c r="AC5773" s="1">
        <v>0</v>
      </c>
      <c r="AE5773" s="1">
        <v>0</v>
      </c>
      <c r="AG5773" s="1">
        <v>2</v>
      </c>
      <c r="AH5773" s="1">
        <v>7500</v>
      </c>
    </row>
    <row r="5774" spans="1:34">
      <c r="A5774" s="1" t="s">
        <v>14810</v>
      </c>
      <c r="B5774" s="1" t="s">
        <v>14811</v>
      </c>
      <c r="C5774" s="1" t="s">
        <v>1916</v>
      </c>
      <c r="D5774" s="1">
        <v>7</v>
      </c>
      <c r="E5774" s="4">
        <v>44579</v>
      </c>
      <c r="F5774" s="1" t="s">
        <v>14812</v>
      </c>
      <c r="G5774" s="1" t="s">
        <v>80</v>
      </c>
      <c r="H5774" s="1" t="s">
        <v>73</v>
      </c>
      <c r="I5774" s="1">
        <v>0</v>
      </c>
      <c r="J5774" s="1" t="s">
        <v>74</v>
      </c>
      <c r="K5774" s="1">
        <v>0.6</v>
      </c>
      <c r="L5774" s="1" t="s">
        <v>82</v>
      </c>
      <c r="M5774" s="1">
        <v>0.69</v>
      </c>
      <c r="N5774" s="1" t="s">
        <v>83</v>
      </c>
      <c r="O5774" s="1">
        <v>0.75</v>
      </c>
      <c r="P5774" s="1" t="s">
        <v>84</v>
      </c>
      <c r="Q5774" s="1">
        <v>0.8</v>
      </c>
      <c r="R5774" s="1" t="s">
        <v>85</v>
      </c>
      <c r="S5774" s="1">
        <v>0</v>
      </c>
      <c r="U5774" s="1">
        <v>0</v>
      </c>
      <c r="W5774" s="1">
        <v>0</v>
      </c>
      <c r="Y5774" s="1">
        <v>0</v>
      </c>
      <c r="AA5774" s="1">
        <v>0</v>
      </c>
      <c r="AC5774" s="1">
        <v>0</v>
      </c>
      <c r="AE5774" s="1">
        <v>0</v>
      </c>
      <c r="AG5774" s="1">
        <v>4</v>
      </c>
      <c r="AH5774" s="1">
        <v>10000</v>
      </c>
    </row>
    <row r="5775" spans="1:34">
      <c r="A5775" s="1" t="s">
        <v>14813</v>
      </c>
      <c r="B5775" s="1" t="s">
        <v>14814</v>
      </c>
      <c r="C5775" s="1" t="s">
        <v>149</v>
      </c>
      <c r="D5775" s="1">
        <v>17</v>
      </c>
      <c r="E5775" s="1">
        <v>38779</v>
      </c>
      <c r="F5775" s="1" t="s">
        <v>20332</v>
      </c>
      <c r="G5775" s="1" t="s">
        <v>1003</v>
      </c>
      <c r="H5775" s="1" t="s">
        <v>65</v>
      </c>
      <c r="I5775" s="1">
        <v>0</v>
      </c>
      <c r="J5775" s="1" t="s">
        <v>75</v>
      </c>
      <c r="K5775" s="1">
        <v>0</v>
      </c>
      <c r="M5775" s="1">
        <v>0</v>
      </c>
      <c r="O5775" s="1">
        <v>0</v>
      </c>
      <c r="Q5775" s="1">
        <v>0</v>
      </c>
      <c r="S5775" s="1">
        <v>0</v>
      </c>
      <c r="U5775" s="1">
        <v>0</v>
      </c>
      <c r="W5775" s="1">
        <v>0</v>
      </c>
      <c r="Y5775" s="1">
        <v>0</v>
      </c>
      <c r="AA5775" s="1">
        <v>0</v>
      </c>
      <c r="AC5775" s="1">
        <v>0</v>
      </c>
      <c r="AE5775" s="1">
        <v>0</v>
      </c>
      <c r="AG5775" s="1">
        <v>1</v>
      </c>
      <c r="AH5775" s="1">
        <v>0</v>
      </c>
    </row>
    <row r="5776" spans="1:34">
      <c r="A5776" s="1" t="s">
        <v>14815</v>
      </c>
      <c r="B5776" s="1" t="s">
        <v>14816</v>
      </c>
      <c r="C5776" s="1" t="s">
        <v>218</v>
      </c>
      <c r="D5776" s="1">
        <v>25</v>
      </c>
      <c r="E5776" s="4">
        <v>44677</v>
      </c>
      <c r="F5776" s="1" t="s">
        <v>14817</v>
      </c>
      <c r="G5776" s="1" t="s">
        <v>72</v>
      </c>
      <c r="H5776" s="1" t="s">
        <v>65</v>
      </c>
      <c r="I5776" s="1">
        <v>0.5</v>
      </c>
      <c r="J5776" s="1" t="s">
        <v>75</v>
      </c>
      <c r="K5776" s="1">
        <v>0</v>
      </c>
      <c r="M5776" s="1">
        <v>0</v>
      </c>
      <c r="O5776" s="1">
        <v>0</v>
      </c>
      <c r="Q5776" s="1">
        <v>0</v>
      </c>
      <c r="S5776" s="1">
        <v>0</v>
      </c>
      <c r="U5776" s="1">
        <v>0</v>
      </c>
      <c r="W5776" s="1">
        <v>0</v>
      </c>
      <c r="Y5776" s="1">
        <v>0</v>
      </c>
      <c r="AA5776" s="1">
        <v>0</v>
      </c>
      <c r="AC5776" s="1">
        <v>0</v>
      </c>
      <c r="AE5776" s="1">
        <v>0</v>
      </c>
      <c r="AG5776" s="1">
        <v>1</v>
      </c>
      <c r="AH5776" s="1">
        <v>0</v>
      </c>
    </row>
    <row r="5777" spans="1:34">
      <c r="A5777" s="1" t="s">
        <v>14818</v>
      </c>
      <c r="B5777" s="1" t="s">
        <v>14819</v>
      </c>
      <c r="C5777" s="1" t="s">
        <v>1199</v>
      </c>
      <c r="D5777" s="1">
        <v>23</v>
      </c>
      <c r="E5777" s="1">
        <v>44326</v>
      </c>
      <c r="F5777" s="1" t="s">
        <v>20332</v>
      </c>
      <c r="G5777" s="1" t="s">
        <v>72</v>
      </c>
      <c r="H5777" s="1" t="s">
        <v>65</v>
      </c>
      <c r="I5777" s="1">
        <v>0.8</v>
      </c>
      <c r="J5777" s="1" t="s">
        <v>75</v>
      </c>
      <c r="K5777" s="1">
        <v>0</v>
      </c>
      <c r="M5777" s="1">
        <v>0</v>
      </c>
      <c r="O5777" s="1">
        <v>0</v>
      </c>
      <c r="Q5777" s="1">
        <v>0</v>
      </c>
      <c r="S5777" s="1">
        <v>0</v>
      </c>
      <c r="U5777" s="1">
        <v>0</v>
      </c>
      <c r="W5777" s="1">
        <v>0</v>
      </c>
      <c r="Y5777" s="1">
        <v>0</v>
      </c>
      <c r="AA5777" s="1">
        <v>0</v>
      </c>
      <c r="AC5777" s="1">
        <v>0</v>
      </c>
      <c r="AE5777" s="1">
        <v>0</v>
      </c>
      <c r="AG5777" s="1">
        <v>1</v>
      </c>
      <c r="AH5777" s="1">
        <v>0</v>
      </c>
    </row>
    <row r="5778" spans="1:34">
      <c r="A5778" s="1" t="s">
        <v>14820</v>
      </c>
      <c r="B5778" s="1" t="s">
        <v>14821</v>
      </c>
      <c r="C5778" s="1" t="s">
        <v>302</v>
      </c>
      <c r="D5778" s="1">
        <v>29</v>
      </c>
      <c r="E5778" s="4">
        <v>44559</v>
      </c>
      <c r="F5778" s="1" t="s">
        <v>14822</v>
      </c>
      <c r="G5778" s="1" t="s">
        <v>72</v>
      </c>
      <c r="H5778" s="1" t="s">
        <v>73</v>
      </c>
      <c r="I5778" s="1">
        <v>0</v>
      </c>
      <c r="J5778" s="1" t="s">
        <v>89</v>
      </c>
      <c r="K5778" s="1">
        <v>0.5</v>
      </c>
      <c r="L5778" s="1" t="s">
        <v>75</v>
      </c>
      <c r="M5778" s="1">
        <v>0</v>
      </c>
      <c r="O5778" s="1">
        <v>0</v>
      </c>
      <c r="Q5778" s="1">
        <v>0</v>
      </c>
      <c r="S5778" s="1">
        <v>0</v>
      </c>
      <c r="U5778" s="1">
        <v>0</v>
      </c>
      <c r="W5778" s="1">
        <v>0</v>
      </c>
      <c r="Y5778" s="1">
        <v>0</v>
      </c>
      <c r="AA5778" s="1">
        <v>0</v>
      </c>
      <c r="AC5778" s="1">
        <v>0</v>
      </c>
      <c r="AE5778" s="1">
        <v>0</v>
      </c>
      <c r="AG5778" s="1">
        <v>2</v>
      </c>
      <c r="AH5778" s="1">
        <v>12000</v>
      </c>
    </row>
    <row r="5779" spans="1:34">
      <c r="A5779" s="1" t="s">
        <v>14823</v>
      </c>
      <c r="B5779" s="1" t="s">
        <v>14824</v>
      </c>
      <c r="C5779" s="1" t="s">
        <v>369</v>
      </c>
      <c r="D5779" s="1">
        <v>10</v>
      </c>
      <c r="E5779" s="4">
        <v>44672</v>
      </c>
      <c r="F5779" s="1" t="s">
        <v>14825</v>
      </c>
      <c r="G5779" s="1" t="s">
        <v>80</v>
      </c>
      <c r="H5779" s="1" t="s">
        <v>65</v>
      </c>
      <c r="I5779" s="1">
        <v>0.8</v>
      </c>
      <c r="J5779" s="1" t="s">
        <v>75</v>
      </c>
      <c r="K5779" s="1">
        <v>0</v>
      </c>
      <c r="M5779" s="1">
        <v>0</v>
      </c>
      <c r="O5779" s="1">
        <v>0</v>
      </c>
      <c r="Q5779" s="1">
        <v>0</v>
      </c>
      <c r="S5779" s="1">
        <v>0</v>
      </c>
      <c r="U5779" s="1">
        <v>0</v>
      </c>
      <c r="W5779" s="1">
        <v>0</v>
      </c>
      <c r="Y5779" s="1">
        <v>0</v>
      </c>
      <c r="AA5779" s="1">
        <v>0</v>
      </c>
      <c r="AC5779" s="1">
        <v>0</v>
      </c>
      <c r="AE5779" s="1">
        <v>0</v>
      </c>
      <c r="AG5779" s="1">
        <v>1</v>
      </c>
      <c r="AH5779" s="1">
        <v>0</v>
      </c>
    </row>
    <row r="5780" spans="1:34">
      <c r="A5780" s="1" t="s">
        <v>14826</v>
      </c>
      <c r="B5780" s="1" t="s">
        <v>14827</v>
      </c>
      <c r="C5780" s="1" t="s">
        <v>112</v>
      </c>
      <c r="D5780" s="1">
        <v>13</v>
      </c>
      <c r="E5780" s="1">
        <v>38769</v>
      </c>
      <c r="F5780" s="1" t="s">
        <v>20332</v>
      </c>
      <c r="G5780" s="1" t="s">
        <v>72</v>
      </c>
      <c r="H5780" s="1" t="s">
        <v>65</v>
      </c>
      <c r="I5780" s="1">
        <v>0.45</v>
      </c>
      <c r="J5780" s="1" t="s">
        <v>75</v>
      </c>
      <c r="K5780" s="1">
        <v>0</v>
      </c>
      <c r="M5780" s="1">
        <v>0</v>
      </c>
      <c r="O5780" s="1">
        <v>0</v>
      </c>
      <c r="Q5780" s="1">
        <v>0</v>
      </c>
      <c r="S5780" s="1">
        <v>0</v>
      </c>
      <c r="U5780" s="1">
        <v>0</v>
      </c>
      <c r="W5780" s="1">
        <v>0</v>
      </c>
      <c r="Y5780" s="1">
        <v>0</v>
      </c>
      <c r="AA5780" s="1">
        <v>0</v>
      </c>
      <c r="AC5780" s="1">
        <v>0</v>
      </c>
      <c r="AE5780" s="1">
        <v>0</v>
      </c>
      <c r="AG5780" s="1">
        <v>1</v>
      </c>
      <c r="AH5780" s="1">
        <v>0</v>
      </c>
    </row>
    <row r="5781" spans="1:34">
      <c r="A5781" s="1" t="s">
        <v>14828</v>
      </c>
      <c r="B5781" s="1" t="s">
        <v>14829</v>
      </c>
      <c r="C5781" s="1" t="s">
        <v>306</v>
      </c>
      <c r="D5781" s="1">
        <v>7</v>
      </c>
      <c r="E5781" s="1">
        <v>43550</v>
      </c>
      <c r="F5781" s="1" t="s">
        <v>20332</v>
      </c>
      <c r="G5781" s="1" t="s">
        <v>72</v>
      </c>
      <c r="H5781" s="1" t="s">
        <v>65</v>
      </c>
      <c r="I5781" s="1">
        <v>0.8</v>
      </c>
      <c r="J5781" s="1" t="s">
        <v>75</v>
      </c>
      <c r="K5781" s="1">
        <v>0</v>
      </c>
      <c r="M5781" s="1">
        <v>0</v>
      </c>
      <c r="O5781" s="1">
        <v>0</v>
      </c>
      <c r="Q5781" s="1">
        <v>0</v>
      </c>
      <c r="S5781" s="1">
        <v>0</v>
      </c>
      <c r="U5781" s="1">
        <v>0</v>
      </c>
      <c r="W5781" s="1">
        <v>0</v>
      </c>
      <c r="Y5781" s="1">
        <v>0</v>
      </c>
      <c r="AA5781" s="1">
        <v>0</v>
      </c>
      <c r="AC5781" s="1">
        <v>0</v>
      </c>
      <c r="AE5781" s="1">
        <v>0</v>
      </c>
      <c r="AG5781" s="1">
        <v>1</v>
      </c>
      <c r="AH5781" s="1">
        <v>0</v>
      </c>
    </row>
    <row r="5782" spans="1:34">
      <c r="A5782" s="1" t="s">
        <v>14830</v>
      </c>
      <c r="B5782" s="1" t="s">
        <v>14831</v>
      </c>
      <c r="C5782" s="1" t="s">
        <v>964</v>
      </c>
      <c r="D5782" s="1">
        <v>12</v>
      </c>
      <c r="E5782" s="4">
        <v>44712</v>
      </c>
      <c r="F5782" s="1" t="s">
        <v>14832</v>
      </c>
      <c r="G5782" s="1" t="s">
        <v>72</v>
      </c>
      <c r="H5782" s="1" t="s">
        <v>65</v>
      </c>
      <c r="I5782" s="1">
        <v>0.8</v>
      </c>
      <c r="J5782" s="1" t="s">
        <v>75</v>
      </c>
      <c r="K5782" s="1">
        <v>0</v>
      </c>
      <c r="M5782" s="1">
        <v>0</v>
      </c>
      <c r="O5782" s="1">
        <v>0</v>
      </c>
      <c r="Q5782" s="1">
        <v>0</v>
      </c>
      <c r="S5782" s="1">
        <v>0</v>
      </c>
      <c r="U5782" s="1">
        <v>0</v>
      </c>
      <c r="W5782" s="1">
        <v>0</v>
      </c>
      <c r="Y5782" s="1">
        <v>0</v>
      </c>
      <c r="AA5782" s="1">
        <v>0</v>
      </c>
      <c r="AC5782" s="1">
        <v>0</v>
      </c>
      <c r="AE5782" s="1">
        <v>0</v>
      </c>
      <c r="AG5782" s="1">
        <v>1</v>
      </c>
      <c r="AH5782" s="1">
        <v>0</v>
      </c>
    </row>
    <row r="5783" spans="1:34">
      <c r="A5783" s="1" t="s">
        <v>14833</v>
      </c>
      <c r="B5783" s="1" t="s">
        <v>14834</v>
      </c>
      <c r="C5783" s="1" t="s">
        <v>259</v>
      </c>
      <c r="D5783" s="1">
        <v>44</v>
      </c>
      <c r="E5783" s="4">
        <v>44552</v>
      </c>
      <c r="F5783" s="1" t="s">
        <v>14835</v>
      </c>
      <c r="G5783" s="1" t="s">
        <v>80</v>
      </c>
      <c r="H5783" s="1" t="s">
        <v>73</v>
      </c>
      <c r="I5783" s="1">
        <v>0</v>
      </c>
      <c r="J5783" s="1" t="s">
        <v>397</v>
      </c>
      <c r="K5783" s="1">
        <v>0.5</v>
      </c>
      <c r="L5783" s="1" t="s">
        <v>75</v>
      </c>
      <c r="M5783" s="1">
        <v>0</v>
      </c>
      <c r="O5783" s="1">
        <v>0</v>
      </c>
      <c r="Q5783" s="1">
        <v>0</v>
      </c>
      <c r="S5783" s="1">
        <v>0</v>
      </c>
      <c r="U5783" s="1">
        <v>0</v>
      </c>
      <c r="W5783" s="1">
        <v>0</v>
      </c>
      <c r="Y5783" s="1">
        <v>0</v>
      </c>
      <c r="AA5783" s="1">
        <v>0</v>
      </c>
      <c r="AC5783" s="1">
        <v>0</v>
      </c>
      <c r="AE5783" s="1">
        <v>0</v>
      </c>
      <c r="AG5783" s="1">
        <v>2</v>
      </c>
      <c r="AH5783" s="1">
        <v>8000</v>
      </c>
    </row>
    <row r="5784" spans="1:34">
      <c r="A5784" s="1" t="s">
        <v>14836</v>
      </c>
      <c r="B5784" s="1" t="s">
        <v>14837</v>
      </c>
      <c r="C5784" s="1" t="s">
        <v>212</v>
      </c>
      <c r="H5784" s="1" t="s">
        <v>65</v>
      </c>
      <c r="I5784" s="1" t="s">
        <v>66</v>
      </c>
      <c r="V5784" s="1" t="s">
        <v>67</v>
      </c>
    </row>
    <row r="5785" spans="1:34">
      <c r="A5785" s="1" t="s">
        <v>14838</v>
      </c>
      <c r="B5785" s="1" t="s">
        <v>14839</v>
      </c>
      <c r="C5785" s="1" t="s">
        <v>149</v>
      </c>
      <c r="D5785" s="1">
        <v>25</v>
      </c>
      <c r="E5785" s="1">
        <v>44720</v>
      </c>
      <c r="F5785" s="1" t="s">
        <v>20747</v>
      </c>
      <c r="G5785" s="1" t="s">
        <v>72</v>
      </c>
      <c r="H5785" s="1" t="s">
        <v>65</v>
      </c>
      <c r="I5785" s="1">
        <v>0.8</v>
      </c>
      <c r="J5785" s="1" t="s">
        <v>75</v>
      </c>
      <c r="K5785" s="1">
        <v>0</v>
      </c>
      <c r="M5785" s="1">
        <v>0</v>
      </c>
      <c r="O5785" s="1">
        <v>0</v>
      </c>
      <c r="Q5785" s="1">
        <v>0</v>
      </c>
      <c r="S5785" s="1">
        <v>0</v>
      </c>
      <c r="U5785" s="1">
        <v>0</v>
      </c>
      <c r="W5785" s="1">
        <v>0</v>
      </c>
      <c r="Y5785" s="1">
        <v>0</v>
      </c>
      <c r="AA5785" s="1">
        <v>0</v>
      </c>
      <c r="AC5785" s="1">
        <v>0</v>
      </c>
      <c r="AE5785" s="1">
        <v>0</v>
      </c>
      <c r="AG5785" s="1">
        <v>1</v>
      </c>
      <c r="AH5785" s="1">
        <v>0</v>
      </c>
    </row>
    <row r="5786" spans="1:34">
      <c r="A5786" s="1" t="s">
        <v>14840</v>
      </c>
      <c r="B5786" s="1" t="s">
        <v>14841</v>
      </c>
      <c r="C5786" s="1" t="s">
        <v>175</v>
      </c>
      <c r="D5786" s="1">
        <v>3</v>
      </c>
      <c r="E5786" s="4">
        <v>44680</v>
      </c>
      <c r="F5786" s="1" t="s">
        <v>14842</v>
      </c>
      <c r="G5786" s="1" t="s">
        <v>72</v>
      </c>
      <c r="H5786" s="1" t="s">
        <v>65</v>
      </c>
      <c r="I5786" s="1">
        <v>0.8</v>
      </c>
      <c r="J5786" s="1" t="s">
        <v>75</v>
      </c>
      <c r="K5786" s="1">
        <v>0</v>
      </c>
      <c r="M5786" s="1">
        <v>0</v>
      </c>
      <c r="O5786" s="1">
        <v>0</v>
      </c>
      <c r="Q5786" s="1">
        <v>0</v>
      </c>
      <c r="S5786" s="1">
        <v>0</v>
      </c>
      <c r="U5786" s="1">
        <v>0</v>
      </c>
      <c r="W5786" s="1">
        <v>0</v>
      </c>
      <c r="Y5786" s="1">
        <v>0</v>
      </c>
      <c r="AA5786" s="1">
        <v>0</v>
      </c>
      <c r="AC5786" s="1">
        <v>0</v>
      </c>
      <c r="AE5786" s="1">
        <v>0</v>
      </c>
      <c r="AG5786" s="1">
        <v>1</v>
      </c>
      <c r="AH5786" s="1">
        <v>0</v>
      </c>
    </row>
    <row r="5787" spans="1:34">
      <c r="A5787" s="1" t="s">
        <v>14843</v>
      </c>
      <c r="B5787" s="1" t="s">
        <v>14844</v>
      </c>
      <c r="C5787" s="1" t="s">
        <v>193</v>
      </c>
      <c r="D5787" s="1">
        <v>15</v>
      </c>
      <c r="E5787" s="4">
        <v>44726</v>
      </c>
      <c r="F5787" s="1" t="s">
        <v>14845</v>
      </c>
      <c r="G5787" s="1" t="s">
        <v>72</v>
      </c>
      <c r="H5787" s="1" t="s">
        <v>65</v>
      </c>
      <c r="I5787" s="1">
        <v>0.8</v>
      </c>
      <c r="J5787" s="1" t="s">
        <v>75</v>
      </c>
      <c r="K5787" s="1">
        <v>0</v>
      </c>
      <c r="M5787" s="1">
        <v>0</v>
      </c>
      <c r="O5787" s="1">
        <v>0</v>
      </c>
      <c r="Q5787" s="1">
        <v>0</v>
      </c>
      <c r="S5787" s="1">
        <v>0</v>
      </c>
      <c r="U5787" s="1">
        <v>0</v>
      </c>
      <c r="W5787" s="1">
        <v>0</v>
      </c>
      <c r="Y5787" s="1">
        <v>0</v>
      </c>
      <c r="AA5787" s="1">
        <v>0</v>
      </c>
      <c r="AC5787" s="1">
        <v>0</v>
      </c>
      <c r="AE5787" s="1">
        <v>0</v>
      </c>
      <c r="AG5787" s="1">
        <v>1</v>
      </c>
      <c r="AH5787" s="1">
        <v>0</v>
      </c>
    </row>
    <row r="5788" spans="1:34">
      <c r="A5788" s="1" t="s">
        <v>14846</v>
      </c>
      <c r="B5788" s="1" t="s">
        <v>14847</v>
      </c>
      <c r="C5788" s="1" t="s">
        <v>101</v>
      </c>
      <c r="D5788" s="1">
        <v>7</v>
      </c>
      <c r="E5788" s="1">
        <v>42215</v>
      </c>
      <c r="F5788" s="1" t="s">
        <v>20332</v>
      </c>
      <c r="G5788" s="1" t="s">
        <v>72</v>
      </c>
      <c r="H5788" s="1" t="s">
        <v>65</v>
      </c>
      <c r="I5788" s="1">
        <v>0.6</v>
      </c>
      <c r="J5788" s="1" t="s">
        <v>75</v>
      </c>
      <c r="K5788" s="1">
        <v>0</v>
      </c>
      <c r="M5788" s="1">
        <v>0</v>
      </c>
      <c r="O5788" s="1">
        <v>0</v>
      </c>
      <c r="Q5788" s="1">
        <v>0</v>
      </c>
      <c r="S5788" s="1">
        <v>0</v>
      </c>
      <c r="U5788" s="1">
        <v>0</v>
      </c>
      <c r="W5788" s="1">
        <v>0</v>
      </c>
      <c r="Y5788" s="1">
        <v>0</v>
      </c>
      <c r="AA5788" s="1">
        <v>0</v>
      </c>
      <c r="AC5788" s="1">
        <v>0</v>
      </c>
      <c r="AE5788" s="1">
        <v>0</v>
      </c>
      <c r="AG5788" s="1">
        <v>1</v>
      </c>
      <c r="AH5788" s="1">
        <v>0</v>
      </c>
    </row>
    <row r="5789" spans="1:34">
      <c r="A5789" s="1" t="s">
        <v>14848</v>
      </c>
      <c r="B5789" s="1" t="s">
        <v>14849</v>
      </c>
      <c r="C5789" s="1" t="s">
        <v>115</v>
      </c>
      <c r="D5789" s="1">
        <v>15</v>
      </c>
      <c r="E5789" s="1">
        <v>44041</v>
      </c>
      <c r="F5789" s="1" t="s">
        <v>20332</v>
      </c>
      <c r="G5789" s="1" t="s">
        <v>72</v>
      </c>
      <c r="H5789" s="1" t="s">
        <v>65</v>
      </c>
      <c r="I5789" s="1">
        <v>0.8</v>
      </c>
      <c r="J5789" s="1" t="s">
        <v>75</v>
      </c>
      <c r="K5789" s="1">
        <v>0</v>
      </c>
      <c r="M5789" s="1">
        <v>0</v>
      </c>
      <c r="O5789" s="1">
        <v>0</v>
      </c>
      <c r="Q5789" s="1">
        <v>0</v>
      </c>
      <c r="S5789" s="1">
        <v>0</v>
      </c>
      <c r="U5789" s="1">
        <v>0</v>
      </c>
      <c r="W5789" s="1">
        <v>0</v>
      </c>
      <c r="Y5789" s="1">
        <v>0</v>
      </c>
      <c r="AA5789" s="1">
        <v>0</v>
      </c>
      <c r="AC5789" s="1">
        <v>0</v>
      </c>
      <c r="AE5789" s="1">
        <v>0</v>
      </c>
      <c r="AG5789" s="1">
        <v>1</v>
      </c>
      <c r="AH5789" s="1">
        <v>0</v>
      </c>
    </row>
    <row r="5790" spans="1:34">
      <c r="A5790" s="1" t="s">
        <v>14850</v>
      </c>
      <c r="B5790" s="1" t="s">
        <v>14851</v>
      </c>
      <c r="C5790" s="1" t="s">
        <v>322</v>
      </c>
      <c r="D5790" s="1">
        <v>28</v>
      </c>
      <c r="E5790" s="1">
        <v>43677</v>
      </c>
      <c r="F5790" s="1" t="s">
        <v>20332</v>
      </c>
      <c r="G5790" s="1" t="s">
        <v>72</v>
      </c>
      <c r="H5790" s="1" t="s">
        <v>73</v>
      </c>
      <c r="I5790" s="1">
        <v>0</v>
      </c>
      <c r="J5790" s="1" t="s">
        <v>434</v>
      </c>
      <c r="K5790" s="1">
        <v>0.8</v>
      </c>
      <c r="L5790" s="1" t="s">
        <v>75</v>
      </c>
      <c r="M5790" s="1">
        <v>0</v>
      </c>
      <c r="O5790" s="1">
        <v>0</v>
      </c>
      <c r="Q5790" s="1">
        <v>0</v>
      </c>
      <c r="S5790" s="1">
        <v>0</v>
      </c>
      <c r="U5790" s="1">
        <v>0</v>
      </c>
      <c r="W5790" s="1">
        <v>0</v>
      </c>
      <c r="Y5790" s="1">
        <v>0</v>
      </c>
      <c r="AA5790" s="1">
        <v>0</v>
      </c>
      <c r="AC5790" s="1">
        <v>0</v>
      </c>
      <c r="AE5790" s="1">
        <v>0</v>
      </c>
      <c r="AG5790" s="1">
        <v>2</v>
      </c>
      <c r="AH5790" s="1">
        <v>7500</v>
      </c>
    </row>
    <row r="5791" spans="1:34">
      <c r="A5791" s="1" t="s">
        <v>14852</v>
      </c>
      <c r="B5791" s="1" t="s">
        <v>14853</v>
      </c>
      <c r="C5791" s="1" t="s">
        <v>238</v>
      </c>
      <c r="D5791" s="1">
        <v>68</v>
      </c>
      <c r="E5791" s="4">
        <v>44558</v>
      </c>
      <c r="F5791" s="1" t="s">
        <v>14854</v>
      </c>
      <c r="G5791" s="1" t="s">
        <v>72</v>
      </c>
      <c r="H5791" s="1" t="s">
        <v>73</v>
      </c>
      <c r="I5791" s="1">
        <v>0</v>
      </c>
      <c r="J5791" s="1" t="s">
        <v>74</v>
      </c>
      <c r="K5791" s="1">
        <v>0.78</v>
      </c>
      <c r="L5791" s="1" t="s">
        <v>75</v>
      </c>
      <c r="M5791" s="1">
        <v>0</v>
      </c>
      <c r="O5791" s="1">
        <v>0</v>
      </c>
      <c r="Q5791" s="1">
        <v>0</v>
      </c>
      <c r="S5791" s="1">
        <v>0</v>
      </c>
      <c r="U5791" s="1">
        <v>0</v>
      </c>
      <c r="W5791" s="1">
        <v>0</v>
      </c>
      <c r="Y5791" s="1">
        <v>0</v>
      </c>
      <c r="AA5791" s="1">
        <v>0</v>
      </c>
      <c r="AC5791" s="1">
        <v>0</v>
      </c>
      <c r="AE5791" s="1">
        <v>0</v>
      </c>
      <c r="AG5791" s="1">
        <v>2</v>
      </c>
      <c r="AH5791" s="1">
        <v>10000</v>
      </c>
    </row>
    <row r="5792" spans="1:34">
      <c r="A5792" s="1" t="s">
        <v>14855</v>
      </c>
      <c r="B5792" s="1" t="s">
        <v>14856</v>
      </c>
      <c r="C5792" s="1" t="s">
        <v>306</v>
      </c>
      <c r="D5792" s="1">
        <v>9</v>
      </c>
      <c r="E5792" s="4">
        <v>44648</v>
      </c>
      <c r="F5792" s="1" t="s">
        <v>14857</v>
      </c>
      <c r="G5792" s="1" t="s">
        <v>72</v>
      </c>
      <c r="H5792" s="1" t="s">
        <v>65</v>
      </c>
      <c r="I5792" s="1">
        <v>0.7</v>
      </c>
      <c r="J5792" s="1" t="s">
        <v>75</v>
      </c>
      <c r="K5792" s="1">
        <v>0</v>
      </c>
      <c r="M5792" s="1">
        <v>0</v>
      </c>
      <c r="O5792" s="1">
        <v>0</v>
      </c>
      <c r="Q5792" s="1">
        <v>0</v>
      </c>
      <c r="S5792" s="1">
        <v>0</v>
      </c>
      <c r="U5792" s="1">
        <v>0</v>
      </c>
      <c r="W5792" s="1">
        <v>0</v>
      </c>
      <c r="Y5792" s="1">
        <v>0</v>
      </c>
      <c r="AA5792" s="1">
        <v>0</v>
      </c>
      <c r="AC5792" s="1">
        <v>0</v>
      </c>
      <c r="AE5792" s="1">
        <v>0</v>
      </c>
      <c r="AG5792" s="1">
        <v>1</v>
      </c>
      <c r="AH5792" s="1">
        <v>0</v>
      </c>
    </row>
    <row r="5793" spans="1:34">
      <c r="A5793" s="1" t="s">
        <v>14858</v>
      </c>
      <c r="B5793" s="1" t="s">
        <v>14859</v>
      </c>
      <c r="C5793" s="1" t="s">
        <v>152</v>
      </c>
      <c r="D5793" s="1">
        <v>74</v>
      </c>
      <c r="E5793" s="4">
        <v>44553</v>
      </c>
      <c r="F5793" s="1" t="s">
        <v>14860</v>
      </c>
      <c r="G5793" s="1" t="s">
        <v>72</v>
      </c>
      <c r="H5793" s="1" t="s">
        <v>73</v>
      </c>
      <c r="I5793" s="1">
        <v>0</v>
      </c>
      <c r="J5793" s="1" t="s">
        <v>4960</v>
      </c>
      <c r="K5793" s="1">
        <v>0.65</v>
      </c>
      <c r="L5793" s="1" t="s">
        <v>75</v>
      </c>
      <c r="M5793" s="1">
        <v>0</v>
      </c>
      <c r="O5793" s="1">
        <v>0</v>
      </c>
      <c r="Q5793" s="1">
        <v>0</v>
      </c>
      <c r="S5793" s="1">
        <v>0</v>
      </c>
      <c r="U5793" s="1">
        <v>0</v>
      </c>
      <c r="W5793" s="1">
        <v>0</v>
      </c>
      <c r="Y5793" s="1">
        <v>0</v>
      </c>
      <c r="AA5793" s="1">
        <v>0</v>
      </c>
      <c r="AC5793" s="1">
        <v>0</v>
      </c>
      <c r="AE5793" s="1">
        <v>0</v>
      </c>
      <c r="AG5793" s="1">
        <v>2</v>
      </c>
      <c r="AH5793" s="1">
        <v>18000</v>
      </c>
    </row>
    <row r="5794" spans="1:34">
      <c r="A5794" s="1" t="s">
        <v>14861</v>
      </c>
      <c r="B5794" s="1" t="s">
        <v>14862</v>
      </c>
      <c r="C5794" s="1" t="s">
        <v>964</v>
      </c>
      <c r="D5794" s="1">
        <v>2</v>
      </c>
      <c r="E5794" s="4">
        <v>44590</v>
      </c>
      <c r="F5794" s="1" t="s">
        <v>14863</v>
      </c>
      <c r="G5794" s="1" t="s">
        <v>72</v>
      </c>
      <c r="H5794" s="1" t="s">
        <v>65</v>
      </c>
      <c r="I5794" s="1">
        <v>0.7</v>
      </c>
      <c r="J5794" s="1" t="s">
        <v>75</v>
      </c>
      <c r="K5794" s="1">
        <v>0</v>
      </c>
      <c r="M5794" s="1">
        <v>0</v>
      </c>
      <c r="O5794" s="1">
        <v>0</v>
      </c>
      <c r="Q5794" s="1">
        <v>0</v>
      </c>
      <c r="S5794" s="1">
        <v>0</v>
      </c>
      <c r="U5794" s="1">
        <v>0</v>
      </c>
      <c r="W5794" s="1">
        <v>0</v>
      </c>
      <c r="Y5794" s="1">
        <v>0</v>
      </c>
      <c r="AA5794" s="1">
        <v>0</v>
      </c>
      <c r="AC5794" s="1">
        <v>0</v>
      </c>
      <c r="AE5794" s="1">
        <v>0</v>
      </c>
      <c r="AG5794" s="1">
        <v>1</v>
      </c>
      <c r="AH5794" s="1">
        <v>0</v>
      </c>
    </row>
    <row r="5795" spans="1:34">
      <c r="A5795" s="1" t="s">
        <v>14864</v>
      </c>
      <c r="B5795" s="1" t="s">
        <v>14865</v>
      </c>
      <c r="C5795" s="1" t="s">
        <v>423</v>
      </c>
      <c r="D5795" s="1">
        <v>6</v>
      </c>
      <c r="E5795" s="4">
        <v>44664</v>
      </c>
      <c r="F5795" s="1" t="s">
        <v>14866</v>
      </c>
      <c r="G5795" s="1" t="s">
        <v>72</v>
      </c>
      <c r="H5795" s="1" t="s">
        <v>73</v>
      </c>
      <c r="I5795" s="1">
        <v>0</v>
      </c>
      <c r="J5795" s="1" t="s">
        <v>74</v>
      </c>
      <c r="K5795" s="1">
        <v>0.5</v>
      </c>
      <c r="L5795" s="1" t="s">
        <v>75</v>
      </c>
      <c r="M5795" s="1">
        <v>0</v>
      </c>
      <c r="O5795" s="1">
        <v>0</v>
      </c>
      <c r="Q5795" s="1">
        <v>0</v>
      </c>
      <c r="S5795" s="1">
        <v>0</v>
      </c>
      <c r="U5795" s="1">
        <v>0</v>
      </c>
      <c r="W5795" s="1">
        <v>0</v>
      </c>
      <c r="Y5795" s="1">
        <v>0</v>
      </c>
      <c r="AA5795" s="1">
        <v>0</v>
      </c>
      <c r="AC5795" s="1">
        <v>0</v>
      </c>
      <c r="AE5795" s="1">
        <v>0</v>
      </c>
      <c r="AG5795" s="1">
        <v>2</v>
      </c>
      <c r="AH5795" s="1">
        <v>10000</v>
      </c>
    </row>
    <row r="5796" spans="1:34">
      <c r="A5796" s="1" t="s">
        <v>14867</v>
      </c>
      <c r="B5796" s="1" t="s">
        <v>14868</v>
      </c>
      <c r="C5796" s="1" t="s">
        <v>423</v>
      </c>
      <c r="D5796" s="1">
        <v>16</v>
      </c>
      <c r="E5796" s="4">
        <v>44765</v>
      </c>
      <c r="F5796" s="1" t="s">
        <v>14869</v>
      </c>
      <c r="G5796" s="1" t="s">
        <v>72</v>
      </c>
      <c r="H5796" s="1" t="s">
        <v>73</v>
      </c>
      <c r="I5796" s="1">
        <v>0</v>
      </c>
      <c r="J5796" s="1" t="s">
        <v>81</v>
      </c>
      <c r="K5796" s="1">
        <v>0.8</v>
      </c>
      <c r="L5796" s="1" t="s">
        <v>75</v>
      </c>
      <c r="M5796" s="1">
        <v>0</v>
      </c>
      <c r="O5796" s="1">
        <v>0</v>
      </c>
      <c r="Q5796" s="1">
        <v>0</v>
      </c>
      <c r="S5796" s="1">
        <v>0</v>
      </c>
      <c r="U5796" s="1">
        <v>0</v>
      </c>
      <c r="W5796" s="1">
        <v>0</v>
      </c>
      <c r="Y5796" s="1">
        <v>0</v>
      </c>
      <c r="AA5796" s="1">
        <v>0</v>
      </c>
      <c r="AC5796" s="1">
        <v>0</v>
      </c>
      <c r="AE5796" s="1">
        <v>0</v>
      </c>
      <c r="AG5796" s="1">
        <v>2</v>
      </c>
      <c r="AH5796" s="1">
        <v>15000</v>
      </c>
    </row>
    <row r="5797" spans="1:34">
      <c r="A5797" s="1" t="s">
        <v>14870</v>
      </c>
      <c r="B5797" s="1" t="s">
        <v>14871</v>
      </c>
      <c r="C5797" s="1" t="s">
        <v>159</v>
      </c>
      <c r="D5797" s="1">
        <v>60</v>
      </c>
      <c r="E5797" s="4">
        <v>44552</v>
      </c>
      <c r="F5797" s="1" t="s">
        <v>14872</v>
      </c>
      <c r="G5797" s="1" t="s">
        <v>72</v>
      </c>
      <c r="H5797" s="1" t="s">
        <v>65</v>
      </c>
      <c r="I5797" s="1">
        <v>0.8</v>
      </c>
      <c r="J5797" s="1" t="s">
        <v>75</v>
      </c>
      <c r="K5797" s="1">
        <v>0</v>
      </c>
      <c r="M5797" s="1">
        <v>0</v>
      </c>
      <c r="O5797" s="1">
        <v>0</v>
      </c>
      <c r="Q5797" s="1">
        <v>0</v>
      </c>
      <c r="S5797" s="1">
        <v>0</v>
      </c>
      <c r="U5797" s="1">
        <v>0</v>
      </c>
      <c r="W5797" s="1">
        <v>0</v>
      </c>
      <c r="Y5797" s="1">
        <v>0</v>
      </c>
      <c r="AA5797" s="1">
        <v>0</v>
      </c>
      <c r="AC5797" s="1">
        <v>0</v>
      </c>
      <c r="AE5797" s="1">
        <v>0</v>
      </c>
      <c r="AG5797" s="1">
        <v>1</v>
      </c>
      <c r="AH5797" s="1">
        <v>0</v>
      </c>
    </row>
    <row r="5798" spans="1:34">
      <c r="A5798" s="1" t="s">
        <v>14873</v>
      </c>
      <c r="B5798" s="1" t="s">
        <v>14874</v>
      </c>
      <c r="C5798" s="1" t="s">
        <v>225</v>
      </c>
      <c r="D5798" s="1">
        <v>10</v>
      </c>
      <c r="E5798" s="4">
        <v>44665</v>
      </c>
      <c r="F5798" s="1" t="s">
        <v>14875</v>
      </c>
      <c r="G5798" s="1" t="s">
        <v>72</v>
      </c>
      <c r="H5798" s="1" t="s">
        <v>65</v>
      </c>
      <c r="I5798" s="1">
        <v>0.7</v>
      </c>
      <c r="J5798" s="1" t="s">
        <v>75</v>
      </c>
      <c r="K5798" s="1">
        <v>0</v>
      </c>
      <c r="M5798" s="1">
        <v>0</v>
      </c>
      <c r="O5798" s="1">
        <v>0</v>
      </c>
      <c r="Q5798" s="1">
        <v>0</v>
      </c>
      <c r="S5798" s="1">
        <v>0</v>
      </c>
      <c r="U5798" s="1">
        <v>0</v>
      </c>
      <c r="W5798" s="1">
        <v>0</v>
      </c>
      <c r="Y5798" s="1">
        <v>0</v>
      </c>
      <c r="AA5798" s="1">
        <v>0</v>
      </c>
      <c r="AC5798" s="1">
        <v>0</v>
      </c>
      <c r="AE5798" s="1">
        <v>0</v>
      </c>
      <c r="AG5798" s="1">
        <v>1</v>
      </c>
      <c r="AH5798" s="1">
        <v>0</v>
      </c>
    </row>
    <row r="5799" spans="1:34">
      <c r="A5799" s="1" t="s">
        <v>14876</v>
      </c>
      <c r="B5799" s="1" t="s">
        <v>14877</v>
      </c>
      <c r="C5799" s="1" t="s">
        <v>360</v>
      </c>
      <c r="H5799" s="1" t="s">
        <v>65</v>
      </c>
      <c r="I5799" s="1" t="s">
        <v>66</v>
      </c>
      <c r="V5799" s="1" t="s">
        <v>67</v>
      </c>
    </row>
    <row r="5800" spans="1:34">
      <c r="A5800" s="1" t="s">
        <v>14878</v>
      </c>
      <c r="B5800" s="1" t="s">
        <v>14879</v>
      </c>
      <c r="C5800" s="1" t="s">
        <v>225</v>
      </c>
      <c r="D5800" s="1">
        <v>85</v>
      </c>
      <c r="E5800" s="1">
        <v>41247</v>
      </c>
      <c r="F5800" s="1" t="s">
        <v>20332</v>
      </c>
      <c r="G5800" s="1" t="s">
        <v>72</v>
      </c>
      <c r="H5800" s="1" t="s">
        <v>73</v>
      </c>
      <c r="I5800" s="1">
        <v>0</v>
      </c>
      <c r="J5800" s="1" t="s">
        <v>20748</v>
      </c>
      <c r="K5800" s="1">
        <v>0.8</v>
      </c>
      <c r="L5800" s="1" t="s">
        <v>75</v>
      </c>
      <c r="M5800" s="1">
        <v>0</v>
      </c>
      <c r="O5800" s="1">
        <v>0</v>
      </c>
      <c r="Q5800" s="1">
        <v>0</v>
      </c>
      <c r="S5800" s="1">
        <v>0</v>
      </c>
      <c r="U5800" s="1">
        <v>0</v>
      </c>
      <c r="W5800" s="1">
        <v>0</v>
      </c>
      <c r="Y5800" s="1">
        <v>0</v>
      </c>
      <c r="AA5800" s="1">
        <v>0</v>
      </c>
      <c r="AC5800" s="1">
        <v>0</v>
      </c>
      <c r="AE5800" s="1">
        <v>0</v>
      </c>
      <c r="AG5800" s="1">
        <v>5</v>
      </c>
      <c r="AH5800" s="1">
        <v>0</v>
      </c>
    </row>
    <row r="5801" spans="1:34">
      <c r="A5801" s="1" t="s">
        <v>14880</v>
      </c>
      <c r="B5801" s="1" t="s">
        <v>14881</v>
      </c>
      <c r="C5801" s="1" t="s">
        <v>731</v>
      </c>
      <c r="D5801" s="1">
        <v>137</v>
      </c>
      <c r="E5801" s="1">
        <v>41638</v>
      </c>
      <c r="F5801" s="1" t="s">
        <v>20332</v>
      </c>
      <c r="G5801" s="1" t="s">
        <v>1003</v>
      </c>
      <c r="H5801" s="1" t="s">
        <v>65</v>
      </c>
      <c r="I5801" s="1">
        <v>0</v>
      </c>
      <c r="J5801" s="1" t="s">
        <v>75</v>
      </c>
      <c r="K5801" s="1">
        <v>0</v>
      </c>
      <c r="M5801" s="1">
        <v>0</v>
      </c>
      <c r="O5801" s="1">
        <v>0</v>
      </c>
      <c r="Q5801" s="1">
        <v>0</v>
      </c>
      <c r="S5801" s="1">
        <v>0</v>
      </c>
      <c r="U5801" s="1">
        <v>0</v>
      </c>
      <c r="W5801" s="1">
        <v>0</v>
      </c>
      <c r="Y5801" s="1">
        <v>0</v>
      </c>
      <c r="AA5801" s="1">
        <v>0</v>
      </c>
      <c r="AC5801" s="1">
        <v>0</v>
      </c>
      <c r="AE5801" s="1">
        <v>0</v>
      </c>
      <c r="AG5801" s="1">
        <v>1</v>
      </c>
      <c r="AH5801" s="1">
        <v>0</v>
      </c>
    </row>
    <row r="5802" spans="1:34">
      <c r="A5802" s="1" t="s">
        <v>14882</v>
      </c>
      <c r="B5802" s="1" t="s">
        <v>14883</v>
      </c>
      <c r="C5802" s="1" t="s">
        <v>225</v>
      </c>
      <c r="D5802" s="1">
        <v>3</v>
      </c>
      <c r="E5802" s="1">
        <v>44614</v>
      </c>
      <c r="F5802" s="1" t="s">
        <v>20749</v>
      </c>
      <c r="G5802" s="1" t="s">
        <v>72</v>
      </c>
      <c r="H5802" s="1" t="s">
        <v>65</v>
      </c>
      <c r="I5802" s="1">
        <v>0.5</v>
      </c>
      <c r="J5802" s="1" t="s">
        <v>75</v>
      </c>
      <c r="K5802" s="1">
        <v>0</v>
      </c>
      <c r="M5802" s="1">
        <v>0</v>
      </c>
      <c r="O5802" s="1">
        <v>0</v>
      </c>
      <c r="Q5802" s="1">
        <v>0</v>
      </c>
      <c r="S5802" s="1">
        <v>0</v>
      </c>
      <c r="U5802" s="1">
        <v>0</v>
      </c>
      <c r="W5802" s="1">
        <v>0</v>
      </c>
      <c r="Y5802" s="1">
        <v>0</v>
      </c>
      <c r="AA5802" s="1">
        <v>0</v>
      </c>
      <c r="AC5802" s="1">
        <v>0</v>
      </c>
      <c r="AE5802" s="1">
        <v>0</v>
      </c>
      <c r="AG5802" s="1">
        <v>1</v>
      </c>
      <c r="AH5802" s="1">
        <v>0</v>
      </c>
    </row>
    <row r="5803" spans="1:34">
      <c r="A5803" s="1" t="s">
        <v>14884</v>
      </c>
      <c r="B5803" s="1" t="s">
        <v>14885</v>
      </c>
      <c r="C5803" s="1" t="s">
        <v>360</v>
      </c>
      <c r="H5803" s="1" t="s">
        <v>65</v>
      </c>
      <c r="I5803" s="1" t="s">
        <v>66</v>
      </c>
      <c r="V5803" s="1" t="s">
        <v>67</v>
      </c>
    </row>
    <row r="5804" spans="1:34">
      <c r="A5804" s="1" t="s">
        <v>14886</v>
      </c>
      <c r="B5804" s="1" t="s">
        <v>14887</v>
      </c>
      <c r="C5804" s="1" t="s">
        <v>365</v>
      </c>
      <c r="D5804" s="1">
        <v>16</v>
      </c>
      <c r="E5804" s="4">
        <v>44651</v>
      </c>
      <c r="F5804" s="1" t="s">
        <v>14888</v>
      </c>
      <c r="G5804" s="1" t="s">
        <v>80</v>
      </c>
      <c r="H5804" s="1" t="s">
        <v>73</v>
      </c>
      <c r="I5804" s="1">
        <v>0</v>
      </c>
      <c r="J5804" s="1" t="s">
        <v>397</v>
      </c>
      <c r="K5804" s="1">
        <v>0.65</v>
      </c>
      <c r="L5804" s="1" t="s">
        <v>82</v>
      </c>
      <c r="M5804" s="1">
        <v>0.7</v>
      </c>
      <c r="N5804" s="1" t="s">
        <v>83</v>
      </c>
      <c r="O5804" s="1">
        <v>0.75</v>
      </c>
      <c r="P5804" s="1" t="s">
        <v>84</v>
      </c>
      <c r="Q5804" s="1">
        <v>0.8</v>
      </c>
      <c r="R5804" s="1" t="s">
        <v>85</v>
      </c>
      <c r="S5804" s="1">
        <v>0</v>
      </c>
      <c r="U5804" s="1">
        <v>0</v>
      </c>
      <c r="W5804" s="1">
        <v>0</v>
      </c>
      <c r="Y5804" s="1">
        <v>0</v>
      </c>
      <c r="AA5804" s="1">
        <v>0</v>
      </c>
      <c r="AC5804" s="1">
        <v>0</v>
      </c>
      <c r="AE5804" s="1">
        <v>0</v>
      </c>
      <c r="AG5804" s="1">
        <v>4</v>
      </c>
      <c r="AH5804" s="1">
        <v>8000</v>
      </c>
    </row>
    <row r="5805" spans="1:34">
      <c r="A5805" s="1" t="s">
        <v>14889</v>
      </c>
      <c r="B5805" s="1" t="s">
        <v>14890</v>
      </c>
      <c r="C5805" s="1" t="s">
        <v>212</v>
      </c>
      <c r="D5805" s="1">
        <v>2</v>
      </c>
      <c r="E5805" s="4">
        <v>44627</v>
      </c>
      <c r="F5805" s="1" t="s">
        <v>14891</v>
      </c>
      <c r="G5805" s="1" t="s">
        <v>72</v>
      </c>
      <c r="H5805" s="1" t="s">
        <v>65</v>
      </c>
      <c r="I5805" s="1">
        <v>0.5</v>
      </c>
      <c r="J5805" s="1" t="s">
        <v>75</v>
      </c>
      <c r="K5805" s="1">
        <v>0</v>
      </c>
      <c r="M5805" s="1">
        <v>0</v>
      </c>
      <c r="O5805" s="1">
        <v>0</v>
      </c>
      <c r="Q5805" s="1">
        <v>0</v>
      </c>
      <c r="S5805" s="1">
        <v>0</v>
      </c>
      <c r="U5805" s="1">
        <v>0</v>
      </c>
      <c r="W5805" s="1">
        <v>0</v>
      </c>
      <c r="Y5805" s="1">
        <v>0</v>
      </c>
      <c r="AA5805" s="1">
        <v>0</v>
      </c>
      <c r="AC5805" s="1">
        <v>0</v>
      </c>
      <c r="AE5805" s="1">
        <v>0</v>
      </c>
      <c r="AG5805" s="1">
        <v>1</v>
      </c>
      <c r="AH5805" s="1">
        <v>0</v>
      </c>
    </row>
    <row r="5806" spans="1:34">
      <c r="A5806" s="1" t="s">
        <v>14892</v>
      </c>
      <c r="B5806" s="1" t="s">
        <v>14893</v>
      </c>
      <c r="C5806" s="1" t="s">
        <v>228</v>
      </c>
      <c r="D5806" s="1">
        <v>5</v>
      </c>
      <c r="E5806" s="4">
        <v>44620</v>
      </c>
      <c r="F5806" s="1" t="s">
        <v>14894</v>
      </c>
      <c r="G5806" s="1" t="s">
        <v>72</v>
      </c>
      <c r="H5806" s="1" t="s">
        <v>65</v>
      </c>
      <c r="I5806" s="1">
        <v>0.8</v>
      </c>
      <c r="J5806" s="1" t="s">
        <v>75</v>
      </c>
      <c r="K5806" s="1">
        <v>0</v>
      </c>
      <c r="M5806" s="1">
        <v>0</v>
      </c>
      <c r="O5806" s="1">
        <v>0</v>
      </c>
      <c r="Q5806" s="1">
        <v>0</v>
      </c>
      <c r="S5806" s="1">
        <v>0</v>
      </c>
      <c r="U5806" s="1">
        <v>0</v>
      </c>
      <c r="W5806" s="1">
        <v>0</v>
      </c>
      <c r="Y5806" s="1">
        <v>0</v>
      </c>
      <c r="AA5806" s="1">
        <v>0</v>
      </c>
      <c r="AC5806" s="1">
        <v>0</v>
      </c>
      <c r="AE5806" s="1">
        <v>0</v>
      </c>
      <c r="AG5806" s="1">
        <v>1</v>
      </c>
      <c r="AH5806" s="1">
        <v>0</v>
      </c>
    </row>
    <row r="5807" spans="1:34">
      <c r="A5807" s="1" t="s">
        <v>14895</v>
      </c>
      <c r="B5807" s="1" t="s">
        <v>14896</v>
      </c>
      <c r="C5807" s="1" t="s">
        <v>218</v>
      </c>
      <c r="D5807" s="1">
        <v>93</v>
      </c>
      <c r="E5807" s="4">
        <v>44558</v>
      </c>
      <c r="F5807" s="1" t="s">
        <v>14897</v>
      </c>
      <c r="G5807" s="1" t="s">
        <v>72</v>
      </c>
      <c r="H5807" s="1" t="s">
        <v>73</v>
      </c>
      <c r="I5807" s="1">
        <v>0</v>
      </c>
      <c r="J5807" s="1" t="s">
        <v>74</v>
      </c>
      <c r="K5807" s="1">
        <v>0.8</v>
      </c>
      <c r="L5807" s="1" t="s">
        <v>75</v>
      </c>
      <c r="M5807" s="1">
        <v>0</v>
      </c>
      <c r="O5807" s="1">
        <v>0</v>
      </c>
      <c r="Q5807" s="1">
        <v>0</v>
      </c>
      <c r="S5807" s="1">
        <v>0</v>
      </c>
      <c r="U5807" s="1">
        <v>0</v>
      </c>
      <c r="W5807" s="1">
        <v>0</v>
      </c>
      <c r="Y5807" s="1">
        <v>0</v>
      </c>
      <c r="AA5807" s="1">
        <v>0</v>
      </c>
      <c r="AC5807" s="1">
        <v>0</v>
      </c>
      <c r="AE5807" s="1">
        <v>0</v>
      </c>
      <c r="AG5807" s="1">
        <v>2</v>
      </c>
      <c r="AH5807" s="1">
        <v>10000</v>
      </c>
    </row>
    <row r="5808" spans="1:34">
      <c r="A5808" s="1" t="s">
        <v>14898</v>
      </c>
      <c r="B5808" s="1" t="s">
        <v>14899</v>
      </c>
      <c r="C5808" s="1" t="s">
        <v>149</v>
      </c>
      <c r="D5808" s="1">
        <v>2</v>
      </c>
      <c r="E5808" s="1">
        <v>43552</v>
      </c>
      <c r="F5808" s="1" t="s">
        <v>20332</v>
      </c>
      <c r="G5808" s="1" t="s">
        <v>72</v>
      </c>
      <c r="H5808" s="1" t="s">
        <v>65</v>
      </c>
      <c r="I5808" s="1">
        <v>0.8</v>
      </c>
      <c r="J5808" s="1" t="s">
        <v>75</v>
      </c>
      <c r="K5808" s="1">
        <v>0</v>
      </c>
      <c r="M5808" s="1">
        <v>0</v>
      </c>
      <c r="O5808" s="1">
        <v>0</v>
      </c>
      <c r="Q5808" s="1">
        <v>0</v>
      </c>
      <c r="S5808" s="1">
        <v>0</v>
      </c>
      <c r="U5808" s="1">
        <v>0</v>
      </c>
      <c r="W5808" s="1">
        <v>0</v>
      </c>
      <c r="Y5808" s="1">
        <v>0</v>
      </c>
      <c r="AA5808" s="1">
        <v>0</v>
      </c>
      <c r="AC5808" s="1">
        <v>0</v>
      </c>
      <c r="AE5808" s="1">
        <v>0</v>
      </c>
      <c r="AG5808" s="1">
        <v>1</v>
      </c>
      <c r="AH5808" s="1">
        <v>0</v>
      </c>
    </row>
    <row r="5809" spans="1:34">
      <c r="A5809" s="1" t="s">
        <v>14900</v>
      </c>
      <c r="B5809" s="1" t="s">
        <v>14901</v>
      </c>
      <c r="C5809" s="1" t="s">
        <v>64</v>
      </c>
      <c r="D5809" s="1">
        <v>15</v>
      </c>
      <c r="E5809" s="4">
        <v>44711</v>
      </c>
      <c r="F5809" s="1" t="s">
        <v>14902</v>
      </c>
      <c r="G5809" s="1" t="s">
        <v>80</v>
      </c>
      <c r="H5809" s="1" t="s">
        <v>65</v>
      </c>
      <c r="I5809" s="1">
        <v>0.8</v>
      </c>
      <c r="J5809" s="1" t="s">
        <v>75</v>
      </c>
      <c r="K5809" s="1">
        <v>0</v>
      </c>
      <c r="M5809" s="1">
        <v>0</v>
      </c>
      <c r="O5809" s="1">
        <v>0</v>
      </c>
      <c r="Q5809" s="1">
        <v>0</v>
      </c>
      <c r="S5809" s="1">
        <v>0</v>
      </c>
      <c r="U5809" s="1">
        <v>0</v>
      </c>
      <c r="W5809" s="1">
        <v>0</v>
      </c>
      <c r="Y5809" s="1">
        <v>0</v>
      </c>
      <c r="AA5809" s="1">
        <v>0</v>
      </c>
      <c r="AC5809" s="1">
        <v>0</v>
      </c>
      <c r="AE5809" s="1">
        <v>0</v>
      </c>
      <c r="AG5809" s="1">
        <v>1</v>
      </c>
      <c r="AH5809" s="1">
        <v>0</v>
      </c>
    </row>
    <row r="5810" spans="1:34">
      <c r="A5810" s="1" t="s">
        <v>14903</v>
      </c>
      <c r="B5810" s="1" t="s">
        <v>14904</v>
      </c>
      <c r="C5810" s="1" t="s">
        <v>98</v>
      </c>
      <c r="D5810" s="1">
        <v>73</v>
      </c>
      <c r="E5810" s="4">
        <v>44558</v>
      </c>
      <c r="F5810" s="1" t="s">
        <v>14905</v>
      </c>
      <c r="G5810" s="1" t="s">
        <v>72</v>
      </c>
      <c r="H5810" s="1" t="s">
        <v>73</v>
      </c>
      <c r="I5810" s="1">
        <v>0</v>
      </c>
      <c r="J5810" s="1" t="s">
        <v>434</v>
      </c>
      <c r="K5810" s="1">
        <v>0.8</v>
      </c>
      <c r="L5810" s="1" t="s">
        <v>75</v>
      </c>
      <c r="M5810" s="1">
        <v>0</v>
      </c>
      <c r="O5810" s="1">
        <v>0</v>
      </c>
      <c r="Q5810" s="1">
        <v>0</v>
      </c>
      <c r="S5810" s="1">
        <v>0</v>
      </c>
      <c r="U5810" s="1">
        <v>0</v>
      </c>
      <c r="W5810" s="1">
        <v>0</v>
      </c>
      <c r="Y5810" s="1">
        <v>0</v>
      </c>
      <c r="AA5810" s="1">
        <v>0</v>
      </c>
      <c r="AC5810" s="1">
        <v>0</v>
      </c>
      <c r="AE5810" s="1">
        <v>0</v>
      </c>
      <c r="AG5810" s="1">
        <v>2</v>
      </c>
      <c r="AH5810" s="1">
        <v>7500</v>
      </c>
    </row>
    <row r="5811" spans="1:34">
      <c r="A5811" s="1" t="s">
        <v>14906</v>
      </c>
      <c r="B5811" s="1" t="s">
        <v>14907</v>
      </c>
      <c r="C5811" s="1" t="s">
        <v>64</v>
      </c>
      <c r="D5811" s="1">
        <v>8</v>
      </c>
      <c r="E5811" s="4">
        <v>44679</v>
      </c>
      <c r="F5811" s="1" t="s">
        <v>14908</v>
      </c>
      <c r="G5811" s="1" t="s">
        <v>80</v>
      </c>
      <c r="H5811" s="1" t="s">
        <v>73</v>
      </c>
      <c r="I5811" s="1">
        <v>0.5</v>
      </c>
      <c r="J5811" s="1" t="s">
        <v>82</v>
      </c>
      <c r="K5811" s="1">
        <v>0.6</v>
      </c>
      <c r="L5811" s="1" t="s">
        <v>83</v>
      </c>
      <c r="M5811" s="1">
        <v>0.75</v>
      </c>
      <c r="N5811" s="1" t="s">
        <v>84</v>
      </c>
      <c r="O5811" s="1">
        <v>0.76</v>
      </c>
      <c r="P5811" s="1" t="s">
        <v>85</v>
      </c>
      <c r="Q5811" s="1">
        <v>0</v>
      </c>
      <c r="S5811" s="1">
        <v>0</v>
      </c>
      <c r="U5811" s="1">
        <v>0</v>
      </c>
      <c r="W5811" s="1">
        <v>0</v>
      </c>
      <c r="Y5811" s="1">
        <v>0</v>
      </c>
      <c r="AA5811" s="1">
        <v>0</v>
      </c>
      <c r="AC5811" s="1">
        <v>0</v>
      </c>
      <c r="AE5811" s="1">
        <v>0</v>
      </c>
      <c r="AG5811" s="1">
        <v>3</v>
      </c>
      <c r="AH5811" s="1">
        <v>0</v>
      </c>
    </row>
    <row r="5812" spans="1:34">
      <c r="A5812" s="1" t="s">
        <v>14909</v>
      </c>
      <c r="B5812" s="1" t="s">
        <v>14910</v>
      </c>
      <c r="C5812" s="1" t="s">
        <v>259</v>
      </c>
      <c r="D5812" s="1">
        <v>6</v>
      </c>
      <c r="E5812" s="4">
        <v>44630</v>
      </c>
      <c r="F5812" s="1" t="s">
        <v>14911</v>
      </c>
      <c r="G5812" s="1" t="s">
        <v>72</v>
      </c>
      <c r="H5812" s="1" t="s">
        <v>65</v>
      </c>
      <c r="I5812" s="1">
        <v>0.8</v>
      </c>
      <c r="J5812" s="1" t="s">
        <v>75</v>
      </c>
      <c r="K5812" s="1">
        <v>0</v>
      </c>
      <c r="M5812" s="1">
        <v>0</v>
      </c>
      <c r="O5812" s="1">
        <v>0</v>
      </c>
      <c r="Q5812" s="1">
        <v>0</v>
      </c>
      <c r="S5812" s="1">
        <v>0</v>
      </c>
      <c r="U5812" s="1">
        <v>0</v>
      </c>
      <c r="W5812" s="1">
        <v>0</v>
      </c>
      <c r="Y5812" s="1">
        <v>0</v>
      </c>
      <c r="AA5812" s="1">
        <v>0</v>
      </c>
      <c r="AC5812" s="1">
        <v>0</v>
      </c>
      <c r="AE5812" s="1">
        <v>0</v>
      </c>
      <c r="AG5812" s="1">
        <v>1</v>
      </c>
      <c r="AH5812" s="1">
        <v>0</v>
      </c>
    </row>
    <row r="5813" spans="1:34">
      <c r="A5813" s="1" t="s">
        <v>14912</v>
      </c>
      <c r="B5813" s="1" t="s">
        <v>14913</v>
      </c>
      <c r="C5813" s="1" t="s">
        <v>460</v>
      </c>
      <c r="D5813" s="1">
        <v>4</v>
      </c>
      <c r="E5813" s="4">
        <v>44592</v>
      </c>
      <c r="F5813" s="1" t="s">
        <v>14914</v>
      </c>
      <c r="G5813" s="1" t="s">
        <v>80</v>
      </c>
      <c r="H5813" s="1" t="s">
        <v>73</v>
      </c>
      <c r="I5813" s="1">
        <v>0</v>
      </c>
      <c r="J5813" s="1" t="s">
        <v>89</v>
      </c>
      <c r="K5813" s="1">
        <v>0.45</v>
      </c>
      <c r="L5813" s="1" t="s">
        <v>82</v>
      </c>
      <c r="M5813" s="1">
        <v>0.5</v>
      </c>
      <c r="N5813" s="1" t="s">
        <v>83</v>
      </c>
      <c r="O5813" s="1">
        <v>0.78</v>
      </c>
      <c r="P5813" s="1" t="s">
        <v>84</v>
      </c>
      <c r="Q5813" s="1">
        <v>0.8</v>
      </c>
      <c r="R5813" s="1" t="s">
        <v>85</v>
      </c>
      <c r="S5813" s="1">
        <v>0</v>
      </c>
      <c r="U5813" s="1">
        <v>0</v>
      </c>
      <c r="W5813" s="1">
        <v>0</v>
      </c>
      <c r="Y5813" s="1">
        <v>0</v>
      </c>
      <c r="AA5813" s="1">
        <v>0</v>
      </c>
      <c r="AC5813" s="1">
        <v>0</v>
      </c>
      <c r="AE5813" s="1">
        <v>0</v>
      </c>
      <c r="AG5813" s="1">
        <v>4</v>
      </c>
      <c r="AH5813" s="1">
        <v>12000</v>
      </c>
    </row>
    <row r="5814" spans="1:34">
      <c r="A5814" s="1" t="s">
        <v>14915</v>
      </c>
      <c r="B5814" s="1" t="s">
        <v>14916</v>
      </c>
      <c r="C5814" s="1" t="s">
        <v>327</v>
      </c>
      <c r="D5814" s="1">
        <v>4</v>
      </c>
      <c r="E5814" s="1">
        <v>43159</v>
      </c>
      <c r="F5814" s="1" t="s">
        <v>20332</v>
      </c>
      <c r="G5814" s="1" t="s">
        <v>72</v>
      </c>
      <c r="H5814" s="1" t="s">
        <v>73</v>
      </c>
      <c r="I5814" s="1">
        <v>0</v>
      </c>
      <c r="J5814" s="1" t="s">
        <v>89</v>
      </c>
      <c r="K5814" s="1">
        <v>0.5</v>
      </c>
      <c r="L5814" s="1" t="s">
        <v>75</v>
      </c>
      <c r="M5814" s="1">
        <v>0</v>
      </c>
      <c r="O5814" s="1">
        <v>0</v>
      </c>
      <c r="Q5814" s="1">
        <v>0</v>
      </c>
      <c r="S5814" s="1">
        <v>0</v>
      </c>
      <c r="U5814" s="1">
        <v>0</v>
      </c>
      <c r="W5814" s="1">
        <v>0</v>
      </c>
      <c r="Y5814" s="1">
        <v>0</v>
      </c>
      <c r="AA5814" s="1">
        <v>0</v>
      </c>
      <c r="AC5814" s="1">
        <v>0</v>
      </c>
      <c r="AE5814" s="1">
        <v>0</v>
      </c>
      <c r="AG5814" s="1">
        <v>2</v>
      </c>
      <c r="AH5814" s="1">
        <v>12000</v>
      </c>
    </row>
    <row r="5815" spans="1:34">
      <c r="A5815" s="1" t="s">
        <v>14917</v>
      </c>
      <c r="B5815" s="1" t="s">
        <v>14918</v>
      </c>
      <c r="C5815" s="1" t="s">
        <v>152</v>
      </c>
      <c r="D5815" s="1">
        <v>44</v>
      </c>
      <c r="E5815" s="4">
        <v>44551</v>
      </c>
      <c r="F5815" s="1" t="s">
        <v>14919</v>
      </c>
      <c r="G5815" s="1" t="s">
        <v>80</v>
      </c>
      <c r="H5815" s="1" t="s">
        <v>73</v>
      </c>
      <c r="I5815" s="1">
        <v>0</v>
      </c>
      <c r="J5815" s="1" t="s">
        <v>1194</v>
      </c>
      <c r="K5815" s="1">
        <v>0.8</v>
      </c>
      <c r="L5815" s="1" t="s">
        <v>75</v>
      </c>
      <c r="M5815" s="1">
        <v>0</v>
      </c>
      <c r="O5815" s="1">
        <v>0</v>
      </c>
      <c r="Q5815" s="1">
        <v>0</v>
      </c>
      <c r="S5815" s="1">
        <v>0</v>
      </c>
      <c r="U5815" s="1">
        <v>0</v>
      </c>
      <c r="W5815" s="1">
        <v>0</v>
      </c>
      <c r="Y5815" s="1">
        <v>0</v>
      </c>
      <c r="AA5815" s="1">
        <v>0</v>
      </c>
      <c r="AC5815" s="1">
        <v>0</v>
      </c>
      <c r="AE5815" s="1">
        <v>0</v>
      </c>
      <c r="AG5815" s="1">
        <v>2</v>
      </c>
      <c r="AH5815" s="1">
        <v>12500</v>
      </c>
    </row>
    <row r="5816" spans="1:34">
      <c r="A5816" s="1" t="s">
        <v>14920</v>
      </c>
      <c r="B5816" s="1" t="s">
        <v>14921</v>
      </c>
      <c r="C5816" s="1" t="s">
        <v>259</v>
      </c>
      <c r="D5816" s="1">
        <v>5</v>
      </c>
      <c r="E5816" s="4">
        <v>44614</v>
      </c>
      <c r="F5816" s="1" t="s">
        <v>14922</v>
      </c>
      <c r="G5816" s="1" t="s">
        <v>72</v>
      </c>
      <c r="H5816" s="1" t="s">
        <v>65</v>
      </c>
      <c r="I5816" s="1">
        <v>0.7</v>
      </c>
      <c r="J5816" s="1" t="s">
        <v>75</v>
      </c>
      <c r="K5816" s="1">
        <v>0</v>
      </c>
      <c r="M5816" s="1">
        <v>0</v>
      </c>
      <c r="O5816" s="1">
        <v>0</v>
      </c>
      <c r="Q5816" s="1">
        <v>0</v>
      </c>
      <c r="S5816" s="1">
        <v>0</v>
      </c>
      <c r="U5816" s="1">
        <v>0</v>
      </c>
      <c r="W5816" s="1">
        <v>0</v>
      </c>
      <c r="Y5816" s="1">
        <v>0</v>
      </c>
      <c r="AA5816" s="1">
        <v>0</v>
      </c>
      <c r="AC5816" s="1">
        <v>0</v>
      </c>
      <c r="AE5816" s="1">
        <v>0</v>
      </c>
      <c r="AG5816" s="1">
        <v>1</v>
      </c>
      <c r="AH5816" s="1">
        <v>0</v>
      </c>
    </row>
    <row r="5817" spans="1:34">
      <c r="A5817" s="1" t="s">
        <v>14923</v>
      </c>
      <c r="B5817" s="1" t="s">
        <v>14924</v>
      </c>
      <c r="C5817" s="1" t="s">
        <v>506</v>
      </c>
      <c r="D5817" s="1">
        <v>25</v>
      </c>
      <c r="E5817" s="1">
        <v>41151</v>
      </c>
      <c r="F5817" s="1" t="s">
        <v>20332</v>
      </c>
      <c r="G5817" s="1" t="s">
        <v>72</v>
      </c>
      <c r="H5817" s="1" t="s">
        <v>65</v>
      </c>
      <c r="I5817" s="1">
        <v>0.8</v>
      </c>
      <c r="J5817" s="1" t="s">
        <v>75</v>
      </c>
      <c r="K5817" s="1">
        <v>0</v>
      </c>
      <c r="M5817" s="1">
        <v>0</v>
      </c>
      <c r="O5817" s="1">
        <v>0</v>
      </c>
      <c r="Q5817" s="1">
        <v>0</v>
      </c>
      <c r="S5817" s="1">
        <v>0</v>
      </c>
      <c r="U5817" s="1">
        <v>0</v>
      </c>
      <c r="W5817" s="1">
        <v>0</v>
      </c>
      <c r="Y5817" s="1">
        <v>0</v>
      </c>
      <c r="AA5817" s="1">
        <v>0</v>
      </c>
      <c r="AC5817" s="1">
        <v>0</v>
      </c>
      <c r="AE5817" s="1">
        <v>0</v>
      </c>
      <c r="AG5817" s="1">
        <v>1</v>
      </c>
      <c r="AH5817" s="1">
        <v>0</v>
      </c>
    </row>
    <row r="5818" spans="1:34">
      <c r="A5818" s="1" t="s">
        <v>14925</v>
      </c>
      <c r="B5818" s="1" t="s">
        <v>14926</v>
      </c>
      <c r="C5818" s="1" t="s">
        <v>112</v>
      </c>
      <c r="D5818" s="1">
        <v>8</v>
      </c>
      <c r="E5818" s="4">
        <v>44684</v>
      </c>
      <c r="F5818" s="1" t="s">
        <v>14927</v>
      </c>
      <c r="G5818" s="1" t="s">
        <v>72</v>
      </c>
      <c r="H5818" s="1" t="s">
        <v>65</v>
      </c>
      <c r="I5818" s="1">
        <v>0.5</v>
      </c>
      <c r="J5818" s="1" t="s">
        <v>75</v>
      </c>
      <c r="K5818" s="1">
        <v>0</v>
      </c>
      <c r="M5818" s="1">
        <v>0</v>
      </c>
      <c r="O5818" s="1">
        <v>0</v>
      </c>
      <c r="Q5818" s="1">
        <v>0</v>
      </c>
      <c r="S5818" s="1">
        <v>0</v>
      </c>
      <c r="U5818" s="1">
        <v>0</v>
      </c>
      <c r="W5818" s="1">
        <v>0</v>
      </c>
      <c r="Y5818" s="1">
        <v>0</v>
      </c>
      <c r="AA5818" s="1">
        <v>0</v>
      </c>
      <c r="AC5818" s="1">
        <v>0</v>
      </c>
      <c r="AE5818" s="1">
        <v>0</v>
      </c>
      <c r="AG5818" s="1">
        <v>1</v>
      </c>
      <c r="AH5818" s="1">
        <v>0</v>
      </c>
    </row>
    <row r="5819" spans="1:34">
      <c r="A5819" s="1" t="s">
        <v>14928</v>
      </c>
      <c r="B5819" s="1" t="s">
        <v>14929</v>
      </c>
      <c r="C5819" s="1" t="s">
        <v>360</v>
      </c>
      <c r="H5819" s="1" t="s">
        <v>65</v>
      </c>
      <c r="I5819" s="1" t="s">
        <v>66</v>
      </c>
      <c r="V5819" s="1" t="s">
        <v>67</v>
      </c>
    </row>
    <row r="5820" spans="1:34">
      <c r="A5820" s="1" t="s">
        <v>14930</v>
      </c>
      <c r="B5820" s="1" t="s">
        <v>14931</v>
      </c>
      <c r="C5820" s="1" t="s">
        <v>1334</v>
      </c>
      <c r="D5820" s="1">
        <v>15</v>
      </c>
      <c r="E5820" s="4">
        <v>44635</v>
      </c>
      <c r="F5820" s="1" t="s">
        <v>14932</v>
      </c>
      <c r="G5820" s="1" t="s">
        <v>80</v>
      </c>
      <c r="H5820" s="1" t="s">
        <v>73</v>
      </c>
      <c r="I5820" s="1">
        <v>0</v>
      </c>
      <c r="J5820" s="1" t="s">
        <v>425</v>
      </c>
      <c r="K5820" s="1">
        <v>0.6</v>
      </c>
      <c r="L5820" s="1" t="s">
        <v>82</v>
      </c>
      <c r="M5820" s="1">
        <v>0.7</v>
      </c>
      <c r="N5820" s="1" t="s">
        <v>83</v>
      </c>
      <c r="O5820" s="1">
        <v>0.78</v>
      </c>
      <c r="P5820" s="1" t="s">
        <v>84</v>
      </c>
      <c r="Q5820" s="1">
        <v>0.8</v>
      </c>
      <c r="R5820" s="1" t="s">
        <v>85</v>
      </c>
      <c r="S5820" s="1">
        <v>0</v>
      </c>
      <c r="U5820" s="1">
        <v>0</v>
      </c>
      <c r="W5820" s="1">
        <v>0</v>
      </c>
      <c r="Y5820" s="1">
        <v>0</v>
      </c>
      <c r="AA5820" s="1">
        <v>0</v>
      </c>
      <c r="AC5820" s="1">
        <v>0</v>
      </c>
      <c r="AE5820" s="1">
        <v>0</v>
      </c>
      <c r="AG5820" s="1">
        <v>4</v>
      </c>
      <c r="AH5820" s="1">
        <v>13000</v>
      </c>
    </row>
    <row r="5821" spans="1:34">
      <c r="A5821" s="1" t="s">
        <v>14933</v>
      </c>
      <c r="B5821" s="1" t="s">
        <v>14934</v>
      </c>
      <c r="C5821" s="1" t="s">
        <v>360</v>
      </c>
      <c r="H5821" s="1" t="s">
        <v>65</v>
      </c>
      <c r="I5821" s="1" t="s">
        <v>66</v>
      </c>
      <c r="V5821" s="1" t="s">
        <v>67</v>
      </c>
    </row>
    <row r="5822" spans="1:34">
      <c r="A5822" s="1" t="s">
        <v>14935</v>
      </c>
      <c r="B5822" s="1" t="s">
        <v>14936</v>
      </c>
      <c r="C5822" s="1" t="s">
        <v>101</v>
      </c>
      <c r="D5822" s="1">
        <v>7</v>
      </c>
      <c r="E5822" s="1">
        <v>44659</v>
      </c>
      <c r="F5822" s="1" t="s">
        <v>20750</v>
      </c>
      <c r="G5822" s="1" t="s">
        <v>72</v>
      </c>
      <c r="H5822" s="1" t="s">
        <v>65</v>
      </c>
      <c r="I5822" s="1">
        <v>0.49</v>
      </c>
      <c r="J5822" s="1" t="s">
        <v>75</v>
      </c>
      <c r="K5822" s="1">
        <v>0</v>
      </c>
      <c r="M5822" s="1">
        <v>0</v>
      </c>
      <c r="O5822" s="1">
        <v>0</v>
      </c>
      <c r="Q5822" s="1">
        <v>0</v>
      </c>
      <c r="S5822" s="1">
        <v>0</v>
      </c>
      <c r="U5822" s="1">
        <v>0</v>
      </c>
      <c r="W5822" s="1">
        <v>0</v>
      </c>
      <c r="Y5822" s="1">
        <v>0</v>
      </c>
      <c r="AA5822" s="1">
        <v>0</v>
      </c>
      <c r="AC5822" s="1">
        <v>0</v>
      </c>
      <c r="AE5822" s="1">
        <v>0</v>
      </c>
      <c r="AG5822" s="1">
        <v>1</v>
      </c>
      <c r="AH5822" s="1">
        <v>0</v>
      </c>
    </row>
    <row r="5823" spans="1:34">
      <c r="A5823" s="1" t="s">
        <v>14937</v>
      </c>
      <c r="B5823" s="1" t="s">
        <v>14938</v>
      </c>
      <c r="C5823" s="1" t="s">
        <v>522</v>
      </c>
      <c r="D5823" s="1">
        <v>18</v>
      </c>
      <c r="E5823" s="4">
        <v>44686</v>
      </c>
      <c r="F5823" s="1" t="s">
        <v>14939</v>
      </c>
      <c r="G5823" s="1" t="s">
        <v>80</v>
      </c>
      <c r="H5823" s="1" t="s">
        <v>73</v>
      </c>
      <c r="I5823" s="1">
        <v>0</v>
      </c>
      <c r="J5823" s="1" t="s">
        <v>562</v>
      </c>
      <c r="K5823" s="1">
        <v>0.7</v>
      </c>
      <c r="L5823" s="1" t="s">
        <v>82</v>
      </c>
      <c r="M5823" s="1">
        <v>0.75</v>
      </c>
      <c r="N5823" s="1" t="s">
        <v>83</v>
      </c>
      <c r="O5823" s="1">
        <v>0.78</v>
      </c>
      <c r="P5823" s="1" t="s">
        <v>84</v>
      </c>
      <c r="Q5823" s="1">
        <v>0.8</v>
      </c>
      <c r="R5823" s="1" t="s">
        <v>85</v>
      </c>
      <c r="S5823" s="1">
        <v>0</v>
      </c>
      <c r="U5823" s="1">
        <v>0</v>
      </c>
      <c r="W5823" s="1">
        <v>0</v>
      </c>
      <c r="Y5823" s="1">
        <v>0</v>
      </c>
      <c r="AA5823" s="1">
        <v>0</v>
      </c>
      <c r="AC5823" s="1">
        <v>0</v>
      </c>
      <c r="AE5823" s="1">
        <v>0</v>
      </c>
      <c r="AG5823" s="1">
        <v>4</v>
      </c>
      <c r="AH5823" s="1">
        <v>8500</v>
      </c>
    </row>
    <row r="5824" spans="1:34">
      <c r="A5824" s="1" t="s">
        <v>14940</v>
      </c>
      <c r="B5824" s="1" t="s">
        <v>14941</v>
      </c>
      <c r="C5824" s="1" t="s">
        <v>185</v>
      </c>
      <c r="D5824" s="1">
        <v>13</v>
      </c>
      <c r="E5824" s="4">
        <v>44711</v>
      </c>
      <c r="F5824" s="1" t="s">
        <v>14942</v>
      </c>
      <c r="G5824" s="1" t="s">
        <v>80</v>
      </c>
      <c r="H5824" s="1" t="s">
        <v>73</v>
      </c>
      <c r="I5824" s="1">
        <v>0</v>
      </c>
      <c r="J5824" s="1" t="s">
        <v>397</v>
      </c>
      <c r="K5824" s="1">
        <v>0.65</v>
      </c>
      <c r="L5824" s="1" t="s">
        <v>82</v>
      </c>
      <c r="M5824" s="1">
        <v>0.7</v>
      </c>
      <c r="N5824" s="1" t="s">
        <v>83</v>
      </c>
      <c r="O5824" s="1">
        <v>0.75</v>
      </c>
      <c r="P5824" s="1" t="s">
        <v>84</v>
      </c>
      <c r="Q5824" s="1">
        <v>0.8</v>
      </c>
      <c r="R5824" s="1" t="s">
        <v>85</v>
      </c>
      <c r="S5824" s="1">
        <v>0</v>
      </c>
      <c r="U5824" s="1">
        <v>0</v>
      </c>
      <c r="W5824" s="1">
        <v>0</v>
      </c>
      <c r="Y5824" s="1">
        <v>0</v>
      </c>
      <c r="AA5824" s="1">
        <v>0</v>
      </c>
      <c r="AC5824" s="1">
        <v>0</v>
      </c>
      <c r="AE5824" s="1">
        <v>0</v>
      </c>
      <c r="AG5824" s="1">
        <v>4</v>
      </c>
      <c r="AH5824" s="1">
        <v>8000</v>
      </c>
    </row>
    <row r="5825" spans="1:34">
      <c r="A5825" s="1" t="s">
        <v>14943</v>
      </c>
      <c r="B5825" s="1" t="s">
        <v>14944</v>
      </c>
      <c r="C5825" s="1" t="s">
        <v>129</v>
      </c>
      <c r="D5825" s="1">
        <v>2</v>
      </c>
      <c r="E5825" s="4">
        <v>44617</v>
      </c>
      <c r="F5825" s="1" t="s">
        <v>14945</v>
      </c>
      <c r="G5825" s="1" t="s">
        <v>72</v>
      </c>
      <c r="H5825" s="1" t="s">
        <v>65</v>
      </c>
      <c r="I5825" s="1">
        <v>0.8</v>
      </c>
      <c r="J5825" s="1" t="s">
        <v>75</v>
      </c>
      <c r="K5825" s="1">
        <v>0</v>
      </c>
      <c r="M5825" s="1">
        <v>0</v>
      </c>
      <c r="O5825" s="1">
        <v>0</v>
      </c>
      <c r="Q5825" s="1">
        <v>0</v>
      </c>
      <c r="S5825" s="1">
        <v>0</v>
      </c>
      <c r="U5825" s="1">
        <v>0</v>
      </c>
      <c r="W5825" s="1">
        <v>0</v>
      </c>
      <c r="Y5825" s="1">
        <v>0</v>
      </c>
      <c r="AA5825" s="1">
        <v>0</v>
      </c>
      <c r="AC5825" s="1">
        <v>0</v>
      </c>
      <c r="AE5825" s="1">
        <v>0</v>
      </c>
      <c r="AG5825" s="1">
        <v>1</v>
      </c>
      <c r="AH5825" s="1">
        <v>0</v>
      </c>
    </row>
    <row r="5826" spans="1:34">
      <c r="A5826" s="1" t="s">
        <v>14946</v>
      </c>
      <c r="B5826" s="1" t="s">
        <v>14947</v>
      </c>
      <c r="C5826" s="1" t="s">
        <v>185</v>
      </c>
      <c r="D5826" s="1">
        <v>11</v>
      </c>
      <c r="E5826" s="4">
        <v>44650</v>
      </c>
      <c r="F5826" s="1" t="s">
        <v>14948</v>
      </c>
      <c r="G5826" s="1" t="s">
        <v>72</v>
      </c>
      <c r="H5826" s="1" t="s">
        <v>65</v>
      </c>
      <c r="I5826" s="1">
        <v>0.8</v>
      </c>
      <c r="J5826" s="1" t="s">
        <v>75</v>
      </c>
      <c r="K5826" s="1">
        <v>0</v>
      </c>
      <c r="M5826" s="1">
        <v>0</v>
      </c>
      <c r="O5826" s="1">
        <v>0</v>
      </c>
      <c r="Q5826" s="1">
        <v>0</v>
      </c>
      <c r="S5826" s="1">
        <v>0</v>
      </c>
      <c r="U5826" s="1">
        <v>0</v>
      </c>
      <c r="W5826" s="1">
        <v>0</v>
      </c>
      <c r="Y5826" s="1">
        <v>0</v>
      </c>
      <c r="AA5826" s="1">
        <v>0</v>
      </c>
      <c r="AC5826" s="1">
        <v>0</v>
      </c>
      <c r="AE5826" s="1">
        <v>0</v>
      </c>
      <c r="AG5826" s="1">
        <v>1</v>
      </c>
      <c r="AH5826" s="1">
        <v>0</v>
      </c>
    </row>
    <row r="5827" spans="1:34">
      <c r="A5827" s="1" t="s">
        <v>14949</v>
      </c>
      <c r="B5827" s="1" t="s">
        <v>14950</v>
      </c>
      <c r="C5827" s="1" t="s">
        <v>101</v>
      </c>
      <c r="D5827" s="1">
        <v>14</v>
      </c>
      <c r="E5827" s="1">
        <v>44701</v>
      </c>
      <c r="F5827" s="1" t="s">
        <v>20751</v>
      </c>
      <c r="G5827" s="1" t="s">
        <v>72</v>
      </c>
      <c r="H5827" s="1" t="s">
        <v>65</v>
      </c>
      <c r="I5827" s="1">
        <v>0.4</v>
      </c>
      <c r="J5827" s="1" t="s">
        <v>75</v>
      </c>
      <c r="K5827" s="1">
        <v>0</v>
      </c>
      <c r="M5827" s="1">
        <v>0</v>
      </c>
      <c r="O5827" s="1">
        <v>0</v>
      </c>
      <c r="Q5827" s="1">
        <v>0</v>
      </c>
      <c r="S5827" s="1">
        <v>0</v>
      </c>
      <c r="U5827" s="1">
        <v>0</v>
      </c>
      <c r="W5827" s="1">
        <v>0</v>
      </c>
      <c r="Y5827" s="1">
        <v>0</v>
      </c>
      <c r="AA5827" s="1">
        <v>0</v>
      </c>
      <c r="AC5827" s="1">
        <v>0</v>
      </c>
      <c r="AE5827" s="1">
        <v>0</v>
      </c>
      <c r="AG5827" s="1">
        <v>1</v>
      </c>
      <c r="AH5827" s="1">
        <v>0</v>
      </c>
    </row>
    <row r="5828" spans="1:34">
      <c r="A5828" s="1" t="s">
        <v>14951</v>
      </c>
      <c r="B5828" s="1" t="s">
        <v>14952</v>
      </c>
      <c r="C5828" s="1" t="s">
        <v>867</v>
      </c>
      <c r="D5828" s="1">
        <v>17</v>
      </c>
      <c r="E5828" s="4">
        <v>44739</v>
      </c>
      <c r="F5828" s="1" t="s">
        <v>14953</v>
      </c>
      <c r="G5828" s="1" t="s">
        <v>72</v>
      </c>
      <c r="H5828" s="1" t="s">
        <v>73</v>
      </c>
      <c r="I5828" s="1">
        <v>0</v>
      </c>
      <c r="J5828" s="1" t="s">
        <v>81</v>
      </c>
      <c r="K5828" s="1">
        <v>0.8</v>
      </c>
      <c r="L5828" s="1" t="s">
        <v>75</v>
      </c>
      <c r="M5828" s="1">
        <v>0</v>
      </c>
      <c r="O5828" s="1">
        <v>0</v>
      </c>
      <c r="Q5828" s="1">
        <v>0</v>
      </c>
      <c r="S5828" s="1">
        <v>0</v>
      </c>
      <c r="U5828" s="1">
        <v>0</v>
      </c>
      <c r="W5828" s="1">
        <v>0</v>
      </c>
      <c r="Y5828" s="1">
        <v>0</v>
      </c>
      <c r="AA5828" s="1">
        <v>0</v>
      </c>
      <c r="AC5828" s="1">
        <v>0</v>
      </c>
      <c r="AE5828" s="1">
        <v>0</v>
      </c>
      <c r="AG5828" s="1">
        <v>2</v>
      </c>
      <c r="AH5828" s="1">
        <v>15000</v>
      </c>
    </row>
    <row r="5829" spans="1:34">
      <c r="A5829" s="1" t="s">
        <v>14954</v>
      </c>
      <c r="B5829" s="1" t="s">
        <v>14955</v>
      </c>
      <c r="C5829" s="1" t="s">
        <v>152</v>
      </c>
      <c r="D5829" s="1">
        <v>11</v>
      </c>
      <c r="E5829" s="4">
        <v>44616</v>
      </c>
      <c r="F5829" s="1" t="s">
        <v>14956</v>
      </c>
      <c r="G5829" s="1" t="s">
        <v>72</v>
      </c>
      <c r="H5829" s="1" t="s">
        <v>65</v>
      </c>
      <c r="I5829" s="1">
        <v>0.7</v>
      </c>
      <c r="J5829" s="1" t="s">
        <v>75</v>
      </c>
      <c r="K5829" s="1">
        <v>0</v>
      </c>
      <c r="M5829" s="1">
        <v>0</v>
      </c>
      <c r="O5829" s="1">
        <v>0</v>
      </c>
      <c r="Q5829" s="1">
        <v>0</v>
      </c>
      <c r="S5829" s="1">
        <v>0</v>
      </c>
      <c r="U5829" s="1">
        <v>0</v>
      </c>
      <c r="W5829" s="1">
        <v>0</v>
      </c>
      <c r="Y5829" s="1">
        <v>0</v>
      </c>
      <c r="AA5829" s="1">
        <v>0</v>
      </c>
      <c r="AC5829" s="1">
        <v>0</v>
      </c>
      <c r="AE5829" s="1">
        <v>0</v>
      </c>
      <c r="AG5829" s="1">
        <v>1</v>
      </c>
      <c r="AH5829" s="1">
        <v>0</v>
      </c>
    </row>
    <row r="5830" spans="1:34">
      <c r="A5830" s="1" t="s">
        <v>14957</v>
      </c>
      <c r="B5830" s="1" t="s">
        <v>14958</v>
      </c>
      <c r="C5830" s="1" t="s">
        <v>159</v>
      </c>
      <c r="D5830" s="1">
        <v>45</v>
      </c>
      <c r="E5830" s="1">
        <v>44195</v>
      </c>
      <c r="F5830" s="1" t="s">
        <v>20340</v>
      </c>
      <c r="G5830" s="1" t="s">
        <v>20341</v>
      </c>
      <c r="H5830" s="1" t="s">
        <v>73</v>
      </c>
      <c r="I5830" s="1">
        <v>0</v>
      </c>
      <c r="J5830" s="1" t="s">
        <v>4960</v>
      </c>
      <c r="K5830" s="1">
        <v>0.6</v>
      </c>
      <c r="L5830" s="1" t="s">
        <v>82</v>
      </c>
      <c r="M5830" s="1">
        <v>0.65</v>
      </c>
      <c r="N5830" s="1" t="s">
        <v>83</v>
      </c>
      <c r="O5830" s="1">
        <v>0.75</v>
      </c>
      <c r="P5830" s="1" t="s">
        <v>84</v>
      </c>
      <c r="Q5830" s="1">
        <v>0.78</v>
      </c>
      <c r="R5830" s="1" t="s">
        <v>85</v>
      </c>
      <c r="S5830" s="1">
        <v>0</v>
      </c>
      <c r="U5830" s="1">
        <v>0</v>
      </c>
      <c r="W5830" s="1">
        <v>0</v>
      </c>
      <c r="Y5830" s="1">
        <v>0</v>
      </c>
      <c r="AA5830" s="1">
        <v>0</v>
      </c>
      <c r="AC5830" s="1">
        <v>0</v>
      </c>
      <c r="AE5830" s="1">
        <v>0</v>
      </c>
      <c r="AG5830" s="1">
        <v>4</v>
      </c>
      <c r="AH5830" s="1">
        <v>18000</v>
      </c>
    </row>
    <row r="5831" spans="1:34">
      <c r="A5831" s="1" t="s">
        <v>14959</v>
      </c>
      <c r="B5831" s="1" t="s">
        <v>14960</v>
      </c>
      <c r="C5831" s="1" t="s">
        <v>129</v>
      </c>
      <c r="H5831" s="1" t="s">
        <v>65</v>
      </c>
      <c r="I5831" s="1" t="s">
        <v>66</v>
      </c>
      <c r="V5831" s="1" t="s">
        <v>67</v>
      </c>
    </row>
    <row r="5832" spans="1:34">
      <c r="A5832" s="1" t="s">
        <v>14961</v>
      </c>
      <c r="B5832" s="1" t="s">
        <v>14962</v>
      </c>
      <c r="C5832" s="1" t="s">
        <v>64</v>
      </c>
      <c r="D5832" s="1">
        <v>8</v>
      </c>
      <c r="E5832" s="4">
        <v>44687</v>
      </c>
      <c r="F5832" s="1" t="s">
        <v>14963</v>
      </c>
      <c r="G5832" s="1" t="s">
        <v>80</v>
      </c>
      <c r="H5832" s="1" t="s">
        <v>73</v>
      </c>
      <c r="I5832" s="1">
        <v>0.4</v>
      </c>
      <c r="J5832" s="1" t="s">
        <v>82</v>
      </c>
      <c r="K5832" s="1">
        <v>0.6</v>
      </c>
      <c r="L5832" s="1" t="s">
        <v>83</v>
      </c>
      <c r="M5832" s="1">
        <v>0.7</v>
      </c>
      <c r="N5832" s="1" t="s">
        <v>84</v>
      </c>
      <c r="O5832" s="1">
        <v>0.8</v>
      </c>
      <c r="P5832" s="1" t="s">
        <v>85</v>
      </c>
      <c r="Q5832" s="1">
        <v>0</v>
      </c>
      <c r="S5832" s="1">
        <v>0</v>
      </c>
      <c r="U5832" s="1">
        <v>0</v>
      </c>
      <c r="W5832" s="1">
        <v>0</v>
      </c>
      <c r="Y5832" s="1">
        <v>0</v>
      </c>
      <c r="AA5832" s="1">
        <v>0</v>
      </c>
      <c r="AC5832" s="1">
        <v>0</v>
      </c>
      <c r="AE5832" s="1">
        <v>0</v>
      </c>
      <c r="AG5832" s="1">
        <v>3</v>
      </c>
      <c r="AH5832" s="1">
        <v>0</v>
      </c>
    </row>
    <row r="5833" spans="1:34">
      <c r="A5833" s="1" t="s">
        <v>14964</v>
      </c>
      <c r="B5833" s="1" t="s">
        <v>14965</v>
      </c>
      <c r="C5833" s="1" t="s">
        <v>731</v>
      </c>
      <c r="D5833" s="1">
        <v>21</v>
      </c>
      <c r="E5833" s="4">
        <v>44711</v>
      </c>
      <c r="F5833" s="1" t="s">
        <v>14966</v>
      </c>
      <c r="G5833" s="1" t="s">
        <v>80</v>
      </c>
      <c r="H5833" s="1" t="s">
        <v>73</v>
      </c>
      <c r="I5833" s="1">
        <v>0</v>
      </c>
      <c r="J5833" s="1" t="s">
        <v>81</v>
      </c>
      <c r="K5833" s="1">
        <v>0.65</v>
      </c>
      <c r="L5833" s="1" t="s">
        <v>82</v>
      </c>
      <c r="M5833" s="1">
        <v>0.7</v>
      </c>
      <c r="N5833" s="1" t="s">
        <v>83</v>
      </c>
      <c r="O5833" s="1">
        <v>0.75</v>
      </c>
      <c r="P5833" s="1" t="s">
        <v>84</v>
      </c>
      <c r="Q5833" s="1">
        <v>0.8</v>
      </c>
      <c r="R5833" s="1" t="s">
        <v>85</v>
      </c>
      <c r="S5833" s="1">
        <v>0</v>
      </c>
      <c r="U5833" s="1">
        <v>0</v>
      </c>
      <c r="W5833" s="1">
        <v>0</v>
      </c>
      <c r="Y5833" s="1">
        <v>0</v>
      </c>
      <c r="AA5833" s="1">
        <v>0</v>
      </c>
      <c r="AC5833" s="1">
        <v>0</v>
      </c>
      <c r="AE5833" s="1">
        <v>0</v>
      </c>
      <c r="AG5833" s="1">
        <v>4</v>
      </c>
      <c r="AH5833" s="1">
        <v>15000</v>
      </c>
    </row>
    <row r="5834" spans="1:34">
      <c r="A5834" s="1" t="s">
        <v>14967</v>
      </c>
      <c r="B5834" s="1" t="s">
        <v>14968</v>
      </c>
      <c r="C5834" s="1" t="s">
        <v>228</v>
      </c>
      <c r="D5834" s="1">
        <v>14</v>
      </c>
      <c r="E5834" s="4">
        <v>44686</v>
      </c>
      <c r="F5834" s="1" t="s">
        <v>14969</v>
      </c>
      <c r="G5834" s="1" t="s">
        <v>80</v>
      </c>
      <c r="H5834" s="1" t="s">
        <v>65</v>
      </c>
      <c r="I5834" s="1">
        <v>0.8</v>
      </c>
      <c r="J5834" s="1" t="s">
        <v>75</v>
      </c>
      <c r="K5834" s="1">
        <v>0</v>
      </c>
      <c r="M5834" s="1">
        <v>0</v>
      </c>
      <c r="O5834" s="1">
        <v>0</v>
      </c>
      <c r="Q5834" s="1">
        <v>0</v>
      </c>
      <c r="S5834" s="1">
        <v>0</v>
      </c>
      <c r="U5834" s="1">
        <v>0</v>
      </c>
      <c r="W5834" s="1">
        <v>0</v>
      </c>
      <c r="Y5834" s="1">
        <v>0</v>
      </c>
      <c r="AA5834" s="1">
        <v>0</v>
      </c>
      <c r="AC5834" s="1">
        <v>0</v>
      </c>
      <c r="AE5834" s="1">
        <v>0</v>
      </c>
      <c r="AG5834" s="1">
        <v>1</v>
      </c>
      <c r="AH5834" s="1">
        <v>0</v>
      </c>
    </row>
    <row r="5835" spans="1:34">
      <c r="A5835" s="1" t="s">
        <v>14970</v>
      </c>
      <c r="B5835" s="1" t="s">
        <v>14971</v>
      </c>
      <c r="C5835" s="1" t="s">
        <v>903</v>
      </c>
      <c r="D5835" s="1">
        <v>62</v>
      </c>
      <c r="E5835" s="1">
        <v>38708</v>
      </c>
      <c r="F5835" s="1" t="s">
        <v>20332</v>
      </c>
      <c r="G5835" s="1" t="s">
        <v>72</v>
      </c>
      <c r="H5835" s="1" t="s">
        <v>65</v>
      </c>
      <c r="I5835" s="1">
        <v>0.4</v>
      </c>
      <c r="J5835" s="1" t="s">
        <v>75</v>
      </c>
      <c r="K5835" s="1">
        <v>0</v>
      </c>
      <c r="M5835" s="1">
        <v>0</v>
      </c>
      <c r="O5835" s="1">
        <v>0</v>
      </c>
      <c r="Q5835" s="1">
        <v>0</v>
      </c>
      <c r="S5835" s="1">
        <v>0</v>
      </c>
      <c r="U5835" s="1">
        <v>0</v>
      </c>
      <c r="W5835" s="1">
        <v>0</v>
      </c>
      <c r="Y5835" s="1">
        <v>0</v>
      </c>
      <c r="AA5835" s="1">
        <v>0</v>
      </c>
      <c r="AC5835" s="1">
        <v>0</v>
      </c>
      <c r="AE5835" s="1">
        <v>0</v>
      </c>
      <c r="AG5835" s="1">
        <v>1</v>
      </c>
      <c r="AH5835" s="1">
        <v>0</v>
      </c>
    </row>
    <row r="5836" spans="1:34">
      <c r="A5836" s="1" t="s">
        <v>14972</v>
      </c>
      <c r="B5836" s="1" t="s">
        <v>14973</v>
      </c>
      <c r="C5836" s="1" t="s">
        <v>92</v>
      </c>
      <c r="H5836" s="1" t="s">
        <v>65</v>
      </c>
      <c r="I5836" s="1" t="s">
        <v>66</v>
      </c>
      <c r="V5836" s="1" t="s">
        <v>67</v>
      </c>
    </row>
    <row r="5837" spans="1:34">
      <c r="A5837" s="1" t="s">
        <v>14974</v>
      </c>
      <c r="B5837" s="1" t="s">
        <v>14975</v>
      </c>
      <c r="C5837" s="1" t="s">
        <v>337</v>
      </c>
      <c r="D5837" s="1">
        <v>3</v>
      </c>
      <c r="E5837" s="4">
        <v>44615</v>
      </c>
      <c r="F5837" s="1" t="s">
        <v>14976</v>
      </c>
      <c r="G5837" s="1" t="s">
        <v>72</v>
      </c>
      <c r="H5837" s="1" t="s">
        <v>65</v>
      </c>
      <c r="I5837" s="1">
        <v>0.8</v>
      </c>
      <c r="J5837" s="1" t="s">
        <v>75</v>
      </c>
      <c r="K5837" s="1">
        <v>0</v>
      </c>
      <c r="M5837" s="1">
        <v>0</v>
      </c>
      <c r="O5837" s="1">
        <v>0</v>
      </c>
      <c r="Q5837" s="1">
        <v>0</v>
      </c>
      <c r="S5837" s="1">
        <v>0</v>
      </c>
      <c r="U5837" s="1">
        <v>0</v>
      </c>
      <c r="W5837" s="1">
        <v>0</v>
      </c>
      <c r="Y5837" s="1">
        <v>0</v>
      </c>
      <c r="AA5837" s="1">
        <v>0</v>
      </c>
      <c r="AC5837" s="1">
        <v>0</v>
      </c>
      <c r="AE5837" s="1">
        <v>0</v>
      </c>
      <c r="AG5837" s="1">
        <v>1</v>
      </c>
      <c r="AH5837" s="1">
        <v>0</v>
      </c>
    </row>
    <row r="5838" spans="1:34">
      <c r="A5838" s="1" t="s">
        <v>14977</v>
      </c>
      <c r="B5838" s="1" t="s">
        <v>14978</v>
      </c>
      <c r="C5838" s="1" t="s">
        <v>3535</v>
      </c>
      <c r="D5838" s="1">
        <v>41</v>
      </c>
      <c r="E5838" s="4">
        <v>44550</v>
      </c>
      <c r="F5838" s="1" t="s">
        <v>14979</v>
      </c>
      <c r="G5838" s="1" t="s">
        <v>72</v>
      </c>
      <c r="H5838" s="1" t="s">
        <v>73</v>
      </c>
      <c r="I5838" s="1">
        <v>0</v>
      </c>
      <c r="J5838" s="1" t="s">
        <v>89</v>
      </c>
      <c r="K5838" s="1">
        <v>0.8</v>
      </c>
      <c r="L5838" s="1" t="s">
        <v>75</v>
      </c>
      <c r="M5838" s="1">
        <v>0</v>
      </c>
      <c r="O5838" s="1">
        <v>0</v>
      </c>
      <c r="Q5838" s="1">
        <v>0</v>
      </c>
      <c r="S5838" s="1">
        <v>0</v>
      </c>
      <c r="U5838" s="1">
        <v>0</v>
      </c>
      <c r="W5838" s="1">
        <v>0</v>
      </c>
      <c r="Y5838" s="1">
        <v>0</v>
      </c>
      <c r="AA5838" s="1">
        <v>0</v>
      </c>
      <c r="AC5838" s="1">
        <v>0</v>
      </c>
      <c r="AE5838" s="1">
        <v>0</v>
      </c>
      <c r="AG5838" s="1">
        <v>2</v>
      </c>
      <c r="AH5838" s="1">
        <v>12000</v>
      </c>
    </row>
    <row r="5839" spans="1:34">
      <c r="A5839" s="1" t="s">
        <v>14980</v>
      </c>
      <c r="B5839" s="1" t="s">
        <v>14981</v>
      </c>
      <c r="C5839" s="1" t="s">
        <v>360</v>
      </c>
      <c r="H5839" s="1" t="s">
        <v>65</v>
      </c>
      <c r="I5839" s="1" t="s">
        <v>66</v>
      </c>
      <c r="V5839" s="1" t="s">
        <v>67</v>
      </c>
    </row>
    <row r="5840" spans="1:34">
      <c r="A5840" s="1" t="s">
        <v>14982</v>
      </c>
      <c r="B5840" s="1" t="s">
        <v>14983</v>
      </c>
      <c r="C5840" s="1" t="s">
        <v>310</v>
      </c>
      <c r="H5840" s="1" t="s">
        <v>65</v>
      </c>
      <c r="I5840" s="1" t="s">
        <v>66</v>
      </c>
      <c r="V5840" s="1" t="s">
        <v>67</v>
      </c>
    </row>
    <row r="5841" spans="1:34">
      <c r="A5841" s="1" t="s">
        <v>14984</v>
      </c>
      <c r="B5841" s="1" t="s">
        <v>14985</v>
      </c>
      <c r="C5841" s="1" t="s">
        <v>310</v>
      </c>
      <c r="H5841" s="1" t="s">
        <v>65</v>
      </c>
      <c r="I5841" s="1" t="s">
        <v>66</v>
      </c>
      <c r="V5841" s="1" t="s">
        <v>67</v>
      </c>
    </row>
    <row r="5842" spans="1:34">
      <c r="A5842" s="1" t="s">
        <v>14986</v>
      </c>
      <c r="B5842" s="1" t="s">
        <v>14987</v>
      </c>
      <c r="C5842" s="1" t="s">
        <v>310</v>
      </c>
      <c r="H5842" s="1" t="s">
        <v>65</v>
      </c>
      <c r="I5842" s="1" t="s">
        <v>66</v>
      </c>
      <c r="V5842" s="1" t="s">
        <v>67</v>
      </c>
    </row>
    <row r="5843" spans="1:34">
      <c r="A5843" s="1" t="s">
        <v>14988</v>
      </c>
      <c r="B5843" s="1" t="s">
        <v>14989</v>
      </c>
      <c r="C5843" s="1" t="s">
        <v>310</v>
      </c>
      <c r="H5843" s="1" t="s">
        <v>65</v>
      </c>
      <c r="I5843" s="1" t="s">
        <v>66</v>
      </c>
      <c r="V5843" s="1" t="s">
        <v>67</v>
      </c>
    </row>
    <row r="5844" spans="1:34">
      <c r="A5844" s="1" t="s">
        <v>14990</v>
      </c>
      <c r="B5844" s="1" t="s">
        <v>14991</v>
      </c>
      <c r="C5844" s="1" t="s">
        <v>310</v>
      </c>
      <c r="H5844" s="1" t="s">
        <v>65</v>
      </c>
      <c r="I5844" s="1" t="s">
        <v>66</v>
      </c>
      <c r="V5844" s="1" t="s">
        <v>67</v>
      </c>
    </row>
    <row r="5845" spans="1:34">
      <c r="A5845" s="1" t="s">
        <v>14992</v>
      </c>
      <c r="B5845" s="1" t="s">
        <v>14993</v>
      </c>
      <c r="C5845" s="1" t="s">
        <v>310</v>
      </c>
      <c r="D5845" s="1">
        <v>97</v>
      </c>
      <c r="E5845" s="4">
        <v>44543</v>
      </c>
      <c r="F5845" s="1" t="s">
        <v>14994</v>
      </c>
      <c r="G5845" s="1" t="s">
        <v>72</v>
      </c>
      <c r="H5845" s="1" t="s">
        <v>73</v>
      </c>
      <c r="I5845" s="1">
        <v>0</v>
      </c>
      <c r="J5845" s="1" t="s">
        <v>74</v>
      </c>
      <c r="K5845" s="1">
        <v>0.4</v>
      </c>
      <c r="L5845" s="1" t="s">
        <v>75</v>
      </c>
      <c r="M5845" s="1">
        <v>0</v>
      </c>
      <c r="O5845" s="1">
        <v>0</v>
      </c>
      <c r="Q5845" s="1">
        <v>0</v>
      </c>
      <c r="S5845" s="1">
        <v>0</v>
      </c>
      <c r="U5845" s="1">
        <v>0</v>
      </c>
      <c r="W5845" s="1">
        <v>0</v>
      </c>
      <c r="Y5845" s="1">
        <v>0</v>
      </c>
      <c r="AA5845" s="1">
        <v>0</v>
      </c>
      <c r="AC5845" s="1">
        <v>0</v>
      </c>
      <c r="AE5845" s="1">
        <v>0</v>
      </c>
      <c r="AG5845" s="1">
        <v>2</v>
      </c>
      <c r="AH5845" s="1">
        <v>10000</v>
      </c>
    </row>
    <row r="5846" spans="1:34">
      <c r="A5846" s="1" t="s">
        <v>14995</v>
      </c>
      <c r="B5846" s="1" t="s">
        <v>14996</v>
      </c>
      <c r="C5846" s="1" t="s">
        <v>310</v>
      </c>
      <c r="H5846" s="1" t="s">
        <v>65</v>
      </c>
      <c r="I5846" s="1" t="s">
        <v>66</v>
      </c>
      <c r="V5846" s="1" t="s">
        <v>67</v>
      </c>
    </row>
    <row r="5847" spans="1:34">
      <c r="A5847" s="1" t="s">
        <v>14997</v>
      </c>
      <c r="B5847" s="1" t="s">
        <v>14998</v>
      </c>
      <c r="C5847" s="1" t="s">
        <v>310</v>
      </c>
      <c r="D5847" s="1">
        <v>13</v>
      </c>
      <c r="E5847" s="4">
        <v>44614</v>
      </c>
      <c r="F5847" s="1" t="s">
        <v>14999</v>
      </c>
      <c r="G5847" s="1" t="s">
        <v>80</v>
      </c>
      <c r="H5847" s="1" t="s">
        <v>73</v>
      </c>
      <c r="I5847" s="1">
        <v>0</v>
      </c>
      <c r="J5847" s="1" t="s">
        <v>74</v>
      </c>
      <c r="K5847" s="1">
        <v>0.25</v>
      </c>
      <c r="L5847" s="1" t="s">
        <v>82</v>
      </c>
      <c r="M5847" s="1">
        <v>0.35</v>
      </c>
      <c r="N5847" s="1" t="s">
        <v>83</v>
      </c>
      <c r="O5847" s="1">
        <v>0.45</v>
      </c>
      <c r="P5847" s="1" t="s">
        <v>84</v>
      </c>
      <c r="Q5847" s="1">
        <v>0.6</v>
      </c>
      <c r="R5847" s="1" t="s">
        <v>85</v>
      </c>
      <c r="S5847" s="1">
        <v>0</v>
      </c>
      <c r="U5847" s="1">
        <v>0</v>
      </c>
      <c r="W5847" s="1">
        <v>0</v>
      </c>
      <c r="Y5847" s="1">
        <v>0</v>
      </c>
      <c r="AA5847" s="1">
        <v>0</v>
      </c>
      <c r="AC5847" s="1">
        <v>0</v>
      </c>
      <c r="AE5847" s="1">
        <v>0</v>
      </c>
      <c r="AG5847" s="1">
        <v>4</v>
      </c>
      <c r="AH5847" s="1">
        <v>10000</v>
      </c>
    </row>
    <row r="5848" spans="1:34">
      <c r="A5848" s="1" t="s">
        <v>15000</v>
      </c>
      <c r="B5848" s="1" t="s">
        <v>15001</v>
      </c>
      <c r="C5848" s="1" t="s">
        <v>199</v>
      </c>
      <c r="D5848" s="1">
        <v>8</v>
      </c>
      <c r="E5848" s="4">
        <v>44637</v>
      </c>
      <c r="F5848" s="1" t="s">
        <v>15002</v>
      </c>
      <c r="G5848" s="1" t="s">
        <v>72</v>
      </c>
      <c r="H5848" s="1" t="s">
        <v>65</v>
      </c>
      <c r="I5848" s="1">
        <v>0.6</v>
      </c>
      <c r="J5848" s="1" t="s">
        <v>75</v>
      </c>
      <c r="K5848" s="1">
        <v>0</v>
      </c>
      <c r="M5848" s="1">
        <v>0</v>
      </c>
      <c r="O5848" s="1">
        <v>0</v>
      </c>
      <c r="Q5848" s="1">
        <v>0</v>
      </c>
      <c r="S5848" s="1">
        <v>0</v>
      </c>
      <c r="U5848" s="1">
        <v>0</v>
      </c>
      <c r="W5848" s="1">
        <v>0</v>
      </c>
      <c r="Y5848" s="1">
        <v>0</v>
      </c>
      <c r="AA5848" s="1">
        <v>0</v>
      </c>
      <c r="AC5848" s="1">
        <v>0</v>
      </c>
      <c r="AE5848" s="1">
        <v>0</v>
      </c>
      <c r="AG5848" s="1">
        <v>1</v>
      </c>
      <c r="AH5848" s="1">
        <v>0</v>
      </c>
    </row>
    <row r="5849" spans="1:34">
      <c r="A5849" s="1" t="s">
        <v>15003</v>
      </c>
      <c r="B5849" s="1" t="s">
        <v>15004</v>
      </c>
      <c r="C5849" s="1" t="s">
        <v>826</v>
      </c>
      <c r="D5849" s="1">
        <v>53</v>
      </c>
      <c r="E5849" s="1">
        <v>44195</v>
      </c>
      <c r="F5849" s="1" t="s">
        <v>20332</v>
      </c>
      <c r="G5849" s="1" t="s">
        <v>72</v>
      </c>
      <c r="H5849" s="1" t="s">
        <v>73</v>
      </c>
      <c r="I5849" s="1">
        <v>0</v>
      </c>
      <c r="J5849" s="1" t="s">
        <v>74</v>
      </c>
      <c r="K5849" s="1">
        <v>0.8</v>
      </c>
      <c r="L5849" s="1" t="s">
        <v>75</v>
      </c>
      <c r="M5849" s="1">
        <v>0</v>
      </c>
      <c r="O5849" s="1">
        <v>0</v>
      </c>
      <c r="Q5849" s="1">
        <v>0</v>
      </c>
      <c r="S5849" s="1">
        <v>0</v>
      </c>
      <c r="U5849" s="1">
        <v>0</v>
      </c>
      <c r="W5849" s="1">
        <v>0</v>
      </c>
      <c r="Y5849" s="1">
        <v>0</v>
      </c>
      <c r="AA5849" s="1">
        <v>0</v>
      </c>
      <c r="AC5849" s="1">
        <v>0</v>
      </c>
      <c r="AE5849" s="1">
        <v>0</v>
      </c>
      <c r="AG5849" s="1">
        <v>2</v>
      </c>
      <c r="AH5849" s="1">
        <v>10000</v>
      </c>
    </row>
    <row r="5850" spans="1:34">
      <c r="A5850" s="1" t="s">
        <v>15005</v>
      </c>
      <c r="B5850" s="1" t="s">
        <v>15006</v>
      </c>
      <c r="C5850" s="1" t="s">
        <v>423</v>
      </c>
      <c r="D5850" s="1">
        <v>97</v>
      </c>
      <c r="E5850" s="1">
        <v>44558</v>
      </c>
      <c r="F5850" s="1" t="s">
        <v>20752</v>
      </c>
      <c r="G5850" s="1" t="s">
        <v>72</v>
      </c>
      <c r="H5850" s="1" t="s">
        <v>65</v>
      </c>
      <c r="I5850" s="1">
        <v>0.6</v>
      </c>
      <c r="J5850" s="1" t="s">
        <v>75</v>
      </c>
      <c r="K5850" s="1">
        <v>0</v>
      </c>
      <c r="M5850" s="1">
        <v>0</v>
      </c>
      <c r="O5850" s="1">
        <v>0</v>
      </c>
      <c r="Q5850" s="1">
        <v>0</v>
      </c>
      <c r="S5850" s="1">
        <v>0</v>
      </c>
      <c r="U5850" s="1">
        <v>0</v>
      </c>
      <c r="W5850" s="1">
        <v>0</v>
      </c>
      <c r="Y5850" s="1">
        <v>0</v>
      </c>
      <c r="AA5850" s="1">
        <v>0</v>
      </c>
      <c r="AC5850" s="1">
        <v>0</v>
      </c>
      <c r="AE5850" s="1">
        <v>0</v>
      </c>
      <c r="AG5850" s="1">
        <v>1</v>
      </c>
      <c r="AH5850" s="1">
        <v>0</v>
      </c>
    </row>
    <row r="5851" spans="1:34">
      <c r="A5851" s="1" t="s">
        <v>15007</v>
      </c>
      <c r="B5851" s="1" t="s">
        <v>15008</v>
      </c>
      <c r="C5851" s="1" t="s">
        <v>337</v>
      </c>
      <c r="D5851" s="1">
        <v>5</v>
      </c>
      <c r="E5851" s="1">
        <v>44278</v>
      </c>
      <c r="F5851" s="1" t="s">
        <v>20332</v>
      </c>
      <c r="G5851" s="1" t="s">
        <v>72</v>
      </c>
      <c r="H5851" s="1" t="s">
        <v>65</v>
      </c>
      <c r="I5851" s="1">
        <v>0.5</v>
      </c>
      <c r="J5851" s="1" t="s">
        <v>75</v>
      </c>
      <c r="K5851" s="1">
        <v>0</v>
      </c>
      <c r="M5851" s="1">
        <v>0</v>
      </c>
      <c r="O5851" s="1">
        <v>0</v>
      </c>
      <c r="Q5851" s="1">
        <v>0</v>
      </c>
      <c r="S5851" s="1">
        <v>0</v>
      </c>
      <c r="U5851" s="1">
        <v>0</v>
      </c>
      <c r="W5851" s="1">
        <v>0</v>
      </c>
      <c r="Y5851" s="1">
        <v>0</v>
      </c>
      <c r="AA5851" s="1">
        <v>0</v>
      </c>
      <c r="AC5851" s="1">
        <v>0</v>
      </c>
      <c r="AE5851" s="1">
        <v>0</v>
      </c>
      <c r="AG5851" s="1">
        <v>1</v>
      </c>
      <c r="AH5851" s="1">
        <v>0</v>
      </c>
    </row>
    <row r="5852" spans="1:34">
      <c r="A5852" s="1" t="s">
        <v>15009</v>
      </c>
      <c r="B5852" s="1" t="s">
        <v>15010</v>
      </c>
      <c r="C5852" s="1" t="s">
        <v>30</v>
      </c>
      <c r="D5852" s="1">
        <v>56</v>
      </c>
      <c r="E5852" s="4">
        <v>44546</v>
      </c>
      <c r="F5852" s="1" t="s">
        <v>15011</v>
      </c>
      <c r="G5852" s="1" t="s">
        <v>72</v>
      </c>
      <c r="H5852" s="1" t="s">
        <v>73</v>
      </c>
      <c r="I5852" s="1">
        <v>0</v>
      </c>
      <c r="J5852" s="1" t="s">
        <v>74</v>
      </c>
      <c r="K5852" s="1">
        <v>0.8</v>
      </c>
      <c r="L5852" s="1" t="s">
        <v>75</v>
      </c>
      <c r="M5852" s="1">
        <v>0</v>
      </c>
      <c r="O5852" s="1">
        <v>0</v>
      </c>
      <c r="Q5852" s="1">
        <v>0</v>
      </c>
      <c r="S5852" s="1">
        <v>0</v>
      </c>
      <c r="U5852" s="1">
        <v>0</v>
      </c>
      <c r="W5852" s="1">
        <v>0</v>
      </c>
      <c r="Y5852" s="1">
        <v>0</v>
      </c>
      <c r="AA5852" s="1">
        <v>0</v>
      </c>
      <c r="AC5852" s="1">
        <v>0</v>
      </c>
      <c r="AE5852" s="1">
        <v>0</v>
      </c>
      <c r="AG5852" s="1">
        <v>2</v>
      </c>
      <c r="AH5852" s="1">
        <v>10000</v>
      </c>
    </row>
    <row r="5853" spans="1:34">
      <c r="A5853" s="1" t="s">
        <v>15012</v>
      </c>
      <c r="B5853" s="1" t="s">
        <v>15013</v>
      </c>
      <c r="C5853" s="1" t="s">
        <v>129</v>
      </c>
      <c r="D5853" s="1">
        <v>6</v>
      </c>
      <c r="E5853" s="4">
        <v>44620</v>
      </c>
      <c r="F5853" s="1" t="s">
        <v>15014</v>
      </c>
      <c r="G5853" s="1" t="s">
        <v>72</v>
      </c>
      <c r="H5853" s="1" t="s">
        <v>65</v>
      </c>
      <c r="I5853" s="1">
        <v>0.7</v>
      </c>
      <c r="J5853" s="1" t="s">
        <v>75</v>
      </c>
      <c r="K5853" s="1">
        <v>0</v>
      </c>
      <c r="M5853" s="1">
        <v>0</v>
      </c>
      <c r="O5853" s="1">
        <v>0</v>
      </c>
      <c r="Q5853" s="1">
        <v>0</v>
      </c>
      <c r="S5853" s="1">
        <v>0</v>
      </c>
      <c r="U5853" s="1">
        <v>0</v>
      </c>
      <c r="W5853" s="1">
        <v>0</v>
      </c>
      <c r="Y5853" s="1">
        <v>0</v>
      </c>
      <c r="AA5853" s="1">
        <v>0</v>
      </c>
      <c r="AC5853" s="1">
        <v>0</v>
      </c>
      <c r="AE5853" s="1">
        <v>0</v>
      </c>
      <c r="AG5853" s="1">
        <v>1</v>
      </c>
      <c r="AH5853" s="1">
        <v>0</v>
      </c>
    </row>
    <row r="5854" spans="1:34">
      <c r="A5854" s="1" t="s">
        <v>15015</v>
      </c>
      <c r="B5854" s="1" t="s">
        <v>15016</v>
      </c>
      <c r="C5854" s="1" t="s">
        <v>259</v>
      </c>
      <c r="H5854" s="1" t="s">
        <v>65</v>
      </c>
      <c r="I5854" s="1" t="s">
        <v>66</v>
      </c>
      <c r="V5854" s="1" t="s">
        <v>67</v>
      </c>
    </row>
    <row r="5855" spans="1:34">
      <c r="A5855" s="1" t="s">
        <v>15017</v>
      </c>
      <c r="B5855" s="1" t="s">
        <v>15018</v>
      </c>
      <c r="C5855" s="1" t="s">
        <v>129</v>
      </c>
      <c r="D5855" s="1">
        <v>3</v>
      </c>
      <c r="E5855" s="1">
        <v>44208</v>
      </c>
      <c r="F5855" s="1" t="s">
        <v>20332</v>
      </c>
      <c r="G5855" s="1" t="s">
        <v>72</v>
      </c>
      <c r="H5855" s="1" t="s">
        <v>65</v>
      </c>
      <c r="I5855" s="1">
        <v>0.5</v>
      </c>
      <c r="J5855" s="1" t="s">
        <v>75</v>
      </c>
      <c r="K5855" s="1">
        <v>0</v>
      </c>
      <c r="M5855" s="1">
        <v>0</v>
      </c>
      <c r="O5855" s="1">
        <v>0</v>
      </c>
      <c r="Q5855" s="1">
        <v>0</v>
      </c>
      <c r="S5855" s="1">
        <v>0</v>
      </c>
      <c r="U5855" s="1">
        <v>0</v>
      </c>
      <c r="W5855" s="1">
        <v>0</v>
      </c>
      <c r="Y5855" s="1">
        <v>0</v>
      </c>
      <c r="AA5855" s="1">
        <v>0</v>
      </c>
      <c r="AC5855" s="1">
        <v>0</v>
      </c>
      <c r="AE5855" s="1">
        <v>0</v>
      </c>
      <c r="AG5855" s="1">
        <v>1</v>
      </c>
      <c r="AH5855" s="1">
        <v>0</v>
      </c>
    </row>
    <row r="5856" spans="1:34">
      <c r="A5856" s="1" t="s">
        <v>15019</v>
      </c>
      <c r="B5856" s="1" t="s">
        <v>15020</v>
      </c>
      <c r="C5856" s="1" t="s">
        <v>115</v>
      </c>
      <c r="D5856" s="1">
        <v>11</v>
      </c>
      <c r="E5856" s="4">
        <v>44711</v>
      </c>
      <c r="F5856" s="1" t="s">
        <v>15021</v>
      </c>
      <c r="G5856" s="1" t="s">
        <v>80</v>
      </c>
      <c r="H5856" s="1" t="s">
        <v>73</v>
      </c>
      <c r="I5856" s="1">
        <v>0.4</v>
      </c>
      <c r="J5856" s="1" t="s">
        <v>82</v>
      </c>
      <c r="K5856" s="1">
        <v>0.5</v>
      </c>
      <c r="L5856" s="1" t="s">
        <v>83</v>
      </c>
      <c r="M5856" s="1">
        <v>0.6</v>
      </c>
      <c r="N5856" s="1" t="s">
        <v>84</v>
      </c>
      <c r="O5856" s="1">
        <v>0.7</v>
      </c>
      <c r="P5856" s="1" t="s">
        <v>85</v>
      </c>
      <c r="Q5856" s="1">
        <v>0</v>
      </c>
      <c r="S5856" s="1">
        <v>0</v>
      </c>
      <c r="U5856" s="1">
        <v>0</v>
      </c>
      <c r="W5856" s="1">
        <v>0</v>
      </c>
      <c r="Y5856" s="1">
        <v>0</v>
      </c>
      <c r="AA5856" s="1">
        <v>0</v>
      </c>
      <c r="AC5856" s="1">
        <v>0</v>
      </c>
      <c r="AE5856" s="1">
        <v>0</v>
      </c>
      <c r="AG5856" s="1">
        <v>3</v>
      </c>
      <c r="AH5856" s="1">
        <v>0</v>
      </c>
    </row>
    <row r="5857" spans="1:34">
      <c r="A5857" s="1" t="s">
        <v>15022</v>
      </c>
      <c r="B5857" s="1" t="s">
        <v>15023</v>
      </c>
      <c r="C5857" s="1" t="s">
        <v>488</v>
      </c>
      <c r="D5857" s="1">
        <v>13</v>
      </c>
      <c r="E5857" s="4">
        <v>44655</v>
      </c>
      <c r="F5857" s="1" t="s">
        <v>15024</v>
      </c>
      <c r="G5857" s="1" t="s">
        <v>72</v>
      </c>
      <c r="H5857" s="1" t="s">
        <v>73</v>
      </c>
      <c r="I5857" s="1">
        <v>0</v>
      </c>
      <c r="J5857" s="1" t="s">
        <v>187</v>
      </c>
      <c r="K5857" s="1">
        <v>0.7</v>
      </c>
      <c r="L5857" s="1" t="s">
        <v>75</v>
      </c>
      <c r="M5857" s="1">
        <v>0</v>
      </c>
      <c r="O5857" s="1">
        <v>0</v>
      </c>
      <c r="Q5857" s="1">
        <v>0</v>
      </c>
      <c r="S5857" s="1">
        <v>0</v>
      </c>
      <c r="U5857" s="1">
        <v>0</v>
      </c>
      <c r="W5857" s="1">
        <v>0</v>
      </c>
      <c r="Y5857" s="1">
        <v>0</v>
      </c>
      <c r="AA5857" s="1">
        <v>0</v>
      </c>
      <c r="AC5857" s="1">
        <v>0</v>
      </c>
      <c r="AE5857" s="1">
        <v>0</v>
      </c>
      <c r="AG5857" s="1">
        <v>2</v>
      </c>
      <c r="AH5857" s="1">
        <v>9000</v>
      </c>
    </row>
    <row r="5858" spans="1:34">
      <c r="A5858" s="1" t="s">
        <v>15025</v>
      </c>
      <c r="B5858" s="1" t="s">
        <v>15026</v>
      </c>
      <c r="C5858" s="1" t="s">
        <v>218</v>
      </c>
      <c r="D5858" s="1">
        <v>2</v>
      </c>
      <c r="E5858" s="4">
        <v>44594</v>
      </c>
      <c r="F5858" s="1" t="s">
        <v>15027</v>
      </c>
      <c r="G5858" s="1" t="s">
        <v>72</v>
      </c>
      <c r="H5858" s="1" t="s">
        <v>65</v>
      </c>
      <c r="I5858" s="1">
        <v>0.8</v>
      </c>
      <c r="J5858" s="1" t="s">
        <v>75</v>
      </c>
      <c r="K5858" s="1">
        <v>0</v>
      </c>
      <c r="M5858" s="1">
        <v>0</v>
      </c>
      <c r="O5858" s="1">
        <v>0</v>
      </c>
      <c r="Q5858" s="1">
        <v>0</v>
      </c>
      <c r="S5858" s="1">
        <v>0</v>
      </c>
      <c r="U5858" s="1">
        <v>0</v>
      </c>
      <c r="W5858" s="1">
        <v>0</v>
      </c>
      <c r="Y5858" s="1">
        <v>0</v>
      </c>
      <c r="AA5858" s="1">
        <v>0</v>
      </c>
      <c r="AC5858" s="1">
        <v>0</v>
      </c>
      <c r="AE5858" s="1">
        <v>0</v>
      </c>
      <c r="AG5858" s="1">
        <v>1</v>
      </c>
      <c r="AH5858" s="1">
        <v>0</v>
      </c>
    </row>
    <row r="5859" spans="1:34">
      <c r="A5859" s="1" t="s">
        <v>15028</v>
      </c>
      <c r="B5859" s="1" t="s">
        <v>15029</v>
      </c>
      <c r="C5859" s="1" t="s">
        <v>369</v>
      </c>
      <c r="D5859" s="1">
        <v>33</v>
      </c>
      <c r="E5859" s="1">
        <v>44186</v>
      </c>
      <c r="F5859" s="1" t="s">
        <v>20332</v>
      </c>
      <c r="G5859" s="1" t="s">
        <v>72</v>
      </c>
      <c r="H5859" s="1" t="s">
        <v>65</v>
      </c>
      <c r="I5859" s="1">
        <v>0.5</v>
      </c>
      <c r="J5859" s="1" t="s">
        <v>75</v>
      </c>
      <c r="K5859" s="1">
        <v>0</v>
      </c>
      <c r="M5859" s="1">
        <v>0</v>
      </c>
      <c r="O5859" s="1">
        <v>0</v>
      </c>
      <c r="Q5859" s="1">
        <v>0</v>
      </c>
      <c r="S5859" s="1">
        <v>0</v>
      </c>
      <c r="U5859" s="1">
        <v>0</v>
      </c>
      <c r="W5859" s="1">
        <v>0</v>
      </c>
      <c r="Y5859" s="1">
        <v>0</v>
      </c>
      <c r="AA5859" s="1">
        <v>0</v>
      </c>
      <c r="AC5859" s="1">
        <v>0</v>
      </c>
      <c r="AE5859" s="1">
        <v>0</v>
      </c>
      <c r="AG5859" s="1">
        <v>1</v>
      </c>
      <c r="AH5859" s="1">
        <v>0</v>
      </c>
    </row>
    <row r="5860" spans="1:34">
      <c r="A5860" s="1" t="s">
        <v>15030</v>
      </c>
      <c r="B5860" s="1" t="s">
        <v>15031</v>
      </c>
      <c r="C5860" s="1" t="s">
        <v>259</v>
      </c>
      <c r="D5860" s="1">
        <v>7</v>
      </c>
      <c r="E5860" s="4">
        <v>44711</v>
      </c>
      <c r="F5860" s="1" t="s">
        <v>15032</v>
      </c>
      <c r="G5860" s="1" t="s">
        <v>80</v>
      </c>
      <c r="H5860" s="1" t="s">
        <v>73</v>
      </c>
      <c r="I5860" s="1">
        <v>0</v>
      </c>
      <c r="J5860" s="1" t="s">
        <v>81</v>
      </c>
      <c r="K5860" s="1">
        <v>0.3</v>
      </c>
      <c r="L5860" s="1" t="s">
        <v>82</v>
      </c>
      <c r="M5860" s="1">
        <v>0.4</v>
      </c>
      <c r="N5860" s="1" t="s">
        <v>83</v>
      </c>
      <c r="O5860" s="1">
        <v>0.65</v>
      </c>
      <c r="P5860" s="1" t="s">
        <v>84</v>
      </c>
      <c r="Q5860" s="1">
        <v>0.8</v>
      </c>
      <c r="R5860" s="1" t="s">
        <v>85</v>
      </c>
      <c r="S5860" s="1">
        <v>0</v>
      </c>
      <c r="U5860" s="1">
        <v>0</v>
      </c>
      <c r="W5860" s="1">
        <v>0</v>
      </c>
      <c r="Y5860" s="1">
        <v>0</v>
      </c>
      <c r="AA5860" s="1">
        <v>0</v>
      </c>
      <c r="AC5860" s="1">
        <v>0</v>
      </c>
      <c r="AE5860" s="1">
        <v>0</v>
      </c>
      <c r="AG5860" s="1">
        <v>4</v>
      </c>
      <c r="AH5860" s="1">
        <v>15000</v>
      </c>
    </row>
    <row r="5861" spans="1:34">
      <c r="A5861" s="1" t="s">
        <v>15033</v>
      </c>
      <c r="B5861" s="1" t="s">
        <v>15034</v>
      </c>
      <c r="C5861" s="1" t="s">
        <v>193</v>
      </c>
      <c r="D5861" s="1">
        <v>12</v>
      </c>
      <c r="E5861" s="1">
        <v>44712</v>
      </c>
      <c r="F5861" s="1" t="s">
        <v>20753</v>
      </c>
      <c r="G5861" s="1" t="s">
        <v>72</v>
      </c>
      <c r="H5861" s="1" t="s">
        <v>65</v>
      </c>
      <c r="I5861" s="1">
        <v>0.4</v>
      </c>
      <c r="J5861" s="1" t="s">
        <v>75</v>
      </c>
      <c r="K5861" s="1">
        <v>0</v>
      </c>
      <c r="M5861" s="1">
        <v>0</v>
      </c>
      <c r="O5861" s="1">
        <v>0</v>
      </c>
      <c r="Q5861" s="1">
        <v>0</v>
      </c>
      <c r="S5861" s="1">
        <v>0</v>
      </c>
      <c r="U5861" s="1">
        <v>0</v>
      </c>
      <c r="W5861" s="1">
        <v>0</v>
      </c>
      <c r="Y5861" s="1">
        <v>0</v>
      </c>
      <c r="AA5861" s="1">
        <v>0</v>
      </c>
      <c r="AC5861" s="1">
        <v>0</v>
      </c>
      <c r="AE5861" s="1">
        <v>0</v>
      </c>
      <c r="AG5861" s="1">
        <v>1</v>
      </c>
      <c r="AH5861" s="1">
        <v>0</v>
      </c>
    </row>
    <row r="5862" spans="1:34">
      <c r="A5862" s="1" t="s">
        <v>15035</v>
      </c>
      <c r="B5862" s="1" t="s">
        <v>15036</v>
      </c>
      <c r="C5862" s="1" t="s">
        <v>199</v>
      </c>
      <c r="D5862" s="1">
        <v>7</v>
      </c>
      <c r="E5862" s="4">
        <v>44690</v>
      </c>
      <c r="F5862" s="1" t="s">
        <v>15037</v>
      </c>
      <c r="G5862" s="1" t="s">
        <v>80</v>
      </c>
      <c r="H5862" s="1" t="s">
        <v>73</v>
      </c>
      <c r="I5862" s="1">
        <v>0</v>
      </c>
      <c r="J5862" s="1" t="s">
        <v>434</v>
      </c>
      <c r="K5862" s="1">
        <v>0.4</v>
      </c>
      <c r="L5862" s="1" t="s">
        <v>82</v>
      </c>
      <c r="M5862" s="1">
        <v>0.5</v>
      </c>
      <c r="N5862" s="1" t="s">
        <v>83</v>
      </c>
      <c r="O5862" s="1">
        <v>0.6</v>
      </c>
      <c r="P5862" s="1" t="s">
        <v>84</v>
      </c>
      <c r="Q5862" s="1">
        <v>0.7</v>
      </c>
      <c r="R5862" s="1" t="s">
        <v>85</v>
      </c>
      <c r="S5862" s="1">
        <v>0</v>
      </c>
      <c r="U5862" s="1">
        <v>0</v>
      </c>
      <c r="W5862" s="1">
        <v>0</v>
      </c>
      <c r="Y5862" s="1">
        <v>0</v>
      </c>
      <c r="AA5862" s="1">
        <v>0</v>
      </c>
      <c r="AC5862" s="1">
        <v>0</v>
      </c>
      <c r="AE5862" s="1">
        <v>0</v>
      </c>
      <c r="AG5862" s="1">
        <v>4</v>
      </c>
      <c r="AH5862" s="1">
        <v>7500</v>
      </c>
    </row>
    <row r="5863" spans="1:34">
      <c r="A5863" s="1" t="s">
        <v>15038</v>
      </c>
      <c r="B5863" s="1" t="s">
        <v>15039</v>
      </c>
      <c r="C5863" s="1" t="s">
        <v>112</v>
      </c>
      <c r="D5863" s="1">
        <v>11</v>
      </c>
      <c r="E5863" s="1">
        <v>42187</v>
      </c>
      <c r="F5863" s="1" t="s">
        <v>20332</v>
      </c>
      <c r="G5863" s="1" t="s">
        <v>72</v>
      </c>
      <c r="H5863" s="1" t="s">
        <v>65</v>
      </c>
      <c r="I5863" s="1">
        <v>0.7</v>
      </c>
      <c r="J5863" s="1" t="s">
        <v>75</v>
      </c>
      <c r="K5863" s="1">
        <v>0</v>
      </c>
      <c r="M5863" s="1">
        <v>0</v>
      </c>
      <c r="O5863" s="1">
        <v>0</v>
      </c>
      <c r="Q5863" s="1">
        <v>0</v>
      </c>
      <c r="S5863" s="1">
        <v>0</v>
      </c>
      <c r="U5863" s="1">
        <v>0</v>
      </c>
      <c r="W5863" s="1">
        <v>0</v>
      </c>
      <c r="Y5863" s="1">
        <v>0</v>
      </c>
      <c r="AA5863" s="1">
        <v>0</v>
      </c>
      <c r="AC5863" s="1">
        <v>0</v>
      </c>
      <c r="AE5863" s="1">
        <v>0</v>
      </c>
      <c r="AG5863" s="1">
        <v>1</v>
      </c>
      <c r="AH5863" s="1">
        <v>0</v>
      </c>
    </row>
    <row r="5864" spans="1:34">
      <c r="A5864" s="1" t="s">
        <v>15040</v>
      </c>
      <c r="B5864" s="1" t="s">
        <v>15041</v>
      </c>
      <c r="C5864" s="1" t="s">
        <v>152</v>
      </c>
      <c r="D5864" s="1">
        <v>6</v>
      </c>
      <c r="E5864" s="4">
        <v>44631</v>
      </c>
      <c r="F5864" s="1" t="s">
        <v>15042</v>
      </c>
      <c r="G5864" s="1" t="s">
        <v>80</v>
      </c>
      <c r="H5864" s="1" t="s">
        <v>73</v>
      </c>
      <c r="I5864" s="1">
        <v>0</v>
      </c>
      <c r="J5864" s="1" t="s">
        <v>1267</v>
      </c>
      <c r="K5864" s="1">
        <v>0.45</v>
      </c>
      <c r="L5864" s="1" t="s">
        <v>82</v>
      </c>
      <c r="M5864" s="1">
        <v>0.55000000000000004</v>
      </c>
      <c r="N5864" s="1" t="s">
        <v>83</v>
      </c>
      <c r="O5864" s="1">
        <v>0.65</v>
      </c>
      <c r="P5864" s="1" t="s">
        <v>84</v>
      </c>
      <c r="Q5864" s="1">
        <v>0.8</v>
      </c>
      <c r="R5864" s="1" t="s">
        <v>85</v>
      </c>
      <c r="S5864" s="1">
        <v>0</v>
      </c>
      <c r="U5864" s="1">
        <v>0</v>
      </c>
      <c r="W5864" s="1">
        <v>0</v>
      </c>
      <c r="Y5864" s="1">
        <v>0</v>
      </c>
      <c r="AA5864" s="1">
        <v>0</v>
      </c>
      <c r="AC5864" s="1">
        <v>0</v>
      </c>
      <c r="AE5864" s="1">
        <v>0</v>
      </c>
      <c r="AG5864" s="1">
        <v>4</v>
      </c>
      <c r="AH5864" s="1">
        <v>6000</v>
      </c>
    </row>
    <row r="5865" spans="1:34">
      <c r="A5865" s="1" t="s">
        <v>15043</v>
      </c>
      <c r="B5865" s="1" t="s">
        <v>15044</v>
      </c>
      <c r="C5865" s="1" t="s">
        <v>488</v>
      </c>
      <c r="D5865" s="1">
        <v>16</v>
      </c>
      <c r="E5865" s="1">
        <v>43188</v>
      </c>
      <c r="F5865" s="1" t="s">
        <v>20332</v>
      </c>
      <c r="G5865" s="1" t="s">
        <v>72</v>
      </c>
      <c r="H5865" s="1" t="s">
        <v>65</v>
      </c>
      <c r="I5865" s="1">
        <v>0.6</v>
      </c>
      <c r="J5865" s="1" t="s">
        <v>75</v>
      </c>
      <c r="K5865" s="1">
        <v>0</v>
      </c>
      <c r="M5865" s="1">
        <v>0</v>
      </c>
      <c r="O5865" s="1">
        <v>0</v>
      </c>
      <c r="Q5865" s="1">
        <v>0</v>
      </c>
      <c r="S5865" s="1">
        <v>0</v>
      </c>
      <c r="U5865" s="1">
        <v>0</v>
      </c>
      <c r="W5865" s="1">
        <v>0</v>
      </c>
      <c r="Y5865" s="1">
        <v>0</v>
      </c>
      <c r="AA5865" s="1">
        <v>0</v>
      </c>
      <c r="AC5865" s="1">
        <v>0</v>
      </c>
      <c r="AE5865" s="1">
        <v>0</v>
      </c>
      <c r="AG5865" s="1">
        <v>1</v>
      </c>
      <c r="AH5865" s="1">
        <v>0</v>
      </c>
    </row>
    <row r="5866" spans="1:34">
      <c r="A5866" s="1" t="s">
        <v>15045</v>
      </c>
      <c r="B5866" s="1" t="s">
        <v>15046</v>
      </c>
      <c r="C5866" s="1" t="s">
        <v>70</v>
      </c>
      <c r="D5866" s="1">
        <v>3</v>
      </c>
      <c r="E5866" s="4">
        <v>44613</v>
      </c>
      <c r="F5866" s="1" t="s">
        <v>15047</v>
      </c>
      <c r="G5866" s="1" t="s">
        <v>80</v>
      </c>
      <c r="H5866" s="1" t="s">
        <v>73</v>
      </c>
      <c r="I5866" s="1">
        <v>0</v>
      </c>
      <c r="J5866" s="1" t="s">
        <v>81</v>
      </c>
      <c r="K5866" s="1">
        <v>0.5</v>
      </c>
      <c r="L5866" s="1" t="s">
        <v>75</v>
      </c>
      <c r="M5866" s="1">
        <v>0</v>
      </c>
      <c r="O5866" s="1">
        <v>0</v>
      </c>
      <c r="Q5866" s="1">
        <v>0</v>
      </c>
      <c r="S5866" s="1">
        <v>0</v>
      </c>
      <c r="U5866" s="1">
        <v>0</v>
      </c>
      <c r="W5866" s="1">
        <v>0</v>
      </c>
      <c r="Y5866" s="1">
        <v>0</v>
      </c>
      <c r="AA5866" s="1">
        <v>0</v>
      </c>
      <c r="AC5866" s="1">
        <v>0</v>
      </c>
      <c r="AE5866" s="1">
        <v>0</v>
      </c>
      <c r="AG5866" s="1">
        <v>2</v>
      </c>
      <c r="AH5866" s="1">
        <v>15000</v>
      </c>
    </row>
    <row r="5867" spans="1:34">
      <c r="A5867" s="1" t="s">
        <v>15048</v>
      </c>
      <c r="B5867" s="1" t="s">
        <v>15049</v>
      </c>
      <c r="C5867" s="1" t="s">
        <v>259</v>
      </c>
      <c r="D5867" s="1">
        <v>7</v>
      </c>
      <c r="E5867" s="4">
        <v>44599</v>
      </c>
      <c r="F5867" s="1" t="s">
        <v>15050</v>
      </c>
      <c r="G5867" s="1" t="s">
        <v>80</v>
      </c>
      <c r="H5867" s="1" t="s">
        <v>73</v>
      </c>
      <c r="I5867" s="1">
        <v>0.5</v>
      </c>
      <c r="J5867" s="1" t="s">
        <v>82</v>
      </c>
      <c r="K5867" s="1">
        <v>0.51</v>
      </c>
      <c r="L5867" s="1" t="s">
        <v>83</v>
      </c>
      <c r="M5867" s="1">
        <v>0.53</v>
      </c>
      <c r="N5867" s="1" t="s">
        <v>84</v>
      </c>
      <c r="O5867" s="1">
        <v>0.6</v>
      </c>
      <c r="P5867" s="1" t="s">
        <v>85</v>
      </c>
      <c r="Q5867" s="1">
        <v>0</v>
      </c>
      <c r="S5867" s="1">
        <v>0</v>
      </c>
      <c r="U5867" s="1">
        <v>0</v>
      </c>
      <c r="W5867" s="1">
        <v>0</v>
      </c>
      <c r="Y5867" s="1">
        <v>0</v>
      </c>
      <c r="AA5867" s="1">
        <v>0</v>
      </c>
      <c r="AC5867" s="1">
        <v>0</v>
      </c>
      <c r="AE5867" s="1">
        <v>0</v>
      </c>
      <c r="AG5867" s="1">
        <v>3</v>
      </c>
      <c r="AH5867" s="1">
        <v>0</v>
      </c>
    </row>
    <row r="5868" spans="1:34">
      <c r="A5868" s="1" t="s">
        <v>15051</v>
      </c>
      <c r="B5868" s="1" t="s">
        <v>15052</v>
      </c>
      <c r="C5868" s="1" t="s">
        <v>129</v>
      </c>
      <c r="D5868" s="1">
        <v>8</v>
      </c>
      <c r="E5868" s="1">
        <v>44300</v>
      </c>
      <c r="F5868" s="1" t="s">
        <v>20332</v>
      </c>
      <c r="G5868" s="1" t="s">
        <v>72</v>
      </c>
      <c r="H5868" s="1" t="s">
        <v>73</v>
      </c>
      <c r="I5868" s="1">
        <v>0</v>
      </c>
      <c r="J5868" s="1" t="s">
        <v>74</v>
      </c>
      <c r="K5868" s="1">
        <v>0.8</v>
      </c>
      <c r="L5868" s="1" t="s">
        <v>75</v>
      </c>
      <c r="M5868" s="1">
        <v>0</v>
      </c>
      <c r="O5868" s="1">
        <v>0</v>
      </c>
      <c r="Q5868" s="1">
        <v>0</v>
      </c>
      <c r="S5868" s="1">
        <v>0</v>
      </c>
      <c r="U5868" s="1">
        <v>0</v>
      </c>
      <c r="W5868" s="1">
        <v>0</v>
      </c>
      <c r="Y5868" s="1">
        <v>0</v>
      </c>
      <c r="AA5868" s="1">
        <v>0</v>
      </c>
      <c r="AC5868" s="1">
        <v>0</v>
      </c>
      <c r="AE5868" s="1">
        <v>0</v>
      </c>
      <c r="AG5868" s="1">
        <v>2</v>
      </c>
      <c r="AH5868" s="1">
        <v>10000</v>
      </c>
    </row>
    <row r="5869" spans="1:34">
      <c r="A5869" s="1" t="s">
        <v>15053</v>
      </c>
      <c r="B5869" s="1" t="s">
        <v>15054</v>
      </c>
      <c r="C5869" s="1" t="s">
        <v>112</v>
      </c>
      <c r="D5869" s="1">
        <v>22</v>
      </c>
      <c r="E5869" s="4">
        <v>44553</v>
      </c>
      <c r="F5869" s="1" t="s">
        <v>15055</v>
      </c>
      <c r="G5869" s="1" t="s">
        <v>72</v>
      </c>
      <c r="H5869" s="1" t="s">
        <v>65</v>
      </c>
      <c r="I5869" s="1">
        <v>0.8</v>
      </c>
      <c r="J5869" s="1" t="s">
        <v>75</v>
      </c>
      <c r="K5869" s="1">
        <v>0</v>
      </c>
      <c r="M5869" s="1">
        <v>0</v>
      </c>
      <c r="O5869" s="1">
        <v>0</v>
      </c>
      <c r="Q5869" s="1">
        <v>0</v>
      </c>
      <c r="S5869" s="1">
        <v>0</v>
      </c>
      <c r="U5869" s="1">
        <v>0</v>
      </c>
      <c r="W5869" s="1">
        <v>0</v>
      </c>
      <c r="Y5869" s="1">
        <v>0</v>
      </c>
      <c r="AA5869" s="1">
        <v>0</v>
      </c>
      <c r="AC5869" s="1">
        <v>0</v>
      </c>
      <c r="AE5869" s="1">
        <v>0</v>
      </c>
      <c r="AG5869" s="1">
        <v>1</v>
      </c>
      <c r="AH5869" s="1">
        <v>0</v>
      </c>
    </row>
    <row r="5870" spans="1:34">
      <c r="A5870" s="1" t="s">
        <v>15056</v>
      </c>
      <c r="B5870" s="1" t="s">
        <v>15057</v>
      </c>
      <c r="C5870" s="1" t="s">
        <v>626</v>
      </c>
      <c r="D5870" s="1">
        <v>38</v>
      </c>
      <c r="E5870" s="1">
        <v>44193</v>
      </c>
      <c r="F5870" s="1" t="s">
        <v>20332</v>
      </c>
      <c r="G5870" s="1" t="s">
        <v>72</v>
      </c>
      <c r="H5870" s="1" t="s">
        <v>73</v>
      </c>
      <c r="I5870" s="1">
        <v>0</v>
      </c>
      <c r="J5870" s="1" t="s">
        <v>89</v>
      </c>
      <c r="K5870" s="1">
        <v>0.8</v>
      </c>
      <c r="L5870" s="1" t="s">
        <v>75</v>
      </c>
      <c r="M5870" s="1">
        <v>0</v>
      </c>
      <c r="O5870" s="1">
        <v>0</v>
      </c>
      <c r="Q5870" s="1">
        <v>0</v>
      </c>
      <c r="S5870" s="1">
        <v>0</v>
      </c>
      <c r="U5870" s="1">
        <v>0</v>
      </c>
      <c r="W5870" s="1">
        <v>0</v>
      </c>
      <c r="Y5870" s="1">
        <v>0</v>
      </c>
      <c r="AA5870" s="1">
        <v>0</v>
      </c>
      <c r="AC5870" s="1">
        <v>0</v>
      </c>
      <c r="AE5870" s="1">
        <v>0</v>
      </c>
      <c r="AG5870" s="1">
        <v>2</v>
      </c>
      <c r="AH5870" s="1">
        <v>12000</v>
      </c>
    </row>
    <row r="5871" spans="1:34">
      <c r="A5871" s="1" t="s">
        <v>15058</v>
      </c>
      <c r="B5871" s="1" t="s">
        <v>15059</v>
      </c>
      <c r="C5871" s="1" t="s">
        <v>369</v>
      </c>
      <c r="D5871" s="1">
        <v>22</v>
      </c>
      <c r="E5871" s="1">
        <v>44186</v>
      </c>
      <c r="F5871" s="1" t="s">
        <v>20332</v>
      </c>
      <c r="G5871" s="1" t="s">
        <v>1003</v>
      </c>
      <c r="H5871" s="1" t="s">
        <v>65</v>
      </c>
      <c r="I5871" s="1">
        <v>0</v>
      </c>
      <c r="J5871" s="1" t="s">
        <v>75</v>
      </c>
      <c r="K5871" s="1">
        <v>0</v>
      </c>
      <c r="M5871" s="1">
        <v>0</v>
      </c>
      <c r="O5871" s="1">
        <v>0</v>
      </c>
      <c r="Q5871" s="1">
        <v>0</v>
      </c>
      <c r="S5871" s="1">
        <v>0</v>
      </c>
      <c r="U5871" s="1">
        <v>0</v>
      </c>
      <c r="W5871" s="1">
        <v>0</v>
      </c>
      <c r="Y5871" s="1">
        <v>0</v>
      </c>
      <c r="AA5871" s="1">
        <v>0</v>
      </c>
      <c r="AC5871" s="1">
        <v>0</v>
      </c>
      <c r="AE5871" s="1">
        <v>0</v>
      </c>
      <c r="AG5871" s="1">
        <v>1</v>
      </c>
      <c r="AH5871" s="1">
        <v>0</v>
      </c>
    </row>
    <row r="5872" spans="1:34">
      <c r="A5872" s="1" t="s">
        <v>15060</v>
      </c>
      <c r="B5872" s="1" t="s">
        <v>15061</v>
      </c>
      <c r="C5872" s="1" t="s">
        <v>506</v>
      </c>
      <c r="D5872" s="1">
        <v>3</v>
      </c>
      <c r="E5872" s="1">
        <v>44305</v>
      </c>
      <c r="F5872" s="1" t="s">
        <v>20332</v>
      </c>
      <c r="G5872" s="1" t="s">
        <v>72</v>
      </c>
      <c r="H5872" s="1" t="s">
        <v>65</v>
      </c>
      <c r="I5872" s="1">
        <v>0.8</v>
      </c>
      <c r="J5872" s="1" t="s">
        <v>75</v>
      </c>
      <c r="K5872" s="1">
        <v>0</v>
      </c>
      <c r="M5872" s="1">
        <v>0</v>
      </c>
      <c r="O5872" s="1">
        <v>0</v>
      </c>
      <c r="Q5872" s="1">
        <v>0</v>
      </c>
      <c r="S5872" s="1">
        <v>0</v>
      </c>
      <c r="U5872" s="1">
        <v>0</v>
      </c>
      <c r="W5872" s="1">
        <v>0</v>
      </c>
      <c r="Y5872" s="1">
        <v>0</v>
      </c>
      <c r="AA5872" s="1">
        <v>0</v>
      </c>
      <c r="AC5872" s="1">
        <v>0</v>
      </c>
      <c r="AE5872" s="1">
        <v>0</v>
      </c>
      <c r="AG5872" s="1">
        <v>1</v>
      </c>
      <c r="AH5872" s="1">
        <v>0</v>
      </c>
    </row>
    <row r="5873" spans="1:34">
      <c r="A5873" s="1" t="s">
        <v>15062</v>
      </c>
      <c r="B5873" s="1" t="s">
        <v>15063</v>
      </c>
      <c r="C5873" s="1" t="s">
        <v>112</v>
      </c>
      <c r="D5873" s="1">
        <v>7</v>
      </c>
      <c r="E5873" s="4">
        <v>44664</v>
      </c>
      <c r="F5873" s="1" t="s">
        <v>15064</v>
      </c>
      <c r="G5873" s="1" t="s">
        <v>72</v>
      </c>
      <c r="H5873" s="1" t="s">
        <v>65</v>
      </c>
      <c r="I5873" s="1">
        <v>0.8</v>
      </c>
      <c r="J5873" s="1" t="s">
        <v>75</v>
      </c>
      <c r="K5873" s="1">
        <v>0</v>
      </c>
      <c r="M5873" s="1">
        <v>0</v>
      </c>
      <c r="O5873" s="1">
        <v>0</v>
      </c>
      <c r="Q5873" s="1">
        <v>0</v>
      </c>
      <c r="S5873" s="1">
        <v>0</v>
      </c>
      <c r="U5873" s="1">
        <v>0</v>
      </c>
      <c r="W5873" s="1">
        <v>0</v>
      </c>
      <c r="Y5873" s="1">
        <v>0</v>
      </c>
      <c r="AA5873" s="1">
        <v>0</v>
      </c>
      <c r="AC5873" s="1">
        <v>0</v>
      </c>
      <c r="AE5873" s="1">
        <v>0</v>
      </c>
      <c r="AG5873" s="1">
        <v>1</v>
      </c>
      <c r="AH5873" s="1">
        <v>0</v>
      </c>
    </row>
    <row r="5874" spans="1:34">
      <c r="A5874" s="1" t="s">
        <v>15065</v>
      </c>
      <c r="B5874" s="1" t="s">
        <v>15066</v>
      </c>
      <c r="C5874" s="1" t="s">
        <v>225</v>
      </c>
      <c r="D5874" s="1">
        <v>3</v>
      </c>
      <c r="E5874" s="4">
        <v>44649</v>
      </c>
      <c r="F5874" s="1" t="s">
        <v>15067</v>
      </c>
      <c r="G5874" s="1" t="s">
        <v>72</v>
      </c>
      <c r="H5874" s="1" t="s">
        <v>65</v>
      </c>
      <c r="I5874" s="1">
        <v>0.8</v>
      </c>
      <c r="J5874" s="1" t="s">
        <v>75</v>
      </c>
      <c r="K5874" s="1">
        <v>0</v>
      </c>
      <c r="M5874" s="1">
        <v>0</v>
      </c>
      <c r="O5874" s="1">
        <v>0</v>
      </c>
      <c r="Q5874" s="1">
        <v>0</v>
      </c>
      <c r="S5874" s="1">
        <v>0</v>
      </c>
      <c r="U5874" s="1">
        <v>0</v>
      </c>
      <c r="W5874" s="1">
        <v>0</v>
      </c>
      <c r="Y5874" s="1">
        <v>0</v>
      </c>
      <c r="AA5874" s="1">
        <v>0</v>
      </c>
      <c r="AC5874" s="1">
        <v>0</v>
      </c>
      <c r="AE5874" s="1">
        <v>0</v>
      </c>
      <c r="AG5874" s="1">
        <v>1</v>
      </c>
      <c r="AH5874" s="1">
        <v>0</v>
      </c>
    </row>
    <row r="5875" spans="1:34">
      <c r="A5875" s="1" t="s">
        <v>15068</v>
      </c>
      <c r="B5875" s="1" t="s">
        <v>15069</v>
      </c>
      <c r="C5875" s="1" t="s">
        <v>121</v>
      </c>
      <c r="D5875" s="1">
        <v>10</v>
      </c>
      <c r="E5875" s="4">
        <v>44694</v>
      </c>
      <c r="F5875" s="1" t="s">
        <v>15070</v>
      </c>
      <c r="G5875" s="1" t="s">
        <v>72</v>
      </c>
      <c r="H5875" s="1" t="s">
        <v>73</v>
      </c>
      <c r="I5875" s="1">
        <v>0</v>
      </c>
      <c r="J5875" s="1" t="s">
        <v>434</v>
      </c>
      <c r="K5875" s="1">
        <v>0.8</v>
      </c>
      <c r="L5875" s="1" t="s">
        <v>75</v>
      </c>
      <c r="M5875" s="1">
        <v>0</v>
      </c>
      <c r="O5875" s="1">
        <v>0</v>
      </c>
      <c r="Q5875" s="1">
        <v>0</v>
      </c>
      <c r="S5875" s="1">
        <v>0</v>
      </c>
      <c r="U5875" s="1">
        <v>0</v>
      </c>
      <c r="W5875" s="1">
        <v>0</v>
      </c>
      <c r="Y5875" s="1">
        <v>0</v>
      </c>
      <c r="AA5875" s="1">
        <v>0</v>
      </c>
      <c r="AC5875" s="1">
        <v>0</v>
      </c>
      <c r="AE5875" s="1">
        <v>0</v>
      </c>
      <c r="AG5875" s="1">
        <v>2</v>
      </c>
      <c r="AH5875" s="1">
        <v>7500</v>
      </c>
    </row>
    <row r="5876" spans="1:34">
      <c r="A5876" s="1" t="s">
        <v>15071</v>
      </c>
      <c r="B5876" s="1" t="s">
        <v>15072</v>
      </c>
      <c r="C5876" s="1" t="s">
        <v>225</v>
      </c>
      <c r="D5876" s="1">
        <v>10</v>
      </c>
      <c r="E5876" s="4">
        <v>44636</v>
      </c>
      <c r="F5876" s="1" t="s">
        <v>15073</v>
      </c>
      <c r="G5876" s="1" t="s">
        <v>72</v>
      </c>
      <c r="H5876" s="1" t="s">
        <v>65</v>
      </c>
      <c r="I5876" s="1">
        <v>0.8</v>
      </c>
      <c r="J5876" s="1" t="s">
        <v>75</v>
      </c>
      <c r="K5876" s="1">
        <v>0</v>
      </c>
      <c r="M5876" s="1">
        <v>0</v>
      </c>
      <c r="O5876" s="1">
        <v>0</v>
      </c>
      <c r="Q5876" s="1">
        <v>0</v>
      </c>
      <c r="S5876" s="1">
        <v>0</v>
      </c>
      <c r="U5876" s="1">
        <v>0</v>
      </c>
      <c r="W5876" s="1">
        <v>0</v>
      </c>
      <c r="Y5876" s="1">
        <v>0</v>
      </c>
      <c r="AA5876" s="1">
        <v>0</v>
      </c>
      <c r="AC5876" s="1">
        <v>0</v>
      </c>
      <c r="AE5876" s="1">
        <v>0</v>
      </c>
      <c r="AG5876" s="1">
        <v>1</v>
      </c>
      <c r="AH5876" s="1">
        <v>0</v>
      </c>
    </row>
    <row r="5877" spans="1:34">
      <c r="A5877" s="1" t="s">
        <v>15074</v>
      </c>
      <c r="B5877" s="1" t="s">
        <v>15075</v>
      </c>
      <c r="C5877" s="1" t="s">
        <v>95</v>
      </c>
      <c r="H5877" s="1" t="s">
        <v>65</v>
      </c>
      <c r="I5877" s="1" t="s">
        <v>66</v>
      </c>
      <c r="V5877" s="1" t="s">
        <v>67</v>
      </c>
    </row>
    <row r="5878" spans="1:34">
      <c r="A5878" s="1" t="s">
        <v>15076</v>
      </c>
      <c r="B5878" s="1" t="s">
        <v>15077</v>
      </c>
      <c r="C5878" s="1" t="s">
        <v>112</v>
      </c>
      <c r="D5878" s="1">
        <v>44</v>
      </c>
      <c r="E5878" s="4">
        <v>44552</v>
      </c>
      <c r="F5878" s="1" t="s">
        <v>15078</v>
      </c>
      <c r="G5878" s="1" t="s">
        <v>72</v>
      </c>
      <c r="H5878" s="1" t="s">
        <v>65</v>
      </c>
      <c r="I5878" s="1">
        <v>0.4</v>
      </c>
      <c r="J5878" s="1" t="s">
        <v>75</v>
      </c>
      <c r="K5878" s="1">
        <v>0</v>
      </c>
      <c r="M5878" s="1">
        <v>0</v>
      </c>
      <c r="O5878" s="1">
        <v>0</v>
      </c>
      <c r="Q5878" s="1">
        <v>0</v>
      </c>
      <c r="S5878" s="1">
        <v>0</v>
      </c>
      <c r="U5878" s="1">
        <v>0</v>
      </c>
      <c r="W5878" s="1">
        <v>0</v>
      </c>
      <c r="Y5878" s="1">
        <v>0</v>
      </c>
      <c r="AA5878" s="1">
        <v>0</v>
      </c>
      <c r="AC5878" s="1">
        <v>0</v>
      </c>
      <c r="AE5878" s="1">
        <v>0</v>
      </c>
      <c r="AG5878" s="1">
        <v>1</v>
      </c>
      <c r="AH5878" s="1">
        <v>0</v>
      </c>
    </row>
    <row r="5879" spans="1:34">
      <c r="A5879" s="1" t="s">
        <v>15079</v>
      </c>
      <c r="B5879" s="1" t="s">
        <v>15080</v>
      </c>
      <c r="C5879" s="1" t="s">
        <v>152</v>
      </c>
      <c r="D5879" s="1">
        <v>25</v>
      </c>
      <c r="E5879" s="1">
        <v>44039</v>
      </c>
      <c r="F5879" s="1" t="s">
        <v>20332</v>
      </c>
      <c r="G5879" s="1" t="s">
        <v>72</v>
      </c>
      <c r="H5879" s="1" t="s">
        <v>73</v>
      </c>
      <c r="I5879" s="1">
        <v>0</v>
      </c>
      <c r="J5879" s="1" t="s">
        <v>284</v>
      </c>
      <c r="K5879" s="1">
        <v>0.8</v>
      </c>
      <c r="L5879" s="1" t="s">
        <v>75</v>
      </c>
      <c r="M5879" s="1">
        <v>0</v>
      </c>
      <c r="O5879" s="1">
        <v>0</v>
      </c>
      <c r="Q5879" s="1">
        <v>0</v>
      </c>
      <c r="S5879" s="1">
        <v>0</v>
      </c>
      <c r="U5879" s="1">
        <v>0</v>
      </c>
      <c r="W5879" s="1">
        <v>0</v>
      </c>
      <c r="Y5879" s="1">
        <v>0</v>
      </c>
      <c r="AA5879" s="1">
        <v>0</v>
      </c>
      <c r="AC5879" s="1">
        <v>0</v>
      </c>
      <c r="AE5879" s="1">
        <v>0</v>
      </c>
      <c r="AG5879" s="1">
        <v>2</v>
      </c>
      <c r="AH5879" s="1">
        <v>16000</v>
      </c>
    </row>
    <row r="5880" spans="1:34">
      <c r="A5880" s="1" t="s">
        <v>15081</v>
      </c>
      <c r="B5880" s="1" t="s">
        <v>15082</v>
      </c>
      <c r="C5880" s="1" t="s">
        <v>126</v>
      </c>
      <c r="D5880" s="1">
        <v>61</v>
      </c>
      <c r="E5880" s="1">
        <v>40165</v>
      </c>
      <c r="F5880" s="1" t="s">
        <v>20332</v>
      </c>
      <c r="G5880" s="1" t="s">
        <v>72</v>
      </c>
      <c r="H5880" s="1" t="s">
        <v>65</v>
      </c>
      <c r="I5880" s="1">
        <v>0.2</v>
      </c>
      <c r="J5880" s="1" t="s">
        <v>75</v>
      </c>
      <c r="K5880" s="1">
        <v>0</v>
      </c>
      <c r="M5880" s="1">
        <v>0</v>
      </c>
      <c r="O5880" s="1">
        <v>0</v>
      </c>
      <c r="Q5880" s="1">
        <v>0</v>
      </c>
      <c r="S5880" s="1">
        <v>0</v>
      </c>
      <c r="U5880" s="1">
        <v>0</v>
      </c>
      <c r="W5880" s="1">
        <v>0</v>
      </c>
      <c r="Y5880" s="1">
        <v>0</v>
      </c>
      <c r="AA5880" s="1">
        <v>0</v>
      </c>
      <c r="AC5880" s="1">
        <v>0</v>
      </c>
      <c r="AE5880" s="1">
        <v>0</v>
      </c>
      <c r="AG5880" s="1">
        <v>1</v>
      </c>
      <c r="AH5880" s="1">
        <v>0</v>
      </c>
    </row>
    <row r="5881" spans="1:34">
      <c r="A5881" s="1" t="s">
        <v>15083</v>
      </c>
      <c r="B5881" s="1" t="s">
        <v>15084</v>
      </c>
      <c r="C5881" s="1" t="s">
        <v>30</v>
      </c>
      <c r="D5881" s="1">
        <v>72</v>
      </c>
      <c r="E5881" s="4">
        <v>44560</v>
      </c>
      <c r="F5881" s="1" t="s">
        <v>15085</v>
      </c>
      <c r="G5881" s="1" t="s">
        <v>72</v>
      </c>
      <c r="H5881" s="1" t="s">
        <v>73</v>
      </c>
      <c r="I5881" s="1">
        <v>0</v>
      </c>
      <c r="J5881" s="1" t="s">
        <v>690</v>
      </c>
      <c r="K5881" s="1">
        <v>0.8</v>
      </c>
      <c r="L5881" s="1" t="s">
        <v>75</v>
      </c>
      <c r="M5881" s="1">
        <v>0</v>
      </c>
      <c r="O5881" s="1">
        <v>0</v>
      </c>
      <c r="Q5881" s="1">
        <v>0</v>
      </c>
      <c r="S5881" s="1">
        <v>0</v>
      </c>
      <c r="U5881" s="1">
        <v>0</v>
      </c>
      <c r="W5881" s="1">
        <v>0</v>
      </c>
      <c r="Y5881" s="1">
        <v>0</v>
      </c>
      <c r="AA5881" s="1">
        <v>0</v>
      </c>
      <c r="AC5881" s="1">
        <v>0</v>
      </c>
      <c r="AE5881" s="1">
        <v>0</v>
      </c>
      <c r="AG5881" s="1">
        <v>2</v>
      </c>
      <c r="AH5881" s="1">
        <v>11999.99</v>
      </c>
    </row>
    <row r="5882" spans="1:34">
      <c r="A5882" s="1" t="s">
        <v>15086</v>
      </c>
      <c r="B5882" s="1" t="s">
        <v>15087</v>
      </c>
      <c r="C5882" s="1" t="s">
        <v>287</v>
      </c>
      <c r="D5882" s="1">
        <v>8</v>
      </c>
      <c r="E5882" s="1">
        <v>44273</v>
      </c>
      <c r="F5882" s="1" t="s">
        <v>20332</v>
      </c>
      <c r="G5882" s="1" t="s">
        <v>72</v>
      </c>
      <c r="H5882" s="1" t="s">
        <v>65</v>
      </c>
      <c r="I5882" s="1">
        <v>0.65</v>
      </c>
      <c r="J5882" s="1" t="s">
        <v>75</v>
      </c>
      <c r="K5882" s="1">
        <v>0</v>
      </c>
      <c r="M5882" s="1">
        <v>0</v>
      </c>
      <c r="O5882" s="1">
        <v>0</v>
      </c>
      <c r="Q5882" s="1">
        <v>0</v>
      </c>
      <c r="S5882" s="1">
        <v>0</v>
      </c>
      <c r="U5882" s="1">
        <v>0</v>
      </c>
      <c r="W5882" s="1">
        <v>0</v>
      </c>
      <c r="Y5882" s="1">
        <v>0</v>
      </c>
      <c r="AA5882" s="1">
        <v>0</v>
      </c>
      <c r="AC5882" s="1">
        <v>0</v>
      </c>
      <c r="AE5882" s="1">
        <v>0</v>
      </c>
      <c r="AG5882" s="1">
        <v>1</v>
      </c>
      <c r="AH5882" s="1">
        <v>0</v>
      </c>
    </row>
    <row r="5883" spans="1:34">
      <c r="A5883" s="1" t="s">
        <v>15088</v>
      </c>
      <c r="B5883" s="1" t="s">
        <v>15089</v>
      </c>
      <c r="C5883" s="1" t="s">
        <v>1707</v>
      </c>
      <c r="D5883" s="1">
        <v>57</v>
      </c>
      <c r="E5883" s="4">
        <v>44559</v>
      </c>
      <c r="F5883" s="1" t="s">
        <v>15090</v>
      </c>
      <c r="G5883" s="1" t="s">
        <v>72</v>
      </c>
      <c r="H5883" s="1" t="s">
        <v>65</v>
      </c>
      <c r="I5883" s="1">
        <v>0.8</v>
      </c>
      <c r="J5883" s="1" t="s">
        <v>75</v>
      </c>
      <c r="K5883" s="1">
        <v>0</v>
      </c>
      <c r="M5883" s="1">
        <v>0</v>
      </c>
      <c r="O5883" s="1">
        <v>0</v>
      </c>
      <c r="Q5883" s="1">
        <v>0</v>
      </c>
      <c r="S5883" s="1">
        <v>0</v>
      </c>
      <c r="U5883" s="1">
        <v>0</v>
      </c>
      <c r="W5883" s="1">
        <v>0</v>
      </c>
      <c r="Y5883" s="1">
        <v>0</v>
      </c>
      <c r="AA5883" s="1">
        <v>0</v>
      </c>
      <c r="AC5883" s="1">
        <v>0</v>
      </c>
      <c r="AE5883" s="1">
        <v>0</v>
      </c>
      <c r="AG5883" s="1">
        <v>1</v>
      </c>
      <c r="AH5883" s="1">
        <v>0</v>
      </c>
    </row>
    <row r="5884" spans="1:34">
      <c r="A5884" s="1" t="s">
        <v>15091</v>
      </c>
      <c r="B5884" s="1" t="s">
        <v>15092</v>
      </c>
      <c r="C5884" s="1" t="s">
        <v>369</v>
      </c>
      <c r="D5884" s="1">
        <v>41</v>
      </c>
      <c r="E5884" s="4">
        <v>44530</v>
      </c>
      <c r="F5884" s="1" t="s">
        <v>15093</v>
      </c>
      <c r="G5884" s="1" t="s">
        <v>1003</v>
      </c>
      <c r="H5884" s="1" t="s">
        <v>65</v>
      </c>
      <c r="I5884" s="1">
        <v>0</v>
      </c>
      <c r="J5884" s="1" t="s">
        <v>75</v>
      </c>
      <c r="K5884" s="1">
        <v>0</v>
      </c>
      <c r="M5884" s="1">
        <v>0</v>
      </c>
      <c r="O5884" s="1">
        <v>0</v>
      </c>
      <c r="Q5884" s="1">
        <v>0</v>
      </c>
      <c r="S5884" s="1">
        <v>0</v>
      </c>
      <c r="U5884" s="1">
        <v>0</v>
      </c>
      <c r="W5884" s="1">
        <v>0</v>
      </c>
      <c r="Y5884" s="1">
        <v>0</v>
      </c>
      <c r="AA5884" s="1">
        <v>0</v>
      </c>
      <c r="AC5884" s="1">
        <v>0</v>
      </c>
      <c r="AE5884" s="1">
        <v>0</v>
      </c>
      <c r="AG5884" s="1">
        <v>1</v>
      </c>
      <c r="AH5884" s="1">
        <v>0</v>
      </c>
    </row>
    <row r="5885" spans="1:34">
      <c r="A5885" s="1" t="s">
        <v>15094</v>
      </c>
      <c r="B5885" s="1" t="s">
        <v>15095</v>
      </c>
      <c r="C5885" s="1" t="s">
        <v>337</v>
      </c>
      <c r="D5885" s="1">
        <v>11</v>
      </c>
      <c r="E5885" s="4">
        <v>44643</v>
      </c>
      <c r="F5885" s="1" t="s">
        <v>15096</v>
      </c>
      <c r="G5885" s="1" t="s">
        <v>80</v>
      </c>
      <c r="H5885" s="1" t="s">
        <v>73</v>
      </c>
      <c r="I5885" s="1">
        <v>0.2</v>
      </c>
      <c r="J5885" s="1" t="s">
        <v>82</v>
      </c>
      <c r="K5885" s="1">
        <v>0.4</v>
      </c>
      <c r="L5885" s="1" t="s">
        <v>83</v>
      </c>
      <c r="M5885" s="1">
        <v>0.41</v>
      </c>
      <c r="N5885" s="1" t="s">
        <v>84</v>
      </c>
      <c r="O5885" s="1">
        <v>0.43</v>
      </c>
      <c r="P5885" s="1" t="s">
        <v>85</v>
      </c>
      <c r="Q5885" s="1">
        <v>0</v>
      </c>
      <c r="S5885" s="1">
        <v>0</v>
      </c>
      <c r="U5885" s="1">
        <v>0</v>
      </c>
      <c r="W5885" s="1">
        <v>0</v>
      </c>
      <c r="Y5885" s="1">
        <v>0</v>
      </c>
      <c r="AA5885" s="1">
        <v>0</v>
      </c>
      <c r="AC5885" s="1">
        <v>0</v>
      </c>
      <c r="AE5885" s="1">
        <v>0</v>
      </c>
      <c r="AG5885" s="1">
        <v>3</v>
      </c>
      <c r="AH5885" s="1">
        <v>0</v>
      </c>
    </row>
    <row r="5886" spans="1:34">
      <c r="A5886" s="1" t="s">
        <v>15097</v>
      </c>
      <c r="B5886" s="1" t="s">
        <v>15098</v>
      </c>
      <c r="C5886" s="1" t="s">
        <v>112</v>
      </c>
      <c r="D5886" s="1">
        <v>26</v>
      </c>
      <c r="E5886" s="1">
        <v>44678</v>
      </c>
      <c r="F5886" s="1" t="s">
        <v>20754</v>
      </c>
      <c r="G5886" s="1" t="s">
        <v>80</v>
      </c>
      <c r="H5886" s="1" t="s">
        <v>73</v>
      </c>
      <c r="I5886" s="1">
        <v>0</v>
      </c>
      <c r="J5886" s="1" t="s">
        <v>20755</v>
      </c>
      <c r="K5886" s="1">
        <v>0</v>
      </c>
      <c r="L5886" s="1" t="s">
        <v>20756</v>
      </c>
      <c r="M5886" s="1">
        <v>0.55000000000000004</v>
      </c>
      <c r="N5886" s="1" t="s">
        <v>20757</v>
      </c>
      <c r="O5886" s="1">
        <v>0.6</v>
      </c>
      <c r="P5886" s="1" t="s">
        <v>20758</v>
      </c>
      <c r="Q5886" s="1">
        <v>0.7</v>
      </c>
      <c r="R5886" s="1" t="s">
        <v>20759</v>
      </c>
      <c r="S5886" s="1">
        <v>0.75</v>
      </c>
      <c r="T5886" s="1" t="s">
        <v>20760</v>
      </c>
      <c r="U5886" s="1">
        <v>0</v>
      </c>
      <c r="W5886" s="1">
        <v>0</v>
      </c>
      <c r="Y5886" s="1">
        <v>0</v>
      </c>
      <c r="AA5886" s="1">
        <v>0</v>
      </c>
      <c r="AC5886" s="1">
        <v>0</v>
      </c>
      <c r="AE5886" s="1">
        <v>0</v>
      </c>
      <c r="AG5886" s="1">
        <v>0</v>
      </c>
      <c r="AH5886" s="1">
        <v>0</v>
      </c>
    </row>
    <row r="5887" spans="1:34">
      <c r="A5887" s="1" t="s">
        <v>15099</v>
      </c>
      <c r="B5887" s="1" t="s">
        <v>15100</v>
      </c>
      <c r="C5887" s="1" t="s">
        <v>506</v>
      </c>
      <c r="D5887" s="1">
        <v>12</v>
      </c>
      <c r="E5887" s="1">
        <v>44344</v>
      </c>
      <c r="F5887" s="1" t="s">
        <v>20332</v>
      </c>
      <c r="G5887" s="1" t="s">
        <v>72</v>
      </c>
      <c r="H5887" s="1" t="s">
        <v>65</v>
      </c>
      <c r="I5887" s="1">
        <v>0.4</v>
      </c>
      <c r="J5887" s="1" t="s">
        <v>75</v>
      </c>
      <c r="K5887" s="1">
        <v>0</v>
      </c>
      <c r="M5887" s="1">
        <v>0</v>
      </c>
      <c r="O5887" s="1">
        <v>0</v>
      </c>
      <c r="Q5887" s="1">
        <v>0</v>
      </c>
      <c r="S5887" s="1">
        <v>0</v>
      </c>
      <c r="U5887" s="1">
        <v>0</v>
      </c>
      <c r="W5887" s="1">
        <v>0</v>
      </c>
      <c r="Y5887" s="1">
        <v>0</v>
      </c>
      <c r="AA5887" s="1">
        <v>0</v>
      </c>
      <c r="AC5887" s="1">
        <v>0</v>
      </c>
      <c r="AE5887" s="1">
        <v>0</v>
      </c>
      <c r="AG5887" s="1">
        <v>1</v>
      </c>
      <c r="AH5887" s="1">
        <v>0</v>
      </c>
    </row>
    <row r="5888" spans="1:34">
      <c r="A5888" s="1" t="s">
        <v>15101</v>
      </c>
      <c r="B5888" s="1" t="s">
        <v>15102</v>
      </c>
      <c r="C5888" s="1" t="s">
        <v>101</v>
      </c>
      <c r="D5888" s="1">
        <v>18</v>
      </c>
      <c r="E5888" s="4">
        <v>44711</v>
      </c>
      <c r="F5888" s="1" t="s">
        <v>15103</v>
      </c>
      <c r="G5888" s="1" t="s">
        <v>72</v>
      </c>
      <c r="H5888" s="1" t="s">
        <v>65</v>
      </c>
      <c r="I5888" s="1">
        <v>0.4</v>
      </c>
      <c r="J5888" s="1" t="s">
        <v>75</v>
      </c>
      <c r="K5888" s="1">
        <v>0</v>
      </c>
      <c r="M5888" s="1">
        <v>0</v>
      </c>
      <c r="O5888" s="1">
        <v>0</v>
      </c>
      <c r="Q5888" s="1">
        <v>0</v>
      </c>
      <c r="S5888" s="1">
        <v>0</v>
      </c>
      <c r="U5888" s="1">
        <v>0</v>
      </c>
      <c r="W5888" s="1">
        <v>0</v>
      </c>
      <c r="Y5888" s="1">
        <v>0</v>
      </c>
      <c r="AA5888" s="1">
        <v>0</v>
      </c>
      <c r="AC5888" s="1">
        <v>0</v>
      </c>
      <c r="AE5888" s="1">
        <v>0</v>
      </c>
      <c r="AG5888" s="1">
        <v>1</v>
      </c>
      <c r="AH5888" s="1">
        <v>0</v>
      </c>
    </row>
    <row r="5889" spans="1:34">
      <c r="A5889" s="1" t="s">
        <v>15104</v>
      </c>
      <c r="B5889" s="1" t="s">
        <v>15105</v>
      </c>
      <c r="C5889" s="1" t="s">
        <v>163</v>
      </c>
      <c r="D5889" s="1">
        <v>6</v>
      </c>
      <c r="E5889" s="1">
        <v>44293</v>
      </c>
      <c r="F5889" s="1" t="s">
        <v>20332</v>
      </c>
      <c r="G5889" s="1" t="s">
        <v>72</v>
      </c>
      <c r="H5889" s="1" t="s">
        <v>73</v>
      </c>
      <c r="I5889" s="1">
        <v>0</v>
      </c>
      <c r="J5889" s="1" t="s">
        <v>222</v>
      </c>
      <c r="K5889" s="1">
        <v>0.4</v>
      </c>
      <c r="L5889" s="1" t="s">
        <v>75</v>
      </c>
      <c r="M5889" s="1">
        <v>0</v>
      </c>
      <c r="O5889" s="1">
        <v>0</v>
      </c>
      <c r="Q5889" s="1">
        <v>0</v>
      </c>
      <c r="S5889" s="1">
        <v>0</v>
      </c>
      <c r="U5889" s="1">
        <v>0</v>
      </c>
      <c r="W5889" s="1">
        <v>0</v>
      </c>
      <c r="Y5889" s="1">
        <v>0</v>
      </c>
      <c r="AA5889" s="1">
        <v>0</v>
      </c>
      <c r="AC5889" s="1">
        <v>0</v>
      </c>
      <c r="AE5889" s="1">
        <v>0</v>
      </c>
      <c r="AG5889" s="1">
        <v>2</v>
      </c>
      <c r="AH5889" s="1">
        <v>9999.99</v>
      </c>
    </row>
    <row r="5890" spans="1:34">
      <c r="A5890" s="1" t="s">
        <v>15106</v>
      </c>
      <c r="B5890" s="1" t="s">
        <v>15107</v>
      </c>
      <c r="C5890" s="1" t="s">
        <v>129</v>
      </c>
      <c r="D5890" s="1">
        <v>32</v>
      </c>
      <c r="E5890" s="1">
        <v>41911</v>
      </c>
      <c r="F5890" s="1" t="s">
        <v>20332</v>
      </c>
      <c r="G5890" s="1" t="s">
        <v>72</v>
      </c>
      <c r="H5890" s="1" t="s">
        <v>65</v>
      </c>
      <c r="I5890" s="1">
        <v>0.5</v>
      </c>
      <c r="J5890" s="1" t="s">
        <v>75</v>
      </c>
      <c r="K5890" s="1">
        <v>0</v>
      </c>
      <c r="M5890" s="1">
        <v>0</v>
      </c>
      <c r="O5890" s="1">
        <v>0</v>
      </c>
      <c r="Q5890" s="1">
        <v>0</v>
      </c>
      <c r="S5890" s="1">
        <v>0</v>
      </c>
      <c r="U5890" s="1">
        <v>0</v>
      </c>
      <c r="W5890" s="1">
        <v>0</v>
      </c>
      <c r="Y5890" s="1">
        <v>0</v>
      </c>
      <c r="AA5890" s="1">
        <v>0</v>
      </c>
      <c r="AC5890" s="1">
        <v>0</v>
      </c>
      <c r="AE5890" s="1">
        <v>0</v>
      </c>
      <c r="AG5890" s="1">
        <v>1</v>
      </c>
      <c r="AH5890" s="1">
        <v>0</v>
      </c>
    </row>
    <row r="5891" spans="1:34">
      <c r="A5891" s="1" t="s">
        <v>15108</v>
      </c>
      <c r="B5891" s="1" t="s">
        <v>15109</v>
      </c>
      <c r="C5891" s="1" t="s">
        <v>322</v>
      </c>
      <c r="D5891" s="1">
        <v>6</v>
      </c>
      <c r="E5891" s="4">
        <v>44681</v>
      </c>
      <c r="F5891" s="1" t="s">
        <v>15110</v>
      </c>
      <c r="G5891" s="1" t="s">
        <v>80</v>
      </c>
      <c r="H5891" s="1" t="s">
        <v>73</v>
      </c>
      <c r="I5891" s="1">
        <v>0.25</v>
      </c>
      <c r="J5891" s="1" t="s">
        <v>82</v>
      </c>
      <c r="K5891" s="1">
        <v>0.28999999999999998</v>
      </c>
      <c r="L5891" s="1" t="s">
        <v>83</v>
      </c>
      <c r="M5891" s="1">
        <v>0.31</v>
      </c>
      <c r="N5891" s="1" t="s">
        <v>84</v>
      </c>
      <c r="O5891" s="1">
        <v>0.35</v>
      </c>
      <c r="P5891" s="1" t="s">
        <v>85</v>
      </c>
      <c r="Q5891" s="1">
        <v>0</v>
      </c>
      <c r="S5891" s="1">
        <v>0</v>
      </c>
      <c r="U5891" s="1">
        <v>0</v>
      </c>
      <c r="W5891" s="1">
        <v>0</v>
      </c>
      <c r="Y5891" s="1">
        <v>0</v>
      </c>
      <c r="AA5891" s="1">
        <v>0</v>
      </c>
      <c r="AC5891" s="1">
        <v>0</v>
      </c>
      <c r="AE5891" s="1">
        <v>0</v>
      </c>
      <c r="AG5891" s="1">
        <v>3</v>
      </c>
      <c r="AH5891" s="1">
        <v>0</v>
      </c>
    </row>
    <row r="5892" spans="1:34">
      <c r="A5892" s="1" t="s">
        <v>15111</v>
      </c>
      <c r="B5892" s="1" t="s">
        <v>15112</v>
      </c>
      <c r="C5892" s="1" t="s">
        <v>259</v>
      </c>
      <c r="D5892" s="1">
        <v>7</v>
      </c>
      <c r="E5892" s="4">
        <v>44621</v>
      </c>
      <c r="F5892" s="1" t="s">
        <v>15113</v>
      </c>
      <c r="G5892" s="1" t="s">
        <v>72</v>
      </c>
      <c r="H5892" s="1" t="s">
        <v>65</v>
      </c>
      <c r="I5892" s="1">
        <v>0.3</v>
      </c>
      <c r="J5892" s="1" t="s">
        <v>75</v>
      </c>
      <c r="K5892" s="1">
        <v>0</v>
      </c>
      <c r="M5892" s="1">
        <v>0</v>
      </c>
      <c r="O5892" s="1">
        <v>0</v>
      </c>
      <c r="Q5892" s="1">
        <v>0</v>
      </c>
      <c r="S5892" s="1">
        <v>0</v>
      </c>
      <c r="U5892" s="1">
        <v>0</v>
      </c>
      <c r="W5892" s="1">
        <v>0</v>
      </c>
      <c r="Y5892" s="1">
        <v>0</v>
      </c>
      <c r="AA5892" s="1">
        <v>0</v>
      </c>
      <c r="AC5892" s="1">
        <v>0</v>
      </c>
      <c r="AE5892" s="1">
        <v>0</v>
      </c>
      <c r="AG5892" s="1">
        <v>1</v>
      </c>
      <c r="AH5892" s="1">
        <v>0</v>
      </c>
    </row>
    <row r="5893" spans="1:34">
      <c r="A5893" s="1" t="s">
        <v>15114</v>
      </c>
      <c r="B5893" s="1" t="s">
        <v>15115</v>
      </c>
      <c r="C5893" s="1" t="s">
        <v>779</v>
      </c>
      <c r="D5893" s="1">
        <v>51</v>
      </c>
      <c r="E5893" s="4">
        <v>44530</v>
      </c>
      <c r="F5893" s="1" t="s">
        <v>15116</v>
      </c>
      <c r="G5893" s="1" t="s">
        <v>72</v>
      </c>
      <c r="H5893" s="1" t="s">
        <v>73</v>
      </c>
      <c r="I5893" s="1">
        <v>0</v>
      </c>
      <c r="J5893" s="1" t="s">
        <v>74</v>
      </c>
      <c r="K5893" s="1">
        <v>0.8</v>
      </c>
      <c r="L5893" s="1" t="s">
        <v>75</v>
      </c>
      <c r="M5893" s="1">
        <v>0</v>
      </c>
      <c r="O5893" s="1">
        <v>0</v>
      </c>
      <c r="Q5893" s="1">
        <v>0</v>
      </c>
      <c r="S5893" s="1">
        <v>0</v>
      </c>
      <c r="U5893" s="1">
        <v>0</v>
      </c>
      <c r="W5893" s="1">
        <v>0</v>
      </c>
      <c r="Y5893" s="1">
        <v>0</v>
      </c>
      <c r="AA5893" s="1">
        <v>0</v>
      </c>
      <c r="AC5893" s="1">
        <v>0</v>
      </c>
      <c r="AE5893" s="1">
        <v>0</v>
      </c>
      <c r="AG5893" s="1">
        <v>2</v>
      </c>
      <c r="AH5893" s="1">
        <v>10000</v>
      </c>
    </row>
    <row r="5894" spans="1:34">
      <c r="A5894" s="1" t="s">
        <v>15117</v>
      </c>
      <c r="B5894" s="1" t="s">
        <v>15118</v>
      </c>
      <c r="C5894" s="1" t="s">
        <v>287</v>
      </c>
      <c r="D5894" s="1">
        <v>7</v>
      </c>
      <c r="E5894" s="4">
        <v>44711</v>
      </c>
      <c r="F5894" s="1" t="s">
        <v>15119</v>
      </c>
      <c r="G5894" s="1" t="s">
        <v>80</v>
      </c>
      <c r="H5894" s="1" t="s">
        <v>73</v>
      </c>
      <c r="I5894" s="1">
        <v>0</v>
      </c>
      <c r="J5894" s="1" t="s">
        <v>425</v>
      </c>
      <c r="K5894" s="1">
        <v>0.78</v>
      </c>
      <c r="L5894" s="1" t="s">
        <v>75</v>
      </c>
      <c r="M5894" s="1">
        <v>0</v>
      </c>
      <c r="O5894" s="1">
        <v>0</v>
      </c>
      <c r="Q5894" s="1">
        <v>0</v>
      </c>
      <c r="S5894" s="1">
        <v>0</v>
      </c>
      <c r="U5894" s="1">
        <v>0</v>
      </c>
      <c r="W5894" s="1">
        <v>0</v>
      </c>
      <c r="Y5894" s="1">
        <v>0</v>
      </c>
      <c r="AA5894" s="1">
        <v>0</v>
      </c>
      <c r="AC5894" s="1">
        <v>0</v>
      </c>
      <c r="AE5894" s="1">
        <v>0</v>
      </c>
      <c r="AG5894" s="1">
        <v>2</v>
      </c>
      <c r="AH5894" s="1">
        <v>13000</v>
      </c>
    </row>
    <row r="5895" spans="1:34">
      <c r="A5895" s="1" t="s">
        <v>15120</v>
      </c>
      <c r="B5895" s="1" t="s">
        <v>15121</v>
      </c>
      <c r="C5895" s="1" t="s">
        <v>903</v>
      </c>
      <c r="D5895" s="1">
        <v>72</v>
      </c>
      <c r="E5895" s="4">
        <v>44522</v>
      </c>
      <c r="F5895" s="1" t="s">
        <v>15122</v>
      </c>
      <c r="G5895" s="1" t="s">
        <v>72</v>
      </c>
      <c r="H5895" s="1" t="s">
        <v>65</v>
      </c>
      <c r="I5895" s="1">
        <v>0.6</v>
      </c>
      <c r="J5895" s="1" t="s">
        <v>75</v>
      </c>
      <c r="K5895" s="1">
        <v>0</v>
      </c>
      <c r="M5895" s="1">
        <v>0</v>
      </c>
      <c r="O5895" s="1">
        <v>0</v>
      </c>
      <c r="Q5895" s="1">
        <v>0</v>
      </c>
      <c r="S5895" s="1">
        <v>0</v>
      </c>
      <c r="U5895" s="1">
        <v>0</v>
      </c>
      <c r="W5895" s="1">
        <v>0</v>
      </c>
      <c r="Y5895" s="1">
        <v>0</v>
      </c>
      <c r="AA5895" s="1">
        <v>0</v>
      </c>
      <c r="AC5895" s="1">
        <v>0</v>
      </c>
      <c r="AE5895" s="1">
        <v>0</v>
      </c>
      <c r="AG5895" s="1">
        <v>1</v>
      </c>
      <c r="AH5895" s="1">
        <v>0</v>
      </c>
    </row>
    <row r="5896" spans="1:34">
      <c r="A5896" s="1" t="s">
        <v>15123</v>
      </c>
      <c r="B5896" s="1" t="s">
        <v>15124</v>
      </c>
      <c r="C5896" s="1" t="s">
        <v>903</v>
      </c>
      <c r="H5896" s="1" t="s">
        <v>65</v>
      </c>
      <c r="I5896" s="1" t="s">
        <v>66</v>
      </c>
      <c r="V5896" s="1" t="s">
        <v>67</v>
      </c>
    </row>
    <row r="5897" spans="1:34">
      <c r="A5897" s="1" t="s">
        <v>15125</v>
      </c>
      <c r="B5897" s="1" t="s">
        <v>15126</v>
      </c>
      <c r="C5897" s="1" t="s">
        <v>297</v>
      </c>
      <c r="D5897" s="1">
        <v>6</v>
      </c>
      <c r="E5897" s="4">
        <v>44648</v>
      </c>
      <c r="F5897" s="1" t="s">
        <v>15127</v>
      </c>
      <c r="G5897" s="1" t="s">
        <v>72</v>
      </c>
      <c r="H5897" s="1" t="s">
        <v>65</v>
      </c>
      <c r="I5897" s="1">
        <v>0.75</v>
      </c>
      <c r="J5897" s="1" t="s">
        <v>75</v>
      </c>
      <c r="K5897" s="1">
        <v>0</v>
      </c>
      <c r="M5897" s="1">
        <v>0</v>
      </c>
      <c r="O5897" s="1">
        <v>0</v>
      </c>
      <c r="Q5897" s="1">
        <v>0</v>
      </c>
      <c r="S5897" s="1">
        <v>0</v>
      </c>
      <c r="U5897" s="1">
        <v>0</v>
      </c>
      <c r="W5897" s="1">
        <v>0</v>
      </c>
      <c r="Y5897" s="1">
        <v>0</v>
      </c>
      <c r="AA5897" s="1">
        <v>0</v>
      </c>
      <c r="AC5897" s="1">
        <v>0</v>
      </c>
      <c r="AE5897" s="1">
        <v>0</v>
      </c>
      <c r="AG5897" s="1">
        <v>1</v>
      </c>
      <c r="AH5897" s="1">
        <v>0</v>
      </c>
    </row>
    <row r="5898" spans="1:34">
      <c r="A5898" s="1" t="s">
        <v>15128</v>
      </c>
      <c r="B5898" s="1" t="s">
        <v>15129</v>
      </c>
      <c r="C5898" s="1" t="s">
        <v>252</v>
      </c>
      <c r="D5898" s="1">
        <v>14</v>
      </c>
      <c r="E5898" s="4">
        <v>44645</v>
      </c>
      <c r="F5898" s="1" t="s">
        <v>15130</v>
      </c>
      <c r="G5898" s="1" t="s">
        <v>72</v>
      </c>
      <c r="H5898" s="1" t="s">
        <v>65</v>
      </c>
      <c r="I5898" s="1">
        <v>0.8</v>
      </c>
      <c r="J5898" s="1" t="s">
        <v>75</v>
      </c>
      <c r="K5898" s="1">
        <v>0</v>
      </c>
      <c r="M5898" s="1">
        <v>0</v>
      </c>
      <c r="O5898" s="1">
        <v>0</v>
      </c>
      <c r="Q5898" s="1">
        <v>0</v>
      </c>
      <c r="S5898" s="1">
        <v>0</v>
      </c>
      <c r="U5898" s="1">
        <v>0</v>
      </c>
      <c r="W5898" s="1">
        <v>0</v>
      </c>
      <c r="Y5898" s="1">
        <v>0</v>
      </c>
      <c r="AA5898" s="1">
        <v>0</v>
      </c>
      <c r="AC5898" s="1">
        <v>0</v>
      </c>
      <c r="AE5898" s="1">
        <v>0</v>
      </c>
      <c r="AG5898" s="1">
        <v>1</v>
      </c>
      <c r="AH5898" s="1">
        <v>0</v>
      </c>
    </row>
    <row r="5899" spans="1:34">
      <c r="A5899" s="1" t="s">
        <v>15131</v>
      </c>
      <c r="B5899" s="1" t="s">
        <v>15132</v>
      </c>
      <c r="C5899" s="1" t="s">
        <v>228</v>
      </c>
      <c r="D5899" s="1">
        <v>3</v>
      </c>
      <c r="E5899" s="1">
        <v>44648</v>
      </c>
      <c r="F5899" s="1" t="s">
        <v>20761</v>
      </c>
      <c r="G5899" s="1" t="s">
        <v>72</v>
      </c>
      <c r="H5899" s="1" t="s">
        <v>65</v>
      </c>
      <c r="I5899" s="1">
        <v>0.5</v>
      </c>
      <c r="J5899" s="1" t="s">
        <v>75</v>
      </c>
      <c r="K5899" s="1">
        <v>0</v>
      </c>
      <c r="M5899" s="1">
        <v>0</v>
      </c>
      <c r="O5899" s="1">
        <v>0</v>
      </c>
      <c r="Q5899" s="1">
        <v>0</v>
      </c>
      <c r="S5899" s="1">
        <v>0</v>
      </c>
      <c r="U5899" s="1">
        <v>0</v>
      </c>
      <c r="W5899" s="1">
        <v>0</v>
      </c>
      <c r="Y5899" s="1">
        <v>0</v>
      </c>
      <c r="AA5899" s="1">
        <v>0</v>
      </c>
      <c r="AC5899" s="1">
        <v>0</v>
      </c>
      <c r="AE5899" s="1">
        <v>0</v>
      </c>
      <c r="AG5899" s="1">
        <v>1</v>
      </c>
      <c r="AH5899" s="1">
        <v>0</v>
      </c>
    </row>
    <row r="5900" spans="1:34">
      <c r="A5900" s="1" t="s">
        <v>15133</v>
      </c>
      <c r="B5900" s="1" t="s">
        <v>15134</v>
      </c>
      <c r="C5900" s="1" t="s">
        <v>112</v>
      </c>
      <c r="D5900" s="1">
        <v>2</v>
      </c>
      <c r="E5900" s="4">
        <v>44636</v>
      </c>
      <c r="F5900" s="1" t="s">
        <v>15135</v>
      </c>
      <c r="G5900" s="1" t="s">
        <v>72</v>
      </c>
      <c r="H5900" s="1" t="s">
        <v>65</v>
      </c>
      <c r="I5900" s="1">
        <v>0.2</v>
      </c>
      <c r="J5900" s="1" t="s">
        <v>75</v>
      </c>
      <c r="K5900" s="1">
        <v>0</v>
      </c>
      <c r="M5900" s="1">
        <v>0</v>
      </c>
      <c r="O5900" s="1">
        <v>0</v>
      </c>
      <c r="Q5900" s="1">
        <v>0</v>
      </c>
      <c r="S5900" s="1">
        <v>0</v>
      </c>
      <c r="U5900" s="1">
        <v>0</v>
      </c>
      <c r="W5900" s="1">
        <v>0</v>
      </c>
      <c r="Y5900" s="1">
        <v>0</v>
      </c>
      <c r="AA5900" s="1">
        <v>0</v>
      </c>
      <c r="AC5900" s="1">
        <v>0</v>
      </c>
      <c r="AE5900" s="1">
        <v>0</v>
      </c>
      <c r="AG5900" s="1">
        <v>1</v>
      </c>
      <c r="AH5900" s="1">
        <v>0</v>
      </c>
    </row>
    <row r="5901" spans="1:34">
      <c r="A5901" s="1" t="s">
        <v>15136</v>
      </c>
      <c r="B5901" s="1" t="s">
        <v>15137</v>
      </c>
      <c r="C5901" s="1" t="s">
        <v>185</v>
      </c>
      <c r="D5901" s="1">
        <v>4</v>
      </c>
      <c r="E5901" s="4">
        <v>44609</v>
      </c>
      <c r="F5901" s="1" t="s">
        <v>15138</v>
      </c>
      <c r="G5901" s="1" t="s">
        <v>72</v>
      </c>
      <c r="H5901" s="1" t="s">
        <v>65</v>
      </c>
      <c r="I5901" s="1">
        <v>0.8</v>
      </c>
      <c r="J5901" s="1" t="s">
        <v>75</v>
      </c>
      <c r="K5901" s="1">
        <v>0</v>
      </c>
      <c r="M5901" s="1">
        <v>0</v>
      </c>
      <c r="O5901" s="1">
        <v>0</v>
      </c>
      <c r="Q5901" s="1">
        <v>0</v>
      </c>
      <c r="S5901" s="1">
        <v>0</v>
      </c>
      <c r="U5901" s="1">
        <v>0</v>
      </c>
      <c r="W5901" s="1">
        <v>0</v>
      </c>
      <c r="Y5901" s="1">
        <v>0</v>
      </c>
      <c r="AA5901" s="1">
        <v>0</v>
      </c>
      <c r="AC5901" s="1">
        <v>0</v>
      </c>
      <c r="AE5901" s="1">
        <v>0</v>
      </c>
      <c r="AG5901" s="1">
        <v>1</v>
      </c>
      <c r="AH5901" s="1">
        <v>0</v>
      </c>
    </row>
    <row r="5902" spans="1:34">
      <c r="A5902" s="1" t="s">
        <v>15139</v>
      </c>
      <c r="B5902" s="1" t="s">
        <v>15140</v>
      </c>
      <c r="C5902" s="1" t="s">
        <v>411</v>
      </c>
      <c r="D5902" s="1">
        <v>9</v>
      </c>
      <c r="E5902" s="4">
        <v>44679</v>
      </c>
      <c r="F5902" s="1" t="s">
        <v>15141</v>
      </c>
      <c r="G5902" s="1" t="s">
        <v>745</v>
      </c>
      <c r="H5902" s="1" t="s">
        <v>65</v>
      </c>
      <c r="I5902" s="1">
        <v>0.4</v>
      </c>
      <c r="J5902" s="1" t="s">
        <v>75</v>
      </c>
      <c r="K5902" s="1">
        <v>0</v>
      </c>
      <c r="M5902" s="1">
        <v>0</v>
      </c>
      <c r="O5902" s="1">
        <v>0</v>
      </c>
      <c r="Q5902" s="1">
        <v>0</v>
      </c>
      <c r="S5902" s="1">
        <v>0</v>
      </c>
      <c r="U5902" s="1">
        <v>0</v>
      </c>
      <c r="W5902" s="1">
        <v>0</v>
      </c>
      <c r="Y5902" s="1">
        <v>0</v>
      </c>
      <c r="AA5902" s="1">
        <v>0</v>
      </c>
      <c r="AC5902" s="1">
        <v>0</v>
      </c>
      <c r="AE5902" s="1">
        <v>0</v>
      </c>
      <c r="AG5902" s="1">
        <v>1</v>
      </c>
      <c r="AH5902" s="1">
        <v>0</v>
      </c>
    </row>
    <row r="5903" spans="1:34">
      <c r="A5903" s="1" t="s">
        <v>15142</v>
      </c>
      <c r="B5903" s="1" t="s">
        <v>15143</v>
      </c>
      <c r="C5903" s="1" t="s">
        <v>259</v>
      </c>
      <c r="D5903" s="1">
        <v>7</v>
      </c>
      <c r="E5903" s="4">
        <v>44680</v>
      </c>
      <c r="F5903" s="1" t="s">
        <v>15144</v>
      </c>
      <c r="G5903" s="1" t="s">
        <v>80</v>
      </c>
      <c r="H5903" s="1" t="s">
        <v>73</v>
      </c>
      <c r="I5903" s="1">
        <v>0.5</v>
      </c>
      <c r="J5903" s="1" t="s">
        <v>82</v>
      </c>
      <c r="K5903" s="1">
        <v>0.6</v>
      </c>
      <c r="L5903" s="1" t="s">
        <v>83</v>
      </c>
      <c r="M5903" s="1">
        <v>0.65</v>
      </c>
      <c r="N5903" s="1" t="s">
        <v>84</v>
      </c>
      <c r="O5903" s="1">
        <v>0.8</v>
      </c>
      <c r="P5903" s="1" t="s">
        <v>85</v>
      </c>
      <c r="Q5903" s="1">
        <v>0</v>
      </c>
      <c r="S5903" s="1">
        <v>0</v>
      </c>
      <c r="U5903" s="1">
        <v>0</v>
      </c>
      <c r="W5903" s="1">
        <v>0</v>
      </c>
      <c r="Y5903" s="1">
        <v>0</v>
      </c>
      <c r="AA5903" s="1">
        <v>0</v>
      </c>
      <c r="AC5903" s="1">
        <v>0</v>
      </c>
      <c r="AE5903" s="1">
        <v>0</v>
      </c>
      <c r="AG5903" s="1">
        <v>3</v>
      </c>
      <c r="AH5903" s="1">
        <v>0</v>
      </c>
    </row>
    <row r="5904" spans="1:34">
      <c r="A5904" s="1" t="s">
        <v>15145</v>
      </c>
      <c r="B5904" s="1" t="s">
        <v>15143</v>
      </c>
      <c r="C5904" s="1" t="s">
        <v>360</v>
      </c>
      <c r="H5904" s="1" t="s">
        <v>65</v>
      </c>
      <c r="I5904" s="1" t="s">
        <v>66</v>
      </c>
      <c r="V5904" s="1" t="s">
        <v>67</v>
      </c>
    </row>
    <row r="5905" spans="1:34">
      <c r="A5905" s="1" t="s">
        <v>15146</v>
      </c>
      <c r="B5905" s="1" t="s">
        <v>15147</v>
      </c>
      <c r="C5905" s="1" t="s">
        <v>112</v>
      </c>
      <c r="D5905" s="1">
        <v>32</v>
      </c>
      <c r="E5905" s="4">
        <v>44559</v>
      </c>
      <c r="F5905" s="1" t="s">
        <v>15148</v>
      </c>
      <c r="G5905" s="1" t="s">
        <v>72</v>
      </c>
      <c r="H5905" s="1" t="s">
        <v>73</v>
      </c>
      <c r="I5905" s="1">
        <v>0</v>
      </c>
      <c r="J5905" s="1" t="s">
        <v>222</v>
      </c>
      <c r="K5905" s="1">
        <v>0.6</v>
      </c>
      <c r="L5905" s="1" t="s">
        <v>75</v>
      </c>
      <c r="M5905" s="1">
        <v>0</v>
      </c>
      <c r="O5905" s="1">
        <v>0</v>
      </c>
      <c r="Q5905" s="1">
        <v>0</v>
      </c>
      <c r="S5905" s="1">
        <v>0</v>
      </c>
      <c r="U5905" s="1">
        <v>0</v>
      </c>
      <c r="W5905" s="1">
        <v>0</v>
      </c>
      <c r="Y5905" s="1">
        <v>0</v>
      </c>
      <c r="AA5905" s="1">
        <v>0</v>
      </c>
      <c r="AC5905" s="1">
        <v>0</v>
      </c>
      <c r="AE5905" s="1">
        <v>0</v>
      </c>
      <c r="AG5905" s="1">
        <v>2</v>
      </c>
      <c r="AH5905" s="1">
        <v>9999.99</v>
      </c>
    </row>
    <row r="5906" spans="1:34">
      <c r="A5906" s="1" t="s">
        <v>15149</v>
      </c>
      <c r="B5906" s="1" t="s">
        <v>15150</v>
      </c>
      <c r="C5906" s="1" t="s">
        <v>92</v>
      </c>
      <c r="H5906" s="1" t="s">
        <v>65</v>
      </c>
      <c r="I5906" s="1" t="s">
        <v>66</v>
      </c>
      <c r="V5906" s="1" t="s">
        <v>67</v>
      </c>
    </row>
    <row r="5907" spans="1:34">
      <c r="A5907" s="1" t="s">
        <v>15151</v>
      </c>
      <c r="B5907" s="1" t="s">
        <v>15152</v>
      </c>
      <c r="C5907" s="1" t="s">
        <v>506</v>
      </c>
      <c r="D5907" s="1">
        <v>16</v>
      </c>
      <c r="E5907" s="1">
        <v>42196</v>
      </c>
      <c r="F5907" s="1" t="s">
        <v>20332</v>
      </c>
      <c r="G5907" s="1" t="s">
        <v>72</v>
      </c>
      <c r="H5907" s="1" t="s">
        <v>65</v>
      </c>
      <c r="I5907" s="1">
        <v>0.8</v>
      </c>
      <c r="J5907" s="1" t="s">
        <v>75</v>
      </c>
      <c r="K5907" s="1">
        <v>0</v>
      </c>
      <c r="M5907" s="1">
        <v>0</v>
      </c>
      <c r="O5907" s="1">
        <v>0</v>
      </c>
      <c r="Q5907" s="1">
        <v>0</v>
      </c>
      <c r="S5907" s="1">
        <v>0</v>
      </c>
      <c r="U5907" s="1">
        <v>0</v>
      </c>
      <c r="W5907" s="1">
        <v>0</v>
      </c>
      <c r="Y5907" s="1">
        <v>0</v>
      </c>
      <c r="AA5907" s="1">
        <v>0</v>
      </c>
      <c r="AC5907" s="1">
        <v>0</v>
      </c>
      <c r="AE5907" s="1">
        <v>0</v>
      </c>
      <c r="AG5907" s="1">
        <v>1</v>
      </c>
      <c r="AH5907" s="1">
        <v>0</v>
      </c>
    </row>
    <row r="5908" spans="1:34">
      <c r="A5908" s="1" t="s">
        <v>15153</v>
      </c>
      <c r="B5908" s="1" t="s">
        <v>15154</v>
      </c>
      <c r="C5908" s="1" t="s">
        <v>423</v>
      </c>
      <c r="D5908" s="1">
        <v>9</v>
      </c>
      <c r="E5908" s="1">
        <v>44685</v>
      </c>
      <c r="F5908" s="1" t="s">
        <v>20762</v>
      </c>
      <c r="G5908" s="1" t="s">
        <v>72</v>
      </c>
      <c r="H5908" s="1" t="s">
        <v>65</v>
      </c>
      <c r="I5908" s="1">
        <v>0.2</v>
      </c>
      <c r="J5908" s="1" t="s">
        <v>75</v>
      </c>
      <c r="K5908" s="1">
        <v>0</v>
      </c>
      <c r="M5908" s="1">
        <v>0</v>
      </c>
      <c r="O5908" s="1">
        <v>0</v>
      </c>
      <c r="Q5908" s="1">
        <v>0</v>
      </c>
      <c r="S5908" s="1">
        <v>0</v>
      </c>
      <c r="U5908" s="1">
        <v>0</v>
      </c>
      <c r="W5908" s="1">
        <v>0</v>
      </c>
      <c r="Y5908" s="1">
        <v>0</v>
      </c>
      <c r="AA5908" s="1">
        <v>0</v>
      </c>
      <c r="AC5908" s="1">
        <v>0</v>
      </c>
      <c r="AE5908" s="1">
        <v>0</v>
      </c>
      <c r="AG5908" s="1">
        <v>1</v>
      </c>
      <c r="AH5908" s="1">
        <v>0</v>
      </c>
    </row>
    <row r="5909" spans="1:34">
      <c r="A5909" s="1" t="s">
        <v>15155</v>
      </c>
      <c r="B5909" s="1" t="s">
        <v>15156</v>
      </c>
      <c r="C5909" s="1" t="s">
        <v>350</v>
      </c>
      <c r="D5909" s="1">
        <v>8</v>
      </c>
      <c r="E5909" s="4">
        <v>44712</v>
      </c>
      <c r="F5909" s="1" t="s">
        <v>15157</v>
      </c>
      <c r="G5909" s="1" t="s">
        <v>72</v>
      </c>
      <c r="H5909" s="1" t="s">
        <v>65</v>
      </c>
      <c r="I5909" s="1">
        <v>0.6</v>
      </c>
      <c r="J5909" s="1" t="s">
        <v>75</v>
      </c>
      <c r="K5909" s="1">
        <v>0</v>
      </c>
      <c r="M5909" s="1">
        <v>0</v>
      </c>
      <c r="O5909" s="1">
        <v>0</v>
      </c>
      <c r="Q5909" s="1">
        <v>0</v>
      </c>
      <c r="S5909" s="1">
        <v>0</v>
      </c>
      <c r="U5909" s="1">
        <v>0</v>
      </c>
      <c r="W5909" s="1">
        <v>0</v>
      </c>
      <c r="Y5909" s="1">
        <v>0</v>
      </c>
      <c r="AA5909" s="1">
        <v>0</v>
      </c>
      <c r="AC5909" s="1">
        <v>0</v>
      </c>
      <c r="AE5909" s="1">
        <v>0</v>
      </c>
      <c r="AG5909" s="1">
        <v>1</v>
      </c>
      <c r="AH5909" s="1">
        <v>0</v>
      </c>
    </row>
    <row r="5910" spans="1:34">
      <c r="A5910" s="1" t="s">
        <v>15158</v>
      </c>
      <c r="B5910" s="1" t="s">
        <v>15159</v>
      </c>
      <c r="C5910" s="1" t="s">
        <v>346</v>
      </c>
      <c r="D5910" s="1">
        <v>5</v>
      </c>
      <c r="E5910" s="4">
        <v>44650</v>
      </c>
      <c r="F5910" s="1" t="s">
        <v>15160</v>
      </c>
      <c r="G5910" s="1" t="s">
        <v>72</v>
      </c>
      <c r="H5910" s="1" t="s">
        <v>65</v>
      </c>
      <c r="I5910" s="1">
        <v>0.8</v>
      </c>
      <c r="J5910" s="1" t="s">
        <v>75</v>
      </c>
      <c r="K5910" s="1">
        <v>0</v>
      </c>
      <c r="M5910" s="1">
        <v>0</v>
      </c>
      <c r="O5910" s="1">
        <v>0</v>
      </c>
      <c r="Q5910" s="1">
        <v>0</v>
      </c>
      <c r="S5910" s="1">
        <v>0</v>
      </c>
      <c r="U5910" s="1">
        <v>0</v>
      </c>
      <c r="W5910" s="1">
        <v>0</v>
      </c>
      <c r="Y5910" s="1">
        <v>0</v>
      </c>
      <c r="AA5910" s="1">
        <v>0</v>
      </c>
      <c r="AC5910" s="1">
        <v>0</v>
      </c>
      <c r="AE5910" s="1">
        <v>0</v>
      </c>
      <c r="AG5910" s="1">
        <v>1</v>
      </c>
      <c r="AH5910" s="1">
        <v>0</v>
      </c>
    </row>
    <row r="5911" spans="1:34">
      <c r="A5911" s="1" t="s">
        <v>15161</v>
      </c>
      <c r="B5911" s="1" t="s">
        <v>15162</v>
      </c>
      <c r="C5911" s="1" t="s">
        <v>149</v>
      </c>
      <c r="D5911" s="1">
        <v>6</v>
      </c>
      <c r="E5911" s="4">
        <v>44649</v>
      </c>
      <c r="F5911" s="1" t="s">
        <v>15163</v>
      </c>
      <c r="G5911" s="1" t="s">
        <v>80</v>
      </c>
      <c r="H5911" s="1" t="s">
        <v>65</v>
      </c>
      <c r="I5911" s="1">
        <v>0.7</v>
      </c>
      <c r="J5911" s="1" t="s">
        <v>75</v>
      </c>
      <c r="K5911" s="1">
        <v>0</v>
      </c>
      <c r="M5911" s="1">
        <v>0</v>
      </c>
      <c r="O5911" s="1">
        <v>0</v>
      </c>
      <c r="Q5911" s="1">
        <v>0</v>
      </c>
      <c r="S5911" s="1">
        <v>0</v>
      </c>
      <c r="U5911" s="1">
        <v>0</v>
      </c>
      <c r="W5911" s="1">
        <v>0</v>
      </c>
      <c r="Y5911" s="1">
        <v>0</v>
      </c>
      <c r="AA5911" s="1">
        <v>0</v>
      </c>
      <c r="AC5911" s="1">
        <v>0</v>
      </c>
      <c r="AE5911" s="1">
        <v>0</v>
      </c>
      <c r="AG5911" s="1">
        <v>1</v>
      </c>
      <c r="AH5911" s="1">
        <v>0</v>
      </c>
    </row>
    <row r="5912" spans="1:34">
      <c r="A5912" s="1" t="s">
        <v>15164</v>
      </c>
      <c r="B5912" s="1" t="s">
        <v>15165</v>
      </c>
      <c r="C5912" s="1" t="s">
        <v>903</v>
      </c>
      <c r="H5912" s="1" t="s">
        <v>65</v>
      </c>
      <c r="I5912" s="1" t="s">
        <v>66</v>
      </c>
      <c r="V5912" s="1" t="s">
        <v>67</v>
      </c>
    </row>
    <row r="5913" spans="1:34">
      <c r="A5913" s="1" t="s">
        <v>15166</v>
      </c>
      <c r="B5913" s="1" t="s">
        <v>15167</v>
      </c>
      <c r="C5913" s="1" t="s">
        <v>163</v>
      </c>
      <c r="D5913" s="1">
        <v>13</v>
      </c>
      <c r="E5913" s="1">
        <v>44286</v>
      </c>
      <c r="F5913" s="1" t="s">
        <v>20332</v>
      </c>
      <c r="G5913" s="1" t="s">
        <v>72</v>
      </c>
      <c r="H5913" s="1" t="s">
        <v>73</v>
      </c>
      <c r="I5913" s="1">
        <v>0</v>
      </c>
      <c r="J5913" s="1" t="s">
        <v>222</v>
      </c>
      <c r="K5913" s="1">
        <v>0.6</v>
      </c>
      <c r="L5913" s="1" t="s">
        <v>75</v>
      </c>
      <c r="M5913" s="1">
        <v>0</v>
      </c>
      <c r="O5913" s="1">
        <v>0</v>
      </c>
      <c r="Q5913" s="1">
        <v>0</v>
      </c>
      <c r="S5913" s="1">
        <v>0</v>
      </c>
      <c r="U5913" s="1">
        <v>0</v>
      </c>
      <c r="W5913" s="1">
        <v>0</v>
      </c>
      <c r="Y5913" s="1">
        <v>0</v>
      </c>
      <c r="AA5913" s="1">
        <v>0</v>
      </c>
      <c r="AC5913" s="1">
        <v>0</v>
      </c>
      <c r="AE5913" s="1">
        <v>0</v>
      </c>
      <c r="AG5913" s="1">
        <v>2</v>
      </c>
      <c r="AH5913" s="1">
        <v>9999.99</v>
      </c>
    </row>
    <row r="5914" spans="1:34">
      <c r="A5914" s="1" t="s">
        <v>15168</v>
      </c>
      <c r="B5914" s="1" t="s">
        <v>15169</v>
      </c>
      <c r="C5914" s="1" t="s">
        <v>218</v>
      </c>
      <c r="D5914" s="1">
        <v>119</v>
      </c>
      <c r="E5914" s="4">
        <v>44552</v>
      </c>
      <c r="F5914" s="1" t="s">
        <v>15170</v>
      </c>
      <c r="G5914" s="1" t="s">
        <v>80</v>
      </c>
      <c r="H5914" s="1" t="s">
        <v>73</v>
      </c>
      <c r="I5914" s="1">
        <v>0</v>
      </c>
      <c r="J5914" s="1" t="s">
        <v>74</v>
      </c>
      <c r="K5914" s="1">
        <v>0.7</v>
      </c>
      <c r="L5914" s="1" t="s">
        <v>75</v>
      </c>
      <c r="M5914" s="1">
        <v>0</v>
      </c>
      <c r="O5914" s="1">
        <v>0</v>
      </c>
      <c r="Q5914" s="1">
        <v>0</v>
      </c>
      <c r="S5914" s="1">
        <v>0</v>
      </c>
      <c r="U5914" s="1">
        <v>0</v>
      </c>
      <c r="W5914" s="1">
        <v>0</v>
      </c>
      <c r="Y5914" s="1">
        <v>0</v>
      </c>
      <c r="AA5914" s="1">
        <v>0</v>
      </c>
      <c r="AC5914" s="1">
        <v>0</v>
      </c>
      <c r="AE5914" s="1">
        <v>0</v>
      </c>
      <c r="AG5914" s="1">
        <v>2</v>
      </c>
      <c r="AH5914" s="1">
        <v>10000</v>
      </c>
    </row>
    <row r="5915" spans="1:34">
      <c r="A5915" s="1" t="s">
        <v>15171</v>
      </c>
      <c r="B5915" s="1" t="s">
        <v>15172</v>
      </c>
      <c r="C5915" s="1" t="s">
        <v>175</v>
      </c>
      <c r="D5915" s="1">
        <v>33</v>
      </c>
      <c r="E5915" s="4">
        <v>44646</v>
      </c>
      <c r="F5915" s="1" t="s">
        <v>15173</v>
      </c>
      <c r="G5915" s="1" t="s">
        <v>72</v>
      </c>
      <c r="H5915" s="1" t="s">
        <v>73</v>
      </c>
      <c r="I5915" s="1">
        <v>0</v>
      </c>
      <c r="J5915" s="1" t="s">
        <v>15174</v>
      </c>
      <c r="K5915" s="1">
        <v>0.8</v>
      </c>
      <c r="L5915" s="1" t="s">
        <v>75</v>
      </c>
      <c r="M5915" s="1">
        <v>0</v>
      </c>
      <c r="O5915" s="1">
        <v>0</v>
      </c>
      <c r="Q5915" s="1">
        <v>0</v>
      </c>
      <c r="S5915" s="1">
        <v>0</v>
      </c>
      <c r="U5915" s="1">
        <v>0</v>
      </c>
      <c r="W5915" s="1">
        <v>0</v>
      </c>
      <c r="Y5915" s="1">
        <v>0</v>
      </c>
      <c r="AA5915" s="1">
        <v>0</v>
      </c>
      <c r="AC5915" s="1">
        <v>0</v>
      </c>
      <c r="AE5915" s="1">
        <v>0</v>
      </c>
      <c r="AG5915" s="1">
        <v>5</v>
      </c>
      <c r="AH5915" s="1">
        <v>0</v>
      </c>
    </row>
    <row r="5916" spans="1:34">
      <c r="A5916" s="1" t="s">
        <v>15175</v>
      </c>
      <c r="B5916" s="1" t="s">
        <v>15176</v>
      </c>
      <c r="C5916" s="1" t="s">
        <v>112</v>
      </c>
      <c r="D5916" s="1">
        <v>31</v>
      </c>
      <c r="E5916" s="4">
        <v>44519</v>
      </c>
      <c r="F5916" s="1" t="s">
        <v>15177</v>
      </c>
      <c r="G5916" s="1" t="s">
        <v>72</v>
      </c>
      <c r="H5916" s="1" t="s">
        <v>65</v>
      </c>
      <c r="I5916" s="1">
        <v>0.75</v>
      </c>
      <c r="J5916" s="1" t="s">
        <v>75</v>
      </c>
      <c r="K5916" s="1">
        <v>0</v>
      </c>
      <c r="M5916" s="1">
        <v>0</v>
      </c>
      <c r="O5916" s="1">
        <v>0</v>
      </c>
      <c r="Q5916" s="1">
        <v>0</v>
      </c>
      <c r="S5916" s="1">
        <v>0</v>
      </c>
      <c r="U5916" s="1">
        <v>0</v>
      </c>
      <c r="W5916" s="1">
        <v>0</v>
      </c>
      <c r="Y5916" s="1">
        <v>0</v>
      </c>
      <c r="AA5916" s="1">
        <v>0</v>
      </c>
      <c r="AC5916" s="1">
        <v>0</v>
      </c>
      <c r="AE5916" s="1">
        <v>0</v>
      </c>
      <c r="AG5916" s="1">
        <v>1</v>
      </c>
      <c r="AH5916" s="1">
        <v>0</v>
      </c>
    </row>
    <row r="5917" spans="1:34">
      <c r="A5917" s="1" t="s">
        <v>15178</v>
      </c>
      <c r="B5917" s="1" t="s">
        <v>15179</v>
      </c>
      <c r="C5917" s="1" t="s">
        <v>159</v>
      </c>
      <c r="D5917" s="1">
        <v>14</v>
      </c>
      <c r="E5917" s="4">
        <v>44699</v>
      </c>
      <c r="F5917" s="1" t="s">
        <v>15180</v>
      </c>
      <c r="G5917" s="1" t="s">
        <v>72</v>
      </c>
      <c r="H5917" s="1" t="s">
        <v>73</v>
      </c>
      <c r="I5917" s="1">
        <v>0</v>
      </c>
      <c r="J5917" s="1" t="s">
        <v>690</v>
      </c>
      <c r="K5917" s="1">
        <v>0.78</v>
      </c>
      <c r="L5917" s="1" t="s">
        <v>75</v>
      </c>
      <c r="M5917" s="1">
        <v>0</v>
      </c>
      <c r="O5917" s="1">
        <v>0</v>
      </c>
      <c r="Q5917" s="1">
        <v>0</v>
      </c>
      <c r="S5917" s="1">
        <v>0</v>
      </c>
      <c r="U5917" s="1">
        <v>0</v>
      </c>
      <c r="W5917" s="1">
        <v>0</v>
      </c>
      <c r="Y5917" s="1">
        <v>0</v>
      </c>
      <c r="AA5917" s="1">
        <v>0</v>
      </c>
      <c r="AC5917" s="1">
        <v>0</v>
      </c>
      <c r="AE5917" s="1">
        <v>0</v>
      </c>
      <c r="AG5917" s="1">
        <v>2</v>
      </c>
      <c r="AH5917" s="1">
        <v>11999.99</v>
      </c>
    </row>
    <row r="5918" spans="1:34">
      <c r="A5918" s="1" t="s">
        <v>15181</v>
      </c>
      <c r="B5918" s="1" t="s">
        <v>15182</v>
      </c>
      <c r="C5918" s="1" t="s">
        <v>118</v>
      </c>
      <c r="D5918" s="1">
        <v>11</v>
      </c>
      <c r="E5918" s="4">
        <v>44680</v>
      </c>
      <c r="F5918" s="1" t="s">
        <v>15183</v>
      </c>
      <c r="G5918" s="1" t="s">
        <v>72</v>
      </c>
      <c r="H5918" s="1" t="s">
        <v>65</v>
      </c>
      <c r="I5918" s="1">
        <v>0.8</v>
      </c>
      <c r="J5918" s="1" t="s">
        <v>75</v>
      </c>
      <c r="K5918" s="1">
        <v>0</v>
      </c>
      <c r="M5918" s="1">
        <v>0</v>
      </c>
      <c r="O5918" s="1">
        <v>0</v>
      </c>
      <c r="Q5918" s="1">
        <v>0</v>
      </c>
      <c r="S5918" s="1">
        <v>0</v>
      </c>
      <c r="U5918" s="1">
        <v>0</v>
      </c>
      <c r="W5918" s="1">
        <v>0</v>
      </c>
      <c r="Y5918" s="1">
        <v>0</v>
      </c>
      <c r="AA5918" s="1">
        <v>0</v>
      </c>
      <c r="AC5918" s="1">
        <v>0</v>
      </c>
      <c r="AE5918" s="1">
        <v>0</v>
      </c>
      <c r="AG5918" s="1">
        <v>1</v>
      </c>
      <c r="AH5918" s="1">
        <v>0</v>
      </c>
    </row>
    <row r="5919" spans="1:34">
      <c r="A5919" s="1" t="s">
        <v>15184</v>
      </c>
      <c r="B5919" s="1" t="s">
        <v>15185</v>
      </c>
      <c r="C5919" s="1" t="s">
        <v>118</v>
      </c>
      <c r="D5919" s="1">
        <v>5</v>
      </c>
      <c r="E5919" s="1">
        <v>44694</v>
      </c>
      <c r="F5919" s="1" t="s">
        <v>20763</v>
      </c>
      <c r="G5919" s="1" t="s">
        <v>72</v>
      </c>
      <c r="H5919" s="1" t="s">
        <v>65</v>
      </c>
      <c r="I5919" s="1">
        <v>0.2</v>
      </c>
      <c r="J5919" s="1" t="s">
        <v>75</v>
      </c>
      <c r="K5919" s="1">
        <v>0</v>
      </c>
      <c r="M5919" s="1">
        <v>0</v>
      </c>
      <c r="O5919" s="1">
        <v>0</v>
      </c>
      <c r="Q5919" s="1">
        <v>0</v>
      </c>
      <c r="S5919" s="1">
        <v>0</v>
      </c>
      <c r="U5919" s="1">
        <v>0</v>
      </c>
      <c r="W5919" s="1">
        <v>0</v>
      </c>
      <c r="Y5919" s="1">
        <v>0</v>
      </c>
      <c r="AA5919" s="1">
        <v>0</v>
      </c>
      <c r="AC5919" s="1">
        <v>0</v>
      </c>
      <c r="AE5919" s="1">
        <v>0</v>
      </c>
      <c r="AG5919" s="1">
        <v>1</v>
      </c>
      <c r="AH5919" s="1">
        <v>0</v>
      </c>
    </row>
    <row r="5920" spans="1:34">
      <c r="A5920" s="1" t="s">
        <v>15186</v>
      </c>
      <c r="B5920" s="1" t="s">
        <v>15187</v>
      </c>
      <c r="C5920" s="1" t="s">
        <v>149</v>
      </c>
      <c r="D5920" s="1">
        <v>33</v>
      </c>
      <c r="E5920" s="1">
        <v>44686</v>
      </c>
      <c r="F5920" s="1" t="s">
        <v>20764</v>
      </c>
      <c r="G5920" s="1" t="s">
        <v>72</v>
      </c>
      <c r="H5920" s="1" t="s">
        <v>65</v>
      </c>
      <c r="I5920" s="1">
        <v>0.6</v>
      </c>
      <c r="J5920" s="1" t="s">
        <v>75</v>
      </c>
      <c r="K5920" s="1">
        <v>0</v>
      </c>
      <c r="M5920" s="1">
        <v>0</v>
      </c>
      <c r="O5920" s="1">
        <v>0</v>
      </c>
      <c r="Q5920" s="1">
        <v>0</v>
      </c>
      <c r="S5920" s="1">
        <v>0</v>
      </c>
      <c r="U5920" s="1">
        <v>0</v>
      </c>
      <c r="W5920" s="1">
        <v>0</v>
      </c>
      <c r="Y5920" s="1">
        <v>0</v>
      </c>
      <c r="AA5920" s="1">
        <v>0</v>
      </c>
      <c r="AC5920" s="1">
        <v>0</v>
      </c>
      <c r="AE5920" s="1">
        <v>0</v>
      </c>
      <c r="AG5920" s="1">
        <v>1</v>
      </c>
      <c r="AH5920" s="1">
        <v>0</v>
      </c>
    </row>
    <row r="5921" spans="1:34">
      <c r="A5921" s="1" t="s">
        <v>15188</v>
      </c>
      <c r="B5921" s="1" t="s">
        <v>15189</v>
      </c>
      <c r="C5921" s="1" t="s">
        <v>259</v>
      </c>
      <c r="D5921" s="1">
        <v>94</v>
      </c>
      <c r="E5921" s="4">
        <v>44551</v>
      </c>
      <c r="F5921" s="1" t="s">
        <v>15190</v>
      </c>
      <c r="G5921" s="1" t="s">
        <v>72</v>
      </c>
      <c r="H5921" s="1" t="s">
        <v>65</v>
      </c>
      <c r="I5921" s="1">
        <v>0.45</v>
      </c>
      <c r="J5921" s="1" t="s">
        <v>75</v>
      </c>
      <c r="K5921" s="1">
        <v>0</v>
      </c>
      <c r="M5921" s="1">
        <v>0</v>
      </c>
      <c r="O5921" s="1">
        <v>0</v>
      </c>
      <c r="Q5921" s="1">
        <v>0</v>
      </c>
      <c r="S5921" s="1">
        <v>0</v>
      </c>
      <c r="U5921" s="1">
        <v>0</v>
      </c>
      <c r="W5921" s="1">
        <v>0</v>
      </c>
      <c r="Y5921" s="1">
        <v>0</v>
      </c>
      <c r="AA5921" s="1">
        <v>0</v>
      </c>
      <c r="AC5921" s="1">
        <v>0</v>
      </c>
      <c r="AE5921" s="1">
        <v>0</v>
      </c>
      <c r="AG5921" s="1">
        <v>1</v>
      </c>
      <c r="AH5921" s="1">
        <v>0</v>
      </c>
    </row>
    <row r="5922" spans="1:34">
      <c r="A5922" s="1" t="s">
        <v>15191</v>
      </c>
      <c r="B5922" s="1" t="s">
        <v>15192</v>
      </c>
      <c r="C5922" s="1" t="s">
        <v>810</v>
      </c>
      <c r="D5922" s="1">
        <v>4</v>
      </c>
      <c r="E5922" s="4">
        <v>44634</v>
      </c>
      <c r="F5922" s="1" t="s">
        <v>15193</v>
      </c>
      <c r="G5922" s="1" t="s">
        <v>72</v>
      </c>
      <c r="H5922" s="1" t="s">
        <v>73</v>
      </c>
      <c r="I5922" s="1">
        <v>0</v>
      </c>
      <c r="J5922" s="1" t="s">
        <v>74</v>
      </c>
      <c r="K5922" s="1">
        <v>0.8</v>
      </c>
      <c r="L5922" s="1" t="s">
        <v>75</v>
      </c>
      <c r="M5922" s="1">
        <v>0</v>
      </c>
      <c r="O5922" s="1">
        <v>0</v>
      </c>
      <c r="Q5922" s="1">
        <v>0</v>
      </c>
      <c r="S5922" s="1">
        <v>0</v>
      </c>
      <c r="U5922" s="1">
        <v>0</v>
      </c>
      <c r="W5922" s="1">
        <v>0</v>
      </c>
      <c r="Y5922" s="1">
        <v>0</v>
      </c>
      <c r="AA5922" s="1">
        <v>0</v>
      </c>
      <c r="AC5922" s="1">
        <v>0</v>
      </c>
      <c r="AE5922" s="1">
        <v>0</v>
      </c>
      <c r="AG5922" s="1">
        <v>2</v>
      </c>
      <c r="AH5922" s="1">
        <v>10000</v>
      </c>
    </row>
    <row r="5923" spans="1:34">
      <c r="A5923" s="1" t="s">
        <v>15194</v>
      </c>
      <c r="B5923" s="1" t="s">
        <v>15195</v>
      </c>
      <c r="C5923" s="1" t="s">
        <v>297</v>
      </c>
      <c r="D5923" s="1">
        <v>8</v>
      </c>
      <c r="E5923" s="4">
        <v>44638</v>
      </c>
      <c r="F5923" s="1" t="s">
        <v>15196</v>
      </c>
      <c r="G5923" s="1" t="s">
        <v>80</v>
      </c>
      <c r="H5923" s="1" t="s">
        <v>73</v>
      </c>
      <c r="I5923" s="1">
        <v>0.56000000000000005</v>
      </c>
      <c r="J5923" s="1" t="s">
        <v>82</v>
      </c>
      <c r="K5923" s="1">
        <v>0.56999999999999995</v>
      </c>
      <c r="L5923" s="1" t="s">
        <v>83</v>
      </c>
      <c r="M5923" s="1">
        <v>0.57999999999999996</v>
      </c>
      <c r="N5923" s="1" t="s">
        <v>84</v>
      </c>
      <c r="O5923" s="1">
        <v>0.59</v>
      </c>
      <c r="P5923" s="1" t="s">
        <v>85</v>
      </c>
      <c r="Q5923" s="1">
        <v>0</v>
      </c>
      <c r="S5923" s="1">
        <v>0</v>
      </c>
      <c r="U5923" s="1">
        <v>0</v>
      </c>
      <c r="W5923" s="1">
        <v>0</v>
      </c>
      <c r="Y5923" s="1">
        <v>0</v>
      </c>
      <c r="AA5923" s="1">
        <v>0</v>
      </c>
      <c r="AC5923" s="1">
        <v>0</v>
      </c>
      <c r="AE5923" s="1">
        <v>0</v>
      </c>
      <c r="AG5923" s="1">
        <v>3</v>
      </c>
      <c r="AH5923" s="1">
        <v>0</v>
      </c>
    </row>
    <row r="5924" spans="1:34">
      <c r="A5924" s="1" t="s">
        <v>15197</v>
      </c>
      <c r="B5924" s="1" t="s">
        <v>15198</v>
      </c>
      <c r="C5924" s="1" t="s">
        <v>146</v>
      </c>
      <c r="D5924" s="1">
        <v>4</v>
      </c>
      <c r="E5924" s="1">
        <v>44343</v>
      </c>
      <c r="F5924" s="1" t="s">
        <v>20332</v>
      </c>
      <c r="G5924" s="1" t="s">
        <v>72</v>
      </c>
      <c r="H5924" s="1" t="s">
        <v>65</v>
      </c>
      <c r="I5924" s="1">
        <v>0.4</v>
      </c>
      <c r="J5924" s="1" t="s">
        <v>75</v>
      </c>
      <c r="K5924" s="1">
        <v>0</v>
      </c>
      <c r="M5924" s="1">
        <v>0</v>
      </c>
      <c r="O5924" s="1">
        <v>0</v>
      </c>
      <c r="Q5924" s="1">
        <v>0</v>
      </c>
      <c r="S5924" s="1">
        <v>0</v>
      </c>
      <c r="U5924" s="1">
        <v>0</v>
      </c>
      <c r="W5924" s="1">
        <v>0</v>
      </c>
      <c r="Y5924" s="1">
        <v>0</v>
      </c>
      <c r="AA5924" s="1">
        <v>0</v>
      </c>
      <c r="AC5924" s="1">
        <v>0</v>
      </c>
      <c r="AE5924" s="1">
        <v>0</v>
      </c>
      <c r="AG5924" s="1">
        <v>1</v>
      </c>
      <c r="AH5924" s="1">
        <v>0</v>
      </c>
    </row>
    <row r="5925" spans="1:34">
      <c r="A5925" s="1" t="s">
        <v>15199</v>
      </c>
      <c r="B5925" s="1" t="s">
        <v>15200</v>
      </c>
      <c r="C5925" s="1" t="s">
        <v>350</v>
      </c>
      <c r="D5925" s="1">
        <v>6</v>
      </c>
      <c r="E5925" s="4">
        <v>44650</v>
      </c>
      <c r="F5925" s="1" t="s">
        <v>15201</v>
      </c>
      <c r="G5925" s="1" t="s">
        <v>72</v>
      </c>
      <c r="H5925" s="1" t="s">
        <v>65</v>
      </c>
      <c r="I5925" s="1">
        <v>0.7</v>
      </c>
      <c r="J5925" s="1" t="s">
        <v>75</v>
      </c>
      <c r="K5925" s="1">
        <v>0</v>
      </c>
      <c r="M5925" s="1">
        <v>0</v>
      </c>
      <c r="O5925" s="1">
        <v>0</v>
      </c>
      <c r="Q5925" s="1">
        <v>0</v>
      </c>
      <c r="S5925" s="1">
        <v>0</v>
      </c>
      <c r="U5925" s="1">
        <v>0</v>
      </c>
      <c r="W5925" s="1">
        <v>0</v>
      </c>
      <c r="Y5925" s="1">
        <v>0</v>
      </c>
      <c r="AA5925" s="1">
        <v>0</v>
      </c>
      <c r="AC5925" s="1">
        <v>0</v>
      </c>
      <c r="AE5925" s="1">
        <v>0</v>
      </c>
      <c r="AG5925" s="1">
        <v>1</v>
      </c>
      <c r="AH5925" s="1">
        <v>0</v>
      </c>
    </row>
    <row r="5926" spans="1:34">
      <c r="A5926" s="1" t="s">
        <v>15202</v>
      </c>
      <c r="B5926" s="1" t="s">
        <v>15203</v>
      </c>
      <c r="C5926" s="1" t="s">
        <v>626</v>
      </c>
      <c r="D5926" s="1">
        <v>19</v>
      </c>
      <c r="E5926" s="4">
        <v>44679</v>
      </c>
      <c r="F5926" s="1" t="s">
        <v>15204</v>
      </c>
      <c r="G5926" s="1" t="s">
        <v>80</v>
      </c>
      <c r="H5926" s="1" t="s">
        <v>73</v>
      </c>
      <c r="I5926" s="1">
        <v>0</v>
      </c>
      <c r="J5926" s="1" t="s">
        <v>74</v>
      </c>
      <c r="K5926" s="1">
        <v>0.45</v>
      </c>
      <c r="L5926" s="1" t="s">
        <v>82</v>
      </c>
      <c r="M5926" s="1">
        <v>0.5</v>
      </c>
      <c r="N5926" s="1" t="s">
        <v>83</v>
      </c>
      <c r="O5926" s="1">
        <v>0.65</v>
      </c>
      <c r="P5926" s="1" t="s">
        <v>84</v>
      </c>
      <c r="Q5926" s="1">
        <v>0.75</v>
      </c>
      <c r="R5926" s="1" t="s">
        <v>85</v>
      </c>
      <c r="S5926" s="1">
        <v>0</v>
      </c>
      <c r="U5926" s="1">
        <v>0</v>
      </c>
      <c r="W5926" s="1">
        <v>0</v>
      </c>
      <c r="Y5926" s="1">
        <v>0</v>
      </c>
      <c r="AA5926" s="1">
        <v>0</v>
      </c>
      <c r="AC5926" s="1">
        <v>0</v>
      </c>
      <c r="AE5926" s="1">
        <v>0</v>
      </c>
      <c r="AG5926" s="1">
        <v>4</v>
      </c>
      <c r="AH5926" s="1">
        <v>10000</v>
      </c>
    </row>
    <row r="5927" spans="1:34">
      <c r="A5927" s="1" t="s">
        <v>15205</v>
      </c>
      <c r="B5927" s="1" t="s">
        <v>15206</v>
      </c>
      <c r="C5927" s="1" t="s">
        <v>193</v>
      </c>
      <c r="D5927" s="1">
        <v>21</v>
      </c>
      <c r="E5927" s="4">
        <v>44712</v>
      </c>
      <c r="F5927" s="1" t="s">
        <v>15207</v>
      </c>
      <c r="G5927" s="1" t="s">
        <v>72</v>
      </c>
      <c r="H5927" s="1" t="s">
        <v>65</v>
      </c>
      <c r="I5927" s="1">
        <v>0.2</v>
      </c>
      <c r="J5927" s="1" t="s">
        <v>75</v>
      </c>
      <c r="K5927" s="1">
        <v>0</v>
      </c>
      <c r="M5927" s="1">
        <v>0</v>
      </c>
      <c r="O5927" s="1">
        <v>0</v>
      </c>
      <c r="Q5927" s="1">
        <v>0</v>
      </c>
      <c r="S5927" s="1">
        <v>0</v>
      </c>
      <c r="U5927" s="1">
        <v>0</v>
      </c>
      <c r="W5927" s="1">
        <v>0</v>
      </c>
      <c r="Y5927" s="1">
        <v>0</v>
      </c>
      <c r="AA5927" s="1">
        <v>0</v>
      </c>
      <c r="AC5927" s="1">
        <v>0</v>
      </c>
      <c r="AE5927" s="1">
        <v>0</v>
      </c>
      <c r="AG5927" s="1">
        <v>1</v>
      </c>
      <c r="AH5927" s="1">
        <v>0</v>
      </c>
    </row>
    <row r="5928" spans="1:34">
      <c r="A5928" s="1" t="s">
        <v>15208</v>
      </c>
      <c r="B5928" s="1" t="s">
        <v>15209</v>
      </c>
      <c r="C5928" s="1" t="s">
        <v>225</v>
      </c>
      <c r="D5928" s="1">
        <v>61</v>
      </c>
      <c r="E5928" s="4">
        <v>44553</v>
      </c>
      <c r="F5928" s="1" t="s">
        <v>15210</v>
      </c>
      <c r="G5928" s="1" t="s">
        <v>72</v>
      </c>
      <c r="H5928" s="1" t="s">
        <v>73</v>
      </c>
      <c r="I5928" s="1">
        <v>0</v>
      </c>
      <c r="J5928" s="1" t="s">
        <v>222</v>
      </c>
      <c r="K5928" s="1">
        <v>0.8</v>
      </c>
      <c r="L5928" s="1" t="s">
        <v>75</v>
      </c>
      <c r="M5928" s="1">
        <v>0</v>
      </c>
      <c r="O5928" s="1">
        <v>0</v>
      </c>
      <c r="Q5928" s="1">
        <v>0</v>
      </c>
      <c r="S5928" s="1">
        <v>0</v>
      </c>
      <c r="U5928" s="1">
        <v>0</v>
      </c>
      <c r="W5928" s="1">
        <v>0</v>
      </c>
      <c r="Y5928" s="1">
        <v>0</v>
      </c>
      <c r="AA5928" s="1">
        <v>0</v>
      </c>
      <c r="AC5928" s="1">
        <v>0</v>
      </c>
      <c r="AE5928" s="1">
        <v>0</v>
      </c>
      <c r="AG5928" s="1">
        <v>2</v>
      </c>
      <c r="AH5928" s="1">
        <v>9999.99</v>
      </c>
    </row>
    <row r="5929" spans="1:34">
      <c r="A5929" s="1" t="s">
        <v>15211</v>
      </c>
      <c r="B5929" s="1" t="s">
        <v>15212</v>
      </c>
      <c r="C5929" s="1" t="s">
        <v>620</v>
      </c>
      <c r="D5929" s="1">
        <v>6</v>
      </c>
      <c r="E5929" s="4">
        <v>44679</v>
      </c>
      <c r="F5929" s="1" t="s">
        <v>15213</v>
      </c>
      <c r="G5929" s="1" t="s">
        <v>72</v>
      </c>
      <c r="H5929" s="1" t="s">
        <v>65</v>
      </c>
      <c r="I5929" s="1">
        <v>0.5</v>
      </c>
      <c r="J5929" s="1" t="s">
        <v>75</v>
      </c>
      <c r="K5929" s="1">
        <v>0</v>
      </c>
      <c r="M5929" s="1">
        <v>0</v>
      </c>
      <c r="O5929" s="1">
        <v>0</v>
      </c>
      <c r="Q5929" s="1">
        <v>0</v>
      </c>
      <c r="S5929" s="1">
        <v>0</v>
      </c>
      <c r="U5929" s="1">
        <v>0</v>
      </c>
      <c r="W5929" s="1">
        <v>0</v>
      </c>
      <c r="Y5929" s="1">
        <v>0</v>
      </c>
      <c r="AA5929" s="1">
        <v>0</v>
      </c>
      <c r="AC5929" s="1">
        <v>0</v>
      </c>
      <c r="AE5929" s="1">
        <v>0</v>
      </c>
      <c r="AG5929" s="1">
        <v>1</v>
      </c>
      <c r="AH5929" s="1">
        <v>0</v>
      </c>
    </row>
    <row r="5930" spans="1:34">
      <c r="A5930" s="1" t="s">
        <v>15214</v>
      </c>
      <c r="B5930" s="1" t="s">
        <v>15215</v>
      </c>
      <c r="C5930" s="1" t="s">
        <v>172</v>
      </c>
      <c r="D5930" s="1">
        <v>13</v>
      </c>
      <c r="E5930" s="1">
        <v>44726</v>
      </c>
      <c r="F5930" s="1" t="s">
        <v>20765</v>
      </c>
      <c r="G5930" s="1" t="s">
        <v>72</v>
      </c>
      <c r="H5930" s="1" t="s">
        <v>65</v>
      </c>
      <c r="I5930" s="1">
        <v>0.8</v>
      </c>
      <c r="J5930" s="1" t="s">
        <v>75</v>
      </c>
      <c r="K5930" s="1">
        <v>0</v>
      </c>
      <c r="M5930" s="1">
        <v>0</v>
      </c>
      <c r="O5930" s="1">
        <v>0</v>
      </c>
      <c r="Q5930" s="1">
        <v>0</v>
      </c>
      <c r="S5930" s="1">
        <v>0</v>
      </c>
      <c r="U5930" s="1">
        <v>0</v>
      </c>
      <c r="W5930" s="1">
        <v>0</v>
      </c>
      <c r="Y5930" s="1">
        <v>0</v>
      </c>
      <c r="AA5930" s="1">
        <v>0</v>
      </c>
      <c r="AC5930" s="1">
        <v>0</v>
      </c>
      <c r="AE5930" s="1">
        <v>0</v>
      </c>
      <c r="AG5930" s="1">
        <v>1</v>
      </c>
      <c r="AH5930" s="1">
        <v>0</v>
      </c>
    </row>
    <row r="5931" spans="1:34">
      <c r="A5931" s="1" t="s">
        <v>15216</v>
      </c>
      <c r="B5931" s="1" t="s">
        <v>15217</v>
      </c>
      <c r="C5931" s="1" t="s">
        <v>126</v>
      </c>
      <c r="H5931" s="1" t="s">
        <v>65</v>
      </c>
      <c r="I5931" s="1" t="s">
        <v>66</v>
      </c>
      <c r="V5931" s="1" t="s">
        <v>67</v>
      </c>
    </row>
    <row r="5932" spans="1:34">
      <c r="A5932" s="1" t="s">
        <v>15218</v>
      </c>
      <c r="B5932" s="1" t="s">
        <v>15219</v>
      </c>
      <c r="C5932" s="1" t="s">
        <v>3535</v>
      </c>
      <c r="D5932" s="1">
        <v>108</v>
      </c>
      <c r="E5932" s="1">
        <v>39415</v>
      </c>
      <c r="F5932" s="1" t="s">
        <v>20332</v>
      </c>
      <c r="G5932" s="1" t="s">
        <v>72</v>
      </c>
      <c r="H5932" s="1" t="s">
        <v>73</v>
      </c>
      <c r="I5932" s="1">
        <v>0</v>
      </c>
      <c r="J5932" s="1" t="s">
        <v>81</v>
      </c>
      <c r="K5932" s="1">
        <v>0.4</v>
      </c>
      <c r="L5932" s="1" t="s">
        <v>75</v>
      </c>
      <c r="M5932" s="1">
        <v>0</v>
      </c>
      <c r="O5932" s="1">
        <v>0</v>
      </c>
      <c r="Q5932" s="1">
        <v>0</v>
      </c>
      <c r="S5932" s="1">
        <v>0</v>
      </c>
      <c r="U5932" s="1">
        <v>0</v>
      </c>
      <c r="W5932" s="1">
        <v>0</v>
      </c>
      <c r="Y5932" s="1">
        <v>0</v>
      </c>
      <c r="AA5932" s="1">
        <v>0</v>
      </c>
      <c r="AC5932" s="1">
        <v>0</v>
      </c>
      <c r="AE5932" s="1">
        <v>0</v>
      </c>
      <c r="AG5932" s="1">
        <v>2</v>
      </c>
      <c r="AH5932" s="1">
        <v>15000</v>
      </c>
    </row>
    <row r="5933" spans="1:34">
      <c r="A5933" s="1" t="s">
        <v>15220</v>
      </c>
      <c r="B5933" s="1" t="s">
        <v>15221</v>
      </c>
      <c r="C5933" s="1" t="s">
        <v>259</v>
      </c>
      <c r="D5933" s="1">
        <v>40</v>
      </c>
      <c r="E5933" s="4">
        <v>44550</v>
      </c>
      <c r="F5933" s="1" t="s">
        <v>15222</v>
      </c>
      <c r="G5933" s="1" t="s">
        <v>72</v>
      </c>
      <c r="H5933" s="1" t="s">
        <v>65</v>
      </c>
      <c r="I5933" s="1">
        <v>0.5</v>
      </c>
      <c r="J5933" s="1" t="s">
        <v>75</v>
      </c>
      <c r="K5933" s="1">
        <v>0</v>
      </c>
      <c r="M5933" s="1">
        <v>0</v>
      </c>
      <c r="O5933" s="1">
        <v>0</v>
      </c>
      <c r="Q5933" s="1">
        <v>0</v>
      </c>
      <c r="S5933" s="1">
        <v>0</v>
      </c>
      <c r="U5933" s="1">
        <v>0</v>
      </c>
      <c r="W5933" s="1">
        <v>0</v>
      </c>
      <c r="Y5933" s="1">
        <v>0</v>
      </c>
      <c r="AA5933" s="1">
        <v>0</v>
      </c>
      <c r="AC5933" s="1">
        <v>0</v>
      </c>
      <c r="AE5933" s="1">
        <v>0</v>
      </c>
      <c r="AG5933" s="1">
        <v>1</v>
      </c>
      <c r="AH5933" s="1">
        <v>0</v>
      </c>
    </row>
    <row r="5934" spans="1:34">
      <c r="A5934" s="1" t="s">
        <v>15223</v>
      </c>
      <c r="B5934" s="1" t="s">
        <v>15224</v>
      </c>
      <c r="C5934" s="1" t="s">
        <v>73</v>
      </c>
      <c r="D5934" s="1">
        <v>74</v>
      </c>
      <c r="E5934" s="4">
        <v>44560</v>
      </c>
      <c r="F5934" s="1" t="s">
        <v>15225</v>
      </c>
      <c r="G5934" s="1" t="s">
        <v>72</v>
      </c>
      <c r="H5934" s="1" t="s">
        <v>73</v>
      </c>
      <c r="I5934" s="1">
        <v>0</v>
      </c>
      <c r="J5934" s="1" t="s">
        <v>222</v>
      </c>
      <c r="K5934" s="1">
        <v>0.8</v>
      </c>
      <c r="L5934" s="1" t="s">
        <v>75</v>
      </c>
      <c r="M5934" s="1">
        <v>0</v>
      </c>
      <c r="O5934" s="1">
        <v>0</v>
      </c>
      <c r="Q5934" s="1">
        <v>0</v>
      </c>
      <c r="S5934" s="1">
        <v>0</v>
      </c>
      <c r="U5934" s="1">
        <v>0</v>
      </c>
      <c r="W5934" s="1">
        <v>0</v>
      </c>
      <c r="Y5934" s="1">
        <v>0</v>
      </c>
      <c r="AA5934" s="1">
        <v>0</v>
      </c>
      <c r="AC5934" s="1">
        <v>0</v>
      </c>
      <c r="AE5934" s="1">
        <v>0</v>
      </c>
      <c r="AG5934" s="1">
        <v>2</v>
      </c>
      <c r="AH5934" s="1">
        <v>9999.99</v>
      </c>
    </row>
    <row r="5935" spans="1:34">
      <c r="A5935" s="1" t="s">
        <v>15226</v>
      </c>
      <c r="B5935" s="1" t="s">
        <v>15227</v>
      </c>
      <c r="C5935" s="1" t="s">
        <v>1334</v>
      </c>
      <c r="D5935" s="1">
        <v>19</v>
      </c>
      <c r="E5935" s="4">
        <v>44679</v>
      </c>
      <c r="F5935" s="1" t="s">
        <v>15228</v>
      </c>
      <c r="G5935" s="1" t="s">
        <v>80</v>
      </c>
      <c r="H5935" s="1" t="s">
        <v>73</v>
      </c>
      <c r="I5935" s="1">
        <v>0</v>
      </c>
      <c r="J5935" s="1" t="s">
        <v>74</v>
      </c>
      <c r="K5935" s="1">
        <v>0.6</v>
      </c>
      <c r="L5935" s="1" t="s">
        <v>82</v>
      </c>
      <c r="M5935" s="1">
        <v>0.65</v>
      </c>
      <c r="N5935" s="1" t="s">
        <v>83</v>
      </c>
      <c r="O5935" s="1">
        <v>0.7</v>
      </c>
      <c r="P5935" s="1" t="s">
        <v>84</v>
      </c>
      <c r="Q5935" s="1">
        <v>0.8</v>
      </c>
      <c r="R5935" s="1" t="s">
        <v>85</v>
      </c>
      <c r="S5935" s="1">
        <v>0</v>
      </c>
      <c r="U5935" s="1">
        <v>0</v>
      </c>
      <c r="W5935" s="1">
        <v>0</v>
      </c>
      <c r="Y5935" s="1">
        <v>0</v>
      </c>
      <c r="AA5935" s="1">
        <v>0</v>
      </c>
      <c r="AC5935" s="1">
        <v>0</v>
      </c>
      <c r="AE5935" s="1">
        <v>0</v>
      </c>
      <c r="AG5935" s="1">
        <v>4</v>
      </c>
      <c r="AH5935" s="1">
        <v>10000</v>
      </c>
    </row>
    <row r="5936" spans="1:34">
      <c r="A5936" s="1" t="s">
        <v>15229</v>
      </c>
      <c r="B5936" s="1" t="s">
        <v>15230</v>
      </c>
      <c r="C5936" s="1" t="s">
        <v>190</v>
      </c>
      <c r="D5936" s="1">
        <v>17</v>
      </c>
      <c r="E5936" s="1">
        <v>43537</v>
      </c>
      <c r="F5936" s="1" t="s">
        <v>20332</v>
      </c>
      <c r="G5936" s="1" t="s">
        <v>72</v>
      </c>
      <c r="H5936" s="1" t="s">
        <v>65</v>
      </c>
      <c r="I5936" s="1">
        <v>0.8</v>
      </c>
      <c r="J5936" s="1" t="s">
        <v>75</v>
      </c>
      <c r="K5936" s="1">
        <v>0</v>
      </c>
      <c r="M5936" s="1">
        <v>0</v>
      </c>
      <c r="O5936" s="1">
        <v>0</v>
      </c>
      <c r="Q5936" s="1">
        <v>0</v>
      </c>
      <c r="S5936" s="1">
        <v>0</v>
      </c>
      <c r="U5936" s="1">
        <v>0</v>
      </c>
      <c r="W5936" s="1">
        <v>0</v>
      </c>
      <c r="Y5936" s="1">
        <v>0</v>
      </c>
      <c r="AA5936" s="1">
        <v>0</v>
      </c>
      <c r="AC5936" s="1">
        <v>0</v>
      </c>
      <c r="AE5936" s="1">
        <v>0</v>
      </c>
      <c r="AG5936" s="1">
        <v>1</v>
      </c>
      <c r="AH5936" s="1">
        <v>0</v>
      </c>
    </row>
    <row r="5937" spans="1:34">
      <c r="A5937" s="1" t="s">
        <v>15231</v>
      </c>
      <c r="B5937" s="1" t="s">
        <v>15232</v>
      </c>
      <c r="C5937" s="1" t="s">
        <v>506</v>
      </c>
      <c r="D5937" s="1">
        <v>2</v>
      </c>
      <c r="E5937" s="4">
        <v>44609</v>
      </c>
      <c r="F5937" s="1" t="s">
        <v>15233</v>
      </c>
      <c r="G5937" s="1" t="s">
        <v>80</v>
      </c>
      <c r="H5937" s="1" t="s">
        <v>73</v>
      </c>
      <c r="I5937" s="1">
        <v>0.68</v>
      </c>
      <c r="J5937" s="1" t="s">
        <v>82</v>
      </c>
      <c r="K5937" s="1">
        <v>0.69</v>
      </c>
      <c r="L5937" s="1" t="s">
        <v>83</v>
      </c>
      <c r="M5937" s="1">
        <v>0.7</v>
      </c>
      <c r="N5937" s="1" t="s">
        <v>84</v>
      </c>
      <c r="O5937" s="1">
        <v>0.8</v>
      </c>
      <c r="P5937" s="1" t="s">
        <v>85</v>
      </c>
      <c r="Q5937" s="1">
        <v>0</v>
      </c>
      <c r="S5937" s="1">
        <v>0</v>
      </c>
      <c r="U5937" s="1">
        <v>0</v>
      </c>
      <c r="W5937" s="1">
        <v>0</v>
      </c>
      <c r="Y5937" s="1">
        <v>0</v>
      </c>
      <c r="AA5937" s="1">
        <v>0</v>
      </c>
      <c r="AC5937" s="1">
        <v>0</v>
      </c>
      <c r="AE5937" s="1">
        <v>0</v>
      </c>
      <c r="AG5937" s="1">
        <v>3</v>
      </c>
      <c r="AH5937" s="1">
        <v>0</v>
      </c>
    </row>
    <row r="5938" spans="1:34">
      <c r="A5938" s="1" t="s">
        <v>15234</v>
      </c>
      <c r="B5938" s="1" t="s">
        <v>15235</v>
      </c>
      <c r="C5938" s="1" t="s">
        <v>1631</v>
      </c>
      <c r="D5938" s="1">
        <v>108</v>
      </c>
      <c r="E5938" s="4">
        <v>44553</v>
      </c>
      <c r="F5938" s="1" t="s">
        <v>15236</v>
      </c>
      <c r="G5938" s="1" t="s">
        <v>72</v>
      </c>
      <c r="H5938" s="1" t="s">
        <v>73</v>
      </c>
      <c r="I5938" s="1">
        <v>0</v>
      </c>
      <c r="J5938" s="1" t="s">
        <v>74</v>
      </c>
      <c r="K5938" s="1">
        <v>0.6</v>
      </c>
      <c r="L5938" s="1" t="s">
        <v>75</v>
      </c>
      <c r="M5938" s="1">
        <v>0</v>
      </c>
      <c r="O5938" s="1">
        <v>0</v>
      </c>
      <c r="Q5938" s="1">
        <v>0</v>
      </c>
      <c r="S5938" s="1">
        <v>0</v>
      </c>
      <c r="U5938" s="1">
        <v>0</v>
      </c>
      <c r="W5938" s="1">
        <v>0</v>
      </c>
      <c r="Y5938" s="1">
        <v>0</v>
      </c>
      <c r="AA5938" s="1">
        <v>0</v>
      </c>
      <c r="AC5938" s="1">
        <v>0</v>
      </c>
      <c r="AE5938" s="1">
        <v>0</v>
      </c>
      <c r="AG5938" s="1">
        <v>2</v>
      </c>
      <c r="AH5938" s="1">
        <v>10000</v>
      </c>
    </row>
    <row r="5939" spans="1:34">
      <c r="A5939" s="1" t="s">
        <v>15237</v>
      </c>
      <c r="B5939" s="1" t="s">
        <v>15238</v>
      </c>
      <c r="C5939" s="1" t="s">
        <v>101</v>
      </c>
      <c r="D5939" s="1">
        <v>15</v>
      </c>
      <c r="E5939" s="1">
        <v>42489</v>
      </c>
      <c r="F5939" s="1" t="s">
        <v>20332</v>
      </c>
      <c r="G5939" s="1" t="s">
        <v>72</v>
      </c>
      <c r="H5939" s="1" t="s">
        <v>65</v>
      </c>
      <c r="I5939" s="1">
        <v>0.6</v>
      </c>
      <c r="J5939" s="1" t="s">
        <v>75</v>
      </c>
      <c r="K5939" s="1">
        <v>0</v>
      </c>
      <c r="M5939" s="1">
        <v>0</v>
      </c>
      <c r="O5939" s="1">
        <v>0</v>
      </c>
      <c r="Q5939" s="1">
        <v>0</v>
      </c>
      <c r="S5939" s="1">
        <v>0</v>
      </c>
      <c r="U5939" s="1">
        <v>0</v>
      </c>
      <c r="W5939" s="1">
        <v>0</v>
      </c>
      <c r="Y5939" s="1">
        <v>0</v>
      </c>
      <c r="AA5939" s="1">
        <v>0</v>
      </c>
      <c r="AC5939" s="1">
        <v>0</v>
      </c>
      <c r="AE5939" s="1">
        <v>0</v>
      </c>
      <c r="AG5939" s="1">
        <v>1</v>
      </c>
      <c r="AH5939" s="1">
        <v>0</v>
      </c>
    </row>
    <row r="5940" spans="1:34">
      <c r="A5940" s="1" t="s">
        <v>15239</v>
      </c>
      <c r="B5940" s="1" t="s">
        <v>15240</v>
      </c>
      <c r="C5940" s="1" t="s">
        <v>101</v>
      </c>
      <c r="D5940" s="1">
        <v>17</v>
      </c>
      <c r="E5940" s="1">
        <v>43190</v>
      </c>
      <c r="F5940" s="1" t="s">
        <v>20332</v>
      </c>
      <c r="G5940" s="1" t="s">
        <v>72</v>
      </c>
      <c r="H5940" s="1" t="s">
        <v>65</v>
      </c>
      <c r="I5940" s="1">
        <v>0.4</v>
      </c>
      <c r="J5940" s="1" t="s">
        <v>75</v>
      </c>
      <c r="K5940" s="1">
        <v>0</v>
      </c>
      <c r="M5940" s="1">
        <v>0</v>
      </c>
      <c r="O5940" s="1">
        <v>0</v>
      </c>
      <c r="Q5940" s="1">
        <v>0</v>
      </c>
      <c r="S5940" s="1">
        <v>0</v>
      </c>
      <c r="U5940" s="1">
        <v>0</v>
      </c>
      <c r="W5940" s="1">
        <v>0</v>
      </c>
      <c r="Y5940" s="1">
        <v>0</v>
      </c>
      <c r="AA5940" s="1">
        <v>0</v>
      </c>
      <c r="AC5940" s="1">
        <v>0</v>
      </c>
      <c r="AE5940" s="1">
        <v>0</v>
      </c>
      <c r="AG5940" s="1">
        <v>1</v>
      </c>
      <c r="AH5940" s="1">
        <v>0</v>
      </c>
    </row>
    <row r="5941" spans="1:34">
      <c r="A5941" s="1" t="s">
        <v>15241</v>
      </c>
      <c r="B5941" s="1" t="s">
        <v>15242</v>
      </c>
      <c r="C5941" s="1" t="s">
        <v>533</v>
      </c>
      <c r="D5941" s="1">
        <v>4</v>
      </c>
      <c r="E5941" s="4">
        <v>44609</v>
      </c>
      <c r="F5941" s="1" t="s">
        <v>15243</v>
      </c>
      <c r="G5941" s="1" t="s">
        <v>745</v>
      </c>
      <c r="H5941" s="1" t="s">
        <v>73</v>
      </c>
      <c r="I5941" s="1">
        <v>0.4</v>
      </c>
      <c r="J5941" s="1" t="s">
        <v>82</v>
      </c>
      <c r="K5941" s="1">
        <v>0.5</v>
      </c>
      <c r="L5941" s="1" t="s">
        <v>83</v>
      </c>
      <c r="M5941" s="1">
        <v>0.6</v>
      </c>
      <c r="N5941" s="1" t="s">
        <v>84</v>
      </c>
      <c r="O5941" s="1">
        <v>0.7</v>
      </c>
      <c r="P5941" s="1" t="s">
        <v>85</v>
      </c>
      <c r="Q5941" s="1">
        <v>0</v>
      </c>
      <c r="S5941" s="1">
        <v>0</v>
      </c>
      <c r="U5941" s="1">
        <v>0</v>
      </c>
      <c r="W5941" s="1">
        <v>0</v>
      </c>
      <c r="Y5941" s="1">
        <v>0</v>
      </c>
      <c r="AA5941" s="1">
        <v>0</v>
      </c>
      <c r="AC5941" s="1">
        <v>0</v>
      </c>
      <c r="AE5941" s="1">
        <v>0</v>
      </c>
      <c r="AG5941" s="1">
        <v>3</v>
      </c>
      <c r="AH5941" s="1">
        <v>0</v>
      </c>
    </row>
    <row r="5942" spans="1:34">
      <c r="A5942" s="1" t="s">
        <v>15244</v>
      </c>
      <c r="B5942" s="1" t="s">
        <v>15245</v>
      </c>
      <c r="C5942" s="1" t="s">
        <v>334</v>
      </c>
      <c r="D5942" s="1">
        <v>68</v>
      </c>
      <c r="E5942" s="1">
        <v>41627</v>
      </c>
      <c r="F5942" s="1" t="s">
        <v>20332</v>
      </c>
      <c r="G5942" s="1" t="s">
        <v>72</v>
      </c>
      <c r="H5942" s="1" t="s">
        <v>65</v>
      </c>
      <c r="I5942" s="1">
        <v>0.8</v>
      </c>
      <c r="J5942" s="1" t="s">
        <v>75</v>
      </c>
      <c r="K5942" s="1">
        <v>0</v>
      </c>
      <c r="M5942" s="1">
        <v>0</v>
      </c>
      <c r="O5942" s="1">
        <v>0</v>
      </c>
      <c r="Q5942" s="1">
        <v>0</v>
      </c>
      <c r="S5942" s="1">
        <v>0</v>
      </c>
      <c r="U5942" s="1">
        <v>0</v>
      </c>
      <c r="W5942" s="1">
        <v>0</v>
      </c>
      <c r="Y5942" s="1">
        <v>0</v>
      </c>
      <c r="AA5942" s="1">
        <v>0</v>
      </c>
      <c r="AC5942" s="1">
        <v>0</v>
      </c>
      <c r="AE5942" s="1">
        <v>0</v>
      </c>
      <c r="AG5942" s="1">
        <v>1</v>
      </c>
      <c r="AH5942" s="1">
        <v>0</v>
      </c>
    </row>
    <row r="5943" spans="1:34">
      <c r="A5943" s="1" t="s">
        <v>15246</v>
      </c>
      <c r="B5943" s="1" t="s">
        <v>15247</v>
      </c>
      <c r="C5943" s="1" t="s">
        <v>365</v>
      </c>
      <c r="D5943" s="1">
        <v>8</v>
      </c>
      <c r="E5943" s="4">
        <v>44627</v>
      </c>
      <c r="F5943" s="1" t="s">
        <v>15248</v>
      </c>
      <c r="G5943" s="1" t="s">
        <v>72</v>
      </c>
      <c r="H5943" s="1" t="s">
        <v>65</v>
      </c>
      <c r="I5943" s="1">
        <v>0.5</v>
      </c>
      <c r="J5943" s="1" t="s">
        <v>75</v>
      </c>
      <c r="K5943" s="1">
        <v>0</v>
      </c>
      <c r="M5943" s="1">
        <v>0</v>
      </c>
      <c r="O5943" s="1">
        <v>0</v>
      </c>
      <c r="Q5943" s="1">
        <v>0</v>
      </c>
      <c r="S5943" s="1">
        <v>0</v>
      </c>
      <c r="U5943" s="1">
        <v>0</v>
      </c>
      <c r="W5943" s="1">
        <v>0</v>
      </c>
      <c r="Y5943" s="1">
        <v>0</v>
      </c>
      <c r="AA5943" s="1">
        <v>0</v>
      </c>
      <c r="AC5943" s="1">
        <v>0</v>
      </c>
      <c r="AE5943" s="1">
        <v>0</v>
      </c>
      <c r="AG5943" s="1">
        <v>1</v>
      </c>
      <c r="AH5943" s="1">
        <v>0</v>
      </c>
    </row>
    <row r="5944" spans="1:34">
      <c r="A5944" s="1" t="s">
        <v>15249</v>
      </c>
      <c r="B5944" s="1" t="s">
        <v>15250</v>
      </c>
      <c r="C5944" s="1" t="s">
        <v>129</v>
      </c>
      <c r="D5944" s="1">
        <v>51</v>
      </c>
      <c r="E5944" s="1">
        <v>44253</v>
      </c>
      <c r="F5944" s="1" t="s">
        <v>20332</v>
      </c>
      <c r="G5944" s="1" t="s">
        <v>72</v>
      </c>
      <c r="H5944" s="1" t="s">
        <v>73</v>
      </c>
      <c r="I5944" s="1">
        <v>0</v>
      </c>
      <c r="J5944" s="1" t="s">
        <v>425</v>
      </c>
      <c r="K5944" s="1">
        <v>0.8</v>
      </c>
      <c r="L5944" s="1" t="s">
        <v>75</v>
      </c>
      <c r="M5944" s="1">
        <v>0</v>
      </c>
      <c r="O5944" s="1">
        <v>0</v>
      </c>
      <c r="Q5944" s="1">
        <v>0</v>
      </c>
      <c r="S5944" s="1">
        <v>0</v>
      </c>
      <c r="U5944" s="1">
        <v>0</v>
      </c>
      <c r="W5944" s="1">
        <v>0</v>
      </c>
      <c r="Y5944" s="1">
        <v>0</v>
      </c>
      <c r="AA5944" s="1">
        <v>0</v>
      </c>
      <c r="AC5944" s="1">
        <v>0</v>
      </c>
      <c r="AE5944" s="1">
        <v>0</v>
      </c>
      <c r="AG5944" s="1">
        <v>2</v>
      </c>
      <c r="AH5944" s="1">
        <v>13000</v>
      </c>
    </row>
    <row r="5945" spans="1:34">
      <c r="A5945" s="1" t="s">
        <v>15251</v>
      </c>
      <c r="B5945" s="1" t="s">
        <v>15252</v>
      </c>
      <c r="C5945" s="1" t="s">
        <v>1707</v>
      </c>
      <c r="D5945" s="1">
        <v>48</v>
      </c>
      <c r="E5945" s="1">
        <v>41080</v>
      </c>
      <c r="F5945" s="1" t="s">
        <v>20332</v>
      </c>
      <c r="G5945" s="1" t="s">
        <v>72</v>
      </c>
      <c r="H5945" s="1" t="s">
        <v>73</v>
      </c>
      <c r="I5945" s="1">
        <v>0</v>
      </c>
      <c r="J5945" s="1" t="s">
        <v>690</v>
      </c>
      <c r="K5945" s="1">
        <v>0.55000000000000004</v>
      </c>
      <c r="L5945" s="1" t="s">
        <v>75</v>
      </c>
      <c r="M5945" s="1">
        <v>0</v>
      </c>
      <c r="O5945" s="1">
        <v>0</v>
      </c>
      <c r="Q5945" s="1">
        <v>0</v>
      </c>
      <c r="S5945" s="1">
        <v>0</v>
      </c>
      <c r="U5945" s="1">
        <v>0</v>
      </c>
      <c r="W5945" s="1">
        <v>0</v>
      </c>
      <c r="Y5945" s="1">
        <v>0</v>
      </c>
      <c r="AA5945" s="1">
        <v>0</v>
      </c>
      <c r="AC5945" s="1">
        <v>0</v>
      </c>
      <c r="AE5945" s="1">
        <v>0</v>
      </c>
      <c r="AG5945" s="1">
        <v>2</v>
      </c>
      <c r="AH5945" s="1">
        <v>11999.99</v>
      </c>
    </row>
    <row r="5946" spans="1:34">
      <c r="A5946" s="1" t="s">
        <v>15253</v>
      </c>
      <c r="B5946" s="1" t="s">
        <v>15254</v>
      </c>
      <c r="C5946" s="1" t="s">
        <v>964</v>
      </c>
      <c r="D5946" s="1">
        <v>18</v>
      </c>
      <c r="E5946" s="1">
        <v>44298</v>
      </c>
      <c r="F5946" s="1" t="s">
        <v>20332</v>
      </c>
      <c r="G5946" s="1" t="s">
        <v>72</v>
      </c>
      <c r="H5946" s="1" t="s">
        <v>65</v>
      </c>
      <c r="I5946" s="1">
        <v>0.8</v>
      </c>
      <c r="J5946" s="1" t="s">
        <v>75</v>
      </c>
      <c r="K5946" s="1">
        <v>0</v>
      </c>
      <c r="M5946" s="1">
        <v>0</v>
      </c>
      <c r="O5946" s="1">
        <v>0</v>
      </c>
      <c r="Q5946" s="1">
        <v>0</v>
      </c>
      <c r="S5946" s="1">
        <v>0</v>
      </c>
      <c r="U5946" s="1">
        <v>0</v>
      </c>
      <c r="W5946" s="1">
        <v>0</v>
      </c>
      <c r="Y5946" s="1">
        <v>0</v>
      </c>
      <c r="AA5946" s="1">
        <v>0</v>
      </c>
      <c r="AC5946" s="1">
        <v>0</v>
      </c>
      <c r="AE5946" s="1">
        <v>0</v>
      </c>
      <c r="AG5946" s="1">
        <v>1</v>
      </c>
      <c r="AH5946" s="1">
        <v>0</v>
      </c>
    </row>
    <row r="5947" spans="1:34">
      <c r="A5947" s="1" t="s">
        <v>15255</v>
      </c>
      <c r="B5947" s="1" t="s">
        <v>15256</v>
      </c>
      <c r="C5947" s="1" t="s">
        <v>98</v>
      </c>
      <c r="D5947" s="1">
        <v>4</v>
      </c>
      <c r="E5947" s="1">
        <v>44254</v>
      </c>
      <c r="F5947" s="1" t="s">
        <v>20332</v>
      </c>
      <c r="G5947" s="1" t="s">
        <v>72</v>
      </c>
      <c r="H5947" s="1" t="s">
        <v>65</v>
      </c>
      <c r="I5947" s="1">
        <v>0.65</v>
      </c>
      <c r="J5947" s="1" t="s">
        <v>75</v>
      </c>
      <c r="K5947" s="1">
        <v>0</v>
      </c>
      <c r="M5947" s="1">
        <v>0</v>
      </c>
      <c r="O5947" s="1">
        <v>0</v>
      </c>
      <c r="Q5947" s="1">
        <v>0</v>
      </c>
      <c r="S5947" s="1">
        <v>0</v>
      </c>
      <c r="U5947" s="1">
        <v>0</v>
      </c>
      <c r="W5947" s="1">
        <v>0</v>
      </c>
      <c r="Y5947" s="1">
        <v>0</v>
      </c>
      <c r="AA5947" s="1">
        <v>0</v>
      </c>
      <c r="AC5947" s="1">
        <v>0</v>
      </c>
      <c r="AE5947" s="1">
        <v>0</v>
      </c>
      <c r="AG5947" s="1">
        <v>1</v>
      </c>
      <c r="AH5947" s="1">
        <v>0</v>
      </c>
    </row>
    <row r="5948" spans="1:34">
      <c r="A5948" s="1" t="s">
        <v>15257</v>
      </c>
      <c r="B5948" s="1" t="s">
        <v>15258</v>
      </c>
      <c r="C5948" s="1" t="s">
        <v>259</v>
      </c>
      <c r="D5948" s="1">
        <v>29</v>
      </c>
      <c r="E5948" s="4">
        <v>44551</v>
      </c>
      <c r="F5948" s="1" t="s">
        <v>15259</v>
      </c>
      <c r="G5948" s="1" t="s">
        <v>72</v>
      </c>
      <c r="H5948" s="1" t="s">
        <v>65</v>
      </c>
      <c r="I5948" s="1">
        <v>0.8</v>
      </c>
      <c r="J5948" s="1" t="s">
        <v>75</v>
      </c>
      <c r="K5948" s="1">
        <v>0</v>
      </c>
      <c r="M5948" s="1">
        <v>0</v>
      </c>
      <c r="O5948" s="1">
        <v>0</v>
      </c>
      <c r="Q5948" s="1">
        <v>0</v>
      </c>
      <c r="S5948" s="1">
        <v>0</v>
      </c>
      <c r="U5948" s="1">
        <v>0</v>
      </c>
      <c r="W5948" s="1">
        <v>0</v>
      </c>
      <c r="Y5948" s="1">
        <v>0</v>
      </c>
      <c r="AA5948" s="1">
        <v>0</v>
      </c>
      <c r="AC5948" s="1">
        <v>0</v>
      </c>
      <c r="AE5948" s="1">
        <v>0</v>
      </c>
      <c r="AG5948" s="1">
        <v>1</v>
      </c>
      <c r="AH5948" s="1">
        <v>0</v>
      </c>
    </row>
    <row r="5949" spans="1:34">
      <c r="A5949" s="1" t="s">
        <v>15260</v>
      </c>
      <c r="B5949" s="1" t="s">
        <v>15261</v>
      </c>
      <c r="C5949" s="1" t="s">
        <v>135</v>
      </c>
      <c r="D5949" s="1">
        <v>15</v>
      </c>
      <c r="E5949" s="1">
        <v>40998</v>
      </c>
      <c r="F5949" s="1" t="s">
        <v>20332</v>
      </c>
      <c r="G5949" s="1" t="s">
        <v>72</v>
      </c>
      <c r="H5949" s="1" t="s">
        <v>65</v>
      </c>
      <c r="I5949" s="1">
        <v>0.4</v>
      </c>
      <c r="J5949" s="1" t="s">
        <v>75</v>
      </c>
      <c r="K5949" s="1">
        <v>0</v>
      </c>
      <c r="M5949" s="1">
        <v>0</v>
      </c>
      <c r="O5949" s="1">
        <v>0</v>
      </c>
      <c r="Q5949" s="1">
        <v>0</v>
      </c>
      <c r="S5949" s="1">
        <v>0</v>
      </c>
      <c r="U5949" s="1">
        <v>0</v>
      </c>
      <c r="W5949" s="1">
        <v>0</v>
      </c>
      <c r="Y5949" s="1">
        <v>0</v>
      </c>
      <c r="AA5949" s="1">
        <v>0</v>
      </c>
      <c r="AC5949" s="1">
        <v>0</v>
      </c>
      <c r="AE5949" s="1">
        <v>0</v>
      </c>
      <c r="AG5949" s="1">
        <v>1</v>
      </c>
      <c r="AH5949" s="1">
        <v>0</v>
      </c>
    </row>
    <row r="5950" spans="1:34">
      <c r="A5950" s="1" t="s">
        <v>15262</v>
      </c>
      <c r="B5950" s="1" t="s">
        <v>15263</v>
      </c>
      <c r="C5950" s="1" t="s">
        <v>149</v>
      </c>
      <c r="D5950" s="1">
        <v>24</v>
      </c>
      <c r="E5950" s="1">
        <v>44776</v>
      </c>
      <c r="F5950" s="1" t="s">
        <v>20766</v>
      </c>
      <c r="G5950" s="1" t="s">
        <v>72</v>
      </c>
      <c r="H5950" s="1" t="s">
        <v>65</v>
      </c>
      <c r="I5950" s="1">
        <v>0.8</v>
      </c>
      <c r="J5950" s="1" t="s">
        <v>75</v>
      </c>
      <c r="K5950" s="1">
        <v>0</v>
      </c>
      <c r="M5950" s="1">
        <v>0</v>
      </c>
      <c r="O5950" s="1">
        <v>0</v>
      </c>
      <c r="Q5950" s="1">
        <v>0</v>
      </c>
      <c r="S5950" s="1">
        <v>0</v>
      </c>
      <c r="U5950" s="1">
        <v>0</v>
      </c>
      <c r="W5950" s="1">
        <v>0</v>
      </c>
      <c r="Y5950" s="1">
        <v>0</v>
      </c>
      <c r="AA5950" s="1">
        <v>0</v>
      </c>
      <c r="AC5950" s="1">
        <v>0</v>
      </c>
      <c r="AE5950" s="1">
        <v>0</v>
      </c>
      <c r="AG5950" s="1">
        <v>1</v>
      </c>
      <c r="AH5950" s="1">
        <v>0</v>
      </c>
    </row>
    <row r="5951" spans="1:34">
      <c r="A5951" s="1" t="s">
        <v>15264</v>
      </c>
      <c r="B5951" s="1" t="s">
        <v>15265</v>
      </c>
      <c r="C5951" s="1" t="s">
        <v>172</v>
      </c>
      <c r="D5951" s="1">
        <v>9</v>
      </c>
      <c r="E5951" s="1">
        <v>44125</v>
      </c>
      <c r="F5951" s="1" t="s">
        <v>20332</v>
      </c>
      <c r="G5951" s="1" t="s">
        <v>72</v>
      </c>
      <c r="H5951" s="1" t="s">
        <v>65</v>
      </c>
      <c r="I5951" s="1">
        <v>0.6</v>
      </c>
      <c r="J5951" s="1" t="s">
        <v>75</v>
      </c>
      <c r="K5951" s="1">
        <v>0</v>
      </c>
      <c r="M5951" s="1">
        <v>0</v>
      </c>
      <c r="O5951" s="1">
        <v>0</v>
      </c>
      <c r="Q5951" s="1">
        <v>0</v>
      </c>
      <c r="S5951" s="1">
        <v>0</v>
      </c>
      <c r="U5951" s="1">
        <v>0</v>
      </c>
      <c r="W5951" s="1">
        <v>0</v>
      </c>
      <c r="Y5951" s="1">
        <v>0</v>
      </c>
      <c r="AA5951" s="1">
        <v>0</v>
      </c>
      <c r="AC5951" s="1">
        <v>0</v>
      </c>
      <c r="AE5951" s="1">
        <v>0</v>
      </c>
      <c r="AG5951" s="1">
        <v>1</v>
      </c>
      <c r="AH5951" s="1">
        <v>0</v>
      </c>
    </row>
    <row r="5952" spans="1:34">
      <c r="A5952" s="1" t="s">
        <v>15266</v>
      </c>
      <c r="B5952" s="1" t="s">
        <v>15267</v>
      </c>
      <c r="C5952" s="1" t="s">
        <v>101</v>
      </c>
      <c r="H5952" s="1" t="s">
        <v>65</v>
      </c>
      <c r="I5952" s="1" t="s">
        <v>66</v>
      </c>
      <c r="V5952" s="1" t="s">
        <v>67</v>
      </c>
    </row>
    <row r="5953" spans="1:34">
      <c r="A5953" s="1" t="s">
        <v>15268</v>
      </c>
      <c r="B5953" s="1" t="s">
        <v>15269</v>
      </c>
      <c r="C5953" s="1" t="s">
        <v>156</v>
      </c>
      <c r="D5953" s="1">
        <v>71</v>
      </c>
      <c r="E5953" s="4">
        <v>44560</v>
      </c>
      <c r="F5953" s="1" t="s">
        <v>15270</v>
      </c>
      <c r="G5953" s="1" t="s">
        <v>80</v>
      </c>
      <c r="H5953" s="1" t="s">
        <v>73</v>
      </c>
      <c r="I5953" s="1">
        <v>0</v>
      </c>
      <c r="J5953" s="1" t="s">
        <v>397</v>
      </c>
      <c r="K5953" s="1">
        <v>0.7</v>
      </c>
      <c r="L5953" s="1" t="s">
        <v>75</v>
      </c>
      <c r="M5953" s="1">
        <v>0</v>
      </c>
      <c r="O5953" s="1">
        <v>0</v>
      </c>
      <c r="Q5953" s="1">
        <v>0</v>
      </c>
      <c r="S5953" s="1">
        <v>0</v>
      </c>
      <c r="U5953" s="1">
        <v>0</v>
      </c>
      <c r="W5953" s="1">
        <v>0</v>
      </c>
      <c r="Y5953" s="1">
        <v>0</v>
      </c>
      <c r="AA5953" s="1">
        <v>0</v>
      </c>
      <c r="AC5953" s="1">
        <v>0</v>
      </c>
      <c r="AE5953" s="1">
        <v>0</v>
      </c>
      <c r="AG5953" s="1">
        <v>2</v>
      </c>
      <c r="AH5953" s="1">
        <v>8000</v>
      </c>
    </row>
    <row r="5954" spans="1:34">
      <c r="A5954" s="1" t="s">
        <v>15271</v>
      </c>
      <c r="B5954" s="1" t="s">
        <v>15272</v>
      </c>
      <c r="C5954" s="1" t="s">
        <v>199</v>
      </c>
      <c r="D5954" s="1">
        <v>5</v>
      </c>
      <c r="E5954" s="4">
        <v>44678</v>
      </c>
      <c r="F5954" s="1" t="s">
        <v>15273</v>
      </c>
      <c r="G5954" s="1" t="s">
        <v>72</v>
      </c>
      <c r="H5954" s="1" t="s">
        <v>65</v>
      </c>
      <c r="I5954" s="1">
        <v>0.75</v>
      </c>
      <c r="J5954" s="1" t="s">
        <v>75</v>
      </c>
      <c r="K5954" s="1">
        <v>0</v>
      </c>
      <c r="M5954" s="1">
        <v>0</v>
      </c>
      <c r="O5954" s="1">
        <v>0</v>
      </c>
      <c r="Q5954" s="1">
        <v>0</v>
      </c>
      <c r="S5954" s="1">
        <v>0</v>
      </c>
      <c r="U5954" s="1">
        <v>0</v>
      </c>
      <c r="W5954" s="1">
        <v>0</v>
      </c>
      <c r="Y5954" s="1">
        <v>0</v>
      </c>
      <c r="AA5954" s="1">
        <v>0</v>
      </c>
      <c r="AC5954" s="1">
        <v>0</v>
      </c>
      <c r="AE5954" s="1">
        <v>0</v>
      </c>
      <c r="AG5954" s="1">
        <v>1</v>
      </c>
      <c r="AH5954" s="1">
        <v>0</v>
      </c>
    </row>
    <row r="5955" spans="1:34">
      <c r="A5955" s="1" t="s">
        <v>15274</v>
      </c>
      <c r="B5955" s="1" t="s">
        <v>15275</v>
      </c>
      <c r="C5955" s="1" t="s">
        <v>255</v>
      </c>
      <c r="D5955" s="1">
        <v>7</v>
      </c>
      <c r="E5955" s="4">
        <v>44596</v>
      </c>
      <c r="F5955" s="1" t="s">
        <v>15276</v>
      </c>
      <c r="G5955" s="1" t="s">
        <v>72</v>
      </c>
      <c r="H5955" s="1" t="s">
        <v>73</v>
      </c>
      <c r="I5955" s="1">
        <v>0</v>
      </c>
      <c r="J5955" s="1" t="s">
        <v>910</v>
      </c>
      <c r="K5955" s="1">
        <v>0.7</v>
      </c>
      <c r="L5955" s="1" t="s">
        <v>75</v>
      </c>
      <c r="M5955" s="1">
        <v>0</v>
      </c>
      <c r="O5955" s="1">
        <v>0</v>
      </c>
      <c r="Q5955" s="1">
        <v>0</v>
      </c>
      <c r="S5955" s="1">
        <v>0</v>
      </c>
      <c r="U5955" s="1">
        <v>0</v>
      </c>
      <c r="W5955" s="1">
        <v>0</v>
      </c>
      <c r="Y5955" s="1">
        <v>0</v>
      </c>
      <c r="AA5955" s="1">
        <v>0</v>
      </c>
      <c r="AC5955" s="1">
        <v>0</v>
      </c>
      <c r="AE5955" s="1">
        <v>0</v>
      </c>
      <c r="AG5955" s="1">
        <v>2</v>
      </c>
      <c r="AH5955" s="1">
        <v>6500</v>
      </c>
    </row>
    <row r="5956" spans="1:34">
      <c r="A5956" s="1" t="s">
        <v>15277</v>
      </c>
      <c r="B5956" s="1" t="s">
        <v>15278</v>
      </c>
      <c r="C5956" s="1" t="s">
        <v>112</v>
      </c>
      <c r="D5956" s="1">
        <v>12</v>
      </c>
      <c r="E5956" s="4">
        <v>44651</v>
      </c>
      <c r="F5956" s="1" t="s">
        <v>15279</v>
      </c>
      <c r="G5956" s="1" t="s">
        <v>72</v>
      </c>
      <c r="H5956" s="1" t="s">
        <v>65</v>
      </c>
      <c r="I5956" s="1">
        <v>0.3</v>
      </c>
      <c r="J5956" s="1" t="s">
        <v>75</v>
      </c>
      <c r="K5956" s="1">
        <v>0</v>
      </c>
      <c r="M5956" s="1">
        <v>0</v>
      </c>
      <c r="O5956" s="1">
        <v>0</v>
      </c>
      <c r="Q5956" s="1">
        <v>0</v>
      </c>
      <c r="S5956" s="1">
        <v>0</v>
      </c>
      <c r="U5956" s="1">
        <v>0</v>
      </c>
      <c r="W5956" s="1">
        <v>0</v>
      </c>
      <c r="Y5956" s="1">
        <v>0</v>
      </c>
      <c r="AA5956" s="1">
        <v>0</v>
      </c>
      <c r="AC5956" s="1">
        <v>0</v>
      </c>
      <c r="AE5956" s="1">
        <v>0</v>
      </c>
      <c r="AG5956" s="1">
        <v>1</v>
      </c>
      <c r="AH5956" s="1">
        <v>0</v>
      </c>
    </row>
    <row r="5957" spans="1:34">
      <c r="A5957" s="1" t="s">
        <v>15280</v>
      </c>
      <c r="B5957" s="1" t="s">
        <v>15281</v>
      </c>
      <c r="C5957" s="1" t="s">
        <v>365</v>
      </c>
      <c r="D5957" s="1">
        <v>6</v>
      </c>
      <c r="E5957" s="4">
        <v>44677</v>
      </c>
      <c r="F5957" s="1" t="s">
        <v>15282</v>
      </c>
      <c r="G5957" s="1" t="s">
        <v>80</v>
      </c>
      <c r="H5957" s="1" t="s">
        <v>73</v>
      </c>
      <c r="I5957" s="1">
        <v>0</v>
      </c>
      <c r="J5957" s="1" t="s">
        <v>397</v>
      </c>
      <c r="K5957" s="1">
        <v>0.4</v>
      </c>
      <c r="L5957" s="1" t="s">
        <v>82</v>
      </c>
      <c r="M5957" s="1">
        <v>0.45</v>
      </c>
      <c r="N5957" s="1" t="s">
        <v>83</v>
      </c>
      <c r="O5957" s="1">
        <v>0.5</v>
      </c>
      <c r="P5957" s="1" t="s">
        <v>84</v>
      </c>
      <c r="Q5957" s="1">
        <v>0.65</v>
      </c>
      <c r="R5957" s="1" t="s">
        <v>85</v>
      </c>
      <c r="S5957" s="1">
        <v>0</v>
      </c>
      <c r="U5957" s="1">
        <v>0</v>
      </c>
      <c r="W5957" s="1">
        <v>0</v>
      </c>
      <c r="Y5957" s="1">
        <v>0</v>
      </c>
      <c r="AA5957" s="1">
        <v>0</v>
      </c>
      <c r="AC5957" s="1">
        <v>0</v>
      </c>
      <c r="AE5957" s="1">
        <v>0</v>
      </c>
      <c r="AG5957" s="1">
        <v>4</v>
      </c>
      <c r="AH5957" s="1">
        <v>8000</v>
      </c>
    </row>
    <row r="5958" spans="1:34">
      <c r="A5958" s="1" t="s">
        <v>15283</v>
      </c>
      <c r="B5958" s="1" t="s">
        <v>15284</v>
      </c>
      <c r="C5958" s="1" t="s">
        <v>163</v>
      </c>
      <c r="D5958" s="1">
        <v>14</v>
      </c>
      <c r="E5958" s="4">
        <v>44712</v>
      </c>
      <c r="F5958" s="1" t="s">
        <v>15285</v>
      </c>
      <c r="G5958" s="1" t="s">
        <v>72</v>
      </c>
      <c r="H5958" s="1" t="s">
        <v>73</v>
      </c>
      <c r="I5958" s="1">
        <v>0</v>
      </c>
      <c r="J5958" s="1" t="s">
        <v>74</v>
      </c>
      <c r="K5958" s="1">
        <v>0.8</v>
      </c>
      <c r="L5958" s="1" t="s">
        <v>75</v>
      </c>
      <c r="M5958" s="1">
        <v>0</v>
      </c>
      <c r="O5958" s="1">
        <v>0</v>
      </c>
      <c r="Q5958" s="1">
        <v>0</v>
      </c>
      <c r="S5958" s="1">
        <v>0</v>
      </c>
      <c r="U5958" s="1">
        <v>0</v>
      </c>
      <c r="W5958" s="1">
        <v>0</v>
      </c>
      <c r="Y5958" s="1">
        <v>0</v>
      </c>
      <c r="AA5958" s="1">
        <v>0</v>
      </c>
      <c r="AC5958" s="1">
        <v>0</v>
      </c>
      <c r="AE5958" s="1">
        <v>0</v>
      </c>
      <c r="AG5958" s="1">
        <v>2</v>
      </c>
      <c r="AH5958" s="1">
        <v>10000</v>
      </c>
    </row>
    <row r="5959" spans="1:34">
      <c r="A5959" s="1" t="s">
        <v>15286</v>
      </c>
      <c r="B5959" s="1" t="s">
        <v>15287</v>
      </c>
      <c r="C5959" s="1" t="s">
        <v>327</v>
      </c>
      <c r="D5959" s="1">
        <v>6</v>
      </c>
      <c r="E5959" s="4">
        <v>44615</v>
      </c>
      <c r="F5959" s="1" t="s">
        <v>15288</v>
      </c>
      <c r="G5959" s="1" t="s">
        <v>72</v>
      </c>
      <c r="H5959" s="1" t="s">
        <v>65</v>
      </c>
      <c r="I5959" s="1">
        <v>0.5</v>
      </c>
      <c r="J5959" s="1" t="s">
        <v>75</v>
      </c>
      <c r="K5959" s="1">
        <v>0</v>
      </c>
      <c r="M5959" s="1">
        <v>0</v>
      </c>
      <c r="O5959" s="1">
        <v>0</v>
      </c>
      <c r="Q5959" s="1">
        <v>0</v>
      </c>
      <c r="S5959" s="1">
        <v>0</v>
      </c>
      <c r="U5959" s="1">
        <v>0</v>
      </c>
      <c r="W5959" s="1">
        <v>0</v>
      </c>
      <c r="Y5959" s="1">
        <v>0</v>
      </c>
      <c r="AA5959" s="1">
        <v>0</v>
      </c>
      <c r="AC5959" s="1">
        <v>0</v>
      </c>
      <c r="AE5959" s="1">
        <v>0</v>
      </c>
      <c r="AG5959" s="1">
        <v>1</v>
      </c>
      <c r="AH5959" s="1">
        <v>0</v>
      </c>
    </row>
    <row r="5960" spans="1:34">
      <c r="A5960" s="1" t="s">
        <v>15289</v>
      </c>
      <c r="B5960" s="1" t="s">
        <v>15290</v>
      </c>
      <c r="C5960" s="1" t="s">
        <v>149</v>
      </c>
      <c r="D5960" s="1">
        <v>19</v>
      </c>
      <c r="E5960" s="4">
        <v>44712</v>
      </c>
      <c r="F5960" s="1" t="s">
        <v>15291</v>
      </c>
      <c r="G5960" s="1" t="s">
        <v>72</v>
      </c>
      <c r="H5960" s="1" t="s">
        <v>65</v>
      </c>
      <c r="I5960" s="1">
        <v>0.8</v>
      </c>
      <c r="J5960" s="1" t="s">
        <v>75</v>
      </c>
      <c r="K5960" s="1">
        <v>0</v>
      </c>
      <c r="M5960" s="1">
        <v>0</v>
      </c>
      <c r="O5960" s="1">
        <v>0</v>
      </c>
      <c r="Q5960" s="1">
        <v>0</v>
      </c>
      <c r="S5960" s="1">
        <v>0</v>
      </c>
      <c r="U5960" s="1">
        <v>0</v>
      </c>
      <c r="W5960" s="1">
        <v>0</v>
      </c>
      <c r="Y5960" s="1">
        <v>0</v>
      </c>
      <c r="AA5960" s="1">
        <v>0</v>
      </c>
      <c r="AC5960" s="1">
        <v>0</v>
      </c>
      <c r="AE5960" s="1">
        <v>0</v>
      </c>
      <c r="AG5960" s="1">
        <v>1</v>
      </c>
      <c r="AH5960" s="1">
        <v>0</v>
      </c>
    </row>
    <row r="5961" spans="1:34">
      <c r="A5961" s="1" t="s">
        <v>15292</v>
      </c>
      <c r="B5961" s="1" t="s">
        <v>15293</v>
      </c>
      <c r="C5961" s="1" t="s">
        <v>118</v>
      </c>
      <c r="D5961" s="1">
        <v>5</v>
      </c>
      <c r="E5961" s="1">
        <v>39538</v>
      </c>
      <c r="F5961" s="1" t="s">
        <v>20332</v>
      </c>
      <c r="G5961" s="1" t="s">
        <v>72</v>
      </c>
      <c r="H5961" s="1" t="s">
        <v>73</v>
      </c>
      <c r="I5961" s="1">
        <v>0</v>
      </c>
      <c r="J5961" s="1" t="s">
        <v>434</v>
      </c>
      <c r="K5961" s="1">
        <v>0.4</v>
      </c>
      <c r="L5961" s="1" t="s">
        <v>75</v>
      </c>
      <c r="M5961" s="1">
        <v>0</v>
      </c>
      <c r="O5961" s="1">
        <v>0</v>
      </c>
      <c r="Q5961" s="1">
        <v>0</v>
      </c>
      <c r="S5961" s="1">
        <v>0</v>
      </c>
      <c r="U5961" s="1">
        <v>0</v>
      </c>
      <c r="W5961" s="1">
        <v>0</v>
      </c>
      <c r="Y5961" s="1">
        <v>0</v>
      </c>
      <c r="AA5961" s="1">
        <v>0</v>
      </c>
      <c r="AC5961" s="1">
        <v>0</v>
      </c>
      <c r="AE5961" s="1">
        <v>0</v>
      </c>
      <c r="AG5961" s="1">
        <v>2</v>
      </c>
      <c r="AH5961" s="1">
        <v>7500</v>
      </c>
    </row>
    <row r="5962" spans="1:34">
      <c r="A5962" s="1" t="s">
        <v>15294</v>
      </c>
      <c r="B5962" s="1" t="s">
        <v>15295</v>
      </c>
      <c r="C5962" s="1" t="s">
        <v>259</v>
      </c>
      <c r="D5962" s="1">
        <v>4</v>
      </c>
      <c r="E5962" s="4">
        <v>44651</v>
      </c>
      <c r="F5962" s="1" t="s">
        <v>15296</v>
      </c>
      <c r="G5962" s="1" t="s">
        <v>72</v>
      </c>
      <c r="H5962" s="1" t="s">
        <v>65</v>
      </c>
      <c r="I5962" s="1">
        <v>0.8</v>
      </c>
      <c r="J5962" s="1" t="s">
        <v>75</v>
      </c>
      <c r="K5962" s="1">
        <v>0</v>
      </c>
      <c r="M5962" s="1">
        <v>0</v>
      </c>
      <c r="O5962" s="1">
        <v>0</v>
      </c>
      <c r="Q5962" s="1">
        <v>0</v>
      </c>
      <c r="S5962" s="1">
        <v>0</v>
      </c>
      <c r="U5962" s="1">
        <v>0</v>
      </c>
      <c r="W5962" s="1">
        <v>0</v>
      </c>
      <c r="Y5962" s="1">
        <v>0</v>
      </c>
      <c r="AA5962" s="1">
        <v>0</v>
      </c>
      <c r="AC5962" s="1">
        <v>0</v>
      </c>
      <c r="AE5962" s="1">
        <v>0</v>
      </c>
      <c r="AG5962" s="1">
        <v>1</v>
      </c>
      <c r="AH5962" s="1">
        <v>0</v>
      </c>
    </row>
    <row r="5963" spans="1:34">
      <c r="A5963" s="1" t="s">
        <v>15297</v>
      </c>
      <c r="B5963" s="1" t="s">
        <v>15298</v>
      </c>
      <c r="C5963" s="1" t="s">
        <v>337</v>
      </c>
      <c r="D5963" s="1">
        <v>8</v>
      </c>
      <c r="E5963" s="1">
        <v>42779</v>
      </c>
      <c r="F5963" s="1" t="s">
        <v>20332</v>
      </c>
      <c r="G5963" s="1" t="s">
        <v>72</v>
      </c>
      <c r="H5963" s="1" t="s">
        <v>65</v>
      </c>
      <c r="I5963" s="1">
        <v>0.55000000000000004</v>
      </c>
      <c r="J5963" s="1" t="s">
        <v>75</v>
      </c>
      <c r="K5963" s="1">
        <v>0</v>
      </c>
      <c r="M5963" s="1">
        <v>0</v>
      </c>
      <c r="O5963" s="1">
        <v>0</v>
      </c>
      <c r="Q5963" s="1">
        <v>0</v>
      </c>
      <c r="S5963" s="1">
        <v>0</v>
      </c>
      <c r="U5963" s="1">
        <v>0</v>
      </c>
      <c r="W5963" s="1">
        <v>0</v>
      </c>
      <c r="Y5963" s="1">
        <v>0</v>
      </c>
      <c r="AA5963" s="1">
        <v>0</v>
      </c>
      <c r="AC5963" s="1">
        <v>0</v>
      </c>
      <c r="AE5963" s="1">
        <v>0</v>
      </c>
      <c r="AG5963" s="1">
        <v>1</v>
      </c>
      <c r="AH5963" s="1">
        <v>0</v>
      </c>
    </row>
    <row r="5964" spans="1:34">
      <c r="A5964" s="1" t="s">
        <v>15299</v>
      </c>
      <c r="B5964" s="1" t="s">
        <v>15300</v>
      </c>
      <c r="C5964" s="1" t="s">
        <v>2500</v>
      </c>
      <c r="D5964" s="1">
        <v>16</v>
      </c>
      <c r="E5964" s="4">
        <v>44711</v>
      </c>
      <c r="F5964" s="1" t="s">
        <v>15301</v>
      </c>
      <c r="G5964" s="1" t="s">
        <v>72</v>
      </c>
      <c r="H5964" s="1" t="s">
        <v>65</v>
      </c>
      <c r="I5964" s="1">
        <v>0.8</v>
      </c>
      <c r="J5964" s="1" t="s">
        <v>75</v>
      </c>
      <c r="K5964" s="1">
        <v>0</v>
      </c>
      <c r="M5964" s="1">
        <v>0</v>
      </c>
      <c r="O5964" s="1">
        <v>0</v>
      </c>
      <c r="Q5964" s="1">
        <v>0</v>
      </c>
      <c r="S5964" s="1">
        <v>0</v>
      </c>
      <c r="U5964" s="1">
        <v>0</v>
      </c>
      <c r="W5964" s="1">
        <v>0</v>
      </c>
      <c r="Y5964" s="1">
        <v>0</v>
      </c>
      <c r="AA5964" s="1">
        <v>0</v>
      </c>
      <c r="AC5964" s="1">
        <v>0</v>
      </c>
      <c r="AE5964" s="1">
        <v>0</v>
      </c>
      <c r="AG5964" s="1">
        <v>1</v>
      </c>
      <c r="AH5964" s="1">
        <v>0</v>
      </c>
    </row>
    <row r="5965" spans="1:34">
      <c r="A5965" s="1" t="s">
        <v>15302</v>
      </c>
      <c r="B5965" s="1" t="s">
        <v>15303</v>
      </c>
      <c r="C5965" s="1" t="s">
        <v>779</v>
      </c>
      <c r="D5965" s="1">
        <v>12</v>
      </c>
      <c r="E5965" s="1">
        <v>40623</v>
      </c>
      <c r="F5965" s="1" t="s">
        <v>20332</v>
      </c>
      <c r="G5965" s="1" t="s">
        <v>72</v>
      </c>
      <c r="H5965" s="1" t="s">
        <v>73</v>
      </c>
      <c r="I5965" s="1">
        <v>0</v>
      </c>
      <c r="J5965" s="1" t="s">
        <v>74</v>
      </c>
      <c r="K5965" s="1">
        <v>0.8</v>
      </c>
      <c r="L5965" s="1" t="s">
        <v>75</v>
      </c>
      <c r="M5965" s="1">
        <v>0</v>
      </c>
      <c r="O5965" s="1">
        <v>0</v>
      </c>
      <c r="Q5965" s="1">
        <v>0</v>
      </c>
      <c r="S5965" s="1">
        <v>0</v>
      </c>
      <c r="U5965" s="1">
        <v>0</v>
      </c>
      <c r="W5965" s="1">
        <v>0</v>
      </c>
      <c r="Y5965" s="1">
        <v>0</v>
      </c>
      <c r="AA5965" s="1">
        <v>0</v>
      </c>
      <c r="AC5965" s="1">
        <v>0</v>
      </c>
      <c r="AE5965" s="1">
        <v>0</v>
      </c>
      <c r="AG5965" s="1">
        <v>2</v>
      </c>
      <c r="AH5965" s="1">
        <v>10000</v>
      </c>
    </row>
    <row r="5966" spans="1:34">
      <c r="A5966" s="1" t="s">
        <v>15304</v>
      </c>
      <c r="B5966" s="1" t="s">
        <v>15305</v>
      </c>
      <c r="C5966" s="1" t="s">
        <v>146</v>
      </c>
      <c r="D5966" s="1">
        <v>2</v>
      </c>
      <c r="E5966" s="4">
        <v>44642</v>
      </c>
      <c r="F5966" s="1" t="s">
        <v>15306</v>
      </c>
      <c r="G5966" s="1" t="s">
        <v>72</v>
      </c>
      <c r="H5966" s="1" t="s">
        <v>65</v>
      </c>
      <c r="I5966" s="1">
        <v>0.5</v>
      </c>
      <c r="J5966" s="1" t="s">
        <v>75</v>
      </c>
      <c r="K5966" s="1">
        <v>0</v>
      </c>
      <c r="M5966" s="1">
        <v>0</v>
      </c>
      <c r="O5966" s="1">
        <v>0</v>
      </c>
      <c r="Q5966" s="1">
        <v>0</v>
      </c>
      <c r="S5966" s="1">
        <v>0</v>
      </c>
      <c r="U5966" s="1">
        <v>0</v>
      </c>
      <c r="W5966" s="1">
        <v>0</v>
      </c>
      <c r="Y5966" s="1">
        <v>0</v>
      </c>
      <c r="AA5966" s="1">
        <v>0</v>
      </c>
      <c r="AC5966" s="1">
        <v>0</v>
      </c>
      <c r="AE5966" s="1">
        <v>0</v>
      </c>
      <c r="AG5966" s="1">
        <v>1</v>
      </c>
      <c r="AH5966" s="1">
        <v>0</v>
      </c>
    </row>
    <row r="5967" spans="1:34">
      <c r="A5967" s="1" t="s">
        <v>15307</v>
      </c>
      <c r="B5967" s="1" t="s">
        <v>15308</v>
      </c>
      <c r="C5967" s="1" t="s">
        <v>149</v>
      </c>
      <c r="D5967" s="1">
        <v>11</v>
      </c>
      <c r="E5967" s="4">
        <v>44680</v>
      </c>
      <c r="F5967" s="1" t="s">
        <v>15309</v>
      </c>
      <c r="G5967" s="1" t="s">
        <v>72</v>
      </c>
      <c r="H5967" s="1" t="s">
        <v>65</v>
      </c>
      <c r="I5967" s="1">
        <v>0.8</v>
      </c>
      <c r="J5967" s="1" t="s">
        <v>75</v>
      </c>
      <c r="K5967" s="1">
        <v>0</v>
      </c>
      <c r="M5967" s="1">
        <v>0</v>
      </c>
      <c r="O5967" s="1">
        <v>0</v>
      </c>
      <c r="Q5967" s="1">
        <v>0</v>
      </c>
      <c r="S5967" s="1">
        <v>0</v>
      </c>
      <c r="U5967" s="1">
        <v>0</v>
      </c>
      <c r="W5967" s="1">
        <v>0</v>
      </c>
      <c r="Y5967" s="1">
        <v>0</v>
      </c>
      <c r="AA5967" s="1">
        <v>0</v>
      </c>
      <c r="AC5967" s="1">
        <v>0</v>
      </c>
      <c r="AE5967" s="1">
        <v>0</v>
      </c>
      <c r="AG5967" s="1">
        <v>1</v>
      </c>
      <c r="AH5967" s="1">
        <v>0</v>
      </c>
    </row>
    <row r="5968" spans="1:34">
      <c r="A5968" s="1" t="s">
        <v>15310</v>
      </c>
      <c r="B5968" s="1" t="s">
        <v>15311</v>
      </c>
      <c r="C5968" s="1" t="s">
        <v>506</v>
      </c>
      <c r="D5968" s="1">
        <v>10</v>
      </c>
      <c r="E5968" s="4">
        <v>44709</v>
      </c>
      <c r="F5968" s="1" t="s">
        <v>15312</v>
      </c>
      <c r="G5968" s="1" t="s">
        <v>72</v>
      </c>
      <c r="H5968" s="1" t="s">
        <v>65</v>
      </c>
      <c r="I5968" s="1">
        <v>0.8</v>
      </c>
      <c r="J5968" s="1" t="s">
        <v>75</v>
      </c>
      <c r="K5968" s="1">
        <v>0</v>
      </c>
      <c r="M5968" s="1">
        <v>0</v>
      </c>
      <c r="O5968" s="1">
        <v>0</v>
      </c>
      <c r="Q5968" s="1">
        <v>0</v>
      </c>
      <c r="S5968" s="1">
        <v>0</v>
      </c>
      <c r="U5968" s="1">
        <v>0</v>
      </c>
      <c r="W5968" s="1">
        <v>0</v>
      </c>
      <c r="Y5968" s="1">
        <v>0</v>
      </c>
      <c r="AA5968" s="1">
        <v>0</v>
      </c>
      <c r="AC5968" s="1">
        <v>0</v>
      </c>
      <c r="AE5968" s="1">
        <v>0</v>
      </c>
      <c r="AG5968" s="1">
        <v>1</v>
      </c>
      <c r="AH5968" s="1">
        <v>0</v>
      </c>
    </row>
    <row r="5969" spans="1:34">
      <c r="A5969" s="1" t="s">
        <v>15313</v>
      </c>
      <c r="B5969" s="1" t="s">
        <v>15314</v>
      </c>
      <c r="C5969" s="1" t="s">
        <v>98</v>
      </c>
      <c r="D5969" s="1">
        <v>21</v>
      </c>
      <c r="E5969" s="4">
        <v>44677</v>
      </c>
      <c r="F5969" s="1" t="s">
        <v>15315</v>
      </c>
      <c r="G5969" s="1" t="s">
        <v>80</v>
      </c>
      <c r="H5969" s="1" t="s">
        <v>73</v>
      </c>
      <c r="I5969" s="1">
        <v>0</v>
      </c>
      <c r="J5969" s="1" t="s">
        <v>1697</v>
      </c>
      <c r="K5969" s="1">
        <v>0.5</v>
      </c>
      <c r="L5969" s="1" t="s">
        <v>82</v>
      </c>
      <c r="M5969" s="1">
        <v>0.6</v>
      </c>
      <c r="N5969" s="1" t="s">
        <v>83</v>
      </c>
      <c r="O5969" s="1">
        <v>0.7</v>
      </c>
      <c r="P5969" s="1" t="s">
        <v>84</v>
      </c>
      <c r="Q5969" s="1">
        <v>0.8</v>
      </c>
      <c r="R5969" s="1" t="s">
        <v>85</v>
      </c>
      <c r="S5969" s="1">
        <v>0</v>
      </c>
      <c r="U5969" s="1">
        <v>0</v>
      </c>
      <c r="W5969" s="1">
        <v>0</v>
      </c>
      <c r="Y5969" s="1">
        <v>0</v>
      </c>
      <c r="AA5969" s="1">
        <v>0</v>
      </c>
      <c r="AC5969" s="1">
        <v>0</v>
      </c>
      <c r="AE5969" s="1">
        <v>0</v>
      </c>
      <c r="AG5969" s="1">
        <v>4</v>
      </c>
      <c r="AH5969" s="1">
        <v>20000</v>
      </c>
    </row>
    <row r="5970" spans="1:34">
      <c r="A5970" s="1" t="s">
        <v>15316</v>
      </c>
      <c r="B5970" s="1" t="s">
        <v>15317</v>
      </c>
      <c r="C5970" s="1" t="s">
        <v>306</v>
      </c>
      <c r="D5970" s="1">
        <v>59</v>
      </c>
      <c r="E5970" s="4">
        <v>44553</v>
      </c>
      <c r="F5970" s="1" t="s">
        <v>15318</v>
      </c>
      <c r="G5970" s="1" t="s">
        <v>80</v>
      </c>
      <c r="H5970" s="1" t="s">
        <v>65</v>
      </c>
      <c r="I5970" s="1">
        <v>0.65</v>
      </c>
      <c r="J5970" s="1" t="s">
        <v>75</v>
      </c>
      <c r="K5970" s="1">
        <v>0</v>
      </c>
      <c r="M5970" s="1">
        <v>0</v>
      </c>
      <c r="O5970" s="1">
        <v>0</v>
      </c>
      <c r="Q5970" s="1">
        <v>0</v>
      </c>
      <c r="S5970" s="1">
        <v>0</v>
      </c>
      <c r="U5970" s="1">
        <v>0</v>
      </c>
      <c r="W5970" s="1">
        <v>0</v>
      </c>
      <c r="Y5970" s="1">
        <v>0</v>
      </c>
      <c r="AA5970" s="1">
        <v>0</v>
      </c>
      <c r="AC5970" s="1">
        <v>0</v>
      </c>
      <c r="AE5970" s="1">
        <v>0</v>
      </c>
      <c r="AG5970" s="1">
        <v>1</v>
      </c>
      <c r="AH5970" s="1">
        <v>0</v>
      </c>
    </row>
    <row r="5971" spans="1:34">
      <c r="A5971" s="1" t="s">
        <v>15319</v>
      </c>
      <c r="B5971" s="1" t="s">
        <v>15320</v>
      </c>
      <c r="C5971" s="1" t="s">
        <v>101</v>
      </c>
      <c r="D5971" s="1">
        <v>27</v>
      </c>
      <c r="E5971" s="1">
        <v>44712</v>
      </c>
      <c r="F5971" s="1" t="s">
        <v>20767</v>
      </c>
      <c r="G5971" s="1" t="s">
        <v>72</v>
      </c>
      <c r="H5971" s="1" t="s">
        <v>65</v>
      </c>
      <c r="I5971" s="1">
        <v>0.8</v>
      </c>
      <c r="J5971" s="1" t="s">
        <v>75</v>
      </c>
      <c r="K5971" s="1">
        <v>0</v>
      </c>
      <c r="M5971" s="1">
        <v>0</v>
      </c>
      <c r="O5971" s="1">
        <v>0</v>
      </c>
      <c r="Q5971" s="1">
        <v>0</v>
      </c>
      <c r="S5971" s="1">
        <v>0</v>
      </c>
      <c r="U5971" s="1">
        <v>0</v>
      </c>
      <c r="W5971" s="1">
        <v>0</v>
      </c>
      <c r="Y5971" s="1">
        <v>0</v>
      </c>
      <c r="AA5971" s="1">
        <v>0</v>
      </c>
      <c r="AC5971" s="1">
        <v>0</v>
      </c>
      <c r="AE5971" s="1">
        <v>0</v>
      </c>
      <c r="AG5971" s="1">
        <v>1</v>
      </c>
      <c r="AH5971" s="1">
        <v>0</v>
      </c>
    </row>
    <row r="5972" spans="1:34">
      <c r="A5972" s="1" t="s">
        <v>15321</v>
      </c>
      <c r="B5972" s="1" t="s">
        <v>15322</v>
      </c>
      <c r="C5972" s="1" t="s">
        <v>193</v>
      </c>
      <c r="D5972" s="1">
        <v>6</v>
      </c>
      <c r="E5972" s="4">
        <v>44657</v>
      </c>
      <c r="F5972" s="1" t="s">
        <v>15323</v>
      </c>
      <c r="G5972" s="1" t="s">
        <v>72</v>
      </c>
      <c r="H5972" s="1" t="s">
        <v>65</v>
      </c>
      <c r="I5972" s="1">
        <v>0.5</v>
      </c>
      <c r="J5972" s="1" t="s">
        <v>75</v>
      </c>
      <c r="K5972" s="1">
        <v>0</v>
      </c>
      <c r="M5972" s="1">
        <v>0</v>
      </c>
      <c r="O5972" s="1">
        <v>0</v>
      </c>
      <c r="Q5972" s="1">
        <v>0</v>
      </c>
      <c r="S5972" s="1">
        <v>0</v>
      </c>
      <c r="U5972" s="1">
        <v>0</v>
      </c>
      <c r="W5972" s="1">
        <v>0</v>
      </c>
      <c r="Y5972" s="1">
        <v>0</v>
      </c>
      <c r="AA5972" s="1">
        <v>0</v>
      </c>
      <c r="AC5972" s="1">
        <v>0</v>
      </c>
      <c r="AE5972" s="1">
        <v>0</v>
      </c>
      <c r="AG5972" s="1">
        <v>1</v>
      </c>
      <c r="AH5972" s="1">
        <v>0</v>
      </c>
    </row>
    <row r="5973" spans="1:34">
      <c r="A5973" s="1" t="s">
        <v>15324</v>
      </c>
      <c r="B5973" s="1" t="s">
        <v>15325</v>
      </c>
      <c r="C5973" s="1" t="s">
        <v>334</v>
      </c>
      <c r="D5973" s="1">
        <v>10</v>
      </c>
      <c r="E5973" s="1">
        <v>42734</v>
      </c>
      <c r="F5973" s="1" t="s">
        <v>20332</v>
      </c>
      <c r="G5973" s="1" t="s">
        <v>72</v>
      </c>
      <c r="H5973" s="1" t="s">
        <v>65</v>
      </c>
      <c r="I5973" s="1">
        <v>0.8</v>
      </c>
      <c r="J5973" s="1" t="s">
        <v>75</v>
      </c>
      <c r="K5973" s="1">
        <v>0</v>
      </c>
      <c r="M5973" s="1">
        <v>0</v>
      </c>
      <c r="O5973" s="1">
        <v>0</v>
      </c>
      <c r="Q5973" s="1">
        <v>0</v>
      </c>
      <c r="S5973" s="1">
        <v>0</v>
      </c>
      <c r="U5973" s="1">
        <v>0</v>
      </c>
      <c r="W5973" s="1">
        <v>0</v>
      </c>
      <c r="Y5973" s="1">
        <v>0</v>
      </c>
      <c r="AA5973" s="1">
        <v>0</v>
      </c>
      <c r="AC5973" s="1">
        <v>0</v>
      </c>
      <c r="AE5973" s="1">
        <v>0</v>
      </c>
      <c r="AG5973" s="1">
        <v>1</v>
      </c>
      <c r="AH5973" s="1">
        <v>0</v>
      </c>
    </row>
    <row r="5974" spans="1:34">
      <c r="A5974" s="1" t="s">
        <v>15326</v>
      </c>
      <c r="B5974" s="1" t="s">
        <v>15327</v>
      </c>
      <c r="C5974" s="1" t="s">
        <v>1631</v>
      </c>
      <c r="D5974" s="1">
        <v>22</v>
      </c>
      <c r="E5974" s="4">
        <v>44665</v>
      </c>
      <c r="F5974" s="1" t="s">
        <v>15328</v>
      </c>
      <c r="G5974" s="1" t="s">
        <v>80</v>
      </c>
      <c r="H5974" s="1" t="s">
        <v>73</v>
      </c>
      <c r="I5974" s="1">
        <v>0</v>
      </c>
      <c r="J5974" s="1" t="s">
        <v>74</v>
      </c>
      <c r="K5974" s="1">
        <v>0.8</v>
      </c>
      <c r="L5974" s="1" t="s">
        <v>75</v>
      </c>
      <c r="M5974" s="1">
        <v>0</v>
      </c>
      <c r="O5974" s="1">
        <v>0</v>
      </c>
      <c r="Q5974" s="1">
        <v>0</v>
      </c>
      <c r="S5974" s="1">
        <v>0</v>
      </c>
      <c r="U5974" s="1">
        <v>0</v>
      </c>
      <c r="W5974" s="1">
        <v>0</v>
      </c>
      <c r="Y5974" s="1">
        <v>0</v>
      </c>
      <c r="AA5974" s="1">
        <v>0</v>
      </c>
      <c r="AC5974" s="1">
        <v>0</v>
      </c>
      <c r="AE5974" s="1">
        <v>0</v>
      </c>
      <c r="AG5974" s="1">
        <v>2</v>
      </c>
      <c r="AH5974" s="1">
        <v>10000</v>
      </c>
    </row>
    <row r="5975" spans="1:34">
      <c r="A5975" s="1" t="s">
        <v>15329</v>
      </c>
      <c r="B5975" s="1" t="s">
        <v>15330</v>
      </c>
      <c r="C5975" s="1" t="s">
        <v>867</v>
      </c>
      <c r="D5975" s="1">
        <v>3</v>
      </c>
      <c r="E5975" s="1">
        <v>44249</v>
      </c>
      <c r="F5975" s="1" t="s">
        <v>20340</v>
      </c>
      <c r="G5975" s="1" t="s">
        <v>20341</v>
      </c>
      <c r="H5975" s="1" t="s">
        <v>73</v>
      </c>
      <c r="I5975" s="1">
        <v>0.5</v>
      </c>
      <c r="J5975" s="1" t="s">
        <v>82</v>
      </c>
      <c r="K5975" s="1">
        <v>0.6</v>
      </c>
      <c r="L5975" s="1" t="s">
        <v>83</v>
      </c>
      <c r="M5975" s="1">
        <v>0.7</v>
      </c>
      <c r="N5975" s="1" t="s">
        <v>84</v>
      </c>
      <c r="O5975" s="1">
        <v>0.78</v>
      </c>
      <c r="P5975" s="1" t="s">
        <v>85</v>
      </c>
      <c r="Q5975" s="1">
        <v>0</v>
      </c>
      <c r="S5975" s="1">
        <v>0</v>
      </c>
      <c r="U5975" s="1">
        <v>0</v>
      </c>
      <c r="W5975" s="1">
        <v>0</v>
      </c>
      <c r="Y5975" s="1">
        <v>0</v>
      </c>
      <c r="AA5975" s="1">
        <v>0</v>
      </c>
      <c r="AC5975" s="1">
        <v>0</v>
      </c>
      <c r="AE5975" s="1">
        <v>0</v>
      </c>
      <c r="AG5975" s="1">
        <v>3</v>
      </c>
      <c r="AH5975" s="1">
        <v>0</v>
      </c>
    </row>
    <row r="5976" spans="1:34">
      <c r="A5976" s="1" t="s">
        <v>15331</v>
      </c>
      <c r="B5976" s="1" t="s">
        <v>15332</v>
      </c>
      <c r="C5976" s="1" t="s">
        <v>152</v>
      </c>
      <c r="D5976" s="1">
        <v>49</v>
      </c>
      <c r="E5976" s="1">
        <v>41625</v>
      </c>
      <c r="F5976" s="1" t="s">
        <v>20332</v>
      </c>
      <c r="G5976" s="1" t="s">
        <v>72</v>
      </c>
      <c r="H5976" s="1" t="s">
        <v>73</v>
      </c>
      <c r="I5976" s="1">
        <v>0</v>
      </c>
      <c r="J5976" s="1" t="s">
        <v>10344</v>
      </c>
      <c r="K5976" s="1">
        <v>0.2</v>
      </c>
      <c r="L5976" s="1" t="s">
        <v>75</v>
      </c>
      <c r="M5976" s="1">
        <v>0</v>
      </c>
      <c r="O5976" s="1">
        <v>0</v>
      </c>
      <c r="Q5976" s="1">
        <v>0</v>
      </c>
      <c r="S5976" s="1">
        <v>0</v>
      </c>
      <c r="U5976" s="1">
        <v>0</v>
      </c>
      <c r="W5976" s="1">
        <v>0</v>
      </c>
      <c r="Y5976" s="1">
        <v>0</v>
      </c>
      <c r="AA5976" s="1">
        <v>0</v>
      </c>
      <c r="AC5976" s="1">
        <v>0</v>
      </c>
      <c r="AE5976" s="1">
        <v>0</v>
      </c>
      <c r="AG5976" s="1">
        <v>2</v>
      </c>
      <c r="AH5976" s="1">
        <v>25000</v>
      </c>
    </row>
    <row r="5977" spans="1:34">
      <c r="A5977" s="1" t="s">
        <v>15333</v>
      </c>
      <c r="B5977" s="1" t="s">
        <v>15334</v>
      </c>
      <c r="C5977" s="1" t="s">
        <v>736</v>
      </c>
      <c r="D5977" s="1">
        <v>2</v>
      </c>
      <c r="E5977" s="4">
        <v>44609</v>
      </c>
      <c r="F5977" s="1" t="s">
        <v>15335</v>
      </c>
      <c r="G5977" s="1" t="s">
        <v>80</v>
      </c>
      <c r="H5977" s="1" t="s">
        <v>73</v>
      </c>
      <c r="I5977" s="1">
        <v>0.65</v>
      </c>
      <c r="J5977" s="1" t="s">
        <v>82</v>
      </c>
      <c r="K5977" s="1">
        <v>0.75</v>
      </c>
      <c r="L5977" s="1" t="s">
        <v>83</v>
      </c>
      <c r="M5977" s="1">
        <v>0.78</v>
      </c>
      <c r="N5977" s="1" t="s">
        <v>84</v>
      </c>
      <c r="O5977" s="1">
        <v>0.8</v>
      </c>
      <c r="P5977" s="1" t="s">
        <v>85</v>
      </c>
      <c r="Q5977" s="1">
        <v>0</v>
      </c>
      <c r="S5977" s="1">
        <v>0</v>
      </c>
      <c r="U5977" s="1">
        <v>0</v>
      </c>
      <c r="W5977" s="1">
        <v>0</v>
      </c>
      <c r="Y5977" s="1">
        <v>0</v>
      </c>
      <c r="AA5977" s="1">
        <v>0</v>
      </c>
      <c r="AC5977" s="1">
        <v>0</v>
      </c>
      <c r="AE5977" s="1">
        <v>0</v>
      </c>
      <c r="AG5977" s="1">
        <v>3</v>
      </c>
      <c r="AH5977" s="1">
        <v>0</v>
      </c>
    </row>
    <row r="5978" spans="1:34">
      <c r="A5978" s="1" t="s">
        <v>15336</v>
      </c>
      <c r="B5978" s="1" t="s">
        <v>15337</v>
      </c>
      <c r="C5978" s="1" t="s">
        <v>423</v>
      </c>
      <c r="D5978" s="1">
        <v>43</v>
      </c>
      <c r="E5978" s="4">
        <v>44552</v>
      </c>
      <c r="F5978" s="1" t="s">
        <v>15338</v>
      </c>
      <c r="G5978" s="1" t="s">
        <v>72</v>
      </c>
      <c r="H5978" s="1" t="s">
        <v>65</v>
      </c>
      <c r="I5978" s="1">
        <v>0.35</v>
      </c>
      <c r="J5978" s="1" t="s">
        <v>75</v>
      </c>
      <c r="K5978" s="1">
        <v>0</v>
      </c>
      <c r="M5978" s="1">
        <v>0</v>
      </c>
      <c r="O5978" s="1">
        <v>0</v>
      </c>
      <c r="Q5978" s="1">
        <v>0</v>
      </c>
      <c r="S5978" s="1">
        <v>0</v>
      </c>
      <c r="U5978" s="1">
        <v>0</v>
      </c>
      <c r="W5978" s="1">
        <v>0</v>
      </c>
      <c r="Y5978" s="1">
        <v>0</v>
      </c>
      <c r="AA5978" s="1">
        <v>0</v>
      </c>
      <c r="AC5978" s="1">
        <v>0</v>
      </c>
      <c r="AE5978" s="1">
        <v>0</v>
      </c>
      <c r="AG5978" s="1">
        <v>1</v>
      </c>
      <c r="AH5978" s="1">
        <v>0</v>
      </c>
    </row>
    <row r="5979" spans="1:34">
      <c r="A5979" s="1" t="s">
        <v>15339</v>
      </c>
      <c r="B5979" s="1" t="s">
        <v>15340</v>
      </c>
      <c r="C5979" s="1" t="s">
        <v>149</v>
      </c>
      <c r="D5979" s="1">
        <v>12</v>
      </c>
      <c r="E5979" s="1">
        <v>44408</v>
      </c>
      <c r="F5979" s="1" t="s">
        <v>20332</v>
      </c>
      <c r="G5979" s="1" t="s">
        <v>72</v>
      </c>
      <c r="H5979" s="1" t="s">
        <v>73</v>
      </c>
      <c r="I5979" s="1">
        <v>0</v>
      </c>
      <c r="J5979" s="1" t="s">
        <v>434</v>
      </c>
      <c r="K5979" s="1">
        <v>0.8</v>
      </c>
      <c r="L5979" s="1" t="s">
        <v>75</v>
      </c>
      <c r="M5979" s="1">
        <v>0</v>
      </c>
      <c r="O5979" s="1">
        <v>0</v>
      </c>
      <c r="Q5979" s="1">
        <v>0</v>
      </c>
      <c r="S5979" s="1">
        <v>0</v>
      </c>
      <c r="U5979" s="1">
        <v>0</v>
      </c>
      <c r="W5979" s="1">
        <v>0</v>
      </c>
      <c r="Y5979" s="1">
        <v>0</v>
      </c>
      <c r="AA5979" s="1">
        <v>0</v>
      </c>
      <c r="AC5979" s="1">
        <v>0</v>
      </c>
      <c r="AE5979" s="1">
        <v>0</v>
      </c>
      <c r="AG5979" s="1">
        <v>2</v>
      </c>
      <c r="AH5979" s="1">
        <v>7500</v>
      </c>
    </row>
    <row r="5980" spans="1:34">
      <c r="A5980" s="1" t="s">
        <v>15341</v>
      </c>
      <c r="B5980" s="1" t="s">
        <v>15342</v>
      </c>
      <c r="C5980" s="1" t="s">
        <v>491</v>
      </c>
      <c r="D5980" s="1">
        <v>13</v>
      </c>
      <c r="E5980" s="4">
        <v>44678</v>
      </c>
      <c r="F5980" s="1" t="s">
        <v>15343</v>
      </c>
      <c r="G5980" s="1" t="s">
        <v>72</v>
      </c>
      <c r="H5980" s="1" t="s">
        <v>65</v>
      </c>
      <c r="I5980" s="1">
        <v>0.5</v>
      </c>
      <c r="J5980" s="1" t="s">
        <v>75</v>
      </c>
      <c r="K5980" s="1">
        <v>0</v>
      </c>
      <c r="M5980" s="1">
        <v>0</v>
      </c>
      <c r="O5980" s="1">
        <v>0</v>
      </c>
      <c r="Q5980" s="1">
        <v>0</v>
      </c>
      <c r="S5980" s="1">
        <v>0</v>
      </c>
      <c r="U5980" s="1">
        <v>0</v>
      </c>
      <c r="W5980" s="1">
        <v>0</v>
      </c>
      <c r="Y5980" s="1">
        <v>0</v>
      </c>
      <c r="AA5980" s="1">
        <v>0</v>
      </c>
      <c r="AC5980" s="1">
        <v>0</v>
      </c>
      <c r="AE5980" s="1">
        <v>0</v>
      </c>
      <c r="AG5980" s="1">
        <v>1</v>
      </c>
      <c r="AH5980" s="1">
        <v>0</v>
      </c>
    </row>
    <row r="5981" spans="1:34">
      <c r="A5981" s="1" t="s">
        <v>15344</v>
      </c>
      <c r="B5981" s="1" t="s">
        <v>15345</v>
      </c>
      <c r="C5981" s="1" t="s">
        <v>626</v>
      </c>
      <c r="D5981" s="1">
        <v>58</v>
      </c>
      <c r="E5981" s="4">
        <v>44553</v>
      </c>
      <c r="F5981" s="1" t="s">
        <v>15346</v>
      </c>
      <c r="G5981" s="1" t="s">
        <v>72</v>
      </c>
      <c r="H5981" s="1" t="s">
        <v>73</v>
      </c>
      <c r="I5981" s="1">
        <v>0</v>
      </c>
      <c r="J5981" s="1" t="s">
        <v>89</v>
      </c>
      <c r="K5981" s="1">
        <v>0.6</v>
      </c>
      <c r="L5981" s="1" t="s">
        <v>82</v>
      </c>
      <c r="M5981" s="1">
        <v>0.7</v>
      </c>
      <c r="N5981" s="1" t="s">
        <v>83</v>
      </c>
      <c r="O5981" s="1">
        <v>0.8</v>
      </c>
      <c r="P5981" s="1" t="s">
        <v>84</v>
      </c>
      <c r="Q5981" s="1">
        <v>0.8</v>
      </c>
      <c r="R5981" s="1" t="s">
        <v>85</v>
      </c>
      <c r="S5981" s="1">
        <v>0</v>
      </c>
      <c r="U5981" s="1">
        <v>0</v>
      </c>
      <c r="W5981" s="1">
        <v>0</v>
      </c>
      <c r="Y5981" s="1">
        <v>0</v>
      </c>
      <c r="AA5981" s="1">
        <v>0</v>
      </c>
      <c r="AC5981" s="1">
        <v>0</v>
      </c>
      <c r="AE5981" s="1">
        <v>0</v>
      </c>
      <c r="AG5981" s="1">
        <v>4</v>
      </c>
      <c r="AH5981" s="1">
        <v>12000</v>
      </c>
    </row>
    <row r="5982" spans="1:34">
      <c r="A5982" s="1" t="s">
        <v>15347</v>
      </c>
      <c r="B5982" s="1" t="s">
        <v>15348</v>
      </c>
      <c r="C5982" s="1" t="s">
        <v>70</v>
      </c>
      <c r="D5982" s="1">
        <v>19</v>
      </c>
      <c r="E5982" s="4">
        <v>44709</v>
      </c>
      <c r="F5982" s="1" t="s">
        <v>15349</v>
      </c>
      <c r="G5982" s="1" t="s">
        <v>72</v>
      </c>
      <c r="H5982" s="1" t="s">
        <v>65</v>
      </c>
      <c r="I5982" s="1">
        <v>0.4</v>
      </c>
      <c r="J5982" s="1" t="s">
        <v>75</v>
      </c>
      <c r="K5982" s="1">
        <v>0</v>
      </c>
      <c r="M5982" s="1">
        <v>0</v>
      </c>
      <c r="O5982" s="1">
        <v>0</v>
      </c>
      <c r="Q5982" s="1">
        <v>0</v>
      </c>
      <c r="S5982" s="1">
        <v>0</v>
      </c>
      <c r="U5982" s="1">
        <v>0</v>
      </c>
      <c r="W5982" s="1">
        <v>0</v>
      </c>
      <c r="Y5982" s="1">
        <v>0</v>
      </c>
      <c r="AA5982" s="1">
        <v>0</v>
      </c>
      <c r="AC5982" s="1">
        <v>0</v>
      </c>
      <c r="AE5982" s="1">
        <v>0</v>
      </c>
      <c r="AG5982" s="1">
        <v>1</v>
      </c>
      <c r="AH5982" s="1">
        <v>0</v>
      </c>
    </row>
    <row r="5983" spans="1:34">
      <c r="A5983" s="1" t="s">
        <v>15350</v>
      </c>
      <c r="B5983" s="1" t="s">
        <v>15351</v>
      </c>
      <c r="C5983" s="1" t="s">
        <v>3535</v>
      </c>
      <c r="D5983" s="1">
        <v>5</v>
      </c>
      <c r="E5983" s="4">
        <v>44652</v>
      </c>
      <c r="F5983" s="1" t="s">
        <v>15352</v>
      </c>
      <c r="G5983" s="1" t="s">
        <v>745</v>
      </c>
      <c r="H5983" s="1" t="s">
        <v>65</v>
      </c>
      <c r="I5983" s="1">
        <v>0.5</v>
      </c>
      <c r="J5983" s="1" t="s">
        <v>75</v>
      </c>
      <c r="K5983" s="1">
        <v>0</v>
      </c>
      <c r="M5983" s="1">
        <v>0</v>
      </c>
      <c r="O5983" s="1">
        <v>0</v>
      </c>
      <c r="Q5983" s="1">
        <v>0</v>
      </c>
      <c r="S5983" s="1">
        <v>0</v>
      </c>
      <c r="U5983" s="1">
        <v>0</v>
      </c>
      <c r="W5983" s="1">
        <v>0</v>
      </c>
      <c r="Y5983" s="1">
        <v>0</v>
      </c>
      <c r="AA5983" s="1">
        <v>0</v>
      </c>
      <c r="AC5983" s="1">
        <v>0</v>
      </c>
      <c r="AE5983" s="1">
        <v>0</v>
      </c>
      <c r="AG5983" s="1">
        <v>1</v>
      </c>
      <c r="AH5983" s="1">
        <v>0</v>
      </c>
    </row>
    <row r="5984" spans="1:34">
      <c r="A5984" s="1" t="s">
        <v>15353</v>
      </c>
      <c r="B5984" s="1" t="s">
        <v>15354</v>
      </c>
      <c r="C5984" s="1" t="s">
        <v>443</v>
      </c>
      <c r="D5984" s="1">
        <v>3</v>
      </c>
      <c r="E5984" s="1">
        <v>43980</v>
      </c>
      <c r="F5984" s="1" t="s">
        <v>20340</v>
      </c>
      <c r="G5984" s="1" t="s">
        <v>20341</v>
      </c>
      <c r="H5984" s="1" t="s">
        <v>73</v>
      </c>
      <c r="I5984" s="1">
        <v>0</v>
      </c>
      <c r="J5984" s="1" t="s">
        <v>74</v>
      </c>
      <c r="K5984" s="1">
        <v>0.45</v>
      </c>
      <c r="L5984" s="1" t="s">
        <v>82</v>
      </c>
      <c r="M5984" s="1">
        <v>0.5</v>
      </c>
      <c r="N5984" s="1" t="s">
        <v>83</v>
      </c>
      <c r="O5984" s="1">
        <v>0.55000000000000004</v>
      </c>
      <c r="P5984" s="1" t="s">
        <v>84</v>
      </c>
      <c r="Q5984" s="1">
        <v>0.65</v>
      </c>
      <c r="R5984" s="1" t="s">
        <v>85</v>
      </c>
      <c r="S5984" s="1">
        <v>0</v>
      </c>
      <c r="U5984" s="1">
        <v>0</v>
      </c>
      <c r="W5984" s="1">
        <v>0</v>
      </c>
      <c r="Y5984" s="1">
        <v>0</v>
      </c>
      <c r="AA5984" s="1">
        <v>0</v>
      </c>
      <c r="AC5984" s="1">
        <v>0</v>
      </c>
      <c r="AE5984" s="1">
        <v>0</v>
      </c>
      <c r="AG5984" s="1">
        <v>4</v>
      </c>
      <c r="AH5984" s="1">
        <v>10000</v>
      </c>
    </row>
    <row r="5985" spans="1:34">
      <c r="A5985" s="1" t="s">
        <v>15355</v>
      </c>
      <c r="B5985" s="1" t="s">
        <v>15356</v>
      </c>
      <c r="C5985" s="1" t="s">
        <v>259</v>
      </c>
      <c r="D5985" s="1">
        <v>52</v>
      </c>
      <c r="E5985" s="4">
        <v>44557</v>
      </c>
      <c r="F5985" s="1" t="s">
        <v>15357</v>
      </c>
      <c r="G5985" s="1" t="s">
        <v>72</v>
      </c>
      <c r="H5985" s="1" t="s">
        <v>65</v>
      </c>
      <c r="I5985" s="1">
        <v>0.6</v>
      </c>
      <c r="J5985" s="1" t="s">
        <v>75</v>
      </c>
      <c r="K5985" s="1">
        <v>0</v>
      </c>
      <c r="M5985" s="1">
        <v>0</v>
      </c>
      <c r="O5985" s="1">
        <v>0</v>
      </c>
      <c r="Q5985" s="1">
        <v>0</v>
      </c>
      <c r="S5985" s="1">
        <v>0</v>
      </c>
      <c r="U5985" s="1">
        <v>0</v>
      </c>
      <c r="W5985" s="1">
        <v>0</v>
      </c>
      <c r="Y5985" s="1">
        <v>0</v>
      </c>
      <c r="AA5985" s="1">
        <v>0</v>
      </c>
      <c r="AC5985" s="1">
        <v>0</v>
      </c>
      <c r="AE5985" s="1">
        <v>0</v>
      </c>
      <c r="AG5985" s="1">
        <v>1</v>
      </c>
      <c r="AH5985" s="1">
        <v>0</v>
      </c>
    </row>
    <row r="5986" spans="1:34">
      <c r="A5986" s="1" t="s">
        <v>15358</v>
      </c>
      <c r="B5986" s="1" t="s">
        <v>15359</v>
      </c>
      <c r="C5986" s="1" t="s">
        <v>245</v>
      </c>
      <c r="H5986" s="1" t="s">
        <v>65</v>
      </c>
      <c r="I5986" s="1" t="s">
        <v>66</v>
      </c>
      <c r="V5986" s="1" t="s">
        <v>67</v>
      </c>
    </row>
    <row r="5987" spans="1:34">
      <c r="A5987" s="1" t="s">
        <v>15360</v>
      </c>
      <c r="B5987" s="1" t="s">
        <v>15361</v>
      </c>
      <c r="C5987" s="1" t="s">
        <v>491</v>
      </c>
      <c r="D5987" s="1">
        <v>3</v>
      </c>
      <c r="E5987" s="1">
        <v>43571</v>
      </c>
      <c r="F5987" s="1" t="s">
        <v>20332</v>
      </c>
      <c r="G5987" s="1" t="s">
        <v>72</v>
      </c>
      <c r="H5987" s="1" t="s">
        <v>65</v>
      </c>
      <c r="I5987" s="1">
        <v>0.8</v>
      </c>
      <c r="J5987" s="1" t="s">
        <v>75</v>
      </c>
      <c r="K5987" s="1">
        <v>0</v>
      </c>
      <c r="M5987" s="1">
        <v>0</v>
      </c>
      <c r="O5987" s="1">
        <v>0</v>
      </c>
      <c r="Q5987" s="1">
        <v>0</v>
      </c>
      <c r="S5987" s="1">
        <v>0</v>
      </c>
      <c r="U5987" s="1">
        <v>0</v>
      </c>
      <c r="W5987" s="1">
        <v>0</v>
      </c>
      <c r="Y5987" s="1">
        <v>0</v>
      </c>
      <c r="AA5987" s="1">
        <v>0</v>
      </c>
      <c r="AC5987" s="1">
        <v>0</v>
      </c>
      <c r="AE5987" s="1">
        <v>0</v>
      </c>
      <c r="AG5987" s="1">
        <v>1</v>
      </c>
      <c r="AH5987" s="1">
        <v>0</v>
      </c>
    </row>
    <row r="5988" spans="1:34">
      <c r="A5988" s="1" t="s">
        <v>15362</v>
      </c>
      <c r="B5988" s="1" t="s">
        <v>15363</v>
      </c>
      <c r="C5988" s="1" t="s">
        <v>112</v>
      </c>
      <c r="D5988" s="1">
        <v>43</v>
      </c>
      <c r="E5988" s="4">
        <v>44557</v>
      </c>
      <c r="F5988" s="1" t="s">
        <v>15364</v>
      </c>
      <c r="G5988" s="1" t="s">
        <v>72</v>
      </c>
      <c r="H5988" s="1" t="s">
        <v>65</v>
      </c>
      <c r="I5988" s="1">
        <v>0.65</v>
      </c>
      <c r="J5988" s="1" t="s">
        <v>75</v>
      </c>
      <c r="K5988" s="1">
        <v>0</v>
      </c>
      <c r="M5988" s="1">
        <v>0</v>
      </c>
      <c r="O5988" s="1">
        <v>0</v>
      </c>
      <c r="Q5988" s="1">
        <v>0</v>
      </c>
      <c r="S5988" s="1">
        <v>0</v>
      </c>
      <c r="U5988" s="1">
        <v>0</v>
      </c>
      <c r="W5988" s="1">
        <v>0</v>
      </c>
      <c r="Y5988" s="1">
        <v>0</v>
      </c>
      <c r="AA5988" s="1">
        <v>0</v>
      </c>
      <c r="AC5988" s="1">
        <v>0</v>
      </c>
      <c r="AE5988" s="1">
        <v>0</v>
      </c>
      <c r="AG5988" s="1">
        <v>1</v>
      </c>
      <c r="AH5988" s="1">
        <v>0</v>
      </c>
    </row>
    <row r="5989" spans="1:34">
      <c r="A5989" s="1" t="s">
        <v>15365</v>
      </c>
      <c r="B5989" s="1" t="s">
        <v>15366</v>
      </c>
      <c r="C5989" s="1" t="s">
        <v>112</v>
      </c>
      <c r="D5989" s="1">
        <v>9</v>
      </c>
      <c r="E5989" s="4">
        <v>44700</v>
      </c>
      <c r="F5989" s="1" t="s">
        <v>15367</v>
      </c>
      <c r="G5989" s="1" t="s">
        <v>72</v>
      </c>
      <c r="H5989" s="1" t="s">
        <v>65</v>
      </c>
      <c r="I5989" s="1">
        <v>0.35</v>
      </c>
      <c r="J5989" s="1" t="s">
        <v>75</v>
      </c>
      <c r="K5989" s="1">
        <v>0</v>
      </c>
      <c r="M5989" s="1">
        <v>0</v>
      </c>
      <c r="O5989" s="1">
        <v>0</v>
      </c>
      <c r="Q5989" s="1">
        <v>0</v>
      </c>
      <c r="S5989" s="1">
        <v>0</v>
      </c>
      <c r="U5989" s="1">
        <v>0</v>
      </c>
      <c r="W5989" s="1">
        <v>0</v>
      </c>
      <c r="Y5989" s="1">
        <v>0</v>
      </c>
      <c r="AA5989" s="1">
        <v>0</v>
      </c>
      <c r="AC5989" s="1">
        <v>0</v>
      </c>
      <c r="AE5989" s="1">
        <v>0</v>
      </c>
      <c r="AG5989" s="1">
        <v>1</v>
      </c>
      <c r="AH5989" s="1">
        <v>0</v>
      </c>
    </row>
    <row r="5990" spans="1:34">
      <c r="A5990" s="1" t="s">
        <v>15368</v>
      </c>
      <c r="B5990" s="1" t="s">
        <v>15369</v>
      </c>
      <c r="C5990" s="1" t="s">
        <v>259</v>
      </c>
      <c r="D5990" s="1">
        <v>7</v>
      </c>
      <c r="E5990" s="4">
        <v>44593</v>
      </c>
      <c r="F5990" s="1" t="s">
        <v>15370</v>
      </c>
      <c r="G5990" s="1" t="s">
        <v>72</v>
      </c>
      <c r="H5990" s="1" t="s">
        <v>73</v>
      </c>
      <c r="I5990" s="1">
        <v>0</v>
      </c>
      <c r="J5990" s="1" t="s">
        <v>15371</v>
      </c>
      <c r="K5990" s="1">
        <v>0.7</v>
      </c>
      <c r="L5990" s="1" t="s">
        <v>75</v>
      </c>
      <c r="M5990" s="1">
        <v>0</v>
      </c>
      <c r="O5990" s="1">
        <v>0</v>
      </c>
      <c r="Q5990" s="1">
        <v>0</v>
      </c>
      <c r="S5990" s="1">
        <v>0</v>
      </c>
      <c r="U5990" s="1">
        <v>0</v>
      </c>
      <c r="W5990" s="1">
        <v>0</v>
      </c>
      <c r="Y5990" s="1">
        <v>0</v>
      </c>
      <c r="AA5990" s="1">
        <v>0</v>
      </c>
      <c r="AC5990" s="1">
        <v>0</v>
      </c>
      <c r="AE5990" s="1">
        <v>0</v>
      </c>
      <c r="AG5990" s="1">
        <v>2</v>
      </c>
      <c r="AH5990" s="1">
        <v>10999</v>
      </c>
    </row>
    <row r="5991" spans="1:34">
      <c r="A5991" s="1" t="s">
        <v>15372</v>
      </c>
      <c r="B5991" s="1" t="s">
        <v>15373</v>
      </c>
      <c r="C5991" s="1" t="s">
        <v>903</v>
      </c>
      <c r="D5991" s="1">
        <v>17</v>
      </c>
      <c r="E5991" s="4">
        <v>44706</v>
      </c>
      <c r="F5991" s="1" t="s">
        <v>15374</v>
      </c>
      <c r="G5991" s="1" t="s">
        <v>72</v>
      </c>
      <c r="H5991" s="1" t="s">
        <v>65</v>
      </c>
      <c r="I5991" s="1">
        <v>0.5</v>
      </c>
      <c r="J5991" s="1" t="s">
        <v>75</v>
      </c>
      <c r="K5991" s="1">
        <v>0</v>
      </c>
      <c r="M5991" s="1">
        <v>0</v>
      </c>
      <c r="O5991" s="1">
        <v>0</v>
      </c>
      <c r="Q5991" s="1">
        <v>0</v>
      </c>
      <c r="S5991" s="1">
        <v>0</v>
      </c>
      <c r="U5991" s="1">
        <v>0</v>
      </c>
      <c r="W5991" s="1">
        <v>0</v>
      </c>
      <c r="Y5991" s="1">
        <v>0</v>
      </c>
      <c r="AA5991" s="1">
        <v>0</v>
      </c>
      <c r="AC5991" s="1">
        <v>0</v>
      </c>
      <c r="AE5991" s="1">
        <v>0</v>
      </c>
      <c r="AG5991" s="1">
        <v>1</v>
      </c>
      <c r="AH5991" s="1">
        <v>0</v>
      </c>
    </row>
    <row r="5992" spans="1:34">
      <c r="A5992" s="1" t="s">
        <v>15375</v>
      </c>
      <c r="B5992" s="1" t="s">
        <v>15376</v>
      </c>
      <c r="C5992" s="1" t="s">
        <v>179</v>
      </c>
      <c r="D5992" s="1">
        <v>12</v>
      </c>
      <c r="E5992" s="1">
        <v>44316</v>
      </c>
      <c r="F5992" s="1" t="s">
        <v>20332</v>
      </c>
      <c r="G5992" s="1" t="s">
        <v>72</v>
      </c>
      <c r="H5992" s="1" t="s">
        <v>73</v>
      </c>
      <c r="I5992" s="1">
        <v>0</v>
      </c>
      <c r="J5992" s="1" t="s">
        <v>74</v>
      </c>
      <c r="K5992" s="1">
        <v>0.8</v>
      </c>
      <c r="L5992" s="1" t="s">
        <v>75</v>
      </c>
      <c r="M5992" s="1">
        <v>0</v>
      </c>
      <c r="O5992" s="1">
        <v>0</v>
      </c>
      <c r="Q5992" s="1">
        <v>0</v>
      </c>
      <c r="S5992" s="1">
        <v>0</v>
      </c>
      <c r="U5992" s="1">
        <v>0</v>
      </c>
      <c r="W5992" s="1">
        <v>0</v>
      </c>
      <c r="Y5992" s="1">
        <v>0</v>
      </c>
      <c r="AA5992" s="1">
        <v>0</v>
      </c>
      <c r="AC5992" s="1">
        <v>0</v>
      </c>
      <c r="AE5992" s="1">
        <v>0</v>
      </c>
      <c r="AG5992" s="1">
        <v>2</v>
      </c>
      <c r="AH5992" s="1">
        <v>10000</v>
      </c>
    </row>
    <row r="5993" spans="1:34">
      <c r="A5993" s="1" t="s">
        <v>15377</v>
      </c>
      <c r="B5993" s="1" t="s">
        <v>15378</v>
      </c>
      <c r="C5993" s="1" t="s">
        <v>126</v>
      </c>
      <c r="H5993" s="1" t="s">
        <v>65</v>
      </c>
      <c r="I5993" s="1" t="s">
        <v>66</v>
      </c>
      <c r="V5993" s="1" t="s">
        <v>67</v>
      </c>
    </row>
    <row r="5994" spans="1:34">
      <c r="A5994" s="1" t="s">
        <v>15379</v>
      </c>
      <c r="B5994" s="1" t="s">
        <v>15380</v>
      </c>
      <c r="C5994" s="1" t="s">
        <v>365</v>
      </c>
      <c r="D5994" s="1">
        <v>6</v>
      </c>
      <c r="E5994" s="4">
        <v>44651</v>
      </c>
      <c r="F5994" s="1" t="s">
        <v>15381</v>
      </c>
      <c r="G5994" s="1" t="s">
        <v>80</v>
      </c>
      <c r="H5994" s="1" t="s">
        <v>73</v>
      </c>
      <c r="I5994" s="1">
        <v>0</v>
      </c>
      <c r="J5994" s="1" t="s">
        <v>4960</v>
      </c>
      <c r="K5994" s="1">
        <v>0.8</v>
      </c>
      <c r="L5994" s="1" t="s">
        <v>75</v>
      </c>
      <c r="M5994" s="1">
        <v>0</v>
      </c>
      <c r="O5994" s="1">
        <v>0</v>
      </c>
      <c r="Q5994" s="1">
        <v>0</v>
      </c>
      <c r="S5994" s="1">
        <v>0</v>
      </c>
      <c r="U5994" s="1">
        <v>0</v>
      </c>
      <c r="W5994" s="1">
        <v>0</v>
      </c>
      <c r="Y5994" s="1">
        <v>0</v>
      </c>
      <c r="AA5994" s="1">
        <v>0</v>
      </c>
      <c r="AC5994" s="1">
        <v>0</v>
      </c>
      <c r="AE5994" s="1">
        <v>0</v>
      </c>
      <c r="AG5994" s="1">
        <v>2</v>
      </c>
      <c r="AH5994" s="1">
        <v>18000</v>
      </c>
    </row>
    <row r="5995" spans="1:34">
      <c r="A5995" s="1" t="s">
        <v>15382</v>
      </c>
      <c r="B5995" s="1" t="s">
        <v>15383</v>
      </c>
      <c r="C5995" s="1" t="s">
        <v>132</v>
      </c>
      <c r="D5995" s="1">
        <v>15</v>
      </c>
      <c r="E5995" s="1">
        <v>43185</v>
      </c>
      <c r="F5995" s="1" t="s">
        <v>20332</v>
      </c>
      <c r="G5995" s="1" t="s">
        <v>72</v>
      </c>
      <c r="H5995" s="1" t="s">
        <v>65</v>
      </c>
      <c r="I5995" s="1">
        <v>0.8</v>
      </c>
      <c r="J5995" s="1" t="s">
        <v>75</v>
      </c>
      <c r="K5995" s="1">
        <v>0</v>
      </c>
      <c r="M5995" s="1">
        <v>0</v>
      </c>
      <c r="O5995" s="1">
        <v>0</v>
      </c>
      <c r="Q5995" s="1">
        <v>0</v>
      </c>
      <c r="S5995" s="1">
        <v>0</v>
      </c>
      <c r="U5995" s="1">
        <v>0</v>
      </c>
      <c r="W5995" s="1">
        <v>0</v>
      </c>
      <c r="Y5995" s="1">
        <v>0</v>
      </c>
      <c r="AA5995" s="1">
        <v>0</v>
      </c>
      <c r="AC5995" s="1">
        <v>0</v>
      </c>
      <c r="AE5995" s="1">
        <v>0</v>
      </c>
      <c r="AG5995" s="1">
        <v>1</v>
      </c>
      <c r="AH5995" s="1">
        <v>0</v>
      </c>
    </row>
    <row r="5996" spans="1:34">
      <c r="A5996" s="1" t="s">
        <v>15384</v>
      </c>
      <c r="B5996" s="1" t="s">
        <v>15385</v>
      </c>
      <c r="C5996" s="1" t="s">
        <v>369</v>
      </c>
      <c r="D5996" s="1">
        <v>5</v>
      </c>
      <c r="E5996" s="4">
        <v>44634</v>
      </c>
      <c r="F5996" s="1" t="s">
        <v>15386</v>
      </c>
      <c r="G5996" s="1" t="s">
        <v>72</v>
      </c>
      <c r="H5996" s="1" t="s">
        <v>65</v>
      </c>
      <c r="I5996" s="1">
        <v>0.6</v>
      </c>
      <c r="J5996" s="1" t="s">
        <v>75</v>
      </c>
      <c r="K5996" s="1">
        <v>0</v>
      </c>
      <c r="M5996" s="1">
        <v>0</v>
      </c>
      <c r="O5996" s="1">
        <v>0</v>
      </c>
      <c r="Q5996" s="1">
        <v>0</v>
      </c>
      <c r="S5996" s="1">
        <v>0</v>
      </c>
      <c r="U5996" s="1">
        <v>0</v>
      </c>
      <c r="W5996" s="1">
        <v>0</v>
      </c>
      <c r="Y5996" s="1">
        <v>0</v>
      </c>
      <c r="AA5996" s="1">
        <v>0</v>
      </c>
      <c r="AC5996" s="1">
        <v>0</v>
      </c>
      <c r="AE5996" s="1">
        <v>0</v>
      </c>
      <c r="AG5996" s="1">
        <v>1</v>
      </c>
      <c r="AH5996" s="1">
        <v>0</v>
      </c>
    </row>
    <row r="5997" spans="1:34">
      <c r="A5997" s="1" t="s">
        <v>15387</v>
      </c>
      <c r="B5997" s="1" t="s">
        <v>15388</v>
      </c>
      <c r="C5997" s="1" t="s">
        <v>259</v>
      </c>
      <c r="D5997" s="1">
        <v>4</v>
      </c>
      <c r="E5997" s="1">
        <v>40989</v>
      </c>
      <c r="F5997" s="1" t="s">
        <v>20332</v>
      </c>
      <c r="G5997" s="1" t="s">
        <v>72</v>
      </c>
      <c r="H5997" s="1" t="s">
        <v>65</v>
      </c>
      <c r="I5997" s="1">
        <v>0.7</v>
      </c>
      <c r="J5997" s="1" t="s">
        <v>75</v>
      </c>
      <c r="K5997" s="1">
        <v>0</v>
      </c>
      <c r="M5997" s="1">
        <v>0</v>
      </c>
      <c r="O5997" s="1">
        <v>0</v>
      </c>
      <c r="Q5997" s="1">
        <v>0</v>
      </c>
      <c r="S5997" s="1">
        <v>0</v>
      </c>
      <c r="U5997" s="1">
        <v>0</v>
      </c>
      <c r="W5997" s="1">
        <v>0</v>
      </c>
      <c r="Y5997" s="1">
        <v>0</v>
      </c>
      <c r="AA5997" s="1">
        <v>0</v>
      </c>
      <c r="AC5997" s="1">
        <v>0</v>
      </c>
      <c r="AE5997" s="1">
        <v>0</v>
      </c>
      <c r="AG5997" s="1">
        <v>1</v>
      </c>
      <c r="AH5997" s="1">
        <v>0</v>
      </c>
    </row>
    <row r="5998" spans="1:34">
      <c r="A5998" s="1" t="s">
        <v>15389</v>
      </c>
      <c r="B5998" s="1" t="s">
        <v>15390</v>
      </c>
      <c r="C5998" s="1" t="s">
        <v>152</v>
      </c>
      <c r="D5998" s="1">
        <v>11</v>
      </c>
      <c r="E5998" s="4">
        <v>44641</v>
      </c>
      <c r="F5998" s="1" t="s">
        <v>15391</v>
      </c>
      <c r="G5998" s="1" t="s">
        <v>72</v>
      </c>
      <c r="H5998" s="1" t="s">
        <v>73</v>
      </c>
      <c r="I5998" s="1">
        <v>0</v>
      </c>
      <c r="J5998" s="1" t="s">
        <v>89</v>
      </c>
      <c r="K5998" s="1">
        <v>0.8</v>
      </c>
      <c r="L5998" s="1" t="s">
        <v>75</v>
      </c>
      <c r="M5998" s="1">
        <v>0</v>
      </c>
      <c r="O5998" s="1">
        <v>0</v>
      </c>
      <c r="Q5998" s="1">
        <v>0</v>
      </c>
      <c r="S5998" s="1">
        <v>0</v>
      </c>
      <c r="U5998" s="1">
        <v>0</v>
      </c>
      <c r="W5998" s="1">
        <v>0</v>
      </c>
      <c r="Y5998" s="1">
        <v>0</v>
      </c>
      <c r="AA5998" s="1">
        <v>0</v>
      </c>
      <c r="AC5998" s="1">
        <v>0</v>
      </c>
      <c r="AE5998" s="1">
        <v>0</v>
      </c>
      <c r="AG5998" s="1">
        <v>2</v>
      </c>
      <c r="AH5998" s="1">
        <v>12000</v>
      </c>
    </row>
    <row r="5999" spans="1:34">
      <c r="A5999" s="1" t="s">
        <v>15392</v>
      </c>
      <c r="B5999" s="1" t="s">
        <v>15393</v>
      </c>
      <c r="C5999" s="1" t="s">
        <v>193</v>
      </c>
      <c r="D5999" s="1">
        <v>9</v>
      </c>
      <c r="E5999" s="1">
        <v>44316</v>
      </c>
      <c r="F5999" s="1" t="s">
        <v>20332</v>
      </c>
      <c r="G5999" s="1" t="s">
        <v>72</v>
      </c>
      <c r="H5999" s="1" t="s">
        <v>65</v>
      </c>
      <c r="I5999" s="1">
        <v>0.6</v>
      </c>
      <c r="J5999" s="1" t="s">
        <v>75</v>
      </c>
      <c r="K5999" s="1">
        <v>0</v>
      </c>
      <c r="M5999" s="1">
        <v>0</v>
      </c>
      <c r="O5999" s="1">
        <v>0</v>
      </c>
      <c r="Q5999" s="1">
        <v>0</v>
      </c>
      <c r="S5999" s="1">
        <v>0</v>
      </c>
      <c r="U5999" s="1">
        <v>0</v>
      </c>
      <c r="W5999" s="1">
        <v>0</v>
      </c>
      <c r="Y5999" s="1">
        <v>0</v>
      </c>
      <c r="AA5999" s="1">
        <v>0</v>
      </c>
      <c r="AC5999" s="1">
        <v>0</v>
      </c>
      <c r="AE5999" s="1">
        <v>0</v>
      </c>
      <c r="AG5999" s="1">
        <v>1</v>
      </c>
      <c r="AH5999" s="1">
        <v>0</v>
      </c>
    </row>
    <row r="6000" spans="1:34">
      <c r="A6000" s="1" t="s">
        <v>15394</v>
      </c>
      <c r="B6000" s="1" t="s">
        <v>15395</v>
      </c>
      <c r="C6000" s="1" t="s">
        <v>411</v>
      </c>
      <c r="H6000" s="1" t="s">
        <v>65</v>
      </c>
      <c r="I6000" s="1" t="s">
        <v>66</v>
      </c>
      <c r="V6000" s="1" t="s">
        <v>67</v>
      </c>
    </row>
    <row r="6001" spans="1:34">
      <c r="A6001" s="1" t="s">
        <v>15396</v>
      </c>
      <c r="B6001" s="1" t="s">
        <v>15397</v>
      </c>
      <c r="C6001" s="1" t="s">
        <v>159</v>
      </c>
      <c r="D6001" s="1">
        <v>15</v>
      </c>
      <c r="E6001" s="4">
        <v>44681</v>
      </c>
      <c r="F6001" s="1" t="s">
        <v>15398</v>
      </c>
      <c r="G6001" s="1" t="s">
        <v>72</v>
      </c>
      <c r="H6001" s="1" t="s">
        <v>73</v>
      </c>
      <c r="I6001" s="1">
        <v>0</v>
      </c>
      <c r="J6001" s="1" t="s">
        <v>434</v>
      </c>
      <c r="K6001" s="1">
        <v>0.8</v>
      </c>
      <c r="L6001" s="1" t="s">
        <v>75</v>
      </c>
      <c r="M6001" s="1">
        <v>0</v>
      </c>
      <c r="O6001" s="1">
        <v>0</v>
      </c>
      <c r="Q6001" s="1">
        <v>0</v>
      </c>
      <c r="S6001" s="1">
        <v>0</v>
      </c>
      <c r="U6001" s="1">
        <v>0</v>
      </c>
      <c r="W6001" s="1">
        <v>0</v>
      </c>
      <c r="Y6001" s="1">
        <v>0</v>
      </c>
      <c r="AA6001" s="1">
        <v>0</v>
      </c>
      <c r="AC6001" s="1">
        <v>0</v>
      </c>
      <c r="AE6001" s="1">
        <v>0</v>
      </c>
      <c r="AG6001" s="1">
        <v>2</v>
      </c>
      <c r="AH6001" s="1">
        <v>7500</v>
      </c>
    </row>
    <row r="6002" spans="1:34">
      <c r="A6002" s="1" t="s">
        <v>15399</v>
      </c>
      <c r="B6002" s="1" t="s">
        <v>15400</v>
      </c>
      <c r="C6002" s="1" t="s">
        <v>287</v>
      </c>
      <c r="D6002" s="1">
        <v>6</v>
      </c>
      <c r="E6002" s="4">
        <v>44643</v>
      </c>
      <c r="F6002" s="1" t="s">
        <v>15401</v>
      </c>
      <c r="G6002" s="1" t="s">
        <v>72</v>
      </c>
      <c r="H6002" s="1" t="s">
        <v>65</v>
      </c>
      <c r="I6002" s="1">
        <v>0.7</v>
      </c>
      <c r="J6002" s="1" t="s">
        <v>75</v>
      </c>
      <c r="K6002" s="1">
        <v>0</v>
      </c>
      <c r="M6002" s="1">
        <v>0</v>
      </c>
      <c r="O6002" s="1">
        <v>0</v>
      </c>
      <c r="Q6002" s="1">
        <v>0</v>
      </c>
      <c r="S6002" s="1">
        <v>0</v>
      </c>
      <c r="U6002" s="1">
        <v>0</v>
      </c>
      <c r="W6002" s="1">
        <v>0</v>
      </c>
      <c r="Y6002" s="1">
        <v>0</v>
      </c>
      <c r="AA6002" s="1">
        <v>0</v>
      </c>
      <c r="AC6002" s="1">
        <v>0</v>
      </c>
      <c r="AE6002" s="1">
        <v>0</v>
      </c>
      <c r="AG6002" s="1">
        <v>1</v>
      </c>
      <c r="AH6002" s="1">
        <v>0</v>
      </c>
    </row>
    <row r="6003" spans="1:34">
      <c r="A6003" s="1" t="s">
        <v>15402</v>
      </c>
      <c r="B6003" s="1" t="s">
        <v>15403</v>
      </c>
      <c r="C6003" s="1" t="s">
        <v>259</v>
      </c>
      <c r="D6003" s="1">
        <v>43</v>
      </c>
      <c r="E6003" s="1">
        <v>43822</v>
      </c>
      <c r="F6003" s="1" t="s">
        <v>20340</v>
      </c>
      <c r="G6003" s="1" t="s">
        <v>20341</v>
      </c>
      <c r="H6003" s="1" t="s">
        <v>73</v>
      </c>
      <c r="I6003" s="1">
        <v>0.5</v>
      </c>
      <c r="J6003" s="1" t="s">
        <v>82</v>
      </c>
      <c r="K6003" s="1">
        <v>0.65</v>
      </c>
      <c r="L6003" s="1" t="s">
        <v>83</v>
      </c>
      <c r="M6003" s="1">
        <v>0.69</v>
      </c>
      <c r="N6003" s="1" t="s">
        <v>84</v>
      </c>
      <c r="O6003" s="1">
        <v>0.7</v>
      </c>
      <c r="P6003" s="1" t="s">
        <v>85</v>
      </c>
      <c r="Q6003" s="1">
        <v>0</v>
      </c>
      <c r="S6003" s="1">
        <v>0</v>
      </c>
      <c r="U6003" s="1">
        <v>0</v>
      </c>
      <c r="W6003" s="1">
        <v>0</v>
      </c>
      <c r="Y6003" s="1">
        <v>0</v>
      </c>
      <c r="AA6003" s="1">
        <v>0</v>
      </c>
      <c r="AC6003" s="1">
        <v>0</v>
      </c>
      <c r="AE6003" s="1">
        <v>0</v>
      </c>
      <c r="AG6003" s="1">
        <v>3</v>
      </c>
      <c r="AH6003" s="1">
        <v>0</v>
      </c>
    </row>
    <row r="6004" spans="1:34">
      <c r="A6004" s="1" t="s">
        <v>15404</v>
      </c>
      <c r="B6004" s="1" t="s">
        <v>15405</v>
      </c>
      <c r="C6004" s="1" t="s">
        <v>73</v>
      </c>
      <c r="D6004" s="1" t="s">
        <v>20768</v>
      </c>
      <c r="E6004" s="1">
        <v>39920</v>
      </c>
      <c r="F6004" s="1" t="s">
        <v>20332</v>
      </c>
      <c r="G6004" s="1" t="s">
        <v>1003</v>
      </c>
      <c r="H6004" s="1" t="s">
        <v>65</v>
      </c>
      <c r="I6004" s="1">
        <v>0</v>
      </c>
      <c r="J6004" s="1" t="s">
        <v>75</v>
      </c>
      <c r="K6004" s="1">
        <v>0</v>
      </c>
      <c r="M6004" s="1">
        <v>0</v>
      </c>
      <c r="O6004" s="1">
        <v>0</v>
      </c>
      <c r="Q6004" s="1">
        <v>0</v>
      </c>
      <c r="S6004" s="1">
        <v>0</v>
      </c>
      <c r="U6004" s="1">
        <v>0</v>
      </c>
      <c r="W6004" s="1">
        <v>0</v>
      </c>
      <c r="Y6004" s="1">
        <v>0</v>
      </c>
      <c r="AA6004" s="1">
        <v>0</v>
      </c>
      <c r="AC6004" s="1">
        <v>0</v>
      </c>
      <c r="AE6004" s="1">
        <v>0</v>
      </c>
      <c r="AG6004" s="1">
        <v>1</v>
      </c>
      <c r="AH6004" s="1">
        <v>0</v>
      </c>
    </row>
    <row r="6005" spans="1:34">
      <c r="A6005" s="1" t="s">
        <v>15406</v>
      </c>
      <c r="B6005" s="1" t="s">
        <v>15407</v>
      </c>
      <c r="C6005" s="1" t="s">
        <v>840</v>
      </c>
      <c r="D6005" s="1">
        <v>11</v>
      </c>
      <c r="E6005" s="1">
        <v>44296</v>
      </c>
      <c r="F6005" s="1" t="s">
        <v>20332</v>
      </c>
      <c r="G6005" s="1" t="s">
        <v>72</v>
      </c>
      <c r="H6005" s="1" t="s">
        <v>73</v>
      </c>
      <c r="I6005" s="1">
        <v>0</v>
      </c>
      <c r="J6005" s="1" t="s">
        <v>562</v>
      </c>
      <c r="K6005" s="1">
        <v>0.8</v>
      </c>
      <c r="L6005" s="1" t="s">
        <v>75</v>
      </c>
      <c r="M6005" s="1">
        <v>0</v>
      </c>
      <c r="O6005" s="1">
        <v>0</v>
      </c>
      <c r="Q6005" s="1">
        <v>0</v>
      </c>
      <c r="S6005" s="1">
        <v>0</v>
      </c>
      <c r="U6005" s="1">
        <v>0</v>
      </c>
      <c r="W6005" s="1">
        <v>0</v>
      </c>
      <c r="Y6005" s="1">
        <v>0</v>
      </c>
      <c r="AA6005" s="1">
        <v>0</v>
      </c>
      <c r="AC6005" s="1">
        <v>0</v>
      </c>
      <c r="AE6005" s="1">
        <v>0</v>
      </c>
      <c r="AG6005" s="1">
        <v>2</v>
      </c>
      <c r="AH6005" s="1">
        <v>8500</v>
      </c>
    </row>
    <row r="6006" spans="1:34">
      <c r="A6006" s="1" t="s">
        <v>15408</v>
      </c>
      <c r="B6006" s="1" t="s">
        <v>15409</v>
      </c>
      <c r="C6006" s="1" t="s">
        <v>149</v>
      </c>
      <c r="D6006" s="1">
        <v>38</v>
      </c>
      <c r="E6006" s="1">
        <v>41898</v>
      </c>
      <c r="F6006" s="1" t="s">
        <v>20332</v>
      </c>
      <c r="G6006" s="1" t="s">
        <v>72</v>
      </c>
      <c r="H6006" s="1" t="s">
        <v>65</v>
      </c>
      <c r="I6006" s="1">
        <v>0.8</v>
      </c>
      <c r="J6006" s="1" t="s">
        <v>75</v>
      </c>
      <c r="K6006" s="1">
        <v>0</v>
      </c>
      <c r="M6006" s="1">
        <v>0</v>
      </c>
      <c r="O6006" s="1">
        <v>0</v>
      </c>
      <c r="Q6006" s="1">
        <v>0</v>
      </c>
      <c r="S6006" s="1">
        <v>0</v>
      </c>
      <c r="U6006" s="1">
        <v>0</v>
      </c>
      <c r="W6006" s="1">
        <v>0</v>
      </c>
      <c r="Y6006" s="1">
        <v>0</v>
      </c>
      <c r="AA6006" s="1">
        <v>0</v>
      </c>
      <c r="AC6006" s="1">
        <v>0</v>
      </c>
      <c r="AE6006" s="1">
        <v>0</v>
      </c>
      <c r="AG6006" s="1">
        <v>1</v>
      </c>
      <c r="AH6006" s="1">
        <v>0</v>
      </c>
    </row>
    <row r="6007" spans="1:34">
      <c r="A6007" s="1" t="s">
        <v>15410</v>
      </c>
      <c r="B6007" s="1" t="s">
        <v>15411</v>
      </c>
      <c r="C6007" s="1" t="s">
        <v>199</v>
      </c>
      <c r="D6007" s="1">
        <v>2</v>
      </c>
      <c r="E6007" s="4">
        <v>44630</v>
      </c>
      <c r="F6007" s="1" t="s">
        <v>15412</v>
      </c>
      <c r="G6007" s="1" t="s">
        <v>72</v>
      </c>
      <c r="H6007" s="1" t="s">
        <v>73</v>
      </c>
      <c r="I6007" s="1">
        <v>0</v>
      </c>
      <c r="J6007" s="1" t="s">
        <v>74</v>
      </c>
      <c r="K6007" s="1">
        <v>0.8</v>
      </c>
      <c r="L6007" s="1" t="s">
        <v>75</v>
      </c>
      <c r="M6007" s="1">
        <v>0</v>
      </c>
      <c r="O6007" s="1">
        <v>0</v>
      </c>
      <c r="Q6007" s="1">
        <v>0</v>
      </c>
      <c r="S6007" s="1">
        <v>0</v>
      </c>
      <c r="U6007" s="1">
        <v>0</v>
      </c>
      <c r="W6007" s="1">
        <v>0</v>
      </c>
      <c r="Y6007" s="1">
        <v>0</v>
      </c>
      <c r="AA6007" s="1">
        <v>0</v>
      </c>
      <c r="AC6007" s="1">
        <v>0</v>
      </c>
      <c r="AE6007" s="1">
        <v>0</v>
      </c>
      <c r="AG6007" s="1">
        <v>2</v>
      </c>
      <c r="AH6007" s="1">
        <v>10000</v>
      </c>
    </row>
    <row r="6008" spans="1:34">
      <c r="A6008" s="1" t="s">
        <v>15413</v>
      </c>
      <c r="B6008" s="1" t="s">
        <v>15414</v>
      </c>
      <c r="C6008" s="1" t="s">
        <v>146</v>
      </c>
      <c r="D6008" s="1">
        <v>4</v>
      </c>
      <c r="E6008" s="1">
        <v>43549</v>
      </c>
      <c r="F6008" s="1" t="s">
        <v>20332</v>
      </c>
      <c r="G6008" s="1" t="s">
        <v>72</v>
      </c>
      <c r="H6008" s="1" t="s">
        <v>65</v>
      </c>
      <c r="I6008" s="1">
        <v>0.8</v>
      </c>
      <c r="J6008" s="1" t="s">
        <v>75</v>
      </c>
      <c r="K6008" s="1">
        <v>0</v>
      </c>
      <c r="M6008" s="1">
        <v>0</v>
      </c>
      <c r="O6008" s="1">
        <v>0</v>
      </c>
      <c r="Q6008" s="1">
        <v>0</v>
      </c>
      <c r="S6008" s="1">
        <v>0</v>
      </c>
      <c r="U6008" s="1">
        <v>0</v>
      </c>
      <c r="W6008" s="1">
        <v>0</v>
      </c>
      <c r="Y6008" s="1">
        <v>0</v>
      </c>
      <c r="AA6008" s="1">
        <v>0</v>
      </c>
      <c r="AC6008" s="1">
        <v>0</v>
      </c>
      <c r="AE6008" s="1">
        <v>0</v>
      </c>
      <c r="AG6008" s="1">
        <v>1</v>
      </c>
      <c r="AH6008" s="1">
        <v>0</v>
      </c>
    </row>
    <row r="6009" spans="1:34">
      <c r="A6009" s="1" t="s">
        <v>15415</v>
      </c>
      <c r="B6009" s="1" t="s">
        <v>15416</v>
      </c>
      <c r="C6009" s="1" t="s">
        <v>149</v>
      </c>
      <c r="D6009" s="1">
        <v>15</v>
      </c>
      <c r="E6009" s="4">
        <v>44739</v>
      </c>
      <c r="F6009" s="1" t="s">
        <v>15417</v>
      </c>
      <c r="G6009" s="1" t="s">
        <v>72</v>
      </c>
      <c r="H6009" s="1" t="s">
        <v>65</v>
      </c>
      <c r="I6009" s="1">
        <v>0.8</v>
      </c>
      <c r="J6009" s="1" t="s">
        <v>75</v>
      </c>
      <c r="K6009" s="1">
        <v>0</v>
      </c>
      <c r="M6009" s="1">
        <v>0</v>
      </c>
      <c r="O6009" s="1">
        <v>0</v>
      </c>
      <c r="Q6009" s="1">
        <v>0</v>
      </c>
      <c r="S6009" s="1">
        <v>0</v>
      </c>
      <c r="U6009" s="1">
        <v>0</v>
      </c>
      <c r="W6009" s="1">
        <v>0</v>
      </c>
      <c r="Y6009" s="1">
        <v>0</v>
      </c>
      <c r="AA6009" s="1">
        <v>0</v>
      </c>
      <c r="AC6009" s="1">
        <v>0</v>
      </c>
      <c r="AE6009" s="1">
        <v>0</v>
      </c>
      <c r="AG6009" s="1">
        <v>1</v>
      </c>
      <c r="AH6009" s="1">
        <v>0</v>
      </c>
    </row>
    <row r="6010" spans="1:34">
      <c r="A6010" s="1" t="s">
        <v>15418</v>
      </c>
      <c r="B6010" s="1" t="s">
        <v>15419</v>
      </c>
      <c r="C6010" s="1" t="s">
        <v>1232</v>
      </c>
      <c r="D6010" s="1">
        <v>4</v>
      </c>
      <c r="E6010" s="4">
        <v>44630</v>
      </c>
      <c r="F6010" s="1" t="s">
        <v>15420</v>
      </c>
      <c r="G6010" s="1" t="s">
        <v>72</v>
      </c>
      <c r="H6010" s="1" t="s">
        <v>73</v>
      </c>
      <c r="I6010" s="1">
        <v>0</v>
      </c>
      <c r="J6010" s="1" t="s">
        <v>434</v>
      </c>
      <c r="K6010" s="1">
        <v>0.8</v>
      </c>
      <c r="L6010" s="1" t="s">
        <v>75</v>
      </c>
      <c r="M6010" s="1">
        <v>0</v>
      </c>
      <c r="O6010" s="1">
        <v>0</v>
      </c>
      <c r="Q6010" s="1">
        <v>0</v>
      </c>
      <c r="S6010" s="1">
        <v>0</v>
      </c>
      <c r="U6010" s="1">
        <v>0</v>
      </c>
      <c r="W6010" s="1">
        <v>0</v>
      </c>
      <c r="Y6010" s="1">
        <v>0</v>
      </c>
      <c r="AA6010" s="1">
        <v>0</v>
      </c>
      <c r="AC6010" s="1">
        <v>0</v>
      </c>
      <c r="AE6010" s="1">
        <v>0</v>
      </c>
      <c r="AG6010" s="1">
        <v>2</v>
      </c>
      <c r="AH6010" s="1">
        <v>7500</v>
      </c>
    </row>
    <row r="6011" spans="1:34">
      <c r="A6011" s="1" t="s">
        <v>15421</v>
      </c>
      <c r="B6011" s="1" t="s">
        <v>15422</v>
      </c>
      <c r="C6011" s="1" t="s">
        <v>159</v>
      </c>
      <c r="D6011" s="1">
        <v>12</v>
      </c>
      <c r="E6011" s="4">
        <v>44627</v>
      </c>
      <c r="F6011" s="1" t="s">
        <v>15423</v>
      </c>
      <c r="G6011" s="1" t="s">
        <v>80</v>
      </c>
      <c r="H6011" s="1" t="s">
        <v>73</v>
      </c>
      <c r="I6011" s="1">
        <v>0</v>
      </c>
      <c r="J6011" s="1" t="s">
        <v>651</v>
      </c>
      <c r="K6011" s="1">
        <v>0.6</v>
      </c>
      <c r="L6011" s="1" t="s">
        <v>75</v>
      </c>
      <c r="M6011" s="1">
        <v>0</v>
      </c>
      <c r="O6011" s="1">
        <v>0</v>
      </c>
      <c r="Q6011" s="1">
        <v>0</v>
      </c>
      <c r="S6011" s="1">
        <v>0</v>
      </c>
      <c r="U6011" s="1">
        <v>0</v>
      </c>
      <c r="W6011" s="1">
        <v>0</v>
      </c>
      <c r="Y6011" s="1">
        <v>0</v>
      </c>
      <c r="AA6011" s="1">
        <v>0</v>
      </c>
      <c r="AC6011" s="1">
        <v>0</v>
      </c>
      <c r="AE6011" s="1">
        <v>0</v>
      </c>
      <c r="AG6011" s="1">
        <v>2</v>
      </c>
      <c r="AH6011" s="1">
        <v>14999.99</v>
      </c>
    </row>
    <row r="6012" spans="1:34">
      <c r="A6012" s="1" t="s">
        <v>15424</v>
      </c>
      <c r="B6012" s="1" t="s">
        <v>15425</v>
      </c>
      <c r="C6012" s="1" t="s">
        <v>98</v>
      </c>
      <c r="D6012" s="1">
        <v>5</v>
      </c>
      <c r="E6012" s="1">
        <v>44222</v>
      </c>
      <c r="F6012" s="1" t="s">
        <v>20332</v>
      </c>
      <c r="G6012" s="1" t="s">
        <v>72</v>
      </c>
      <c r="H6012" s="1" t="s">
        <v>73</v>
      </c>
      <c r="I6012" s="1">
        <v>0</v>
      </c>
      <c r="J6012" s="1" t="s">
        <v>89</v>
      </c>
      <c r="K6012" s="1">
        <v>0.8</v>
      </c>
      <c r="L6012" s="1" t="s">
        <v>75</v>
      </c>
      <c r="M6012" s="1">
        <v>0</v>
      </c>
      <c r="O6012" s="1">
        <v>0</v>
      </c>
      <c r="Q6012" s="1">
        <v>0</v>
      </c>
      <c r="S6012" s="1">
        <v>0</v>
      </c>
      <c r="U6012" s="1">
        <v>0</v>
      </c>
      <c r="W6012" s="1">
        <v>0</v>
      </c>
      <c r="Y6012" s="1">
        <v>0</v>
      </c>
      <c r="AA6012" s="1">
        <v>0</v>
      </c>
      <c r="AC6012" s="1">
        <v>0</v>
      </c>
      <c r="AE6012" s="1">
        <v>0</v>
      </c>
      <c r="AG6012" s="1">
        <v>2</v>
      </c>
      <c r="AH6012" s="1">
        <v>12000</v>
      </c>
    </row>
    <row r="6013" spans="1:34">
      <c r="A6013" s="1" t="s">
        <v>15426</v>
      </c>
      <c r="B6013" s="1" t="s">
        <v>15427</v>
      </c>
      <c r="C6013" s="1" t="s">
        <v>365</v>
      </c>
      <c r="D6013" s="1">
        <v>1</v>
      </c>
      <c r="E6013" s="4">
        <v>44677</v>
      </c>
      <c r="F6013" s="1" t="s">
        <v>15428</v>
      </c>
      <c r="G6013" s="1" t="s">
        <v>72</v>
      </c>
      <c r="H6013" s="1" t="s">
        <v>73</v>
      </c>
      <c r="I6013" s="1">
        <v>0</v>
      </c>
      <c r="J6013" s="1" t="s">
        <v>1490</v>
      </c>
      <c r="K6013" s="1">
        <v>0.3</v>
      </c>
      <c r="L6013" s="1" t="s">
        <v>75</v>
      </c>
      <c r="M6013" s="1">
        <v>0</v>
      </c>
      <c r="O6013" s="1">
        <v>0</v>
      </c>
      <c r="Q6013" s="1">
        <v>0</v>
      </c>
      <c r="S6013" s="1">
        <v>0</v>
      </c>
      <c r="U6013" s="1">
        <v>0</v>
      </c>
      <c r="W6013" s="1">
        <v>0</v>
      </c>
      <c r="Y6013" s="1">
        <v>0</v>
      </c>
      <c r="AA6013" s="1">
        <v>0</v>
      </c>
      <c r="AC6013" s="1">
        <v>0</v>
      </c>
      <c r="AE6013" s="1">
        <v>0</v>
      </c>
      <c r="AG6013" s="1">
        <v>2</v>
      </c>
      <c r="AH6013" s="1">
        <v>5000</v>
      </c>
    </row>
    <row r="6014" spans="1:34">
      <c r="A6014" s="1" t="s">
        <v>15429</v>
      </c>
      <c r="B6014" s="1" t="s">
        <v>15430</v>
      </c>
      <c r="C6014" s="1" t="s">
        <v>238</v>
      </c>
      <c r="D6014" s="1">
        <v>7</v>
      </c>
      <c r="E6014" s="1">
        <v>41725</v>
      </c>
      <c r="F6014" s="1" t="s">
        <v>20332</v>
      </c>
      <c r="G6014" s="1" t="s">
        <v>72</v>
      </c>
      <c r="H6014" s="1" t="s">
        <v>73</v>
      </c>
      <c r="I6014" s="1">
        <v>0</v>
      </c>
      <c r="J6014" s="1" t="s">
        <v>74</v>
      </c>
      <c r="K6014" s="1">
        <v>0.7</v>
      </c>
      <c r="L6014" s="1" t="s">
        <v>75</v>
      </c>
      <c r="M6014" s="1">
        <v>0</v>
      </c>
      <c r="O6014" s="1">
        <v>0</v>
      </c>
      <c r="Q6014" s="1">
        <v>0</v>
      </c>
      <c r="S6014" s="1">
        <v>0</v>
      </c>
      <c r="U6014" s="1">
        <v>0</v>
      </c>
      <c r="W6014" s="1">
        <v>0</v>
      </c>
      <c r="Y6014" s="1">
        <v>0</v>
      </c>
      <c r="AA6014" s="1">
        <v>0</v>
      </c>
      <c r="AC6014" s="1">
        <v>0</v>
      </c>
      <c r="AE6014" s="1">
        <v>0</v>
      </c>
      <c r="AG6014" s="1">
        <v>2</v>
      </c>
      <c r="AH6014" s="1">
        <v>10000</v>
      </c>
    </row>
    <row r="6015" spans="1:34">
      <c r="A6015" s="1" t="s">
        <v>15431</v>
      </c>
      <c r="B6015" s="1" t="s">
        <v>15432</v>
      </c>
      <c r="C6015" s="1" t="s">
        <v>115</v>
      </c>
      <c r="D6015" s="1">
        <v>26</v>
      </c>
      <c r="E6015" s="1">
        <v>38783</v>
      </c>
      <c r="F6015" s="1" t="s">
        <v>20332</v>
      </c>
      <c r="G6015" s="1" t="s">
        <v>72</v>
      </c>
      <c r="H6015" s="1" t="s">
        <v>65</v>
      </c>
      <c r="I6015" s="1">
        <v>0.5</v>
      </c>
      <c r="J6015" s="1" t="s">
        <v>75</v>
      </c>
      <c r="K6015" s="1">
        <v>0</v>
      </c>
      <c r="M6015" s="1">
        <v>0</v>
      </c>
      <c r="O6015" s="1">
        <v>0</v>
      </c>
      <c r="Q6015" s="1">
        <v>0</v>
      </c>
      <c r="S6015" s="1">
        <v>0</v>
      </c>
      <c r="U6015" s="1">
        <v>0</v>
      </c>
      <c r="W6015" s="1">
        <v>0</v>
      </c>
      <c r="Y6015" s="1">
        <v>0</v>
      </c>
      <c r="AA6015" s="1">
        <v>0</v>
      </c>
      <c r="AC6015" s="1">
        <v>0</v>
      </c>
      <c r="AE6015" s="1">
        <v>0</v>
      </c>
      <c r="AG6015" s="1">
        <v>1</v>
      </c>
      <c r="AH6015" s="1">
        <v>0</v>
      </c>
    </row>
    <row r="6016" spans="1:34">
      <c r="A6016" s="1" t="s">
        <v>15433</v>
      </c>
      <c r="B6016" s="1" t="s">
        <v>15434</v>
      </c>
      <c r="C6016" s="1" t="s">
        <v>235</v>
      </c>
      <c r="D6016" s="1" t="s">
        <v>20769</v>
      </c>
      <c r="E6016" s="1">
        <v>44035</v>
      </c>
      <c r="F6016" s="1" t="s">
        <v>20332</v>
      </c>
      <c r="G6016" s="1" t="s">
        <v>72</v>
      </c>
      <c r="H6016" s="1" t="s">
        <v>73</v>
      </c>
      <c r="I6016" s="1">
        <v>0</v>
      </c>
      <c r="J6016" s="1" t="s">
        <v>6216</v>
      </c>
      <c r="K6016" s="1">
        <v>0.8</v>
      </c>
      <c r="L6016" s="1" t="s">
        <v>75</v>
      </c>
      <c r="M6016" s="1">
        <v>0</v>
      </c>
      <c r="O6016" s="1">
        <v>0</v>
      </c>
      <c r="Q6016" s="1">
        <v>0</v>
      </c>
      <c r="S6016" s="1">
        <v>0</v>
      </c>
      <c r="U6016" s="1">
        <v>0</v>
      </c>
      <c r="W6016" s="1">
        <v>0</v>
      </c>
      <c r="Y6016" s="1">
        <v>0</v>
      </c>
      <c r="AA6016" s="1">
        <v>0</v>
      </c>
      <c r="AC6016" s="1">
        <v>0</v>
      </c>
      <c r="AE6016" s="1">
        <v>0</v>
      </c>
      <c r="AG6016" s="1">
        <v>2</v>
      </c>
      <c r="AH6016" s="1">
        <v>7000</v>
      </c>
    </row>
    <row r="6017" spans="1:34">
      <c r="A6017" s="1" t="s">
        <v>15435</v>
      </c>
      <c r="B6017" s="1" t="s">
        <v>15436</v>
      </c>
      <c r="C6017" s="1" t="s">
        <v>259</v>
      </c>
      <c r="D6017" s="1">
        <v>43</v>
      </c>
      <c r="E6017" s="4">
        <v>44557</v>
      </c>
      <c r="F6017" s="1" t="s">
        <v>15437</v>
      </c>
      <c r="G6017" s="1" t="s">
        <v>72</v>
      </c>
      <c r="H6017" s="1" t="s">
        <v>65</v>
      </c>
      <c r="I6017" s="1">
        <v>0.5</v>
      </c>
      <c r="J6017" s="1" t="s">
        <v>75</v>
      </c>
      <c r="K6017" s="1">
        <v>0</v>
      </c>
      <c r="M6017" s="1">
        <v>0</v>
      </c>
      <c r="O6017" s="1">
        <v>0</v>
      </c>
      <c r="Q6017" s="1">
        <v>0</v>
      </c>
      <c r="S6017" s="1">
        <v>0</v>
      </c>
      <c r="U6017" s="1">
        <v>0</v>
      </c>
      <c r="W6017" s="1">
        <v>0</v>
      </c>
      <c r="Y6017" s="1">
        <v>0</v>
      </c>
      <c r="AA6017" s="1">
        <v>0</v>
      </c>
      <c r="AC6017" s="1">
        <v>0</v>
      </c>
      <c r="AE6017" s="1">
        <v>0</v>
      </c>
      <c r="AG6017" s="1">
        <v>1</v>
      </c>
      <c r="AH6017" s="1">
        <v>0</v>
      </c>
    </row>
    <row r="6018" spans="1:34">
      <c r="A6018" s="1" t="s">
        <v>15438</v>
      </c>
      <c r="B6018" s="1" t="s">
        <v>15439</v>
      </c>
      <c r="C6018" s="1" t="s">
        <v>731</v>
      </c>
      <c r="D6018" s="1">
        <v>6</v>
      </c>
      <c r="E6018" s="1">
        <v>43924</v>
      </c>
      <c r="F6018" s="1" t="s">
        <v>20332</v>
      </c>
      <c r="G6018" s="1" t="s">
        <v>72</v>
      </c>
      <c r="H6018" s="1" t="s">
        <v>73</v>
      </c>
      <c r="I6018" s="1">
        <v>0</v>
      </c>
      <c r="J6018" s="1" t="s">
        <v>81</v>
      </c>
      <c r="K6018" s="1">
        <v>0.4</v>
      </c>
      <c r="L6018" s="1" t="s">
        <v>75</v>
      </c>
      <c r="M6018" s="1">
        <v>0</v>
      </c>
      <c r="O6018" s="1">
        <v>0</v>
      </c>
      <c r="Q6018" s="1">
        <v>0</v>
      </c>
      <c r="S6018" s="1">
        <v>0</v>
      </c>
      <c r="U6018" s="1">
        <v>0</v>
      </c>
      <c r="W6018" s="1">
        <v>0</v>
      </c>
      <c r="Y6018" s="1">
        <v>0</v>
      </c>
      <c r="AA6018" s="1">
        <v>0</v>
      </c>
      <c r="AC6018" s="1">
        <v>0</v>
      </c>
      <c r="AE6018" s="1">
        <v>0</v>
      </c>
      <c r="AG6018" s="1">
        <v>2</v>
      </c>
      <c r="AH6018" s="1">
        <v>15000</v>
      </c>
    </row>
    <row r="6019" spans="1:34">
      <c r="A6019" s="1" t="s">
        <v>15440</v>
      </c>
      <c r="B6019" s="1" t="s">
        <v>15441</v>
      </c>
      <c r="C6019" s="1" t="s">
        <v>132</v>
      </c>
      <c r="D6019" s="1">
        <v>16</v>
      </c>
      <c r="E6019" s="1">
        <v>42214</v>
      </c>
      <c r="F6019" s="1" t="s">
        <v>20332</v>
      </c>
      <c r="G6019" s="1" t="s">
        <v>72</v>
      </c>
      <c r="H6019" s="1" t="s">
        <v>65</v>
      </c>
      <c r="I6019" s="1">
        <v>0.8</v>
      </c>
      <c r="J6019" s="1" t="s">
        <v>75</v>
      </c>
      <c r="K6019" s="1">
        <v>0</v>
      </c>
      <c r="M6019" s="1">
        <v>0</v>
      </c>
      <c r="O6019" s="1">
        <v>0</v>
      </c>
      <c r="Q6019" s="1">
        <v>0</v>
      </c>
      <c r="S6019" s="1">
        <v>0</v>
      </c>
      <c r="U6019" s="1">
        <v>0</v>
      </c>
      <c r="W6019" s="1">
        <v>0</v>
      </c>
      <c r="Y6019" s="1">
        <v>0</v>
      </c>
      <c r="AA6019" s="1">
        <v>0</v>
      </c>
      <c r="AC6019" s="1">
        <v>0</v>
      </c>
      <c r="AE6019" s="1">
        <v>0</v>
      </c>
      <c r="AG6019" s="1">
        <v>1</v>
      </c>
      <c r="AH6019" s="1">
        <v>0</v>
      </c>
    </row>
    <row r="6020" spans="1:34">
      <c r="A6020" s="1" t="s">
        <v>15442</v>
      </c>
      <c r="B6020" s="1" t="s">
        <v>15443</v>
      </c>
      <c r="C6020" s="1" t="s">
        <v>64</v>
      </c>
      <c r="D6020" s="1">
        <v>9</v>
      </c>
      <c r="E6020" s="1">
        <v>43151</v>
      </c>
      <c r="F6020" s="1" t="s">
        <v>20332</v>
      </c>
      <c r="G6020" s="1" t="s">
        <v>72</v>
      </c>
      <c r="H6020" s="1" t="s">
        <v>73</v>
      </c>
      <c r="I6020" s="1">
        <v>0</v>
      </c>
      <c r="J6020" s="1" t="s">
        <v>284</v>
      </c>
      <c r="K6020" s="1">
        <v>0.8</v>
      </c>
      <c r="L6020" s="1" t="s">
        <v>75</v>
      </c>
      <c r="M6020" s="1">
        <v>0</v>
      </c>
      <c r="O6020" s="1">
        <v>0</v>
      </c>
      <c r="Q6020" s="1">
        <v>0</v>
      </c>
      <c r="S6020" s="1">
        <v>0</v>
      </c>
      <c r="U6020" s="1">
        <v>0</v>
      </c>
      <c r="W6020" s="1">
        <v>0</v>
      </c>
      <c r="Y6020" s="1">
        <v>0</v>
      </c>
      <c r="AA6020" s="1">
        <v>0</v>
      </c>
      <c r="AC6020" s="1">
        <v>0</v>
      </c>
      <c r="AE6020" s="1">
        <v>0</v>
      </c>
      <c r="AG6020" s="1">
        <v>2</v>
      </c>
      <c r="AH6020" s="1">
        <v>16000</v>
      </c>
    </row>
    <row r="6021" spans="1:34">
      <c r="A6021" s="1" t="s">
        <v>15444</v>
      </c>
      <c r="B6021" s="1" t="s">
        <v>15445</v>
      </c>
      <c r="C6021" s="1" t="s">
        <v>346</v>
      </c>
      <c r="D6021" s="1">
        <v>13</v>
      </c>
      <c r="E6021" s="4">
        <v>44712</v>
      </c>
      <c r="F6021" s="1" t="s">
        <v>15446</v>
      </c>
      <c r="G6021" s="1" t="s">
        <v>72</v>
      </c>
      <c r="H6021" s="1" t="s">
        <v>65</v>
      </c>
      <c r="I6021" s="1">
        <v>0.8</v>
      </c>
      <c r="J6021" s="1" t="s">
        <v>75</v>
      </c>
      <c r="K6021" s="1">
        <v>0</v>
      </c>
      <c r="M6021" s="1">
        <v>0</v>
      </c>
      <c r="O6021" s="1">
        <v>0</v>
      </c>
      <c r="Q6021" s="1">
        <v>0</v>
      </c>
      <c r="S6021" s="1">
        <v>0</v>
      </c>
      <c r="U6021" s="1">
        <v>0</v>
      </c>
      <c r="W6021" s="1">
        <v>0</v>
      </c>
      <c r="Y6021" s="1">
        <v>0</v>
      </c>
      <c r="AA6021" s="1">
        <v>0</v>
      </c>
      <c r="AC6021" s="1">
        <v>0</v>
      </c>
      <c r="AE6021" s="1">
        <v>0</v>
      </c>
      <c r="AG6021" s="1">
        <v>1</v>
      </c>
      <c r="AH6021" s="1">
        <v>0</v>
      </c>
    </row>
    <row r="6022" spans="1:34">
      <c r="A6022" s="1" t="s">
        <v>15447</v>
      </c>
      <c r="B6022" s="1" t="s">
        <v>15448</v>
      </c>
      <c r="C6022" s="1" t="s">
        <v>327</v>
      </c>
      <c r="D6022" s="1">
        <v>2</v>
      </c>
      <c r="E6022" s="4">
        <v>44262</v>
      </c>
      <c r="F6022" s="1" t="s">
        <v>15449</v>
      </c>
      <c r="G6022" s="1" t="s">
        <v>80</v>
      </c>
      <c r="H6022" s="1" t="s">
        <v>73</v>
      </c>
      <c r="I6022" s="1">
        <v>0</v>
      </c>
      <c r="J6022" s="1" t="s">
        <v>1697</v>
      </c>
      <c r="K6022" s="1">
        <v>0.1</v>
      </c>
      <c r="L6022" s="1" t="s">
        <v>82</v>
      </c>
      <c r="M6022" s="1">
        <v>0.25</v>
      </c>
      <c r="N6022" s="1" t="s">
        <v>83</v>
      </c>
      <c r="O6022" s="1">
        <v>0.5</v>
      </c>
      <c r="P6022" s="1" t="s">
        <v>84</v>
      </c>
      <c r="Q6022" s="1">
        <v>0.7</v>
      </c>
      <c r="R6022" s="1" t="s">
        <v>85</v>
      </c>
      <c r="S6022" s="1">
        <v>0</v>
      </c>
      <c r="U6022" s="1">
        <v>0</v>
      </c>
      <c r="W6022" s="1">
        <v>0</v>
      </c>
      <c r="Y6022" s="1">
        <v>0</v>
      </c>
      <c r="AA6022" s="1">
        <v>0</v>
      </c>
      <c r="AC6022" s="1">
        <v>0</v>
      </c>
      <c r="AE6022" s="1">
        <v>0</v>
      </c>
      <c r="AG6022" s="1">
        <v>4</v>
      </c>
      <c r="AH6022" s="1">
        <v>20000</v>
      </c>
    </row>
    <row r="6023" spans="1:34">
      <c r="A6023" s="1" t="s">
        <v>15450</v>
      </c>
      <c r="B6023" s="1" t="s">
        <v>15451</v>
      </c>
      <c r="C6023" s="1" t="s">
        <v>826</v>
      </c>
      <c r="D6023" s="1">
        <v>82</v>
      </c>
      <c r="E6023" s="1">
        <v>43090</v>
      </c>
      <c r="F6023" s="1" t="s">
        <v>20332</v>
      </c>
      <c r="G6023" s="1" t="s">
        <v>72</v>
      </c>
      <c r="H6023" s="1" t="s">
        <v>73</v>
      </c>
      <c r="I6023" s="1">
        <v>0</v>
      </c>
      <c r="J6023" s="1" t="s">
        <v>74</v>
      </c>
      <c r="K6023" s="1">
        <v>0.79</v>
      </c>
      <c r="L6023" s="1" t="s">
        <v>75</v>
      </c>
      <c r="M6023" s="1">
        <v>0</v>
      </c>
      <c r="O6023" s="1">
        <v>0</v>
      </c>
      <c r="Q6023" s="1">
        <v>0</v>
      </c>
      <c r="S6023" s="1">
        <v>0</v>
      </c>
      <c r="U6023" s="1">
        <v>0</v>
      </c>
      <c r="W6023" s="1">
        <v>0</v>
      </c>
      <c r="Y6023" s="1">
        <v>0</v>
      </c>
      <c r="AA6023" s="1">
        <v>0</v>
      </c>
      <c r="AC6023" s="1">
        <v>0</v>
      </c>
      <c r="AE6023" s="1">
        <v>0</v>
      </c>
      <c r="AG6023" s="1">
        <v>2</v>
      </c>
      <c r="AH6023" s="1">
        <v>10000</v>
      </c>
    </row>
    <row r="6024" spans="1:34">
      <c r="A6024" s="1" t="s">
        <v>15452</v>
      </c>
      <c r="B6024" s="1" t="s">
        <v>15453</v>
      </c>
      <c r="C6024" s="1" t="s">
        <v>64</v>
      </c>
      <c r="D6024" s="1">
        <v>6</v>
      </c>
      <c r="E6024" s="4">
        <v>44651</v>
      </c>
      <c r="F6024" s="1" t="s">
        <v>15454</v>
      </c>
      <c r="G6024" s="1" t="s">
        <v>80</v>
      </c>
      <c r="H6024" s="1" t="s">
        <v>73</v>
      </c>
      <c r="I6024" s="1">
        <v>0</v>
      </c>
      <c r="J6024" s="1" t="s">
        <v>222</v>
      </c>
      <c r="K6024" s="1">
        <v>0.55000000000000004</v>
      </c>
      <c r="L6024" s="1" t="s">
        <v>82</v>
      </c>
      <c r="M6024" s="1">
        <v>0.6</v>
      </c>
      <c r="N6024" s="1" t="s">
        <v>83</v>
      </c>
      <c r="O6024" s="1">
        <v>0.7</v>
      </c>
      <c r="P6024" s="1" t="s">
        <v>84</v>
      </c>
      <c r="Q6024" s="1">
        <v>0.8</v>
      </c>
      <c r="R6024" s="1" t="s">
        <v>85</v>
      </c>
      <c r="S6024" s="1">
        <v>0</v>
      </c>
      <c r="U6024" s="1">
        <v>0</v>
      </c>
      <c r="W6024" s="1">
        <v>0</v>
      </c>
      <c r="Y6024" s="1">
        <v>0</v>
      </c>
      <c r="AA6024" s="1">
        <v>0</v>
      </c>
      <c r="AC6024" s="1">
        <v>0</v>
      </c>
      <c r="AE6024" s="1">
        <v>0</v>
      </c>
      <c r="AG6024" s="1">
        <v>4</v>
      </c>
      <c r="AH6024" s="1">
        <v>9999.99</v>
      </c>
    </row>
    <row r="6025" spans="1:34">
      <c r="A6025" s="1" t="s">
        <v>15455</v>
      </c>
      <c r="B6025" s="1" t="s">
        <v>15456</v>
      </c>
      <c r="C6025" s="1" t="s">
        <v>346</v>
      </c>
      <c r="D6025" s="1">
        <v>15</v>
      </c>
      <c r="E6025" s="4">
        <v>44742</v>
      </c>
      <c r="F6025" s="1" t="s">
        <v>15457</v>
      </c>
      <c r="G6025" s="1" t="s">
        <v>72</v>
      </c>
      <c r="H6025" s="1" t="s">
        <v>65</v>
      </c>
      <c r="I6025" s="1">
        <v>0.2</v>
      </c>
      <c r="J6025" s="1" t="s">
        <v>75</v>
      </c>
      <c r="K6025" s="1">
        <v>0</v>
      </c>
      <c r="M6025" s="1">
        <v>0</v>
      </c>
      <c r="O6025" s="1">
        <v>0</v>
      </c>
      <c r="Q6025" s="1">
        <v>0</v>
      </c>
      <c r="S6025" s="1">
        <v>0</v>
      </c>
      <c r="U6025" s="1">
        <v>0</v>
      </c>
      <c r="W6025" s="1">
        <v>0</v>
      </c>
      <c r="Y6025" s="1">
        <v>0</v>
      </c>
      <c r="AA6025" s="1">
        <v>0</v>
      </c>
      <c r="AC6025" s="1">
        <v>0</v>
      </c>
      <c r="AE6025" s="1">
        <v>0</v>
      </c>
      <c r="AG6025" s="1">
        <v>1</v>
      </c>
      <c r="AH6025" s="1">
        <v>0</v>
      </c>
    </row>
    <row r="6026" spans="1:34">
      <c r="A6026" s="1" t="s">
        <v>15458</v>
      </c>
      <c r="B6026" s="1" t="s">
        <v>15459</v>
      </c>
      <c r="C6026" s="1" t="s">
        <v>255</v>
      </c>
      <c r="D6026" s="1">
        <v>6</v>
      </c>
      <c r="E6026" s="1">
        <v>44620</v>
      </c>
      <c r="F6026" s="1" t="s">
        <v>20770</v>
      </c>
      <c r="G6026" s="1" t="s">
        <v>1003</v>
      </c>
      <c r="H6026" s="1" t="s">
        <v>65</v>
      </c>
      <c r="I6026" s="1">
        <v>0</v>
      </c>
      <c r="J6026" s="1" t="s">
        <v>75</v>
      </c>
      <c r="K6026" s="1">
        <v>0</v>
      </c>
      <c r="M6026" s="1">
        <v>0</v>
      </c>
      <c r="O6026" s="1">
        <v>0</v>
      </c>
      <c r="Q6026" s="1">
        <v>0</v>
      </c>
      <c r="S6026" s="1">
        <v>0</v>
      </c>
      <c r="U6026" s="1">
        <v>0</v>
      </c>
      <c r="W6026" s="1">
        <v>0</v>
      </c>
      <c r="Y6026" s="1">
        <v>0</v>
      </c>
      <c r="AA6026" s="1">
        <v>0</v>
      </c>
      <c r="AC6026" s="1">
        <v>0</v>
      </c>
      <c r="AE6026" s="1">
        <v>0</v>
      </c>
      <c r="AG6026" s="1">
        <v>1</v>
      </c>
      <c r="AH6026" s="1">
        <v>0</v>
      </c>
    </row>
    <row r="6027" spans="1:34">
      <c r="A6027" s="1" t="s">
        <v>15460</v>
      </c>
      <c r="B6027" s="1" t="s">
        <v>15461</v>
      </c>
      <c r="C6027" s="1" t="s">
        <v>259</v>
      </c>
      <c r="D6027" s="1">
        <v>16</v>
      </c>
      <c r="E6027" s="1">
        <v>42215</v>
      </c>
      <c r="F6027" s="1" t="s">
        <v>20332</v>
      </c>
      <c r="G6027" s="1" t="s">
        <v>72</v>
      </c>
      <c r="H6027" s="1" t="s">
        <v>65</v>
      </c>
      <c r="I6027" s="1">
        <v>0.8</v>
      </c>
      <c r="J6027" s="1" t="s">
        <v>75</v>
      </c>
      <c r="K6027" s="1">
        <v>0</v>
      </c>
      <c r="M6027" s="1">
        <v>0</v>
      </c>
      <c r="O6027" s="1">
        <v>0</v>
      </c>
      <c r="Q6027" s="1">
        <v>0</v>
      </c>
      <c r="S6027" s="1">
        <v>0</v>
      </c>
      <c r="U6027" s="1">
        <v>0</v>
      </c>
      <c r="W6027" s="1">
        <v>0</v>
      </c>
      <c r="Y6027" s="1">
        <v>0</v>
      </c>
      <c r="AA6027" s="1">
        <v>0</v>
      </c>
      <c r="AC6027" s="1">
        <v>0</v>
      </c>
      <c r="AE6027" s="1">
        <v>0</v>
      </c>
      <c r="AG6027" s="1">
        <v>1</v>
      </c>
      <c r="AH6027" s="1">
        <v>0</v>
      </c>
    </row>
    <row r="6028" spans="1:34">
      <c r="A6028" s="1" t="s">
        <v>15462</v>
      </c>
      <c r="B6028" s="1" t="s">
        <v>15463</v>
      </c>
      <c r="C6028" s="1" t="s">
        <v>752</v>
      </c>
      <c r="D6028" s="1">
        <v>4</v>
      </c>
      <c r="E6028" s="4">
        <v>44616</v>
      </c>
      <c r="F6028" s="1" t="s">
        <v>15464</v>
      </c>
      <c r="G6028" s="1" t="s">
        <v>72</v>
      </c>
      <c r="H6028" s="1" t="s">
        <v>65</v>
      </c>
      <c r="I6028" s="1">
        <v>0.8</v>
      </c>
      <c r="J6028" s="1" t="s">
        <v>75</v>
      </c>
      <c r="K6028" s="1">
        <v>0</v>
      </c>
      <c r="M6028" s="1">
        <v>0</v>
      </c>
      <c r="O6028" s="1">
        <v>0</v>
      </c>
      <c r="Q6028" s="1">
        <v>0</v>
      </c>
      <c r="S6028" s="1">
        <v>0</v>
      </c>
      <c r="U6028" s="1">
        <v>0</v>
      </c>
      <c r="W6028" s="1">
        <v>0</v>
      </c>
      <c r="Y6028" s="1">
        <v>0</v>
      </c>
      <c r="AA6028" s="1">
        <v>0</v>
      </c>
      <c r="AC6028" s="1">
        <v>0</v>
      </c>
      <c r="AE6028" s="1">
        <v>0</v>
      </c>
      <c r="AG6028" s="1">
        <v>1</v>
      </c>
      <c r="AH6028" s="1">
        <v>0</v>
      </c>
    </row>
    <row r="6029" spans="1:34">
      <c r="A6029" s="1" t="s">
        <v>15465</v>
      </c>
      <c r="B6029" s="1" t="s">
        <v>15466</v>
      </c>
      <c r="C6029" s="1" t="s">
        <v>235</v>
      </c>
      <c r="D6029" s="1">
        <v>16</v>
      </c>
      <c r="E6029" s="1">
        <v>44711</v>
      </c>
      <c r="F6029" s="1" t="s">
        <v>20771</v>
      </c>
      <c r="G6029" s="1" t="s">
        <v>72</v>
      </c>
      <c r="H6029" s="1" t="s">
        <v>65</v>
      </c>
      <c r="I6029" s="1">
        <v>0.2</v>
      </c>
      <c r="J6029" s="1" t="s">
        <v>75</v>
      </c>
      <c r="K6029" s="1">
        <v>0</v>
      </c>
      <c r="M6029" s="1">
        <v>0</v>
      </c>
      <c r="O6029" s="1">
        <v>0</v>
      </c>
      <c r="Q6029" s="1">
        <v>0</v>
      </c>
      <c r="S6029" s="1">
        <v>0</v>
      </c>
      <c r="U6029" s="1">
        <v>0</v>
      </c>
      <c r="W6029" s="1">
        <v>0</v>
      </c>
      <c r="Y6029" s="1">
        <v>0</v>
      </c>
      <c r="AA6029" s="1">
        <v>0</v>
      </c>
      <c r="AC6029" s="1">
        <v>0</v>
      </c>
      <c r="AE6029" s="1">
        <v>0</v>
      </c>
      <c r="AG6029" s="1">
        <v>1</v>
      </c>
      <c r="AH6029" s="1">
        <v>0</v>
      </c>
    </row>
    <row r="6030" spans="1:34">
      <c r="A6030" s="1" t="s">
        <v>15467</v>
      </c>
      <c r="B6030" s="1" t="s">
        <v>15468</v>
      </c>
      <c r="C6030" s="1" t="s">
        <v>327</v>
      </c>
      <c r="D6030" s="1">
        <v>3</v>
      </c>
      <c r="E6030" s="1">
        <v>43553</v>
      </c>
      <c r="F6030" s="1" t="s">
        <v>20332</v>
      </c>
      <c r="G6030" s="1" t="s">
        <v>72</v>
      </c>
      <c r="H6030" s="1" t="s">
        <v>73</v>
      </c>
      <c r="I6030" s="1">
        <v>0</v>
      </c>
      <c r="J6030" s="1" t="s">
        <v>434</v>
      </c>
      <c r="K6030" s="1">
        <v>0.45</v>
      </c>
      <c r="L6030" s="1" t="s">
        <v>75</v>
      </c>
      <c r="M6030" s="1">
        <v>0</v>
      </c>
      <c r="O6030" s="1">
        <v>0</v>
      </c>
      <c r="Q6030" s="1">
        <v>0</v>
      </c>
      <c r="S6030" s="1">
        <v>0</v>
      </c>
      <c r="U6030" s="1">
        <v>0</v>
      </c>
      <c r="W6030" s="1">
        <v>0</v>
      </c>
      <c r="Y6030" s="1">
        <v>0</v>
      </c>
      <c r="AA6030" s="1">
        <v>0</v>
      </c>
      <c r="AC6030" s="1">
        <v>0</v>
      </c>
      <c r="AE6030" s="1">
        <v>0</v>
      </c>
      <c r="AG6030" s="1">
        <v>2</v>
      </c>
      <c r="AH6030" s="1">
        <v>7500</v>
      </c>
    </row>
    <row r="6031" spans="1:34">
      <c r="A6031" s="1" t="s">
        <v>15469</v>
      </c>
      <c r="B6031" s="1" t="s">
        <v>15470</v>
      </c>
      <c r="C6031" s="1" t="s">
        <v>129</v>
      </c>
      <c r="D6031" s="1">
        <v>33</v>
      </c>
      <c r="E6031" s="4">
        <v>44560</v>
      </c>
      <c r="F6031" s="1" t="s">
        <v>15471</v>
      </c>
      <c r="G6031" s="1" t="s">
        <v>72</v>
      </c>
      <c r="H6031" s="1" t="s">
        <v>73</v>
      </c>
      <c r="I6031" s="1">
        <v>0</v>
      </c>
      <c r="J6031" s="1" t="s">
        <v>74</v>
      </c>
      <c r="K6031" s="1">
        <v>0.5</v>
      </c>
      <c r="L6031" s="1" t="s">
        <v>75</v>
      </c>
      <c r="M6031" s="1">
        <v>0</v>
      </c>
      <c r="O6031" s="1">
        <v>0</v>
      </c>
      <c r="Q6031" s="1">
        <v>0</v>
      </c>
      <c r="S6031" s="1">
        <v>0</v>
      </c>
      <c r="U6031" s="1">
        <v>0</v>
      </c>
      <c r="W6031" s="1">
        <v>0</v>
      </c>
      <c r="Y6031" s="1">
        <v>0</v>
      </c>
      <c r="AA6031" s="1">
        <v>0</v>
      </c>
      <c r="AC6031" s="1">
        <v>0</v>
      </c>
      <c r="AE6031" s="1">
        <v>0</v>
      </c>
      <c r="AG6031" s="1">
        <v>2</v>
      </c>
      <c r="AH6031" s="1">
        <v>10000</v>
      </c>
    </row>
    <row r="6032" spans="1:34">
      <c r="A6032" s="1" t="s">
        <v>15472</v>
      </c>
      <c r="B6032" s="1" t="s">
        <v>15473</v>
      </c>
      <c r="C6032" s="1" t="s">
        <v>212</v>
      </c>
      <c r="D6032" s="1">
        <v>43</v>
      </c>
      <c r="E6032" s="1">
        <v>40939</v>
      </c>
      <c r="F6032" s="1" t="s">
        <v>20332</v>
      </c>
      <c r="G6032" s="1" t="s">
        <v>72</v>
      </c>
      <c r="H6032" s="1" t="s">
        <v>73</v>
      </c>
      <c r="I6032" s="1">
        <v>0</v>
      </c>
      <c r="J6032" s="1" t="s">
        <v>187</v>
      </c>
      <c r="K6032" s="1">
        <v>0.8</v>
      </c>
      <c r="L6032" s="1" t="s">
        <v>75</v>
      </c>
      <c r="M6032" s="1">
        <v>0</v>
      </c>
      <c r="O6032" s="1">
        <v>0</v>
      </c>
      <c r="Q6032" s="1">
        <v>0</v>
      </c>
      <c r="S6032" s="1">
        <v>0</v>
      </c>
      <c r="U6032" s="1">
        <v>0</v>
      </c>
      <c r="W6032" s="1">
        <v>0</v>
      </c>
      <c r="Y6032" s="1">
        <v>0</v>
      </c>
      <c r="AA6032" s="1">
        <v>0</v>
      </c>
      <c r="AC6032" s="1">
        <v>0</v>
      </c>
      <c r="AE6032" s="1">
        <v>0</v>
      </c>
      <c r="AG6032" s="1">
        <v>2</v>
      </c>
      <c r="AH6032" s="1">
        <v>9000</v>
      </c>
    </row>
    <row r="6033" spans="1:34">
      <c r="A6033" s="1" t="s">
        <v>15474</v>
      </c>
      <c r="B6033" s="1" t="s">
        <v>15475</v>
      </c>
      <c r="C6033" s="1" t="s">
        <v>159</v>
      </c>
      <c r="D6033" s="1">
        <v>12</v>
      </c>
      <c r="E6033" s="4">
        <v>44672</v>
      </c>
      <c r="F6033" s="1" t="s">
        <v>15476</v>
      </c>
      <c r="G6033" s="1" t="s">
        <v>72</v>
      </c>
      <c r="H6033" s="1" t="s">
        <v>73</v>
      </c>
      <c r="I6033" s="1">
        <v>0</v>
      </c>
      <c r="J6033" s="1" t="s">
        <v>74</v>
      </c>
      <c r="K6033" s="1">
        <v>0.8</v>
      </c>
      <c r="L6033" s="1" t="s">
        <v>75</v>
      </c>
      <c r="M6033" s="1">
        <v>0</v>
      </c>
      <c r="O6033" s="1">
        <v>0</v>
      </c>
      <c r="Q6033" s="1">
        <v>0</v>
      </c>
      <c r="S6033" s="1">
        <v>0</v>
      </c>
      <c r="U6033" s="1">
        <v>0</v>
      </c>
      <c r="W6033" s="1">
        <v>0</v>
      </c>
      <c r="Y6033" s="1">
        <v>0</v>
      </c>
      <c r="AA6033" s="1">
        <v>0</v>
      </c>
      <c r="AC6033" s="1">
        <v>0</v>
      </c>
      <c r="AE6033" s="1">
        <v>0</v>
      </c>
      <c r="AG6033" s="1">
        <v>2</v>
      </c>
      <c r="AH6033" s="1">
        <v>10000</v>
      </c>
    </row>
    <row r="6034" spans="1:34">
      <c r="A6034" s="1" t="s">
        <v>15477</v>
      </c>
      <c r="B6034" s="1" t="s">
        <v>15478</v>
      </c>
      <c r="C6034" s="1" t="s">
        <v>167</v>
      </c>
      <c r="D6034" s="1">
        <v>107</v>
      </c>
      <c r="E6034" s="1">
        <v>41253</v>
      </c>
      <c r="F6034" s="1" t="s">
        <v>20332</v>
      </c>
      <c r="G6034" s="1" t="s">
        <v>72</v>
      </c>
      <c r="H6034" s="1" t="s">
        <v>65</v>
      </c>
      <c r="I6034" s="1">
        <v>0.8</v>
      </c>
      <c r="J6034" s="1" t="s">
        <v>75</v>
      </c>
      <c r="K6034" s="1">
        <v>0</v>
      </c>
      <c r="M6034" s="1">
        <v>0</v>
      </c>
      <c r="O6034" s="1">
        <v>0</v>
      </c>
      <c r="Q6034" s="1">
        <v>0</v>
      </c>
      <c r="S6034" s="1">
        <v>0</v>
      </c>
      <c r="U6034" s="1">
        <v>0</v>
      </c>
      <c r="W6034" s="1">
        <v>0</v>
      </c>
      <c r="Y6034" s="1">
        <v>0</v>
      </c>
      <c r="AA6034" s="1">
        <v>0</v>
      </c>
      <c r="AC6034" s="1">
        <v>0</v>
      </c>
      <c r="AE6034" s="1">
        <v>0</v>
      </c>
      <c r="AG6034" s="1">
        <v>1</v>
      </c>
      <c r="AH6034" s="1">
        <v>0</v>
      </c>
    </row>
    <row r="6035" spans="1:34">
      <c r="A6035" s="1" t="s">
        <v>15479</v>
      </c>
      <c r="B6035" s="1" t="s">
        <v>15480</v>
      </c>
      <c r="C6035" s="1" t="s">
        <v>297</v>
      </c>
      <c r="D6035" s="1">
        <v>17</v>
      </c>
      <c r="E6035" s="1">
        <v>43985</v>
      </c>
      <c r="F6035" s="1" t="s">
        <v>20340</v>
      </c>
      <c r="G6035" s="1" t="s">
        <v>20341</v>
      </c>
      <c r="H6035" s="1" t="s">
        <v>73</v>
      </c>
      <c r="I6035" s="1">
        <v>0</v>
      </c>
      <c r="J6035" s="1" t="s">
        <v>74</v>
      </c>
      <c r="K6035" s="1">
        <v>0.4</v>
      </c>
      <c r="L6035" s="1" t="s">
        <v>82</v>
      </c>
      <c r="M6035" s="1">
        <v>0.6</v>
      </c>
      <c r="N6035" s="1" t="s">
        <v>83</v>
      </c>
      <c r="O6035" s="1">
        <v>0.7</v>
      </c>
      <c r="P6035" s="1" t="s">
        <v>84</v>
      </c>
      <c r="Q6035" s="1">
        <v>0.8</v>
      </c>
      <c r="R6035" s="1" t="s">
        <v>85</v>
      </c>
      <c r="S6035" s="1">
        <v>0</v>
      </c>
      <c r="U6035" s="1">
        <v>0</v>
      </c>
      <c r="W6035" s="1">
        <v>0</v>
      </c>
      <c r="Y6035" s="1">
        <v>0</v>
      </c>
      <c r="AA6035" s="1">
        <v>0</v>
      </c>
      <c r="AC6035" s="1">
        <v>0</v>
      </c>
      <c r="AE6035" s="1">
        <v>0</v>
      </c>
      <c r="AG6035" s="1">
        <v>4</v>
      </c>
      <c r="AH6035" s="1">
        <v>10000</v>
      </c>
    </row>
    <row r="6036" spans="1:34">
      <c r="A6036" s="1" t="s">
        <v>15481</v>
      </c>
      <c r="B6036" s="1" t="s">
        <v>15482</v>
      </c>
      <c r="C6036" s="1" t="s">
        <v>225</v>
      </c>
      <c r="D6036" s="1">
        <v>4</v>
      </c>
      <c r="E6036" s="4">
        <v>44630</v>
      </c>
      <c r="F6036" s="1" t="s">
        <v>15483</v>
      </c>
      <c r="G6036" s="1" t="s">
        <v>72</v>
      </c>
      <c r="H6036" s="1" t="s">
        <v>65</v>
      </c>
      <c r="I6036" s="1">
        <v>0.8</v>
      </c>
      <c r="J6036" s="1" t="s">
        <v>75</v>
      </c>
      <c r="K6036" s="1">
        <v>0</v>
      </c>
      <c r="M6036" s="1">
        <v>0</v>
      </c>
      <c r="O6036" s="1">
        <v>0</v>
      </c>
      <c r="Q6036" s="1">
        <v>0</v>
      </c>
      <c r="S6036" s="1">
        <v>0</v>
      </c>
      <c r="U6036" s="1">
        <v>0</v>
      </c>
      <c r="W6036" s="1">
        <v>0</v>
      </c>
      <c r="Y6036" s="1">
        <v>0</v>
      </c>
      <c r="AA6036" s="1">
        <v>0</v>
      </c>
      <c r="AC6036" s="1">
        <v>0</v>
      </c>
      <c r="AE6036" s="1">
        <v>0</v>
      </c>
      <c r="AG6036" s="1">
        <v>1</v>
      </c>
      <c r="AH6036" s="1">
        <v>0</v>
      </c>
    </row>
    <row r="6037" spans="1:34">
      <c r="A6037" s="1" t="s">
        <v>15484</v>
      </c>
      <c r="B6037" s="1" t="s">
        <v>15485</v>
      </c>
      <c r="C6037" s="1" t="s">
        <v>146</v>
      </c>
      <c r="D6037" s="1">
        <v>3</v>
      </c>
      <c r="E6037" s="1">
        <v>44648</v>
      </c>
      <c r="F6037" s="1" t="s">
        <v>20772</v>
      </c>
      <c r="G6037" s="1" t="s">
        <v>72</v>
      </c>
      <c r="H6037" s="1" t="s">
        <v>73</v>
      </c>
      <c r="I6037" s="1">
        <v>0</v>
      </c>
      <c r="J6037" s="1" t="s">
        <v>397</v>
      </c>
      <c r="K6037" s="1">
        <v>0.7</v>
      </c>
      <c r="L6037" s="1" t="s">
        <v>75</v>
      </c>
      <c r="M6037" s="1">
        <v>0</v>
      </c>
      <c r="O6037" s="1">
        <v>0</v>
      </c>
      <c r="Q6037" s="1">
        <v>0</v>
      </c>
      <c r="S6037" s="1">
        <v>0</v>
      </c>
      <c r="U6037" s="1">
        <v>0</v>
      </c>
      <c r="W6037" s="1">
        <v>0</v>
      </c>
      <c r="Y6037" s="1">
        <v>0</v>
      </c>
      <c r="AA6037" s="1">
        <v>0</v>
      </c>
      <c r="AC6037" s="1">
        <v>0</v>
      </c>
      <c r="AE6037" s="1">
        <v>0</v>
      </c>
      <c r="AG6037" s="1">
        <v>2</v>
      </c>
      <c r="AH6037" s="1">
        <v>8000</v>
      </c>
    </row>
    <row r="6038" spans="1:34">
      <c r="A6038" s="1" t="s">
        <v>15486</v>
      </c>
      <c r="B6038" s="1" t="s">
        <v>15487</v>
      </c>
      <c r="C6038" s="1" t="s">
        <v>163</v>
      </c>
      <c r="D6038" s="1">
        <v>32</v>
      </c>
      <c r="E6038" s="1">
        <v>44194</v>
      </c>
      <c r="F6038" s="1" t="s">
        <v>20332</v>
      </c>
      <c r="G6038" s="1" t="s">
        <v>72</v>
      </c>
      <c r="H6038" s="1" t="s">
        <v>65</v>
      </c>
      <c r="I6038" s="1">
        <v>0.6</v>
      </c>
      <c r="J6038" s="1" t="s">
        <v>75</v>
      </c>
      <c r="K6038" s="1">
        <v>0</v>
      </c>
      <c r="M6038" s="1">
        <v>0</v>
      </c>
      <c r="O6038" s="1">
        <v>0</v>
      </c>
      <c r="Q6038" s="1">
        <v>0</v>
      </c>
      <c r="S6038" s="1">
        <v>0</v>
      </c>
      <c r="U6038" s="1">
        <v>0</v>
      </c>
      <c r="W6038" s="1">
        <v>0</v>
      </c>
      <c r="Y6038" s="1">
        <v>0</v>
      </c>
      <c r="AA6038" s="1">
        <v>0</v>
      </c>
      <c r="AC6038" s="1">
        <v>0</v>
      </c>
      <c r="AE6038" s="1">
        <v>0</v>
      </c>
      <c r="AG6038" s="1">
        <v>1</v>
      </c>
      <c r="AH6038" s="1">
        <v>0</v>
      </c>
    </row>
    <row r="6039" spans="1:34">
      <c r="A6039" s="1" t="s">
        <v>15488</v>
      </c>
      <c r="B6039" s="1" t="s">
        <v>15489</v>
      </c>
      <c r="C6039" s="1" t="s">
        <v>149</v>
      </c>
      <c r="D6039" s="1">
        <v>10</v>
      </c>
      <c r="E6039" s="1">
        <v>42823</v>
      </c>
      <c r="F6039" s="1" t="s">
        <v>20332</v>
      </c>
      <c r="G6039" s="1" t="s">
        <v>72</v>
      </c>
      <c r="H6039" s="1" t="s">
        <v>65</v>
      </c>
      <c r="I6039" s="1">
        <v>0.8</v>
      </c>
      <c r="J6039" s="1" t="s">
        <v>75</v>
      </c>
      <c r="K6039" s="1">
        <v>0</v>
      </c>
      <c r="M6039" s="1">
        <v>0</v>
      </c>
      <c r="O6039" s="1">
        <v>0</v>
      </c>
      <c r="Q6039" s="1">
        <v>0</v>
      </c>
      <c r="S6039" s="1">
        <v>0</v>
      </c>
      <c r="U6039" s="1">
        <v>0</v>
      </c>
      <c r="W6039" s="1">
        <v>0</v>
      </c>
      <c r="Y6039" s="1">
        <v>0</v>
      </c>
      <c r="AA6039" s="1">
        <v>0</v>
      </c>
      <c r="AC6039" s="1">
        <v>0</v>
      </c>
      <c r="AE6039" s="1">
        <v>0</v>
      </c>
      <c r="AG6039" s="1">
        <v>1</v>
      </c>
      <c r="AH6039" s="1">
        <v>0</v>
      </c>
    </row>
    <row r="6040" spans="1:34">
      <c r="A6040" s="1" t="s">
        <v>15490</v>
      </c>
      <c r="B6040" s="1" t="s">
        <v>15491</v>
      </c>
      <c r="C6040" s="1" t="s">
        <v>193</v>
      </c>
      <c r="D6040" s="1">
        <v>9</v>
      </c>
      <c r="E6040" s="4">
        <v>44713</v>
      </c>
      <c r="F6040" s="1" t="s">
        <v>15492</v>
      </c>
      <c r="G6040" s="1" t="s">
        <v>72</v>
      </c>
      <c r="H6040" s="1" t="s">
        <v>73</v>
      </c>
      <c r="I6040" s="1">
        <v>0</v>
      </c>
      <c r="J6040" s="1" t="s">
        <v>1267</v>
      </c>
      <c r="K6040" s="1">
        <v>0.4</v>
      </c>
      <c r="L6040" s="1" t="s">
        <v>75</v>
      </c>
      <c r="M6040" s="1">
        <v>0</v>
      </c>
      <c r="O6040" s="1">
        <v>0</v>
      </c>
      <c r="Q6040" s="1">
        <v>0</v>
      </c>
      <c r="S6040" s="1">
        <v>0</v>
      </c>
      <c r="U6040" s="1">
        <v>0</v>
      </c>
      <c r="W6040" s="1">
        <v>0</v>
      </c>
      <c r="Y6040" s="1">
        <v>0</v>
      </c>
      <c r="AA6040" s="1">
        <v>0</v>
      </c>
      <c r="AC6040" s="1">
        <v>0</v>
      </c>
      <c r="AE6040" s="1">
        <v>0</v>
      </c>
      <c r="AG6040" s="1">
        <v>2</v>
      </c>
      <c r="AH6040" s="1">
        <v>6000</v>
      </c>
    </row>
    <row r="6041" spans="1:34">
      <c r="A6041" s="1" t="s">
        <v>15493</v>
      </c>
      <c r="B6041" s="1" t="s">
        <v>15494</v>
      </c>
      <c r="C6041" s="1" t="s">
        <v>1707</v>
      </c>
      <c r="D6041" s="1">
        <v>3</v>
      </c>
      <c r="E6041" s="4">
        <v>44593</v>
      </c>
      <c r="F6041" s="1" t="s">
        <v>15495</v>
      </c>
      <c r="G6041" s="1" t="s">
        <v>80</v>
      </c>
      <c r="H6041" s="1" t="s">
        <v>73</v>
      </c>
      <c r="I6041" s="1">
        <v>0</v>
      </c>
      <c r="J6041" s="1" t="s">
        <v>74</v>
      </c>
      <c r="K6041" s="1">
        <v>0.76</v>
      </c>
      <c r="L6041" s="1" t="s">
        <v>82</v>
      </c>
      <c r="M6041" s="1">
        <v>0.77</v>
      </c>
      <c r="N6041" s="1" t="s">
        <v>83</v>
      </c>
      <c r="O6041" s="1">
        <v>0.78</v>
      </c>
      <c r="P6041" s="1" t="s">
        <v>84</v>
      </c>
      <c r="Q6041" s="1">
        <v>0.8</v>
      </c>
      <c r="R6041" s="1" t="s">
        <v>85</v>
      </c>
      <c r="S6041" s="1">
        <v>0</v>
      </c>
      <c r="U6041" s="1">
        <v>0</v>
      </c>
      <c r="W6041" s="1">
        <v>0</v>
      </c>
      <c r="Y6041" s="1">
        <v>0</v>
      </c>
      <c r="AA6041" s="1">
        <v>0</v>
      </c>
      <c r="AC6041" s="1">
        <v>0</v>
      </c>
      <c r="AE6041" s="1">
        <v>0</v>
      </c>
      <c r="AG6041" s="1">
        <v>4</v>
      </c>
      <c r="AH6041" s="1">
        <v>10000</v>
      </c>
    </row>
    <row r="6042" spans="1:34">
      <c r="A6042" s="1" t="s">
        <v>15496</v>
      </c>
      <c r="B6042" s="1" t="s">
        <v>15497</v>
      </c>
      <c r="C6042" s="1" t="s">
        <v>135</v>
      </c>
      <c r="D6042" s="1">
        <v>15</v>
      </c>
      <c r="E6042" s="4">
        <v>44803</v>
      </c>
      <c r="F6042" s="1" t="s">
        <v>15498</v>
      </c>
      <c r="G6042" s="1" t="s">
        <v>80</v>
      </c>
      <c r="H6042" s="1" t="s">
        <v>65</v>
      </c>
      <c r="I6042" s="1">
        <v>0.8</v>
      </c>
      <c r="J6042" s="1" t="s">
        <v>75</v>
      </c>
      <c r="K6042" s="1">
        <v>0</v>
      </c>
      <c r="M6042" s="1">
        <v>0</v>
      </c>
      <c r="O6042" s="1">
        <v>0</v>
      </c>
      <c r="Q6042" s="1">
        <v>0</v>
      </c>
      <c r="S6042" s="1">
        <v>0</v>
      </c>
      <c r="U6042" s="1">
        <v>0</v>
      </c>
      <c r="W6042" s="1">
        <v>0</v>
      </c>
      <c r="Y6042" s="1">
        <v>0</v>
      </c>
      <c r="AA6042" s="1">
        <v>0</v>
      </c>
      <c r="AC6042" s="1">
        <v>0</v>
      </c>
      <c r="AE6042" s="1">
        <v>0</v>
      </c>
      <c r="AG6042" s="1">
        <v>1</v>
      </c>
      <c r="AH6042" s="1">
        <v>0</v>
      </c>
    </row>
    <row r="6043" spans="1:34">
      <c r="A6043" s="1" t="s">
        <v>15499</v>
      </c>
      <c r="B6043" s="1" t="s">
        <v>15500</v>
      </c>
      <c r="C6043" s="1" t="s">
        <v>620</v>
      </c>
      <c r="H6043" s="1" t="s">
        <v>65</v>
      </c>
      <c r="I6043" s="1" t="s">
        <v>66</v>
      </c>
      <c r="V6043" s="1" t="s">
        <v>67</v>
      </c>
    </row>
    <row r="6044" spans="1:34">
      <c r="A6044" s="1" t="s">
        <v>15501</v>
      </c>
      <c r="B6044" s="1" t="s">
        <v>15502</v>
      </c>
      <c r="C6044" s="1" t="s">
        <v>225</v>
      </c>
      <c r="D6044" s="1">
        <v>14</v>
      </c>
      <c r="E6044" s="4">
        <v>44680</v>
      </c>
      <c r="F6044" s="1" t="s">
        <v>15503</v>
      </c>
      <c r="G6044" s="1" t="s">
        <v>80</v>
      </c>
      <c r="H6044" s="1" t="s">
        <v>73</v>
      </c>
      <c r="I6044" s="1">
        <v>0</v>
      </c>
      <c r="J6044" s="1" t="s">
        <v>81</v>
      </c>
      <c r="K6044" s="1">
        <v>0.45</v>
      </c>
      <c r="L6044" s="1" t="s">
        <v>82</v>
      </c>
      <c r="M6044" s="1">
        <v>0.64</v>
      </c>
      <c r="N6044" s="1" t="s">
        <v>83</v>
      </c>
      <c r="O6044" s="1">
        <v>0.74</v>
      </c>
      <c r="P6044" s="1" t="s">
        <v>84</v>
      </c>
      <c r="Q6044" s="1">
        <v>0.77</v>
      </c>
      <c r="R6044" s="1" t="s">
        <v>85</v>
      </c>
      <c r="S6044" s="1">
        <v>0</v>
      </c>
      <c r="U6044" s="1">
        <v>0</v>
      </c>
      <c r="W6044" s="1">
        <v>0</v>
      </c>
      <c r="Y6044" s="1">
        <v>0</v>
      </c>
      <c r="AA6044" s="1">
        <v>0</v>
      </c>
      <c r="AC6044" s="1">
        <v>0</v>
      </c>
      <c r="AE6044" s="1">
        <v>0</v>
      </c>
      <c r="AG6044" s="1">
        <v>4</v>
      </c>
      <c r="AH6044" s="1">
        <v>15000</v>
      </c>
    </row>
    <row r="6045" spans="1:34">
      <c r="A6045" s="1" t="s">
        <v>15504</v>
      </c>
      <c r="B6045" s="1" t="s">
        <v>15505</v>
      </c>
      <c r="C6045" s="1" t="s">
        <v>108</v>
      </c>
      <c r="D6045" s="1">
        <v>10</v>
      </c>
      <c r="E6045" s="1">
        <v>43552</v>
      </c>
      <c r="F6045" s="1" t="s">
        <v>20332</v>
      </c>
      <c r="G6045" s="1" t="s">
        <v>72</v>
      </c>
      <c r="H6045" s="1" t="s">
        <v>65</v>
      </c>
      <c r="I6045" s="1">
        <v>0.3</v>
      </c>
      <c r="J6045" s="1" t="s">
        <v>75</v>
      </c>
      <c r="K6045" s="1">
        <v>0</v>
      </c>
      <c r="M6045" s="1">
        <v>0</v>
      </c>
      <c r="O6045" s="1">
        <v>0</v>
      </c>
      <c r="Q6045" s="1">
        <v>0</v>
      </c>
      <c r="S6045" s="1">
        <v>0</v>
      </c>
      <c r="U6045" s="1">
        <v>0</v>
      </c>
      <c r="W6045" s="1">
        <v>0</v>
      </c>
      <c r="Y6045" s="1">
        <v>0</v>
      </c>
      <c r="AA6045" s="1">
        <v>0</v>
      </c>
      <c r="AC6045" s="1">
        <v>0</v>
      </c>
      <c r="AE6045" s="1">
        <v>0</v>
      </c>
      <c r="AG6045" s="1">
        <v>1</v>
      </c>
      <c r="AH6045" s="1">
        <v>0</v>
      </c>
    </row>
    <row r="6046" spans="1:34">
      <c r="A6046" s="1" t="s">
        <v>15506</v>
      </c>
      <c r="B6046" s="1" t="s">
        <v>15507</v>
      </c>
      <c r="C6046" s="1" t="s">
        <v>193</v>
      </c>
      <c r="D6046" s="1">
        <v>6</v>
      </c>
      <c r="E6046" s="4">
        <v>44665</v>
      </c>
      <c r="F6046" s="1" t="s">
        <v>15508</v>
      </c>
      <c r="G6046" s="1" t="s">
        <v>72</v>
      </c>
      <c r="H6046" s="1" t="s">
        <v>65</v>
      </c>
      <c r="I6046" s="1">
        <v>0.8</v>
      </c>
      <c r="J6046" s="1" t="s">
        <v>75</v>
      </c>
      <c r="K6046" s="1">
        <v>0</v>
      </c>
      <c r="M6046" s="1">
        <v>0</v>
      </c>
      <c r="O6046" s="1">
        <v>0</v>
      </c>
      <c r="Q6046" s="1">
        <v>0</v>
      </c>
      <c r="S6046" s="1">
        <v>0</v>
      </c>
      <c r="U6046" s="1">
        <v>0</v>
      </c>
      <c r="W6046" s="1">
        <v>0</v>
      </c>
      <c r="Y6046" s="1">
        <v>0</v>
      </c>
      <c r="AA6046" s="1">
        <v>0</v>
      </c>
      <c r="AC6046" s="1">
        <v>0</v>
      </c>
      <c r="AE6046" s="1">
        <v>0</v>
      </c>
      <c r="AG6046" s="1">
        <v>1</v>
      </c>
      <c r="AH6046" s="1">
        <v>0</v>
      </c>
    </row>
    <row r="6047" spans="1:34">
      <c r="A6047" s="1" t="s">
        <v>15509</v>
      </c>
      <c r="B6047" s="1" t="s">
        <v>15510</v>
      </c>
      <c r="C6047" s="1" t="s">
        <v>193</v>
      </c>
      <c r="H6047" s="1" t="s">
        <v>65</v>
      </c>
      <c r="I6047" s="1" t="s">
        <v>66</v>
      </c>
      <c r="V6047" s="1" t="s">
        <v>67</v>
      </c>
    </row>
    <row r="6048" spans="1:34">
      <c r="A6048" s="1" t="s">
        <v>15511</v>
      </c>
      <c r="B6048" s="1" t="s">
        <v>15512</v>
      </c>
      <c r="C6048" s="1" t="s">
        <v>98</v>
      </c>
      <c r="D6048" s="1">
        <v>92</v>
      </c>
      <c r="E6048" s="4">
        <v>44545</v>
      </c>
      <c r="F6048" s="1" t="s">
        <v>15513</v>
      </c>
      <c r="G6048" s="1" t="s">
        <v>80</v>
      </c>
      <c r="H6048" s="1" t="s">
        <v>73</v>
      </c>
      <c r="I6048" s="1">
        <v>0</v>
      </c>
      <c r="J6048" s="1" t="s">
        <v>684</v>
      </c>
      <c r="K6048" s="1">
        <v>0.8</v>
      </c>
      <c r="L6048" s="1" t="s">
        <v>75</v>
      </c>
      <c r="M6048" s="1">
        <v>0</v>
      </c>
      <c r="O6048" s="1">
        <v>0</v>
      </c>
      <c r="Q6048" s="1">
        <v>0</v>
      </c>
      <c r="S6048" s="1">
        <v>0</v>
      </c>
      <c r="U6048" s="1">
        <v>0</v>
      </c>
      <c r="W6048" s="1">
        <v>0</v>
      </c>
      <c r="Y6048" s="1">
        <v>0</v>
      </c>
      <c r="AA6048" s="1">
        <v>0</v>
      </c>
      <c r="AC6048" s="1">
        <v>0</v>
      </c>
      <c r="AE6048" s="1">
        <v>0</v>
      </c>
      <c r="AG6048" s="1">
        <v>2</v>
      </c>
      <c r="AH6048" s="1">
        <v>11000</v>
      </c>
    </row>
    <row r="6049" spans="1:34">
      <c r="A6049" s="1" t="s">
        <v>15514</v>
      </c>
      <c r="B6049" s="1" t="s">
        <v>15515</v>
      </c>
      <c r="C6049" s="1" t="s">
        <v>132</v>
      </c>
      <c r="D6049" s="1">
        <v>182</v>
      </c>
      <c r="E6049" s="1">
        <v>40714</v>
      </c>
      <c r="F6049" s="1" t="s">
        <v>20332</v>
      </c>
      <c r="G6049" s="1" t="s">
        <v>72</v>
      </c>
      <c r="H6049" s="1" t="s">
        <v>65</v>
      </c>
      <c r="I6049" s="1">
        <v>0.8</v>
      </c>
      <c r="J6049" s="1" t="s">
        <v>75</v>
      </c>
      <c r="K6049" s="1">
        <v>0</v>
      </c>
      <c r="M6049" s="1">
        <v>0</v>
      </c>
      <c r="O6049" s="1">
        <v>0</v>
      </c>
      <c r="Q6049" s="1">
        <v>0</v>
      </c>
      <c r="S6049" s="1">
        <v>0</v>
      </c>
      <c r="U6049" s="1">
        <v>0</v>
      </c>
      <c r="W6049" s="1">
        <v>0</v>
      </c>
      <c r="Y6049" s="1">
        <v>0</v>
      </c>
      <c r="AA6049" s="1">
        <v>0</v>
      </c>
      <c r="AC6049" s="1">
        <v>0</v>
      </c>
      <c r="AE6049" s="1">
        <v>0</v>
      </c>
      <c r="AG6049" s="1">
        <v>1</v>
      </c>
      <c r="AH6049" s="1">
        <v>0</v>
      </c>
    </row>
    <row r="6050" spans="1:34">
      <c r="A6050" s="1" t="s">
        <v>15516</v>
      </c>
      <c r="B6050" s="1" t="s">
        <v>15517</v>
      </c>
      <c r="C6050" s="1" t="s">
        <v>533</v>
      </c>
      <c r="D6050" s="1">
        <v>5</v>
      </c>
      <c r="E6050" s="4">
        <v>44651</v>
      </c>
      <c r="F6050" s="1" t="s">
        <v>15518</v>
      </c>
      <c r="G6050" s="1" t="s">
        <v>72</v>
      </c>
      <c r="H6050" s="1" t="s">
        <v>65</v>
      </c>
      <c r="I6050" s="1">
        <v>0.8</v>
      </c>
      <c r="J6050" s="1" t="s">
        <v>75</v>
      </c>
      <c r="K6050" s="1">
        <v>0</v>
      </c>
      <c r="M6050" s="1">
        <v>0</v>
      </c>
      <c r="O6050" s="1">
        <v>0</v>
      </c>
      <c r="Q6050" s="1">
        <v>0</v>
      </c>
      <c r="S6050" s="1">
        <v>0</v>
      </c>
      <c r="U6050" s="1">
        <v>0</v>
      </c>
      <c r="W6050" s="1">
        <v>0</v>
      </c>
      <c r="Y6050" s="1">
        <v>0</v>
      </c>
      <c r="AA6050" s="1">
        <v>0</v>
      </c>
      <c r="AC6050" s="1">
        <v>0</v>
      </c>
      <c r="AE6050" s="1">
        <v>0</v>
      </c>
      <c r="AG6050" s="1">
        <v>1</v>
      </c>
      <c r="AH6050" s="1">
        <v>0</v>
      </c>
    </row>
    <row r="6051" spans="1:34">
      <c r="A6051" s="1" t="s">
        <v>15519</v>
      </c>
      <c r="B6051" s="1" t="s">
        <v>15520</v>
      </c>
      <c r="C6051" s="1" t="s">
        <v>1153</v>
      </c>
      <c r="D6051" s="1">
        <v>10</v>
      </c>
      <c r="E6051" s="1">
        <v>44294</v>
      </c>
      <c r="F6051" s="1" t="s">
        <v>20332</v>
      </c>
      <c r="G6051" s="1" t="s">
        <v>72</v>
      </c>
      <c r="H6051" s="1" t="s">
        <v>73</v>
      </c>
      <c r="I6051" s="1">
        <v>0</v>
      </c>
      <c r="J6051" s="1" t="s">
        <v>425</v>
      </c>
      <c r="K6051" s="1">
        <v>0.8</v>
      </c>
      <c r="L6051" s="1" t="s">
        <v>75</v>
      </c>
      <c r="M6051" s="1">
        <v>0</v>
      </c>
      <c r="O6051" s="1">
        <v>0</v>
      </c>
      <c r="Q6051" s="1">
        <v>0</v>
      </c>
      <c r="S6051" s="1">
        <v>0</v>
      </c>
      <c r="U6051" s="1">
        <v>0</v>
      </c>
      <c r="W6051" s="1">
        <v>0</v>
      </c>
      <c r="Y6051" s="1">
        <v>0</v>
      </c>
      <c r="AA6051" s="1">
        <v>0</v>
      </c>
      <c r="AC6051" s="1">
        <v>0</v>
      </c>
      <c r="AE6051" s="1">
        <v>0</v>
      </c>
      <c r="AG6051" s="1">
        <v>2</v>
      </c>
      <c r="AH6051" s="1">
        <v>13000</v>
      </c>
    </row>
    <row r="6052" spans="1:34">
      <c r="A6052" s="1" t="s">
        <v>15521</v>
      </c>
      <c r="B6052" s="1" t="s">
        <v>15522</v>
      </c>
      <c r="C6052" s="1" t="s">
        <v>259</v>
      </c>
      <c r="D6052" s="1">
        <v>39</v>
      </c>
      <c r="E6052" s="4">
        <v>44560</v>
      </c>
      <c r="F6052" s="1" t="s">
        <v>15523</v>
      </c>
      <c r="G6052" s="1" t="s">
        <v>72</v>
      </c>
      <c r="H6052" s="1" t="s">
        <v>65</v>
      </c>
      <c r="I6052" s="1">
        <v>0.5</v>
      </c>
      <c r="J6052" s="1" t="s">
        <v>75</v>
      </c>
      <c r="K6052" s="1">
        <v>0</v>
      </c>
      <c r="M6052" s="1">
        <v>0</v>
      </c>
      <c r="O6052" s="1">
        <v>0</v>
      </c>
      <c r="Q6052" s="1">
        <v>0</v>
      </c>
      <c r="S6052" s="1">
        <v>0</v>
      </c>
      <c r="U6052" s="1">
        <v>0</v>
      </c>
      <c r="W6052" s="1">
        <v>0</v>
      </c>
      <c r="Y6052" s="1">
        <v>0</v>
      </c>
      <c r="AA6052" s="1">
        <v>0</v>
      </c>
      <c r="AC6052" s="1">
        <v>0</v>
      </c>
      <c r="AE6052" s="1">
        <v>0</v>
      </c>
      <c r="AG6052" s="1">
        <v>1</v>
      </c>
      <c r="AH6052" s="1">
        <v>0</v>
      </c>
    </row>
    <row r="6053" spans="1:34">
      <c r="A6053" s="1" t="s">
        <v>15524</v>
      </c>
      <c r="B6053" s="1" t="s">
        <v>15525</v>
      </c>
      <c r="C6053" s="1" t="s">
        <v>1334</v>
      </c>
      <c r="D6053" s="1">
        <v>39</v>
      </c>
      <c r="E6053" s="1">
        <v>41912</v>
      </c>
      <c r="F6053" s="1" t="s">
        <v>20340</v>
      </c>
      <c r="G6053" s="1" t="s">
        <v>20341</v>
      </c>
      <c r="H6053" s="1" t="s">
        <v>73</v>
      </c>
      <c r="I6053" s="1">
        <v>0</v>
      </c>
      <c r="J6053" s="1" t="s">
        <v>222</v>
      </c>
      <c r="K6053" s="1">
        <v>0.6</v>
      </c>
      <c r="L6053" s="1" t="s">
        <v>82</v>
      </c>
      <c r="M6053" s="1">
        <v>0.65</v>
      </c>
      <c r="N6053" s="1" t="s">
        <v>83</v>
      </c>
      <c r="O6053" s="1">
        <v>0.7</v>
      </c>
      <c r="P6053" s="1" t="s">
        <v>84</v>
      </c>
      <c r="Q6053" s="1">
        <v>0.75</v>
      </c>
      <c r="R6053" s="1" t="s">
        <v>85</v>
      </c>
      <c r="S6053" s="1">
        <v>0</v>
      </c>
      <c r="U6053" s="1">
        <v>0</v>
      </c>
      <c r="W6053" s="1">
        <v>0</v>
      </c>
      <c r="Y6053" s="1">
        <v>0</v>
      </c>
      <c r="AA6053" s="1">
        <v>0</v>
      </c>
      <c r="AC6053" s="1">
        <v>0</v>
      </c>
      <c r="AE6053" s="1">
        <v>0</v>
      </c>
      <c r="AG6053" s="1">
        <v>4</v>
      </c>
      <c r="AH6053" s="1">
        <v>9999.99</v>
      </c>
    </row>
    <row r="6054" spans="1:34">
      <c r="A6054" s="1" t="s">
        <v>15526</v>
      </c>
      <c r="B6054" s="1" t="s">
        <v>15527</v>
      </c>
      <c r="C6054" s="1" t="s">
        <v>279</v>
      </c>
      <c r="D6054" s="1">
        <v>2</v>
      </c>
      <c r="E6054" s="4">
        <v>44648</v>
      </c>
      <c r="F6054" s="1" t="s">
        <v>15528</v>
      </c>
      <c r="G6054" s="1" t="s">
        <v>80</v>
      </c>
      <c r="H6054" s="1" t="s">
        <v>73</v>
      </c>
      <c r="I6054" s="1">
        <v>0.73</v>
      </c>
      <c r="J6054" s="1" t="s">
        <v>82</v>
      </c>
      <c r="K6054" s="1">
        <v>0.78</v>
      </c>
      <c r="L6054" s="1" t="s">
        <v>83</v>
      </c>
      <c r="M6054" s="1">
        <v>0.79</v>
      </c>
      <c r="N6054" s="1" t="s">
        <v>84</v>
      </c>
      <c r="O6054" s="1">
        <v>0.8</v>
      </c>
      <c r="P6054" s="1" t="s">
        <v>85</v>
      </c>
      <c r="Q6054" s="1">
        <v>0</v>
      </c>
      <c r="S6054" s="1">
        <v>0</v>
      </c>
      <c r="U6054" s="1">
        <v>0</v>
      </c>
      <c r="W6054" s="1">
        <v>0</v>
      </c>
      <c r="Y6054" s="1">
        <v>0</v>
      </c>
      <c r="AA6054" s="1">
        <v>0</v>
      </c>
      <c r="AC6054" s="1">
        <v>0</v>
      </c>
      <c r="AE6054" s="1">
        <v>0</v>
      </c>
      <c r="AG6054" s="1">
        <v>3</v>
      </c>
      <c r="AH6054" s="1">
        <v>0</v>
      </c>
    </row>
    <row r="6055" spans="1:34">
      <c r="A6055" s="1" t="s">
        <v>15529</v>
      </c>
      <c r="B6055" s="1" t="s">
        <v>15530</v>
      </c>
      <c r="C6055" s="1" t="s">
        <v>334</v>
      </c>
      <c r="D6055" s="1">
        <v>3</v>
      </c>
      <c r="E6055" s="4">
        <v>44665</v>
      </c>
      <c r="F6055" s="1" t="s">
        <v>15531</v>
      </c>
      <c r="G6055" s="1" t="s">
        <v>72</v>
      </c>
      <c r="H6055" s="1" t="s">
        <v>65</v>
      </c>
      <c r="I6055" s="1">
        <v>0.6</v>
      </c>
      <c r="J6055" s="1" t="s">
        <v>75</v>
      </c>
      <c r="K6055" s="1">
        <v>0</v>
      </c>
      <c r="M6055" s="1">
        <v>0</v>
      </c>
      <c r="O6055" s="1">
        <v>0</v>
      </c>
      <c r="Q6055" s="1">
        <v>0</v>
      </c>
      <c r="S6055" s="1">
        <v>0</v>
      </c>
      <c r="U6055" s="1">
        <v>0</v>
      </c>
      <c r="W6055" s="1">
        <v>0</v>
      </c>
      <c r="Y6055" s="1">
        <v>0</v>
      </c>
      <c r="AA6055" s="1">
        <v>0</v>
      </c>
      <c r="AC6055" s="1">
        <v>0</v>
      </c>
      <c r="AE6055" s="1">
        <v>0</v>
      </c>
      <c r="AG6055" s="1">
        <v>1</v>
      </c>
      <c r="AH6055" s="1">
        <v>0</v>
      </c>
    </row>
    <row r="6056" spans="1:34">
      <c r="A6056" s="1" t="s">
        <v>15532</v>
      </c>
      <c r="B6056" s="1" t="s">
        <v>15533</v>
      </c>
      <c r="C6056" s="1" t="s">
        <v>135</v>
      </c>
      <c r="D6056" s="1">
        <v>3</v>
      </c>
      <c r="E6056" s="1">
        <v>43132</v>
      </c>
      <c r="F6056" s="1" t="s">
        <v>20340</v>
      </c>
      <c r="G6056" s="1" t="s">
        <v>20341</v>
      </c>
      <c r="H6056" s="1" t="s">
        <v>73</v>
      </c>
      <c r="I6056" s="1">
        <v>0.5</v>
      </c>
      <c r="J6056" s="1" t="s">
        <v>82</v>
      </c>
      <c r="K6056" s="1">
        <v>0.51</v>
      </c>
      <c r="L6056" s="1" t="s">
        <v>83</v>
      </c>
      <c r="M6056" s="1">
        <v>0.7</v>
      </c>
      <c r="N6056" s="1" t="s">
        <v>84</v>
      </c>
      <c r="O6056" s="1">
        <v>0.75</v>
      </c>
      <c r="P6056" s="1" t="s">
        <v>85</v>
      </c>
      <c r="Q6056" s="1">
        <v>0</v>
      </c>
      <c r="S6056" s="1">
        <v>0</v>
      </c>
      <c r="U6056" s="1">
        <v>0</v>
      </c>
      <c r="W6056" s="1">
        <v>0</v>
      </c>
      <c r="Y6056" s="1">
        <v>0</v>
      </c>
      <c r="AA6056" s="1">
        <v>0</v>
      </c>
      <c r="AC6056" s="1">
        <v>0</v>
      </c>
      <c r="AE6056" s="1">
        <v>0</v>
      </c>
      <c r="AG6056" s="1">
        <v>3</v>
      </c>
      <c r="AH6056" s="1">
        <v>0</v>
      </c>
    </row>
    <row r="6057" spans="1:34">
      <c r="A6057" s="1" t="s">
        <v>15534</v>
      </c>
      <c r="B6057" s="1" t="s">
        <v>15535</v>
      </c>
      <c r="C6057" s="1" t="s">
        <v>172</v>
      </c>
      <c r="D6057" s="1">
        <v>12</v>
      </c>
      <c r="E6057" s="1">
        <v>44734</v>
      </c>
      <c r="F6057" s="1" t="s">
        <v>20773</v>
      </c>
      <c r="G6057" s="1" t="s">
        <v>72</v>
      </c>
      <c r="H6057" s="1" t="s">
        <v>65</v>
      </c>
      <c r="I6057" s="1">
        <v>0.4</v>
      </c>
      <c r="J6057" s="1" t="s">
        <v>75</v>
      </c>
      <c r="K6057" s="1">
        <v>0</v>
      </c>
      <c r="M6057" s="1">
        <v>0</v>
      </c>
      <c r="O6057" s="1">
        <v>0</v>
      </c>
      <c r="Q6057" s="1">
        <v>0</v>
      </c>
      <c r="S6057" s="1">
        <v>0</v>
      </c>
      <c r="U6057" s="1">
        <v>0</v>
      </c>
      <c r="W6057" s="1">
        <v>0</v>
      </c>
      <c r="Y6057" s="1">
        <v>0</v>
      </c>
      <c r="AA6057" s="1">
        <v>0</v>
      </c>
      <c r="AC6057" s="1">
        <v>0</v>
      </c>
      <c r="AE6057" s="1">
        <v>0</v>
      </c>
      <c r="AG6057" s="1">
        <v>1</v>
      </c>
      <c r="AH6057" s="1">
        <v>0</v>
      </c>
    </row>
    <row r="6058" spans="1:34">
      <c r="A6058" s="1" t="s">
        <v>15536</v>
      </c>
      <c r="B6058" s="1" t="s">
        <v>15537</v>
      </c>
      <c r="C6058" s="1" t="s">
        <v>228</v>
      </c>
      <c r="D6058" s="1">
        <v>21</v>
      </c>
      <c r="E6058" s="1">
        <v>43829</v>
      </c>
      <c r="F6058" s="1" t="s">
        <v>20332</v>
      </c>
      <c r="G6058" s="1" t="s">
        <v>72</v>
      </c>
      <c r="H6058" s="1" t="s">
        <v>65</v>
      </c>
      <c r="I6058" s="1">
        <v>0.6</v>
      </c>
      <c r="J6058" s="1" t="s">
        <v>75</v>
      </c>
      <c r="K6058" s="1">
        <v>0</v>
      </c>
      <c r="M6058" s="1">
        <v>0</v>
      </c>
      <c r="O6058" s="1">
        <v>0</v>
      </c>
      <c r="Q6058" s="1">
        <v>0</v>
      </c>
      <c r="S6058" s="1">
        <v>0</v>
      </c>
      <c r="U6058" s="1">
        <v>0</v>
      </c>
      <c r="W6058" s="1">
        <v>0</v>
      </c>
      <c r="Y6058" s="1">
        <v>0</v>
      </c>
      <c r="AA6058" s="1">
        <v>0</v>
      </c>
      <c r="AC6058" s="1">
        <v>0</v>
      </c>
      <c r="AE6058" s="1">
        <v>0</v>
      </c>
      <c r="AG6058" s="1">
        <v>1</v>
      </c>
      <c r="AH6058" s="1">
        <v>0</v>
      </c>
    </row>
    <row r="6059" spans="1:34">
      <c r="A6059" s="1" t="s">
        <v>15538</v>
      </c>
      <c r="B6059" s="1" t="s">
        <v>15539</v>
      </c>
      <c r="C6059" s="1" t="s">
        <v>129</v>
      </c>
      <c r="H6059" s="1" t="s">
        <v>65</v>
      </c>
      <c r="I6059" s="1" t="s">
        <v>66</v>
      </c>
      <c r="V6059" s="1" t="s">
        <v>67</v>
      </c>
    </row>
    <row r="6060" spans="1:34">
      <c r="A6060" s="1" t="s">
        <v>15540</v>
      </c>
      <c r="B6060" s="1" t="s">
        <v>15541</v>
      </c>
      <c r="C6060" s="1" t="s">
        <v>225</v>
      </c>
      <c r="D6060" s="1">
        <v>45</v>
      </c>
      <c r="E6060" s="4">
        <v>44552</v>
      </c>
      <c r="F6060" s="1" t="s">
        <v>15542</v>
      </c>
      <c r="G6060" s="1" t="s">
        <v>72</v>
      </c>
      <c r="H6060" s="1" t="s">
        <v>73</v>
      </c>
      <c r="I6060" s="1">
        <v>0</v>
      </c>
      <c r="J6060" s="1" t="s">
        <v>81</v>
      </c>
      <c r="K6060" s="1">
        <v>0.8</v>
      </c>
      <c r="L6060" s="1" t="s">
        <v>75</v>
      </c>
      <c r="M6060" s="1">
        <v>0</v>
      </c>
      <c r="O6060" s="1">
        <v>0</v>
      </c>
      <c r="Q6060" s="1">
        <v>0</v>
      </c>
      <c r="S6060" s="1">
        <v>0</v>
      </c>
      <c r="U6060" s="1">
        <v>0</v>
      </c>
      <c r="W6060" s="1">
        <v>0</v>
      </c>
      <c r="Y6060" s="1">
        <v>0</v>
      </c>
      <c r="AA6060" s="1">
        <v>0</v>
      </c>
      <c r="AC6060" s="1">
        <v>0</v>
      </c>
      <c r="AE6060" s="1">
        <v>0</v>
      </c>
      <c r="AG6060" s="1">
        <v>2</v>
      </c>
      <c r="AH6060" s="1">
        <v>15000</v>
      </c>
    </row>
    <row r="6061" spans="1:34">
      <c r="A6061" s="1" t="s">
        <v>15543</v>
      </c>
      <c r="B6061" s="1" t="s">
        <v>15544</v>
      </c>
      <c r="C6061" s="1" t="s">
        <v>826</v>
      </c>
      <c r="D6061" s="1">
        <v>53</v>
      </c>
      <c r="E6061" s="4">
        <v>44559</v>
      </c>
      <c r="F6061" s="1" t="s">
        <v>15545</v>
      </c>
      <c r="G6061" s="1" t="s">
        <v>72</v>
      </c>
      <c r="H6061" s="1" t="s">
        <v>73</v>
      </c>
      <c r="I6061" s="1">
        <v>0</v>
      </c>
      <c r="J6061" s="1" t="s">
        <v>74</v>
      </c>
      <c r="K6061" s="1">
        <v>0.8</v>
      </c>
      <c r="L6061" s="1" t="s">
        <v>75</v>
      </c>
      <c r="M6061" s="1">
        <v>0</v>
      </c>
      <c r="O6061" s="1">
        <v>0</v>
      </c>
      <c r="Q6061" s="1">
        <v>0</v>
      </c>
      <c r="S6061" s="1">
        <v>0</v>
      </c>
      <c r="U6061" s="1">
        <v>0</v>
      </c>
      <c r="W6061" s="1">
        <v>0</v>
      </c>
      <c r="Y6061" s="1">
        <v>0</v>
      </c>
      <c r="AA6061" s="1">
        <v>0</v>
      </c>
      <c r="AC6061" s="1">
        <v>0</v>
      </c>
      <c r="AE6061" s="1">
        <v>0</v>
      </c>
      <c r="AG6061" s="1">
        <v>2</v>
      </c>
      <c r="AH6061" s="1">
        <v>10000</v>
      </c>
    </row>
    <row r="6062" spans="1:34">
      <c r="A6062" s="1" t="s">
        <v>15546</v>
      </c>
      <c r="B6062" s="1" t="s">
        <v>15547</v>
      </c>
      <c r="C6062" s="1" t="s">
        <v>1707</v>
      </c>
      <c r="D6062" s="1">
        <v>21</v>
      </c>
      <c r="E6062" s="1">
        <v>42534</v>
      </c>
      <c r="F6062" s="1" t="s">
        <v>20332</v>
      </c>
      <c r="G6062" s="1" t="s">
        <v>72</v>
      </c>
      <c r="H6062" s="1" t="s">
        <v>65</v>
      </c>
      <c r="I6062" s="1">
        <v>0.8</v>
      </c>
      <c r="J6062" s="1" t="s">
        <v>75</v>
      </c>
      <c r="K6062" s="1">
        <v>0</v>
      </c>
      <c r="M6062" s="1">
        <v>0</v>
      </c>
      <c r="O6062" s="1">
        <v>0</v>
      </c>
      <c r="Q6062" s="1">
        <v>0</v>
      </c>
      <c r="S6062" s="1">
        <v>0</v>
      </c>
      <c r="U6062" s="1">
        <v>0</v>
      </c>
      <c r="W6062" s="1">
        <v>0</v>
      </c>
      <c r="Y6062" s="1">
        <v>0</v>
      </c>
      <c r="AA6062" s="1">
        <v>0</v>
      </c>
      <c r="AC6062" s="1">
        <v>0</v>
      </c>
      <c r="AE6062" s="1">
        <v>0</v>
      </c>
      <c r="AG6062" s="1">
        <v>1</v>
      </c>
      <c r="AH6062" s="1">
        <v>0</v>
      </c>
    </row>
    <row r="6063" spans="1:34">
      <c r="A6063" s="1" t="s">
        <v>15548</v>
      </c>
      <c r="B6063" s="1" t="s">
        <v>15549</v>
      </c>
      <c r="C6063" s="1" t="s">
        <v>327</v>
      </c>
      <c r="D6063" s="1">
        <v>4</v>
      </c>
      <c r="E6063" s="1">
        <v>42146</v>
      </c>
      <c r="F6063" s="1" t="s">
        <v>20332</v>
      </c>
      <c r="G6063" s="1" t="s">
        <v>72</v>
      </c>
      <c r="H6063" s="1" t="s">
        <v>65</v>
      </c>
      <c r="I6063" s="1">
        <v>0.2</v>
      </c>
      <c r="J6063" s="1" t="s">
        <v>75</v>
      </c>
      <c r="K6063" s="1">
        <v>0</v>
      </c>
      <c r="M6063" s="1">
        <v>0</v>
      </c>
      <c r="O6063" s="1">
        <v>0</v>
      </c>
      <c r="Q6063" s="1">
        <v>0</v>
      </c>
      <c r="S6063" s="1">
        <v>0</v>
      </c>
      <c r="U6063" s="1">
        <v>0</v>
      </c>
      <c r="W6063" s="1">
        <v>0</v>
      </c>
      <c r="Y6063" s="1">
        <v>0</v>
      </c>
      <c r="AA6063" s="1">
        <v>0</v>
      </c>
      <c r="AC6063" s="1">
        <v>0</v>
      </c>
      <c r="AE6063" s="1">
        <v>0</v>
      </c>
      <c r="AG6063" s="1">
        <v>1</v>
      </c>
      <c r="AH6063" s="1">
        <v>0</v>
      </c>
    </row>
    <row r="6064" spans="1:34">
      <c r="A6064" s="1" t="s">
        <v>15550</v>
      </c>
      <c r="B6064" s="1" t="s">
        <v>15551</v>
      </c>
      <c r="C6064" s="1" t="s">
        <v>126</v>
      </c>
      <c r="H6064" s="1" t="s">
        <v>65</v>
      </c>
      <c r="I6064" s="1" t="s">
        <v>66</v>
      </c>
      <c r="V6064" s="1" t="s">
        <v>67</v>
      </c>
    </row>
    <row r="6065" spans="1:34">
      <c r="A6065" s="1" t="s">
        <v>15552</v>
      </c>
      <c r="B6065" s="1" t="s">
        <v>15553</v>
      </c>
      <c r="C6065" s="1" t="s">
        <v>346</v>
      </c>
      <c r="D6065" s="1">
        <v>8</v>
      </c>
      <c r="E6065" s="4">
        <v>44721</v>
      </c>
      <c r="F6065" s="1" t="s">
        <v>15554</v>
      </c>
      <c r="G6065" s="1" t="s">
        <v>72</v>
      </c>
      <c r="H6065" s="1" t="s">
        <v>65</v>
      </c>
      <c r="I6065" s="1">
        <v>0.8</v>
      </c>
      <c r="J6065" s="1" t="s">
        <v>75</v>
      </c>
      <c r="K6065" s="1">
        <v>0</v>
      </c>
      <c r="M6065" s="1">
        <v>0</v>
      </c>
      <c r="O6065" s="1">
        <v>0</v>
      </c>
      <c r="Q6065" s="1">
        <v>0</v>
      </c>
      <c r="S6065" s="1">
        <v>0</v>
      </c>
      <c r="U6065" s="1">
        <v>0</v>
      </c>
      <c r="W6065" s="1">
        <v>0</v>
      </c>
      <c r="Y6065" s="1">
        <v>0</v>
      </c>
      <c r="AA6065" s="1">
        <v>0</v>
      </c>
      <c r="AC6065" s="1">
        <v>0</v>
      </c>
      <c r="AE6065" s="1">
        <v>0</v>
      </c>
      <c r="AG6065" s="1">
        <v>1</v>
      </c>
      <c r="AH6065" s="1">
        <v>0</v>
      </c>
    </row>
    <row r="6066" spans="1:34">
      <c r="A6066" s="1" t="s">
        <v>15555</v>
      </c>
      <c r="B6066" s="1" t="s">
        <v>15556</v>
      </c>
      <c r="C6066" s="1" t="s">
        <v>346</v>
      </c>
      <c r="D6066" s="1">
        <v>7</v>
      </c>
      <c r="E6066" s="4">
        <v>39119</v>
      </c>
      <c r="F6066" s="1" t="s">
        <v>15557</v>
      </c>
      <c r="G6066" s="1" t="s">
        <v>72</v>
      </c>
      <c r="H6066" s="1" t="s">
        <v>65</v>
      </c>
      <c r="I6066" s="1">
        <v>0.5</v>
      </c>
      <c r="J6066" s="1" t="s">
        <v>75</v>
      </c>
      <c r="K6066" s="1">
        <v>0</v>
      </c>
      <c r="M6066" s="1">
        <v>0</v>
      </c>
      <c r="O6066" s="1">
        <v>0</v>
      </c>
      <c r="Q6066" s="1">
        <v>0</v>
      </c>
      <c r="S6066" s="1">
        <v>0</v>
      </c>
      <c r="U6066" s="1">
        <v>0</v>
      </c>
      <c r="W6066" s="1">
        <v>0</v>
      </c>
      <c r="Y6066" s="1">
        <v>0</v>
      </c>
      <c r="AA6066" s="1">
        <v>0</v>
      </c>
      <c r="AC6066" s="1">
        <v>0</v>
      </c>
      <c r="AE6066" s="1">
        <v>0</v>
      </c>
      <c r="AG6066" s="1">
        <v>1</v>
      </c>
      <c r="AH6066" s="1">
        <v>0</v>
      </c>
    </row>
    <row r="6067" spans="1:34">
      <c r="A6067" s="1" t="s">
        <v>15558</v>
      </c>
      <c r="B6067" s="1" t="s">
        <v>15559</v>
      </c>
      <c r="C6067" s="1" t="s">
        <v>126</v>
      </c>
      <c r="H6067" s="1" t="s">
        <v>65</v>
      </c>
      <c r="I6067" s="1" t="s">
        <v>66</v>
      </c>
      <c r="V6067" s="1" t="s">
        <v>67</v>
      </c>
    </row>
    <row r="6068" spans="1:34">
      <c r="A6068" s="1" t="s">
        <v>15560</v>
      </c>
      <c r="B6068" s="1" t="s">
        <v>15561</v>
      </c>
      <c r="C6068" s="1" t="s">
        <v>350</v>
      </c>
      <c r="D6068" s="1">
        <v>16</v>
      </c>
      <c r="E6068" s="1">
        <v>42489</v>
      </c>
      <c r="F6068" s="1" t="s">
        <v>20332</v>
      </c>
      <c r="G6068" s="1" t="s">
        <v>72</v>
      </c>
      <c r="H6068" s="1" t="s">
        <v>65</v>
      </c>
      <c r="I6068" s="1">
        <v>0.5</v>
      </c>
      <c r="J6068" s="1" t="s">
        <v>75</v>
      </c>
      <c r="K6068" s="1">
        <v>0</v>
      </c>
      <c r="M6068" s="1">
        <v>0</v>
      </c>
      <c r="O6068" s="1">
        <v>0</v>
      </c>
      <c r="Q6068" s="1">
        <v>0</v>
      </c>
      <c r="S6068" s="1">
        <v>0</v>
      </c>
      <c r="U6068" s="1">
        <v>0</v>
      </c>
      <c r="W6068" s="1">
        <v>0</v>
      </c>
      <c r="Y6068" s="1">
        <v>0</v>
      </c>
      <c r="AA6068" s="1">
        <v>0</v>
      </c>
      <c r="AC6068" s="1">
        <v>0</v>
      </c>
      <c r="AE6068" s="1">
        <v>0</v>
      </c>
      <c r="AG6068" s="1">
        <v>1</v>
      </c>
      <c r="AH6068" s="1">
        <v>0</v>
      </c>
    </row>
    <row r="6069" spans="1:34">
      <c r="A6069" s="1" t="s">
        <v>15562</v>
      </c>
      <c r="B6069" s="1" t="s">
        <v>15563</v>
      </c>
      <c r="C6069" s="1" t="s">
        <v>156</v>
      </c>
      <c r="D6069" s="1">
        <v>9</v>
      </c>
      <c r="E6069" s="1">
        <v>44333</v>
      </c>
      <c r="F6069" s="1" t="s">
        <v>20332</v>
      </c>
      <c r="G6069" s="1" t="s">
        <v>72</v>
      </c>
      <c r="H6069" s="1" t="s">
        <v>73</v>
      </c>
      <c r="I6069" s="1">
        <v>0</v>
      </c>
      <c r="J6069" s="1" t="s">
        <v>222</v>
      </c>
      <c r="K6069" s="1">
        <v>0.8</v>
      </c>
      <c r="L6069" s="1" t="s">
        <v>75</v>
      </c>
      <c r="M6069" s="1">
        <v>0</v>
      </c>
      <c r="O6069" s="1">
        <v>0</v>
      </c>
      <c r="Q6069" s="1">
        <v>0</v>
      </c>
      <c r="S6069" s="1">
        <v>0</v>
      </c>
      <c r="U6069" s="1">
        <v>0</v>
      </c>
      <c r="W6069" s="1">
        <v>0</v>
      </c>
      <c r="Y6069" s="1">
        <v>0</v>
      </c>
      <c r="AA6069" s="1">
        <v>0</v>
      </c>
      <c r="AC6069" s="1">
        <v>0</v>
      </c>
      <c r="AE6069" s="1">
        <v>0</v>
      </c>
      <c r="AG6069" s="1">
        <v>2</v>
      </c>
      <c r="AH6069" s="1">
        <v>9999.99</v>
      </c>
    </row>
    <row r="6070" spans="1:34">
      <c r="A6070" s="1" t="s">
        <v>15564</v>
      </c>
      <c r="B6070" s="1" t="s">
        <v>15565</v>
      </c>
      <c r="C6070" s="1" t="s">
        <v>235</v>
      </c>
      <c r="D6070" s="1">
        <v>58</v>
      </c>
      <c r="E6070" s="1">
        <v>41908</v>
      </c>
      <c r="F6070" s="1" t="s">
        <v>20332</v>
      </c>
      <c r="G6070" s="1" t="s">
        <v>72</v>
      </c>
      <c r="H6070" s="1" t="s">
        <v>65</v>
      </c>
      <c r="I6070" s="1">
        <v>0.8</v>
      </c>
      <c r="J6070" s="1" t="s">
        <v>75</v>
      </c>
      <c r="K6070" s="1">
        <v>0</v>
      </c>
      <c r="M6070" s="1">
        <v>0</v>
      </c>
      <c r="O6070" s="1">
        <v>0</v>
      </c>
      <c r="Q6070" s="1">
        <v>0</v>
      </c>
      <c r="S6070" s="1">
        <v>0</v>
      </c>
      <c r="U6070" s="1">
        <v>0</v>
      </c>
      <c r="W6070" s="1">
        <v>0</v>
      </c>
      <c r="Y6070" s="1">
        <v>0</v>
      </c>
      <c r="AA6070" s="1">
        <v>0</v>
      </c>
      <c r="AC6070" s="1">
        <v>0</v>
      </c>
      <c r="AE6070" s="1">
        <v>0</v>
      </c>
      <c r="AG6070" s="1">
        <v>1</v>
      </c>
      <c r="AH6070" s="1">
        <v>0</v>
      </c>
    </row>
    <row r="6071" spans="1:34">
      <c r="A6071" s="1" t="s">
        <v>15566</v>
      </c>
      <c r="B6071" s="1" t="s">
        <v>15567</v>
      </c>
      <c r="C6071" s="1" t="s">
        <v>149</v>
      </c>
      <c r="H6071" s="1" t="s">
        <v>65</v>
      </c>
      <c r="I6071" s="1" t="s">
        <v>66</v>
      </c>
      <c r="V6071" s="1" t="s">
        <v>67</v>
      </c>
    </row>
    <row r="6072" spans="1:34">
      <c r="A6072" s="1" t="s">
        <v>15568</v>
      </c>
      <c r="B6072" s="1" t="s">
        <v>15569</v>
      </c>
      <c r="C6072" s="1" t="s">
        <v>149</v>
      </c>
      <c r="D6072" s="1">
        <v>6</v>
      </c>
      <c r="E6072" s="1">
        <v>43190</v>
      </c>
      <c r="F6072" s="1" t="s">
        <v>20332</v>
      </c>
      <c r="G6072" s="1" t="s">
        <v>72</v>
      </c>
      <c r="H6072" s="1" t="s">
        <v>65</v>
      </c>
      <c r="I6072" s="1">
        <v>0.8</v>
      </c>
      <c r="J6072" s="1" t="s">
        <v>75</v>
      </c>
      <c r="K6072" s="1">
        <v>0</v>
      </c>
      <c r="M6072" s="1">
        <v>0</v>
      </c>
      <c r="O6072" s="1">
        <v>0</v>
      </c>
      <c r="Q6072" s="1">
        <v>0</v>
      </c>
      <c r="S6072" s="1">
        <v>0</v>
      </c>
      <c r="U6072" s="1">
        <v>0</v>
      </c>
      <c r="W6072" s="1">
        <v>0</v>
      </c>
      <c r="Y6072" s="1">
        <v>0</v>
      </c>
      <c r="AA6072" s="1">
        <v>0</v>
      </c>
      <c r="AC6072" s="1">
        <v>0</v>
      </c>
      <c r="AE6072" s="1">
        <v>0</v>
      </c>
      <c r="AG6072" s="1">
        <v>1</v>
      </c>
      <c r="AH6072" s="1">
        <v>0</v>
      </c>
    </row>
    <row r="6073" spans="1:34">
      <c r="A6073" s="1" t="s">
        <v>15570</v>
      </c>
      <c r="B6073" s="1" t="s">
        <v>15571</v>
      </c>
      <c r="C6073" s="1" t="s">
        <v>3535</v>
      </c>
      <c r="D6073" s="1">
        <v>35</v>
      </c>
      <c r="E6073" s="1">
        <v>44165</v>
      </c>
      <c r="F6073" s="1" t="s">
        <v>20332</v>
      </c>
      <c r="G6073" s="1" t="s">
        <v>72</v>
      </c>
      <c r="H6073" s="1" t="s">
        <v>65</v>
      </c>
      <c r="I6073" s="1">
        <v>0.2</v>
      </c>
      <c r="J6073" s="1" t="s">
        <v>75</v>
      </c>
      <c r="K6073" s="1">
        <v>0</v>
      </c>
      <c r="M6073" s="1">
        <v>0</v>
      </c>
      <c r="O6073" s="1">
        <v>0</v>
      </c>
      <c r="Q6073" s="1">
        <v>0</v>
      </c>
      <c r="S6073" s="1">
        <v>0</v>
      </c>
      <c r="U6073" s="1">
        <v>0</v>
      </c>
      <c r="W6073" s="1">
        <v>0</v>
      </c>
      <c r="Y6073" s="1">
        <v>0</v>
      </c>
      <c r="AA6073" s="1">
        <v>0</v>
      </c>
      <c r="AC6073" s="1">
        <v>0</v>
      </c>
      <c r="AE6073" s="1">
        <v>0</v>
      </c>
      <c r="AG6073" s="1">
        <v>1</v>
      </c>
      <c r="AH6073" s="1">
        <v>0</v>
      </c>
    </row>
    <row r="6074" spans="1:34">
      <c r="A6074" s="1" t="s">
        <v>15572</v>
      </c>
      <c r="B6074" s="1" t="s">
        <v>15573</v>
      </c>
      <c r="C6074" s="1" t="s">
        <v>346</v>
      </c>
      <c r="D6074" s="1">
        <v>4</v>
      </c>
      <c r="E6074" s="1">
        <v>43859</v>
      </c>
      <c r="F6074" s="1" t="s">
        <v>20332</v>
      </c>
      <c r="G6074" s="1" t="s">
        <v>72</v>
      </c>
      <c r="H6074" s="1" t="s">
        <v>65</v>
      </c>
      <c r="I6074" s="1">
        <v>0.8</v>
      </c>
      <c r="J6074" s="1" t="s">
        <v>75</v>
      </c>
      <c r="K6074" s="1">
        <v>0</v>
      </c>
      <c r="M6074" s="1">
        <v>0</v>
      </c>
      <c r="O6074" s="1">
        <v>0</v>
      </c>
      <c r="Q6074" s="1">
        <v>0</v>
      </c>
      <c r="S6074" s="1">
        <v>0</v>
      </c>
      <c r="U6074" s="1">
        <v>0</v>
      </c>
      <c r="W6074" s="1">
        <v>0</v>
      </c>
      <c r="Y6074" s="1">
        <v>0</v>
      </c>
      <c r="AA6074" s="1">
        <v>0</v>
      </c>
      <c r="AC6074" s="1">
        <v>0</v>
      </c>
      <c r="AE6074" s="1">
        <v>0</v>
      </c>
      <c r="AG6074" s="1">
        <v>1</v>
      </c>
      <c r="AH6074" s="1">
        <v>0</v>
      </c>
    </row>
    <row r="6075" spans="1:34">
      <c r="A6075" s="1" t="s">
        <v>15574</v>
      </c>
      <c r="B6075" s="1" t="s">
        <v>15575</v>
      </c>
      <c r="C6075" s="1" t="s">
        <v>167</v>
      </c>
      <c r="D6075" s="1">
        <v>17</v>
      </c>
      <c r="E6075" s="4">
        <v>44706</v>
      </c>
      <c r="F6075" s="1" t="s">
        <v>15576</v>
      </c>
      <c r="G6075" s="1" t="s">
        <v>72</v>
      </c>
      <c r="H6075" s="1" t="s">
        <v>73</v>
      </c>
      <c r="I6075" s="1">
        <v>0</v>
      </c>
      <c r="J6075" s="1" t="s">
        <v>74</v>
      </c>
      <c r="K6075" s="1">
        <v>0.8</v>
      </c>
      <c r="L6075" s="1" t="s">
        <v>75</v>
      </c>
      <c r="M6075" s="1">
        <v>0</v>
      </c>
      <c r="O6075" s="1">
        <v>0</v>
      </c>
      <c r="Q6075" s="1">
        <v>0</v>
      </c>
      <c r="S6075" s="1">
        <v>0</v>
      </c>
      <c r="U6075" s="1">
        <v>0</v>
      </c>
      <c r="W6075" s="1">
        <v>0</v>
      </c>
      <c r="Y6075" s="1">
        <v>0</v>
      </c>
      <c r="AA6075" s="1">
        <v>0</v>
      </c>
      <c r="AC6075" s="1">
        <v>0</v>
      </c>
      <c r="AE6075" s="1">
        <v>0</v>
      </c>
      <c r="AG6075" s="1">
        <v>2</v>
      </c>
      <c r="AH6075" s="1">
        <v>10000</v>
      </c>
    </row>
    <row r="6076" spans="1:34">
      <c r="A6076" s="1" t="s">
        <v>15577</v>
      </c>
      <c r="B6076" s="1" t="s">
        <v>15578</v>
      </c>
      <c r="C6076" s="1" t="s">
        <v>235</v>
      </c>
      <c r="D6076" s="1">
        <v>5</v>
      </c>
      <c r="E6076" s="4">
        <v>44650</v>
      </c>
      <c r="F6076" s="1" t="s">
        <v>15579</v>
      </c>
      <c r="G6076" s="1" t="s">
        <v>72</v>
      </c>
      <c r="H6076" s="1" t="s">
        <v>65</v>
      </c>
      <c r="I6076" s="1">
        <v>0.8</v>
      </c>
      <c r="J6076" s="1" t="s">
        <v>75</v>
      </c>
      <c r="K6076" s="1">
        <v>0</v>
      </c>
      <c r="M6076" s="1">
        <v>0</v>
      </c>
      <c r="O6076" s="1">
        <v>0</v>
      </c>
      <c r="Q6076" s="1">
        <v>0</v>
      </c>
      <c r="S6076" s="1">
        <v>0</v>
      </c>
      <c r="U6076" s="1">
        <v>0</v>
      </c>
      <c r="W6076" s="1">
        <v>0</v>
      </c>
      <c r="Y6076" s="1">
        <v>0</v>
      </c>
      <c r="AA6076" s="1">
        <v>0</v>
      </c>
      <c r="AC6076" s="1">
        <v>0</v>
      </c>
      <c r="AE6076" s="1">
        <v>0</v>
      </c>
      <c r="AG6076" s="1">
        <v>1</v>
      </c>
      <c r="AH6076" s="1">
        <v>0</v>
      </c>
    </row>
    <row r="6077" spans="1:34">
      <c r="A6077" s="1" t="s">
        <v>15580</v>
      </c>
      <c r="B6077" s="1" t="s">
        <v>15581</v>
      </c>
      <c r="C6077" s="1" t="s">
        <v>149</v>
      </c>
      <c r="D6077" s="1">
        <v>21</v>
      </c>
      <c r="E6077" s="1">
        <v>44461</v>
      </c>
      <c r="F6077" s="1" t="s">
        <v>20332</v>
      </c>
      <c r="G6077" s="1" t="s">
        <v>72</v>
      </c>
      <c r="H6077" s="1" t="s">
        <v>65</v>
      </c>
      <c r="I6077" s="1">
        <v>0.8</v>
      </c>
      <c r="J6077" s="1" t="s">
        <v>75</v>
      </c>
      <c r="K6077" s="1">
        <v>0</v>
      </c>
      <c r="M6077" s="1">
        <v>0</v>
      </c>
      <c r="O6077" s="1">
        <v>0</v>
      </c>
      <c r="Q6077" s="1">
        <v>0</v>
      </c>
      <c r="S6077" s="1">
        <v>0</v>
      </c>
      <c r="U6077" s="1">
        <v>0</v>
      </c>
      <c r="W6077" s="1">
        <v>0</v>
      </c>
      <c r="Y6077" s="1">
        <v>0</v>
      </c>
      <c r="AA6077" s="1">
        <v>0</v>
      </c>
      <c r="AC6077" s="1">
        <v>0</v>
      </c>
      <c r="AE6077" s="1">
        <v>0</v>
      </c>
      <c r="AG6077" s="1">
        <v>1</v>
      </c>
      <c r="AH6077" s="1">
        <v>0</v>
      </c>
    </row>
    <row r="6078" spans="1:34">
      <c r="A6078" s="1" t="s">
        <v>15582</v>
      </c>
      <c r="B6078" s="1" t="s">
        <v>15583</v>
      </c>
      <c r="C6078" s="1" t="s">
        <v>346</v>
      </c>
      <c r="H6078" s="1" t="s">
        <v>65</v>
      </c>
      <c r="I6078" s="1" t="s">
        <v>66</v>
      </c>
      <c r="V6078" s="1" t="s">
        <v>67</v>
      </c>
    </row>
    <row r="6079" spans="1:34">
      <c r="A6079" s="1" t="s">
        <v>15584</v>
      </c>
      <c r="B6079" s="1" t="s">
        <v>15585</v>
      </c>
      <c r="C6079" s="1" t="s">
        <v>903</v>
      </c>
      <c r="D6079" s="1">
        <v>9</v>
      </c>
      <c r="E6079" s="4">
        <v>44624</v>
      </c>
      <c r="F6079" s="1" t="s">
        <v>15586</v>
      </c>
      <c r="G6079" s="1" t="s">
        <v>80</v>
      </c>
      <c r="H6079" s="1" t="s">
        <v>73</v>
      </c>
      <c r="I6079" s="1">
        <v>0</v>
      </c>
      <c r="J6079" s="1" t="s">
        <v>89</v>
      </c>
      <c r="K6079" s="1">
        <v>0.6</v>
      </c>
      <c r="L6079" s="1" t="s">
        <v>82</v>
      </c>
      <c r="M6079" s="1">
        <v>0.65</v>
      </c>
      <c r="N6079" s="1" t="s">
        <v>83</v>
      </c>
      <c r="O6079" s="1">
        <v>0.7</v>
      </c>
      <c r="P6079" s="1" t="s">
        <v>84</v>
      </c>
      <c r="Q6079" s="1">
        <v>0.75</v>
      </c>
      <c r="R6079" s="1" t="s">
        <v>85</v>
      </c>
      <c r="S6079" s="1">
        <v>0</v>
      </c>
      <c r="U6079" s="1">
        <v>0</v>
      </c>
      <c r="W6079" s="1">
        <v>0</v>
      </c>
      <c r="Y6079" s="1">
        <v>0</v>
      </c>
      <c r="AA6079" s="1">
        <v>0</v>
      </c>
      <c r="AC6079" s="1">
        <v>0</v>
      </c>
      <c r="AE6079" s="1">
        <v>0</v>
      </c>
      <c r="AG6079" s="1">
        <v>4</v>
      </c>
      <c r="AH6079" s="1">
        <v>12000</v>
      </c>
    </row>
    <row r="6080" spans="1:34">
      <c r="A6080" s="1" t="s">
        <v>15587</v>
      </c>
      <c r="B6080" s="1" t="s">
        <v>15588</v>
      </c>
      <c r="C6080" s="1" t="s">
        <v>322</v>
      </c>
      <c r="D6080" s="1">
        <v>5</v>
      </c>
      <c r="E6080" s="4">
        <v>44711</v>
      </c>
      <c r="F6080" s="1" t="s">
        <v>15589</v>
      </c>
      <c r="G6080" s="1" t="s">
        <v>80</v>
      </c>
      <c r="H6080" s="1" t="s">
        <v>65</v>
      </c>
      <c r="I6080" s="1">
        <v>0.8</v>
      </c>
      <c r="J6080" s="1" t="s">
        <v>75</v>
      </c>
      <c r="K6080" s="1">
        <v>0</v>
      </c>
      <c r="M6080" s="1">
        <v>0</v>
      </c>
      <c r="O6080" s="1">
        <v>0</v>
      </c>
      <c r="Q6080" s="1">
        <v>0</v>
      </c>
      <c r="S6080" s="1">
        <v>0</v>
      </c>
      <c r="U6080" s="1">
        <v>0</v>
      </c>
      <c r="W6080" s="1">
        <v>0</v>
      </c>
      <c r="Y6080" s="1">
        <v>0</v>
      </c>
      <c r="AA6080" s="1">
        <v>0</v>
      </c>
      <c r="AC6080" s="1">
        <v>0</v>
      </c>
      <c r="AE6080" s="1">
        <v>0</v>
      </c>
      <c r="AG6080" s="1">
        <v>1</v>
      </c>
      <c r="AH6080" s="1">
        <v>0</v>
      </c>
    </row>
    <row r="6081" spans="1:34">
      <c r="A6081" s="1" t="s">
        <v>15590</v>
      </c>
      <c r="B6081" s="1" t="s">
        <v>15591</v>
      </c>
      <c r="C6081" s="1" t="s">
        <v>443</v>
      </c>
      <c r="D6081" s="1">
        <v>16</v>
      </c>
      <c r="E6081" s="1">
        <v>42517</v>
      </c>
      <c r="F6081" s="1" t="s">
        <v>20340</v>
      </c>
      <c r="G6081" s="1" t="s">
        <v>20341</v>
      </c>
      <c r="H6081" s="1" t="s">
        <v>73</v>
      </c>
      <c r="I6081" s="1">
        <v>0.2</v>
      </c>
      <c r="J6081" s="1" t="s">
        <v>82</v>
      </c>
      <c r="K6081" s="1">
        <v>0.3</v>
      </c>
      <c r="L6081" s="1" t="s">
        <v>83</v>
      </c>
      <c r="M6081" s="1">
        <v>0.4</v>
      </c>
      <c r="N6081" s="1" t="s">
        <v>84</v>
      </c>
      <c r="O6081" s="1">
        <v>0.6</v>
      </c>
      <c r="P6081" s="1" t="s">
        <v>85</v>
      </c>
      <c r="Q6081" s="1">
        <v>0</v>
      </c>
      <c r="S6081" s="1">
        <v>0</v>
      </c>
      <c r="U6081" s="1">
        <v>0</v>
      </c>
      <c r="W6081" s="1">
        <v>0</v>
      </c>
      <c r="Y6081" s="1">
        <v>0</v>
      </c>
      <c r="AA6081" s="1">
        <v>0</v>
      </c>
      <c r="AC6081" s="1">
        <v>0</v>
      </c>
      <c r="AE6081" s="1">
        <v>0</v>
      </c>
      <c r="AG6081" s="1">
        <v>3</v>
      </c>
      <c r="AH6081" s="1">
        <v>0</v>
      </c>
    </row>
    <row r="6082" spans="1:34">
      <c r="A6082" s="1" t="s">
        <v>15592</v>
      </c>
      <c r="B6082" s="1" t="s">
        <v>15593</v>
      </c>
      <c r="C6082" s="1" t="s">
        <v>129</v>
      </c>
      <c r="D6082" s="1">
        <v>16</v>
      </c>
      <c r="E6082" s="4">
        <v>44638</v>
      </c>
      <c r="F6082" s="1" t="s">
        <v>15594</v>
      </c>
      <c r="G6082" s="1" t="s">
        <v>72</v>
      </c>
      <c r="H6082" s="1" t="s">
        <v>65</v>
      </c>
      <c r="I6082" s="1">
        <v>0.8</v>
      </c>
      <c r="J6082" s="1" t="s">
        <v>75</v>
      </c>
      <c r="K6082" s="1">
        <v>0</v>
      </c>
      <c r="M6082" s="1">
        <v>0</v>
      </c>
      <c r="O6082" s="1">
        <v>0</v>
      </c>
      <c r="Q6082" s="1">
        <v>0</v>
      </c>
      <c r="S6082" s="1">
        <v>0</v>
      </c>
      <c r="U6082" s="1">
        <v>0</v>
      </c>
      <c r="W6082" s="1">
        <v>0</v>
      </c>
      <c r="Y6082" s="1">
        <v>0</v>
      </c>
      <c r="AA6082" s="1">
        <v>0</v>
      </c>
      <c r="AC6082" s="1">
        <v>0</v>
      </c>
      <c r="AE6082" s="1">
        <v>0</v>
      </c>
      <c r="AG6082" s="1">
        <v>1</v>
      </c>
      <c r="AH6082" s="1">
        <v>0</v>
      </c>
    </row>
    <row r="6083" spans="1:34">
      <c r="A6083" s="1" t="s">
        <v>15595</v>
      </c>
      <c r="B6083" s="1" t="s">
        <v>15596</v>
      </c>
      <c r="C6083" s="1" t="s">
        <v>334</v>
      </c>
      <c r="D6083" s="1">
        <v>11</v>
      </c>
      <c r="E6083" s="1">
        <v>44315</v>
      </c>
      <c r="F6083" s="1" t="s">
        <v>20332</v>
      </c>
      <c r="G6083" s="1" t="s">
        <v>72</v>
      </c>
      <c r="H6083" s="1" t="s">
        <v>65</v>
      </c>
      <c r="I6083" s="1">
        <v>0.8</v>
      </c>
      <c r="J6083" s="1" t="s">
        <v>75</v>
      </c>
      <c r="K6083" s="1">
        <v>0</v>
      </c>
      <c r="M6083" s="1">
        <v>0</v>
      </c>
      <c r="O6083" s="1">
        <v>0</v>
      </c>
      <c r="Q6083" s="1">
        <v>0</v>
      </c>
      <c r="S6083" s="1">
        <v>0</v>
      </c>
      <c r="U6083" s="1">
        <v>0</v>
      </c>
      <c r="W6083" s="1">
        <v>0</v>
      </c>
      <c r="Y6083" s="1">
        <v>0</v>
      </c>
      <c r="AA6083" s="1">
        <v>0</v>
      </c>
      <c r="AC6083" s="1">
        <v>0</v>
      </c>
      <c r="AE6083" s="1">
        <v>0</v>
      </c>
      <c r="AG6083" s="1">
        <v>1</v>
      </c>
      <c r="AH6083" s="1">
        <v>0</v>
      </c>
    </row>
    <row r="6084" spans="1:34">
      <c r="A6084" s="1" t="s">
        <v>15597</v>
      </c>
      <c r="B6084" s="1" t="s">
        <v>15598</v>
      </c>
      <c r="C6084" s="1" t="s">
        <v>302</v>
      </c>
      <c r="D6084" s="1">
        <v>3</v>
      </c>
      <c r="E6084" s="1">
        <v>43945</v>
      </c>
      <c r="F6084" s="1" t="s">
        <v>20332</v>
      </c>
      <c r="G6084" s="1" t="s">
        <v>72</v>
      </c>
      <c r="H6084" s="1" t="s">
        <v>73</v>
      </c>
      <c r="I6084" s="1">
        <v>0</v>
      </c>
      <c r="J6084" s="1" t="s">
        <v>89</v>
      </c>
      <c r="K6084" s="1">
        <v>0.8</v>
      </c>
      <c r="L6084" s="1" t="s">
        <v>75</v>
      </c>
      <c r="M6084" s="1">
        <v>0</v>
      </c>
      <c r="O6084" s="1">
        <v>0</v>
      </c>
      <c r="Q6084" s="1">
        <v>0</v>
      </c>
      <c r="S6084" s="1">
        <v>0</v>
      </c>
      <c r="U6084" s="1">
        <v>0</v>
      </c>
      <c r="W6084" s="1">
        <v>0</v>
      </c>
      <c r="Y6084" s="1">
        <v>0</v>
      </c>
      <c r="AA6084" s="1">
        <v>0</v>
      </c>
      <c r="AC6084" s="1">
        <v>0</v>
      </c>
      <c r="AE6084" s="1">
        <v>0</v>
      </c>
      <c r="AG6084" s="1">
        <v>2</v>
      </c>
      <c r="AH6084" s="1">
        <v>12000</v>
      </c>
    </row>
    <row r="6085" spans="1:34">
      <c r="A6085" s="1" t="s">
        <v>15599</v>
      </c>
      <c r="B6085" s="1" t="s">
        <v>15600</v>
      </c>
      <c r="C6085" s="1" t="s">
        <v>149</v>
      </c>
      <c r="D6085" s="1">
        <v>32</v>
      </c>
      <c r="E6085" s="1">
        <v>44195</v>
      </c>
      <c r="F6085" s="1" t="s">
        <v>20332</v>
      </c>
      <c r="G6085" s="1" t="s">
        <v>72</v>
      </c>
      <c r="H6085" s="1" t="s">
        <v>65</v>
      </c>
      <c r="I6085" s="1">
        <v>0.8</v>
      </c>
      <c r="J6085" s="1" t="s">
        <v>75</v>
      </c>
      <c r="K6085" s="1">
        <v>0</v>
      </c>
      <c r="M6085" s="1">
        <v>0</v>
      </c>
      <c r="O6085" s="1">
        <v>0</v>
      </c>
      <c r="Q6085" s="1">
        <v>0</v>
      </c>
      <c r="S6085" s="1">
        <v>0</v>
      </c>
      <c r="U6085" s="1">
        <v>0</v>
      </c>
      <c r="W6085" s="1">
        <v>0</v>
      </c>
      <c r="Y6085" s="1">
        <v>0</v>
      </c>
      <c r="AA6085" s="1">
        <v>0</v>
      </c>
      <c r="AC6085" s="1">
        <v>0</v>
      </c>
      <c r="AE6085" s="1">
        <v>0</v>
      </c>
      <c r="AG6085" s="1">
        <v>1</v>
      </c>
      <c r="AH6085" s="1">
        <v>0</v>
      </c>
    </row>
    <row r="6086" spans="1:34">
      <c r="A6086" s="1" t="s">
        <v>15601</v>
      </c>
      <c r="B6086" s="1" t="s">
        <v>15602</v>
      </c>
      <c r="C6086" s="1" t="s">
        <v>491</v>
      </c>
      <c r="D6086" s="1">
        <v>10</v>
      </c>
      <c r="E6086" s="4">
        <v>44581</v>
      </c>
      <c r="F6086" s="1" t="s">
        <v>15603</v>
      </c>
      <c r="G6086" s="1" t="s">
        <v>72</v>
      </c>
      <c r="H6086" s="1" t="s">
        <v>65</v>
      </c>
      <c r="I6086" s="1">
        <v>0.6</v>
      </c>
      <c r="J6086" s="1" t="s">
        <v>75</v>
      </c>
      <c r="K6086" s="1">
        <v>0</v>
      </c>
      <c r="M6086" s="1">
        <v>0</v>
      </c>
      <c r="O6086" s="1">
        <v>0</v>
      </c>
      <c r="Q6086" s="1">
        <v>0</v>
      </c>
      <c r="S6086" s="1">
        <v>0</v>
      </c>
      <c r="U6086" s="1">
        <v>0</v>
      </c>
      <c r="W6086" s="1">
        <v>0</v>
      </c>
      <c r="Y6086" s="1">
        <v>0</v>
      </c>
      <c r="AA6086" s="1">
        <v>0</v>
      </c>
      <c r="AC6086" s="1">
        <v>0</v>
      </c>
      <c r="AE6086" s="1">
        <v>0</v>
      </c>
      <c r="AG6086" s="1">
        <v>1</v>
      </c>
      <c r="AH6086" s="1">
        <v>0</v>
      </c>
    </row>
    <row r="6087" spans="1:34">
      <c r="A6087" s="1" t="s">
        <v>15604</v>
      </c>
      <c r="B6087" s="1" t="s">
        <v>15605</v>
      </c>
      <c r="C6087" s="1" t="s">
        <v>346</v>
      </c>
      <c r="D6087" s="1">
        <v>4</v>
      </c>
      <c r="E6087" s="1">
        <v>44312</v>
      </c>
      <c r="F6087" s="1" t="s">
        <v>20332</v>
      </c>
      <c r="G6087" s="1" t="s">
        <v>72</v>
      </c>
      <c r="H6087" s="1" t="s">
        <v>73</v>
      </c>
      <c r="I6087" s="1">
        <v>0</v>
      </c>
      <c r="J6087" s="1" t="s">
        <v>81</v>
      </c>
      <c r="K6087" s="1">
        <v>0.8</v>
      </c>
      <c r="L6087" s="1" t="s">
        <v>75</v>
      </c>
      <c r="M6087" s="1">
        <v>0</v>
      </c>
      <c r="O6087" s="1">
        <v>0</v>
      </c>
      <c r="Q6087" s="1">
        <v>0</v>
      </c>
      <c r="S6087" s="1">
        <v>0</v>
      </c>
      <c r="U6087" s="1">
        <v>0</v>
      </c>
      <c r="W6087" s="1">
        <v>0</v>
      </c>
      <c r="Y6087" s="1">
        <v>0</v>
      </c>
      <c r="AA6087" s="1">
        <v>0</v>
      </c>
      <c r="AC6087" s="1">
        <v>0</v>
      </c>
      <c r="AE6087" s="1">
        <v>0</v>
      </c>
      <c r="AG6087" s="1">
        <v>2</v>
      </c>
      <c r="AH6087" s="1">
        <v>15000</v>
      </c>
    </row>
    <row r="6088" spans="1:34">
      <c r="A6088" s="1" t="s">
        <v>15606</v>
      </c>
      <c r="B6088" s="1" t="s">
        <v>15607</v>
      </c>
      <c r="C6088" s="1" t="s">
        <v>108</v>
      </c>
      <c r="D6088" s="1">
        <v>32</v>
      </c>
      <c r="E6088" s="1">
        <v>44053</v>
      </c>
      <c r="F6088" s="1" t="s">
        <v>20332</v>
      </c>
      <c r="G6088" s="1" t="s">
        <v>72</v>
      </c>
      <c r="H6088" s="1" t="s">
        <v>65</v>
      </c>
      <c r="I6088" s="1">
        <v>0.8</v>
      </c>
      <c r="J6088" s="1" t="s">
        <v>75</v>
      </c>
      <c r="K6088" s="1">
        <v>0</v>
      </c>
      <c r="M6088" s="1">
        <v>0</v>
      </c>
      <c r="O6088" s="1">
        <v>0</v>
      </c>
      <c r="Q6088" s="1">
        <v>0</v>
      </c>
      <c r="S6088" s="1">
        <v>0</v>
      </c>
      <c r="U6088" s="1">
        <v>0</v>
      </c>
      <c r="W6088" s="1">
        <v>0</v>
      </c>
      <c r="Y6088" s="1">
        <v>0</v>
      </c>
      <c r="AA6088" s="1">
        <v>0</v>
      </c>
      <c r="AC6088" s="1">
        <v>0</v>
      </c>
      <c r="AE6088" s="1">
        <v>0</v>
      </c>
      <c r="AG6088" s="1">
        <v>1</v>
      </c>
      <c r="AH6088" s="1">
        <v>0</v>
      </c>
    </row>
    <row r="6089" spans="1:34">
      <c r="A6089" s="1" t="s">
        <v>15608</v>
      </c>
      <c r="B6089" s="1" t="s">
        <v>15609</v>
      </c>
      <c r="C6089" s="1" t="s">
        <v>108</v>
      </c>
      <c r="D6089" s="1">
        <v>8</v>
      </c>
      <c r="E6089" s="1">
        <v>41415</v>
      </c>
      <c r="F6089" s="1" t="s">
        <v>20332</v>
      </c>
      <c r="G6089" s="1" t="s">
        <v>72</v>
      </c>
      <c r="H6089" s="1" t="s">
        <v>65</v>
      </c>
      <c r="I6089" s="1">
        <v>0.8</v>
      </c>
      <c r="J6089" s="1" t="s">
        <v>75</v>
      </c>
      <c r="K6089" s="1">
        <v>0</v>
      </c>
      <c r="M6089" s="1">
        <v>0</v>
      </c>
      <c r="O6089" s="1">
        <v>0</v>
      </c>
      <c r="Q6089" s="1">
        <v>0</v>
      </c>
      <c r="S6089" s="1">
        <v>0</v>
      </c>
      <c r="U6089" s="1">
        <v>0</v>
      </c>
      <c r="W6089" s="1">
        <v>0</v>
      </c>
      <c r="Y6089" s="1">
        <v>0</v>
      </c>
      <c r="AA6089" s="1">
        <v>0</v>
      </c>
      <c r="AC6089" s="1">
        <v>0</v>
      </c>
      <c r="AE6089" s="1">
        <v>0</v>
      </c>
      <c r="AG6089" s="1">
        <v>1</v>
      </c>
      <c r="AH6089" s="1">
        <v>0</v>
      </c>
    </row>
    <row r="6090" spans="1:34">
      <c r="A6090" s="1" t="s">
        <v>15610</v>
      </c>
      <c r="B6090" s="1" t="s">
        <v>15611</v>
      </c>
      <c r="C6090" s="1" t="s">
        <v>255</v>
      </c>
      <c r="D6090" s="1">
        <v>28</v>
      </c>
      <c r="E6090" s="4">
        <v>44559</v>
      </c>
      <c r="F6090" s="1" t="s">
        <v>15612</v>
      </c>
      <c r="G6090" s="1" t="s">
        <v>72</v>
      </c>
      <c r="H6090" s="1" t="s">
        <v>73</v>
      </c>
      <c r="I6090" s="1">
        <v>0</v>
      </c>
      <c r="J6090" s="1" t="s">
        <v>434</v>
      </c>
      <c r="K6090" s="1">
        <v>0.7</v>
      </c>
      <c r="L6090" s="1" t="s">
        <v>75</v>
      </c>
      <c r="M6090" s="1">
        <v>0</v>
      </c>
      <c r="O6090" s="1">
        <v>0</v>
      </c>
      <c r="Q6090" s="1">
        <v>0</v>
      </c>
      <c r="S6090" s="1">
        <v>0</v>
      </c>
      <c r="U6090" s="1">
        <v>0</v>
      </c>
      <c r="W6090" s="1">
        <v>0</v>
      </c>
      <c r="Y6090" s="1">
        <v>0</v>
      </c>
      <c r="AA6090" s="1">
        <v>0</v>
      </c>
      <c r="AC6090" s="1">
        <v>0</v>
      </c>
      <c r="AE6090" s="1">
        <v>0</v>
      </c>
      <c r="AG6090" s="1">
        <v>2</v>
      </c>
      <c r="AH6090" s="1">
        <v>7500</v>
      </c>
    </row>
    <row r="6091" spans="1:34">
      <c r="A6091" s="1" t="s">
        <v>15613</v>
      </c>
      <c r="B6091" s="1" t="s">
        <v>15614</v>
      </c>
      <c r="C6091" s="1" t="s">
        <v>126</v>
      </c>
      <c r="H6091" s="1" t="s">
        <v>65</v>
      </c>
      <c r="I6091" s="1" t="s">
        <v>66</v>
      </c>
      <c r="V6091" s="1" t="s">
        <v>67</v>
      </c>
    </row>
    <row r="6092" spans="1:34">
      <c r="A6092" s="1" t="s">
        <v>15615</v>
      </c>
      <c r="B6092" s="1" t="s">
        <v>15616</v>
      </c>
      <c r="C6092" s="1" t="s">
        <v>126</v>
      </c>
      <c r="H6092" s="1" t="s">
        <v>65</v>
      </c>
      <c r="I6092" s="1" t="s">
        <v>66</v>
      </c>
      <c r="V6092" s="1" t="s">
        <v>67</v>
      </c>
    </row>
    <row r="6093" spans="1:34">
      <c r="A6093" s="1" t="s">
        <v>15617</v>
      </c>
      <c r="B6093" s="1" t="s">
        <v>15618</v>
      </c>
      <c r="C6093" s="1" t="s">
        <v>193</v>
      </c>
      <c r="D6093" s="1">
        <v>14</v>
      </c>
      <c r="E6093" s="1">
        <v>43959</v>
      </c>
      <c r="F6093" s="1" t="s">
        <v>20332</v>
      </c>
      <c r="G6093" s="1" t="s">
        <v>72</v>
      </c>
      <c r="H6093" s="1" t="s">
        <v>73</v>
      </c>
      <c r="I6093" s="1">
        <v>0</v>
      </c>
      <c r="J6093" s="1" t="s">
        <v>615</v>
      </c>
      <c r="K6093" s="1">
        <v>0.5</v>
      </c>
      <c r="L6093" s="1" t="s">
        <v>75</v>
      </c>
      <c r="M6093" s="1">
        <v>0</v>
      </c>
      <c r="O6093" s="1">
        <v>0</v>
      </c>
      <c r="Q6093" s="1">
        <v>0</v>
      </c>
      <c r="S6093" s="1">
        <v>0</v>
      </c>
      <c r="U6093" s="1">
        <v>0</v>
      </c>
      <c r="W6093" s="1">
        <v>0</v>
      </c>
      <c r="Y6093" s="1">
        <v>0</v>
      </c>
      <c r="AA6093" s="1">
        <v>0</v>
      </c>
      <c r="AC6093" s="1">
        <v>0</v>
      </c>
      <c r="AE6093" s="1">
        <v>0</v>
      </c>
      <c r="AG6093" s="1">
        <v>2</v>
      </c>
      <c r="AH6093" s="1">
        <v>7999.99</v>
      </c>
    </row>
    <row r="6094" spans="1:34">
      <c r="A6094" s="1" t="s">
        <v>15619</v>
      </c>
      <c r="B6094" s="1" t="s">
        <v>15620</v>
      </c>
      <c r="C6094" s="1" t="s">
        <v>620</v>
      </c>
      <c r="D6094" s="1">
        <v>26</v>
      </c>
      <c r="E6094" s="1">
        <v>41911</v>
      </c>
      <c r="F6094" s="1" t="s">
        <v>20340</v>
      </c>
      <c r="G6094" s="1" t="s">
        <v>20341</v>
      </c>
      <c r="H6094" s="1" t="s">
        <v>73</v>
      </c>
      <c r="I6094" s="1">
        <v>0.6</v>
      </c>
      <c r="J6094" s="1" t="s">
        <v>82</v>
      </c>
      <c r="K6094" s="1">
        <v>0.65</v>
      </c>
      <c r="L6094" s="1" t="s">
        <v>83</v>
      </c>
      <c r="M6094" s="1">
        <v>0.7</v>
      </c>
      <c r="N6094" s="1" t="s">
        <v>84</v>
      </c>
      <c r="O6094" s="1">
        <v>0.75</v>
      </c>
      <c r="P6094" s="1" t="s">
        <v>85</v>
      </c>
      <c r="Q6094" s="1">
        <v>0</v>
      </c>
      <c r="S6094" s="1">
        <v>0</v>
      </c>
      <c r="U6094" s="1">
        <v>0</v>
      </c>
      <c r="W6094" s="1">
        <v>0</v>
      </c>
      <c r="Y6094" s="1">
        <v>0</v>
      </c>
      <c r="AA6094" s="1">
        <v>0</v>
      </c>
      <c r="AC6094" s="1">
        <v>0</v>
      </c>
      <c r="AE6094" s="1">
        <v>0</v>
      </c>
      <c r="AG6094" s="1">
        <v>3</v>
      </c>
      <c r="AH6094" s="1">
        <v>0</v>
      </c>
    </row>
    <row r="6095" spans="1:34">
      <c r="A6095" s="1" t="s">
        <v>15621</v>
      </c>
      <c r="B6095" s="1" t="s">
        <v>15622</v>
      </c>
      <c r="C6095" s="1" t="s">
        <v>149</v>
      </c>
      <c r="D6095" s="1">
        <v>4</v>
      </c>
      <c r="E6095" s="1">
        <v>44311</v>
      </c>
      <c r="F6095" s="1" t="s">
        <v>20332</v>
      </c>
      <c r="G6095" s="1" t="s">
        <v>72</v>
      </c>
      <c r="H6095" s="1" t="s">
        <v>73</v>
      </c>
      <c r="I6095" s="1">
        <v>0</v>
      </c>
      <c r="J6095" s="1" t="s">
        <v>434</v>
      </c>
      <c r="K6095" s="1">
        <v>0.8</v>
      </c>
      <c r="L6095" s="1" t="s">
        <v>75</v>
      </c>
      <c r="M6095" s="1">
        <v>0</v>
      </c>
      <c r="O6095" s="1">
        <v>0</v>
      </c>
      <c r="Q6095" s="1">
        <v>0</v>
      </c>
      <c r="S6095" s="1">
        <v>0</v>
      </c>
      <c r="U6095" s="1">
        <v>0</v>
      </c>
      <c r="W6095" s="1">
        <v>0</v>
      </c>
      <c r="Y6095" s="1">
        <v>0</v>
      </c>
      <c r="AA6095" s="1">
        <v>0</v>
      </c>
      <c r="AC6095" s="1">
        <v>0</v>
      </c>
      <c r="AE6095" s="1">
        <v>0</v>
      </c>
      <c r="AG6095" s="1">
        <v>2</v>
      </c>
      <c r="AH6095" s="1">
        <v>7500</v>
      </c>
    </row>
    <row r="6096" spans="1:34">
      <c r="A6096" s="1" t="s">
        <v>15623</v>
      </c>
      <c r="B6096" s="1" t="s">
        <v>15624</v>
      </c>
      <c r="C6096" s="1" t="s">
        <v>101</v>
      </c>
      <c r="H6096" s="1" t="s">
        <v>65</v>
      </c>
      <c r="I6096" s="1" t="s">
        <v>66</v>
      </c>
      <c r="V6096" s="1" t="s">
        <v>67</v>
      </c>
    </row>
    <row r="6097" spans="1:34">
      <c r="A6097" s="1" t="s">
        <v>15625</v>
      </c>
      <c r="B6097" s="1" t="s">
        <v>15626</v>
      </c>
      <c r="C6097" s="1" t="s">
        <v>218</v>
      </c>
      <c r="D6097" s="1">
        <v>11</v>
      </c>
      <c r="E6097" s="1">
        <v>44708</v>
      </c>
      <c r="F6097" s="1" t="s">
        <v>20774</v>
      </c>
      <c r="G6097" s="1" t="s">
        <v>72</v>
      </c>
      <c r="H6097" s="1" t="s">
        <v>73</v>
      </c>
      <c r="I6097" s="1">
        <v>0</v>
      </c>
      <c r="J6097" s="1" t="s">
        <v>20775</v>
      </c>
      <c r="K6097" s="1">
        <v>0</v>
      </c>
      <c r="L6097" s="1" t="s">
        <v>20776</v>
      </c>
      <c r="M6097" s="1">
        <v>0.8</v>
      </c>
      <c r="N6097" s="1" t="s">
        <v>75</v>
      </c>
      <c r="O6097" s="1">
        <v>0</v>
      </c>
      <c r="Q6097" s="1">
        <v>0</v>
      </c>
      <c r="S6097" s="1">
        <v>0</v>
      </c>
      <c r="U6097" s="1">
        <v>0</v>
      </c>
      <c r="W6097" s="1">
        <v>0</v>
      </c>
      <c r="Y6097" s="1">
        <v>0</v>
      </c>
      <c r="AA6097" s="1">
        <v>0</v>
      </c>
      <c r="AC6097" s="1">
        <v>0</v>
      </c>
      <c r="AE6097" s="1">
        <v>0</v>
      </c>
      <c r="AG6097" s="1">
        <v>5</v>
      </c>
      <c r="AH6097" s="1">
        <v>0</v>
      </c>
    </row>
    <row r="6098" spans="1:34">
      <c r="A6098" s="1" t="s">
        <v>15627</v>
      </c>
      <c r="B6098" s="1" t="s">
        <v>15628</v>
      </c>
      <c r="C6098" s="1" t="s">
        <v>259</v>
      </c>
      <c r="D6098" s="1" t="s">
        <v>20777</v>
      </c>
      <c r="E6098" s="1">
        <v>44314</v>
      </c>
      <c r="F6098" s="1" t="s">
        <v>20332</v>
      </c>
      <c r="G6098" s="1" t="s">
        <v>72</v>
      </c>
      <c r="H6098" s="1" t="s">
        <v>65</v>
      </c>
      <c r="I6098" s="1">
        <v>0.5</v>
      </c>
      <c r="J6098" s="1" t="s">
        <v>75</v>
      </c>
      <c r="K6098" s="1">
        <v>0</v>
      </c>
      <c r="M6098" s="1">
        <v>0</v>
      </c>
      <c r="O6098" s="1">
        <v>0</v>
      </c>
      <c r="Q6098" s="1">
        <v>0</v>
      </c>
      <c r="S6098" s="1">
        <v>0</v>
      </c>
      <c r="U6098" s="1">
        <v>0</v>
      </c>
      <c r="W6098" s="1">
        <v>0</v>
      </c>
      <c r="Y6098" s="1">
        <v>0</v>
      </c>
      <c r="AA6098" s="1">
        <v>0</v>
      </c>
      <c r="AC6098" s="1">
        <v>0</v>
      </c>
      <c r="AE6098" s="1">
        <v>0</v>
      </c>
      <c r="AG6098" s="1">
        <v>1</v>
      </c>
      <c r="AH6098" s="1">
        <v>0</v>
      </c>
    </row>
    <row r="6099" spans="1:34">
      <c r="A6099" s="1" t="s">
        <v>15629</v>
      </c>
      <c r="B6099" s="1" t="s">
        <v>15630</v>
      </c>
      <c r="C6099" s="1" t="s">
        <v>731</v>
      </c>
      <c r="D6099" s="1">
        <v>11</v>
      </c>
      <c r="E6099" s="4">
        <v>44712</v>
      </c>
      <c r="F6099" s="1" t="s">
        <v>15631</v>
      </c>
      <c r="G6099" s="1" t="s">
        <v>80</v>
      </c>
      <c r="H6099" s="1" t="s">
        <v>73</v>
      </c>
      <c r="I6099" s="1">
        <v>0</v>
      </c>
      <c r="J6099" s="1" t="s">
        <v>81</v>
      </c>
      <c r="K6099" s="1">
        <v>0.35</v>
      </c>
      <c r="L6099" s="1" t="s">
        <v>82</v>
      </c>
      <c r="M6099" s="1">
        <v>0.5</v>
      </c>
      <c r="N6099" s="1" t="s">
        <v>83</v>
      </c>
      <c r="O6099" s="1">
        <v>0.51</v>
      </c>
      <c r="P6099" s="1" t="s">
        <v>84</v>
      </c>
      <c r="Q6099" s="1">
        <v>0.53</v>
      </c>
      <c r="R6099" s="1" t="s">
        <v>85</v>
      </c>
      <c r="S6099" s="1">
        <v>0</v>
      </c>
      <c r="U6099" s="1">
        <v>0</v>
      </c>
      <c r="W6099" s="1">
        <v>0</v>
      </c>
      <c r="Y6099" s="1">
        <v>0</v>
      </c>
      <c r="AA6099" s="1">
        <v>0</v>
      </c>
      <c r="AC6099" s="1">
        <v>0</v>
      </c>
      <c r="AE6099" s="1">
        <v>0</v>
      </c>
      <c r="AG6099" s="1">
        <v>4</v>
      </c>
      <c r="AH6099" s="1">
        <v>15000</v>
      </c>
    </row>
    <row r="6100" spans="1:34">
      <c r="A6100" s="1" t="s">
        <v>15632</v>
      </c>
      <c r="B6100" s="1" t="s">
        <v>15633</v>
      </c>
      <c r="C6100" s="1" t="s">
        <v>346</v>
      </c>
      <c r="D6100" s="1">
        <v>3</v>
      </c>
      <c r="E6100" s="1">
        <v>43985</v>
      </c>
      <c r="F6100" s="1" t="s">
        <v>20332</v>
      </c>
      <c r="G6100" s="1" t="s">
        <v>72</v>
      </c>
      <c r="H6100" s="1" t="s">
        <v>73</v>
      </c>
      <c r="I6100" s="1">
        <v>0</v>
      </c>
      <c r="J6100" s="1" t="s">
        <v>89</v>
      </c>
      <c r="K6100" s="1">
        <v>0.8</v>
      </c>
      <c r="L6100" s="1" t="s">
        <v>75</v>
      </c>
      <c r="M6100" s="1">
        <v>0</v>
      </c>
      <c r="O6100" s="1">
        <v>0</v>
      </c>
      <c r="Q6100" s="1">
        <v>0</v>
      </c>
      <c r="S6100" s="1">
        <v>0</v>
      </c>
      <c r="U6100" s="1">
        <v>0</v>
      </c>
      <c r="W6100" s="1">
        <v>0</v>
      </c>
      <c r="Y6100" s="1">
        <v>0</v>
      </c>
      <c r="AA6100" s="1">
        <v>0</v>
      </c>
      <c r="AC6100" s="1">
        <v>0</v>
      </c>
      <c r="AE6100" s="1">
        <v>0</v>
      </c>
      <c r="AG6100" s="1">
        <v>2</v>
      </c>
      <c r="AH6100" s="1">
        <v>12000</v>
      </c>
    </row>
    <row r="6101" spans="1:34">
      <c r="A6101" s="1" t="s">
        <v>15634</v>
      </c>
      <c r="B6101" s="1" t="s">
        <v>15635</v>
      </c>
      <c r="C6101" s="1" t="s">
        <v>225</v>
      </c>
      <c r="D6101" s="1">
        <v>65</v>
      </c>
      <c r="E6101" s="4">
        <v>44553</v>
      </c>
      <c r="F6101" s="1" t="s">
        <v>15636</v>
      </c>
      <c r="G6101" s="1" t="s">
        <v>72</v>
      </c>
      <c r="H6101" s="1" t="s">
        <v>73</v>
      </c>
      <c r="I6101" s="1">
        <v>0</v>
      </c>
      <c r="J6101" s="1" t="s">
        <v>74</v>
      </c>
      <c r="K6101" s="1">
        <v>0.7</v>
      </c>
      <c r="L6101" s="1" t="s">
        <v>75</v>
      </c>
      <c r="M6101" s="1">
        <v>0</v>
      </c>
      <c r="O6101" s="1">
        <v>0</v>
      </c>
      <c r="Q6101" s="1">
        <v>0</v>
      </c>
      <c r="S6101" s="1">
        <v>0</v>
      </c>
      <c r="U6101" s="1">
        <v>0</v>
      </c>
      <c r="W6101" s="1">
        <v>0</v>
      </c>
      <c r="Y6101" s="1">
        <v>0</v>
      </c>
      <c r="AA6101" s="1">
        <v>0</v>
      </c>
      <c r="AC6101" s="1">
        <v>0</v>
      </c>
      <c r="AE6101" s="1">
        <v>0</v>
      </c>
      <c r="AG6101" s="1">
        <v>2</v>
      </c>
      <c r="AH6101" s="1">
        <v>10000</v>
      </c>
    </row>
    <row r="6102" spans="1:34">
      <c r="A6102" s="1" t="s">
        <v>15637</v>
      </c>
      <c r="B6102" s="1" t="s">
        <v>15638</v>
      </c>
      <c r="C6102" s="1" t="s">
        <v>159</v>
      </c>
      <c r="D6102" s="1">
        <v>5</v>
      </c>
      <c r="E6102" s="4">
        <v>44614</v>
      </c>
      <c r="F6102" s="1" t="s">
        <v>15639</v>
      </c>
      <c r="G6102" s="1" t="s">
        <v>72</v>
      </c>
      <c r="H6102" s="1" t="s">
        <v>73</v>
      </c>
      <c r="I6102" s="1">
        <v>0</v>
      </c>
      <c r="J6102" s="1" t="s">
        <v>74</v>
      </c>
      <c r="K6102" s="1">
        <v>0.8</v>
      </c>
      <c r="L6102" s="1" t="s">
        <v>75</v>
      </c>
      <c r="M6102" s="1">
        <v>0</v>
      </c>
      <c r="O6102" s="1">
        <v>0</v>
      </c>
      <c r="Q6102" s="1">
        <v>0</v>
      </c>
      <c r="S6102" s="1">
        <v>0</v>
      </c>
      <c r="U6102" s="1">
        <v>0</v>
      </c>
      <c r="W6102" s="1">
        <v>0</v>
      </c>
      <c r="Y6102" s="1">
        <v>0</v>
      </c>
      <c r="AA6102" s="1">
        <v>0</v>
      </c>
      <c r="AC6102" s="1">
        <v>0</v>
      </c>
      <c r="AE6102" s="1">
        <v>0</v>
      </c>
      <c r="AG6102" s="1">
        <v>2</v>
      </c>
      <c r="AH6102" s="1">
        <v>10000</v>
      </c>
    </row>
    <row r="6103" spans="1:34">
      <c r="A6103" s="1" t="s">
        <v>15640</v>
      </c>
      <c r="B6103" s="1" t="s">
        <v>15641</v>
      </c>
      <c r="C6103" s="1" t="s">
        <v>163</v>
      </c>
      <c r="D6103" s="1">
        <v>5</v>
      </c>
      <c r="E6103" s="1">
        <v>44322</v>
      </c>
      <c r="F6103" s="1" t="s">
        <v>20332</v>
      </c>
      <c r="G6103" s="1" t="s">
        <v>72</v>
      </c>
      <c r="H6103" s="1" t="s">
        <v>65</v>
      </c>
      <c r="I6103" s="1">
        <v>0.5</v>
      </c>
      <c r="J6103" s="1" t="s">
        <v>75</v>
      </c>
      <c r="K6103" s="1">
        <v>0</v>
      </c>
      <c r="M6103" s="1">
        <v>0</v>
      </c>
      <c r="O6103" s="1">
        <v>0</v>
      </c>
      <c r="Q6103" s="1">
        <v>0</v>
      </c>
      <c r="S6103" s="1">
        <v>0</v>
      </c>
      <c r="U6103" s="1">
        <v>0</v>
      </c>
      <c r="W6103" s="1">
        <v>0</v>
      </c>
      <c r="Y6103" s="1">
        <v>0</v>
      </c>
      <c r="AA6103" s="1">
        <v>0</v>
      </c>
      <c r="AC6103" s="1">
        <v>0</v>
      </c>
      <c r="AE6103" s="1">
        <v>0</v>
      </c>
      <c r="AG6103" s="1">
        <v>1</v>
      </c>
      <c r="AH6103" s="1">
        <v>0</v>
      </c>
    </row>
    <row r="6104" spans="1:34">
      <c r="A6104" s="1" t="s">
        <v>15642</v>
      </c>
      <c r="B6104" s="1" t="s">
        <v>15643</v>
      </c>
      <c r="C6104" s="1" t="s">
        <v>64</v>
      </c>
      <c r="D6104" s="1">
        <v>5</v>
      </c>
      <c r="E6104" s="4">
        <v>44658</v>
      </c>
      <c r="F6104" s="1" t="s">
        <v>15644</v>
      </c>
      <c r="G6104" s="1" t="s">
        <v>80</v>
      </c>
      <c r="H6104" s="1" t="s">
        <v>73</v>
      </c>
      <c r="I6104" s="1">
        <v>0</v>
      </c>
      <c r="J6104" s="1" t="s">
        <v>81</v>
      </c>
      <c r="K6104" s="1">
        <v>0.6</v>
      </c>
      <c r="L6104" s="1" t="s">
        <v>75</v>
      </c>
      <c r="M6104" s="1">
        <v>0</v>
      </c>
      <c r="O6104" s="1">
        <v>0</v>
      </c>
      <c r="Q6104" s="1">
        <v>0</v>
      </c>
      <c r="S6104" s="1">
        <v>0</v>
      </c>
      <c r="U6104" s="1">
        <v>0</v>
      </c>
      <c r="W6104" s="1">
        <v>0</v>
      </c>
      <c r="Y6104" s="1">
        <v>0</v>
      </c>
      <c r="AA6104" s="1">
        <v>0</v>
      </c>
      <c r="AC6104" s="1">
        <v>0</v>
      </c>
      <c r="AE6104" s="1">
        <v>0</v>
      </c>
      <c r="AG6104" s="1">
        <v>2</v>
      </c>
      <c r="AH6104" s="1">
        <v>15000</v>
      </c>
    </row>
    <row r="6105" spans="1:34">
      <c r="A6105" s="1" t="s">
        <v>15645</v>
      </c>
      <c r="B6105" s="1" t="s">
        <v>15646</v>
      </c>
      <c r="C6105" s="1" t="s">
        <v>460</v>
      </c>
      <c r="D6105" s="1">
        <v>13</v>
      </c>
      <c r="E6105" s="4">
        <v>44658</v>
      </c>
      <c r="F6105" s="1" t="s">
        <v>15647</v>
      </c>
      <c r="G6105" s="1" t="s">
        <v>80</v>
      </c>
      <c r="H6105" s="1" t="s">
        <v>73</v>
      </c>
      <c r="I6105" s="1">
        <v>0</v>
      </c>
      <c r="J6105" s="1" t="s">
        <v>684</v>
      </c>
      <c r="K6105" s="1">
        <v>0.57999999999999996</v>
      </c>
      <c r="L6105" s="1" t="s">
        <v>82</v>
      </c>
      <c r="M6105" s="1">
        <v>0.68</v>
      </c>
      <c r="N6105" s="1" t="s">
        <v>83</v>
      </c>
      <c r="O6105" s="1">
        <v>0.78</v>
      </c>
      <c r="P6105" s="1" t="s">
        <v>84</v>
      </c>
      <c r="Q6105" s="1">
        <v>0.8</v>
      </c>
      <c r="R6105" s="1" t="s">
        <v>85</v>
      </c>
      <c r="S6105" s="1">
        <v>0</v>
      </c>
      <c r="U6105" s="1">
        <v>0</v>
      </c>
      <c r="W6105" s="1">
        <v>0</v>
      </c>
      <c r="Y6105" s="1">
        <v>0</v>
      </c>
      <c r="AA6105" s="1">
        <v>0</v>
      </c>
      <c r="AC6105" s="1">
        <v>0</v>
      </c>
      <c r="AE6105" s="1">
        <v>0</v>
      </c>
      <c r="AG6105" s="1">
        <v>4</v>
      </c>
      <c r="AH6105" s="1">
        <v>11000</v>
      </c>
    </row>
    <row r="6106" spans="1:34">
      <c r="A6106" s="1" t="s">
        <v>15648</v>
      </c>
      <c r="B6106" s="1" t="s">
        <v>15649</v>
      </c>
      <c r="C6106" s="1" t="s">
        <v>70</v>
      </c>
      <c r="D6106" s="1">
        <v>46</v>
      </c>
      <c r="E6106" s="4">
        <v>44557</v>
      </c>
      <c r="F6106" s="1" t="s">
        <v>15650</v>
      </c>
      <c r="G6106" s="1" t="s">
        <v>72</v>
      </c>
      <c r="H6106" s="1" t="s">
        <v>73</v>
      </c>
      <c r="I6106" s="1">
        <v>0</v>
      </c>
      <c r="J6106" s="1" t="s">
        <v>74</v>
      </c>
      <c r="K6106" s="1">
        <v>0.5</v>
      </c>
      <c r="L6106" s="1" t="s">
        <v>75</v>
      </c>
      <c r="M6106" s="1">
        <v>0</v>
      </c>
      <c r="O6106" s="1">
        <v>0</v>
      </c>
      <c r="Q6106" s="1">
        <v>0</v>
      </c>
      <c r="S6106" s="1">
        <v>0</v>
      </c>
      <c r="U6106" s="1">
        <v>0</v>
      </c>
      <c r="W6106" s="1">
        <v>0</v>
      </c>
      <c r="Y6106" s="1">
        <v>0</v>
      </c>
      <c r="AA6106" s="1">
        <v>0</v>
      </c>
      <c r="AC6106" s="1">
        <v>0</v>
      </c>
      <c r="AE6106" s="1">
        <v>0</v>
      </c>
      <c r="AG6106" s="1">
        <v>2</v>
      </c>
      <c r="AH6106" s="1">
        <v>10000</v>
      </c>
    </row>
    <row r="6107" spans="1:34">
      <c r="A6107" s="1" t="s">
        <v>15651</v>
      </c>
      <c r="B6107" s="1" t="s">
        <v>15652</v>
      </c>
      <c r="C6107" s="1" t="s">
        <v>365</v>
      </c>
      <c r="D6107" s="1">
        <v>9</v>
      </c>
      <c r="E6107" s="4">
        <v>44623</v>
      </c>
      <c r="F6107" s="1" t="s">
        <v>15653</v>
      </c>
      <c r="G6107" s="1" t="s">
        <v>72</v>
      </c>
      <c r="H6107" s="1" t="s">
        <v>73</v>
      </c>
      <c r="I6107" s="1">
        <v>0</v>
      </c>
      <c r="J6107" s="1" t="s">
        <v>4960</v>
      </c>
      <c r="K6107" s="1">
        <v>0.6</v>
      </c>
      <c r="L6107" s="1" t="s">
        <v>75</v>
      </c>
      <c r="M6107" s="1">
        <v>0</v>
      </c>
      <c r="O6107" s="1">
        <v>0</v>
      </c>
      <c r="Q6107" s="1">
        <v>0</v>
      </c>
      <c r="S6107" s="1">
        <v>0</v>
      </c>
      <c r="U6107" s="1">
        <v>0</v>
      </c>
      <c r="W6107" s="1">
        <v>0</v>
      </c>
      <c r="Y6107" s="1">
        <v>0</v>
      </c>
      <c r="AA6107" s="1">
        <v>0</v>
      </c>
      <c r="AC6107" s="1">
        <v>0</v>
      </c>
      <c r="AE6107" s="1">
        <v>0</v>
      </c>
      <c r="AG6107" s="1">
        <v>2</v>
      </c>
      <c r="AH6107" s="1">
        <v>18000</v>
      </c>
    </row>
    <row r="6108" spans="1:34">
      <c r="A6108" s="1" t="s">
        <v>15654</v>
      </c>
      <c r="B6108" s="1" t="s">
        <v>15655</v>
      </c>
      <c r="C6108" s="1" t="s">
        <v>322</v>
      </c>
      <c r="D6108" s="1">
        <v>14</v>
      </c>
      <c r="E6108" s="1">
        <v>41085</v>
      </c>
      <c r="F6108" s="1" t="s">
        <v>20332</v>
      </c>
      <c r="G6108" s="1" t="s">
        <v>72</v>
      </c>
      <c r="H6108" s="1" t="s">
        <v>65</v>
      </c>
      <c r="I6108" s="1">
        <v>0.8</v>
      </c>
      <c r="J6108" s="1" t="s">
        <v>75</v>
      </c>
      <c r="K6108" s="1">
        <v>0</v>
      </c>
      <c r="M6108" s="1">
        <v>0</v>
      </c>
      <c r="O6108" s="1">
        <v>0</v>
      </c>
      <c r="Q6108" s="1">
        <v>0</v>
      </c>
      <c r="S6108" s="1">
        <v>0</v>
      </c>
      <c r="U6108" s="1">
        <v>0</v>
      </c>
      <c r="W6108" s="1">
        <v>0</v>
      </c>
      <c r="Y6108" s="1">
        <v>0</v>
      </c>
      <c r="AA6108" s="1">
        <v>0</v>
      </c>
      <c r="AC6108" s="1">
        <v>0</v>
      </c>
      <c r="AE6108" s="1">
        <v>0</v>
      </c>
      <c r="AG6108" s="1">
        <v>1</v>
      </c>
      <c r="AH6108" s="1">
        <v>0</v>
      </c>
    </row>
    <row r="6109" spans="1:34">
      <c r="A6109" s="1" t="s">
        <v>15656</v>
      </c>
      <c r="B6109" s="1" t="s">
        <v>15657</v>
      </c>
      <c r="C6109" s="1" t="s">
        <v>255</v>
      </c>
      <c r="D6109" s="1">
        <v>5</v>
      </c>
      <c r="E6109" s="4">
        <v>44639</v>
      </c>
      <c r="F6109" s="1" t="s">
        <v>15658</v>
      </c>
      <c r="G6109" s="1" t="s">
        <v>72</v>
      </c>
      <c r="H6109" s="1" t="s">
        <v>65</v>
      </c>
      <c r="I6109" s="1">
        <v>0.6</v>
      </c>
      <c r="J6109" s="1" t="s">
        <v>75</v>
      </c>
      <c r="K6109" s="1">
        <v>0</v>
      </c>
      <c r="M6109" s="1">
        <v>0</v>
      </c>
      <c r="O6109" s="1">
        <v>0</v>
      </c>
      <c r="Q6109" s="1">
        <v>0</v>
      </c>
      <c r="S6109" s="1">
        <v>0</v>
      </c>
      <c r="U6109" s="1">
        <v>0</v>
      </c>
      <c r="W6109" s="1">
        <v>0</v>
      </c>
      <c r="Y6109" s="1">
        <v>0</v>
      </c>
      <c r="AA6109" s="1">
        <v>0</v>
      </c>
      <c r="AC6109" s="1">
        <v>0</v>
      </c>
      <c r="AE6109" s="1">
        <v>0</v>
      </c>
      <c r="AG6109" s="1">
        <v>1</v>
      </c>
      <c r="AH6109" s="1">
        <v>0</v>
      </c>
    </row>
    <row r="6110" spans="1:34">
      <c r="A6110" s="1" t="s">
        <v>15659</v>
      </c>
      <c r="B6110" s="1" t="s">
        <v>15660</v>
      </c>
      <c r="C6110" s="1" t="s">
        <v>1232</v>
      </c>
      <c r="D6110" s="1">
        <v>44</v>
      </c>
      <c r="E6110" s="1">
        <v>41611</v>
      </c>
      <c r="F6110" s="1" t="s">
        <v>20332</v>
      </c>
      <c r="G6110" s="1" t="s">
        <v>72</v>
      </c>
      <c r="H6110" s="1" t="s">
        <v>65</v>
      </c>
      <c r="I6110" s="1">
        <v>0.8</v>
      </c>
      <c r="J6110" s="1" t="s">
        <v>75</v>
      </c>
      <c r="K6110" s="1">
        <v>0</v>
      </c>
      <c r="M6110" s="1">
        <v>0</v>
      </c>
      <c r="O6110" s="1">
        <v>0</v>
      </c>
      <c r="Q6110" s="1">
        <v>0</v>
      </c>
      <c r="S6110" s="1">
        <v>0</v>
      </c>
      <c r="U6110" s="1">
        <v>0</v>
      </c>
      <c r="W6110" s="1">
        <v>0</v>
      </c>
      <c r="Y6110" s="1">
        <v>0</v>
      </c>
      <c r="AA6110" s="1">
        <v>0</v>
      </c>
      <c r="AC6110" s="1">
        <v>0</v>
      </c>
      <c r="AE6110" s="1">
        <v>0</v>
      </c>
      <c r="AG6110" s="1">
        <v>1</v>
      </c>
      <c r="AH6110" s="1">
        <v>0</v>
      </c>
    </row>
    <row r="6111" spans="1:34">
      <c r="A6111" s="1" t="s">
        <v>15661</v>
      </c>
      <c r="B6111" s="1" t="s">
        <v>15662</v>
      </c>
      <c r="C6111" s="1" t="s">
        <v>129</v>
      </c>
      <c r="D6111" s="1">
        <v>48</v>
      </c>
      <c r="E6111" s="1">
        <v>41271</v>
      </c>
      <c r="F6111" s="1" t="s">
        <v>20332</v>
      </c>
      <c r="G6111" s="1" t="s">
        <v>72</v>
      </c>
      <c r="H6111" s="1" t="s">
        <v>65</v>
      </c>
      <c r="I6111" s="1">
        <v>0.8</v>
      </c>
      <c r="J6111" s="1" t="s">
        <v>75</v>
      </c>
      <c r="K6111" s="1">
        <v>0</v>
      </c>
      <c r="M6111" s="1">
        <v>0</v>
      </c>
      <c r="O6111" s="1">
        <v>0</v>
      </c>
      <c r="Q6111" s="1">
        <v>0</v>
      </c>
      <c r="S6111" s="1">
        <v>0</v>
      </c>
      <c r="U6111" s="1">
        <v>0</v>
      </c>
      <c r="W6111" s="1">
        <v>0</v>
      </c>
      <c r="Y6111" s="1">
        <v>0</v>
      </c>
      <c r="AA6111" s="1">
        <v>0</v>
      </c>
      <c r="AC6111" s="1">
        <v>0</v>
      </c>
      <c r="AE6111" s="1">
        <v>0</v>
      </c>
      <c r="AG6111" s="1">
        <v>1</v>
      </c>
      <c r="AH6111" s="1">
        <v>0</v>
      </c>
    </row>
    <row r="6112" spans="1:34">
      <c r="A6112" s="1" t="s">
        <v>15663</v>
      </c>
      <c r="B6112" s="1" t="s">
        <v>15664</v>
      </c>
      <c r="C6112" s="1" t="s">
        <v>193</v>
      </c>
      <c r="D6112" s="1">
        <v>2</v>
      </c>
      <c r="E6112" s="1">
        <v>42825</v>
      </c>
      <c r="F6112" s="1" t="s">
        <v>20332</v>
      </c>
      <c r="G6112" s="1" t="s">
        <v>72</v>
      </c>
      <c r="H6112" s="1" t="s">
        <v>65</v>
      </c>
      <c r="I6112" s="1">
        <v>0.5</v>
      </c>
      <c r="J6112" s="1" t="s">
        <v>75</v>
      </c>
      <c r="K6112" s="1">
        <v>0</v>
      </c>
      <c r="M6112" s="1">
        <v>0</v>
      </c>
      <c r="O6112" s="1">
        <v>0</v>
      </c>
      <c r="Q6112" s="1">
        <v>0</v>
      </c>
      <c r="S6112" s="1">
        <v>0</v>
      </c>
      <c r="U6112" s="1">
        <v>0</v>
      </c>
      <c r="W6112" s="1">
        <v>0</v>
      </c>
      <c r="Y6112" s="1">
        <v>0</v>
      </c>
      <c r="AA6112" s="1">
        <v>0</v>
      </c>
      <c r="AC6112" s="1">
        <v>0</v>
      </c>
      <c r="AE6112" s="1">
        <v>0</v>
      </c>
      <c r="AG6112" s="1">
        <v>1</v>
      </c>
      <c r="AH6112" s="1">
        <v>0</v>
      </c>
    </row>
    <row r="6113" spans="1:34">
      <c r="A6113" s="1" t="s">
        <v>15665</v>
      </c>
      <c r="B6113" s="1" t="s">
        <v>15666</v>
      </c>
      <c r="C6113" s="1" t="s">
        <v>259</v>
      </c>
      <c r="D6113" s="1">
        <v>19</v>
      </c>
      <c r="E6113" s="4">
        <v>44641</v>
      </c>
      <c r="F6113" s="1" t="s">
        <v>15667</v>
      </c>
      <c r="G6113" s="1" t="s">
        <v>80</v>
      </c>
      <c r="H6113" s="1" t="s">
        <v>73</v>
      </c>
      <c r="I6113" s="1">
        <v>0</v>
      </c>
      <c r="J6113" s="1" t="s">
        <v>81</v>
      </c>
      <c r="K6113" s="1">
        <v>0.4</v>
      </c>
      <c r="L6113" s="1" t="s">
        <v>82</v>
      </c>
      <c r="M6113" s="1">
        <v>0.45</v>
      </c>
      <c r="N6113" s="1" t="s">
        <v>83</v>
      </c>
      <c r="O6113" s="1">
        <v>0.6</v>
      </c>
      <c r="P6113" s="1" t="s">
        <v>84</v>
      </c>
      <c r="Q6113" s="1">
        <v>0.7</v>
      </c>
      <c r="R6113" s="1" t="s">
        <v>85</v>
      </c>
      <c r="S6113" s="1">
        <v>0</v>
      </c>
      <c r="U6113" s="1">
        <v>0</v>
      </c>
      <c r="W6113" s="1">
        <v>0</v>
      </c>
      <c r="Y6113" s="1">
        <v>0</v>
      </c>
      <c r="AA6113" s="1">
        <v>0</v>
      </c>
      <c r="AC6113" s="1">
        <v>0</v>
      </c>
      <c r="AE6113" s="1">
        <v>0</v>
      </c>
      <c r="AG6113" s="1">
        <v>4</v>
      </c>
      <c r="AH6113" s="1">
        <v>15000</v>
      </c>
    </row>
    <row r="6114" spans="1:34">
      <c r="A6114" s="1" t="s">
        <v>15668</v>
      </c>
      <c r="B6114" s="1" t="s">
        <v>15669</v>
      </c>
      <c r="C6114" s="1" t="s">
        <v>65</v>
      </c>
      <c r="D6114" s="1">
        <v>2</v>
      </c>
      <c r="E6114" s="4">
        <v>44649</v>
      </c>
      <c r="F6114" s="1" t="s">
        <v>15670</v>
      </c>
      <c r="G6114" s="1" t="s">
        <v>80</v>
      </c>
      <c r="H6114" s="1" t="s">
        <v>73</v>
      </c>
      <c r="I6114" s="1">
        <v>0</v>
      </c>
      <c r="J6114" s="1" t="s">
        <v>89</v>
      </c>
      <c r="K6114" s="1">
        <v>0.4</v>
      </c>
      <c r="L6114" s="1" t="s">
        <v>82</v>
      </c>
      <c r="M6114" s="1">
        <v>0.5</v>
      </c>
      <c r="N6114" s="1" t="s">
        <v>83</v>
      </c>
      <c r="O6114" s="1">
        <v>0.6</v>
      </c>
      <c r="P6114" s="1" t="s">
        <v>84</v>
      </c>
      <c r="Q6114" s="1">
        <v>0.8</v>
      </c>
      <c r="R6114" s="1" t="s">
        <v>85</v>
      </c>
      <c r="S6114" s="1">
        <v>0</v>
      </c>
      <c r="U6114" s="1">
        <v>0</v>
      </c>
      <c r="W6114" s="1">
        <v>0</v>
      </c>
      <c r="Y6114" s="1">
        <v>0</v>
      </c>
      <c r="AA6114" s="1">
        <v>0</v>
      </c>
      <c r="AC6114" s="1">
        <v>0</v>
      </c>
      <c r="AE6114" s="1">
        <v>0</v>
      </c>
      <c r="AG6114" s="1">
        <v>4</v>
      </c>
      <c r="AH6114" s="1">
        <v>12000</v>
      </c>
    </row>
    <row r="6115" spans="1:34">
      <c r="A6115" s="1" t="s">
        <v>15671</v>
      </c>
      <c r="B6115" s="1" t="s">
        <v>15672</v>
      </c>
      <c r="C6115" s="1" t="s">
        <v>1756</v>
      </c>
      <c r="D6115" s="1">
        <v>6</v>
      </c>
      <c r="E6115" s="4">
        <v>44680</v>
      </c>
      <c r="F6115" s="1" t="s">
        <v>15673</v>
      </c>
      <c r="G6115" s="1" t="s">
        <v>80</v>
      </c>
      <c r="H6115" s="1" t="s">
        <v>65</v>
      </c>
      <c r="I6115" s="1">
        <v>0.7</v>
      </c>
      <c r="J6115" s="1" t="s">
        <v>75</v>
      </c>
      <c r="K6115" s="1">
        <v>0</v>
      </c>
      <c r="M6115" s="1">
        <v>0</v>
      </c>
      <c r="O6115" s="1">
        <v>0</v>
      </c>
      <c r="Q6115" s="1">
        <v>0</v>
      </c>
      <c r="S6115" s="1">
        <v>0</v>
      </c>
      <c r="U6115" s="1">
        <v>0</v>
      </c>
      <c r="W6115" s="1">
        <v>0</v>
      </c>
      <c r="Y6115" s="1">
        <v>0</v>
      </c>
      <c r="AA6115" s="1">
        <v>0</v>
      </c>
      <c r="AC6115" s="1">
        <v>0</v>
      </c>
      <c r="AE6115" s="1">
        <v>0</v>
      </c>
      <c r="AG6115" s="1">
        <v>1</v>
      </c>
      <c r="AH6115" s="1">
        <v>0</v>
      </c>
    </row>
    <row r="6116" spans="1:34">
      <c r="A6116" s="1" t="s">
        <v>15674</v>
      </c>
      <c r="B6116" s="1" t="s">
        <v>15675</v>
      </c>
      <c r="C6116" s="1" t="s">
        <v>1337</v>
      </c>
      <c r="D6116" s="1">
        <v>6</v>
      </c>
      <c r="E6116" s="4">
        <v>44651</v>
      </c>
      <c r="F6116" s="1" t="s">
        <v>15676</v>
      </c>
      <c r="G6116" s="1" t="s">
        <v>80</v>
      </c>
      <c r="H6116" s="1" t="s">
        <v>73</v>
      </c>
      <c r="I6116" s="1">
        <v>0</v>
      </c>
      <c r="J6116" s="1" t="s">
        <v>74</v>
      </c>
      <c r="K6116" s="1">
        <v>0.5</v>
      </c>
      <c r="L6116" s="1" t="s">
        <v>82</v>
      </c>
      <c r="M6116" s="1">
        <v>0.65</v>
      </c>
      <c r="N6116" s="1" t="s">
        <v>83</v>
      </c>
      <c r="O6116" s="1">
        <v>0.7</v>
      </c>
      <c r="P6116" s="1" t="s">
        <v>84</v>
      </c>
      <c r="Q6116" s="1">
        <v>0.8</v>
      </c>
      <c r="R6116" s="1" t="s">
        <v>85</v>
      </c>
      <c r="S6116" s="1">
        <v>0</v>
      </c>
      <c r="U6116" s="1">
        <v>0</v>
      </c>
      <c r="W6116" s="1">
        <v>0</v>
      </c>
      <c r="Y6116" s="1">
        <v>0</v>
      </c>
      <c r="AA6116" s="1">
        <v>0</v>
      </c>
      <c r="AC6116" s="1">
        <v>0</v>
      </c>
      <c r="AE6116" s="1">
        <v>0</v>
      </c>
      <c r="AG6116" s="1">
        <v>4</v>
      </c>
      <c r="AH6116" s="1">
        <v>10000</v>
      </c>
    </row>
    <row r="6117" spans="1:34">
      <c r="A6117" s="1" t="s">
        <v>15677</v>
      </c>
      <c r="B6117" s="1" t="s">
        <v>15678</v>
      </c>
      <c r="C6117" s="1" t="s">
        <v>533</v>
      </c>
      <c r="D6117" s="1">
        <v>4</v>
      </c>
      <c r="E6117" s="1">
        <v>39176</v>
      </c>
      <c r="F6117" s="1" t="s">
        <v>20332</v>
      </c>
      <c r="G6117" s="1" t="s">
        <v>72</v>
      </c>
      <c r="H6117" s="1" t="s">
        <v>65</v>
      </c>
      <c r="I6117" s="1">
        <v>0.5</v>
      </c>
      <c r="J6117" s="1" t="s">
        <v>75</v>
      </c>
      <c r="K6117" s="1">
        <v>0</v>
      </c>
      <c r="M6117" s="1">
        <v>0</v>
      </c>
      <c r="O6117" s="1">
        <v>0</v>
      </c>
      <c r="Q6117" s="1">
        <v>0</v>
      </c>
      <c r="S6117" s="1">
        <v>0</v>
      </c>
      <c r="U6117" s="1">
        <v>0</v>
      </c>
      <c r="W6117" s="1">
        <v>0</v>
      </c>
      <c r="Y6117" s="1">
        <v>0</v>
      </c>
      <c r="AA6117" s="1">
        <v>0</v>
      </c>
      <c r="AC6117" s="1">
        <v>0</v>
      </c>
      <c r="AE6117" s="1">
        <v>0</v>
      </c>
      <c r="AG6117" s="1">
        <v>1</v>
      </c>
      <c r="AH6117" s="1">
        <v>0</v>
      </c>
    </row>
    <row r="6118" spans="1:34">
      <c r="A6118" s="1" t="s">
        <v>15679</v>
      </c>
      <c r="B6118" s="1" t="s">
        <v>15680</v>
      </c>
      <c r="C6118" s="1" t="s">
        <v>115</v>
      </c>
      <c r="H6118" s="1" t="s">
        <v>65</v>
      </c>
      <c r="I6118" s="1" t="s">
        <v>66</v>
      </c>
      <c r="V6118" s="1" t="s">
        <v>67</v>
      </c>
    </row>
    <row r="6119" spans="1:34">
      <c r="A6119" s="1" t="s">
        <v>15681</v>
      </c>
      <c r="B6119" s="1" t="s">
        <v>15682</v>
      </c>
      <c r="C6119" s="1" t="s">
        <v>259</v>
      </c>
      <c r="D6119" s="1">
        <v>29</v>
      </c>
      <c r="E6119" s="4">
        <v>44648</v>
      </c>
      <c r="F6119" s="1" t="s">
        <v>15683</v>
      </c>
      <c r="G6119" s="1" t="s">
        <v>72</v>
      </c>
      <c r="H6119" s="1" t="s">
        <v>73</v>
      </c>
      <c r="I6119" s="1">
        <v>0</v>
      </c>
      <c r="J6119" s="1" t="s">
        <v>81</v>
      </c>
      <c r="K6119" s="1">
        <v>0.8</v>
      </c>
      <c r="L6119" s="1" t="s">
        <v>75</v>
      </c>
      <c r="M6119" s="1">
        <v>0</v>
      </c>
      <c r="O6119" s="1">
        <v>0</v>
      </c>
      <c r="Q6119" s="1">
        <v>0</v>
      </c>
      <c r="S6119" s="1">
        <v>0</v>
      </c>
      <c r="U6119" s="1">
        <v>0</v>
      </c>
      <c r="W6119" s="1">
        <v>0</v>
      </c>
      <c r="Y6119" s="1">
        <v>0</v>
      </c>
      <c r="AA6119" s="1">
        <v>0</v>
      </c>
      <c r="AC6119" s="1">
        <v>0</v>
      </c>
      <c r="AE6119" s="1">
        <v>0</v>
      </c>
      <c r="AG6119" s="1">
        <v>2</v>
      </c>
      <c r="AH6119" s="1">
        <v>15000</v>
      </c>
    </row>
    <row r="6120" spans="1:34">
      <c r="A6120" s="1" t="s">
        <v>15684</v>
      </c>
      <c r="B6120" s="1" t="s">
        <v>15685</v>
      </c>
      <c r="C6120" s="1" t="s">
        <v>129</v>
      </c>
      <c r="D6120" s="1">
        <v>3</v>
      </c>
      <c r="E6120" s="1">
        <v>44088</v>
      </c>
      <c r="F6120" s="1" t="s">
        <v>20332</v>
      </c>
      <c r="G6120" s="1" t="s">
        <v>72</v>
      </c>
      <c r="H6120" s="1" t="s">
        <v>73</v>
      </c>
      <c r="I6120" s="1">
        <v>0</v>
      </c>
      <c r="J6120" s="1" t="s">
        <v>187</v>
      </c>
      <c r="K6120" s="1">
        <v>0.8</v>
      </c>
      <c r="L6120" s="1" t="s">
        <v>75</v>
      </c>
      <c r="M6120" s="1">
        <v>0</v>
      </c>
      <c r="O6120" s="1">
        <v>0</v>
      </c>
      <c r="Q6120" s="1">
        <v>0</v>
      </c>
      <c r="S6120" s="1">
        <v>0</v>
      </c>
      <c r="U6120" s="1">
        <v>0</v>
      </c>
      <c r="W6120" s="1">
        <v>0</v>
      </c>
      <c r="Y6120" s="1">
        <v>0</v>
      </c>
      <c r="AA6120" s="1">
        <v>0</v>
      </c>
      <c r="AC6120" s="1">
        <v>0</v>
      </c>
      <c r="AE6120" s="1">
        <v>0</v>
      </c>
      <c r="AG6120" s="1">
        <v>2</v>
      </c>
      <c r="AH6120" s="1">
        <v>9000</v>
      </c>
    </row>
    <row r="6121" spans="1:34">
      <c r="A6121" s="1" t="s">
        <v>15686</v>
      </c>
      <c r="B6121" s="1" t="s">
        <v>15687</v>
      </c>
      <c r="C6121" s="1" t="s">
        <v>129</v>
      </c>
      <c r="H6121" s="1" t="s">
        <v>65</v>
      </c>
      <c r="I6121" s="1" t="s">
        <v>66</v>
      </c>
      <c r="V6121" s="1" t="s">
        <v>67</v>
      </c>
    </row>
    <row r="6122" spans="1:34">
      <c r="A6122" s="1" t="s">
        <v>15688</v>
      </c>
      <c r="B6122" s="1" t="s">
        <v>15689</v>
      </c>
      <c r="C6122" s="1" t="s">
        <v>322</v>
      </c>
      <c r="D6122" s="1">
        <v>10</v>
      </c>
      <c r="E6122" s="1">
        <v>43544</v>
      </c>
      <c r="F6122" s="1" t="s">
        <v>20332</v>
      </c>
      <c r="G6122" s="1" t="s">
        <v>72</v>
      </c>
      <c r="H6122" s="1" t="s">
        <v>65</v>
      </c>
      <c r="I6122" s="1">
        <v>0.5</v>
      </c>
      <c r="J6122" s="1" t="s">
        <v>75</v>
      </c>
      <c r="K6122" s="1">
        <v>0</v>
      </c>
      <c r="M6122" s="1">
        <v>0</v>
      </c>
      <c r="O6122" s="1">
        <v>0</v>
      </c>
      <c r="Q6122" s="1">
        <v>0</v>
      </c>
      <c r="S6122" s="1">
        <v>0</v>
      </c>
      <c r="U6122" s="1">
        <v>0</v>
      </c>
      <c r="W6122" s="1">
        <v>0</v>
      </c>
      <c r="Y6122" s="1">
        <v>0</v>
      </c>
      <c r="AA6122" s="1">
        <v>0</v>
      </c>
      <c r="AC6122" s="1">
        <v>0</v>
      </c>
      <c r="AE6122" s="1">
        <v>0</v>
      </c>
      <c r="AG6122" s="1">
        <v>1</v>
      </c>
      <c r="AH6122" s="1">
        <v>0</v>
      </c>
    </row>
    <row r="6123" spans="1:34">
      <c r="A6123" s="1" t="s">
        <v>15690</v>
      </c>
      <c r="B6123" s="1" t="s">
        <v>15691</v>
      </c>
      <c r="C6123" s="1" t="s">
        <v>135</v>
      </c>
      <c r="D6123" s="1">
        <v>2</v>
      </c>
      <c r="E6123" s="1">
        <v>38412</v>
      </c>
      <c r="F6123" s="1" t="s">
        <v>20332</v>
      </c>
      <c r="G6123" s="1" t="s">
        <v>72</v>
      </c>
      <c r="H6123" s="1" t="s">
        <v>65</v>
      </c>
      <c r="I6123" s="1">
        <v>0.2</v>
      </c>
      <c r="J6123" s="1" t="s">
        <v>75</v>
      </c>
      <c r="K6123" s="1">
        <v>0</v>
      </c>
      <c r="M6123" s="1">
        <v>0</v>
      </c>
      <c r="O6123" s="1">
        <v>0</v>
      </c>
      <c r="Q6123" s="1">
        <v>0</v>
      </c>
      <c r="S6123" s="1">
        <v>0</v>
      </c>
      <c r="U6123" s="1">
        <v>0</v>
      </c>
      <c r="W6123" s="1">
        <v>0</v>
      </c>
      <c r="Y6123" s="1">
        <v>0</v>
      </c>
      <c r="AA6123" s="1">
        <v>0</v>
      </c>
      <c r="AC6123" s="1">
        <v>0</v>
      </c>
      <c r="AE6123" s="1">
        <v>0</v>
      </c>
      <c r="AG6123" s="1">
        <v>1</v>
      </c>
      <c r="AH6123" s="1">
        <v>0</v>
      </c>
    </row>
    <row r="6124" spans="1:34">
      <c r="A6124" s="1" t="s">
        <v>15692</v>
      </c>
      <c r="B6124" s="1" t="s">
        <v>15693</v>
      </c>
      <c r="C6124" s="1" t="s">
        <v>112</v>
      </c>
      <c r="D6124" s="1">
        <v>3</v>
      </c>
      <c r="E6124" s="1">
        <v>44314</v>
      </c>
      <c r="F6124" s="1" t="s">
        <v>20332</v>
      </c>
      <c r="G6124" s="1" t="s">
        <v>72</v>
      </c>
      <c r="H6124" s="1" t="s">
        <v>65</v>
      </c>
      <c r="I6124" s="1">
        <v>0.8</v>
      </c>
      <c r="J6124" s="1" t="s">
        <v>75</v>
      </c>
      <c r="K6124" s="1">
        <v>0</v>
      </c>
      <c r="M6124" s="1">
        <v>0</v>
      </c>
      <c r="O6124" s="1">
        <v>0</v>
      </c>
      <c r="Q6124" s="1">
        <v>0</v>
      </c>
      <c r="S6124" s="1">
        <v>0</v>
      </c>
      <c r="U6124" s="1">
        <v>0</v>
      </c>
      <c r="W6124" s="1">
        <v>0</v>
      </c>
      <c r="Y6124" s="1">
        <v>0</v>
      </c>
      <c r="AA6124" s="1">
        <v>0</v>
      </c>
      <c r="AC6124" s="1">
        <v>0</v>
      </c>
      <c r="AE6124" s="1">
        <v>0</v>
      </c>
      <c r="AG6124" s="1">
        <v>1</v>
      </c>
      <c r="AH6124" s="1">
        <v>0</v>
      </c>
    </row>
    <row r="6125" spans="1:34">
      <c r="A6125" s="1" t="s">
        <v>15694</v>
      </c>
      <c r="B6125" s="1" t="s">
        <v>15695</v>
      </c>
      <c r="C6125" s="1" t="s">
        <v>779</v>
      </c>
      <c r="D6125" s="1">
        <v>52</v>
      </c>
      <c r="E6125" s="4">
        <v>44707</v>
      </c>
      <c r="F6125" s="1" t="s">
        <v>15696</v>
      </c>
      <c r="G6125" s="1" t="s">
        <v>80</v>
      </c>
      <c r="H6125" s="1" t="s">
        <v>73</v>
      </c>
      <c r="I6125" s="1">
        <v>0</v>
      </c>
      <c r="J6125" s="1" t="s">
        <v>81</v>
      </c>
      <c r="K6125" s="1">
        <v>0.3</v>
      </c>
      <c r="L6125" s="1" t="s">
        <v>82</v>
      </c>
      <c r="M6125" s="1">
        <v>0.4</v>
      </c>
      <c r="N6125" s="1" t="s">
        <v>83</v>
      </c>
      <c r="O6125" s="1">
        <v>0.55000000000000004</v>
      </c>
      <c r="P6125" s="1" t="s">
        <v>84</v>
      </c>
      <c r="Q6125" s="1">
        <v>0.74</v>
      </c>
      <c r="R6125" s="1" t="s">
        <v>85</v>
      </c>
      <c r="S6125" s="1">
        <v>0</v>
      </c>
      <c r="U6125" s="1">
        <v>0</v>
      </c>
      <c r="W6125" s="1">
        <v>0</v>
      </c>
      <c r="Y6125" s="1">
        <v>0</v>
      </c>
      <c r="AA6125" s="1">
        <v>0</v>
      </c>
      <c r="AC6125" s="1">
        <v>0</v>
      </c>
      <c r="AE6125" s="1">
        <v>0</v>
      </c>
      <c r="AG6125" s="1">
        <v>4</v>
      </c>
      <c r="AH6125" s="1">
        <v>15000</v>
      </c>
    </row>
    <row r="6126" spans="1:34">
      <c r="A6126" s="1" t="s">
        <v>15697</v>
      </c>
      <c r="B6126" s="1" t="s">
        <v>15698</v>
      </c>
      <c r="C6126" s="1" t="s">
        <v>360</v>
      </c>
      <c r="H6126" s="1" t="s">
        <v>65</v>
      </c>
      <c r="I6126" s="1" t="s">
        <v>66</v>
      </c>
      <c r="V6126" s="1" t="s">
        <v>67</v>
      </c>
    </row>
    <row r="6127" spans="1:34">
      <c r="A6127" s="1" t="s">
        <v>15699</v>
      </c>
      <c r="B6127" s="1" t="s">
        <v>15700</v>
      </c>
      <c r="C6127" s="1" t="s">
        <v>2500</v>
      </c>
      <c r="D6127" s="1">
        <v>16</v>
      </c>
      <c r="E6127" s="4">
        <v>44678</v>
      </c>
      <c r="F6127" s="1" t="s">
        <v>15701</v>
      </c>
      <c r="G6127" s="1" t="s">
        <v>72</v>
      </c>
      <c r="H6127" s="1" t="s">
        <v>65</v>
      </c>
      <c r="I6127" s="1">
        <v>0.8</v>
      </c>
      <c r="J6127" s="1" t="s">
        <v>75</v>
      </c>
      <c r="K6127" s="1">
        <v>0</v>
      </c>
      <c r="M6127" s="1">
        <v>0</v>
      </c>
      <c r="O6127" s="1">
        <v>0</v>
      </c>
      <c r="Q6127" s="1">
        <v>0</v>
      </c>
      <c r="S6127" s="1">
        <v>0</v>
      </c>
      <c r="U6127" s="1">
        <v>0</v>
      </c>
      <c r="W6127" s="1">
        <v>0</v>
      </c>
      <c r="Y6127" s="1">
        <v>0</v>
      </c>
      <c r="AA6127" s="1">
        <v>0</v>
      </c>
      <c r="AC6127" s="1">
        <v>0</v>
      </c>
      <c r="AE6127" s="1">
        <v>0</v>
      </c>
      <c r="AG6127" s="1">
        <v>1</v>
      </c>
      <c r="AH6127" s="1">
        <v>0</v>
      </c>
    </row>
    <row r="6128" spans="1:34">
      <c r="A6128" s="1" t="s">
        <v>15702</v>
      </c>
      <c r="B6128" s="1" t="s">
        <v>15703</v>
      </c>
      <c r="C6128" s="1" t="s">
        <v>1331</v>
      </c>
      <c r="D6128" s="1">
        <v>33</v>
      </c>
      <c r="E6128" s="4">
        <v>44711</v>
      </c>
      <c r="F6128" s="1" t="s">
        <v>15704</v>
      </c>
      <c r="G6128" s="1" t="s">
        <v>80</v>
      </c>
      <c r="H6128" s="1" t="s">
        <v>73</v>
      </c>
      <c r="I6128" s="1">
        <v>0</v>
      </c>
      <c r="J6128" s="1" t="s">
        <v>15705</v>
      </c>
      <c r="K6128" s="1">
        <v>0</v>
      </c>
      <c r="L6128" s="1" t="s">
        <v>15706</v>
      </c>
      <c r="M6128" s="1">
        <v>0.68</v>
      </c>
      <c r="N6128" s="1" t="s">
        <v>82</v>
      </c>
      <c r="O6128" s="1">
        <v>0.7</v>
      </c>
      <c r="P6128" s="1" t="s">
        <v>83</v>
      </c>
      <c r="Q6128" s="1">
        <v>0.76</v>
      </c>
      <c r="R6128" s="1" t="s">
        <v>84</v>
      </c>
      <c r="S6128" s="1">
        <v>0.8</v>
      </c>
      <c r="T6128" s="1" t="s">
        <v>85</v>
      </c>
      <c r="U6128" s="1">
        <v>0</v>
      </c>
      <c r="W6128" s="1">
        <v>0</v>
      </c>
      <c r="Y6128" s="1">
        <v>0</v>
      </c>
      <c r="AA6128" s="1">
        <v>0</v>
      </c>
      <c r="AC6128" s="1">
        <v>0</v>
      </c>
      <c r="AE6128" s="1">
        <v>0</v>
      </c>
      <c r="AG6128" s="1">
        <v>6</v>
      </c>
      <c r="AH6128" s="1">
        <v>0</v>
      </c>
    </row>
    <row r="6129" spans="1:34">
      <c r="A6129" s="1" t="s">
        <v>15707</v>
      </c>
      <c r="B6129" s="1" t="s">
        <v>15708</v>
      </c>
      <c r="C6129" s="1" t="s">
        <v>365</v>
      </c>
      <c r="D6129" s="1">
        <v>10</v>
      </c>
      <c r="E6129" s="4">
        <v>44658</v>
      </c>
      <c r="F6129" s="1" t="s">
        <v>15709</v>
      </c>
      <c r="G6129" s="1" t="s">
        <v>72</v>
      </c>
      <c r="H6129" s="1" t="s">
        <v>73</v>
      </c>
      <c r="I6129" s="1">
        <v>0</v>
      </c>
      <c r="J6129" s="1" t="s">
        <v>74</v>
      </c>
      <c r="K6129" s="1">
        <v>0.8</v>
      </c>
      <c r="L6129" s="1" t="s">
        <v>75</v>
      </c>
      <c r="M6129" s="1">
        <v>0</v>
      </c>
      <c r="O6129" s="1">
        <v>0</v>
      </c>
      <c r="Q6129" s="1">
        <v>0</v>
      </c>
      <c r="S6129" s="1">
        <v>0</v>
      </c>
      <c r="U6129" s="1">
        <v>0</v>
      </c>
      <c r="W6129" s="1">
        <v>0</v>
      </c>
      <c r="Y6129" s="1">
        <v>0</v>
      </c>
      <c r="AA6129" s="1">
        <v>0</v>
      </c>
      <c r="AC6129" s="1">
        <v>0</v>
      </c>
      <c r="AE6129" s="1">
        <v>0</v>
      </c>
      <c r="AG6129" s="1">
        <v>2</v>
      </c>
      <c r="AH6129" s="1">
        <v>10000</v>
      </c>
    </row>
    <row r="6130" spans="1:34">
      <c r="A6130" s="1" t="s">
        <v>15710</v>
      </c>
      <c r="B6130" s="1" t="s">
        <v>15711</v>
      </c>
      <c r="C6130" s="1" t="s">
        <v>346</v>
      </c>
      <c r="D6130" s="1">
        <v>1</v>
      </c>
      <c r="E6130" s="1">
        <v>43518</v>
      </c>
      <c r="F6130" s="1" t="s">
        <v>20332</v>
      </c>
      <c r="G6130" s="1" t="s">
        <v>72</v>
      </c>
      <c r="H6130" s="1" t="s">
        <v>73</v>
      </c>
      <c r="I6130" s="1">
        <v>0</v>
      </c>
      <c r="J6130" s="1" t="s">
        <v>74</v>
      </c>
      <c r="K6130" s="1">
        <v>0.8</v>
      </c>
      <c r="L6130" s="1" t="s">
        <v>75</v>
      </c>
      <c r="M6130" s="1">
        <v>0</v>
      </c>
      <c r="O6130" s="1">
        <v>0</v>
      </c>
      <c r="Q6130" s="1">
        <v>0</v>
      </c>
      <c r="S6130" s="1">
        <v>0</v>
      </c>
      <c r="U6130" s="1">
        <v>0</v>
      </c>
      <c r="W6130" s="1">
        <v>0</v>
      </c>
      <c r="Y6130" s="1">
        <v>0</v>
      </c>
      <c r="AA6130" s="1">
        <v>0</v>
      </c>
      <c r="AC6130" s="1">
        <v>0</v>
      </c>
      <c r="AE6130" s="1">
        <v>0</v>
      </c>
      <c r="AG6130" s="1">
        <v>2</v>
      </c>
      <c r="AH6130" s="1">
        <v>10000</v>
      </c>
    </row>
    <row r="6131" spans="1:34">
      <c r="A6131" s="1" t="s">
        <v>15712</v>
      </c>
      <c r="B6131" s="1" t="s">
        <v>15713</v>
      </c>
      <c r="C6131" s="1" t="s">
        <v>423</v>
      </c>
      <c r="H6131" s="1" t="s">
        <v>65</v>
      </c>
      <c r="I6131" s="1" t="s">
        <v>66</v>
      </c>
      <c r="V6131" s="1" t="s">
        <v>67</v>
      </c>
    </row>
    <row r="6132" spans="1:34">
      <c r="A6132" s="1" t="s">
        <v>15714</v>
      </c>
      <c r="B6132" s="1" t="s">
        <v>15715</v>
      </c>
      <c r="C6132" s="1" t="s">
        <v>65</v>
      </c>
      <c r="D6132" s="1">
        <v>10</v>
      </c>
      <c r="E6132" s="4">
        <v>44684</v>
      </c>
      <c r="F6132" s="1" t="s">
        <v>15716</v>
      </c>
      <c r="G6132" s="1" t="s">
        <v>72</v>
      </c>
      <c r="H6132" s="1" t="s">
        <v>65</v>
      </c>
      <c r="I6132" s="1">
        <v>0.6</v>
      </c>
      <c r="J6132" s="1" t="s">
        <v>75</v>
      </c>
      <c r="K6132" s="1">
        <v>0</v>
      </c>
      <c r="M6132" s="1">
        <v>0</v>
      </c>
      <c r="O6132" s="1">
        <v>0</v>
      </c>
      <c r="Q6132" s="1">
        <v>0</v>
      </c>
      <c r="S6132" s="1">
        <v>0</v>
      </c>
      <c r="U6132" s="1">
        <v>0</v>
      </c>
      <c r="W6132" s="1">
        <v>0</v>
      </c>
      <c r="Y6132" s="1">
        <v>0</v>
      </c>
      <c r="AA6132" s="1">
        <v>0</v>
      </c>
      <c r="AC6132" s="1">
        <v>0</v>
      </c>
      <c r="AE6132" s="1">
        <v>0</v>
      </c>
      <c r="AG6132" s="1">
        <v>1</v>
      </c>
      <c r="AH6132" s="1">
        <v>0</v>
      </c>
    </row>
    <row r="6133" spans="1:34">
      <c r="A6133" s="1" t="s">
        <v>15717</v>
      </c>
      <c r="B6133" s="1" t="s">
        <v>15718</v>
      </c>
      <c r="C6133" s="1" t="s">
        <v>185</v>
      </c>
      <c r="D6133" s="1">
        <v>7</v>
      </c>
      <c r="E6133" s="4">
        <v>44656</v>
      </c>
      <c r="F6133" s="1" t="s">
        <v>15719</v>
      </c>
      <c r="G6133" s="1" t="s">
        <v>72</v>
      </c>
      <c r="H6133" s="1" t="s">
        <v>73</v>
      </c>
      <c r="I6133" s="1">
        <v>0</v>
      </c>
      <c r="J6133" s="1" t="s">
        <v>74</v>
      </c>
      <c r="K6133" s="1">
        <v>0.75</v>
      </c>
      <c r="L6133" s="1" t="s">
        <v>75</v>
      </c>
      <c r="M6133" s="1">
        <v>0</v>
      </c>
      <c r="O6133" s="1">
        <v>0</v>
      </c>
      <c r="Q6133" s="1">
        <v>0</v>
      </c>
      <c r="S6133" s="1">
        <v>0</v>
      </c>
      <c r="U6133" s="1">
        <v>0</v>
      </c>
      <c r="W6133" s="1">
        <v>0</v>
      </c>
      <c r="Y6133" s="1">
        <v>0</v>
      </c>
      <c r="AA6133" s="1">
        <v>0</v>
      </c>
      <c r="AC6133" s="1">
        <v>0</v>
      </c>
      <c r="AE6133" s="1">
        <v>0</v>
      </c>
      <c r="AG6133" s="1">
        <v>2</v>
      </c>
      <c r="AH6133" s="1">
        <v>10000</v>
      </c>
    </row>
    <row r="6134" spans="1:34">
      <c r="A6134" s="1" t="s">
        <v>15720</v>
      </c>
      <c r="B6134" s="1" t="s">
        <v>15721</v>
      </c>
      <c r="C6134" s="1" t="s">
        <v>108</v>
      </c>
      <c r="D6134" s="1">
        <v>27</v>
      </c>
      <c r="E6134" s="1">
        <v>42863</v>
      </c>
      <c r="F6134" s="1" t="s">
        <v>20332</v>
      </c>
      <c r="G6134" s="1" t="s">
        <v>72</v>
      </c>
      <c r="H6134" s="1" t="s">
        <v>65</v>
      </c>
      <c r="I6134" s="1">
        <v>0.8</v>
      </c>
      <c r="J6134" s="1" t="s">
        <v>75</v>
      </c>
      <c r="K6134" s="1">
        <v>0</v>
      </c>
      <c r="M6134" s="1">
        <v>0</v>
      </c>
      <c r="O6134" s="1">
        <v>0</v>
      </c>
      <c r="Q6134" s="1">
        <v>0</v>
      </c>
      <c r="S6134" s="1">
        <v>0</v>
      </c>
      <c r="U6134" s="1">
        <v>0</v>
      </c>
      <c r="W6134" s="1">
        <v>0</v>
      </c>
      <c r="Y6134" s="1">
        <v>0</v>
      </c>
      <c r="AA6134" s="1">
        <v>0</v>
      </c>
      <c r="AC6134" s="1">
        <v>0</v>
      </c>
      <c r="AE6134" s="1">
        <v>0</v>
      </c>
      <c r="AG6134" s="1">
        <v>1</v>
      </c>
      <c r="AH6134" s="1">
        <v>0</v>
      </c>
    </row>
    <row r="6135" spans="1:34">
      <c r="A6135" s="1" t="s">
        <v>15722</v>
      </c>
      <c r="B6135" s="1" t="s">
        <v>15723</v>
      </c>
      <c r="C6135" s="1" t="s">
        <v>334</v>
      </c>
      <c r="D6135" s="1">
        <v>8</v>
      </c>
      <c r="E6135" s="4">
        <v>44711</v>
      </c>
      <c r="F6135" s="1" t="s">
        <v>15724</v>
      </c>
      <c r="G6135" s="1" t="s">
        <v>72</v>
      </c>
      <c r="H6135" s="1" t="s">
        <v>65</v>
      </c>
      <c r="I6135" s="1">
        <v>0.8</v>
      </c>
      <c r="J6135" s="1" t="s">
        <v>75</v>
      </c>
      <c r="K6135" s="1">
        <v>0</v>
      </c>
      <c r="M6135" s="1">
        <v>0</v>
      </c>
      <c r="O6135" s="1">
        <v>0</v>
      </c>
      <c r="Q6135" s="1">
        <v>0</v>
      </c>
      <c r="S6135" s="1">
        <v>0</v>
      </c>
      <c r="U6135" s="1">
        <v>0</v>
      </c>
      <c r="W6135" s="1">
        <v>0</v>
      </c>
      <c r="Y6135" s="1">
        <v>0</v>
      </c>
      <c r="AA6135" s="1">
        <v>0</v>
      </c>
      <c r="AC6135" s="1">
        <v>0</v>
      </c>
      <c r="AE6135" s="1">
        <v>0</v>
      </c>
      <c r="AG6135" s="1">
        <v>1</v>
      </c>
      <c r="AH6135" s="1">
        <v>0</v>
      </c>
    </row>
    <row r="6136" spans="1:34">
      <c r="A6136" s="1" t="s">
        <v>15725</v>
      </c>
      <c r="B6136" s="1" t="s">
        <v>15726</v>
      </c>
      <c r="C6136" s="1" t="s">
        <v>1756</v>
      </c>
      <c r="D6136" s="1">
        <v>15</v>
      </c>
      <c r="E6136" s="1">
        <v>42815</v>
      </c>
      <c r="F6136" s="1" t="s">
        <v>20332</v>
      </c>
      <c r="G6136" s="1" t="s">
        <v>72</v>
      </c>
      <c r="H6136" s="1" t="s">
        <v>65</v>
      </c>
      <c r="I6136" s="1">
        <v>0.6</v>
      </c>
      <c r="J6136" s="1" t="s">
        <v>75</v>
      </c>
      <c r="K6136" s="1">
        <v>0</v>
      </c>
      <c r="M6136" s="1">
        <v>0</v>
      </c>
      <c r="O6136" s="1">
        <v>0</v>
      </c>
      <c r="Q6136" s="1">
        <v>0</v>
      </c>
      <c r="S6136" s="1">
        <v>0</v>
      </c>
      <c r="U6136" s="1">
        <v>0</v>
      </c>
      <c r="W6136" s="1">
        <v>0</v>
      </c>
      <c r="Y6136" s="1">
        <v>0</v>
      </c>
      <c r="AA6136" s="1">
        <v>0</v>
      </c>
      <c r="AC6136" s="1">
        <v>0</v>
      </c>
      <c r="AE6136" s="1">
        <v>0</v>
      </c>
      <c r="AG6136" s="1">
        <v>1</v>
      </c>
      <c r="AH6136" s="1">
        <v>0</v>
      </c>
    </row>
    <row r="6137" spans="1:34">
      <c r="A6137" s="1" t="s">
        <v>15727</v>
      </c>
      <c r="B6137" s="1" t="s">
        <v>15728</v>
      </c>
      <c r="C6137" s="1" t="s">
        <v>172</v>
      </c>
      <c r="D6137" s="1">
        <v>5</v>
      </c>
      <c r="E6137" s="1">
        <v>43551</v>
      </c>
      <c r="F6137" s="1" t="s">
        <v>20332</v>
      </c>
      <c r="G6137" s="1" t="s">
        <v>72</v>
      </c>
      <c r="H6137" s="1" t="s">
        <v>65</v>
      </c>
      <c r="I6137" s="1">
        <v>0.8</v>
      </c>
      <c r="J6137" s="1" t="s">
        <v>75</v>
      </c>
      <c r="K6137" s="1">
        <v>0</v>
      </c>
      <c r="M6137" s="1">
        <v>0</v>
      </c>
      <c r="O6137" s="1">
        <v>0</v>
      </c>
      <c r="Q6137" s="1">
        <v>0</v>
      </c>
      <c r="S6137" s="1">
        <v>0</v>
      </c>
      <c r="U6137" s="1">
        <v>0</v>
      </c>
      <c r="W6137" s="1">
        <v>0</v>
      </c>
      <c r="Y6137" s="1">
        <v>0</v>
      </c>
      <c r="AA6137" s="1">
        <v>0</v>
      </c>
      <c r="AC6137" s="1">
        <v>0</v>
      </c>
      <c r="AE6137" s="1">
        <v>0</v>
      </c>
      <c r="AG6137" s="1">
        <v>1</v>
      </c>
      <c r="AH6137" s="1">
        <v>0</v>
      </c>
    </row>
    <row r="6138" spans="1:34">
      <c r="A6138" s="1" t="s">
        <v>15729</v>
      </c>
      <c r="B6138" s="1" t="s">
        <v>15730</v>
      </c>
      <c r="C6138" s="1" t="s">
        <v>506</v>
      </c>
      <c r="D6138" s="1">
        <v>31</v>
      </c>
      <c r="E6138" s="1">
        <v>41887</v>
      </c>
      <c r="F6138" s="1" t="s">
        <v>20332</v>
      </c>
      <c r="G6138" s="1" t="s">
        <v>72</v>
      </c>
      <c r="H6138" s="1" t="s">
        <v>73</v>
      </c>
      <c r="I6138" s="1">
        <v>0</v>
      </c>
      <c r="J6138" s="1" t="s">
        <v>20778</v>
      </c>
      <c r="K6138" s="1">
        <v>0.5</v>
      </c>
      <c r="L6138" s="1" t="s">
        <v>75</v>
      </c>
      <c r="M6138" s="1">
        <v>0</v>
      </c>
      <c r="O6138" s="1">
        <v>0</v>
      </c>
      <c r="Q6138" s="1">
        <v>0</v>
      </c>
      <c r="S6138" s="1">
        <v>0</v>
      </c>
      <c r="U6138" s="1">
        <v>0</v>
      </c>
      <c r="W6138" s="1">
        <v>0</v>
      </c>
      <c r="Y6138" s="1">
        <v>0</v>
      </c>
      <c r="AA6138" s="1">
        <v>0</v>
      </c>
      <c r="AC6138" s="1">
        <v>0</v>
      </c>
      <c r="AE6138" s="1">
        <v>0</v>
      </c>
      <c r="AG6138" s="1">
        <v>5</v>
      </c>
      <c r="AH6138" s="1">
        <v>0</v>
      </c>
    </row>
    <row r="6139" spans="1:34">
      <c r="A6139" s="1" t="s">
        <v>15731</v>
      </c>
      <c r="B6139" s="1" t="s">
        <v>15732</v>
      </c>
      <c r="C6139" s="1" t="s">
        <v>149</v>
      </c>
      <c r="D6139" s="1">
        <v>10</v>
      </c>
      <c r="E6139" s="1">
        <v>44623</v>
      </c>
      <c r="F6139" s="1" t="s">
        <v>20779</v>
      </c>
      <c r="G6139" s="1" t="s">
        <v>80</v>
      </c>
      <c r="H6139" s="1" t="s">
        <v>73</v>
      </c>
      <c r="I6139" s="1">
        <v>0</v>
      </c>
      <c r="J6139" s="1" t="s">
        <v>331</v>
      </c>
      <c r="K6139" s="1">
        <v>0.6</v>
      </c>
      <c r="L6139" s="1" t="s">
        <v>82</v>
      </c>
      <c r="M6139" s="1">
        <v>0.65</v>
      </c>
      <c r="N6139" s="1" t="s">
        <v>83</v>
      </c>
      <c r="O6139" s="1">
        <v>0.75</v>
      </c>
      <c r="P6139" s="1" t="s">
        <v>84</v>
      </c>
      <c r="Q6139" s="1">
        <v>0.8</v>
      </c>
      <c r="R6139" s="1" t="s">
        <v>85</v>
      </c>
      <c r="S6139" s="1">
        <v>0</v>
      </c>
      <c r="U6139" s="1">
        <v>0</v>
      </c>
      <c r="W6139" s="1">
        <v>0</v>
      </c>
      <c r="Y6139" s="1">
        <v>0</v>
      </c>
      <c r="AA6139" s="1">
        <v>0</v>
      </c>
      <c r="AC6139" s="1">
        <v>0</v>
      </c>
      <c r="AE6139" s="1">
        <v>0</v>
      </c>
      <c r="AG6139" s="1">
        <v>4</v>
      </c>
      <c r="AH6139" s="1">
        <v>9500</v>
      </c>
    </row>
    <row r="6140" spans="1:34">
      <c r="A6140" s="1" t="s">
        <v>15733</v>
      </c>
      <c r="B6140" s="1" t="s">
        <v>15734</v>
      </c>
      <c r="C6140" s="1" t="s">
        <v>322</v>
      </c>
      <c r="D6140" s="1">
        <v>14</v>
      </c>
      <c r="E6140" s="1">
        <v>44712</v>
      </c>
      <c r="F6140" s="1" t="s">
        <v>20780</v>
      </c>
      <c r="G6140" s="1" t="s">
        <v>72</v>
      </c>
      <c r="H6140" s="1" t="s">
        <v>65</v>
      </c>
      <c r="I6140" s="1">
        <v>0.6</v>
      </c>
      <c r="J6140" s="1" t="s">
        <v>75</v>
      </c>
      <c r="K6140" s="1">
        <v>0</v>
      </c>
      <c r="M6140" s="1">
        <v>0</v>
      </c>
      <c r="O6140" s="1">
        <v>0</v>
      </c>
      <c r="Q6140" s="1">
        <v>0</v>
      </c>
      <c r="S6140" s="1">
        <v>0</v>
      </c>
      <c r="U6140" s="1">
        <v>0</v>
      </c>
      <c r="W6140" s="1">
        <v>0</v>
      </c>
      <c r="Y6140" s="1">
        <v>0</v>
      </c>
      <c r="AA6140" s="1">
        <v>0</v>
      </c>
      <c r="AC6140" s="1">
        <v>0</v>
      </c>
      <c r="AE6140" s="1">
        <v>0</v>
      </c>
      <c r="AG6140" s="1">
        <v>1</v>
      </c>
      <c r="AH6140" s="1">
        <v>0</v>
      </c>
    </row>
    <row r="6141" spans="1:34">
      <c r="A6141" s="1" t="s">
        <v>15735</v>
      </c>
      <c r="B6141" s="1" t="s">
        <v>15736</v>
      </c>
      <c r="C6141" s="1" t="s">
        <v>346</v>
      </c>
      <c r="D6141" s="1">
        <v>4</v>
      </c>
      <c r="E6141" s="1">
        <v>42823</v>
      </c>
      <c r="F6141" s="1" t="s">
        <v>20332</v>
      </c>
      <c r="G6141" s="1" t="s">
        <v>72</v>
      </c>
      <c r="H6141" s="1" t="s">
        <v>65</v>
      </c>
      <c r="I6141" s="1">
        <v>0.8</v>
      </c>
      <c r="J6141" s="1" t="s">
        <v>75</v>
      </c>
      <c r="K6141" s="1">
        <v>0</v>
      </c>
      <c r="M6141" s="1">
        <v>0</v>
      </c>
      <c r="O6141" s="1">
        <v>0</v>
      </c>
      <c r="Q6141" s="1">
        <v>0</v>
      </c>
      <c r="S6141" s="1">
        <v>0</v>
      </c>
      <c r="U6141" s="1">
        <v>0</v>
      </c>
      <c r="W6141" s="1">
        <v>0</v>
      </c>
      <c r="Y6141" s="1">
        <v>0</v>
      </c>
      <c r="AA6141" s="1">
        <v>0</v>
      </c>
      <c r="AC6141" s="1">
        <v>0</v>
      </c>
      <c r="AE6141" s="1">
        <v>0</v>
      </c>
      <c r="AG6141" s="1">
        <v>1</v>
      </c>
      <c r="AH6141" s="1">
        <v>0</v>
      </c>
    </row>
    <row r="6142" spans="1:34">
      <c r="A6142" s="1" t="s">
        <v>15737</v>
      </c>
      <c r="B6142" s="1" t="s">
        <v>15738</v>
      </c>
      <c r="C6142" s="1" t="s">
        <v>279</v>
      </c>
      <c r="D6142" s="1">
        <v>10</v>
      </c>
      <c r="E6142" s="4">
        <v>44691</v>
      </c>
      <c r="F6142" s="1" t="s">
        <v>15739</v>
      </c>
      <c r="G6142" s="1" t="s">
        <v>72</v>
      </c>
      <c r="H6142" s="1" t="s">
        <v>65</v>
      </c>
      <c r="I6142" s="1">
        <v>0.8</v>
      </c>
      <c r="J6142" s="1" t="s">
        <v>75</v>
      </c>
      <c r="K6142" s="1">
        <v>0</v>
      </c>
      <c r="M6142" s="1">
        <v>0</v>
      </c>
      <c r="O6142" s="1">
        <v>0</v>
      </c>
      <c r="Q6142" s="1">
        <v>0</v>
      </c>
      <c r="S6142" s="1">
        <v>0</v>
      </c>
      <c r="U6142" s="1">
        <v>0</v>
      </c>
      <c r="W6142" s="1">
        <v>0</v>
      </c>
      <c r="Y6142" s="1">
        <v>0</v>
      </c>
      <c r="AA6142" s="1">
        <v>0</v>
      </c>
      <c r="AC6142" s="1">
        <v>0</v>
      </c>
      <c r="AE6142" s="1">
        <v>0</v>
      </c>
      <c r="AG6142" s="1">
        <v>1</v>
      </c>
      <c r="AH6142" s="1">
        <v>0</v>
      </c>
    </row>
    <row r="6143" spans="1:34">
      <c r="A6143" s="1" t="s">
        <v>15740</v>
      </c>
      <c r="B6143" s="1" t="s">
        <v>15741</v>
      </c>
      <c r="C6143" s="1" t="s">
        <v>126</v>
      </c>
      <c r="H6143" s="1" t="s">
        <v>65</v>
      </c>
      <c r="I6143" s="1" t="s">
        <v>66</v>
      </c>
      <c r="V6143" s="1" t="s">
        <v>67</v>
      </c>
    </row>
    <row r="6144" spans="1:34">
      <c r="A6144" s="1" t="s">
        <v>15742</v>
      </c>
      <c r="B6144" s="1" t="s">
        <v>15743</v>
      </c>
      <c r="C6144" s="1" t="s">
        <v>2500</v>
      </c>
      <c r="D6144" s="1">
        <v>7</v>
      </c>
      <c r="E6144" s="4">
        <v>44665</v>
      </c>
      <c r="F6144" s="1" t="s">
        <v>15744</v>
      </c>
      <c r="G6144" s="1" t="s">
        <v>72</v>
      </c>
      <c r="H6144" s="1" t="s">
        <v>65</v>
      </c>
      <c r="I6144" s="1">
        <v>0.7</v>
      </c>
      <c r="J6144" s="1" t="s">
        <v>75</v>
      </c>
      <c r="K6144" s="1">
        <v>0</v>
      </c>
      <c r="M6144" s="1">
        <v>0</v>
      </c>
      <c r="O6144" s="1">
        <v>0</v>
      </c>
      <c r="Q6144" s="1">
        <v>0</v>
      </c>
      <c r="S6144" s="1">
        <v>0</v>
      </c>
      <c r="U6144" s="1">
        <v>0</v>
      </c>
      <c r="W6144" s="1">
        <v>0</v>
      </c>
      <c r="Y6144" s="1">
        <v>0</v>
      </c>
      <c r="AA6144" s="1">
        <v>0</v>
      </c>
      <c r="AC6144" s="1">
        <v>0</v>
      </c>
      <c r="AE6144" s="1">
        <v>0</v>
      </c>
      <c r="AG6144" s="1">
        <v>1</v>
      </c>
      <c r="AH6144" s="1">
        <v>0</v>
      </c>
    </row>
    <row r="6145" spans="1:34">
      <c r="A6145" s="1" t="s">
        <v>15745</v>
      </c>
      <c r="B6145" s="1" t="s">
        <v>15746</v>
      </c>
      <c r="C6145" s="1" t="s">
        <v>302</v>
      </c>
      <c r="D6145" s="1">
        <v>5</v>
      </c>
      <c r="E6145" s="4">
        <v>44645</v>
      </c>
      <c r="F6145" s="1" t="s">
        <v>15747</v>
      </c>
      <c r="G6145" s="1" t="s">
        <v>72</v>
      </c>
      <c r="H6145" s="1" t="s">
        <v>73</v>
      </c>
      <c r="I6145" s="1">
        <v>0</v>
      </c>
      <c r="J6145" s="1" t="s">
        <v>74</v>
      </c>
      <c r="K6145" s="1">
        <v>0.8</v>
      </c>
      <c r="L6145" s="1" t="s">
        <v>75</v>
      </c>
      <c r="M6145" s="1">
        <v>0</v>
      </c>
      <c r="O6145" s="1">
        <v>0</v>
      </c>
      <c r="Q6145" s="1">
        <v>0</v>
      </c>
      <c r="S6145" s="1">
        <v>0</v>
      </c>
      <c r="U6145" s="1">
        <v>0</v>
      </c>
      <c r="W6145" s="1">
        <v>0</v>
      </c>
      <c r="Y6145" s="1">
        <v>0</v>
      </c>
      <c r="AA6145" s="1">
        <v>0</v>
      </c>
      <c r="AC6145" s="1">
        <v>0</v>
      </c>
      <c r="AE6145" s="1">
        <v>0</v>
      </c>
      <c r="AG6145" s="1">
        <v>2</v>
      </c>
      <c r="AH6145" s="1">
        <v>10000</v>
      </c>
    </row>
    <row r="6146" spans="1:34">
      <c r="A6146" s="1" t="s">
        <v>15748</v>
      </c>
      <c r="B6146" s="1" t="s">
        <v>15749</v>
      </c>
      <c r="C6146" s="1" t="s">
        <v>108</v>
      </c>
      <c r="D6146" s="1">
        <v>6</v>
      </c>
      <c r="E6146" s="1">
        <v>44316</v>
      </c>
      <c r="F6146" s="1" t="s">
        <v>20332</v>
      </c>
      <c r="G6146" s="1" t="s">
        <v>72</v>
      </c>
      <c r="H6146" s="1" t="s">
        <v>65</v>
      </c>
      <c r="I6146" s="1">
        <v>0.8</v>
      </c>
      <c r="J6146" s="1" t="s">
        <v>75</v>
      </c>
      <c r="K6146" s="1">
        <v>0</v>
      </c>
      <c r="M6146" s="1">
        <v>0</v>
      </c>
      <c r="O6146" s="1">
        <v>0</v>
      </c>
      <c r="Q6146" s="1">
        <v>0</v>
      </c>
      <c r="S6146" s="1">
        <v>0</v>
      </c>
      <c r="U6146" s="1">
        <v>0</v>
      </c>
      <c r="W6146" s="1">
        <v>0</v>
      </c>
      <c r="Y6146" s="1">
        <v>0</v>
      </c>
      <c r="AA6146" s="1">
        <v>0</v>
      </c>
      <c r="AC6146" s="1">
        <v>0</v>
      </c>
      <c r="AE6146" s="1">
        <v>0</v>
      </c>
      <c r="AG6146" s="1">
        <v>1</v>
      </c>
      <c r="AH6146" s="1">
        <v>0</v>
      </c>
    </row>
    <row r="6147" spans="1:34">
      <c r="A6147" s="1" t="s">
        <v>15750</v>
      </c>
      <c r="B6147" s="1" t="s">
        <v>15751</v>
      </c>
      <c r="C6147" s="1" t="s">
        <v>132</v>
      </c>
      <c r="D6147" s="1">
        <v>5</v>
      </c>
      <c r="E6147" s="1">
        <v>44712</v>
      </c>
      <c r="F6147" s="1" t="s">
        <v>20781</v>
      </c>
      <c r="G6147" s="1" t="s">
        <v>72</v>
      </c>
      <c r="H6147" s="1" t="s">
        <v>65</v>
      </c>
      <c r="I6147" s="1">
        <v>0.6</v>
      </c>
      <c r="J6147" s="1" t="s">
        <v>75</v>
      </c>
      <c r="K6147" s="1">
        <v>0</v>
      </c>
      <c r="M6147" s="1">
        <v>0</v>
      </c>
      <c r="O6147" s="1">
        <v>0</v>
      </c>
      <c r="Q6147" s="1">
        <v>0</v>
      </c>
      <c r="S6147" s="1">
        <v>0</v>
      </c>
      <c r="U6147" s="1">
        <v>0</v>
      </c>
      <c r="W6147" s="1">
        <v>0</v>
      </c>
      <c r="Y6147" s="1">
        <v>0</v>
      </c>
      <c r="AA6147" s="1">
        <v>0</v>
      </c>
      <c r="AC6147" s="1">
        <v>0</v>
      </c>
      <c r="AE6147" s="1">
        <v>0</v>
      </c>
      <c r="AG6147" s="1">
        <v>1</v>
      </c>
      <c r="AH6147" s="1">
        <v>0</v>
      </c>
    </row>
    <row r="6148" spans="1:34">
      <c r="A6148" s="1" t="s">
        <v>15752</v>
      </c>
      <c r="B6148" s="1" t="s">
        <v>15753</v>
      </c>
      <c r="C6148" s="1" t="s">
        <v>255</v>
      </c>
      <c r="D6148" s="1">
        <v>5</v>
      </c>
      <c r="E6148" s="4">
        <v>44627</v>
      </c>
      <c r="F6148" s="1" t="s">
        <v>15754</v>
      </c>
      <c r="G6148" s="1" t="s">
        <v>72</v>
      </c>
      <c r="H6148" s="1" t="s">
        <v>73</v>
      </c>
      <c r="I6148" s="1">
        <v>0</v>
      </c>
      <c r="J6148" s="1" t="s">
        <v>1490</v>
      </c>
      <c r="K6148" s="1">
        <v>0.8</v>
      </c>
      <c r="L6148" s="1" t="s">
        <v>75</v>
      </c>
      <c r="M6148" s="1">
        <v>0</v>
      </c>
      <c r="O6148" s="1">
        <v>0</v>
      </c>
      <c r="Q6148" s="1">
        <v>0</v>
      </c>
      <c r="S6148" s="1">
        <v>0</v>
      </c>
      <c r="U6148" s="1">
        <v>0</v>
      </c>
      <c r="W6148" s="1">
        <v>0</v>
      </c>
      <c r="Y6148" s="1">
        <v>0</v>
      </c>
      <c r="AA6148" s="1">
        <v>0</v>
      </c>
      <c r="AC6148" s="1">
        <v>0</v>
      </c>
      <c r="AE6148" s="1">
        <v>0</v>
      </c>
      <c r="AG6148" s="1">
        <v>2</v>
      </c>
      <c r="AH6148" s="1">
        <v>5000</v>
      </c>
    </row>
    <row r="6149" spans="1:34">
      <c r="A6149" s="1" t="s">
        <v>15755</v>
      </c>
      <c r="B6149" s="1" t="s">
        <v>15756</v>
      </c>
      <c r="C6149" s="1" t="s">
        <v>212</v>
      </c>
      <c r="D6149" s="1">
        <v>36</v>
      </c>
      <c r="E6149" s="1">
        <v>44186</v>
      </c>
      <c r="F6149" s="1" t="s">
        <v>20340</v>
      </c>
      <c r="G6149" s="1" t="s">
        <v>20341</v>
      </c>
      <c r="H6149" s="1" t="s">
        <v>73</v>
      </c>
      <c r="I6149" s="1">
        <v>0.6</v>
      </c>
      <c r="J6149" s="1" t="s">
        <v>82</v>
      </c>
      <c r="K6149" s="1">
        <v>0.7</v>
      </c>
      <c r="L6149" s="1" t="s">
        <v>83</v>
      </c>
      <c r="M6149" s="1">
        <v>0.78</v>
      </c>
      <c r="N6149" s="1" t="s">
        <v>84</v>
      </c>
      <c r="O6149" s="1">
        <v>0.79</v>
      </c>
      <c r="P6149" s="1" t="s">
        <v>85</v>
      </c>
      <c r="Q6149" s="1">
        <v>0</v>
      </c>
      <c r="S6149" s="1">
        <v>0</v>
      </c>
      <c r="U6149" s="1">
        <v>0</v>
      </c>
      <c r="W6149" s="1">
        <v>0</v>
      </c>
      <c r="Y6149" s="1">
        <v>0</v>
      </c>
      <c r="AA6149" s="1">
        <v>0</v>
      </c>
      <c r="AC6149" s="1">
        <v>0</v>
      </c>
      <c r="AE6149" s="1">
        <v>0</v>
      </c>
      <c r="AG6149" s="1">
        <v>3</v>
      </c>
      <c r="AH6149" s="1">
        <v>0</v>
      </c>
    </row>
    <row r="6150" spans="1:34">
      <c r="A6150" s="1" t="s">
        <v>15757</v>
      </c>
      <c r="B6150" s="1" t="s">
        <v>15758</v>
      </c>
      <c r="C6150" s="1" t="s">
        <v>3535</v>
      </c>
      <c r="D6150" s="1">
        <v>5</v>
      </c>
      <c r="E6150" s="4">
        <v>44603</v>
      </c>
      <c r="F6150" s="1" t="s">
        <v>15759</v>
      </c>
      <c r="G6150" s="1" t="s">
        <v>72</v>
      </c>
      <c r="H6150" s="1" t="s">
        <v>73</v>
      </c>
      <c r="I6150" s="1">
        <v>0</v>
      </c>
      <c r="J6150" s="1" t="s">
        <v>1194</v>
      </c>
      <c r="K6150" s="1">
        <v>0.55000000000000004</v>
      </c>
      <c r="L6150" s="1" t="s">
        <v>75</v>
      </c>
      <c r="M6150" s="1">
        <v>0</v>
      </c>
      <c r="O6150" s="1">
        <v>0</v>
      </c>
      <c r="Q6150" s="1">
        <v>0</v>
      </c>
      <c r="S6150" s="1">
        <v>0</v>
      </c>
      <c r="U6150" s="1">
        <v>0</v>
      </c>
      <c r="W6150" s="1">
        <v>0</v>
      </c>
      <c r="Y6150" s="1">
        <v>0</v>
      </c>
      <c r="AA6150" s="1">
        <v>0</v>
      </c>
      <c r="AC6150" s="1">
        <v>0</v>
      </c>
      <c r="AE6150" s="1">
        <v>0</v>
      </c>
      <c r="AG6150" s="1">
        <v>2</v>
      </c>
      <c r="AH6150" s="1">
        <v>12500</v>
      </c>
    </row>
    <row r="6151" spans="1:34">
      <c r="A6151" s="1" t="s">
        <v>15760</v>
      </c>
      <c r="B6151" s="1" t="s">
        <v>15761</v>
      </c>
      <c r="C6151" s="1" t="s">
        <v>491</v>
      </c>
      <c r="D6151" s="1">
        <v>37</v>
      </c>
      <c r="E6151" s="1">
        <v>41212</v>
      </c>
      <c r="F6151" s="1" t="s">
        <v>20340</v>
      </c>
      <c r="G6151" s="1" t="s">
        <v>20341</v>
      </c>
      <c r="H6151" s="1" t="s">
        <v>73</v>
      </c>
      <c r="I6151" s="1">
        <v>0</v>
      </c>
      <c r="J6151" s="1" t="s">
        <v>187</v>
      </c>
      <c r="K6151" s="1">
        <v>0.3</v>
      </c>
      <c r="L6151" s="1" t="s">
        <v>82</v>
      </c>
      <c r="M6151" s="1">
        <v>0.4</v>
      </c>
      <c r="N6151" s="1" t="s">
        <v>83</v>
      </c>
      <c r="O6151" s="1">
        <v>0.5</v>
      </c>
      <c r="P6151" s="1" t="s">
        <v>84</v>
      </c>
      <c r="Q6151" s="1">
        <v>0.6</v>
      </c>
      <c r="R6151" s="1" t="s">
        <v>85</v>
      </c>
      <c r="S6151" s="1">
        <v>0</v>
      </c>
      <c r="U6151" s="1">
        <v>0</v>
      </c>
      <c r="W6151" s="1">
        <v>0</v>
      </c>
      <c r="Y6151" s="1">
        <v>0</v>
      </c>
      <c r="AA6151" s="1">
        <v>0</v>
      </c>
      <c r="AC6151" s="1">
        <v>0</v>
      </c>
      <c r="AE6151" s="1">
        <v>0</v>
      </c>
      <c r="AG6151" s="1">
        <v>4</v>
      </c>
      <c r="AH6151" s="1">
        <v>9000</v>
      </c>
    </row>
    <row r="6152" spans="1:34">
      <c r="A6152" s="1" t="s">
        <v>15762</v>
      </c>
      <c r="B6152" s="1" t="s">
        <v>15763</v>
      </c>
      <c r="C6152" s="1" t="s">
        <v>491</v>
      </c>
      <c r="D6152" s="1">
        <v>43</v>
      </c>
      <c r="E6152" s="1">
        <v>44265</v>
      </c>
      <c r="F6152" s="1" t="s">
        <v>20332</v>
      </c>
      <c r="G6152" s="1" t="s">
        <v>72</v>
      </c>
      <c r="H6152" s="1" t="s">
        <v>65</v>
      </c>
      <c r="I6152" s="1">
        <v>0.5</v>
      </c>
      <c r="J6152" s="1" t="s">
        <v>75</v>
      </c>
      <c r="K6152" s="1">
        <v>0</v>
      </c>
      <c r="M6152" s="1">
        <v>0</v>
      </c>
      <c r="O6152" s="1">
        <v>0</v>
      </c>
      <c r="Q6152" s="1">
        <v>0</v>
      </c>
      <c r="S6152" s="1">
        <v>0</v>
      </c>
      <c r="U6152" s="1">
        <v>0</v>
      </c>
      <c r="W6152" s="1">
        <v>0</v>
      </c>
      <c r="Y6152" s="1">
        <v>0</v>
      </c>
      <c r="AA6152" s="1">
        <v>0</v>
      </c>
      <c r="AC6152" s="1">
        <v>0</v>
      </c>
      <c r="AE6152" s="1">
        <v>0</v>
      </c>
      <c r="AG6152" s="1">
        <v>1</v>
      </c>
      <c r="AH6152" s="1">
        <v>0</v>
      </c>
    </row>
    <row r="6153" spans="1:34">
      <c r="A6153" s="1" t="s">
        <v>15764</v>
      </c>
      <c r="B6153" s="1" t="s">
        <v>15765</v>
      </c>
      <c r="C6153" s="1" t="s">
        <v>279</v>
      </c>
      <c r="D6153" s="1">
        <v>4</v>
      </c>
      <c r="E6153" s="4">
        <v>44665</v>
      </c>
      <c r="F6153" s="1" t="s">
        <v>15766</v>
      </c>
      <c r="G6153" s="1" t="s">
        <v>72</v>
      </c>
      <c r="H6153" s="1" t="s">
        <v>73</v>
      </c>
      <c r="I6153" s="1">
        <v>0</v>
      </c>
      <c r="J6153" s="1" t="s">
        <v>74</v>
      </c>
      <c r="K6153" s="1">
        <v>0.8</v>
      </c>
      <c r="L6153" s="1" t="s">
        <v>75</v>
      </c>
      <c r="M6153" s="1">
        <v>0</v>
      </c>
      <c r="O6153" s="1">
        <v>0</v>
      </c>
      <c r="Q6153" s="1">
        <v>0</v>
      </c>
      <c r="S6153" s="1">
        <v>0</v>
      </c>
      <c r="U6153" s="1">
        <v>0</v>
      </c>
      <c r="W6153" s="1">
        <v>0</v>
      </c>
      <c r="Y6153" s="1">
        <v>0</v>
      </c>
      <c r="AA6153" s="1">
        <v>0</v>
      </c>
      <c r="AC6153" s="1">
        <v>0</v>
      </c>
      <c r="AE6153" s="1">
        <v>0</v>
      </c>
      <c r="AG6153" s="1">
        <v>2</v>
      </c>
      <c r="AH6153" s="1">
        <v>10000</v>
      </c>
    </row>
    <row r="6154" spans="1:34">
      <c r="A6154" s="1" t="s">
        <v>15767</v>
      </c>
      <c r="B6154" s="1" t="s">
        <v>15768</v>
      </c>
      <c r="C6154" s="1" t="s">
        <v>129</v>
      </c>
      <c r="D6154" s="1">
        <v>18</v>
      </c>
      <c r="E6154" s="1">
        <v>42259</v>
      </c>
      <c r="F6154" s="1" t="s">
        <v>20332</v>
      </c>
      <c r="G6154" s="1" t="s">
        <v>1003</v>
      </c>
      <c r="H6154" s="1" t="s">
        <v>65</v>
      </c>
      <c r="I6154" s="1">
        <v>0</v>
      </c>
      <c r="J6154" s="1" t="s">
        <v>75</v>
      </c>
      <c r="K6154" s="1">
        <v>0</v>
      </c>
      <c r="M6154" s="1">
        <v>0</v>
      </c>
      <c r="O6154" s="1">
        <v>0</v>
      </c>
      <c r="Q6154" s="1">
        <v>0</v>
      </c>
      <c r="S6154" s="1">
        <v>0</v>
      </c>
      <c r="U6154" s="1">
        <v>0</v>
      </c>
      <c r="W6154" s="1">
        <v>0</v>
      </c>
      <c r="Y6154" s="1">
        <v>0</v>
      </c>
      <c r="AA6154" s="1">
        <v>0</v>
      </c>
      <c r="AC6154" s="1">
        <v>0</v>
      </c>
      <c r="AE6154" s="1">
        <v>0</v>
      </c>
      <c r="AG6154" s="1">
        <v>1</v>
      </c>
      <c r="AH6154" s="1">
        <v>0</v>
      </c>
    </row>
    <row r="6155" spans="1:34">
      <c r="A6155" s="1" t="s">
        <v>15769</v>
      </c>
      <c r="B6155" s="1" t="s">
        <v>15770</v>
      </c>
      <c r="C6155" s="1" t="s">
        <v>259</v>
      </c>
      <c r="D6155" s="1">
        <v>88</v>
      </c>
      <c r="E6155" s="4">
        <v>44537</v>
      </c>
      <c r="F6155" s="1" t="s">
        <v>15771</v>
      </c>
      <c r="G6155" s="1" t="s">
        <v>72</v>
      </c>
      <c r="H6155" s="1" t="s">
        <v>65</v>
      </c>
      <c r="I6155" s="1">
        <v>0.6</v>
      </c>
      <c r="J6155" s="1" t="s">
        <v>75</v>
      </c>
      <c r="K6155" s="1">
        <v>0</v>
      </c>
      <c r="M6155" s="1">
        <v>0</v>
      </c>
      <c r="O6155" s="1">
        <v>0</v>
      </c>
      <c r="Q6155" s="1">
        <v>0</v>
      </c>
      <c r="S6155" s="1">
        <v>0</v>
      </c>
      <c r="U6155" s="1">
        <v>0</v>
      </c>
      <c r="W6155" s="1">
        <v>0</v>
      </c>
      <c r="Y6155" s="1">
        <v>0</v>
      </c>
      <c r="AA6155" s="1">
        <v>0</v>
      </c>
      <c r="AC6155" s="1">
        <v>0</v>
      </c>
      <c r="AE6155" s="1">
        <v>0</v>
      </c>
      <c r="AG6155" s="1">
        <v>1</v>
      </c>
      <c r="AH6155" s="1">
        <v>0</v>
      </c>
    </row>
    <row r="6156" spans="1:34">
      <c r="A6156" s="1" t="s">
        <v>15772</v>
      </c>
      <c r="B6156" s="1" t="s">
        <v>15773</v>
      </c>
      <c r="C6156" s="1" t="s">
        <v>327</v>
      </c>
      <c r="D6156" s="1">
        <v>66</v>
      </c>
      <c r="E6156" s="4">
        <v>44558</v>
      </c>
      <c r="F6156" s="1" t="s">
        <v>15774</v>
      </c>
      <c r="G6156" s="1" t="s">
        <v>72</v>
      </c>
      <c r="H6156" s="1" t="s">
        <v>65</v>
      </c>
      <c r="I6156" s="1">
        <v>0.2</v>
      </c>
      <c r="J6156" s="1" t="s">
        <v>75</v>
      </c>
      <c r="K6156" s="1">
        <v>0</v>
      </c>
      <c r="M6156" s="1">
        <v>0</v>
      </c>
      <c r="O6156" s="1">
        <v>0</v>
      </c>
      <c r="Q6156" s="1">
        <v>0</v>
      </c>
      <c r="S6156" s="1">
        <v>0</v>
      </c>
      <c r="U6156" s="1">
        <v>0</v>
      </c>
      <c r="W6156" s="1">
        <v>0</v>
      </c>
      <c r="Y6156" s="1">
        <v>0</v>
      </c>
      <c r="AA6156" s="1">
        <v>0</v>
      </c>
      <c r="AC6156" s="1">
        <v>0</v>
      </c>
      <c r="AE6156" s="1">
        <v>0</v>
      </c>
      <c r="AG6156" s="1">
        <v>1</v>
      </c>
      <c r="AH6156" s="1">
        <v>0</v>
      </c>
    </row>
    <row r="6157" spans="1:34">
      <c r="A6157" s="1" t="s">
        <v>15775</v>
      </c>
      <c r="B6157" s="1" t="s">
        <v>15776</v>
      </c>
      <c r="C6157" s="1" t="s">
        <v>443</v>
      </c>
      <c r="D6157" s="1">
        <v>13</v>
      </c>
      <c r="E6157" s="4">
        <v>44705</v>
      </c>
      <c r="F6157" s="1" t="s">
        <v>20782</v>
      </c>
      <c r="G6157" s="1" t="s">
        <v>1821</v>
      </c>
      <c r="H6157" s="1" t="s">
        <v>73</v>
      </c>
      <c r="I6157" s="1">
        <v>0</v>
      </c>
      <c r="J6157" s="1" t="s">
        <v>1640</v>
      </c>
      <c r="K6157" s="1">
        <v>0.8</v>
      </c>
      <c r="L6157" s="1" t="s">
        <v>75</v>
      </c>
      <c r="M6157" s="1">
        <v>0</v>
      </c>
      <c r="O6157" s="1">
        <v>0</v>
      </c>
      <c r="Q6157" s="1">
        <v>0</v>
      </c>
      <c r="S6157" s="1">
        <v>0</v>
      </c>
      <c r="U6157" s="1">
        <v>0</v>
      </c>
      <c r="W6157" s="1">
        <v>0</v>
      </c>
      <c r="Y6157" s="1">
        <v>0</v>
      </c>
      <c r="AA6157" s="1">
        <v>0</v>
      </c>
      <c r="AC6157" s="1">
        <v>0</v>
      </c>
      <c r="AE6157" s="1">
        <v>0</v>
      </c>
      <c r="AG6157" s="1">
        <v>2</v>
      </c>
      <c r="AH6157" s="1">
        <v>7499.99</v>
      </c>
    </row>
    <row r="6158" spans="1:34">
      <c r="A6158" s="1" t="s">
        <v>15777</v>
      </c>
      <c r="B6158" s="1" t="s">
        <v>15778</v>
      </c>
      <c r="C6158" s="1" t="s">
        <v>443</v>
      </c>
      <c r="D6158" s="1">
        <v>13</v>
      </c>
      <c r="E6158" s="1">
        <v>44706</v>
      </c>
      <c r="F6158" s="1" t="s">
        <v>20783</v>
      </c>
      <c r="G6158" s="1" t="s">
        <v>72</v>
      </c>
      <c r="H6158" s="1" t="s">
        <v>65</v>
      </c>
      <c r="I6158" s="1">
        <v>0.8</v>
      </c>
      <c r="J6158" s="1" t="s">
        <v>75</v>
      </c>
      <c r="K6158" s="1">
        <v>0</v>
      </c>
      <c r="M6158" s="1">
        <v>0</v>
      </c>
      <c r="O6158" s="1">
        <v>0</v>
      </c>
      <c r="Q6158" s="1">
        <v>0</v>
      </c>
      <c r="S6158" s="1">
        <v>0</v>
      </c>
      <c r="U6158" s="1">
        <v>0</v>
      </c>
      <c r="W6158" s="1">
        <v>0</v>
      </c>
      <c r="Y6158" s="1">
        <v>0</v>
      </c>
      <c r="AA6158" s="1">
        <v>0</v>
      </c>
      <c r="AC6158" s="1">
        <v>0</v>
      </c>
      <c r="AE6158" s="1">
        <v>0</v>
      </c>
      <c r="AG6158" s="1">
        <v>1</v>
      </c>
      <c r="AH6158" s="1">
        <v>0</v>
      </c>
    </row>
    <row r="6159" spans="1:34">
      <c r="A6159" s="1" t="s">
        <v>15779</v>
      </c>
      <c r="B6159" s="1" t="s">
        <v>15780</v>
      </c>
      <c r="C6159" s="1" t="s">
        <v>196</v>
      </c>
      <c r="D6159" s="1">
        <v>29</v>
      </c>
      <c r="E6159" s="1">
        <v>41828</v>
      </c>
      <c r="F6159" s="1" t="s">
        <v>20332</v>
      </c>
      <c r="G6159" s="1" t="s">
        <v>72</v>
      </c>
      <c r="H6159" s="1" t="s">
        <v>65</v>
      </c>
      <c r="I6159" s="1">
        <v>0.4</v>
      </c>
      <c r="J6159" s="1" t="s">
        <v>75</v>
      </c>
      <c r="K6159" s="1">
        <v>0</v>
      </c>
      <c r="M6159" s="1">
        <v>0</v>
      </c>
      <c r="O6159" s="1">
        <v>0</v>
      </c>
      <c r="Q6159" s="1">
        <v>0</v>
      </c>
      <c r="S6159" s="1">
        <v>0</v>
      </c>
      <c r="U6159" s="1">
        <v>0</v>
      </c>
      <c r="W6159" s="1">
        <v>0</v>
      </c>
      <c r="Y6159" s="1">
        <v>0</v>
      </c>
      <c r="AA6159" s="1">
        <v>0</v>
      </c>
      <c r="AC6159" s="1">
        <v>0</v>
      </c>
      <c r="AE6159" s="1">
        <v>0</v>
      </c>
      <c r="AG6159" s="1">
        <v>1</v>
      </c>
      <c r="AH6159" s="1">
        <v>0</v>
      </c>
    </row>
    <row r="6160" spans="1:34">
      <c r="A6160" s="1" t="s">
        <v>15781</v>
      </c>
      <c r="B6160" s="1" t="s">
        <v>15782</v>
      </c>
      <c r="C6160" s="1" t="s">
        <v>135</v>
      </c>
      <c r="D6160" s="1">
        <v>20</v>
      </c>
      <c r="E6160" s="1">
        <v>42215</v>
      </c>
      <c r="F6160" s="1" t="s">
        <v>20332</v>
      </c>
      <c r="G6160" s="1" t="s">
        <v>72</v>
      </c>
      <c r="H6160" s="1" t="s">
        <v>65</v>
      </c>
      <c r="I6160" s="1">
        <v>0.75</v>
      </c>
      <c r="J6160" s="1" t="s">
        <v>75</v>
      </c>
      <c r="K6160" s="1">
        <v>0</v>
      </c>
      <c r="M6160" s="1">
        <v>0</v>
      </c>
      <c r="O6160" s="1">
        <v>0</v>
      </c>
      <c r="Q6160" s="1">
        <v>0</v>
      </c>
      <c r="S6160" s="1">
        <v>0</v>
      </c>
      <c r="U6160" s="1">
        <v>0</v>
      </c>
      <c r="W6160" s="1">
        <v>0</v>
      </c>
      <c r="Y6160" s="1">
        <v>0</v>
      </c>
      <c r="AA6160" s="1">
        <v>0</v>
      </c>
      <c r="AC6160" s="1">
        <v>0</v>
      </c>
      <c r="AE6160" s="1">
        <v>0</v>
      </c>
      <c r="AG6160" s="1">
        <v>1</v>
      </c>
      <c r="AH6160" s="1">
        <v>0</v>
      </c>
    </row>
    <row r="6161" spans="1:34">
      <c r="A6161" s="1" t="s">
        <v>15783</v>
      </c>
      <c r="B6161" s="1" t="s">
        <v>15784</v>
      </c>
      <c r="C6161" s="1" t="s">
        <v>235</v>
      </c>
      <c r="D6161" s="1">
        <v>20</v>
      </c>
      <c r="E6161" s="1">
        <v>44071</v>
      </c>
      <c r="F6161" s="1" t="s">
        <v>20332</v>
      </c>
      <c r="G6161" s="1" t="s">
        <v>72</v>
      </c>
      <c r="H6161" s="1" t="s">
        <v>65</v>
      </c>
      <c r="I6161" s="1">
        <v>0.8</v>
      </c>
      <c r="J6161" s="1" t="s">
        <v>75</v>
      </c>
      <c r="K6161" s="1">
        <v>0</v>
      </c>
      <c r="M6161" s="1">
        <v>0</v>
      </c>
      <c r="O6161" s="1">
        <v>0</v>
      </c>
      <c r="Q6161" s="1">
        <v>0</v>
      </c>
      <c r="S6161" s="1">
        <v>0</v>
      </c>
      <c r="U6161" s="1">
        <v>0</v>
      </c>
      <c r="W6161" s="1">
        <v>0</v>
      </c>
      <c r="Y6161" s="1">
        <v>0</v>
      </c>
      <c r="AA6161" s="1">
        <v>0</v>
      </c>
      <c r="AC6161" s="1">
        <v>0</v>
      </c>
      <c r="AE6161" s="1">
        <v>0</v>
      </c>
      <c r="AG6161" s="1">
        <v>1</v>
      </c>
      <c r="AH6161" s="1">
        <v>0</v>
      </c>
    </row>
    <row r="6162" spans="1:34">
      <c r="A6162" s="1" t="s">
        <v>15785</v>
      </c>
      <c r="B6162" s="1" t="s">
        <v>15786</v>
      </c>
      <c r="C6162" s="1" t="s">
        <v>626</v>
      </c>
      <c r="D6162" s="1">
        <v>20</v>
      </c>
      <c r="E6162" s="4">
        <v>44679</v>
      </c>
      <c r="F6162" s="1" t="s">
        <v>15787</v>
      </c>
      <c r="G6162" s="1" t="s">
        <v>80</v>
      </c>
      <c r="H6162" s="1" t="s">
        <v>73</v>
      </c>
      <c r="I6162" s="1">
        <v>0</v>
      </c>
      <c r="J6162" s="1" t="s">
        <v>425</v>
      </c>
      <c r="K6162" s="1">
        <v>0.68</v>
      </c>
      <c r="L6162" s="1" t="s">
        <v>82</v>
      </c>
      <c r="M6162" s="1">
        <v>0.72</v>
      </c>
      <c r="N6162" s="1" t="s">
        <v>83</v>
      </c>
      <c r="O6162" s="1">
        <v>0.75</v>
      </c>
      <c r="P6162" s="1" t="s">
        <v>84</v>
      </c>
      <c r="Q6162" s="1">
        <v>0.8</v>
      </c>
      <c r="R6162" s="1" t="s">
        <v>85</v>
      </c>
      <c r="S6162" s="1">
        <v>0</v>
      </c>
      <c r="U6162" s="1">
        <v>0</v>
      </c>
      <c r="W6162" s="1">
        <v>0</v>
      </c>
      <c r="Y6162" s="1">
        <v>0</v>
      </c>
      <c r="AA6162" s="1">
        <v>0</v>
      </c>
      <c r="AC6162" s="1">
        <v>0</v>
      </c>
      <c r="AE6162" s="1">
        <v>0</v>
      </c>
      <c r="AG6162" s="1">
        <v>4</v>
      </c>
      <c r="AH6162" s="1">
        <v>13000</v>
      </c>
    </row>
    <row r="6163" spans="1:34">
      <c r="A6163" s="1" t="s">
        <v>15788</v>
      </c>
      <c r="B6163" s="1" t="s">
        <v>15789</v>
      </c>
      <c r="C6163" s="1" t="s">
        <v>225</v>
      </c>
      <c r="D6163" s="1">
        <v>5</v>
      </c>
      <c r="E6163" s="4">
        <v>44587</v>
      </c>
      <c r="F6163" s="1" t="s">
        <v>15790</v>
      </c>
      <c r="G6163" s="1" t="s">
        <v>72</v>
      </c>
      <c r="H6163" s="1" t="s">
        <v>65</v>
      </c>
      <c r="I6163" s="1">
        <v>0.8</v>
      </c>
      <c r="J6163" s="1" t="s">
        <v>75</v>
      </c>
      <c r="K6163" s="1">
        <v>0</v>
      </c>
      <c r="M6163" s="1">
        <v>0</v>
      </c>
      <c r="O6163" s="1">
        <v>0</v>
      </c>
      <c r="Q6163" s="1">
        <v>0</v>
      </c>
      <c r="S6163" s="1">
        <v>0</v>
      </c>
      <c r="U6163" s="1">
        <v>0</v>
      </c>
      <c r="W6163" s="1">
        <v>0</v>
      </c>
      <c r="Y6163" s="1">
        <v>0</v>
      </c>
      <c r="AA6163" s="1">
        <v>0</v>
      </c>
      <c r="AC6163" s="1">
        <v>0</v>
      </c>
      <c r="AE6163" s="1">
        <v>0</v>
      </c>
      <c r="AG6163" s="1">
        <v>1</v>
      </c>
      <c r="AH6163" s="1">
        <v>0</v>
      </c>
    </row>
    <row r="6164" spans="1:34">
      <c r="A6164" s="1" t="s">
        <v>15791</v>
      </c>
      <c r="B6164" s="1" t="s">
        <v>15792</v>
      </c>
      <c r="C6164" s="1" t="s">
        <v>64</v>
      </c>
      <c r="H6164" s="1" t="s">
        <v>65</v>
      </c>
      <c r="I6164" s="1" t="s">
        <v>66</v>
      </c>
      <c r="V6164" s="1" t="s">
        <v>67</v>
      </c>
    </row>
    <row r="6165" spans="1:34">
      <c r="A6165" s="1" t="s">
        <v>15793</v>
      </c>
      <c r="B6165" s="1" t="s">
        <v>15794</v>
      </c>
      <c r="C6165" s="1" t="s">
        <v>149</v>
      </c>
      <c r="D6165" s="1">
        <v>29</v>
      </c>
      <c r="E6165" s="1">
        <v>43828</v>
      </c>
      <c r="F6165" s="1" t="s">
        <v>20332</v>
      </c>
      <c r="G6165" s="1" t="s">
        <v>72</v>
      </c>
      <c r="H6165" s="1" t="s">
        <v>65</v>
      </c>
      <c r="I6165" s="1">
        <v>0.8</v>
      </c>
      <c r="J6165" s="1" t="s">
        <v>75</v>
      </c>
      <c r="K6165" s="1">
        <v>0</v>
      </c>
      <c r="M6165" s="1">
        <v>0</v>
      </c>
      <c r="O6165" s="1">
        <v>0</v>
      </c>
      <c r="Q6165" s="1">
        <v>0</v>
      </c>
      <c r="S6165" s="1">
        <v>0</v>
      </c>
      <c r="U6165" s="1">
        <v>0</v>
      </c>
      <c r="W6165" s="1">
        <v>0</v>
      </c>
      <c r="Y6165" s="1">
        <v>0</v>
      </c>
      <c r="AA6165" s="1">
        <v>0</v>
      </c>
      <c r="AC6165" s="1">
        <v>0</v>
      </c>
      <c r="AE6165" s="1">
        <v>0</v>
      </c>
      <c r="AG6165" s="1">
        <v>1</v>
      </c>
      <c r="AH6165" s="1">
        <v>0</v>
      </c>
    </row>
    <row r="6166" spans="1:34">
      <c r="A6166" s="1" t="s">
        <v>15795</v>
      </c>
      <c r="B6166" s="1" t="s">
        <v>15796</v>
      </c>
      <c r="C6166" s="1" t="s">
        <v>225</v>
      </c>
      <c r="D6166" s="1">
        <v>52</v>
      </c>
      <c r="E6166" s="1">
        <v>44141</v>
      </c>
      <c r="F6166" s="1" t="s">
        <v>20332</v>
      </c>
      <c r="G6166" s="1" t="s">
        <v>72</v>
      </c>
      <c r="H6166" s="1" t="s">
        <v>73</v>
      </c>
      <c r="I6166" s="1">
        <v>0</v>
      </c>
      <c r="J6166" s="1" t="s">
        <v>74</v>
      </c>
      <c r="K6166" s="1">
        <v>0.8</v>
      </c>
      <c r="L6166" s="1" t="s">
        <v>75</v>
      </c>
      <c r="M6166" s="1">
        <v>0</v>
      </c>
      <c r="O6166" s="1">
        <v>0</v>
      </c>
      <c r="Q6166" s="1">
        <v>0</v>
      </c>
      <c r="S6166" s="1">
        <v>0</v>
      </c>
      <c r="U6166" s="1">
        <v>0</v>
      </c>
      <c r="W6166" s="1">
        <v>0</v>
      </c>
      <c r="Y6166" s="1">
        <v>0</v>
      </c>
      <c r="AA6166" s="1">
        <v>0</v>
      </c>
      <c r="AC6166" s="1">
        <v>0</v>
      </c>
      <c r="AE6166" s="1">
        <v>0</v>
      </c>
      <c r="AG6166" s="1">
        <v>2</v>
      </c>
      <c r="AH6166" s="1">
        <v>10000</v>
      </c>
    </row>
    <row r="6167" spans="1:34">
      <c r="A6167" s="1" t="s">
        <v>15797</v>
      </c>
      <c r="B6167" s="1" t="s">
        <v>15798</v>
      </c>
      <c r="C6167" s="1" t="s">
        <v>826</v>
      </c>
      <c r="D6167" s="1">
        <v>89</v>
      </c>
      <c r="E6167" s="4">
        <v>44558</v>
      </c>
      <c r="F6167" s="1" t="s">
        <v>15799</v>
      </c>
      <c r="G6167" s="1" t="s">
        <v>72</v>
      </c>
      <c r="H6167" s="1" t="s">
        <v>65</v>
      </c>
      <c r="I6167" s="1">
        <v>0.8</v>
      </c>
      <c r="J6167" s="1" t="s">
        <v>75</v>
      </c>
      <c r="K6167" s="1">
        <v>0</v>
      </c>
      <c r="M6167" s="1">
        <v>0</v>
      </c>
      <c r="O6167" s="1">
        <v>0</v>
      </c>
      <c r="Q6167" s="1">
        <v>0</v>
      </c>
      <c r="S6167" s="1">
        <v>0</v>
      </c>
      <c r="U6167" s="1">
        <v>0</v>
      </c>
      <c r="W6167" s="1">
        <v>0</v>
      </c>
      <c r="Y6167" s="1">
        <v>0</v>
      </c>
      <c r="AA6167" s="1">
        <v>0</v>
      </c>
      <c r="AC6167" s="1">
        <v>0</v>
      </c>
      <c r="AE6167" s="1">
        <v>0</v>
      </c>
      <c r="AG6167" s="1">
        <v>1</v>
      </c>
      <c r="AH6167" s="1">
        <v>0</v>
      </c>
    </row>
    <row r="6168" spans="1:34">
      <c r="A6168" s="1" t="s">
        <v>15800</v>
      </c>
      <c r="B6168" s="1" t="s">
        <v>15801</v>
      </c>
      <c r="C6168" s="1" t="s">
        <v>334</v>
      </c>
      <c r="D6168" s="1">
        <v>5</v>
      </c>
      <c r="E6168" s="1">
        <v>44363</v>
      </c>
      <c r="F6168" s="1" t="s">
        <v>20332</v>
      </c>
      <c r="G6168" s="1" t="s">
        <v>72</v>
      </c>
      <c r="H6168" s="1" t="s">
        <v>65</v>
      </c>
      <c r="I6168" s="1">
        <v>0.8</v>
      </c>
      <c r="J6168" s="1" t="s">
        <v>75</v>
      </c>
      <c r="K6168" s="1">
        <v>0</v>
      </c>
      <c r="M6168" s="1">
        <v>0</v>
      </c>
      <c r="O6168" s="1">
        <v>0</v>
      </c>
      <c r="Q6168" s="1">
        <v>0</v>
      </c>
      <c r="S6168" s="1">
        <v>0</v>
      </c>
      <c r="U6168" s="1">
        <v>0</v>
      </c>
      <c r="W6168" s="1">
        <v>0</v>
      </c>
      <c r="Y6168" s="1">
        <v>0</v>
      </c>
      <c r="AA6168" s="1">
        <v>0</v>
      </c>
      <c r="AC6168" s="1">
        <v>0</v>
      </c>
      <c r="AE6168" s="1">
        <v>0</v>
      </c>
      <c r="AG6168" s="1">
        <v>1</v>
      </c>
      <c r="AH6168" s="1">
        <v>0</v>
      </c>
    </row>
    <row r="6169" spans="1:34">
      <c r="A6169" s="1" t="s">
        <v>15802</v>
      </c>
      <c r="B6169" s="1" t="s">
        <v>15803</v>
      </c>
      <c r="C6169" s="1" t="s">
        <v>149</v>
      </c>
      <c r="D6169" s="1">
        <v>4</v>
      </c>
      <c r="E6169" s="1">
        <v>43551</v>
      </c>
      <c r="F6169" s="1" t="s">
        <v>20332</v>
      </c>
      <c r="G6169" s="1" t="s">
        <v>72</v>
      </c>
      <c r="H6169" s="1" t="s">
        <v>65</v>
      </c>
      <c r="I6169" s="1">
        <v>0.8</v>
      </c>
      <c r="J6169" s="1" t="s">
        <v>75</v>
      </c>
      <c r="K6169" s="1">
        <v>0</v>
      </c>
      <c r="M6169" s="1">
        <v>0</v>
      </c>
      <c r="O6169" s="1">
        <v>0</v>
      </c>
      <c r="Q6169" s="1">
        <v>0</v>
      </c>
      <c r="S6169" s="1">
        <v>0</v>
      </c>
      <c r="U6169" s="1">
        <v>0</v>
      </c>
      <c r="W6169" s="1">
        <v>0</v>
      </c>
      <c r="Y6169" s="1">
        <v>0</v>
      </c>
      <c r="AA6169" s="1">
        <v>0</v>
      </c>
      <c r="AC6169" s="1">
        <v>0</v>
      </c>
      <c r="AE6169" s="1">
        <v>0</v>
      </c>
      <c r="AG6169" s="1">
        <v>1</v>
      </c>
      <c r="AH6169" s="1">
        <v>0</v>
      </c>
    </row>
    <row r="6170" spans="1:34">
      <c r="A6170" s="1" t="s">
        <v>15804</v>
      </c>
      <c r="B6170" s="1" t="s">
        <v>15805</v>
      </c>
      <c r="C6170" s="1" t="s">
        <v>506</v>
      </c>
      <c r="D6170" s="1">
        <v>18</v>
      </c>
      <c r="E6170" s="1">
        <v>39198</v>
      </c>
      <c r="F6170" s="1" t="s">
        <v>20332</v>
      </c>
      <c r="G6170" s="1" t="s">
        <v>72</v>
      </c>
      <c r="H6170" s="1" t="s">
        <v>65</v>
      </c>
      <c r="I6170" s="1">
        <v>0.4</v>
      </c>
      <c r="J6170" s="1" t="s">
        <v>75</v>
      </c>
      <c r="K6170" s="1">
        <v>0</v>
      </c>
      <c r="M6170" s="1">
        <v>0</v>
      </c>
      <c r="O6170" s="1">
        <v>0</v>
      </c>
      <c r="Q6170" s="1">
        <v>0</v>
      </c>
      <c r="S6170" s="1">
        <v>0</v>
      </c>
      <c r="U6170" s="1">
        <v>0</v>
      </c>
      <c r="W6170" s="1">
        <v>0</v>
      </c>
      <c r="Y6170" s="1">
        <v>0</v>
      </c>
      <c r="AA6170" s="1">
        <v>0</v>
      </c>
      <c r="AC6170" s="1">
        <v>0</v>
      </c>
      <c r="AE6170" s="1">
        <v>0</v>
      </c>
      <c r="AG6170" s="1">
        <v>1</v>
      </c>
      <c r="AH6170" s="1">
        <v>0</v>
      </c>
    </row>
    <row r="6171" spans="1:34">
      <c r="A6171" s="1" t="s">
        <v>15806</v>
      </c>
      <c r="B6171" s="1" t="s">
        <v>15807</v>
      </c>
      <c r="C6171" s="1" t="s">
        <v>65</v>
      </c>
      <c r="D6171" s="1">
        <v>7</v>
      </c>
      <c r="E6171" s="1">
        <v>44286</v>
      </c>
      <c r="F6171" s="1" t="s">
        <v>20340</v>
      </c>
      <c r="G6171" s="1" t="s">
        <v>20341</v>
      </c>
      <c r="H6171" s="1" t="s">
        <v>73</v>
      </c>
      <c r="I6171" s="1">
        <v>0</v>
      </c>
      <c r="J6171" s="1" t="s">
        <v>10344</v>
      </c>
      <c r="K6171" s="1">
        <v>0.6</v>
      </c>
      <c r="L6171" s="1" t="s">
        <v>82</v>
      </c>
      <c r="M6171" s="1">
        <v>0.7</v>
      </c>
      <c r="N6171" s="1" t="s">
        <v>83</v>
      </c>
      <c r="O6171" s="1">
        <v>0.75</v>
      </c>
      <c r="P6171" s="1" t="s">
        <v>84</v>
      </c>
      <c r="Q6171" s="1">
        <v>0.78</v>
      </c>
      <c r="R6171" s="1" t="s">
        <v>85</v>
      </c>
      <c r="S6171" s="1">
        <v>0</v>
      </c>
      <c r="U6171" s="1">
        <v>0</v>
      </c>
      <c r="W6171" s="1">
        <v>0</v>
      </c>
      <c r="Y6171" s="1">
        <v>0</v>
      </c>
      <c r="AA6171" s="1">
        <v>0</v>
      </c>
      <c r="AC6171" s="1">
        <v>0</v>
      </c>
      <c r="AE6171" s="1">
        <v>0</v>
      </c>
      <c r="AG6171" s="1">
        <v>4</v>
      </c>
      <c r="AH6171" s="1">
        <v>25000</v>
      </c>
    </row>
    <row r="6172" spans="1:34">
      <c r="A6172" s="1" t="s">
        <v>15808</v>
      </c>
      <c r="B6172" s="1" t="s">
        <v>15809</v>
      </c>
      <c r="C6172" s="1" t="s">
        <v>306</v>
      </c>
      <c r="D6172" s="1">
        <v>5</v>
      </c>
      <c r="E6172" s="4">
        <v>44679</v>
      </c>
      <c r="F6172" s="1" t="s">
        <v>15810</v>
      </c>
      <c r="G6172" s="1" t="s">
        <v>80</v>
      </c>
      <c r="H6172" s="1" t="s">
        <v>65</v>
      </c>
      <c r="I6172" s="1">
        <v>0.8</v>
      </c>
      <c r="J6172" s="1" t="s">
        <v>75</v>
      </c>
      <c r="K6172" s="1">
        <v>0</v>
      </c>
      <c r="M6172" s="1">
        <v>0</v>
      </c>
      <c r="O6172" s="1">
        <v>0</v>
      </c>
      <c r="Q6172" s="1">
        <v>0</v>
      </c>
      <c r="S6172" s="1">
        <v>0</v>
      </c>
      <c r="U6172" s="1">
        <v>0</v>
      </c>
      <c r="W6172" s="1">
        <v>0</v>
      </c>
      <c r="Y6172" s="1">
        <v>0</v>
      </c>
      <c r="AA6172" s="1">
        <v>0</v>
      </c>
      <c r="AC6172" s="1">
        <v>0</v>
      </c>
      <c r="AE6172" s="1">
        <v>0</v>
      </c>
      <c r="AG6172" s="1">
        <v>1</v>
      </c>
      <c r="AH6172" s="1">
        <v>0</v>
      </c>
    </row>
    <row r="6173" spans="1:34">
      <c r="A6173" s="1" t="s">
        <v>15811</v>
      </c>
      <c r="B6173" s="1" t="s">
        <v>15812</v>
      </c>
      <c r="C6173" s="1" t="s">
        <v>1149</v>
      </c>
      <c r="H6173" s="1" t="s">
        <v>65</v>
      </c>
      <c r="I6173" s="1" t="s">
        <v>66</v>
      </c>
      <c r="V6173" s="1" t="s">
        <v>67</v>
      </c>
    </row>
    <row r="6174" spans="1:34">
      <c r="A6174" s="1" t="s">
        <v>15813</v>
      </c>
      <c r="B6174" s="1" t="s">
        <v>15814</v>
      </c>
      <c r="C6174" s="1" t="s">
        <v>2500</v>
      </c>
      <c r="D6174" s="1">
        <v>10</v>
      </c>
      <c r="E6174" s="4">
        <v>44700</v>
      </c>
      <c r="F6174" s="1" t="s">
        <v>15815</v>
      </c>
      <c r="G6174" s="1" t="s">
        <v>72</v>
      </c>
      <c r="H6174" s="1" t="s">
        <v>65</v>
      </c>
      <c r="I6174" s="1">
        <v>0.8</v>
      </c>
      <c r="J6174" s="1" t="s">
        <v>75</v>
      </c>
      <c r="K6174" s="1">
        <v>0</v>
      </c>
      <c r="M6174" s="1">
        <v>0</v>
      </c>
      <c r="O6174" s="1">
        <v>0</v>
      </c>
      <c r="Q6174" s="1">
        <v>0</v>
      </c>
      <c r="S6174" s="1">
        <v>0</v>
      </c>
      <c r="U6174" s="1">
        <v>0</v>
      </c>
      <c r="W6174" s="1">
        <v>0</v>
      </c>
      <c r="Y6174" s="1">
        <v>0</v>
      </c>
      <c r="AA6174" s="1">
        <v>0</v>
      </c>
      <c r="AC6174" s="1">
        <v>0</v>
      </c>
      <c r="AE6174" s="1">
        <v>0</v>
      </c>
      <c r="AG6174" s="1">
        <v>1</v>
      </c>
      <c r="AH6174" s="1">
        <v>0</v>
      </c>
    </row>
    <row r="6175" spans="1:34">
      <c r="A6175" s="1" t="s">
        <v>15816</v>
      </c>
      <c r="B6175" s="1" t="s">
        <v>15817</v>
      </c>
      <c r="C6175" s="1" t="s">
        <v>64</v>
      </c>
      <c r="D6175" s="1">
        <v>45</v>
      </c>
      <c r="E6175" s="1">
        <v>44006</v>
      </c>
      <c r="F6175" s="1" t="s">
        <v>20332</v>
      </c>
      <c r="G6175" s="1" t="s">
        <v>72</v>
      </c>
      <c r="H6175" s="1" t="s">
        <v>73</v>
      </c>
      <c r="I6175" s="1">
        <v>0</v>
      </c>
      <c r="J6175" s="1" t="s">
        <v>74</v>
      </c>
      <c r="K6175" s="1">
        <v>0.8</v>
      </c>
      <c r="L6175" s="1" t="s">
        <v>75</v>
      </c>
      <c r="M6175" s="1">
        <v>0</v>
      </c>
      <c r="O6175" s="1">
        <v>0</v>
      </c>
      <c r="Q6175" s="1">
        <v>0</v>
      </c>
      <c r="S6175" s="1">
        <v>0</v>
      </c>
      <c r="U6175" s="1">
        <v>0</v>
      </c>
      <c r="W6175" s="1">
        <v>0</v>
      </c>
      <c r="Y6175" s="1">
        <v>0</v>
      </c>
      <c r="AA6175" s="1">
        <v>0</v>
      </c>
      <c r="AC6175" s="1">
        <v>0</v>
      </c>
      <c r="AE6175" s="1">
        <v>0</v>
      </c>
      <c r="AG6175" s="1">
        <v>2</v>
      </c>
      <c r="AH6175" s="1">
        <v>10000</v>
      </c>
    </row>
    <row r="6176" spans="1:34">
      <c r="A6176" s="1" t="s">
        <v>15818</v>
      </c>
      <c r="B6176" s="1" t="s">
        <v>15819</v>
      </c>
      <c r="C6176" s="1" t="s">
        <v>118</v>
      </c>
      <c r="H6176" s="1" t="s">
        <v>65</v>
      </c>
      <c r="I6176" s="1" t="s">
        <v>66</v>
      </c>
      <c r="V6176" s="1" t="s">
        <v>67</v>
      </c>
    </row>
    <row r="6177" spans="1:34">
      <c r="A6177" s="1" t="s">
        <v>15820</v>
      </c>
      <c r="B6177" s="1" t="s">
        <v>15821</v>
      </c>
      <c r="C6177" s="1" t="s">
        <v>193</v>
      </c>
      <c r="D6177" s="1">
        <v>16</v>
      </c>
      <c r="E6177" s="1">
        <v>44712</v>
      </c>
      <c r="F6177" s="1" t="s">
        <v>20784</v>
      </c>
      <c r="G6177" s="1" t="s">
        <v>72</v>
      </c>
      <c r="H6177" s="1" t="s">
        <v>65</v>
      </c>
      <c r="I6177" s="1">
        <v>0.8</v>
      </c>
      <c r="J6177" s="1" t="s">
        <v>75</v>
      </c>
      <c r="K6177" s="1">
        <v>0</v>
      </c>
      <c r="M6177" s="1">
        <v>0</v>
      </c>
      <c r="O6177" s="1">
        <v>0</v>
      </c>
      <c r="Q6177" s="1">
        <v>0</v>
      </c>
      <c r="S6177" s="1">
        <v>0</v>
      </c>
      <c r="U6177" s="1">
        <v>0</v>
      </c>
      <c r="W6177" s="1">
        <v>0</v>
      </c>
      <c r="Y6177" s="1">
        <v>0</v>
      </c>
      <c r="AA6177" s="1">
        <v>0</v>
      </c>
      <c r="AC6177" s="1">
        <v>0</v>
      </c>
      <c r="AE6177" s="1">
        <v>0</v>
      </c>
      <c r="AG6177" s="1">
        <v>1</v>
      </c>
      <c r="AH6177" s="1">
        <v>0</v>
      </c>
    </row>
    <row r="6178" spans="1:34">
      <c r="A6178" s="1" t="s">
        <v>15822</v>
      </c>
      <c r="B6178" s="1" t="s">
        <v>15823</v>
      </c>
      <c r="C6178" s="1" t="s">
        <v>460</v>
      </c>
      <c r="D6178" s="1">
        <v>4</v>
      </c>
      <c r="E6178" s="4">
        <v>44623</v>
      </c>
      <c r="F6178" s="1" t="s">
        <v>15824</v>
      </c>
      <c r="G6178" s="1" t="s">
        <v>72</v>
      </c>
      <c r="H6178" s="1" t="s">
        <v>73</v>
      </c>
      <c r="I6178" s="1">
        <v>0</v>
      </c>
      <c r="J6178" s="1" t="s">
        <v>74</v>
      </c>
      <c r="K6178" s="1">
        <v>0.8</v>
      </c>
      <c r="L6178" s="1" t="s">
        <v>75</v>
      </c>
      <c r="M6178" s="1">
        <v>0</v>
      </c>
      <c r="O6178" s="1">
        <v>0</v>
      </c>
      <c r="Q6178" s="1">
        <v>0</v>
      </c>
      <c r="S6178" s="1">
        <v>0</v>
      </c>
      <c r="U6178" s="1">
        <v>0</v>
      </c>
      <c r="W6178" s="1">
        <v>0</v>
      </c>
      <c r="Y6178" s="1">
        <v>0</v>
      </c>
      <c r="AA6178" s="1">
        <v>0</v>
      </c>
      <c r="AC6178" s="1">
        <v>0</v>
      </c>
      <c r="AE6178" s="1">
        <v>0</v>
      </c>
      <c r="AG6178" s="1">
        <v>2</v>
      </c>
      <c r="AH6178" s="1">
        <v>10000</v>
      </c>
    </row>
    <row r="6179" spans="1:34">
      <c r="A6179" s="1" t="s">
        <v>15825</v>
      </c>
      <c r="B6179" s="1" t="s">
        <v>15826</v>
      </c>
      <c r="C6179" s="1" t="s">
        <v>626</v>
      </c>
      <c r="D6179" s="1">
        <v>61</v>
      </c>
      <c r="E6179" s="4">
        <v>44560</v>
      </c>
      <c r="F6179" s="1" t="s">
        <v>15827</v>
      </c>
      <c r="G6179" s="1" t="s">
        <v>72</v>
      </c>
      <c r="H6179" s="1" t="s">
        <v>73</v>
      </c>
      <c r="I6179" s="1">
        <v>0</v>
      </c>
      <c r="J6179" s="1" t="s">
        <v>74</v>
      </c>
      <c r="K6179" s="1">
        <v>0.75</v>
      </c>
      <c r="L6179" s="1" t="s">
        <v>75</v>
      </c>
      <c r="M6179" s="1">
        <v>0</v>
      </c>
      <c r="O6179" s="1">
        <v>0</v>
      </c>
      <c r="Q6179" s="1">
        <v>0</v>
      </c>
      <c r="S6179" s="1">
        <v>0</v>
      </c>
      <c r="U6179" s="1">
        <v>0</v>
      </c>
      <c r="W6179" s="1">
        <v>0</v>
      </c>
      <c r="Y6179" s="1">
        <v>0</v>
      </c>
      <c r="AA6179" s="1">
        <v>0</v>
      </c>
      <c r="AC6179" s="1">
        <v>0</v>
      </c>
      <c r="AE6179" s="1">
        <v>0</v>
      </c>
      <c r="AG6179" s="1">
        <v>2</v>
      </c>
      <c r="AH6179" s="1">
        <v>10000</v>
      </c>
    </row>
    <row r="6180" spans="1:34">
      <c r="A6180" s="1" t="s">
        <v>15828</v>
      </c>
      <c r="B6180" s="1" t="s">
        <v>15829</v>
      </c>
      <c r="C6180" s="1" t="s">
        <v>228</v>
      </c>
      <c r="D6180" s="1">
        <v>20</v>
      </c>
      <c r="E6180" s="4">
        <v>44712</v>
      </c>
      <c r="F6180" s="1" t="s">
        <v>15830</v>
      </c>
      <c r="G6180" s="1" t="s">
        <v>72</v>
      </c>
      <c r="H6180" s="1" t="s">
        <v>65</v>
      </c>
      <c r="I6180" s="1">
        <v>0.8</v>
      </c>
      <c r="J6180" s="1" t="s">
        <v>75</v>
      </c>
      <c r="K6180" s="1">
        <v>0</v>
      </c>
      <c r="M6180" s="1">
        <v>0</v>
      </c>
      <c r="O6180" s="1">
        <v>0</v>
      </c>
      <c r="Q6180" s="1">
        <v>0</v>
      </c>
      <c r="S6180" s="1">
        <v>0</v>
      </c>
      <c r="U6180" s="1">
        <v>0</v>
      </c>
      <c r="W6180" s="1">
        <v>0</v>
      </c>
      <c r="Y6180" s="1">
        <v>0</v>
      </c>
      <c r="AA6180" s="1">
        <v>0</v>
      </c>
      <c r="AC6180" s="1">
        <v>0</v>
      </c>
      <c r="AE6180" s="1">
        <v>0</v>
      </c>
      <c r="AG6180" s="1">
        <v>1</v>
      </c>
      <c r="AH6180" s="1">
        <v>0</v>
      </c>
    </row>
    <row r="6181" spans="1:34">
      <c r="A6181" s="1" t="s">
        <v>15831</v>
      </c>
      <c r="B6181" s="1" t="s">
        <v>15832</v>
      </c>
      <c r="C6181" s="1" t="s">
        <v>259</v>
      </c>
      <c r="H6181" s="1" t="s">
        <v>65</v>
      </c>
      <c r="I6181" s="1" t="s">
        <v>66</v>
      </c>
      <c r="V6181" s="1" t="s">
        <v>67</v>
      </c>
    </row>
    <row r="6182" spans="1:34">
      <c r="A6182" s="1" t="s">
        <v>15833</v>
      </c>
      <c r="B6182" s="1" t="s">
        <v>15834</v>
      </c>
      <c r="C6182" s="1" t="s">
        <v>1631</v>
      </c>
      <c r="D6182" s="1">
        <v>64</v>
      </c>
      <c r="E6182" s="1">
        <v>40877</v>
      </c>
      <c r="F6182" s="1" t="s">
        <v>20332</v>
      </c>
      <c r="G6182" s="1" t="s">
        <v>72</v>
      </c>
      <c r="H6182" s="1" t="s">
        <v>73</v>
      </c>
      <c r="I6182" s="1">
        <v>0</v>
      </c>
      <c r="J6182" s="1" t="s">
        <v>74</v>
      </c>
      <c r="K6182" s="1">
        <v>0.5</v>
      </c>
      <c r="L6182" s="1" t="s">
        <v>75</v>
      </c>
      <c r="M6182" s="1">
        <v>0</v>
      </c>
      <c r="O6182" s="1">
        <v>0</v>
      </c>
      <c r="Q6182" s="1">
        <v>0</v>
      </c>
      <c r="S6182" s="1">
        <v>0</v>
      </c>
      <c r="U6182" s="1">
        <v>0</v>
      </c>
      <c r="W6182" s="1">
        <v>0</v>
      </c>
      <c r="Y6182" s="1">
        <v>0</v>
      </c>
      <c r="AA6182" s="1">
        <v>0</v>
      </c>
      <c r="AC6182" s="1">
        <v>0</v>
      </c>
      <c r="AE6182" s="1">
        <v>0</v>
      </c>
      <c r="AG6182" s="1">
        <v>2</v>
      </c>
      <c r="AH6182" s="1">
        <v>10000</v>
      </c>
    </row>
    <row r="6183" spans="1:34">
      <c r="A6183" s="1" t="s">
        <v>15835</v>
      </c>
      <c r="B6183" s="1" t="s">
        <v>15836</v>
      </c>
      <c r="C6183" s="1" t="s">
        <v>322</v>
      </c>
      <c r="D6183" s="1">
        <v>11</v>
      </c>
      <c r="E6183" s="1">
        <v>43986</v>
      </c>
      <c r="F6183" s="1" t="s">
        <v>20340</v>
      </c>
      <c r="G6183" s="1" t="s">
        <v>20341</v>
      </c>
      <c r="H6183" s="1" t="s">
        <v>73</v>
      </c>
      <c r="I6183" s="1">
        <v>0.4</v>
      </c>
      <c r="J6183" s="1" t="s">
        <v>82</v>
      </c>
      <c r="K6183" s="1">
        <v>0.55000000000000004</v>
      </c>
      <c r="L6183" s="1" t="s">
        <v>83</v>
      </c>
      <c r="M6183" s="1">
        <v>0.65</v>
      </c>
      <c r="N6183" s="1" t="s">
        <v>84</v>
      </c>
      <c r="O6183" s="1">
        <v>0.75</v>
      </c>
      <c r="P6183" s="1" t="s">
        <v>85</v>
      </c>
      <c r="Q6183" s="1">
        <v>0</v>
      </c>
      <c r="S6183" s="1">
        <v>0</v>
      </c>
      <c r="U6183" s="1">
        <v>0</v>
      </c>
      <c r="W6183" s="1">
        <v>0</v>
      </c>
      <c r="Y6183" s="1">
        <v>0</v>
      </c>
      <c r="AA6183" s="1">
        <v>0</v>
      </c>
      <c r="AC6183" s="1">
        <v>0</v>
      </c>
      <c r="AE6183" s="1">
        <v>0</v>
      </c>
      <c r="AG6183" s="1">
        <v>3</v>
      </c>
      <c r="AH6183" s="1">
        <v>0</v>
      </c>
    </row>
    <row r="6184" spans="1:34">
      <c r="A6184" s="1" t="s">
        <v>15837</v>
      </c>
      <c r="B6184" s="1" t="s">
        <v>15838</v>
      </c>
      <c r="C6184" s="1" t="s">
        <v>334</v>
      </c>
      <c r="D6184" s="1">
        <v>3</v>
      </c>
      <c r="E6184" s="4">
        <v>44672</v>
      </c>
      <c r="F6184" s="1" t="s">
        <v>15839</v>
      </c>
      <c r="G6184" s="1" t="s">
        <v>72</v>
      </c>
      <c r="H6184" s="1" t="s">
        <v>65</v>
      </c>
      <c r="I6184" s="1">
        <v>0.4</v>
      </c>
      <c r="J6184" s="1" t="s">
        <v>75</v>
      </c>
      <c r="K6184" s="1">
        <v>0</v>
      </c>
      <c r="M6184" s="1">
        <v>0</v>
      </c>
      <c r="O6184" s="1">
        <v>0</v>
      </c>
      <c r="Q6184" s="1">
        <v>0</v>
      </c>
      <c r="S6184" s="1">
        <v>0</v>
      </c>
      <c r="U6184" s="1">
        <v>0</v>
      </c>
      <c r="W6184" s="1">
        <v>0</v>
      </c>
      <c r="Y6184" s="1">
        <v>0</v>
      </c>
      <c r="AA6184" s="1">
        <v>0</v>
      </c>
      <c r="AC6184" s="1">
        <v>0</v>
      </c>
      <c r="AE6184" s="1">
        <v>0</v>
      </c>
      <c r="AG6184" s="1">
        <v>1</v>
      </c>
      <c r="AH6184" s="1">
        <v>0</v>
      </c>
    </row>
    <row r="6185" spans="1:34">
      <c r="A6185" s="1" t="s">
        <v>15840</v>
      </c>
      <c r="B6185" s="1" t="s">
        <v>15841</v>
      </c>
      <c r="C6185" s="1" t="s">
        <v>334</v>
      </c>
      <c r="D6185" s="1">
        <v>26</v>
      </c>
      <c r="E6185" s="4">
        <v>44711</v>
      </c>
      <c r="F6185" s="1" t="s">
        <v>15842</v>
      </c>
      <c r="G6185" s="1" t="s">
        <v>80</v>
      </c>
      <c r="H6185" s="1" t="s">
        <v>73</v>
      </c>
      <c r="I6185" s="1">
        <v>0</v>
      </c>
      <c r="J6185" s="1" t="s">
        <v>74</v>
      </c>
      <c r="K6185" s="1">
        <v>0.71</v>
      </c>
      <c r="L6185" s="1" t="s">
        <v>82</v>
      </c>
      <c r="M6185" s="1">
        <v>0.72</v>
      </c>
      <c r="N6185" s="1" t="s">
        <v>83</v>
      </c>
      <c r="O6185" s="1">
        <v>0.73</v>
      </c>
      <c r="P6185" s="1" t="s">
        <v>84</v>
      </c>
      <c r="Q6185" s="1">
        <v>0.79</v>
      </c>
      <c r="R6185" s="1" t="s">
        <v>85</v>
      </c>
      <c r="S6185" s="1">
        <v>0</v>
      </c>
      <c r="U6185" s="1">
        <v>0</v>
      </c>
      <c r="W6185" s="1">
        <v>0</v>
      </c>
      <c r="Y6185" s="1">
        <v>0</v>
      </c>
      <c r="AA6185" s="1">
        <v>0</v>
      </c>
      <c r="AC6185" s="1">
        <v>0</v>
      </c>
      <c r="AE6185" s="1">
        <v>0</v>
      </c>
      <c r="AG6185" s="1">
        <v>4</v>
      </c>
      <c r="AH6185" s="1">
        <v>10000</v>
      </c>
    </row>
    <row r="6186" spans="1:34">
      <c r="A6186" s="1" t="s">
        <v>15843</v>
      </c>
      <c r="B6186" s="1" t="s">
        <v>15844</v>
      </c>
      <c r="C6186" s="1" t="s">
        <v>235</v>
      </c>
      <c r="D6186" s="1">
        <v>26</v>
      </c>
      <c r="E6186" s="1">
        <v>41912</v>
      </c>
      <c r="F6186" s="1" t="s">
        <v>20332</v>
      </c>
      <c r="G6186" s="1" t="s">
        <v>72</v>
      </c>
      <c r="H6186" s="1" t="s">
        <v>65</v>
      </c>
      <c r="I6186" s="1">
        <v>0.8</v>
      </c>
      <c r="J6186" s="1" t="s">
        <v>75</v>
      </c>
      <c r="K6186" s="1">
        <v>0</v>
      </c>
      <c r="M6186" s="1">
        <v>0</v>
      </c>
      <c r="O6186" s="1">
        <v>0</v>
      </c>
      <c r="Q6186" s="1">
        <v>0</v>
      </c>
      <c r="S6186" s="1">
        <v>0</v>
      </c>
      <c r="U6186" s="1">
        <v>0</v>
      </c>
      <c r="W6186" s="1">
        <v>0</v>
      </c>
      <c r="Y6186" s="1">
        <v>0</v>
      </c>
      <c r="AA6186" s="1">
        <v>0</v>
      </c>
      <c r="AC6186" s="1">
        <v>0</v>
      </c>
      <c r="AE6186" s="1">
        <v>0</v>
      </c>
      <c r="AG6186" s="1">
        <v>1</v>
      </c>
      <c r="AH6186" s="1">
        <v>0</v>
      </c>
    </row>
    <row r="6187" spans="1:34">
      <c r="A6187" s="1" t="s">
        <v>15845</v>
      </c>
      <c r="B6187" s="1" t="s">
        <v>15846</v>
      </c>
      <c r="C6187" s="1" t="s">
        <v>1631</v>
      </c>
      <c r="D6187" s="1">
        <v>18</v>
      </c>
      <c r="E6187" s="1">
        <v>44644</v>
      </c>
      <c r="F6187" s="1" t="s">
        <v>20785</v>
      </c>
      <c r="G6187" s="1" t="s">
        <v>80</v>
      </c>
      <c r="H6187" s="1" t="s">
        <v>73</v>
      </c>
      <c r="I6187" s="1">
        <v>0</v>
      </c>
      <c r="J6187" s="1" t="s">
        <v>74</v>
      </c>
      <c r="K6187" s="1">
        <v>0.68</v>
      </c>
      <c r="L6187" s="1" t="s">
        <v>82</v>
      </c>
      <c r="M6187" s="1">
        <v>0.72</v>
      </c>
      <c r="N6187" s="1" t="s">
        <v>83</v>
      </c>
      <c r="O6187" s="1">
        <v>0.74</v>
      </c>
      <c r="P6187" s="1" t="s">
        <v>84</v>
      </c>
      <c r="Q6187" s="1">
        <v>0.8</v>
      </c>
      <c r="R6187" s="1" t="s">
        <v>85</v>
      </c>
      <c r="S6187" s="1">
        <v>0</v>
      </c>
      <c r="U6187" s="1">
        <v>0</v>
      </c>
      <c r="W6187" s="1">
        <v>0</v>
      </c>
      <c r="Y6187" s="1">
        <v>0</v>
      </c>
      <c r="AA6187" s="1">
        <v>0</v>
      </c>
      <c r="AC6187" s="1">
        <v>0</v>
      </c>
      <c r="AE6187" s="1">
        <v>0</v>
      </c>
      <c r="AG6187" s="1">
        <v>4</v>
      </c>
      <c r="AH6187" s="1">
        <v>10000</v>
      </c>
    </row>
    <row r="6188" spans="1:34">
      <c r="A6188" s="1" t="s">
        <v>15847</v>
      </c>
      <c r="B6188" s="1" t="s">
        <v>15848</v>
      </c>
      <c r="C6188" s="1" t="s">
        <v>73</v>
      </c>
      <c r="H6188" s="1" t="s">
        <v>65</v>
      </c>
      <c r="I6188" s="1" t="s">
        <v>66</v>
      </c>
      <c r="V6188" s="1" t="s">
        <v>67</v>
      </c>
    </row>
    <row r="6189" spans="1:34">
      <c r="A6189" s="1" t="s">
        <v>15849</v>
      </c>
      <c r="B6189" s="1" t="s">
        <v>15850</v>
      </c>
      <c r="C6189" s="1" t="s">
        <v>731</v>
      </c>
      <c r="H6189" s="1" t="s">
        <v>65</v>
      </c>
      <c r="I6189" s="1" t="s">
        <v>66</v>
      </c>
      <c r="V6189" s="1" t="s">
        <v>67</v>
      </c>
    </row>
    <row r="6190" spans="1:34">
      <c r="A6190" s="1" t="s">
        <v>15851</v>
      </c>
      <c r="B6190" s="1" t="s">
        <v>15852</v>
      </c>
      <c r="C6190" s="1" t="s">
        <v>259</v>
      </c>
      <c r="D6190" s="1">
        <v>53</v>
      </c>
      <c r="E6190" s="4">
        <v>44559</v>
      </c>
      <c r="F6190" s="1" t="s">
        <v>15853</v>
      </c>
      <c r="G6190" s="1" t="s">
        <v>80</v>
      </c>
      <c r="H6190" s="1" t="s">
        <v>65</v>
      </c>
      <c r="I6190" s="1">
        <v>0.7</v>
      </c>
      <c r="J6190" s="1" t="s">
        <v>75</v>
      </c>
      <c r="K6190" s="1">
        <v>0</v>
      </c>
      <c r="M6190" s="1">
        <v>0</v>
      </c>
      <c r="O6190" s="1">
        <v>0</v>
      </c>
      <c r="Q6190" s="1">
        <v>0</v>
      </c>
      <c r="S6190" s="1">
        <v>0</v>
      </c>
      <c r="U6190" s="1">
        <v>0</v>
      </c>
      <c r="W6190" s="1">
        <v>0</v>
      </c>
      <c r="Y6190" s="1">
        <v>0</v>
      </c>
      <c r="AA6190" s="1">
        <v>0</v>
      </c>
      <c r="AC6190" s="1">
        <v>0</v>
      </c>
      <c r="AE6190" s="1">
        <v>0</v>
      </c>
      <c r="AG6190" s="1">
        <v>1</v>
      </c>
      <c r="AH6190" s="1">
        <v>0</v>
      </c>
    </row>
    <row r="6191" spans="1:34">
      <c r="A6191" s="1" t="s">
        <v>15854</v>
      </c>
      <c r="B6191" s="1" t="s">
        <v>15855</v>
      </c>
      <c r="C6191" s="1" t="s">
        <v>350</v>
      </c>
      <c r="D6191" s="1">
        <v>52</v>
      </c>
      <c r="E6191" s="1">
        <v>43677</v>
      </c>
      <c r="F6191" s="1" t="s">
        <v>20332</v>
      </c>
      <c r="G6191" s="1" t="s">
        <v>72</v>
      </c>
      <c r="H6191" s="1" t="s">
        <v>73</v>
      </c>
      <c r="I6191" s="1">
        <v>0</v>
      </c>
      <c r="J6191" s="1" t="s">
        <v>81</v>
      </c>
      <c r="K6191" s="1">
        <v>0.8</v>
      </c>
      <c r="L6191" s="1" t="s">
        <v>75</v>
      </c>
      <c r="M6191" s="1">
        <v>0</v>
      </c>
      <c r="O6191" s="1">
        <v>0</v>
      </c>
      <c r="Q6191" s="1">
        <v>0</v>
      </c>
      <c r="S6191" s="1">
        <v>0</v>
      </c>
      <c r="U6191" s="1">
        <v>0</v>
      </c>
      <c r="W6191" s="1">
        <v>0</v>
      </c>
      <c r="Y6191" s="1">
        <v>0</v>
      </c>
      <c r="AA6191" s="1">
        <v>0</v>
      </c>
      <c r="AC6191" s="1">
        <v>0</v>
      </c>
      <c r="AE6191" s="1">
        <v>0</v>
      </c>
      <c r="AG6191" s="1">
        <v>2</v>
      </c>
      <c r="AH6191" s="1">
        <v>15000</v>
      </c>
    </row>
    <row r="6192" spans="1:34">
      <c r="A6192" s="1" t="s">
        <v>15856</v>
      </c>
      <c r="B6192" s="1" t="s">
        <v>15857</v>
      </c>
      <c r="C6192" s="1" t="s">
        <v>235</v>
      </c>
      <c r="D6192" s="1">
        <v>6</v>
      </c>
      <c r="E6192" s="1">
        <v>44292</v>
      </c>
      <c r="F6192" s="1" t="s">
        <v>20332</v>
      </c>
      <c r="G6192" s="1" t="s">
        <v>72</v>
      </c>
      <c r="H6192" s="1" t="s">
        <v>65</v>
      </c>
      <c r="I6192" s="1">
        <v>0.2</v>
      </c>
      <c r="J6192" s="1" t="s">
        <v>75</v>
      </c>
      <c r="K6192" s="1">
        <v>0</v>
      </c>
      <c r="M6192" s="1">
        <v>0</v>
      </c>
      <c r="O6192" s="1">
        <v>0</v>
      </c>
      <c r="Q6192" s="1">
        <v>0</v>
      </c>
      <c r="S6192" s="1">
        <v>0</v>
      </c>
      <c r="U6192" s="1">
        <v>0</v>
      </c>
      <c r="W6192" s="1">
        <v>0</v>
      </c>
      <c r="Y6192" s="1">
        <v>0</v>
      </c>
      <c r="AA6192" s="1">
        <v>0</v>
      </c>
      <c r="AC6192" s="1">
        <v>0</v>
      </c>
      <c r="AE6192" s="1">
        <v>0</v>
      </c>
      <c r="AG6192" s="1">
        <v>1</v>
      </c>
      <c r="AH6192" s="1">
        <v>0</v>
      </c>
    </row>
    <row r="6193" spans="1:34">
      <c r="A6193" s="1" t="s">
        <v>15858</v>
      </c>
      <c r="B6193" s="1" t="s">
        <v>15859</v>
      </c>
      <c r="C6193" s="1" t="s">
        <v>70</v>
      </c>
      <c r="D6193" s="1">
        <v>38</v>
      </c>
      <c r="E6193" s="1">
        <v>41911</v>
      </c>
      <c r="F6193" s="1" t="s">
        <v>20332</v>
      </c>
      <c r="G6193" s="1" t="s">
        <v>72</v>
      </c>
      <c r="H6193" s="1" t="s">
        <v>73</v>
      </c>
      <c r="I6193" s="1">
        <v>0</v>
      </c>
      <c r="J6193" s="1" t="s">
        <v>89</v>
      </c>
      <c r="K6193" s="1">
        <v>0.75</v>
      </c>
      <c r="L6193" s="1" t="s">
        <v>75</v>
      </c>
      <c r="M6193" s="1">
        <v>0</v>
      </c>
      <c r="O6193" s="1">
        <v>0</v>
      </c>
      <c r="Q6193" s="1">
        <v>0</v>
      </c>
      <c r="S6193" s="1">
        <v>0</v>
      </c>
      <c r="U6193" s="1">
        <v>0</v>
      </c>
      <c r="W6193" s="1">
        <v>0</v>
      </c>
      <c r="Y6193" s="1">
        <v>0</v>
      </c>
      <c r="AA6193" s="1">
        <v>0</v>
      </c>
      <c r="AC6193" s="1">
        <v>0</v>
      </c>
      <c r="AE6193" s="1">
        <v>0</v>
      </c>
      <c r="AG6193" s="1">
        <v>2</v>
      </c>
      <c r="AH6193" s="1">
        <v>12000</v>
      </c>
    </row>
    <row r="6194" spans="1:34">
      <c r="A6194" s="1" t="s">
        <v>15860</v>
      </c>
      <c r="B6194" s="1" t="s">
        <v>15861</v>
      </c>
      <c r="C6194" s="1" t="s">
        <v>636</v>
      </c>
      <c r="D6194" s="1">
        <v>2</v>
      </c>
      <c r="E6194" s="1">
        <v>44610</v>
      </c>
      <c r="F6194" s="1" t="s">
        <v>20786</v>
      </c>
      <c r="G6194" s="1" t="s">
        <v>72</v>
      </c>
      <c r="H6194" s="1" t="s">
        <v>65</v>
      </c>
      <c r="I6194" s="1">
        <v>0.7</v>
      </c>
      <c r="J6194" s="1" t="s">
        <v>75</v>
      </c>
      <c r="K6194" s="1">
        <v>0</v>
      </c>
      <c r="M6194" s="1">
        <v>0</v>
      </c>
      <c r="O6194" s="1">
        <v>0</v>
      </c>
      <c r="Q6194" s="1">
        <v>0</v>
      </c>
      <c r="S6194" s="1">
        <v>0</v>
      </c>
      <c r="U6194" s="1">
        <v>0</v>
      </c>
      <c r="W6194" s="1">
        <v>0</v>
      </c>
      <c r="Y6194" s="1">
        <v>0</v>
      </c>
      <c r="AA6194" s="1">
        <v>0</v>
      </c>
      <c r="AC6194" s="1">
        <v>0</v>
      </c>
      <c r="AE6194" s="1">
        <v>0</v>
      </c>
      <c r="AG6194" s="1">
        <v>1</v>
      </c>
      <c r="AH6194" s="1">
        <v>0</v>
      </c>
    </row>
    <row r="6195" spans="1:34">
      <c r="A6195" s="1" t="s">
        <v>15862</v>
      </c>
      <c r="B6195" s="1" t="s">
        <v>15863</v>
      </c>
      <c r="C6195" s="1" t="s">
        <v>129</v>
      </c>
      <c r="D6195" s="1">
        <v>15</v>
      </c>
      <c r="E6195" s="1">
        <v>44712</v>
      </c>
      <c r="F6195" s="1" t="s">
        <v>20787</v>
      </c>
      <c r="G6195" s="1" t="s">
        <v>72</v>
      </c>
      <c r="H6195" s="1" t="s">
        <v>73</v>
      </c>
      <c r="I6195" s="1">
        <v>0</v>
      </c>
      <c r="J6195" s="1" t="s">
        <v>397</v>
      </c>
      <c r="K6195" s="1">
        <v>0.7</v>
      </c>
      <c r="L6195" s="1" t="s">
        <v>75</v>
      </c>
      <c r="M6195" s="1">
        <v>0</v>
      </c>
      <c r="O6195" s="1">
        <v>0</v>
      </c>
      <c r="Q6195" s="1">
        <v>0</v>
      </c>
      <c r="S6195" s="1">
        <v>0</v>
      </c>
      <c r="U6195" s="1">
        <v>0</v>
      </c>
      <c r="W6195" s="1">
        <v>0</v>
      </c>
      <c r="Y6195" s="1">
        <v>0</v>
      </c>
      <c r="AA6195" s="1">
        <v>0</v>
      </c>
      <c r="AC6195" s="1">
        <v>0</v>
      </c>
      <c r="AE6195" s="1">
        <v>0</v>
      </c>
      <c r="AG6195" s="1">
        <v>2</v>
      </c>
      <c r="AH6195" s="1">
        <v>8000</v>
      </c>
    </row>
    <row r="6196" spans="1:34">
      <c r="A6196" s="1" t="s">
        <v>15864</v>
      </c>
      <c r="B6196" s="1" t="s">
        <v>15865</v>
      </c>
      <c r="C6196" s="1" t="s">
        <v>199</v>
      </c>
      <c r="D6196" s="1">
        <v>14</v>
      </c>
      <c r="E6196" s="4">
        <v>44628</v>
      </c>
      <c r="F6196" s="1" t="s">
        <v>15866</v>
      </c>
      <c r="G6196" s="1" t="s">
        <v>72</v>
      </c>
      <c r="H6196" s="1" t="s">
        <v>73</v>
      </c>
      <c r="I6196" s="1">
        <v>0</v>
      </c>
      <c r="J6196" s="1" t="s">
        <v>6216</v>
      </c>
      <c r="K6196" s="1">
        <v>0.8</v>
      </c>
      <c r="L6196" s="1" t="s">
        <v>75</v>
      </c>
      <c r="M6196" s="1">
        <v>0</v>
      </c>
      <c r="O6196" s="1">
        <v>0</v>
      </c>
      <c r="Q6196" s="1">
        <v>0</v>
      </c>
      <c r="S6196" s="1">
        <v>0</v>
      </c>
      <c r="U6196" s="1">
        <v>0</v>
      </c>
      <c r="W6196" s="1">
        <v>0</v>
      </c>
      <c r="Y6196" s="1">
        <v>0</v>
      </c>
      <c r="AA6196" s="1">
        <v>0</v>
      </c>
      <c r="AC6196" s="1">
        <v>0</v>
      </c>
      <c r="AE6196" s="1">
        <v>0</v>
      </c>
      <c r="AG6196" s="1">
        <v>2</v>
      </c>
      <c r="AH6196" s="1">
        <v>7000</v>
      </c>
    </row>
    <row r="6197" spans="1:34">
      <c r="A6197" s="1" t="s">
        <v>15867</v>
      </c>
      <c r="B6197" s="1" t="s">
        <v>15868</v>
      </c>
      <c r="C6197" s="1" t="s">
        <v>346</v>
      </c>
      <c r="D6197" s="1">
        <v>5</v>
      </c>
      <c r="E6197" s="4">
        <v>44708</v>
      </c>
      <c r="F6197" s="1" t="s">
        <v>15869</v>
      </c>
      <c r="G6197" s="1" t="s">
        <v>72</v>
      </c>
      <c r="H6197" s="1" t="s">
        <v>65</v>
      </c>
      <c r="I6197" s="1">
        <v>0.8</v>
      </c>
      <c r="J6197" s="1" t="s">
        <v>75</v>
      </c>
      <c r="K6197" s="1">
        <v>0</v>
      </c>
      <c r="M6197" s="1">
        <v>0</v>
      </c>
      <c r="O6197" s="1">
        <v>0</v>
      </c>
      <c r="Q6197" s="1">
        <v>0</v>
      </c>
      <c r="S6197" s="1">
        <v>0</v>
      </c>
      <c r="U6197" s="1">
        <v>0</v>
      </c>
      <c r="W6197" s="1">
        <v>0</v>
      </c>
      <c r="Y6197" s="1">
        <v>0</v>
      </c>
      <c r="AA6197" s="1">
        <v>0</v>
      </c>
      <c r="AC6197" s="1">
        <v>0</v>
      </c>
      <c r="AE6197" s="1">
        <v>0</v>
      </c>
      <c r="AG6197" s="1">
        <v>1</v>
      </c>
      <c r="AH6197" s="1">
        <v>0</v>
      </c>
    </row>
    <row r="6198" spans="1:34">
      <c r="A6198" s="1" t="s">
        <v>15870</v>
      </c>
      <c r="B6198" s="1" t="s">
        <v>15871</v>
      </c>
      <c r="C6198" s="1" t="s">
        <v>491</v>
      </c>
      <c r="D6198" s="1">
        <v>3</v>
      </c>
      <c r="E6198" s="1">
        <v>43904</v>
      </c>
      <c r="F6198" s="1" t="s">
        <v>20788</v>
      </c>
      <c r="G6198" s="1" t="s">
        <v>72</v>
      </c>
      <c r="H6198" s="1" t="s">
        <v>65</v>
      </c>
      <c r="I6198" s="1">
        <v>0.5</v>
      </c>
      <c r="J6198" s="1" t="s">
        <v>75</v>
      </c>
      <c r="K6198" s="1">
        <v>0</v>
      </c>
      <c r="M6198" s="1">
        <v>0</v>
      </c>
      <c r="O6198" s="1">
        <v>0</v>
      </c>
      <c r="Q6198" s="1">
        <v>0</v>
      </c>
      <c r="S6198" s="1">
        <v>0</v>
      </c>
      <c r="U6198" s="1">
        <v>0</v>
      </c>
      <c r="W6198" s="1">
        <v>0</v>
      </c>
      <c r="Y6198" s="1">
        <v>0</v>
      </c>
      <c r="AA6198" s="1">
        <v>0</v>
      </c>
      <c r="AC6198" s="1">
        <v>0</v>
      </c>
      <c r="AE6198" s="1">
        <v>0</v>
      </c>
      <c r="AG6198" s="1">
        <v>1</v>
      </c>
      <c r="AH6198" s="1">
        <v>0</v>
      </c>
    </row>
    <row r="6199" spans="1:34">
      <c r="A6199" s="1" t="s">
        <v>15872</v>
      </c>
      <c r="B6199" s="1" t="s">
        <v>15873</v>
      </c>
      <c r="C6199" s="1" t="s">
        <v>620</v>
      </c>
      <c r="D6199" s="1">
        <v>266</v>
      </c>
      <c r="E6199" s="1">
        <v>39444</v>
      </c>
      <c r="F6199" s="1" t="s">
        <v>20332</v>
      </c>
      <c r="G6199" s="1" t="s">
        <v>72</v>
      </c>
      <c r="H6199" s="1" t="s">
        <v>65</v>
      </c>
      <c r="I6199" s="1">
        <v>0.5</v>
      </c>
      <c r="J6199" s="1" t="s">
        <v>75</v>
      </c>
      <c r="K6199" s="1">
        <v>0</v>
      </c>
      <c r="M6199" s="1">
        <v>0</v>
      </c>
      <c r="O6199" s="1">
        <v>0</v>
      </c>
      <c r="Q6199" s="1">
        <v>0</v>
      </c>
      <c r="S6199" s="1">
        <v>0</v>
      </c>
      <c r="U6199" s="1">
        <v>0</v>
      </c>
      <c r="W6199" s="1">
        <v>0</v>
      </c>
      <c r="Y6199" s="1">
        <v>0</v>
      </c>
      <c r="AA6199" s="1">
        <v>0</v>
      </c>
      <c r="AC6199" s="1">
        <v>0</v>
      </c>
      <c r="AE6199" s="1">
        <v>0</v>
      </c>
      <c r="AG6199" s="1">
        <v>1</v>
      </c>
      <c r="AH6199" s="1">
        <v>0</v>
      </c>
    </row>
    <row r="6200" spans="1:34">
      <c r="A6200" s="1" t="s">
        <v>15874</v>
      </c>
      <c r="B6200" s="1" t="s">
        <v>15875</v>
      </c>
      <c r="C6200" s="1" t="s">
        <v>199</v>
      </c>
      <c r="D6200" s="1">
        <v>6</v>
      </c>
      <c r="E6200" s="4">
        <v>44680</v>
      </c>
      <c r="F6200" s="1" t="s">
        <v>15876</v>
      </c>
      <c r="G6200" s="1" t="s">
        <v>72</v>
      </c>
      <c r="H6200" s="1" t="s">
        <v>73</v>
      </c>
      <c r="I6200" s="1">
        <v>0</v>
      </c>
      <c r="J6200" s="1" t="s">
        <v>89</v>
      </c>
      <c r="K6200" s="1">
        <v>0.45</v>
      </c>
      <c r="L6200" s="1" t="s">
        <v>75</v>
      </c>
      <c r="M6200" s="1">
        <v>0</v>
      </c>
      <c r="O6200" s="1">
        <v>0</v>
      </c>
      <c r="Q6200" s="1">
        <v>0</v>
      </c>
      <c r="S6200" s="1">
        <v>0</v>
      </c>
      <c r="U6200" s="1">
        <v>0</v>
      </c>
      <c r="W6200" s="1">
        <v>0</v>
      </c>
      <c r="Y6200" s="1">
        <v>0</v>
      </c>
      <c r="AA6200" s="1">
        <v>0</v>
      </c>
      <c r="AC6200" s="1">
        <v>0</v>
      </c>
      <c r="AE6200" s="1">
        <v>0</v>
      </c>
      <c r="AG6200" s="1">
        <v>2</v>
      </c>
      <c r="AH6200" s="1">
        <v>12000</v>
      </c>
    </row>
    <row r="6201" spans="1:34">
      <c r="A6201" s="1" t="s">
        <v>15877</v>
      </c>
      <c r="B6201" s="1" t="s">
        <v>15878</v>
      </c>
      <c r="C6201" s="1" t="s">
        <v>132</v>
      </c>
      <c r="D6201" s="1">
        <v>11</v>
      </c>
      <c r="E6201" s="4">
        <v>44712</v>
      </c>
      <c r="F6201" s="1" t="s">
        <v>15879</v>
      </c>
      <c r="G6201" s="1" t="s">
        <v>80</v>
      </c>
      <c r="H6201" s="1" t="s">
        <v>73</v>
      </c>
      <c r="I6201" s="1">
        <v>0.69</v>
      </c>
      <c r="J6201" s="1" t="s">
        <v>82</v>
      </c>
      <c r="K6201" s="1">
        <v>0.7</v>
      </c>
      <c r="L6201" s="1" t="s">
        <v>83</v>
      </c>
      <c r="M6201" s="1">
        <v>0.75</v>
      </c>
      <c r="N6201" s="1" t="s">
        <v>84</v>
      </c>
      <c r="O6201" s="1">
        <v>0.8</v>
      </c>
      <c r="P6201" s="1" t="s">
        <v>85</v>
      </c>
      <c r="Q6201" s="1">
        <v>0</v>
      </c>
      <c r="S6201" s="1">
        <v>0</v>
      </c>
      <c r="U6201" s="1">
        <v>0</v>
      </c>
      <c r="W6201" s="1">
        <v>0</v>
      </c>
      <c r="Y6201" s="1">
        <v>0</v>
      </c>
      <c r="AA6201" s="1">
        <v>0</v>
      </c>
      <c r="AC6201" s="1">
        <v>0</v>
      </c>
      <c r="AE6201" s="1">
        <v>0</v>
      </c>
      <c r="AG6201" s="1">
        <v>3</v>
      </c>
      <c r="AH6201" s="1">
        <v>0</v>
      </c>
    </row>
    <row r="6202" spans="1:34">
      <c r="A6202" s="1" t="s">
        <v>15880</v>
      </c>
      <c r="B6202" s="1" t="s">
        <v>15881</v>
      </c>
      <c r="C6202" s="1" t="s">
        <v>259</v>
      </c>
      <c r="D6202" s="1">
        <v>7</v>
      </c>
      <c r="E6202" s="4">
        <v>44608</v>
      </c>
      <c r="F6202" s="1" t="s">
        <v>15882</v>
      </c>
      <c r="G6202" s="1" t="s">
        <v>72</v>
      </c>
      <c r="H6202" s="1" t="s">
        <v>65</v>
      </c>
      <c r="I6202" s="1">
        <v>0.8</v>
      </c>
      <c r="J6202" s="1" t="s">
        <v>75</v>
      </c>
      <c r="K6202" s="1">
        <v>0</v>
      </c>
      <c r="M6202" s="1">
        <v>0</v>
      </c>
      <c r="O6202" s="1">
        <v>0</v>
      </c>
      <c r="Q6202" s="1">
        <v>0</v>
      </c>
      <c r="S6202" s="1">
        <v>0</v>
      </c>
      <c r="U6202" s="1">
        <v>0</v>
      </c>
      <c r="W6202" s="1">
        <v>0</v>
      </c>
      <c r="Y6202" s="1">
        <v>0</v>
      </c>
      <c r="AA6202" s="1">
        <v>0</v>
      </c>
      <c r="AC6202" s="1">
        <v>0</v>
      </c>
      <c r="AE6202" s="1">
        <v>0</v>
      </c>
      <c r="AG6202" s="1">
        <v>1</v>
      </c>
      <c r="AH6202" s="1">
        <v>0</v>
      </c>
    </row>
    <row r="6203" spans="1:34">
      <c r="A6203" s="1" t="s">
        <v>15883</v>
      </c>
      <c r="B6203" s="1" t="s">
        <v>15884</v>
      </c>
      <c r="C6203" s="1" t="s">
        <v>30</v>
      </c>
      <c r="D6203" s="1">
        <v>12</v>
      </c>
      <c r="E6203" s="1">
        <v>43550</v>
      </c>
      <c r="F6203" s="1" t="s">
        <v>20332</v>
      </c>
      <c r="G6203" s="1" t="s">
        <v>72</v>
      </c>
      <c r="H6203" s="1" t="s">
        <v>73</v>
      </c>
      <c r="I6203" s="1">
        <v>0</v>
      </c>
      <c r="J6203" s="1" t="s">
        <v>74</v>
      </c>
      <c r="K6203" s="1">
        <v>0.8</v>
      </c>
      <c r="L6203" s="1" t="s">
        <v>75</v>
      </c>
      <c r="M6203" s="1">
        <v>0</v>
      </c>
      <c r="O6203" s="1">
        <v>0</v>
      </c>
      <c r="Q6203" s="1">
        <v>0</v>
      </c>
      <c r="S6203" s="1">
        <v>0</v>
      </c>
      <c r="U6203" s="1">
        <v>0</v>
      </c>
      <c r="W6203" s="1">
        <v>0</v>
      </c>
      <c r="Y6203" s="1">
        <v>0</v>
      </c>
      <c r="AA6203" s="1">
        <v>0</v>
      </c>
      <c r="AC6203" s="1">
        <v>0</v>
      </c>
      <c r="AE6203" s="1">
        <v>0</v>
      </c>
      <c r="AG6203" s="1">
        <v>2</v>
      </c>
      <c r="AH6203" s="1">
        <v>10000</v>
      </c>
    </row>
    <row r="6204" spans="1:34">
      <c r="A6204" s="1" t="s">
        <v>15885</v>
      </c>
      <c r="B6204" s="1" t="s">
        <v>15886</v>
      </c>
      <c r="C6204" s="1" t="s">
        <v>259</v>
      </c>
      <c r="D6204" s="1">
        <v>141</v>
      </c>
      <c r="E6204" s="4">
        <v>44537</v>
      </c>
      <c r="F6204" s="1" t="s">
        <v>15887</v>
      </c>
      <c r="G6204" s="1" t="s">
        <v>72</v>
      </c>
      <c r="H6204" s="1" t="s">
        <v>73</v>
      </c>
      <c r="I6204" s="1">
        <v>0</v>
      </c>
      <c r="J6204" s="1" t="s">
        <v>89</v>
      </c>
      <c r="K6204" s="1">
        <v>0.4</v>
      </c>
      <c r="L6204" s="1" t="s">
        <v>75</v>
      </c>
      <c r="M6204" s="1">
        <v>0</v>
      </c>
      <c r="O6204" s="1">
        <v>0</v>
      </c>
      <c r="Q6204" s="1">
        <v>0</v>
      </c>
      <c r="S6204" s="1">
        <v>0</v>
      </c>
      <c r="U6204" s="1">
        <v>0</v>
      </c>
      <c r="W6204" s="1">
        <v>0</v>
      </c>
      <c r="Y6204" s="1">
        <v>0</v>
      </c>
      <c r="AA6204" s="1">
        <v>0</v>
      </c>
      <c r="AC6204" s="1">
        <v>0</v>
      </c>
      <c r="AE6204" s="1">
        <v>0</v>
      </c>
      <c r="AG6204" s="1">
        <v>2</v>
      </c>
      <c r="AH6204" s="1">
        <v>12000</v>
      </c>
    </row>
    <row r="6205" spans="1:34">
      <c r="A6205" s="1" t="s">
        <v>15888</v>
      </c>
      <c r="B6205" s="1" t="s">
        <v>15889</v>
      </c>
      <c r="C6205" s="1" t="s">
        <v>752</v>
      </c>
      <c r="D6205" s="1">
        <v>8</v>
      </c>
      <c r="E6205" s="4">
        <v>44620</v>
      </c>
      <c r="F6205" s="1" t="s">
        <v>15890</v>
      </c>
      <c r="G6205" s="1" t="s">
        <v>80</v>
      </c>
      <c r="H6205" s="1" t="s">
        <v>73</v>
      </c>
      <c r="I6205" s="1">
        <v>0</v>
      </c>
      <c r="J6205" s="1" t="s">
        <v>74</v>
      </c>
      <c r="K6205" s="1">
        <v>0.5</v>
      </c>
      <c r="L6205" s="1" t="s">
        <v>82</v>
      </c>
      <c r="M6205" s="1">
        <v>0.65</v>
      </c>
      <c r="N6205" s="1" t="s">
        <v>83</v>
      </c>
      <c r="O6205" s="1">
        <v>0.7</v>
      </c>
      <c r="P6205" s="1" t="s">
        <v>84</v>
      </c>
      <c r="Q6205" s="1">
        <v>0.75</v>
      </c>
      <c r="R6205" s="1" t="s">
        <v>85</v>
      </c>
      <c r="S6205" s="1">
        <v>0</v>
      </c>
      <c r="U6205" s="1">
        <v>0</v>
      </c>
      <c r="W6205" s="1">
        <v>0</v>
      </c>
      <c r="Y6205" s="1">
        <v>0</v>
      </c>
      <c r="AA6205" s="1">
        <v>0</v>
      </c>
      <c r="AC6205" s="1">
        <v>0</v>
      </c>
      <c r="AE6205" s="1">
        <v>0</v>
      </c>
      <c r="AG6205" s="1">
        <v>4</v>
      </c>
      <c r="AH6205" s="1">
        <v>10000</v>
      </c>
    </row>
    <row r="6206" spans="1:34">
      <c r="A6206" s="1" t="s">
        <v>15891</v>
      </c>
      <c r="B6206" s="1" t="s">
        <v>15892</v>
      </c>
      <c r="C6206" s="1" t="s">
        <v>840</v>
      </c>
      <c r="D6206" s="1">
        <v>45</v>
      </c>
      <c r="E6206" s="4">
        <v>44707</v>
      </c>
      <c r="F6206" s="1" t="s">
        <v>15893</v>
      </c>
      <c r="G6206" s="1" t="s">
        <v>80</v>
      </c>
      <c r="H6206" s="1" t="s">
        <v>73</v>
      </c>
      <c r="I6206" s="1">
        <v>0.6</v>
      </c>
      <c r="J6206" s="1" t="s">
        <v>82</v>
      </c>
      <c r="K6206" s="1">
        <v>0.75</v>
      </c>
      <c r="L6206" s="1" t="s">
        <v>83</v>
      </c>
      <c r="M6206" s="1">
        <v>0.78</v>
      </c>
      <c r="N6206" s="1" t="s">
        <v>84</v>
      </c>
      <c r="O6206" s="1">
        <v>0.79</v>
      </c>
      <c r="P6206" s="1" t="s">
        <v>85</v>
      </c>
      <c r="Q6206" s="1">
        <v>0</v>
      </c>
      <c r="S6206" s="1">
        <v>0</v>
      </c>
      <c r="U6206" s="1">
        <v>0</v>
      </c>
      <c r="W6206" s="1">
        <v>0</v>
      </c>
      <c r="Y6206" s="1">
        <v>0</v>
      </c>
      <c r="AA6206" s="1">
        <v>0</v>
      </c>
      <c r="AC6206" s="1">
        <v>0</v>
      </c>
      <c r="AE6206" s="1">
        <v>0</v>
      </c>
      <c r="AG6206" s="1">
        <v>3</v>
      </c>
      <c r="AH6206" s="1">
        <v>0</v>
      </c>
    </row>
    <row r="6207" spans="1:34">
      <c r="A6207" s="1" t="s">
        <v>15894</v>
      </c>
      <c r="B6207" s="1" t="s">
        <v>15895</v>
      </c>
      <c r="C6207" s="1" t="s">
        <v>101</v>
      </c>
      <c r="D6207" s="1">
        <v>46</v>
      </c>
      <c r="E6207" s="1">
        <v>43830</v>
      </c>
      <c r="F6207" s="1" t="s">
        <v>20332</v>
      </c>
      <c r="G6207" s="1" t="s">
        <v>72</v>
      </c>
      <c r="H6207" s="1" t="s">
        <v>65</v>
      </c>
      <c r="I6207" s="1">
        <v>0.8</v>
      </c>
      <c r="J6207" s="1" t="s">
        <v>75</v>
      </c>
      <c r="K6207" s="1">
        <v>0</v>
      </c>
      <c r="M6207" s="1">
        <v>0</v>
      </c>
      <c r="O6207" s="1">
        <v>0</v>
      </c>
      <c r="Q6207" s="1">
        <v>0</v>
      </c>
      <c r="S6207" s="1">
        <v>0</v>
      </c>
      <c r="U6207" s="1">
        <v>0</v>
      </c>
      <c r="W6207" s="1">
        <v>0</v>
      </c>
      <c r="Y6207" s="1">
        <v>0</v>
      </c>
      <c r="AA6207" s="1">
        <v>0</v>
      </c>
      <c r="AC6207" s="1">
        <v>0</v>
      </c>
      <c r="AE6207" s="1">
        <v>0</v>
      </c>
      <c r="AG6207" s="1">
        <v>1</v>
      </c>
      <c r="AH6207" s="1">
        <v>0</v>
      </c>
    </row>
    <row r="6208" spans="1:34">
      <c r="A6208" s="1" t="s">
        <v>15896</v>
      </c>
      <c r="B6208" s="1" t="s">
        <v>15897</v>
      </c>
      <c r="C6208" s="1" t="s">
        <v>108</v>
      </c>
      <c r="D6208" s="1">
        <v>35</v>
      </c>
      <c r="E6208" s="4">
        <v>44729</v>
      </c>
      <c r="F6208" s="1" t="s">
        <v>20789</v>
      </c>
      <c r="G6208" s="1" t="s">
        <v>80</v>
      </c>
      <c r="H6208" s="1" t="s">
        <v>73</v>
      </c>
      <c r="I6208" s="1">
        <v>0.6</v>
      </c>
      <c r="J6208" s="1" t="s">
        <v>82</v>
      </c>
      <c r="K6208" s="1">
        <v>0.7</v>
      </c>
      <c r="L6208" s="1" t="s">
        <v>83</v>
      </c>
      <c r="M6208" s="1">
        <v>0.75</v>
      </c>
      <c r="N6208" s="1" t="s">
        <v>84</v>
      </c>
      <c r="O6208" s="1">
        <v>0.8</v>
      </c>
      <c r="P6208" s="1" t="s">
        <v>85</v>
      </c>
      <c r="Q6208" s="1">
        <v>0</v>
      </c>
      <c r="S6208" s="1">
        <v>0</v>
      </c>
      <c r="U6208" s="1">
        <v>0</v>
      </c>
      <c r="W6208" s="1">
        <v>0</v>
      </c>
      <c r="Y6208" s="1">
        <v>0</v>
      </c>
      <c r="AA6208" s="1">
        <v>0</v>
      </c>
      <c r="AC6208" s="1">
        <v>0</v>
      </c>
      <c r="AE6208" s="1">
        <v>0</v>
      </c>
      <c r="AG6208" s="1">
        <v>3</v>
      </c>
      <c r="AH6208" s="1">
        <v>0</v>
      </c>
    </row>
    <row r="6209" spans="1:34">
      <c r="A6209" s="1" t="s">
        <v>15898</v>
      </c>
      <c r="B6209" s="1" t="s">
        <v>15899</v>
      </c>
      <c r="C6209" s="1" t="s">
        <v>423</v>
      </c>
      <c r="H6209" s="1" t="s">
        <v>65</v>
      </c>
      <c r="I6209" s="1" t="s">
        <v>66</v>
      </c>
      <c r="V6209" s="1" t="s">
        <v>67</v>
      </c>
    </row>
    <row r="6210" spans="1:34">
      <c r="A6210" s="1" t="s">
        <v>15900</v>
      </c>
      <c r="B6210" s="1" t="s">
        <v>15901</v>
      </c>
      <c r="C6210" s="1" t="s">
        <v>322</v>
      </c>
      <c r="D6210" s="1">
        <v>11</v>
      </c>
      <c r="E6210" s="1">
        <v>42214</v>
      </c>
      <c r="F6210" s="1" t="s">
        <v>20332</v>
      </c>
      <c r="G6210" s="1" t="s">
        <v>72</v>
      </c>
      <c r="H6210" s="1" t="s">
        <v>65</v>
      </c>
      <c r="I6210" s="1">
        <v>0.6</v>
      </c>
      <c r="J6210" s="1" t="s">
        <v>75</v>
      </c>
      <c r="K6210" s="1">
        <v>0</v>
      </c>
      <c r="M6210" s="1">
        <v>0</v>
      </c>
      <c r="O6210" s="1">
        <v>0</v>
      </c>
      <c r="Q6210" s="1">
        <v>0</v>
      </c>
      <c r="S6210" s="1">
        <v>0</v>
      </c>
      <c r="U6210" s="1">
        <v>0</v>
      </c>
      <c r="W6210" s="1">
        <v>0</v>
      </c>
      <c r="Y6210" s="1">
        <v>0</v>
      </c>
      <c r="AA6210" s="1">
        <v>0</v>
      </c>
      <c r="AC6210" s="1">
        <v>0</v>
      </c>
      <c r="AE6210" s="1">
        <v>0</v>
      </c>
      <c r="AG6210" s="1">
        <v>1</v>
      </c>
      <c r="AH6210" s="1">
        <v>0</v>
      </c>
    </row>
    <row r="6211" spans="1:34">
      <c r="A6211" s="1" t="s">
        <v>15902</v>
      </c>
      <c r="B6211" s="1" t="s">
        <v>15903</v>
      </c>
      <c r="C6211" s="1" t="s">
        <v>443</v>
      </c>
      <c r="D6211" s="1">
        <v>9</v>
      </c>
      <c r="E6211" s="1">
        <v>44708</v>
      </c>
      <c r="F6211" s="1" t="s">
        <v>20790</v>
      </c>
      <c r="G6211" s="1" t="s">
        <v>72</v>
      </c>
      <c r="H6211" s="1" t="s">
        <v>65</v>
      </c>
      <c r="I6211" s="1">
        <v>0.8</v>
      </c>
      <c r="J6211" s="1" t="s">
        <v>75</v>
      </c>
      <c r="K6211" s="1">
        <v>0</v>
      </c>
      <c r="M6211" s="1">
        <v>0</v>
      </c>
      <c r="O6211" s="1">
        <v>0</v>
      </c>
      <c r="Q6211" s="1">
        <v>0</v>
      </c>
      <c r="S6211" s="1">
        <v>0</v>
      </c>
      <c r="U6211" s="1">
        <v>0</v>
      </c>
      <c r="W6211" s="1">
        <v>0</v>
      </c>
      <c r="Y6211" s="1">
        <v>0</v>
      </c>
      <c r="AA6211" s="1">
        <v>0</v>
      </c>
      <c r="AC6211" s="1">
        <v>0</v>
      </c>
      <c r="AE6211" s="1">
        <v>0</v>
      </c>
      <c r="AG6211" s="1">
        <v>1</v>
      </c>
      <c r="AH6211" s="1">
        <v>0</v>
      </c>
    </row>
    <row r="6212" spans="1:34">
      <c r="A6212" s="1" t="s">
        <v>15904</v>
      </c>
      <c r="B6212" s="1" t="s">
        <v>15905</v>
      </c>
      <c r="C6212" s="1" t="s">
        <v>149</v>
      </c>
      <c r="D6212" s="1">
        <v>7</v>
      </c>
      <c r="E6212" s="1">
        <v>44102</v>
      </c>
      <c r="F6212" s="1" t="s">
        <v>20332</v>
      </c>
      <c r="G6212" s="1" t="s">
        <v>72</v>
      </c>
      <c r="H6212" s="1" t="s">
        <v>65</v>
      </c>
      <c r="I6212" s="1">
        <v>0.8</v>
      </c>
      <c r="J6212" s="1" t="s">
        <v>75</v>
      </c>
      <c r="K6212" s="1">
        <v>0</v>
      </c>
      <c r="M6212" s="1">
        <v>0</v>
      </c>
      <c r="O6212" s="1">
        <v>0</v>
      </c>
      <c r="Q6212" s="1">
        <v>0</v>
      </c>
      <c r="S6212" s="1">
        <v>0</v>
      </c>
      <c r="U6212" s="1">
        <v>0</v>
      </c>
      <c r="W6212" s="1">
        <v>0</v>
      </c>
      <c r="Y6212" s="1">
        <v>0</v>
      </c>
      <c r="AA6212" s="1">
        <v>0</v>
      </c>
      <c r="AC6212" s="1">
        <v>0</v>
      </c>
      <c r="AE6212" s="1">
        <v>0</v>
      </c>
      <c r="AG6212" s="1">
        <v>1</v>
      </c>
      <c r="AH6212" s="1">
        <v>0</v>
      </c>
    </row>
    <row r="6213" spans="1:34">
      <c r="A6213" s="1" t="s">
        <v>15906</v>
      </c>
      <c r="B6213" s="1" t="s">
        <v>15907</v>
      </c>
      <c r="C6213" s="1" t="s">
        <v>903</v>
      </c>
      <c r="D6213" s="1">
        <v>60</v>
      </c>
      <c r="E6213" s="4">
        <v>44545</v>
      </c>
      <c r="F6213" s="1" t="s">
        <v>15908</v>
      </c>
      <c r="G6213" s="1" t="s">
        <v>72</v>
      </c>
      <c r="H6213" s="1" t="s">
        <v>65</v>
      </c>
      <c r="I6213" s="1">
        <v>0.7</v>
      </c>
      <c r="J6213" s="1" t="s">
        <v>75</v>
      </c>
      <c r="K6213" s="1">
        <v>0</v>
      </c>
      <c r="M6213" s="1">
        <v>0</v>
      </c>
      <c r="O6213" s="1">
        <v>0</v>
      </c>
      <c r="Q6213" s="1">
        <v>0</v>
      </c>
      <c r="S6213" s="1">
        <v>0</v>
      </c>
      <c r="U6213" s="1">
        <v>0</v>
      </c>
      <c r="W6213" s="1">
        <v>0</v>
      </c>
      <c r="Y6213" s="1">
        <v>0</v>
      </c>
      <c r="AA6213" s="1">
        <v>0</v>
      </c>
      <c r="AC6213" s="1">
        <v>0</v>
      </c>
      <c r="AE6213" s="1">
        <v>0</v>
      </c>
      <c r="AG6213" s="1">
        <v>1</v>
      </c>
      <c r="AH6213" s="1">
        <v>0</v>
      </c>
    </row>
    <row r="6214" spans="1:34">
      <c r="A6214" s="1" t="s">
        <v>15909</v>
      </c>
      <c r="B6214" s="1" t="s">
        <v>15910</v>
      </c>
      <c r="C6214" s="1" t="s">
        <v>212</v>
      </c>
      <c r="D6214" s="1">
        <v>10</v>
      </c>
      <c r="E6214" s="4">
        <v>44691</v>
      </c>
      <c r="F6214" s="1" t="s">
        <v>15911</v>
      </c>
      <c r="G6214" s="1" t="s">
        <v>72</v>
      </c>
      <c r="H6214" s="1" t="s">
        <v>65</v>
      </c>
      <c r="I6214" s="1">
        <v>0.4</v>
      </c>
      <c r="J6214" s="1" t="s">
        <v>75</v>
      </c>
      <c r="K6214" s="1">
        <v>0</v>
      </c>
      <c r="M6214" s="1">
        <v>0</v>
      </c>
      <c r="O6214" s="1">
        <v>0</v>
      </c>
      <c r="Q6214" s="1">
        <v>0</v>
      </c>
      <c r="S6214" s="1">
        <v>0</v>
      </c>
      <c r="U6214" s="1">
        <v>0</v>
      </c>
      <c r="W6214" s="1">
        <v>0</v>
      </c>
      <c r="Y6214" s="1">
        <v>0</v>
      </c>
      <c r="AA6214" s="1">
        <v>0</v>
      </c>
      <c r="AC6214" s="1">
        <v>0</v>
      </c>
      <c r="AE6214" s="1">
        <v>0</v>
      </c>
      <c r="AG6214" s="1">
        <v>1</v>
      </c>
      <c r="AH6214" s="1">
        <v>0</v>
      </c>
    </row>
    <row r="6215" spans="1:34">
      <c r="A6215" s="1" t="s">
        <v>15912</v>
      </c>
      <c r="B6215" s="1" t="s">
        <v>15913</v>
      </c>
      <c r="C6215" s="1" t="s">
        <v>190</v>
      </c>
      <c r="D6215" s="1">
        <v>24</v>
      </c>
      <c r="E6215" s="1">
        <v>42215</v>
      </c>
      <c r="F6215" s="1" t="s">
        <v>20332</v>
      </c>
      <c r="G6215" s="1" t="s">
        <v>72</v>
      </c>
      <c r="H6215" s="1" t="s">
        <v>73</v>
      </c>
      <c r="I6215" s="1">
        <v>0</v>
      </c>
      <c r="J6215" s="1" t="s">
        <v>434</v>
      </c>
      <c r="K6215" s="1">
        <v>0.7</v>
      </c>
      <c r="L6215" s="1" t="s">
        <v>75</v>
      </c>
      <c r="M6215" s="1">
        <v>0</v>
      </c>
      <c r="O6215" s="1">
        <v>0</v>
      </c>
      <c r="Q6215" s="1">
        <v>0</v>
      </c>
      <c r="S6215" s="1">
        <v>0</v>
      </c>
      <c r="U6215" s="1">
        <v>0</v>
      </c>
      <c r="W6215" s="1">
        <v>0</v>
      </c>
      <c r="Y6215" s="1">
        <v>0</v>
      </c>
      <c r="AA6215" s="1">
        <v>0</v>
      </c>
      <c r="AC6215" s="1">
        <v>0</v>
      </c>
      <c r="AE6215" s="1">
        <v>0</v>
      </c>
      <c r="AG6215" s="1">
        <v>2</v>
      </c>
      <c r="AH6215" s="1">
        <v>7500</v>
      </c>
    </row>
    <row r="6216" spans="1:34">
      <c r="A6216" s="1" t="s">
        <v>15914</v>
      </c>
      <c r="B6216" s="1" t="s">
        <v>15915</v>
      </c>
      <c r="C6216" s="1" t="s">
        <v>443</v>
      </c>
      <c r="D6216" s="1">
        <v>12</v>
      </c>
      <c r="E6216" s="1">
        <v>42810</v>
      </c>
      <c r="F6216" s="1" t="s">
        <v>20332</v>
      </c>
      <c r="G6216" s="1" t="s">
        <v>72</v>
      </c>
      <c r="H6216" s="1" t="s">
        <v>65</v>
      </c>
      <c r="I6216" s="1">
        <v>0.8</v>
      </c>
      <c r="J6216" s="1" t="s">
        <v>75</v>
      </c>
      <c r="K6216" s="1">
        <v>0</v>
      </c>
      <c r="M6216" s="1">
        <v>0</v>
      </c>
      <c r="O6216" s="1">
        <v>0</v>
      </c>
      <c r="Q6216" s="1">
        <v>0</v>
      </c>
      <c r="S6216" s="1">
        <v>0</v>
      </c>
      <c r="U6216" s="1">
        <v>0</v>
      </c>
      <c r="W6216" s="1">
        <v>0</v>
      </c>
      <c r="Y6216" s="1">
        <v>0</v>
      </c>
      <c r="AA6216" s="1">
        <v>0</v>
      </c>
      <c r="AC6216" s="1">
        <v>0</v>
      </c>
      <c r="AE6216" s="1">
        <v>0</v>
      </c>
      <c r="AG6216" s="1">
        <v>1</v>
      </c>
      <c r="AH6216" s="1">
        <v>0</v>
      </c>
    </row>
    <row r="6217" spans="1:34">
      <c r="A6217" s="1" t="s">
        <v>15916</v>
      </c>
      <c r="B6217" s="1" t="s">
        <v>15917</v>
      </c>
      <c r="C6217" s="1" t="s">
        <v>149</v>
      </c>
      <c r="D6217" s="1">
        <v>29</v>
      </c>
      <c r="E6217" s="1">
        <v>44559</v>
      </c>
      <c r="F6217" s="1" t="s">
        <v>20791</v>
      </c>
      <c r="G6217" s="1" t="s">
        <v>72</v>
      </c>
      <c r="H6217" s="1" t="s">
        <v>73</v>
      </c>
      <c r="I6217" s="1">
        <v>0</v>
      </c>
      <c r="J6217" s="1" t="s">
        <v>434</v>
      </c>
      <c r="K6217" s="1">
        <v>0.8</v>
      </c>
      <c r="L6217" s="1" t="s">
        <v>75</v>
      </c>
      <c r="M6217" s="1">
        <v>0</v>
      </c>
      <c r="O6217" s="1">
        <v>0</v>
      </c>
      <c r="Q6217" s="1">
        <v>0</v>
      </c>
      <c r="S6217" s="1">
        <v>0</v>
      </c>
      <c r="U6217" s="1">
        <v>0</v>
      </c>
      <c r="W6217" s="1">
        <v>0</v>
      </c>
      <c r="Y6217" s="1">
        <v>0</v>
      </c>
      <c r="AA6217" s="1">
        <v>0</v>
      </c>
      <c r="AC6217" s="1">
        <v>0</v>
      </c>
      <c r="AE6217" s="1">
        <v>0</v>
      </c>
      <c r="AG6217" s="1">
        <v>2</v>
      </c>
      <c r="AH6217" s="1">
        <v>7500</v>
      </c>
    </row>
    <row r="6218" spans="1:34">
      <c r="A6218" s="1" t="s">
        <v>15918</v>
      </c>
      <c r="B6218" s="1" t="s">
        <v>15919</v>
      </c>
      <c r="C6218" s="1" t="s">
        <v>506</v>
      </c>
      <c r="D6218" s="1">
        <v>6</v>
      </c>
      <c r="E6218" s="4">
        <v>44614</v>
      </c>
      <c r="F6218" s="1" t="s">
        <v>15920</v>
      </c>
      <c r="G6218" s="1" t="s">
        <v>72</v>
      </c>
      <c r="H6218" s="1" t="s">
        <v>65</v>
      </c>
      <c r="I6218" s="1">
        <v>0.3</v>
      </c>
      <c r="J6218" s="1" t="s">
        <v>75</v>
      </c>
      <c r="K6218" s="1">
        <v>0</v>
      </c>
      <c r="M6218" s="1">
        <v>0</v>
      </c>
      <c r="O6218" s="1">
        <v>0</v>
      </c>
      <c r="Q6218" s="1">
        <v>0</v>
      </c>
      <c r="S6218" s="1">
        <v>0</v>
      </c>
      <c r="U6218" s="1">
        <v>0</v>
      </c>
      <c r="W6218" s="1">
        <v>0</v>
      </c>
      <c r="Y6218" s="1">
        <v>0</v>
      </c>
      <c r="AA6218" s="1">
        <v>0</v>
      </c>
      <c r="AC6218" s="1">
        <v>0</v>
      </c>
      <c r="AE6218" s="1">
        <v>0</v>
      </c>
      <c r="AG6218" s="1">
        <v>1</v>
      </c>
      <c r="AH6218" s="1">
        <v>0</v>
      </c>
    </row>
    <row r="6219" spans="1:34">
      <c r="A6219" s="1" t="s">
        <v>15921</v>
      </c>
      <c r="B6219" s="1" t="s">
        <v>15922</v>
      </c>
      <c r="C6219" s="1" t="s">
        <v>126</v>
      </c>
      <c r="H6219" s="1" t="s">
        <v>65</v>
      </c>
      <c r="I6219" s="1" t="s">
        <v>66</v>
      </c>
      <c r="V6219" s="1" t="s">
        <v>67</v>
      </c>
    </row>
    <row r="6220" spans="1:34">
      <c r="A6220" s="1" t="s">
        <v>15923</v>
      </c>
      <c r="B6220" s="1" t="s">
        <v>15924</v>
      </c>
      <c r="C6220" s="1" t="s">
        <v>533</v>
      </c>
      <c r="D6220" s="1">
        <v>8</v>
      </c>
      <c r="E6220" s="1">
        <v>39898</v>
      </c>
      <c r="F6220" s="1" t="s">
        <v>20332</v>
      </c>
      <c r="G6220" s="1" t="s">
        <v>72</v>
      </c>
      <c r="H6220" s="1" t="s">
        <v>65</v>
      </c>
      <c r="I6220" s="1">
        <v>0.4</v>
      </c>
      <c r="J6220" s="1" t="s">
        <v>75</v>
      </c>
      <c r="K6220" s="1">
        <v>0</v>
      </c>
      <c r="M6220" s="1">
        <v>0</v>
      </c>
      <c r="O6220" s="1">
        <v>0</v>
      </c>
      <c r="Q6220" s="1">
        <v>0</v>
      </c>
      <c r="S6220" s="1">
        <v>0</v>
      </c>
      <c r="U6220" s="1">
        <v>0</v>
      </c>
      <c r="W6220" s="1">
        <v>0</v>
      </c>
      <c r="Y6220" s="1">
        <v>0</v>
      </c>
      <c r="AA6220" s="1">
        <v>0</v>
      </c>
      <c r="AC6220" s="1">
        <v>0</v>
      </c>
      <c r="AE6220" s="1">
        <v>0</v>
      </c>
      <c r="AG6220" s="1">
        <v>1</v>
      </c>
      <c r="AH6220" s="1">
        <v>0</v>
      </c>
    </row>
    <row r="6221" spans="1:34">
      <c r="A6221" s="1" t="s">
        <v>15925</v>
      </c>
      <c r="B6221" s="1" t="s">
        <v>15926</v>
      </c>
      <c r="C6221" s="1" t="s">
        <v>365</v>
      </c>
      <c r="D6221" s="1">
        <v>4</v>
      </c>
      <c r="E6221" s="1">
        <v>44590</v>
      </c>
      <c r="F6221" s="1" t="s">
        <v>20792</v>
      </c>
      <c r="G6221" s="1" t="s">
        <v>72</v>
      </c>
      <c r="H6221" s="1" t="s">
        <v>73</v>
      </c>
      <c r="I6221" s="1">
        <v>0</v>
      </c>
      <c r="J6221" s="1" t="s">
        <v>1291</v>
      </c>
      <c r="K6221" s="1">
        <v>0.7</v>
      </c>
      <c r="L6221" s="1" t="s">
        <v>75</v>
      </c>
      <c r="M6221" s="1">
        <v>0</v>
      </c>
      <c r="O6221" s="1">
        <v>0</v>
      </c>
      <c r="Q6221" s="1">
        <v>0</v>
      </c>
      <c r="S6221" s="1">
        <v>0</v>
      </c>
      <c r="U6221" s="1">
        <v>0</v>
      </c>
      <c r="W6221" s="1">
        <v>0</v>
      </c>
      <c r="Y6221" s="1">
        <v>0</v>
      </c>
      <c r="AA6221" s="1">
        <v>0</v>
      </c>
      <c r="AC6221" s="1">
        <v>0</v>
      </c>
      <c r="AE6221" s="1">
        <v>0</v>
      </c>
      <c r="AG6221" s="1">
        <v>2</v>
      </c>
      <c r="AH6221" s="1">
        <v>12999.99</v>
      </c>
    </row>
    <row r="6222" spans="1:34">
      <c r="A6222" s="1" t="s">
        <v>15927</v>
      </c>
      <c r="B6222" s="1" t="s">
        <v>15928</v>
      </c>
      <c r="C6222" s="1" t="s">
        <v>235</v>
      </c>
      <c r="D6222" s="1">
        <v>21</v>
      </c>
      <c r="E6222" s="4">
        <v>44711</v>
      </c>
      <c r="F6222" s="1" t="s">
        <v>15929</v>
      </c>
      <c r="G6222" s="1" t="s">
        <v>72</v>
      </c>
      <c r="H6222" s="1" t="s">
        <v>65</v>
      </c>
      <c r="I6222" s="1">
        <v>0.8</v>
      </c>
      <c r="J6222" s="1" t="s">
        <v>75</v>
      </c>
      <c r="K6222" s="1">
        <v>0</v>
      </c>
      <c r="M6222" s="1">
        <v>0</v>
      </c>
      <c r="O6222" s="1">
        <v>0</v>
      </c>
      <c r="Q6222" s="1">
        <v>0</v>
      </c>
      <c r="S6222" s="1">
        <v>0</v>
      </c>
      <c r="U6222" s="1">
        <v>0</v>
      </c>
      <c r="W6222" s="1">
        <v>0</v>
      </c>
      <c r="Y6222" s="1">
        <v>0</v>
      </c>
      <c r="AA6222" s="1">
        <v>0</v>
      </c>
      <c r="AC6222" s="1">
        <v>0</v>
      </c>
      <c r="AE6222" s="1">
        <v>0</v>
      </c>
      <c r="AG6222" s="1">
        <v>1</v>
      </c>
      <c r="AH6222" s="1">
        <v>0</v>
      </c>
    </row>
    <row r="6223" spans="1:34">
      <c r="A6223" s="1" t="s">
        <v>15930</v>
      </c>
      <c r="B6223" s="1" t="s">
        <v>15931</v>
      </c>
      <c r="C6223" s="1" t="s">
        <v>1331</v>
      </c>
      <c r="D6223" s="1">
        <v>34</v>
      </c>
      <c r="E6223" s="4">
        <v>44705</v>
      </c>
      <c r="F6223" s="1" t="s">
        <v>15932</v>
      </c>
      <c r="G6223" s="1" t="s">
        <v>80</v>
      </c>
      <c r="H6223" s="1" t="s">
        <v>73</v>
      </c>
      <c r="I6223" s="1">
        <v>0</v>
      </c>
      <c r="J6223" s="1" t="s">
        <v>15933</v>
      </c>
      <c r="K6223" s="1">
        <v>0</v>
      </c>
      <c r="L6223" s="1" t="s">
        <v>15934</v>
      </c>
      <c r="M6223" s="1">
        <v>0.7</v>
      </c>
      <c r="N6223" s="1" t="s">
        <v>82</v>
      </c>
      <c r="O6223" s="1">
        <v>0.72</v>
      </c>
      <c r="P6223" s="1" t="s">
        <v>83</v>
      </c>
      <c r="Q6223" s="1">
        <v>0.76</v>
      </c>
      <c r="R6223" s="1" t="s">
        <v>84</v>
      </c>
      <c r="S6223" s="1">
        <v>0.8</v>
      </c>
      <c r="T6223" s="1" t="s">
        <v>85</v>
      </c>
      <c r="U6223" s="1">
        <v>0</v>
      </c>
      <c r="W6223" s="1">
        <v>0</v>
      </c>
      <c r="Y6223" s="1">
        <v>0</v>
      </c>
      <c r="AA6223" s="1">
        <v>0</v>
      </c>
      <c r="AC6223" s="1">
        <v>0</v>
      </c>
      <c r="AE6223" s="1">
        <v>0</v>
      </c>
      <c r="AG6223" s="1">
        <v>6</v>
      </c>
      <c r="AH6223" s="1">
        <v>0</v>
      </c>
    </row>
    <row r="6224" spans="1:34">
      <c r="A6224" s="1" t="s">
        <v>15935</v>
      </c>
      <c r="B6224" s="1" t="s">
        <v>15936</v>
      </c>
      <c r="C6224" s="1" t="s">
        <v>104</v>
      </c>
      <c r="D6224" s="1">
        <v>25</v>
      </c>
      <c r="E6224" s="1">
        <v>43553</v>
      </c>
      <c r="F6224" s="1" t="s">
        <v>20332</v>
      </c>
      <c r="G6224" s="1" t="s">
        <v>72</v>
      </c>
      <c r="H6224" s="1" t="s">
        <v>73</v>
      </c>
      <c r="I6224" s="1">
        <v>0</v>
      </c>
      <c r="J6224" s="1" t="s">
        <v>74</v>
      </c>
      <c r="K6224" s="1">
        <v>0.8</v>
      </c>
      <c r="L6224" s="1" t="s">
        <v>75</v>
      </c>
      <c r="M6224" s="1">
        <v>0</v>
      </c>
      <c r="O6224" s="1">
        <v>0</v>
      </c>
      <c r="Q6224" s="1">
        <v>0</v>
      </c>
      <c r="S6224" s="1">
        <v>0</v>
      </c>
      <c r="U6224" s="1">
        <v>0</v>
      </c>
      <c r="W6224" s="1">
        <v>0</v>
      </c>
      <c r="Y6224" s="1">
        <v>0</v>
      </c>
      <c r="AA6224" s="1">
        <v>0</v>
      </c>
      <c r="AC6224" s="1">
        <v>0</v>
      </c>
      <c r="AE6224" s="1">
        <v>0</v>
      </c>
      <c r="AG6224" s="1">
        <v>2</v>
      </c>
      <c r="AH6224" s="1">
        <v>10000</v>
      </c>
    </row>
    <row r="6225" spans="1:34">
      <c r="A6225" s="1" t="s">
        <v>15937</v>
      </c>
      <c r="B6225" s="1" t="s">
        <v>15938</v>
      </c>
      <c r="C6225" s="1" t="s">
        <v>346</v>
      </c>
      <c r="D6225" s="1">
        <v>8</v>
      </c>
      <c r="E6225" s="4">
        <v>44706</v>
      </c>
      <c r="F6225" s="1" t="s">
        <v>15939</v>
      </c>
      <c r="G6225" s="1" t="s">
        <v>72</v>
      </c>
      <c r="H6225" s="1" t="s">
        <v>65</v>
      </c>
      <c r="I6225" s="1">
        <v>0.5</v>
      </c>
      <c r="J6225" s="1" t="s">
        <v>75</v>
      </c>
      <c r="K6225" s="1">
        <v>0</v>
      </c>
      <c r="M6225" s="1">
        <v>0</v>
      </c>
      <c r="O6225" s="1">
        <v>0</v>
      </c>
      <c r="Q6225" s="1">
        <v>0</v>
      </c>
      <c r="S6225" s="1">
        <v>0</v>
      </c>
      <c r="U6225" s="1">
        <v>0</v>
      </c>
      <c r="W6225" s="1">
        <v>0</v>
      </c>
      <c r="Y6225" s="1">
        <v>0</v>
      </c>
      <c r="AA6225" s="1">
        <v>0</v>
      </c>
      <c r="AC6225" s="1">
        <v>0</v>
      </c>
      <c r="AE6225" s="1">
        <v>0</v>
      </c>
      <c r="AG6225" s="1">
        <v>1</v>
      </c>
      <c r="AH6225" s="1">
        <v>0</v>
      </c>
    </row>
    <row r="6226" spans="1:34">
      <c r="A6226" s="1" t="s">
        <v>15940</v>
      </c>
      <c r="B6226" s="1" t="s">
        <v>15941</v>
      </c>
      <c r="C6226" s="1" t="s">
        <v>193</v>
      </c>
      <c r="D6226" s="1">
        <v>24</v>
      </c>
      <c r="E6226" s="4">
        <v>44776</v>
      </c>
      <c r="F6226" s="1" t="s">
        <v>15942</v>
      </c>
      <c r="G6226" s="1" t="s">
        <v>80</v>
      </c>
      <c r="H6226" s="1" t="s">
        <v>73</v>
      </c>
      <c r="I6226" s="1">
        <v>0</v>
      </c>
      <c r="J6226" s="1" t="s">
        <v>562</v>
      </c>
      <c r="K6226" s="1">
        <v>0.42</v>
      </c>
      <c r="L6226" s="1" t="s">
        <v>82</v>
      </c>
      <c r="M6226" s="1">
        <v>0.46</v>
      </c>
      <c r="N6226" s="1" t="s">
        <v>83</v>
      </c>
      <c r="O6226" s="1">
        <v>0.65</v>
      </c>
      <c r="P6226" s="1" t="s">
        <v>84</v>
      </c>
      <c r="Q6226" s="1">
        <v>0.8</v>
      </c>
      <c r="R6226" s="1" t="s">
        <v>85</v>
      </c>
      <c r="S6226" s="1">
        <v>0</v>
      </c>
      <c r="U6226" s="1">
        <v>0</v>
      </c>
      <c r="W6226" s="1">
        <v>0</v>
      </c>
      <c r="Y6226" s="1">
        <v>0</v>
      </c>
      <c r="AA6226" s="1">
        <v>0</v>
      </c>
      <c r="AC6226" s="1">
        <v>0</v>
      </c>
      <c r="AE6226" s="1">
        <v>0</v>
      </c>
      <c r="AG6226" s="1">
        <v>4</v>
      </c>
      <c r="AH6226" s="1">
        <v>8500</v>
      </c>
    </row>
    <row r="6227" spans="1:34">
      <c r="A6227" s="1" t="s">
        <v>15943</v>
      </c>
      <c r="B6227" s="1" t="s">
        <v>15944</v>
      </c>
      <c r="C6227" s="1" t="s">
        <v>903</v>
      </c>
      <c r="D6227" s="1">
        <v>6</v>
      </c>
      <c r="E6227" s="1">
        <v>43150</v>
      </c>
      <c r="F6227" s="1" t="s">
        <v>20332</v>
      </c>
      <c r="G6227" s="1" t="s">
        <v>72</v>
      </c>
      <c r="H6227" s="1" t="s">
        <v>65</v>
      </c>
      <c r="I6227" s="1">
        <v>0.4</v>
      </c>
      <c r="J6227" s="1" t="s">
        <v>75</v>
      </c>
      <c r="K6227" s="1">
        <v>0</v>
      </c>
      <c r="M6227" s="1">
        <v>0</v>
      </c>
      <c r="O6227" s="1">
        <v>0</v>
      </c>
      <c r="Q6227" s="1">
        <v>0</v>
      </c>
      <c r="S6227" s="1">
        <v>0</v>
      </c>
      <c r="U6227" s="1">
        <v>0</v>
      </c>
      <c r="W6227" s="1">
        <v>0</v>
      </c>
      <c r="Y6227" s="1">
        <v>0</v>
      </c>
      <c r="AA6227" s="1">
        <v>0</v>
      </c>
      <c r="AC6227" s="1">
        <v>0</v>
      </c>
      <c r="AE6227" s="1">
        <v>0</v>
      </c>
      <c r="AG6227" s="1">
        <v>1</v>
      </c>
      <c r="AH6227" s="1">
        <v>0</v>
      </c>
    </row>
    <row r="6228" spans="1:34">
      <c r="A6228" s="1" t="s">
        <v>15945</v>
      </c>
      <c r="B6228" s="1" t="s">
        <v>15946</v>
      </c>
      <c r="C6228" s="1" t="s">
        <v>149</v>
      </c>
      <c r="D6228" s="1">
        <v>4</v>
      </c>
      <c r="E6228" s="4">
        <v>44711</v>
      </c>
      <c r="F6228" s="1" t="s">
        <v>15947</v>
      </c>
      <c r="G6228" s="1" t="s">
        <v>80</v>
      </c>
      <c r="H6228" s="1" t="s">
        <v>73</v>
      </c>
      <c r="I6228" s="1">
        <v>0.4</v>
      </c>
      <c r="J6228" s="1" t="s">
        <v>82</v>
      </c>
      <c r="K6228" s="1">
        <v>0.6</v>
      </c>
      <c r="L6228" s="1" t="s">
        <v>83</v>
      </c>
      <c r="M6228" s="1">
        <v>0.78</v>
      </c>
      <c r="N6228" s="1" t="s">
        <v>84</v>
      </c>
      <c r="O6228" s="1">
        <v>0.8</v>
      </c>
      <c r="P6228" s="1" t="s">
        <v>85</v>
      </c>
      <c r="Q6228" s="1">
        <v>0</v>
      </c>
      <c r="S6228" s="1">
        <v>0</v>
      </c>
      <c r="U6228" s="1">
        <v>0</v>
      </c>
      <c r="W6228" s="1">
        <v>0</v>
      </c>
      <c r="Y6228" s="1">
        <v>0</v>
      </c>
      <c r="AA6228" s="1">
        <v>0</v>
      </c>
      <c r="AC6228" s="1">
        <v>0</v>
      </c>
      <c r="AE6228" s="1">
        <v>0</v>
      </c>
      <c r="AG6228" s="1">
        <v>3</v>
      </c>
      <c r="AH6228" s="1">
        <v>0</v>
      </c>
    </row>
    <row r="6229" spans="1:34">
      <c r="A6229" s="1" t="s">
        <v>15948</v>
      </c>
      <c r="B6229" s="1" t="s">
        <v>15949</v>
      </c>
      <c r="C6229" s="1" t="s">
        <v>491</v>
      </c>
      <c r="D6229" s="1">
        <v>27</v>
      </c>
      <c r="E6229" s="1">
        <v>44189</v>
      </c>
      <c r="F6229" s="1" t="s">
        <v>20332</v>
      </c>
      <c r="G6229" s="1" t="s">
        <v>72</v>
      </c>
      <c r="H6229" s="1" t="s">
        <v>65</v>
      </c>
      <c r="I6229" s="1">
        <v>0.8</v>
      </c>
      <c r="J6229" s="1" t="s">
        <v>75</v>
      </c>
      <c r="K6229" s="1">
        <v>0</v>
      </c>
      <c r="M6229" s="1">
        <v>0</v>
      </c>
      <c r="O6229" s="1">
        <v>0</v>
      </c>
      <c r="Q6229" s="1">
        <v>0</v>
      </c>
      <c r="S6229" s="1">
        <v>0</v>
      </c>
      <c r="U6229" s="1">
        <v>0</v>
      </c>
      <c r="W6229" s="1">
        <v>0</v>
      </c>
      <c r="Y6229" s="1">
        <v>0</v>
      </c>
      <c r="AA6229" s="1">
        <v>0</v>
      </c>
      <c r="AC6229" s="1">
        <v>0</v>
      </c>
      <c r="AE6229" s="1">
        <v>0</v>
      </c>
      <c r="AG6229" s="1">
        <v>1</v>
      </c>
      <c r="AH6229" s="1">
        <v>0</v>
      </c>
    </row>
    <row r="6230" spans="1:34">
      <c r="A6230" s="1" t="s">
        <v>15950</v>
      </c>
      <c r="B6230" s="1" t="s">
        <v>15951</v>
      </c>
      <c r="C6230" s="1" t="s">
        <v>297</v>
      </c>
      <c r="D6230" s="1">
        <v>4</v>
      </c>
      <c r="E6230" s="1">
        <v>43469</v>
      </c>
      <c r="F6230" s="1" t="s">
        <v>20332</v>
      </c>
      <c r="G6230" s="1" t="s">
        <v>72</v>
      </c>
      <c r="H6230" s="1" t="s">
        <v>65</v>
      </c>
      <c r="I6230" s="1">
        <v>0.8</v>
      </c>
      <c r="J6230" s="1" t="s">
        <v>75</v>
      </c>
      <c r="K6230" s="1">
        <v>0</v>
      </c>
      <c r="M6230" s="1">
        <v>0</v>
      </c>
      <c r="O6230" s="1">
        <v>0</v>
      </c>
      <c r="Q6230" s="1">
        <v>0</v>
      </c>
      <c r="S6230" s="1">
        <v>0</v>
      </c>
      <c r="U6230" s="1">
        <v>0</v>
      </c>
      <c r="W6230" s="1">
        <v>0</v>
      </c>
      <c r="Y6230" s="1">
        <v>0</v>
      </c>
      <c r="AA6230" s="1">
        <v>0</v>
      </c>
      <c r="AC6230" s="1">
        <v>0</v>
      </c>
      <c r="AE6230" s="1">
        <v>0</v>
      </c>
      <c r="AG6230" s="1">
        <v>1</v>
      </c>
      <c r="AH6230" s="1">
        <v>0</v>
      </c>
    </row>
    <row r="6231" spans="1:34">
      <c r="A6231" s="1" t="s">
        <v>15952</v>
      </c>
      <c r="B6231" s="1" t="s">
        <v>15953</v>
      </c>
      <c r="C6231" s="1" t="s">
        <v>923</v>
      </c>
      <c r="D6231" s="1">
        <v>18</v>
      </c>
      <c r="E6231" s="4">
        <v>44712</v>
      </c>
      <c r="F6231" s="1" t="s">
        <v>15954</v>
      </c>
      <c r="G6231" s="1" t="s">
        <v>80</v>
      </c>
      <c r="H6231" s="1" t="s">
        <v>73</v>
      </c>
      <c r="I6231" s="1">
        <v>0.45</v>
      </c>
      <c r="J6231" s="1" t="s">
        <v>82</v>
      </c>
      <c r="K6231" s="1">
        <v>0.55000000000000004</v>
      </c>
      <c r="L6231" s="1" t="s">
        <v>83</v>
      </c>
      <c r="M6231" s="1">
        <v>0.65</v>
      </c>
      <c r="N6231" s="1" t="s">
        <v>84</v>
      </c>
      <c r="O6231" s="1">
        <v>0.8</v>
      </c>
      <c r="P6231" s="1" t="s">
        <v>85</v>
      </c>
      <c r="Q6231" s="1">
        <v>0</v>
      </c>
      <c r="S6231" s="1">
        <v>0</v>
      </c>
      <c r="U6231" s="1">
        <v>0</v>
      </c>
      <c r="W6231" s="1">
        <v>0</v>
      </c>
      <c r="Y6231" s="1">
        <v>0</v>
      </c>
      <c r="AA6231" s="1">
        <v>0</v>
      </c>
      <c r="AC6231" s="1">
        <v>0</v>
      </c>
      <c r="AE6231" s="1">
        <v>0</v>
      </c>
      <c r="AG6231" s="1">
        <v>3</v>
      </c>
      <c r="AH6231" s="1">
        <v>0</v>
      </c>
    </row>
    <row r="6232" spans="1:34">
      <c r="A6232" s="1" t="s">
        <v>15955</v>
      </c>
      <c r="B6232" s="1" t="s">
        <v>15956</v>
      </c>
      <c r="C6232" s="1" t="s">
        <v>533</v>
      </c>
      <c r="D6232" s="1">
        <v>58</v>
      </c>
      <c r="E6232" s="1">
        <v>44096</v>
      </c>
      <c r="F6232" s="1" t="s">
        <v>20332</v>
      </c>
      <c r="G6232" s="1" t="s">
        <v>72</v>
      </c>
      <c r="H6232" s="1" t="s">
        <v>73</v>
      </c>
      <c r="I6232" s="1">
        <v>0</v>
      </c>
      <c r="J6232" s="1" t="s">
        <v>397</v>
      </c>
      <c r="K6232" s="1">
        <v>0.8</v>
      </c>
      <c r="L6232" s="1" t="s">
        <v>75</v>
      </c>
      <c r="M6232" s="1">
        <v>0</v>
      </c>
      <c r="O6232" s="1">
        <v>0</v>
      </c>
      <c r="Q6232" s="1">
        <v>0</v>
      </c>
      <c r="S6232" s="1">
        <v>0</v>
      </c>
      <c r="U6232" s="1">
        <v>0</v>
      </c>
      <c r="W6232" s="1">
        <v>0</v>
      </c>
      <c r="Y6232" s="1">
        <v>0</v>
      </c>
      <c r="AA6232" s="1">
        <v>0</v>
      </c>
      <c r="AC6232" s="1">
        <v>0</v>
      </c>
      <c r="AE6232" s="1">
        <v>0</v>
      </c>
      <c r="AG6232" s="1">
        <v>2</v>
      </c>
      <c r="AH6232" s="1">
        <v>8000</v>
      </c>
    </row>
    <row r="6233" spans="1:34">
      <c r="A6233" s="1" t="s">
        <v>15957</v>
      </c>
      <c r="B6233" s="1" t="s">
        <v>15958</v>
      </c>
      <c r="C6233" s="1" t="s">
        <v>196</v>
      </c>
      <c r="D6233" s="1">
        <v>2</v>
      </c>
      <c r="E6233" s="1">
        <v>39538</v>
      </c>
      <c r="F6233" s="1" t="s">
        <v>20332</v>
      </c>
      <c r="G6233" s="1" t="s">
        <v>72</v>
      </c>
      <c r="H6233" s="1" t="s">
        <v>65</v>
      </c>
      <c r="I6233" s="1">
        <v>0.2</v>
      </c>
      <c r="J6233" s="1" t="s">
        <v>75</v>
      </c>
      <c r="K6233" s="1">
        <v>0</v>
      </c>
      <c r="M6233" s="1">
        <v>0</v>
      </c>
      <c r="O6233" s="1">
        <v>0</v>
      </c>
      <c r="Q6233" s="1">
        <v>0</v>
      </c>
      <c r="S6233" s="1">
        <v>0</v>
      </c>
      <c r="U6233" s="1">
        <v>0</v>
      </c>
      <c r="W6233" s="1">
        <v>0</v>
      </c>
      <c r="Y6233" s="1">
        <v>0</v>
      </c>
      <c r="AA6233" s="1">
        <v>0</v>
      </c>
      <c r="AC6233" s="1">
        <v>0</v>
      </c>
      <c r="AE6233" s="1">
        <v>0</v>
      </c>
      <c r="AG6233" s="1">
        <v>1</v>
      </c>
      <c r="AH6233" s="1">
        <v>0</v>
      </c>
    </row>
    <row r="6234" spans="1:34">
      <c r="A6234" s="1" t="s">
        <v>15959</v>
      </c>
      <c r="B6234" s="1" t="s">
        <v>15960</v>
      </c>
      <c r="C6234" s="1" t="s">
        <v>199</v>
      </c>
      <c r="D6234" s="1">
        <v>1</v>
      </c>
      <c r="E6234" s="4">
        <v>44611</v>
      </c>
      <c r="F6234" s="1" t="s">
        <v>15961</v>
      </c>
      <c r="G6234" s="1" t="s">
        <v>745</v>
      </c>
      <c r="H6234" s="1" t="s">
        <v>73</v>
      </c>
      <c r="I6234" s="1">
        <v>0</v>
      </c>
      <c r="J6234" s="1" t="s">
        <v>222</v>
      </c>
      <c r="K6234" s="1">
        <v>0.8</v>
      </c>
      <c r="L6234" s="1" t="s">
        <v>75</v>
      </c>
      <c r="M6234" s="1">
        <v>0</v>
      </c>
      <c r="O6234" s="1">
        <v>0</v>
      </c>
      <c r="Q6234" s="1">
        <v>0</v>
      </c>
      <c r="S6234" s="1">
        <v>0</v>
      </c>
      <c r="U6234" s="1">
        <v>0</v>
      </c>
      <c r="W6234" s="1">
        <v>0</v>
      </c>
      <c r="Y6234" s="1">
        <v>0</v>
      </c>
      <c r="AA6234" s="1">
        <v>0</v>
      </c>
      <c r="AC6234" s="1">
        <v>0</v>
      </c>
      <c r="AE6234" s="1">
        <v>0</v>
      </c>
      <c r="AG6234" s="1">
        <v>2</v>
      </c>
      <c r="AH6234" s="1">
        <v>9999.99</v>
      </c>
    </row>
    <row r="6235" spans="1:34">
      <c r="A6235" s="1" t="s">
        <v>15962</v>
      </c>
      <c r="B6235" s="1" t="s">
        <v>15963</v>
      </c>
      <c r="C6235" s="1" t="s">
        <v>826</v>
      </c>
      <c r="D6235" s="1">
        <v>23</v>
      </c>
      <c r="E6235" s="1">
        <v>42490</v>
      </c>
      <c r="F6235" s="1" t="s">
        <v>20332</v>
      </c>
      <c r="G6235" s="1" t="s">
        <v>72</v>
      </c>
      <c r="H6235" s="1" t="s">
        <v>65</v>
      </c>
      <c r="I6235" s="1">
        <v>0.8</v>
      </c>
      <c r="J6235" s="1" t="s">
        <v>75</v>
      </c>
      <c r="K6235" s="1">
        <v>0</v>
      </c>
      <c r="M6235" s="1">
        <v>0</v>
      </c>
      <c r="O6235" s="1">
        <v>0</v>
      </c>
      <c r="Q6235" s="1">
        <v>0</v>
      </c>
      <c r="S6235" s="1">
        <v>0</v>
      </c>
      <c r="U6235" s="1">
        <v>0</v>
      </c>
      <c r="W6235" s="1">
        <v>0</v>
      </c>
      <c r="Y6235" s="1">
        <v>0</v>
      </c>
      <c r="AA6235" s="1">
        <v>0</v>
      </c>
      <c r="AC6235" s="1">
        <v>0</v>
      </c>
      <c r="AE6235" s="1">
        <v>0</v>
      </c>
      <c r="AG6235" s="1">
        <v>1</v>
      </c>
      <c r="AH6235" s="1">
        <v>0</v>
      </c>
    </row>
    <row r="6236" spans="1:34">
      <c r="A6236" s="1" t="s">
        <v>15964</v>
      </c>
      <c r="B6236" s="1" t="s">
        <v>15965</v>
      </c>
      <c r="C6236" s="1" t="s">
        <v>149</v>
      </c>
      <c r="D6236" s="1">
        <v>18</v>
      </c>
      <c r="E6236" s="1">
        <v>41883</v>
      </c>
      <c r="F6236" s="1" t="s">
        <v>20332</v>
      </c>
      <c r="G6236" s="1" t="s">
        <v>72</v>
      </c>
      <c r="H6236" s="1" t="s">
        <v>65</v>
      </c>
      <c r="I6236" s="1">
        <v>0.6</v>
      </c>
      <c r="J6236" s="1" t="s">
        <v>75</v>
      </c>
      <c r="K6236" s="1">
        <v>0</v>
      </c>
      <c r="M6236" s="1">
        <v>0</v>
      </c>
      <c r="O6236" s="1">
        <v>0</v>
      </c>
      <c r="Q6236" s="1">
        <v>0</v>
      </c>
      <c r="S6236" s="1">
        <v>0</v>
      </c>
      <c r="U6236" s="1">
        <v>0</v>
      </c>
      <c r="W6236" s="1">
        <v>0</v>
      </c>
      <c r="Y6236" s="1">
        <v>0</v>
      </c>
      <c r="AA6236" s="1">
        <v>0</v>
      </c>
      <c r="AC6236" s="1">
        <v>0</v>
      </c>
      <c r="AE6236" s="1">
        <v>0</v>
      </c>
      <c r="AG6236" s="1">
        <v>1</v>
      </c>
      <c r="AH6236" s="1">
        <v>0</v>
      </c>
    </row>
    <row r="6237" spans="1:34">
      <c r="A6237" s="1" t="s">
        <v>15966</v>
      </c>
      <c r="B6237" s="1" t="s">
        <v>15967</v>
      </c>
      <c r="C6237" s="1" t="s">
        <v>108</v>
      </c>
      <c r="D6237" s="1">
        <v>29</v>
      </c>
      <c r="E6237" s="4">
        <v>44600</v>
      </c>
      <c r="F6237" s="1" t="s">
        <v>15968</v>
      </c>
      <c r="G6237" s="1" t="s">
        <v>72</v>
      </c>
      <c r="H6237" s="1" t="s">
        <v>65</v>
      </c>
      <c r="I6237" s="1">
        <v>0.4</v>
      </c>
      <c r="J6237" s="1" t="s">
        <v>75</v>
      </c>
      <c r="K6237" s="1">
        <v>0</v>
      </c>
      <c r="M6237" s="1">
        <v>0</v>
      </c>
      <c r="O6237" s="1">
        <v>0</v>
      </c>
      <c r="Q6237" s="1">
        <v>0</v>
      </c>
      <c r="S6237" s="1">
        <v>0</v>
      </c>
      <c r="U6237" s="1">
        <v>0</v>
      </c>
      <c r="W6237" s="1">
        <v>0</v>
      </c>
      <c r="Y6237" s="1">
        <v>0</v>
      </c>
      <c r="AA6237" s="1">
        <v>0</v>
      </c>
      <c r="AC6237" s="1">
        <v>0</v>
      </c>
      <c r="AE6237" s="1">
        <v>0</v>
      </c>
      <c r="AG6237" s="1">
        <v>1</v>
      </c>
      <c r="AH6237" s="1">
        <v>0</v>
      </c>
    </row>
    <row r="6238" spans="1:34">
      <c r="A6238" s="1" t="s">
        <v>15969</v>
      </c>
      <c r="B6238" s="1" t="s">
        <v>15970</v>
      </c>
      <c r="C6238" s="1" t="s">
        <v>522</v>
      </c>
      <c r="D6238" s="1">
        <v>11</v>
      </c>
      <c r="E6238" s="4">
        <v>44642</v>
      </c>
      <c r="F6238" s="1" t="s">
        <v>15971</v>
      </c>
      <c r="G6238" s="1" t="s">
        <v>80</v>
      </c>
      <c r="H6238" s="1" t="s">
        <v>73</v>
      </c>
      <c r="I6238" s="1">
        <v>0.7</v>
      </c>
      <c r="J6238" s="1" t="s">
        <v>82</v>
      </c>
      <c r="K6238" s="1">
        <v>0.73</v>
      </c>
      <c r="L6238" s="1" t="s">
        <v>83</v>
      </c>
      <c r="M6238" s="1">
        <v>0.77</v>
      </c>
      <c r="N6238" s="1" t="s">
        <v>84</v>
      </c>
      <c r="O6238" s="1">
        <v>0.8</v>
      </c>
      <c r="P6238" s="1" t="s">
        <v>85</v>
      </c>
      <c r="Q6238" s="1">
        <v>0</v>
      </c>
      <c r="S6238" s="1">
        <v>0</v>
      </c>
      <c r="U6238" s="1">
        <v>0</v>
      </c>
      <c r="W6238" s="1">
        <v>0</v>
      </c>
      <c r="Y6238" s="1">
        <v>0</v>
      </c>
      <c r="AA6238" s="1">
        <v>0</v>
      </c>
      <c r="AC6238" s="1">
        <v>0</v>
      </c>
      <c r="AE6238" s="1">
        <v>0</v>
      </c>
      <c r="AG6238" s="1">
        <v>3</v>
      </c>
      <c r="AH6238" s="1">
        <v>0</v>
      </c>
    </row>
    <row r="6239" spans="1:34">
      <c r="A6239" s="1" t="s">
        <v>15972</v>
      </c>
      <c r="B6239" s="1" t="s">
        <v>15973</v>
      </c>
      <c r="C6239" s="1" t="s">
        <v>346</v>
      </c>
      <c r="D6239" s="1">
        <v>25</v>
      </c>
      <c r="E6239" s="1">
        <v>44134</v>
      </c>
      <c r="F6239" s="1" t="s">
        <v>20332</v>
      </c>
      <c r="G6239" s="1" t="s">
        <v>72</v>
      </c>
      <c r="H6239" s="1" t="s">
        <v>65</v>
      </c>
      <c r="I6239" s="1">
        <v>0.8</v>
      </c>
      <c r="J6239" s="1" t="s">
        <v>75</v>
      </c>
      <c r="K6239" s="1">
        <v>0</v>
      </c>
      <c r="M6239" s="1">
        <v>0</v>
      </c>
      <c r="O6239" s="1">
        <v>0</v>
      </c>
      <c r="Q6239" s="1">
        <v>0</v>
      </c>
      <c r="S6239" s="1">
        <v>0</v>
      </c>
      <c r="U6239" s="1">
        <v>0</v>
      </c>
      <c r="W6239" s="1">
        <v>0</v>
      </c>
      <c r="Y6239" s="1">
        <v>0</v>
      </c>
      <c r="AA6239" s="1">
        <v>0</v>
      </c>
      <c r="AC6239" s="1">
        <v>0</v>
      </c>
      <c r="AE6239" s="1">
        <v>0</v>
      </c>
      <c r="AG6239" s="1">
        <v>1</v>
      </c>
      <c r="AH6239" s="1">
        <v>0</v>
      </c>
    </row>
    <row r="6240" spans="1:34">
      <c r="A6240" s="1" t="s">
        <v>15974</v>
      </c>
      <c r="B6240" s="1" t="s">
        <v>15975</v>
      </c>
      <c r="C6240" s="1" t="s">
        <v>235</v>
      </c>
      <c r="D6240" s="1">
        <v>3</v>
      </c>
      <c r="E6240" s="1">
        <v>44279</v>
      </c>
      <c r="F6240" s="1" t="s">
        <v>20332</v>
      </c>
      <c r="G6240" s="1" t="s">
        <v>72</v>
      </c>
      <c r="H6240" s="1" t="s">
        <v>65</v>
      </c>
      <c r="I6240" s="1">
        <v>0.5</v>
      </c>
      <c r="J6240" s="1" t="s">
        <v>75</v>
      </c>
      <c r="K6240" s="1">
        <v>0</v>
      </c>
      <c r="M6240" s="1">
        <v>0</v>
      </c>
      <c r="O6240" s="1">
        <v>0</v>
      </c>
      <c r="Q6240" s="1">
        <v>0</v>
      </c>
      <c r="S6240" s="1">
        <v>0</v>
      </c>
      <c r="U6240" s="1">
        <v>0</v>
      </c>
      <c r="W6240" s="1">
        <v>0</v>
      </c>
      <c r="Y6240" s="1">
        <v>0</v>
      </c>
      <c r="AA6240" s="1">
        <v>0</v>
      </c>
      <c r="AC6240" s="1">
        <v>0</v>
      </c>
      <c r="AE6240" s="1">
        <v>0</v>
      </c>
      <c r="AG6240" s="1">
        <v>1</v>
      </c>
      <c r="AH6240" s="1">
        <v>0</v>
      </c>
    </row>
    <row r="6241" spans="1:34">
      <c r="A6241" s="1" t="s">
        <v>15976</v>
      </c>
      <c r="B6241" s="1" t="s">
        <v>15977</v>
      </c>
      <c r="C6241" s="1" t="s">
        <v>491</v>
      </c>
      <c r="D6241" s="1">
        <v>46</v>
      </c>
      <c r="E6241" s="1">
        <v>41022</v>
      </c>
      <c r="F6241" s="1" t="s">
        <v>20332</v>
      </c>
      <c r="G6241" s="1" t="s">
        <v>72</v>
      </c>
      <c r="H6241" s="1" t="s">
        <v>65</v>
      </c>
      <c r="I6241" s="1">
        <v>0.8</v>
      </c>
      <c r="J6241" s="1" t="s">
        <v>75</v>
      </c>
      <c r="K6241" s="1">
        <v>0</v>
      </c>
      <c r="M6241" s="1">
        <v>0</v>
      </c>
      <c r="O6241" s="1">
        <v>0</v>
      </c>
      <c r="Q6241" s="1">
        <v>0</v>
      </c>
      <c r="S6241" s="1">
        <v>0</v>
      </c>
      <c r="U6241" s="1">
        <v>0</v>
      </c>
      <c r="W6241" s="1">
        <v>0</v>
      </c>
      <c r="Y6241" s="1">
        <v>0</v>
      </c>
      <c r="AA6241" s="1">
        <v>0</v>
      </c>
      <c r="AC6241" s="1">
        <v>0</v>
      </c>
      <c r="AE6241" s="1">
        <v>0</v>
      </c>
      <c r="AG6241" s="1">
        <v>1</v>
      </c>
      <c r="AH6241" s="1">
        <v>0</v>
      </c>
    </row>
    <row r="6242" spans="1:34">
      <c r="A6242" s="1" t="s">
        <v>15978</v>
      </c>
      <c r="B6242" s="1" t="s">
        <v>15979</v>
      </c>
      <c r="C6242" s="1" t="s">
        <v>1707</v>
      </c>
      <c r="D6242" s="1">
        <v>75</v>
      </c>
      <c r="E6242" s="4">
        <v>44559</v>
      </c>
      <c r="F6242" s="1" t="s">
        <v>15980</v>
      </c>
      <c r="G6242" s="1" t="s">
        <v>72</v>
      </c>
      <c r="H6242" s="1" t="s">
        <v>65</v>
      </c>
      <c r="I6242" s="1">
        <v>0.8</v>
      </c>
      <c r="J6242" s="1" t="s">
        <v>75</v>
      </c>
      <c r="K6242" s="1">
        <v>0</v>
      </c>
      <c r="M6242" s="1">
        <v>0</v>
      </c>
      <c r="O6242" s="1">
        <v>0</v>
      </c>
      <c r="Q6242" s="1">
        <v>0</v>
      </c>
      <c r="S6242" s="1">
        <v>0</v>
      </c>
      <c r="U6242" s="1">
        <v>0</v>
      </c>
      <c r="W6242" s="1">
        <v>0</v>
      </c>
      <c r="Y6242" s="1">
        <v>0</v>
      </c>
      <c r="AA6242" s="1">
        <v>0</v>
      </c>
      <c r="AC6242" s="1">
        <v>0</v>
      </c>
      <c r="AE6242" s="1">
        <v>0</v>
      </c>
      <c r="AG6242" s="1">
        <v>1</v>
      </c>
      <c r="AH6242" s="1">
        <v>0</v>
      </c>
    </row>
    <row r="6243" spans="1:34">
      <c r="A6243" s="1" t="s">
        <v>15981</v>
      </c>
      <c r="B6243" s="1" t="s">
        <v>15982</v>
      </c>
      <c r="C6243" s="1" t="s">
        <v>135</v>
      </c>
      <c r="D6243" s="1">
        <v>63</v>
      </c>
      <c r="E6243" s="1">
        <v>41213</v>
      </c>
      <c r="F6243" s="1" t="s">
        <v>20332</v>
      </c>
      <c r="G6243" s="1" t="s">
        <v>72</v>
      </c>
      <c r="H6243" s="1" t="s">
        <v>65</v>
      </c>
      <c r="I6243" s="1">
        <v>0.8</v>
      </c>
      <c r="J6243" s="1" t="s">
        <v>75</v>
      </c>
      <c r="K6243" s="1">
        <v>0</v>
      </c>
      <c r="M6243" s="1">
        <v>0</v>
      </c>
      <c r="O6243" s="1">
        <v>0</v>
      </c>
      <c r="Q6243" s="1">
        <v>0</v>
      </c>
      <c r="S6243" s="1">
        <v>0</v>
      </c>
      <c r="U6243" s="1">
        <v>0</v>
      </c>
      <c r="W6243" s="1">
        <v>0</v>
      </c>
      <c r="Y6243" s="1">
        <v>0</v>
      </c>
      <c r="AA6243" s="1">
        <v>0</v>
      </c>
      <c r="AC6243" s="1">
        <v>0</v>
      </c>
      <c r="AE6243" s="1">
        <v>0</v>
      </c>
      <c r="AG6243" s="1">
        <v>1</v>
      </c>
      <c r="AH6243" s="1">
        <v>0</v>
      </c>
    </row>
    <row r="6244" spans="1:34">
      <c r="A6244" s="1" t="s">
        <v>15983</v>
      </c>
      <c r="B6244" s="1" t="s">
        <v>15984</v>
      </c>
      <c r="C6244" s="1" t="s">
        <v>365</v>
      </c>
      <c r="D6244" s="1">
        <v>32</v>
      </c>
      <c r="E6244" s="4">
        <v>44558</v>
      </c>
      <c r="F6244" s="1" t="s">
        <v>15985</v>
      </c>
      <c r="G6244" s="1" t="s">
        <v>72</v>
      </c>
      <c r="H6244" s="1" t="s">
        <v>65</v>
      </c>
      <c r="I6244" s="1">
        <v>0.8</v>
      </c>
      <c r="J6244" s="1" t="s">
        <v>75</v>
      </c>
      <c r="K6244" s="1">
        <v>0</v>
      </c>
      <c r="M6244" s="1">
        <v>0</v>
      </c>
      <c r="O6244" s="1">
        <v>0</v>
      </c>
      <c r="Q6244" s="1">
        <v>0</v>
      </c>
      <c r="S6244" s="1">
        <v>0</v>
      </c>
      <c r="U6244" s="1">
        <v>0</v>
      </c>
      <c r="W6244" s="1">
        <v>0</v>
      </c>
      <c r="Y6244" s="1">
        <v>0</v>
      </c>
      <c r="AA6244" s="1">
        <v>0</v>
      </c>
      <c r="AC6244" s="1">
        <v>0</v>
      </c>
      <c r="AE6244" s="1">
        <v>0</v>
      </c>
      <c r="AG6244" s="1">
        <v>1</v>
      </c>
      <c r="AH6244" s="1">
        <v>0</v>
      </c>
    </row>
    <row r="6245" spans="1:34">
      <c r="A6245" s="1" t="s">
        <v>15986</v>
      </c>
      <c r="B6245" s="1" t="s">
        <v>15987</v>
      </c>
      <c r="C6245" s="1" t="s">
        <v>92</v>
      </c>
      <c r="H6245" s="1" t="s">
        <v>65</v>
      </c>
      <c r="I6245" s="1" t="s">
        <v>66</v>
      </c>
      <c r="V6245" s="1" t="s">
        <v>67</v>
      </c>
    </row>
    <row r="6246" spans="1:34">
      <c r="A6246" s="1" t="s">
        <v>15988</v>
      </c>
      <c r="B6246" s="1" t="s">
        <v>15989</v>
      </c>
      <c r="C6246" s="1" t="s">
        <v>279</v>
      </c>
      <c r="D6246" s="1">
        <v>63</v>
      </c>
      <c r="E6246" s="4">
        <v>44559</v>
      </c>
      <c r="F6246" s="1" t="s">
        <v>15990</v>
      </c>
      <c r="G6246" s="1" t="s">
        <v>80</v>
      </c>
      <c r="H6246" s="1" t="s">
        <v>65</v>
      </c>
      <c r="I6246" s="1">
        <v>0.8</v>
      </c>
      <c r="J6246" s="1" t="s">
        <v>75</v>
      </c>
      <c r="K6246" s="1">
        <v>0</v>
      </c>
      <c r="M6246" s="1">
        <v>0</v>
      </c>
      <c r="O6246" s="1">
        <v>0</v>
      </c>
      <c r="Q6246" s="1">
        <v>0</v>
      </c>
      <c r="S6246" s="1">
        <v>0</v>
      </c>
      <c r="U6246" s="1">
        <v>0</v>
      </c>
      <c r="W6246" s="1">
        <v>0</v>
      </c>
      <c r="Y6246" s="1">
        <v>0</v>
      </c>
      <c r="AA6246" s="1">
        <v>0</v>
      </c>
      <c r="AC6246" s="1">
        <v>0</v>
      </c>
      <c r="AE6246" s="1">
        <v>0</v>
      </c>
      <c r="AG6246" s="1">
        <v>1</v>
      </c>
      <c r="AH6246" s="1">
        <v>0</v>
      </c>
    </row>
    <row r="6247" spans="1:34">
      <c r="A6247" s="1" t="s">
        <v>15991</v>
      </c>
      <c r="B6247" s="1" t="s">
        <v>15992</v>
      </c>
      <c r="C6247" s="1" t="s">
        <v>64</v>
      </c>
      <c r="D6247" s="1">
        <v>59</v>
      </c>
      <c r="E6247" s="1">
        <v>42726</v>
      </c>
      <c r="F6247" s="1" t="s">
        <v>20332</v>
      </c>
      <c r="G6247" s="1" t="s">
        <v>72</v>
      </c>
      <c r="H6247" s="1" t="s">
        <v>73</v>
      </c>
      <c r="I6247" s="1">
        <v>0</v>
      </c>
      <c r="J6247" s="1" t="s">
        <v>74</v>
      </c>
      <c r="K6247" s="1">
        <v>0.8</v>
      </c>
      <c r="L6247" s="1" t="s">
        <v>75</v>
      </c>
      <c r="M6247" s="1">
        <v>0</v>
      </c>
      <c r="O6247" s="1">
        <v>0</v>
      </c>
      <c r="Q6247" s="1">
        <v>0</v>
      </c>
      <c r="S6247" s="1">
        <v>0</v>
      </c>
      <c r="U6247" s="1">
        <v>0</v>
      </c>
      <c r="W6247" s="1">
        <v>0</v>
      </c>
      <c r="Y6247" s="1">
        <v>0</v>
      </c>
      <c r="AA6247" s="1">
        <v>0</v>
      </c>
      <c r="AC6247" s="1">
        <v>0</v>
      </c>
      <c r="AE6247" s="1">
        <v>0</v>
      </c>
      <c r="AG6247" s="1">
        <v>2</v>
      </c>
      <c r="AH6247" s="1">
        <v>10000</v>
      </c>
    </row>
    <row r="6248" spans="1:34">
      <c r="A6248" s="1" t="s">
        <v>15993</v>
      </c>
      <c r="B6248" s="1" t="s">
        <v>15994</v>
      </c>
      <c r="C6248" s="1" t="s">
        <v>132</v>
      </c>
      <c r="D6248" s="1">
        <v>51</v>
      </c>
      <c r="E6248" s="4">
        <v>44558</v>
      </c>
      <c r="F6248" s="1" t="s">
        <v>15995</v>
      </c>
      <c r="G6248" s="1" t="s">
        <v>72</v>
      </c>
      <c r="H6248" s="1" t="s">
        <v>65</v>
      </c>
      <c r="I6248" s="1">
        <v>0.7</v>
      </c>
      <c r="J6248" s="1" t="s">
        <v>75</v>
      </c>
      <c r="K6248" s="1">
        <v>0</v>
      </c>
      <c r="M6248" s="1">
        <v>0</v>
      </c>
      <c r="O6248" s="1">
        <v>0</v>
      </c>
      <c r="Q6248" s="1">
        <v>0</v>
      </c>
      <c r="S6248" s="1">
        <v>0</v>
      </c>
      <c r="U6248" s="1">
        <v>0</v>
      </c>
      <c r="W6248" s="1">
        <v>0</v>
      </c>
      <c r="Y6248" s="1">
        <v>0</v>
      </c>
      <c r="AA6248" s="1">
        <v>0</v>
      </c>
      <c r="AC6248" s="1">
        <v>0</v>
      </c>
      <c r="AE6248" s="1">
        <v>0</v>
      </c>
      <c r="AG6248" s="1">
        <v>1</v>
      </c>
      <c r="AH6248" s="1">
        <v>0</v>
      </c>
    </row>
    <row r="6249" spans="1:34">
      <c r="A6249" s="1" t="s">
        <v>15996</v>
      </c>
      <c r="B6249" s="1" t="s">
        <v>15997</v>
      </c>
      <c r="C6249" s="1" t="s">
        <v>112</v>
      </c>
      <c r="D6249" s="1">
        <v>2</v>
      </c>
      <c r="E6249" s="4">
        <v>44615</v>
      </c>
      <c r="F6249" s="1" t="s">
        <v>15998</v>
      </c>
      <c r="G6249" s="1" t="s">
        <v>80</v>
      </c>
      <c r="H6249" s="1" t="s">
        <v>73</v>
      </c>
      <c r="I6249" s="1">
        <v>0</v>
      </c>
      <c r="J6249" s="1" t="s">
        <v>81</v>
      </c>
      <c r="K6249" s="1">
        <v>0.3</v>
      </c>
      <c r="L6249" s="1" t="s">
        <v>82</v>
      </c>
      <c r="M6249" s="1">
        <v>0.5</v>
      </c>
      <c r="N6249" s="1" t="s">
        <v>83</v>
      </c>
      <c r="O6249" s="1">
        <v>0.6</v>
      </c>
      <c r="P6249" s="1" t="s">
        <v>84</v>
      </c>
      <c r="Q6249" s="1">
        <v>0.7</v>
      </c>
      <c r="R6249" s="1" t="s">
        <v>85</v>
      </c>
      <c r="S6249" s="1">
        <v>0</v>
      </c>
      <c r="U6249" s="1">
        <v>0</v>
      </c>
      <c r="W6249" s="1">
        <v>0</v>
      </c>
      <c r="Y6249" s="1">
        <v>0</v>
      </c>
      <c r="AA6249" s="1">
        <v>0</v>
      </c>
      <c r="AC6249" s="1">
        <v>0</v>
      </c>
      <c r="AE6249" s="1">
        <v>0</v>
      </c>
      <c r="AG6249" s="1">
        <v>4</v>
      </c>
      <c r="AH6249" s="1">
        <v>15000</v>
      </c>
    </row>
    <row r="6250" spans="1:34">
      <c r="A6250" s="1" t="s">
        <v>15999</v>
      </c>
      <c r="B6250" s="1" t="s">
        <v>16000</v>
      </c>
      <c r="C6250" s="1" t="s">
        <v>365</v>
      </c>
      <c r="D6250" s="1">
        <v>36</v>
      </c>
      <c r="E6250" s="4">
        <v>44552</v>
      </c>
      <c r="F6250" s="1" t="s">
        <v>16001</v>
      </c>
      <c r="G6250" s="1" t="s">
        <v>72</v>
      </c>
      <c r="H6250" s="1" t="s">
        <v>73</v>
      </c>
      <c r="I6250" s="1">
        <v>0</v>
      </c>
      <c r="J6250" s="1" t="s">
        <v>81</v>
      </c>
      <c r="K6250" s="1">
        <v>0.8</v>
      </c>
      <c r="L6250" s="1" t="s">
        <v>75</v>
      </c>
      <c r="M6250" s="1">
        <v>0</v>
      </c>
      <c r="O6250" s="1">
        <v>0</v>
      </c>
      <c r="Q6250" s="1">
        <v>0</v>
      </c>
      <c r="S6250" s="1">
        <v>0</v>
      </c>
      <c r="U6250" s="1">
        <v>0</v>
      </c>
      <c r="W6250" s="1">
        <v>0</v>
      </c>
      <c r="Y6250" s="1">
        <v>0</v>
      </c>
      <c r="AA6250" s="1">
        <v>0</v>
      </c>
      <c r="AC6250" s="1">
        <v>0</v>
      </c>
      <c r="AE6250" s="1">
        <v>0</v>
      </c>
      <c r="AG6250" s="1">
        <v>2</v>
      </c>
      <c r="AH6250" s="1">
        <v>15000</v>
      </c>
    </row>
    <row r="6251" spans="1:34">
      <c r="A6251" s="1" t="s">
        <v>16002</v>
      </c>
      <c r="B6251" s="1" t="s">
        <v>16003</v>
      </c>
      <c r="C6251" s="1" t="s">
        <v>235</v>
      </c>
      <c r="H6251" s="1" t="s">
        <v>65</v>
      </c>
      <c r="I6251" s="1" t="s">
        <v>66</v>
      </c>
      <c r="V6251" s="1" t="s">
        <v>67</v>
      </c>
    </row>
    <row r="6252" spans="1:34">
      <c r="A6252" s="1" t="s">
        <v>16004</v>
      </c>
      <c r="B6252" s="1" t="s">
        <v>16005</v>
      </c>
      <c r="C6252" s="1" t="s">
        <v>491</v>
      </c>
      <c r="D6252" s="1">
        <v>10</v>
      </c>
      <c r="E6252" s="1">
        <v>42744</v>
      </c>
      <c r="F6252" s="1" t="s">
        <v>20332</v>
      </c>
      <c r="G6252" s="1" t="s">
        <v>72</v>
      </c>
      <c r="H6252" s="1" t="s">
        <v>65</v>
      </c>
      <c r="I6252" s="1">
        <v>0.8</v>
      </c>
      <c r="J6252" s="1" t="s">
        <v>75</v>
      </c>
      <c r="K6252" s="1">
        <v>0</v>
      </c>
      <c r="M6252" s="1">
        <v>0</v>
      </c>
      <c r="O6252" s="1">
        <v>0</v>
      </c>
      <c r="Q6252" s="1">
        <v>0</v>
      </c>
      <c r="S6252" s="1">
        <v>0</v>
      </c>
      <c r="U6252" s="1">
        <v>0</v>
      </c>
      <c r="W6252" s="1">
        <v>0</v>
      </c>
      <c r="Y6252" s="1">
        <v>0</v>
      </c>
      <c r="AA6252" s="1">
        <v>0</v>
      </c>
      <c r="AC6252" s="1">
        <v>0</v>
      </c>
      <c r="AE6252" s="1">
        <v>0</v>
      </c>
      <c r="AG6252" s="1">
        <v>1</v>
      </c>
      <c r="AH6252" s="1">
        <v>0</v>
      </c>
    </row>
    <row r="6253" spans="1:34">
      <c r="A6253" s="1" t="s">
        <v>16006</v>
      </c>
      <c r="B6253" s="1" t="s">
        <v>16007</v>
      </c>
      <c r="C6253" s="1" t="s">
        <v>135</v>
      </c>
      <c r="D6253" s="1">
        <v>47</v>
      </c>
      <c r="E6253" s="4">
        <v>44768</v>
      </c>
      <c r="F6253" s="1" t="s">
        <v>16008</v>
      </c>
      <c r="G6253" s="1" t="s">
        <v>80</v>
      </c>
      <c r="H6253" s="1" t="s">
        <v>65</v>
      </c>
      <c r="I6253" s="1">
        <v>0.8</v>
      </c>
      <c r="J6253" s="1" t="s">
        <v>75</v>
      </c>
      <c r="K6253" s="1">
        <v>0</v>
      </c>
      <c r="M6253" s="1">
        <v>0</v>
      </c>
      <c r="O6253" s="1">
        <v>0</v>
      </c>
      <c r="Q6253" s="1">
        <v>0</v>
      </c>
      <c r="S6253" s="1">
        <v>0</v>
      </c>
      <c r="U6253" s="1">
        <v>0</v>
      </c>
      <c r="W6253" s="1">
        <v>0</v>
      </c>
      <c r="Y6253" s="1">
        <v>0</v>
      </c>
      <c r="AA6253" s="1">
        <v>0</v>
      </c>
      <c r="AC6253" s="1">
        <v>0</v>
      </c>
      <c r="AE6253" s="1">
        <v>0</v>
      </c>
      <c r="AG6253" s="1">
        <v>1</v>
      </c>
      <c r="AH6253" s="1">
        <v>0</v>
      </c>
    </row>
    <row r="6254" spans="1:34">
      <c r="A6254" s="1" t="s">
        <v>16009</v>
      </c>
      <c r="B6254" s="1" t="s">
        <v>16010</v>
      </c>
      <c r="C6254" s="1" t="s">
        <v>1331</v>
      </c>
      <c r="D6254" s="1">
        <v>38</v>
      </c>
      <c r="E6254" s="1">
        <v>44196</v>
      </c>
      <c r="F6254" s="1" t="s">
        <v>20332</v>
      </c>
      <c r="G6254" s="1" t="s">
        <v>72</v>
      </c>
      <c r="H6254" s="1" t="s">
        <v>65</v>
      </c>
      <c r="I6254" s="1">
        <v>0.5</v>
      </c>
      <c r="J6254" s="1" t="s">
        <v>75</v>
      </c>
      <c r="K6254" s="1">
        <v>0</v>
      </c>
      <c r="M6254" s="1">
        <v>0</v>
      </c>
      <c r="O6254" s="1">
        <v>0</v>
      </c>
      <c r="Q6254" s="1">
        <v>0</v>
      </c>
      <c r="S6254" s="1">
        <v>0</v>
      </c>
      <c r="U6254" s="1">
        <v>0</v>
      </c>
      <c r="W6254" s="1">
        <v>0</v>
      </c>
      <c r="Y6254" s="1">
        <v>0</v>
      </c>
      <c r="AA6254" s="1">
        <v>0</v>
      </c>
      <c r="AC6254" s="1">
        <v>0</v>
      </c>
      <c r="AE6254" s="1">
        <v>0</v>
      </c>
      <c r="AG6254" s="1">
        <v>1</v>
      </c>
      <c r="AH6254" s="1">
        <v>0</v>
      </c>
    </row>
    <row r="6255" spans="1:34">
      <c r="A6255" s="1" t="s">
        <v>16011</v>
      </c>
      <c r="B6255" s="1" t="s">
        <v>16012</v>
      </c>
      <c r="C6255" s="1" t="s">
        <v>322</v>
      </c>
      <c r="D6255" s="1">
        <v>8</v>
      </c>
      <c r="E6255" s="1">
        <v>44377</v>
      </c>
      <c r="F6255" s="1" t="s">
        <v>20332</v>
      </c>
      <c r="G6255" s="1" t="s">
        <v>72</v>
      </c>
      <c r="H6255" s="1" t="s">
        <v>65</v>
      </c>
      <c r="I6255" s="1">
        <v>0.6</v>
      </c>
      <c r="J6255" s="1" t="s">
        <v>75</v>
      </c>
      <c r="K6255" s="1">
        <v>0</v>
      </c>
      <c r="M6255" s="1">
        <v>0</v>
      </c>
      <c r="O6255" s="1">
        <v>0</v>
      </c>
      <c r="Q6255" s="1">
        <v>0</v>
      </c>
      <c r="S6255" s="1">
        <v>0</v>
      </c>
      <c r="U6255" s="1">
        <v>0</v>
      </c>
      <c r="W6255" s="1">
        <v>0</v>
      </c>
      <c r="Y6255" s="1">
        <v>0</v>
      </c>
      <c r="AA6255" s="1">
        <v>0</v>
      </c>
      <c r="AC6255" s="1">
        <v>0</v>
      </c>
      <c r="AE6255" s="1">
        <v>0</v>
      </c>
      <c r="AG6255" s="1">
        <v>1</v>
      </c>
      <c r="AH6255" s="1">
        <v>0</v>
      </c>
    </row>
    <row r="6256" spans="1:34">
      <c r="A6256" s="1" t="s">
        <v>16013</v>
      </c>
      <c r="B6256" s="1" t="s">
        <v>16014</v>
      </c>
      <c r="C6256" s="1" t="s">
        <v>491</v>
      </c>
      <c r="D6256" s="1">
        <v>72</v>
      </c>
      <c r="E6256" s="4">
        <v>44530</v>
      </c>
      <c r="F6256" s="1" t="s">
        <v>16015</v>
      </c>
      <c r="G6256" s="1" t="s">
        <v>72</v>
      </c>
      <c r="H6256" s="1" t="s">
        <v>65</v>
      </c>
      <c r="I6256" s="1">
        <v>0.5</v>
      </c>
      <c r="J6256" s="1" t="s">
        <v>75</v>
      </c>
      <c r="K6256" s="1">
        <v>0</v>
      </c>
      <c r="M6256" s="1">
        <v>0</v>
      </c>
      <c r="O6256" s="1">
        <v>0</v>
      </c>
      <c r="Q6256" s="1">
        <v>0</v>
      </c>
      <c r="S6256" s="1">
        <v>0</v>
      </c>
      <c r="U6256" s="1">
        <v>0</v>
      </c>
      <c r="W6256" s="1">
        <v>0</v>
      </c>
      <c r="Y6256" s="1">
        <v>0</v>
      </c>
      <c r="AA6256" s="1">
        <v>0</v>
      </c>
      <c r="AC6256" s="1">
        <v>0</v>
      </c>
      <c r="AE6256" s="1">
        <v>0</v>
      </c>
      <c r="AG6256" s="1">
        <v>1</v>
      </c>
      <c r="AH6256" s="1">
        <v>0</v>
      </c>
    </row>
    <row r="6257" spans="1:34">
      <c r="A6257" s="1" t="s">
        <v>16016</v>
      </c>
      <c r="B6257" s="1" t="s">
        <v>16017</v>
      </c>
      <c r="C6257" s="1" t="s">
        <v>626</v>
      </c>
      <c r="D6257" s="1">
        <v>49</v>
      </c>
      <c r="E6257" s="4">
        <v>44551</v>
      </c>
      <c r="F6257" s="1" t="s">
        <v>16018</v>
      </c>
      <c r="G6257" s="1" t="s">
        <v>72</v>
      </c>
      <c r="H6257" s="1" t="s">
        <v>73</v>
      </c>
      <c r="I6257" s="1">
        <v>0</v>
      </c>
      <c r="J6257" s="1" t="s">
        <v>89</v>
      </c>
      <c r="K6257" s="1">
        <v>0.6</v>
      </c>
      <c r="L6257" s="1" t="s">
        <v>75</v>
      </c>
      <c r="M6257" s="1">
        <v>0</v>
      </c>
      <c r="O6257" s="1">
        <v>0</v>
      </c>
      <c r="Q6257" s="1">
        <v>0</v>
      </c>
      <c r="S6257" s="1">
        <v>0</v>
      </c>
      <c r="U6257" s="1">
        <v>0</v>
      </c>
      <c r="W6257" s="1">
        <v>0</v>
      </c>
      <c r="Y6257" s="1">
        <v>0</v>
      </c>
      <c r="AA6257" s="1">
        <v>0</v>
      </c>
      <c r="AC6257" s="1">
        <v>0</v>
      </c>
      <c r="AE6257" s="1">
        <v>0</v>
      </c>
      <c r="AG6257" s="1">
        <v>2</v>
      </c>
      <c r="AH6257" s="1">
        <v>12000</v>
      </c>
    </row>
    <row r="6258" spans="1:34">
      <c r="A6258" s="1" t="s">
        <v>16019</v>
      </c>
      <c r="B6258" s="1" t="s">
        <v>16020</v>
      </c>
      <c r="C6258" s="1" t="s">
        <v>297</v>
      </c>
      <c r="D6258" s="1">
        <v>12</v>
      </c>
      <c r="E6258" s="1">
        <v>44320</v>
      </c>
      <c r="F6258" s="1" t="s">
        <v>20332</v>
      </c>
      <c r="G6258" s="1" t="s">
        <v>72</v>
      </c>
      <c r="H6258" s="1" t="s">
        <v>65</v>
      </c>
      <c r="I6258" s="1">
        <v>0.5</v>
      </c>
      <c r="J6258" s="1" t="s">
        <v>75</v>
      </c>
      <c r="K6258" s="1">
        <v>0</v>
      </c>
      <c r="M6258" s="1">
        <v>0</v>
      </c>
      <c r="O6258" s="1">
        <v>0</v>
      </c>
      <c r="Q6258" s="1">
        <v>0</v>
      </c>
      <c r="S6258" s="1">
        <v>0</v>
      </c>
      <c r="U6258" s="1">
        <v>0</v>
      </c>
      <c r="W6258" s="1">
        <v>0</v>
      </c>
      <c r="Y6258" s="1">
        <v>0</v>
      </c>
      <c r="AA6258" s="1">
        <v>0</v>
      </c>
      <c r="AC6258" s="1">
        <v>0</v>
      </c>
      <c r="AE6258" s="1">
        <v>0</v>
      </c>
      <c r="AG6258" s="1">
        <v>1</v>
      </c>
      <c r="AH6258" s="1">
        <v>0</v>
      </c>
    </row>
    <row r="6259" spans="1:34">
      <c r="A6259" s="1" t="s">
        <v>16021</v>
      </c>
      <c r="B6259" s="1" t="s">
        <v>16022</v>
      </c>
      <c r="C6259" s="1" t="s">
        <v>964</v>
      </c>
      <c r="D6259" s="1">
        <v>13</v>
      </c>
      <c r="E6259" s="4">
        <v>44673</v>
      </c>
      <c r="F6259" s="1" t="s">
        <v>16023</v>
      </c>
      <c r="G6259" s="1" t="s">
        <v>80</v>
      </c>
      <c r="H6259" s="1" t="s">
        <v>73</v>
      </c>
      <c r="I6259" s="1">
        <v>0</v>
      </c>
      <c r="J6259" s="1" t="s">
        <v>16024</v>
      </c>
      <c r="K6259" s="1">
        <v>0.4</v>
      </c>
      <c r="L6259" s="1" t="s">
        <v>82</v>
      </c>
      <c r="M6259" s="1">
        <v>0.42</v>
      </c>
      <c r="N6259" s="1" t="s">
        <v>83</v>
      </c>
      <c r="O6259" s="1">
        <v>0.46</v>
      </c>
      <c r="P6259" s="1" t="s">
        <v>84</v>
      </c>
      <c r="Q6259" s="1">
        <v>0.8</v>
      </c>
      <c r="R6259" s="1" t="s">
        <v>85</v>
      </c>
      <c r="S6259" s="1">
        <v>0</v>
      </c>
      <c r="U6259" s="1">
        <v>0</v>
      </c>
      <c r="W6259" s="1">
        <v>0</v>
      </c>
      <c r="Y6259" s="1">
        <v>0</v>
      </c>
      <c r="AA6259" s="1">
        <v>0</v>
      </c>
      <c r="AC6259" s="1">
        <v>0</v>
      </c>
      <c r="AE6259" s="1">
        <v>0</v>
      </c>
      <c r="AG6259" s="1">
        <v>4</v>
      </c>
      <c r="AH6259" s="1">
        <v>40000</v>
      </c>
    </row>
    <row r="6260" spans="1:34">
      <c r="A6260" s="1" t="s">
        <v>16025</v>
      </c>
      <c r="B6260" s="1" t="s">
        <v>16026</v>
      </c>
      <c r="C6260" s="1" t="s">
        <v>365</v>
      </c>
      <c r="D6260" s="1">
        <v>11</v>
      </c>
      <c r="E6260" s="1">
        <v>44028</v>
      </c>
      <c r="F6260" s="1" t="s">
        <v>20332</v>
      </c>
      <c r="G6260" s="1" t="s">
        <v>72</v>
      </c>
      <c r="H6260" s="1" t="s">
        <v>65</v>
      </c>
      <c r="I6260" s="1">
        <v>0.7</v>
      </c>
      <c r="J6260" s="1" t="s">
        <v>75</v>
      </c>
      <c r="K6260" s="1">
        <v>0</v>
      </c>
      <c r="M6260" s="1">
        <v>0</v>
      </c>
      <c r="O6260" s="1">
        <v>0</v>
      </c>
      <c r="Q6260" s="1">
        <v>0</v>
      </c>
      <c r="S6260" s="1">
        <v>0</v>
      </c>
      <c r="U6260" s="1">
        <v>0</v>
      </c>
      <c r="W6260" s="1">
        <v>0</v>
      </c>
      <c r="Y6260" s="1">
        <v>0</v>
      </c>
      <c r="AA6260" s="1">
        <v>0</v>
      </c>
      <c r="AC6260" s="1">
        <v>0</v>
      </c>
      <c r="AE6260" s="1">
        <v>0</v>
      </c>
      <c r="AG6260" s="1">
        <v>1</v>
      </c>
      <c r="AH6260" s="1">
        <v>0</v>
      </c>
    </row>
    <row r="6261" spans="1:34">
      <c r="A6261" s="1" t="s">
        <v>16027</v>
      </c>
      <c r="B6261" s="1" t="s">
        <v>16028</v>
      </c>
      <c r="C6261" s="1" t="s">
        <v>1331</v>
      </c>
      <c r="D6261" s="1">
        <v>26</v>
      </c>
      <c r="E6261" s="4">
        <v>44712</v>
      </c>
      <c r="F6261" s="1" t="s">
        <v>20793</v>
      </c>
      <c r="G6261" s="1" t="s">
        <v>1821</v>
      </c>
      <c r="H6261" s="1" t="s">
        <v>73</v>
      </c>
      <c r="I6261" s="1">
        <v>0</v>
      </c>
      <c r="J6261" s="1" t="s">
        <v>20794</v>
      </c>
      <c r="K6261" s="1">
        <v>0</v>
      </c>
      <c r="L6261" s="1" t="s">
        <v>20795</v>
      </c>
      <c r="M6261" s="1">
        <v>0.62</v>
      </c>
      <c r="N6261" s="1" t="s">
        <v>82</v>
      </c>
      <c r="O6261" s="1">
        <v>0.72</v>
      </c>
      <c r="P6261" s="1" t="s">
        <v>83</v>
      </c>
      <c r="Q6261" s="1">
        <v>0.78</v>
      </c>
      <c r="R6261" s="1" t="s">
        <v>84</v>
      </c>
      <c r="S6261" s="1">
        <v>0.8</v>
      </c>
      <c r="T6261" s="1" t="s">
        <v>85</v>
      </c>
      <c r="U6261" s="1">
        <v>0</v>
      </c>
      <c r="W6261" s="1">
        <v>0</v>
      </c>
      <c r="Y6261" s="1">
        <v>0</v>
      </c>
      <c r="AA6261" s="1">
        <v>0</v>
      </c>
      <c r="AC6261" s="1">
        <v>0</v>
      </c>
      <c r="AE6261" s="1">
        <v>0</v>
      </c>
      <c r="AG6261" s="1">
        <v>6</v>
      </c>
      <c r="AH6261" s="1">
        <v>0</v>
      </c>
    </row>
    <row r="6262" spans="1:34">
      <c r="A6262" s="1" t="s">
        <v>16029</v>
      </c>
      <c r="B6262" s="1" t="s">
        <v>16030</v>
      </c>
      <c r="C6262" s="1" t="s">
        <v>334</v>
      </c>
      <c r="D6262" s="1">
        <v>12</v>
      </c>
      <c r="E6262" s="4">
        <v>44679</v>
      </c>
      <c r="F6262" s="1" t="s">
        <v>16031</v>
      </c>
      <c r="G6262" s="1" t="s">
        <v>72</v>
      </c>
      <c r="H6262" s="1" t="s">
        <v>65</v>
      </c>
      <c r="I6262" s="1">
        <v>0.8</v>
      </c>
      <c r="J6262" s="1" t="s">
        <v>75</v>
      </c>
      <c r="K6262" s="1">
        <v>0</v>
      </c>
      <c r="M6262" s="1">
        <v>0</v>
      </c>
      <c r="O6262" s="1">
        <v>0</v>
      </c>
      <c r="Q6262" s="1">
        <v>0</v>
      </c>
      <c r="S6262" s="1">
        <v>0</v>
      </c>
      <c r="U6262" s="1">
        <v>0</v>
      </c>
      <c r="W6262" s="1">
        <v>0</v>
      </c>
      <c r="Y6262" s="1">
        <v>0</v>
      </c>
      <c r="AA6262" s="1">
        <v>0</v>
      </c>
      <c r="AC6262" s="1">
        <v>0</v>
      </c>
      <c r="AE6262" s="1">
        <v>0</v>
      </c>
      <c r="AG6262" s="1">
        <v>1</v>
      </c>
      <c r="AH6262" s="1">
        <v>0</v>
      </c>
    </row>
    <row r="6263" spans="1:34">
      <c r="A6263" s="1" t="s">
        <v>16032</v>
      </c>
      <c r="B6263" s="1" t="s">
        <v>16033</v>
      </c>
      <c r="C6263" s="1" t="s">
        <v>334</v>
      </c>
      <c r="D6263" s="1">
        <v>35</v>
      </c>
      <c r="E6263" s="1">
        <v>42818</v>
      </c>
      <c r="F6263" s="1" t="s">
        <v>20332</v>
      </c>
      <c r="G6263" s="1" t="s">
        <v>72</v>
      </c>
      <c r="H6263" s="1" t="s">
        <v>73</v>
      </c>
      <c r="I6263" s="1">
        <v>0</v>
      </c>
      <c r="J6263" s="1" t="s">
        <v>397</v>
      </c>
      <c r="K6263" s="1">
        <v>0.8</v>
      </c>
      <c r="L6263" s="1" t="s">
        <v>75</v>
      </c>
      <c r="M6263" s="1">
        <v>0</v>
      </c>
      <c r="O6263" s="1">
        <v>0</v>
      </c>
      <c r="Q6263" s="1">
        <v>0</v>
      </c>
      <c r="S6263" s="1">
        <v>0</v>
      </c>
      <c r="U6263" s="1">
        <v>0</v>
      </c>
      <c r="W6263" s="1">
        <v>0</v>
      </c>
      <c r="Y6263" s="1">
        <v>0</v>
      </c>
      <c r="AA6263" s="1">
        <v>0</v>
      </c>
      <c r="AC6263" s="1">
        <v>0</v>
      </c>
      <c r="AE6263" s="1">
        <v>0</v>
      </c>
      <c r="AG6263" s="1">
        <v>2</v>
      </c>
      <c r="AH6263" s="1">
        <v>8000</v>
      </c>
    </row>
    <row r="6264" spans="1:34">
      <c r="A6264" s="1" t="s">
        <v>16034</v>
      </c>
      <c r="B6264" s="1" t="s">
        <v>16035</v>
      </c>
      <c r="C6264" s="1" t="s">
        <v>365</v>
      </c>
      <c r="D6264" s="1">
        <v>18</v>
      </c>
      <c r="E6264" s="4">
        <v>44665</v>
      </c>
      <c r="F6264" s="1" t="s">
        <v>16036</v>
      </c>
      <c r="G6264" s="1" t="s">
        <v>80</v>
      </c>
      <c r="H6264" s="1" t="s">
        <v>73</v>
      </c>
      <c r="I6264" s="1">
        <v>0</v>
      </c>
      <c r="J6264" s="1" t="s">
        <v>74</v>
      </c>
      <c r="K6264" s="1">
        <v>0.5</v>
      </c>
      <c r="L6264" s="1" t="s">
        <v>82</v>
      </c>
      <c r="M6264" s="1">
        <v>0.8</v>
      </c>
      <c r="N6264" s="1" t="s">
        <v>83</v>
      </c>
      <c r="O6264" s="1">
        <v>0.8</v>
      </c>
      <c r="P6264" s="1" t="s">
        <v>84</v>
      </c>
      <c r="Q6264" s="1">
        <v>0.8</v>
      </c>
      <c r="R6264" s="1" t="s">
        <v>85</v>
      </c>
      <c r="S6264" s="1">
        <v>0</v>
      </c>
      <c r="U6264" s="1">
        <v>0</v>
      </c>
      <c r="W6264" s="1">
        <v>0</v>
      </c>
      <c r="Y6264" s="1">
        <v>0</v>
      </c>
      <c r="AA6264" s="1">
        <v>0</v>
      </c>
      <c r="AC6264" s="1">
        <v>0</v>
      </c>
      <c r="AE6264" s="1">
        <v>0</v>
      </c>
      <c r="AG6264" s="1">
        <v>4</v>
      </c>
      <c r="AH6264" s="1">
        <v>10000</v>
      </c>
    </row>
    <row r="6265" spans="1:34">
      <c r="A6265" s="1" t="s">
        <v>16037</v>
      </c>
      <c r="B6265" s="1" t="s">
        <v>16038</v>
      </c>
      <c r="C6265" s="1" t="s">
        <v>365</v>
      </c>
      <c r="D6265" s="1">
        <v>5</v>
      </c>
      <c r="E6265" s="4">
        <v>44664</v>
      </c>
      <c r="F6265" s="1" t="s">
        <v>16039</v>
      </c>
      <c r="G6265" s="1" t="s">
        <v>80</v>
      </c>
      <c r="H6265" s="1" t="s">
        <v>73</v>
      </c>
      <c r="I6265" s="1">
        <v>0</v>
      </c>
      <c r="J6265" s="1" t="s">
        <v>74</v>
      </c>
      <c r="K6265" s="1">
        <v>0.52</v>
      </c>
      <c r="L6265" s="1" t="s">
        <v>82</v>
      </c>
      <c r="M6265" s="1">
        <v>0.56999999999999995</v>
      </c>
      <c r="N6265" s="1" t="s">
        <v>83</v>
      </c>
      <c r="O6265" s="1">
        <v>0.62</v>
      </c>
      <c r="P6265" s="1" t="s">
        <v>84</v>
      </c>
      <c r="Q6265" s="1">
        <v>0.78</v>
      </c>
      <c r="R6265" s="1" t="s">
        <v>85</v>
      </c>
      <c r="S6265" s="1">
        <v>0</v>
      </c>
      <c r="U6265" s="1">
        <v>0</v>
      </c>
      <c r="W6265" s="1">
        <v>0</v>
      </c>
      <c r="Y6265" s="1">
        <v>0</v>
      </c>
      <c r="AA6265" s="1">
        <v>0</v>
      </c>
      <c r="AC6265" s="1">
        <v>0</v>
      </c>
      <c r="AE6265" s="1">
        <v>0</v>
      </c>
      <c r="AG6265" s="1">
        <v>4</v>
      </c>
      <c r="AH6265" s="1">
        <v>10000</v>
      </c>
    </row>
    <row r="6266" spans="1:34">
      <c r="A6266" s="1" t="s">
        <v>16040</v>
      </c>
      <c r="B6266" s="1" t="s">
        <v>16041</v>
      </c>
      <c r="C6266" s="1" t="s">
        <v>196</v>
      </c>
      <c r="D6266" s="1">
        <v>8</v>
      </c>
      <c r="E6266" s="4">
        <v>44677</v>
      </c>
      <c r="F6266" s="1" t="s">
        <v>16042</v>
      </c>
      <c r="G6266" s="1" t="s">
        <v>72</v>
      </c>
      <c r="H6266" s="1" t="s">
        <v>65</v>
      </c>
      <c r="I6266" s="1">
        <v>0.8</v>
      </c>
      <c r="J6266" s="1" t="s">
        <v>75</v>
      </c>
      <c r="K6266" s="1">
        <v>0</v>
      </c>
      <c r="M6266" s="1">
        <v>0</v>
      </c>
      <c r="O6266" s="1">
        <v>0</v>
      </c>
      <c r="Q6266" s="1">
        <v>0</v>
      </c>
      <c r="S6266" s="1">
        <v>0</v>
      </c>
      <c r="U6266" s="1">
        <v>0</v>
      </c>
      <c r="W6266" s="1">
        <v>0</v>
      </c>
      <c r="Y6266" s="1">
        <v>0</v>
      </c>
      <c r="AA6266" s="1">
        <v>0</v>
      </c>
      <c r="AC6266" s="1">
        <v>0</v>
      </c>
      <c r="AE6266" s="1">
        <v>0</v>
      </c>
      <c r="AG6266" s="1">
        <v>1</v>
      </c>
      <c r="AH6266" s="1">
        <v>0</v>
      </c>
    </row>
    <row r="6267" spans="1:34">
      <c r="A6267" s="1" t="s">
        <v>16043</v>
      </c>
      <c r="B6267" s="1" t="s">
        <v>16044</v>
      </c>
      <c r="C6267" s="1" t="s">
        <v>135</v>
      </c>
      <c r="D6267" s="1">
        <v>14</v>
      </c>
      <c r="E6267" s="1">
        <v>41363</v>
      </c>
      <c r="F6267" s="1" t="s">
        <v>20332</v>
      </c>
      <c r="G6267" s="1" t="s">
        <v>72</v>
      </c>
      <c r="H6267" s="1" t="s">
        <v>65</v>
      </c>
      <c r="I6267" s="1">
        <v>0.8</v>
      </c>
      <c r="J6267" s="1" t="s">
        <v>75</v>
      </c>
      <c r="K6267" s="1">
        <v>0</v>
      </c>
      <c r="M6267" s="1">
        <v>0</v>
      </c>
      <c r="O6267" s="1">
        <v>0</v>
      </c>
      <c r="Q6267" s="1">
        <v>0</v>
      </c>
      <c r="S6267" s="1">
        <v>0</v>
      </c>
      <c r="U6267" s="1">
        <v>0</v>
      </c>
      <c r="W6267" s="1">
        <v>0</v>
      </c>
      <c r="Y6267" s="1">
        <v>0</v>
      </c>
      <c r="AA6267" s="1">
        <v>0</v>
      </c>
      <c r="AC6267" s="1">
        <v>0</v>
      </c>
      <c r="AE6267" s="1">
        <v>0</v>
      </c>
      <c r="AG6267" s="1">
        <v>1</v>
      </c>
      <c r="AH6267" s="1">
        <v>0</v>
      </c>
    </row>
    <row r="6268" spans="1:34">
      <c r="A6268" s="1" t="s">
        <v>16045</v>
      </c>
      <c r="B6268" s="1" t="s">
        <v>16046</v>
      </c>
      <c r="C6268" s="1" t="s">
        <v>779</v>
      </c>
      <c r="D6268" s="1">
        <v>61</v>
      </c>
      <c r="E6268" s="4">
        <v>44545</v>
      </c>
      <c r="F6268" s="1" t="s">
        <v>16047</v>
      </c>
      <c r="G6268" s="1" t="s">
        <v>72</v>
      </c>
      <c r="H6268" s="1" t="s">
        <v>73</v>
      </c>
      <c r="I6268" s="1">
        <v>0</v>
      </c>
      <c r="J6268" s="1" t="s">
        <v>74</v>
      </c>
      <c r="K6268" s="1">
        <v>0.8</v>
      </c>
      <c r="L6268" s="1" t="s">
        <v>75</v>
      </c>
      <c r="M6268" s="1">
        <v>0</v>
      </c>
      <c r="O6268" s="1">
        <v>0</v>
      </c>
      <c r="Q6268" s="1">
        <v>0</v>
      </c>
      <c r="S6268" s="1">
        <v>0</v>
      </c>
      <c r="U6268" s="1">
        <v>0</v>
      </c>
      <c r="W6268" s="1">
        <v>0</v>
      </c>
      <c r="Y6268" s="1">
        <v>0</v>
      </c>
      <c r="AA6268" s="1">
        <v>0</v>
      </c>
      <c r="AC6268" s="1">
        <v>0</v>
      </c>
      <c r="AE6268" s="1">
        <v>0</v>
      </c>
      <c r="AG6268" s="1">
        <v>2</v>
      </c>
      <c r="AH6268" s="1">
        <v>10000</v>
      </c>
    </row>
    <row r="6269" spans="1:34">
      <c r="A6269" s="1" t="s">
        <v>16048</v>
      </c>
      <c r="B6269" s="1" t="s">
        <v>16049</v>
      </c>
      <c r="C6269" s="1" t="s">
        <v>78</v>
      </c>
      <c r="D6269" s="1">
        <v>5</v>
      </c>
      <c r="E6269" s="4">
        <v>44663</v>
      </c>
      <c r="F6269" s="1" t="s">
        <v>16050</v>
      </c>
      <c r="G6269" s="1" t="s">
        <v>80</v>
      </c>
      <c r="H6269" s="1" t="s">
        <v>73</v>
      </c>
      <c r="I6269" s="1">
        <v>0</v>
      </c>
      <c r="J6269" s="1" t="s">
        <v>81</v>
      </c>
      <c r="K6269" s="1">
        <v>0.8</v>
      </c>
      <c r="L6269" s="1" t="s">
        <v>75</v>
      </c>
      <c r="M6269" s="1">
        <v>0</v>
      </c>
      <c r="O6269" s="1">
        <v>0</v>
      </c>
      <c r="Q6269" s="1">
        <v>0</v>
      </c>
      <c r="S6269" s="1">
        <v>0</v>
      </c>
      <c r="U6269" s="1">
        <v>0</v>
      </c>
      <c r="W6269" s="1">
        <v>0</v>
      </c>
      <c r="Y6269" s="1">
        <v>0</v>
      </c>
      <c r="AA6269" s="1">
        <v>0</v>
      </c>
      <c r="AC6269" s="1">
        <v>0</v>
      </c>
      <c r="AE6269" s="1">
        <v>0</v>
      </c>
      <c r="AG6269" s="1">
        <v>2</v>
      </c>
      <c r="AH6269" s="1">
        <v>15000</v>
      </c>
    </row>
    <row r="6270" spans="1:34">
      <c r="A6270" s="1" t="s">
        <v>16051</v>
      </c>
      <c r="B6270" s="1" t="s">
        <v>16052</v>
      </c>
      <c r="C6270" s="1" t="s">
        <v>620</v>
      </c>
      <c r="D6270" s="1">
        <v>14</v>
      </c>
      <c r="E6270" s="4">
        <v>44711</v>
      </c>
      <c r="F6270" s="1" t="s">
        <v>16053</v>
      </c>
      <c r="G6270" s="1" t="s">
        <v>72</v>
      </c>
      <c r="H6270" s="1" t="s">
        <v>73</v>
      </c>
      <c r="I6270" s="1">
        <v>0</v>
      </c>
      <c r="J6270" s="1" t="s">
        <v>74</v>
      </c>
      <c r="K6270" s="1">
        <v>0.8</v>
      </c>
      <c r="L6270" s="1" t="s">
        <v>75</v>
      </c>
      <c r="M6270" s="1">
        <v>0</v>
      </c>
      <c r="O6270" s="1">
        <v>0</v>
      </c>
      <c r="Q6270" s="1">
        <v>0</v>
      </c>
      <c r="S6270" s="1">
        <v>0</v>
      </c>
      <c r="U6270" s="1">
        <v>0</v>
      </c>
      <c r="W6270" s="1">
        <v>0</v>
      </c>
      <c r="Y6270" s="1">
        <v>0</v>
      </c>
      <c r="AA6270" s="1">
        <v>0</v>
      </c>
      <c r="AC6270" s="1">
        <v>0</v>
      </c>
      <c r="AE6270" s="1">
        <v>0</v>
      </c>
      <c r="AG6270" s="1">
        <v>2</v>
      </c>
      <c r="AH6270" s="1">
        <v>10000</v>
      </c>
    </row>
    <row r="6271" spans="1:34">
      <c r="A6271" s="1" t="s">
        <v>16054</v>
      </c>
      <c r="B6271" s="1" t="s">
        <v>16055</v>
      </c>
      <c r="C6271" s="1" t="s">
        <v>334</v>
      </c>
      <c r="D6271" s="1">
        <v>53</v>
      </c>
      <c r="E6271" s="4">
        <v>44560</v>
      </c>
      <c r="F6271" s="1" t="s">
        <v>16056</v>
      </c>
      <c r="G6271" s="1" t="s">
        <v>80</v>
      </c>
      <c r="H6271" s="1" t="s">
        <v>73</v>
      </c>
      <c r="I6271" s="1">
        <v>0.6</v>
      </c>
      <c r="J6271" s="1" t="s">
        <v>82</v>
      </c>
      <c r="K6271" s="1">
        <v>0.78</v>
      </c>
      <c r="L6271" s="1" t="s">
        <v>83</v>
      </c>
      <c r="M6271" s="1">
        <v>0.79</v>
      </c>
      <c r="N6271" s="1" t="s">
        <v>84</v>
      </c>
      <c r="O6271" s="1">
        <v>0.8</v>
      </c>
      <c r="P6271" s="1" t="s">
        <v>85</v>
      </c>
      <c r="Q6271" s="1">
        <v>0</v>
      </c>
      <c r="S6271" s="1">
        <v>0</v>
      </c>
      <c r="U6271" s="1">
        <v>0</v>
      </c>
      <c r="W6271" s="1">
        <v>0</v>
      </c>
      <c r="Y6271" s="1">
        <v>0</v>
      </c>
      <c r="AA6271" s="1">
        <v>0</v>
      </c>
      <c r="AC6271" s="1">
        <v>0</v>
      </c>
      <c r="AE6271" s="1">
        <v>0</v>
      </c>
      <c r="AG6271" s="1">
        <v>3</v>
      </c>
      <c r="AH6271" s="1">
        <v>0</v>
      </c>
    </row>
    <row r="6272" spans="1:34">
      <c r="A6272" s="1" t="s">
        <v>16057</v>
      </c>
      <c r="B6272" s="1" t="s">
        <v>16058</v>
      </c>
      <c r="C6272" s="1" t="s">
        <v>327</v>
      </c>
      <c r="D6272" s="1">
        <v>15</v>
      </c>
      <c r="E6272" s="4">
        <v>44635</v>
      </c>
      <c r="F6272" s="1" t="s">
        <v>16059</v>
      </c>
      <c r="G6272" s="1" t="s">
        <v>80</v>
      </c>
      <c r="H6272" s="1" t="s">
        <v>73</v>
      </c>
      <c r="I6272" s="1">
        <v>0</v>
      </c>
      <c r="J6272" s="1" t="s">
        <v>89</v>
      </c>
      <c r="K6272" s="1">
        <v>0.5</v>
      </c>
      <c r="L6272" s="1" t="s">
        <v>75</v>
      </c>
      <c r="M6272" s="1">
        <v>0</v>
      </c>
      <c r="O6272" s="1">
        <v>0</v>
      </c>
      <c r="Q6272" s="1">
        <v>0</v>
      </c>
      <c r="S6272" s="1">
        <v>0</v>
      </c>
      <c r="U6272" s="1">
        <v>0</v>
      </c>
      <c r="W6272" s="1">
        <v>0</v>
      </c>
      <c r="Y6272" s="1">
        <v>0</v>
      </c>
      <c r="AA6272" s="1">
        <v>0</v>
      </c>
      <c r="AC6272" s="1">
        <v>0</v>
      </c>
      <c r="AE6272" s="1">
        <v>0</v>
      </c>
      <c r="AG6272" s="1">
        <v>2</v>
      </c>
      <c r="AH6272" s="1">
        <v>12000</v>
      </c>
    </row>
    <row r="6273" spans="1:34">
      <c r="A6273" s="1" t="s">
        <v>16060</v>
      </c>
      <c r="B6273" s="1" t="s">
        <v>16061</v>
      </c>
      <c r="C6273" s="1" t="s">
        <v>810</v>
      </c>
      <c r="H6273" s="1" t="s">
        <v>65</v>
      </c>
      <c r="I6273" s="1" t="s">
        <v>66</v>
      </c>
      <c r="V6273" s="1" t="s">
        <v>67</v>
      </c>
    </row>
    <row r="6274" spans="1:34">
      <c r="A6274" s="1" t="s">
        <v>16062</v>
      </c>
      <c r="B6274" s="1" t="s">
        <v>16063</v>
      </c>
      <c r="C6274" s="1" t="s">
        <v>302</v>
      </c>
      <c r="D6274" s="1">
        <v>4</v>
      </c>
      <c r="E6274" s="4">
        <v>44664</v>
      </c>
      <c r="F6274" s="1" t="s">
        <v>16064</v>
      </c>
      <c r="G6274" s="1" t="s">
        <v>72</v>
      </c>
      <c r="H6274" s="1" t="s">
        <v>73</v>
      </c>
      <c r="I6274" s="1">
        <v>0</v>
      </c>
      <c r="J6274" s="1" t="s">
        <v>397</v>
      </c>
      <c r="K6274" s="1">
        <v>0.8</v>
      </c>
      <c r="L6274" s="1" t="s">
        <v>75</v>
      </c>
      <c r="M6274" s="1">
        <v>0</v>
      </c>
      <c r="O6274" s="1">
        <v>0</v>
      </c>
      <c r="Q6274" s="1">
        <v>0</v>
      </c>
      <c r="S6274" s="1">
        <v>0</v>
      </c>
      <c r="U6274" s="1">
        <v>0</v>
      </c>
      <c r="W6274" s="1">
        <v>0</v>
      </c>
      <c r="Y6274" s="1">
        <v>0</v>
      </c>
      <c r="AA6274" s="1">
        <v>0</v>
      </c>
      <c r="AC6274" s="1">
        <v>0</v>
      </c>
      <c r="AE6274" s="1">
        <v>0</v>
      </c>
      <c r="AG6274" s="1">
        <v>2</v>
      </c>
      <c r="AH6274" s="1">
        <v>8000</v>
      </c>
    </row>
    <row r="6275" spans="1:34">
      <c r="A6275" s="1" t="s">
        <v>16065</v>
      </c>
      <c r="B6275" s="1" t="s">
        <v>16066</v>
      </c>
      <c r="C6275" s="1" t="s">
        <v>129</v>
      </c>
      <c r="D6275" s="1">
        <v>28</v>
      </c>
      <c r="E6275" s="1">
        <v>41906</v>
      </c>
      <c r="F6275" s="1" t="s">
        <v>20332</v>
      </c>
      <c r="G6275" s="1" t="s">
        <v>72</v>
      </c>
      <c r="H6275" s="1" t="s">
        <v>65</v>
      </c>
      <c r="I6275" s="1">
        <v>0.4</v>
      </c>
      <c r="J6275" s="1" t="s">
        <v>75</v>
      </c>
      <c r="K6275" s="1">
        <v>0</v>
      </c>
      <c r="M6275" s="1">
        <v>0</v>
      </c>
      <c r="O6275" s="1">
        <v>0</v>
      </c>
      <c r="Q6275" s="1">
        <v>0</v>
      </c>
      <c r="S6275" s="1">
        <v>0</v>
      </c>
      <c r="U6275" s="1">
        <v>0</v>
      </c>
      <c r="W6275" s="1">
        <v>0</v>
      </c>
      <c r="Y6275" s="1">
        <v>0</v>
      </c>
      <c r="AA6275" s="1">
        <v>0</v>
      </c>
      <c r="AC6275" s="1">
        <v>0</v>
      </c>
      <c r="AE6275" s="1">
        <v>0</v>
      </c>
      <c r="AG6275" s="1">
        <v>1</v>
      </c>
      <c r="AH6275" s="1">
        <v>0</v>
      </c>
    </row>
    <row r="6276" spans="1:34">
      <c r="A6276" s="1" t="s">
        <v>16067</v>
      </c>
      <c r="B6276" s="1" t="s">
        <v>16068</v>
      </c>
      <c r="C6276" s="1" t="s">
        <v>491</v>
      </c>
      <c r="D6276" s="1">
        <v>11</v>
      </c>
      <c r="E6276" s="1">
        <v>42094</v>
      </c>
      <c r="F6276" s="1" t="s">
        <v>20332</v>
      </c>
      <c r="G6276" s="1" t="s">
        <v>72</v>
      </c>
      <c r="H6276" s="1" t="s">
        <v>65</v>
      </c>
      <c r="I6276" s="1">
        <v>0.4</v>
      </c>
      <c r="J6276" s="1" t="s">
        <v>75</v>
      </c>
      <c r="K6276" s="1">
        <v>0</v>
      </c>
      <c r="M6276" s="1">
        <v>0</v>
      </c>
      <c r="O6276" s="1">
        <v>0</v>
      </c>
      <c r="Q6276" s="1">
        <v>0</v>
      </c>
      <c r="S6276" s="1">
        <v>0</v>
      </c>
      <c r="U6276" s="1">
        <v>0</v>
      </c>
      <c r="W6276" s="1">
        <v>0</v>
      </c>
      <c r="Y6276" s="1">
        <v>0</v>
      </c>
      <c r="AA6276" s="1">
        <v>0</v>
      </c>
      <c r="AC6276" s="1">
        <v>0</v>
      </c>
      <c r="AE6276" s="1">
        <v>0</v>
      </c>
      <c r="AG6276" s="1">
        <v>1</v>
      </c>
      <c r="AH6276" s="1">
        <v>0</v>
      </c>
    </row>
    <row r="6277" spans="1:34">
      <c r="A6277" s="1" t="s">
        <v>16069</v>
      </c>
      <c r="B6277" s="1" t="s">
        <v>16070</v>
      </c>
      <c r="C6277" s="1" t="s">
        <v>228</v>
      </c>
      <c r="D6277" s="1">
        <v>53</v>
      </c>
      <c r="E6277" s="1">
        <v>44186</v>
      </c>
      <c r="F6277" s="1" t="s">
        <v>20332</v>
      </c>
      <c r="G6277" s="1" t="s">
        <v>72</v>
      </c>
      <c r="H6277" s="1" t="s">
        <v>65</v>
      </c>
      <c r="I6277" s="1">
        <v>0.8</v>
      </c>
      <c r="J6277" s="1" t="s">
        <v>75</v>
      </c>
      <c r="K6277" s="1">
        <v>0</v>
      </c>
      <c r="M6277" s="1">
        <v>0</v>
      </c>
      <c r="O6277" s="1">
        <v>0</v>
      </c>
      <c r="Q6277" s="1">
        <v>0</v>
      </c>
      <c r="S6277" s="1">
        <v>0</v>
      </c>
      <c r="U6277" s="1">
        <v>0</v>
      </c>
      <c r="W6277" s="1">
        <v>0</v>
      </c>
      <c r="Y6277" s="1">
        <v>0</v>
      </c>
      <c r="AA6277" s="1">
        <v>0</v>
      </c>
      <c r="AC6277" s="1">
        <v>0</v>
      </c>
      <c r="AE6277" s="1">
        <v>0</v>
      </c>
      <c r="AG6277" s="1">
        <v>1</v>
      </c>
      <c r="AH6277" s="1">
        <v>0</v>
      </c>
    </row>
    <row r="6278" spans="1:34">
      <c r="A6278" s="1" t="s">
        <v>16071</v>
      </c>
      <c r="B6278" s="1" t="s">
        <v>16072</v>
      </c>
      <c r="C6278" s="1" t="s">
        <v>146</v>
      </c>
      <c r="D6278" s="1">
        <v>12</v>
      </c>
      <c r="E6278" s="1">
        <v>44687</v>
      </c>
      <c r="F6278" s="1" t="s">
        <v>20796</v>
      </c>
      <c r="G6278" s="1" t="s">
        <v>80</v>
      </c>
      <c r="H6278" s="1" t="s">
        <v>73</v>
      </c>
      <c r="I6278" s="1">
        <v>0</v>
      </c>
      <c r="J6278" s="1" t="s">
        <v>81</v>
      </c>
      <c r="K6278" s="1">
        <v>0.7</v>
      </c>
      <c r="L6278" s="1" t="s">
        <v>75</v>
      </c>
      <c r="M6278" s="1">
        <v>0</v>
      </c>
      <c r="O6278" s="1">
        <v>0</v>
      </c>
      <c r="Q6278" s="1">
        <v>0</v>
      </c>
      <c r="S6278" s="1">
        <v>0</v>
      </c>
      <c r="U6278" s="1">
        <v>0</v>
      </c>
      <c r="W6278" s="1">
        <v>0</v>
      </c>
      <c r="Y6278" s="1">
        <v>0</v>
      </c>
      <c r="AA6278" s="1">
        <v>0</v>
      </c>
      <c r="AC6278" s="1">
        <v>0</v>
      </c>
      <c r="AE6278" s="1">
        <v>0</v>
      </c>
      <c r="AG6278" s="1">
        <v>2</v>
      </c>
      <c r="AH6278" s="1">
        <v>15000</v>
      </c>
    </row>
    <row r="6279" spans="1:34">
      <c r="A6279" s="1" t="s">
        <v>16073</v>
      </c>
      <c r="B6279" s="1" t="s">
        <v>16074</v>
      </c>
      <c r="C6279" s="1" t="s">
        <v>259</v>
      </c>
      <c r="D6279" s="1">
        <v>25</v>
      </c>
      <c r="E6279" s="1">
        <v>41074</v>
      </c>
      <c r="F6279" s="1" t="s">
        <v>20332</v>
      </c>
      <c r="G6279" s="1" t="s">
        <v>72</v>
      </c>
      <c r="H6279" s="1" t="s">
        <v>65</v>
      </c>
      <c r="I6279" s="1">
        <v>0.63</v>
      </c>
      <c r="J6279" s="1" t="s">
        <v>75</v>
      </c>
      <c r="K6279" s="1">
        <v>0</v>
      </c>
      <c r="M6279" s="1">
        <v>0</v>
      </c>
      <c r="O6279" s="1">
        <v>0</v>
      </c>
      <c r="Q6279" s="1">
        <v>0</v>
      </c>
      <c r="S6279" s="1">
        <v>0</v>
      </c>
      <c r="U6279" s="1">
        <v>0</v>
      </c>
      <c r="W6279" s="1">
        <v>0</v>
      </c>
      <c r="Y6279" s="1">
        <v>0</v>
      </c>
      <c r="AA6279" s="1">
        <v>0</v>
      </c>
      <c r="AC6279" s="1">
        <v>0</v>
      </c>
      <c r="AE6279" s="1">
        <v>0</v>
      </c>
      <c r="AG6279" s="1">
        <v>1</v>
      </c>
      <c r="AH6279" s="1">
        <v>0</v>
      </c>
    </row>
    <row r="6280" spans="1:34">
      <c r="A6280" s="1" t="s">
        <v>16075</v>
      </c>
      <c r="B6280" s="1" t="s">
        <v>16076</v>
      </c>
      <c r="C6280" s="1" t="s">
        <v>225</v>
      </c>
      <c r="D6280" s="1">
        <v>45</v>
      </c>
      <c r="E6280" s="1">
        <v>43069</v>
      </c>
      <c r="F6280" s="1" t="s">
        <v>20332</v>
      </c>
      <c r="G6280" s="1" t="s">
        <v>72</v>
      </c>
      <c r="H6280" s="1" t="s">
        <v>73</v>
      </c>
      <c r="I6280" s="1">
        <v>0</v>
      </c>
      <c r="J6280" s="1" t="s">
        <v>434</v>
      </c>
      <c r="K6280" s="1">
        <v>0.8</v>
      </c>
      <c r="L6280" s="1" t="s">
        <v>75</v>
      </c>
      <c r="M6280" s="1">
        <v>0</v>
      </c>
      <c r="O6280" s="1">
        <v>0</v>
      </c>
      <c r="Q6280" s="1">
        <v>0</v>
      </c>
      <c r="S6280" s="1">
        <v>0</v>
      </c>
      <c r="U6280" s="1">
        <v>0</v>
      </c>
      <c r="W6280" s="1">
        <v>0</v>
      </c>
      <c r="Y6280" s="1">
        <v>0</v>
      </c>
      <c r="AA6280" s="1">
        <v>0</v>
      </c>
      <c r="AC6280" s="1">
        <v>0</v>
      </c>
      <c r="AE6280" s="1">
        <v>0</v>
      </c>
      <c r="AG6280" s="1">
        <v>2</v>
      </c>
      <c r="AH6280" s="1">
        <v>7500</v>
      </c>
    </row>
    <row r="6281" spans="1:34">
      <c r="A6281" s="1" t="s">
        <v>16077</v>
      </c>
      <c r="B6281" s="1" t="s">
        <v>16078</v>
      </c>
      <c r="C6281" s="1" t="s">
        <v>129</v>
      </c>
      <c r="H6281" s="1" t="s">
        <v>65</v>
      </c>
      <c r="I6281" s="1" t="s">
        <v>66</v>
      </c>
      <c r="V6281" s="1" t="s">
        <v>67</v>
      </c>
    </row>
    <row r="6282" spans="1:34">
      <c r="A6282" s="1" t="s">
        <v>16079</v>
      </c>
      <c r="B6282" s="1" t="s">
        <v>16080</v>
      </c>
      <c r="C6282" s="1" t="s">
        <v>334</v>
      </c>
      <c r="D6282" s="1">
        <v>7</v>
      </c>
      <c r="E6282" s="4">
        <v>44651</v>
      </c>
      <c r="F6282" s="1" t="s">
        <v>16081</v>
      </c>
      <c r="G6282" s="1" t="s">
        <v>72</v>
      </c>
      <c r="H6282" s="1" t="s">
        <v>65</v>
      </c>
      <c r="I6282" s="1">
        <v>0.7</v>
      </c>
      <c r="J6282" s="1" t="s">
        <v>75</v>
      </c>
      <c r="K6282" s="1">
        <v>0</v>
      </c>
      <c r="M6282" s="1">
        <v>0</v>
      </c>
      <c r="O6282" s="1">
        <v>0</v>
      </c>
      <c r="Q6282" s="1">
        <v>0</v>
      </c>
      <c r="S6282" s="1">
        <v>0</v>
      </c>
      <c r="U6282" s="1">
        <v>0</v>
      </c>
      <c r="W6282" s="1">
        <v>0</v>
      </c>
      <c r="Y6282" s="1">
        <v>0</v>
      </c>
      <c r="AA6282" s="1">
        <v>0</v>
      </c>
      <c r="AC6282" s="1">
        <v>0</v>
      </c>
      <c r="AE6282" s="1">
        <v>0</v>
      </c>
      <c r="AG6282" s="1">
        <v>1</v>
      </c>
      <c r="AH6282" s="1">
        <v>0</v>
      </c>
    </row>
    <row r="6283" spans="1:34">
      <c r="A6283" s="1" t="s">
        <v>16082</v>
      </c>
      <c r="B6283" s="1" t="s">
        <v>16083</v>
      </c>
      <c r="C6283" s="1" t="s">
        <v>132</v>
      </c>
      <c r="D6283" s="1">
        <v>41</v>
      </c>
      <c r="E6283" s="1">
        <v>43907</v>
      </c>
      <c r="F6283" s="1" t="s">
        <v>20332</v>
      </c>
      <c r="G6283" s="1" t="s">
        <v>72</v>
      </c>
      <c r="H6283" s="1" t="s">
        <v>73</v>
      </c>
      <c r="I6283" s="1">
        <v>0</v>
      </c>
      <c r="J6283" s="1" t="s">
        <v>74</v>
      </c>
      <c r="K6283" s="1">
        <v>0.8</v>
      </c>
      <c r="L6283" s="1" t="s">
        <v>75</v>
      </c>
      <c r="M6283" s="1">
        <v>0</v>
      </c>
      <c r="O6283" s="1">
        <v>0</v>
      </c>
      <c r="Q6283" s="1">
        <v>0</v>
      </c>
      <c r="S6283" s="1">
        <v>0</v>
      </c>
      <c r="U6283" s="1">
        <v>0</v>
      </c>
      <c r="W6283" s="1">
        <v>0</v>
      </c>
      <c r="Y6283" s="1">
        <v>0</v>
      </c>
      <c r="AA6283" s="1">
        <v>0</v>
      </c>
      <c r="AC6283" s="1">
        <v>0</v>
      </c>
      <c r="AE6283" s="1">
        <v>0</v>
      </c>
      <c r="AG6283" s="1">
        <v>2</v>
      </c>
      <c r="AH6283" s="1">
        <v>10000</v>
      </c>
    </row>
    <row r="6284" spans="1:34">
      <c r="A6284" s="1" t="s">
        <v>16084</v>
      </c>
      <c r="B6284" s="1" t="s">
        <v>16085</v>
      </c>
      <c r="C6284" s="1" t="s">
        <v>1153</v>
      </c>
      <c r="H6284" s="1" t="s">
        <v>65</v>
      </c>
      <c r="I6284" s="1" t="s">
        <v>66</v>
      </c>
      <c r="V6284" s="1" t="s">
        <v>67</v>
      </c>
    </row>
    <row r="6285" spans="1:34">
      <c r="A6285" s="1" t="s">
        <v>16086</v>
      </c>
      <c r="B6285" s="1" t="s">
        <v>16087</v>
      </c>
      <c r="C6285" s="1" t="s">
        <v>322</v>
      </c>
      <c r="D6285" s="1">
        <v>10</v>
      </c>
      <c r="E6285" s="4">
        <v>44706</v>
      </c>
      <c r="F6285" s="1" t="s">
        <v>16088</v>
      </c>
      <c r="G6285" s="1" t="s">
        <v>72</v>
      </c>
      <c r="H6285" s="1" t="s">
        <v>65</v>
      </c>
      <c r="I6285" s="1">
        <v>0.2</v>
      </c>
      <c r="J6285" s="1" t="s">
        <v>75</v>
      </c>
      <c r="K6285" s="1">
        <v>0</v>
      </c>
      <c r="M6285" s="1">
        <v>0</v>
      </c>
      <c r="O6285" s="1">
        <v>0</v>
      </c>
      <c r="Q6285" s="1">
        <v>0</v>
      </c>
      <c r="S6285" s="1">
        <v>0</v>
      </c>
      <c r="U6285" s="1">
        <v>0</v>
      </c>
      <c r="W6285" s="1">
        <v>0</v>
      </c>
      <c r="Y6285" s="1">
        <v>0</v>
      </c>
      <c r="AA6285" s="1">
        <v>0</v>
      </c>
      <c r="AC6285" s="1">
        <v>0</v>
      </c>
      <c r="AE6285" s="1">
        <v>0</v>
      </c>
      <c r="AG6285" s="1">
        <v>1</v>
      </c>
      <c r="AH6285" s="1">
        <v>0</v>
      </c>
    </row>
    <row r="6286" spans="1:34">
      <c r="A6286" s="1" t="s">
        <v>16089</v>
      </c>
      <c r="B6286" s="1" t="s">
        <v>16090</v>
      </c>
      <c r="C6286" s="1" t="s">
        <v>146</v>
      </c>
      <c r="D6286" s="1">
        <v>6</v>
      </c>
      <c r="E6286" s="1">
        <v>44280</v>
      </c>
      <c r="F6286" s="1" t="s">
        <v>20332</v>
      </c>
      <c r="G6286" s="1" t="s">
        <v>72</v>
      </c>
      <c r="H6286" s="1" t="s">
        <v>65</v>
      </c>
      <c r="I6286" s="1">
        <v>0.7</v>
      </c>
      <c r="J6286" s="1" t="s">
        <v>75</v>
      </c>
      <c r="K6286" s="1">
        <v>0</v>
      </c>
      <c r="M6286" s="1">
        <v>0</v>
      </c>
      <c r="O6286" s="1">
        <v>0</v>
      </c>
      <c r="Q6286" s="1">
        <v>0</v>
      </c>
      <c r="S6286" s="1">
        <v>0</v>
      </c>
      <c r="U6286" s="1">
        <v>0</v>
      </c>
      <c r="W6286" s="1">
        <v>0</v>
      </c>
      <c r="Y6286" s="1">
        <v>0</v>
      </c>
      <c r="AA6286" s="1">
        <v>0</v>
      </c>
      <c r="AC6286" s="1">
        <v>0</v>
      </c>
      <c r="AE6286" s="1">
        <v>0</v>
      </c>
      <c r="AG6286" s="1">
        <v>1</v>
      </c>
      <c r="AH6286" s="1">
        <v>0</v>
      </c>
    </row>
    <row r="6287" spans="1:34">
      <c r="A6287" s="1" t="s">
        <v>16091</v>
      </c>
      <c r="B6287" s="1" t="s">
        <v>16092</v>
      </c>
      <c r="C6287" s="1" t="s">
        <v>443</v>
      </c>
      <c r="H6287" s="1" t="s">
        <v>65</v>
      </c>
      <c r="I6287" s="1" t="s">
        <v>66</v>
      </c>
      <c r="V6287" s="1" t="s">
        <v>67</v>
      </c>
    </row>
    <row r="6288" spans="1:34">
      <c r="A6288" s="1" t="s">
        <v>16093</v>
      </c>
      <c r="B6288" s="1" t="s">
        <v>16094</v>
      </c>
      <c r="C6288" s="1" t="s">
        <v>903</v>
      </c>
      <c r="D6288" s="1">
        <v>30</v>
      </c>
      <c r="E6288" s="4">
        <v>44559</v>
      </c>
      <c r="F6288" s="1" t="s">
        <v>16095</v>
      </c>
      <c r="G6288" s="1" t="s">
        <v>72</v>
      </c>
      <c r="H6288" s="1" t="s">
        <v>65</v>
      </c>
      <c r="I6288" s="1">
        <v>0.2</v>
      </c>
      <c r="J6288" s="1" t="s">
        <v>75</v>
      </c>
      <c r="K6288" s="1">
        <v>0</v>
      </c>
      <c r="M6288" s="1">
        <v>0</v>
      </c>
      <c r="O6288" s="1">
        <v>0</v>
      </c>
      <c r="Q6288" s="1">
        <v>0</v>
      </c>
      <c r="S6288" s="1">
        <v>0</v>
      </c>
      <c r="U6288" s="1">
        <v>0</v>
      </c>
      <c r="W6288" s="1">
        <v>0</v>
      </c>
      <c r="Y6288" s="1">
        <v>0</v>
      </c>
      <c r="AA6288" s="1">
        <v>0</v>
      </c>
      <c r="AC6288" s="1">
        <v>0</v>
      </c>
      <c r="AE6288" s="1">
        <v>0</v>
      </c>
      <c r="AG6288" s="1">
        <v>1</v>
      </c>
      <c r="AH6288" s="1">
        <v>0</v>
      </c>
    </row>
    <row r="6289" spans="1:34">
      <c r="A6289" s="1" t="s">
        <v>16096</v>
      </c>
      <c r="B6289" s="1" t="s">
        <v>16097</v>
      </c>
      <c r="C6289" s="1" t="s">
        <v>334</v>
      </c>
      <c r="D6289" s="1">
        <v>5</v>
      </c>
      <c r="E6289" s="1">
        <v>43189</v>
      </c>
      <c r="F6289" s="1" t="s">
        <v>20332</v>
      </c>
      <c r="G6289" s="1" t="s">
        <v>72</v>
      </c>
      <c r="H6289" s="1" t="s">
        <v>65</v>
      </c>
      <c r="I6289" s="1">
        <v>0.8</v>
      </c>
      <c r="J6289" s="1" t="s">
        <v>75</v>
      </c>
      <c r="K6289" s="1">
        <v>0</v>
      </c>
      <c r="M6289" s="1">
        <v>0</v>
      </c>
      <c r="O6289" s="1">
        <v>0</v>
      </c>
      <c r="Q6289" s="1">
        <v>0</v>
      </c>
      <c r="S6289" s="1">
        <v>0</v>
      </c>
      <c r="U6289" s="1">
        <v>0</v>
      </c>
      <c r="W6289" s="1">
        <v>0</v>
      </c>
      <c r="Y6289" s="1">
        <v>0</v>
      </c>
      <c r="AA6289" s="1">
        <v>0</v>
      </c>
      <c r="AC6289" s="1">
        <v>0</v>
      </c>
      <c r="AE6289" s="1">
        <v>0</v>
      </c>
      <c r="AG6289" s="1">
        <v>1</v>
      </c>
      <c r="AH6289" s="1">
        <v>0</v>
      </c>
    </row>
    <row r="6290" spans="1:34">
      <c r="A6290" s="1" t="s">
        <v>16098</v>
      </c>
      <c r="B6290" s="1" t="s">
        <v>16099</v>
      </c>
      <c r="C6290" s="1" t="s">
        <v>70</v>
      </c>
      <c r="D6290" s="1">
        <v>47</v>
      </c>
      <c r="E6290" s="4">
        <v>44558</v>
      </c>
      <c r="F6290" s="1" t="s">
        <v>16100</v>
      </c>
      <c r="G6290" s="1" t="s">
        <v>72</v>
      </c>
      <c r="H6290" s="1" t="s">
        <v>73</v>
      </c>
      <c r="I6290" s="1">
        <v>0</v>
      </c>
      <c r="J6290" s="1" t="s">
        <v>81</v>
      </c>
      <c r="K6290" s="1">
        <v>0.8</v>
      </c>
      <c r="L6290" s="1" t="s">
        <v>75</v>
      </c>
      <c r="M6290" s="1">
        <v>0</v>
      </c>
      <c r="O6290" s="1">
        <v>0</v>
      </c>
      <c r="Q6290" s="1">
        <v>0</v>
      </c>
      <c r="S6290" s="1">
        <v>0</v>
      </c>
      <c r="U6290" s="1">
        <v>0</v>
      </c>
      <c r="W6290" s="1">
        <v>0</v>
      </c>
      <c r="Y6290" s="1">
        <v>0</v>
      </c>
      <c r="AA6290" s="1">
        <v>0</v>
      </c>
      <c r="AC6290" s="1">
        <v>0</v>
      </c>
      <c r="AE6290" s="1">
        <v>0</v>
      </c>
      <c r="AG6290" s="1">
        <v>2</v>
      </c>
      <c r="AH6290" s="1">
        <v>15000</v>
      </c>
    </row>
    <row r="6291" spans="1:34">
      <c r="A6291" s="1" t="s">
        <v>16101</v>
      </c>
      <c r="B6291" s="1" t="s">
        <v>16102</v>
      </c>
      <c r="C6291" s="1" t="s">
        <v>64</v>
      </c>
      <c r="D6291" s="1">
        <v>9</v>
      </c>
      <c r="E6291" s="4">
        <v>44650</v>
      </c>
      <c r="F6291" s="1" t="s">
        <v>16103</v>
      </c>
      <c r="G6291" s="1" t="s">
        <v>80</v>
      </c>
      <c r="H6291" s="1" t="s">
        <v>73</v>
      </c>
      <c r="I6291" s="1">
        <v>0</v>
      </c>
      <c r="J6291" s="1" t="s">
        <v>961</v>
      </c>
      <c r="K6291" s="1">
        <v>0.55000000000000004</v>
      </c>
      <c r="L6291" s="1" t="s">
        <v>82</v>
      </c>
      <c r="M6291" s="1">
        <v>0.6</v>
      </c>
      <c r="N6291" s="1" t="s">
        <v>83</v>
      </c>
      <c r="O6291" s="1">
        <v>0.65</v>
      </c>
      <c r="P6291" s="1" t="s">
        <v>84</v>
      </c>
      <c r="Q6291" s="1">
        <v>0.8</v>
      </c>
      <c r="R6291" s="1" t="s">
        <v>85</v>
      </c>
      <c r="S6291" s="1">
        <v>0</v>
      </c>
      <c r="U6291" s="1">
        <v>0</v>
      </c>
      <c r="W6291" s="1">
        <v>0</v>
      </c>
      <c r="Y6291" s="1">
        <v>0</v>
      </c>
      <c r="AA6291" s="1">
        <v>0</v>
      </c>
      <c r="AC6291" s="1">
        <v>0</v>
      </c>
      <c r="AE6291" s="1">
        <v>0</v>
      </c>
      <c r="AG6291" s="1">
        <v>4</v>
      </c>
      <c r="AH6291" s="1">
        <v>10500</v>
      </c>
    </row>
    <row r="6292" spans="1:34">
      <c r="A6292" s="1" t="s">
        <v>16104</v>
      </c>
      <c r="B6292" s="1" t="s">
        <v>16105</v>
      </c>
      <c r="C6292" s="1" t="s">
        <v>365</v>
      </c>
      <c r="D6292" s="1">
        <v>2</v>
      </c>
      <c r="E6292" s="1">
        <v>43110</v>
      </c>
      <c r="F6292" s="1" t="s">
        <v>20332</v>
      </c>
      <c r="G6292" s="1" t="s">
        <v>72</v>
      </c>
      <c r="H6292" s="1" t="s">
        <v>65</v>
      </c>
      <c r="I6292" s="1">
        <v>0.8</v>
      </c>
      <c r="J6292" s="1" t="s">
        <v>75</v>
      </c>
      <c r="K6292" s="1">
        <v>0</v>
      </c>
      <c r="M6292" s="1">
        <v>0</v>
      </c>
      <c r="O6292" s="1">
        <v>0</v>
      </c>
      <c r="Q6292" s="1">
        <v>0</v>
      </c>
      <c r="S6292" s="1">
        <v>0</v>
      </c>
      <c r="U6292" s="1">
        <v>0</v>
      </c>
      <c r="W6292" s="1">
        <v>0</v>
      </c>
      <c r="Y6292" s="1">
        <v>0</v>
      </c>
      <c r="AA6292" s="1">
        <v>0</v>
      </c>
      <c r="AC6292" s="1">
        <v>0</v>
      </c>
      <c r="AE6292" s="1">
        <v>0</v>
      </c>
      <c r="AG6292" s="1">
        <v>1</v>
      </c>
      <c r="AH6292" s="1">
        <v>0</v>
      </c>
    </row>
    <row r="6293" spans="1:34">
      <c r="A6293" s="1" t="s">
        <v>16106</v>
      </c>
      <c r="B6293" s="1" t="s">
        <v>16107</v>
      </c>
      <c r="C6293" s="1" t="s">
        <v>346</v>
      </c>
      <c r="D6293" s="1">
        <v>9</v>
      </c>
      <c r="E6293" s="4">
        <v>44642</v>
      </c>
      <c r="F6293" s="1" t="s">
        <v>16108</v>
      </c>
      <c r="G6293" s="1" t="s">
        <v>72</v>
      </c>
      <c r="H6293" s="1" t="s">
        <v>65</v>
      </c>
      <c r="I6293" s="1">
        <v>0.8</v>
      </c>
      <c r="J6293" s="1" t="s">
        <v>75</v>
      </c>
      <c r="K6293" s="1">
        <v>0</v>
      </c>
      <c r="M6293" s="1">
        <v>0</v>
      </c>
      <c r="O6293" s="1">
        <v>0</v>
      </c>
      <c r="Q6293" s="1">
        <v>0</v>
      </c>
      <c r="S6293" s="1">
        <v>0</v>
      </c>
      <c r="U6293" s="1">
        <v>0</v>
      </c>
      <c r="W6293" s="1">
        <v>0</v>
      </c>
      <c r="Y6293" s="1">
        <v>0</v>
      </c>
      <c r="AA6293" s="1">
        <v>0</v>
      </c>
      <c r="AC6293" s="1">
        <v>0</v>
      </c>
      <c r="AE6293" s="1">
        <v>0</v>
      </c>
      <c r="AG6293" s="1">
        <v>1</v>
      </c>
      <c r="AH6293" s="1">
        <v>0</v>
      </c>
    </row>
    <row r="6294" spans="1:34">
      <c r="A6294" s="1" t="s">
        <v>16109</v>
      </c>
      <c r="B6294" s="1" t="s">
        <v>16110</v>
      </c>
      <c r="C6294" s="1" t="s">
        <v>129</v>
      </c>
      <c r="D6294" s="1">
        <v>8</v>
      </c>
      <c r="E6294" s="1">
        <v>44104</v>
      </c>
      <c r="F6294" s="1" t="s">
        <v>20332</v>
      </c>
      <c r="G6294" s="1" t="s">
        <v>72</v>
      </c>
      <c r="H6294" s="1" t="s">
        <v>65</v>
      </c>
      <c r="I6294" s="1">
        <v>0.5</v>
      </c>
      <c r="J6294" s="1" t="s">
        <v>75</v>
      </c>
      <c r="K6294" s="1">
        <v>0</v>
      </c>
      <c r="M6294" s="1">
        <v>0</v>
      </c>
      <c r="O6294" s="1">
        <v>0</v>
      </c>
      <c r="Q6294" s="1">
        <v>0</v>
      </c>
      <c r="S6294" s="1">
        <v>0</v>
      </c>
      <c r="U6294" s="1">
        <v>0</v>
      </c>
      <c r="W6294" s="1">
        <v>0</v>
      </c>
      <c r="Y6294" s="1">
        <v>0</v>
      </c>
      <c r="AA6294" s="1">
        <v>0</v>
      </c>
      <c r="AC6294" s="1">
        <v>0</v>
      </c>
      <c r="AE6294" s="1">
        <v>0</v>
      </c>
      <c r="AG6294" s="1">
        <v>1</v>
      </c>
      <c r="AH6294" s="1">
        <v>0</v>
      </c>
    </row>
    <row r="6295" spans="1:34">
      <c r="A6295" s="1" t="s">
        <v>16111</v>
      </c>
      <c r="B6295" s="1" t="s">
        <v>16112</v>
      </c>
      <c r="C6295" s="1" t="s">
        <v>322</v>
      </c>
      <c r="D6295" s="1">
        <v>5</v>
      </c>
      <c r="E6295" s="4">
        <v>44681</v>
      </c>
      <c r="F6295" s="1" t="s">
        <v>16113</v>
      </c>
      <c r="G6295" s="1" t="s">
        <v>72</v>
      </c>
      <c r="H6295" s="1" t="s">
        <v>65</v>
      </c>
      <c r="I6295" s="1">
        <v>0.4</v>
      </c>
      <c r="J6295" s="1" t="s">
        <v>75</v>
      </c>
      <c r="K6295" s="1">
        <v>0</v>
      </c>
      <c r="M6295" s="1">
        <v>0</v>
      </c>
      <c r="O6295" s="1">
        <v>0</v>
      </c>
      <c r="Q6295" s="1">
        <v>0</v>
      </c>
      <c r="S6295" s="1">
        <v>0</v>
      </c>
      <c r="U6295" s="1">
        <v>0</v>
      </c>
      <c r="W6295" s="1">
        <v>0</v>
      </c>
      <c r="Y6295" s="1">
        <v>0</v>
      </c>
      <c r="AA6295" s="1">
        <v>0</v>
      </c>
      <c r="AC6295" s="1">
        <v>0</v>
      </c>
      <c r="AE6295" s="1">
        <v>0</v>
      </c>
      <c r="AG6295" s="1">
        <v>1</v>
      </c>
      <c r="AH6295" s="1">
        <v>0</v>
      </c>
    </row>
    <row r="6296" spans="1:34">
      <c r="A6296" s="1" t="s">
        <v>16114</v>
      </c>
      <c r="B6296" s="1" t="s">
        <v>16115</v>
      </c>
      <c r="C6296" s="1" t="s">
        <v>322</v>
      </c>
      <c r="D6296" s="1">
        <v>3</v>
      </c>
      <c r="E6296" s="4">
        <v>44709</v>
      </c>
      <c r="F6296" s="1" t="s">
        <v>16116</v>
      </c>
      <c r="G6296" s="1" t="s">
        <v>72</v>
      </c>
      <c r="H6296" s="1" t="s">
        <v>65</v>
      </c>
      <c r="I6296" s="1">
        <v>0.6</v>
      </c>
      <c r="J6296" s="1" t="s">
        <v>75</v>
      </c>
      <c r="K6296" s="1">
        <v>0</v>
      </c>
      <c r="M6296" s="1">
        <v>0</v>
      </c>
      <c r="O6296" s="1">
        <v>0</v>
      </c>
      <c r="Q6296" s="1">
        <v>0</v>
      </c>
      <c r="S6296" s="1">
        <v>0</v>
      </c>
      <c r="U6296" s="1">
        <v>0</v>
      </c>
      <c r="W6296" s="1">
        <v>0</v>
      </c>
      <c r="Y6296" s="1">
        <v>0</v>
      </c>
      <c r="AA6296" s="1">
        <v>0</v>
      </c>
      <c r="AC6296" s="1">
        <v>0</v>
      </c>
      <c r="AE6296" s="1">
        <v>0</v>
      </c>
      <c r="AG6296" s="1">
        <v>1</v>
      </c>
      <c r="AH6296" s="1">
        <v>0</v>
      </c>
    </row>
    <row r="6297" spans="1:34">
      <c r="A6297" s="1" t="s">
        <v>16117</v>
      </c>
      <c r="B6297" s="1" t="s">
        <v>16118</v>
      </c>
      <c r="C6297" s="1" t="s">
        <v>322</v>
      </c>
      <c r="D6297" s="1">
        <v>16</v>
      </c>
      <c r="E6297" s="4">
        <v>44693</v>
      </c>
      <c r="F6297" s="1" t="s">
        <v>16119</v>
      </c>
      <c r="G6297" s="1" t="s">
        <v>80</v>
      </c>
      <c r="H6297" s="1" t="s">
        <v>73</v>
      </c>
      <c r="I6297" s="1">
        <v>0</v>
      </c>
      <c r="J6297" s="1" t="s">
        <v>397</v>
      </c>
      <c r="K6297" s="1">
        <v>0.65</v>
      </c>
      <c r="L6297" s="1" t="s">
        <v>75</v>
      </c>
      <c r="M6297" s="1">
        <v>0</v>
      </c>
      <c r="O6297" s="1">
        <v>0</v>
      </c>
      <c r="Q6297" s="1">
        <v>0</v>
      </c>
      <c r="S6297" s="1">
        <v>0</v>
      </c>
      <c r="U6297" s="1">
        <v>0</v>
      </c>
      <c r="W6297" s="1">
        <v>0</v>
      </c>
      <c r="Y6297" s="1">
        <v>0</v>
      </c>
      <c r="AA6297" s="1">
        <v>0</v>
      </c>
      <c r="AC6297" s="1">
        <v>0</v>
      </c>
      <c r="AE6297" s="1">
        <v>0</v>
      </c>
      <c r="AG6297" s="1">
        <v>2</v>
      </c>
      <c r="AH6297" s="1">
        <v>8000</v>
      </c>
    </row>
    <row r="6298" spans="1:34">
      <c r="A6298" s="1" t="s">
        <v>16120</v>
      </c>
      <c r="B6298" s="1" t="s">
        <v>16121</v>
      </c>
      <c r="C6298" s="1" t="s">
        <v>196</v>
      </c>
      <c r="D6298" s="1">
        <v>18</v>
      </c>
      <c r="E6298" s="4">
        <v>44711</v>
      </c>
      <c r="F6298" s="1" t="s">
        <v>16122</v>
      </c>
      <c r="G6298" s="1" t="s">
        <v>72</v>
      </c>
      <c r="H6298" s="1" t="s">
        <v>65</v>
      </c>
      <c r="I6298" s="1">
        <v>0.4</v>
      </c>
      <c r="J6298" s="1" t="s">
        <v>75</v>
      </c>
      <c r="K6298" s="1">
        <v>0</v>
      </c>
      <c r="M6298" s="1">
        <v>0</v>
      </c>
      <c r="O6298" s="1">
        <v>0</v>
      </c>
      <c r="Q6298" s="1">
        <v>0</v>
      </c>
      <c r="S6298" s="1">
        <v>0</v>
      </c>
      <c r="U6298" s="1">
        <v>0</v>
      </c>
      <c r="W6298" s="1">
        <v>0</v>
      </c>
      <c r="Y6298" s="1">
        <v>0</v>
      </c>
      <c r="AA6298" s="1">
        <v>0</v>
      </c>
      <c r="AC6298" s="1">
        <v>0</v>
      </c>
      <c r="AE6298" s="1">
        <v>0</v>
      </c>
      <c r="AG6298" s="1">
        <v>1</v>
      </c>
      <c r="AH6298" s="1">
        <v>0</v>
      </c>
    </row>
    <row r="6299" spans="1:34">
      <c r="A6299" s="1" t="s">
        <v>16123</v>
      </c>
      <c r="B6299" s="1" t="s">
        <v>16124</v>
      </c>
      <c r="C6299" s="1" t="s">
        <v>491</v>
      </c>
      <c r="D6299" s="1">
        <v>13</v>
      </c>
      <c r="E6299" s="1">
        <v>44316</v>
      </c>
      <c r="F6299" s="1" t="s">
        <v>20332</v>
      </c>
      <c r="G6299" s="1" t="s">
        <v>72</v>
      </c>
      <c r="H6299" s="1" t="s">
        <v>65</v>
      </c>
      <c r="I6299" s="1">
        <v>0.5</v>
      </c>
      <c r="J6299" s="1" t="s">
        <v>75</v>
      </c>
      <c r="K6299" s="1">
        <v>0</v>
      </c>
      <c r="M6299" s="1">
        <v>0</v>
      </c>
      <c r="O6299" s="1">
        <v>0</v>
      </c>
      <c r="Q6299" s="1">
        <v>0</v>
      </c>
      <c r="S6299" s="1">
        <v>0</v>
      </c>
      <c r="U6299" s="1">
        <v>0</v>
      </c>
      <c r="W6299" s="1">
        <v>0</v>
      </c>
      <c r="Y6299" s="1">
        <v>0</v>
      </c>
      <c r="AA6299" s="1">
        <v>0</v>
      </c>
      <c r="AC6299" s="1">
        <v>0</v>
      </c>
      <c r="AE6299" s="1">
        <v>0</v>
      </c>
      <c r="AG6299" s="1">
        <v>1</v>
      </c>
      <c r="AH6299" s="1">
        <v>0</v>
      </c>
    </row>
    <row r="6300" spans="1:34">
      <c r="A6300" s="1" t="s">
        <v>16125</v>
      </c>
      <c r="B6300" s="1" t="s">
        <v>16126</v>
      </c>
      <c r="C6300" s="1" t="s">
        <v>228</v>
      </c>
      <c r="D6300" s="1">
        <v>14</v>
      </c>
      <c r="E6300" s="4">
        <v>44718</v>
      </c>
      <c r="F6300" s="1" t="s">
        <v>16127</v>
      </c>
      <c r="G6300" s="1" t="s">
        <v>72</v>
      </c>
      <c r="H6300" s="1" t="s">
        <v>65</v>
      </c>
      <c r="I6300" s="1">
        <v>0.8</v>
      </c>
      <c r="J6300" s="1" t="s">
        <v>75</v>
      </c>
      <c r="K6300" s="1">
        <v>0</v>
      </c>
      <c r="M6300" s="1">
        <v>0</v>
      </c>
      <c r="O6300" s="1">
        <v>0</v>
      </c>
      <c r="Q6300" s="1">
        <v>0</v>
      </c>
      <c r="S6300" s="1">
        <v>0</v>
      </c>
      <c r="U6300" s="1">
        <v>0</v>
      </c>
      <c r="W6300" s="1">
        <v>0</v>
      </c>
      <c r="Y6300" s="1">
        <v>0</v>
      </c>
      <c r="AA6300" s="1">
        <v>0</v>
      </c>
      <c r="AC6300" s="1">
        <v>0</v>
      </c>
      <c r="AE6300" s="1">
        <v>0</v>
      </c>
      <c r="AG6300" s="1">
        <v>1</v>
      </c>
      <c r="AH6300" s="1">
        <v>0</v>
      </c>
    </row>
    <row r="6301" spans="1:34">
      <c r="A6301" s="1" t="s">
        <v>16128</v>
      </c>
      <c r="B6301" s="1" t="s">
        <v>16129</v>
      </c>
      <c r="C6301" s="1" t="s">
        <v>840</v>
      </c>
      <c r="D6301" s="1">
        <v>14</v>
      </c>
      <c r="E6301" s="1">
        <v>42510</v>
      </c>
      <c r="F6301" s="1" t="s">
        <v>20332</v>
      </c>
      <c r="G6301" s="1" t="s">
        <v>72</v>
      </c>
      <c r="H6301" s="1" t="s">
        <v>65</v>
      </c>
      <c r="I6301" s="1">
        <v>0.6</v>
      </c>
      <c r="J6301" s="1" t="s">
        <v>75</v>
      </c>
      <c r="K6301" s="1">
        <v>0</v>
      </c>
      <c r="M6301" s="1">
        <v>0</v>
      </c>
      <c r="O6301" s="1">
        <v>0</v>
      </c>
      <c r="Q6301" s="1">
        <v>0</v>
      </c>
      <c r="S6301" s="1">
        <v>0</v>
      </c>
      <c r="U6301" s="1">
        <v>0</v>
      </c>
      <c r="W6301" s="1">
        <v>0</v>
      </c>
      <c r="Y6301" s="1">
        <v>0</v>
      </c>
      <c r="AA6301" s="1">
        <v>0</v>
      </c>
      <c r="AC6301" s="1">
        <v>0</v>
      </c>
      <c r="AE6301" s="1">
        <v>0</v>
      </c>
      <c r="AG6301" s="1">
        <v>1</v>
      </c>
      <c r="AH6301" s="1">
        <v>0</v>
      </c>
    </row>
    <row r="6302" spans="1:34">
      <c r="A6302" s="1" t="s">
        <v>16130</v>
      </c>
      <c r="B6302" s="1" t="s">
        <v>16131</v>
      </c>
      <c r="C6302" s="1" t="s">
        <v>156</v>
      </c>
      <c r="D6302" s="1">
        <v>13</v>
      </c>
      <c r="E6302" s="1">
        <v>42489</v>
      </c>
      <c r="F6302" s="1" t="s">
        <v>20332</v>
      </c>
      <c r="G6302" s="1" t="s">
        <v>72</v>
      </c>
      <c r="H6302" s="1" t="s">
        <v>73</v>
      </c>
      <c r="I6302" s="1">
        <v>0</v>
      </c>
      <c r="J6302" s="1" t="s">
        <v>6340</v>
      </c>
      <c r="K6302" s="1">
        <v>0.8</v>
      </c>
      <c r="L6302" s="1" t="s">
        <v>75</v>
      </c>
      <c r="M6302" s="1">
        <v>0</v>
      </c>
      <c r="O6302" s="1">
        <v>0</v>
      </c>
      <c r="Q6302" s="1">
        <v>0</v>
      </c>
      <c r="S6302" s="1">
        <v>0</v>
      </c>
      <c r="U6302" s="1">
        <v>0</v>
      </c>
      <c r="W6302" s="1">
        <v>0</v>
      </c>
      <c r="Y6302" s="1">
        <v>0</v>
      </c>
      <c r="AA6302" s="1">
        <v>0</v>
      </c>
      <c r="AC6302" s="1">
        <v>0</v>
      </c>
      <c r="AE6302" s="1">
        <v>0</v>
      </c>
      <c r="AG6302" s="1">
        <v>2</v>
      </c>
      <c r="AH6302" s="1">
        <v>8499.99</v>
      </c>
    </row>
    <row r="6303" spans="1:34">
      <c r="A6303" s="1" t="s">
        <v>16132</v>
      </c>
      <c r="B6303" s="1" t="s">
        <v>16133</v>
      </c>
      <c r="C6303" s="1" t="s">
        <v>101</v>
      </c>
      <c r="D6303" s="1">
        <v>6</v>
      </c>
      <c r="E6303" s="4">
        <v>44659</v>
      </c>
      <c r="F6303" s="1" t="s">
        <v>16134</v>
      </c>
      <c r="G6303" s="1" t="s">
        <v>80</v>
      </c>
      <c r="H6303" s="1" t="s">
        <v>65</v>
      </c>
      <c r="I6303" s="1">
        <v>0.8</v>
      </c>
      <c r="J6303" s="1" t="s">
        <v>75</v>
      </c>
      <c r="K6303" s="1">
        <v>0</v>
      </c>
      <c r="M6303" s="1">
        <v>0</v>
      </c>
      <c r="O6303" s="1">
        <v>0</v>
      </c>
      <c r="Q6303" s="1">
        <v>0</v>
      </c>
      <c r="S6303" s="1">
        <v>0</v>
      </c>
      <c r="U6303" s="1">
        <v>0</v>
      </c>
      <c r="W6303" s="1">
        <v>0</v>
      </c>
      <c r="Y6303" s="1">
        <v>0</v>
      </c>
      <c r="AA6303" s="1">
        <v>0</v>
      </c>
      <c r="AC6303" s="1">
        <v>0</v>
      </c>
      <c r="AE6303" s="1">
        <v>0</v>
      </c>
      <c r="AG6303" s="1">
        <v>1</v>
      </c>
      <c r="AH6303" s="1">
        <v>0</v>
      </c>
    </row>
    <row r="6304" spans="1:34">
      <c r="A6304" s="1" t="s">
        <v>16135</v>
      </c>
      <c r="B6304" s="1" t="s">
        <v>16136</v>
      </c>
      <c r="C6304" s="1" t="s">
        <v>193</v>
      </c>
      <c r="D6304" s="1">
        <v>15</v>
      </c>
      <c r="E6304" s="4">
        <v>44711</v>
      </c>
      <c r="F6304" s="1" t="s">
        <v>16137</v>
      </c>
      <c r="G6304" s="1" t="s">
        <v>72</v>
      </c>
      <c r="H6304" s="1" t="s">
        <v>65</v>
      </c>
      <c r="I6304" s="1">
        <v>0.4</v>
      </c>
      <c r="J6304" s="1" t="s">
        <v>75</v>
      </c>
      <c r="K6304" s="1">
        <v>0</v>
      </c>
      <c r="M6304" s="1">
        <v>0</v>
      </c>
      <c r="O6304" s="1">
        <v>0</v>
      </c>
      <c r="Q6304" s="1">
        <v>0</v>
      </c>
      <c r="S6304" s="1">
        <v>0</v>
      </c>
      <c r="U6304" s="1">
        <v>0</v>
      </c>
      <c r="W6304" s="1">
        <v>0</v>
      </c>
      <c r="Y6304" s="1">
        <v>0</v>
      </c>
      <c r="AA6304" s="1">
        <v>0</v>
      </c>
      <c r="AC6304" s="1">
        <v>0</v>
      </c>
      <c r="AE6304" s="1">
        <v>0</v>
      </c>
      <c r="AG6304" s="1">
        <v>1</v>
      </c>
      <c r="AH6304" s="1">
        <v>0</v>
      </c>
    </row>
    <row r="6305" spans="1:34">
      <c r="A6305" s="1" t="s">
        <v>16138</v>
      </c>
      <c r="B6305" s="1" t="s">
        <v>16139</v>
      </c>
      <c r="C6305" s="1" t="s">
        <v>297</v>
      </c>
      <c r="D6305" s="1">
        <v>30</v>
      </c>
      <c r="E6305" s="1">
        <v>41181</v>
      </c>
      <c r="F6305" s="1" t="s">
        <v>20332</v>
      </c>
      <c r="G6305" s="1" t="s">
        <v>72</v>
      </c>
      <c r="H6305" s="1" t="s">
        <v>65</v>
      </c>
      <c r="I6305" s="1">
        <v>0.8</v>
      </c>
      <c r="J6305" s="1" t="s">
        <v>75</v>
      </c>
      <c r="K6305" s="1">
        <v>0</v>
      </c>
      <c r="M6305" s="1">
        <v>0</v>
      </c>
      <c r="O6305" s="1">
        <v>0</v>
      </c>
      <c r="Q6305" s="1">
        <v>0</v>
      </c>
      <c r="S6305" s="1">
        <v>0</v>
      </c>
      <c r="U6305" s="1">
        <v>0</v>
      </c>
      <c r="W6305" s="1">
        <v>0</v>
      </c>
      <c r="Y6305" s="1">
        <v>0</v>
      </c>
      <c r="AA6305" s="1">
        <v>0</v>
      </c>
      <c r="AC6305" s="1">
        <v>0</v>
      </c>
      <c r="AE6305" s="1">
        <v>0</v>
      </c>
      <c r="AG6305" s="1">
        <v>1</v>
      </c>
      <c r="AH6305" s="1">
        <v>0</v>
      </c>
    </row>
    <row r="6306" spans="1:34">
      <c r="A6306" s="1" t="s">
        <v>16140</v>
      </c>
      <c r="B6306" s="1" t="s">
        <v>16141</v>
      </c>
      <c r="C6306" s="1" t="s">
        <v>488</v>
      </c>
      <c r="D6306" s="1">
        <v>5</v>
      </c>
      <c r="E6306" s="4">
        <v>44634</v>
      </c>
      <c r="F6306" s="1" t="s">
        <v>16142</v>
      </c>
      <c r="G6306" s="1" t="s">
        <v>80</v>
      </c>
      <c r="H6306" s="1" t="s">
        <v>73</v>
      </c>
      <c r="I6306" s="1">
        <v>0</v>
      </c>
      <c r="J6306" s="1" t="s">
        <v>2188</v>
      </c>
      <c r="K6306" s="1">
        <v>0.65</v>
      </c>
      <c r="L6306" s="1" t="s">
        <v>82</v>
      </c>
      <c r="M6306" s="1">
        <v>0.7</v>
      </c>
      <c r="N6306" s="1" t="s">
        <v>83</v>
      </c>
      <c r="O6306" s="1">
        <v>0.75</v>
      </c>
      <c r="P6306" s="1" t="s">
        <v>84</v>
      </c>
      <c r="Q6306" s="1">
        <v>0.8</v>
      </c>
      <c r="R6306" s="1" t="s">
        <v>85</v>
      </c>
      <c r="S6306" s="1">
        <v>0</v>
      </c>
      <c r="U6306" s="1">
        <v>0</v>
      </c>
      <c r="W6306" s="1">
        <v>0</v>
      </c>
      <c r="Y6306" s="1">
        <v>0</v>
      </c>
      <c r="AA6306" s="1">
        <v>0</v>
      </c>
      <c r="AC6306" s="1">
        <v>0</v>
      </c>
      <c r="AE6306" s="1">
        <v>0</v>
      </c>
      <c r="AG6306" s="1">
        <v>4</v>
      </c>
      <c r="AH6306" s="1">
        <v>8145</v>
      </c>
    </row>
    <row r="6307" spans="1:34">
      <c r="A6307" s="1" t="s">
        <v>16143</v>
      </c>
      <c r="B6307" s="1" t="s">
        <v>16144</v>
      </c>
      <c r="C6307" s="1" t="s">
        <v>225</v>
      </c>
      <c r="D6307" s="1">
        <v>34</v>
      </c>
      <c r="E6307" s="1">
        <v>44194</v>
      </c>
      <c r="F6307" s="1" t="s">
        <v>20332</v>
      </c>
      <c r="G6307" s="1" t="s">
        <v>72</v>
      </c>
      <c r="H6307" s="1" t="s">
        <v>65</v>
      </c>
      <c r="I6307" s="1">
        <v>0.7</v>
      </c>
      <c r="J6307" s="1" t="s">
        <v>75</v>
      </c>
      <c r="K6307" s="1">
        <v>0</v>
      </c>
      <c r="M6307" s="1">
        <v>0</v>
      </c>
      <c r="O6307" s="1">
        <v>0</v>
      </c>
      <c r="Q6307" s="1">
        <v>0</v>
      </c>
      <c r="S6307" s="1">
        <v>0</v>
      </c>
      <c r="U6307" s="1">
        <v>0</v>
      </c>
      <c r="W6307" s="1">
        <v>0</v>
      </c>
      <c r="Y6307" s="1">
        <v>0</v>
      </c>
      <c r="AA6307" s="1">
        <v>0</v>
      </c>
      <c r="AC6307" s="1">
        <v>0</v>
      </c>
      <c r="AE6307" s="1">
        <v>0</v>
      </c>
      <c r="AG6307" s="1">
        <v>1</v>
      </c>
      <c r="AH6307" s="1">
        <v>0</v>
      </c>
    </row>
    <row r="6308" spans="1:34">
      <c r="A6308" s="1" t="s">
        <v>16145</v>
      </c>
      <c r="B6308" s="1" t="s">
        <v>16146</v>
      </c>
      <c r="C6308" s="1" t="s">
        <v>132</v>
      </c>
      <c r="D6308" s="1">
        <v>11</v>
      </c>
      <c r="E6308" s="1">
        <v>44406</v>
      </c>
      <c r="F6308" s="1" t="s">
        <v>20332</v>
      </c>
      <c r="G6308" s="1" t="s">
        <v>72</v>
      </c>
      <c r="H6308" s="1" t="s">
        <v>65</v>
      </c>
      <c r="I6308" s="1">
        <v>0.8</v>
      </c>
      <c r="J6308" s="1" t="s">
        <v>75</v>
      </c>
      <c r="K6308" s="1">
        <v>0</v>
      </c>
      <c r="M6308" s="1">
        <v>0</v>
      </c>
      <c r="O6308" s="1">
        <v>0</v>
      </c>
      <c r="Q6308" s="1">
        <v>0</v>
      </c>
      <c r="S6308" s="1">
        <v>0</v>
      </c>
      <c r="U6308" s="1">
        <v>0</v>
      </c>
      <c r="W6308" s="1">
        <v>0</v>
      </c>
      <c r="Y6308" s="1">
        <v>0</v>
      </c>
      <c r="AA6308" s="1">
        <v>0</v>
      </c>
      <c r="AC6308" s="1">
        <v>0</v>
      </c>
      <c r="AE6308" s="1">
        <v>0</v>
      </c>
      <c r="AG6308" s="1">
        <v>1</v>
      </c>
      <c r="AH6308" s="1">
        <v>0</v>
      </c>
    </row>
    <row r="6309" spans="1:34">
      <c r="A6309" s="1" t="s">
        <v>16147</v>
      </c>
      <c r="B6309" s="1" t="s">
        <v>16148</v>
      </c>
      <c r="C6309" s="1" t="s">
        <v>903</v>
      </c>
      <c r="D6309" s="1">
        <v>183</v>
      </c>
      <c r="E6309" s="1">
        <v>43091</v>
      </c>
      <c r="F6309" s="1" t="s">
        <v>20332</v>
      </c>
      <c r="G6309" s="1" t="s">
        <v>72</v>
      </c>
      <c r="H6309" s="1" t="s">
        <v>65</v>
      </c>
      <c r="I6309" s="1">
        <v>0.7</v>
      </c>
      <c r="J6309" s="1" t="s">
        <v>75</v>
      </c>
      <c r="K6309" s="1">
        <v>0</v>
      </c>
      <c r="M6309" s="1">
        <v>0</v>
      </c>
      <c r="O6309" s="1">
        <v>0</v>
      </c>
      <c r="Q6309" s="1">
        <v>0</v>
      </c>
      <c r="S6309" s="1">
        <v>0</v>
      </c>
      <c r="U6309" s="1">
        <v>0</v>
      </c>
      <c r="W6309" s="1">
        <v>0</v>
      </c>
      <c r="Y6309" s="1">
        <v>0</v>
      </c>
      <c r="AA6309" s="1">
        <v>0</v>
      </c>
      <c r="AC6309" s="1">
        <v>0</v>
      </c>
      <c r="AE6309" s="1">
        <v>0</v>
      </c>
      <c r="AG6309" s="1">
        <v>1</v>
      </c>
      <c r="AH6309" s="1">
        <v>0</v>
      </c>
    </row>
    <row r="6310" spans="1:34">
      <c r="A6310" s="1" t="s">
        <v>16149</v>
      </c>
      <c r="B6310" s="1" t="s">
        <v>16150</v>
      </c>
      <c r="C6310" s="1" t="s">
        <v>259</v>
      </c>
      <c r="D6310" s="1">
        <v>21</v>
      </c>
      <c r="E6310" s="1">
        <v>41031</v>
      </c>
      <c r="F6310" s="1" t="s">
        <v>20332</v>
      </c>
      <c r="G6310" s="1" t="s">
        <v>72</v>
      </c>
      <c r="H6310" s="1" t="s">
        <v>73</v>
      </c>
      <c r="I6310" s="1">
        <v>0</v>
      </c>
      <c r="J6310" s="1" t="s">
        <v>615</v>
      </c>
      <c r="K6310" s="1">
        <v>0.75</v>
      </c>
      <c r="L6310" s="1" t="s">
        <v>75</v>
      </c>
      <c r="M6310" s="1">
        <v>0</v>
      </c>
      <c r="O6310" s="1">
        <v>0</v>
      </c>
      <c r="Q6310" s="1">
        <v>0</v>
      </c>
      <c r="S6310" s="1">
        <v>0</v>
      </c>
      <c r="U6310" s="1">
        <v>0</v>
      </c>
      <c r="W6310" s="1">
        <v>0</v>
      </c>
      <c r="Y6310" s="1">
        <v>0</v>
      </c>
      <c r="AA6310" s="1">
        <v>0</v>
      </c>
      <c r="AC6310" s="1">
        <v>0</v>
      </c>
      <c r="AE6310" s="1">
        <v>0</v>
      </c>
      <c r="AG6310" s="1">
        <v>2</v>
      </c>
      <c r="AH6310" s="1">
        <v>7999.99</v>
      </c>
    </row>
    <row r="6311" spans="1:34">
      <c r="A6311" s="1" t="s">
        <v>16151</v>
      </c>
      <c r="B6311" s="1" t="s">
        <v>16152</v>
      </c>
      <c r="C6311" s="1" t="s">
        <v>92</v>
      </c>
      <c r="D6311" s="1">
        <v>10</v>
      </c>
      <c r="E6311" s="1">
        <v>42489</v>
      </c>
      <c r="F6311" s="1" t="s">
        <v>20332</v>
      </c>
      <c r="G6311" s="1" t="s">
        <v>72</v>
      </c>
      <c r="H6311" s="1" t="s">
        <v>65</v>
      </c>
      <c r="I6311" s="1">
        <v>0.4</v>
      </c>
      <c r="J6311" s="1" t="s">
        <v>75</v>
      </c>
      <c r="K6311" s="1">
        <v>0</v>
      </c>
      <c r="M6311" s="1">
        <v>0</v>
      </c>
      <c r="O6311" s="1">
        <v>0</v>
      </c>
      <c r="Q6311" s="1">
        <v>0</v>
      </c>
      <c r="S6311" s="1">
        <v>0</v>
      </c>
      <c r="U6311" s="1">
        <v>0</v>
      </c>
      <c r="W6311" s="1">
        <v>0</v>
      </c>
      <c r="Y6311" s="1">
        <v>0</v>
      </c>
      <c r="AA6311" s="1">
        <v>0</v>
      </c>
      <c r="AC6311" s="1">
        <v>0</v>
      </c>
      <c r="AE6311" s="1">
        <v>0</v>
      </c>
      <c r="AG6311" s="1">
        <v>1</v>
      </c>
      <c r="AH6311" s="1">
        <v>0</v>
      </c>
    </row>
    <row r="6312" spans="1:34">
      <c r="A6312" s="1" t="s">
        <v>16153</v>
      </c>
      <c r="B6312" s="1" t="s">
        <v>16154</v>
      </c>
      <c r="C6312" s="1" t="s">
        <v>132</v>
      </c>
      <c r="D6312" s="1">
        <v>10</v>
      </c>
      <c r="E6312" s="1">
        <v>44681</v>
      </c>
      <c r="F6312" s="1" t="s">
        <v>20797</v>
      </c>
      <c r="G6312" s="1" t="s">
        <v>80</v>
      </c>
      <c r="H6312" s="1" t="s">
        <v>73</v>
      </c>
      <c r="I6312" s="1">
        <v>0</v>
      </c>
      <c r="J6312" s="1" t="s">
        <v>20798</v>
      </c>
      <c r="K6312" s="1">
        <v>0.6</v>
      </c>
      <c r="L6312" s="1" t="s">
        <v>82</v>
      </c>
      <c r="M6312" s="1">
        <v>0.65</v>
      </c>
      <c r="N6312" s="1" t="s">
        <v>83</v>
      </c>
      <c r="O6312" s="1">
        <v>0.7</v>
      </c>
      <c r="P6312" s="1" t="s">
        <v>84</v>
      </c>
      <c r="Q6312" s="1">
        <v>0.75</v>
      </c>
      <c r="R6312" s="1" t="s">
        <v>85</v>
      </c>
      <c r="S6312" s="1">
        <v>0</v>
      </c>
      <c r="U6312" s="1">
        <v>0</v>
      </c>
      <c r="W6312" s="1">
        <v>0</v>
      </c>
      <c r="Y6312" s="1">
        <v>0</v>
      </c>
      <c r="AA6312" s="1">
        <v>0</v>
      </c>
      <c r="AC6312" s="1">
        <v>0</v>
      </c>
      <c r="AE6312" s="1">
        <v>0</v>
      </c>
      <c r="AG6312" s="1">
        <v>6</v>
      </c>
      <c r="AH6312" s="1">
        <v>0</v>
      </c>
    </row>
    <row r="6313" spans="1:34">
      <c r="A6313" s="1" t="s">
        <v>16155</v>
      </c>
      <c r="B6313" s="1" t="s">
        <v>16156</v>
      </c>
      <c r="C6313" s="1" t="s">
        <v>322</v>
      </c>
      <c r="D6313" s="1">
        <v>3</v>
      </c>
      <c r="E6313" s="1">
        <v>44012</v>
      </c>
      <c r="F6313" s="1" t="s">
        <v>20332</v>
      </c>
      <c r="G6313" s="1" t="s">
        <v>72</v>
      </c>
      <c r="H6313" s="1" t="s">
        <v>65</v>
      </c>
      <c r="I6313" s="1">
        <v>0.4</v>
      </c>
      <c r="J6313" s="1" t="s">
        <v>75</v>
      </c>
      <c r="K6313" s="1">
        <v>0</v>
      </c>
      <c r="M6313" s="1">
        <v>0</v>
      </c>
      <c r="O6313" s="1">
        <v>0</v>
      </c>
      <c r="Q6313" s="1">
        <v>0</v>
      </c>
      <c r="S6313" s="1">
        <v>0</v>
      </c>
      <c r="U6313" s="1">
        <v>0</v>
      </c>
      <c r="W6313" s="1">
        <v>0</v>
      </c>
      <c r="Y6313" s="1">
        <v>0</v>
      </c>
      <c r="AA6313" s="1">
        <v>0</v>
      </c>
      <c r="AC6313" s="1">
        <v>0</v>
      </c>
      <c r="AE6313" s="1">
        <v>0</v>
      </c>
      <c r="AG6313" s="1">
        <v>1</v>
      </c>
      <c r="AH6313" s="1">
        <v>0</v>
      </c>
    </row>
    <row r="6314" spans="1:34">
      <c r="A6314" s="1" t="s">
        <v>16157</v>
      </c>
      <c r="B6314" s="1" t="s">
        <v>16158</v>
      </c>
      <c r="C6314" s="1" t="s">
        <v>146</v>
      </c>
      <c r="D6314" s="1">
        <v>16</v>
      </c>
      <c r="E6314" s="1">
        <v>44734</v>
      </c>
      <c r="F6314" s="1" t="s">
        <v>20799</v>
      </c>
      <c r="G6314" s="1" t="s">
        <v>72</v>
      </c>
      <c r="H6314" s="1" t="s">
        <v>65</v>
      </c>
      <c r="I6314" s="1">
        <v>0.7</v>
      </c>
      <c r="J6314" s="1" t="s">
        <v>75</v>
      </c>
      <c r="K6314" s="1">
        <v>0</v>
      </c>
      <c r="M6314" s="1">
        <v>0</v>
      </c>
      <c r="O6314" s="1">
        <v>0</v>
      </c>
      <c r="Q6314" s="1">
        <v>0</v>
      </c>
      <c r="S6314" s="1">
        <v>0</v>
      </c>
      <c r="U6314" s="1">
        <v>0</v>
      </c>
      <c r="W6314" s="1">
        <v>0</v>
      </c>
      <c r="Y6314" s="1">
        <v>0</v>
      </c>
      <c r="AA6314" s="1">
        <v>0</v>
      </c>
      <c r="AC6314" s="1">
        <v>0</v>
      </c>
      <c r="AE6314" s="1">
        <v>0</v>
      </c>
      <c r="AG6314" s="1">
        <v>1</v>
      </c>
      <c r="AH6314" s="1">
        <v>0</v>
      </c>
    </row>
    <row r="6315" spans="1:34">
      <c r="A6315" s="1" t="s">
        <v>16159</v>
      </c>
      <c r="B6315" s="1" t="s">
        <v>16160</v>
      </c>
      <c r="C6315" s="1" t="s">
        <v>1707</v>
      </c>
      <c r="D6315" s="1">
        <v>26</v>
      </c>
      <c r="E6315" s="4">
        <v>44679</v>
      </c>
      <c r="F6315" s="1" t="s">
        <v>16161</v>
      </c>
      <c r="G6315" s="1" t="s">
        <v>80</v>
      </c>
      <c r="H6315" s="1" t="s">
        <v>73</v>
      </c>
      <c r="I6315" s="1">
        <v>0</v>
      </c>
      <c r="J6315" s="1" t="s">
        <v>81</v>
      </c>
      <c r="K6315" s="1">
        <v>0.53</v>
      </c>
      <c r="L6315" s="1" t="s">
        <v>82</v>
      </c>
      <c r="M6315" s="1">
        <v>0.67</v>
      </c>
      <c r="N6315" s="1" t="s">
        <v>83</v>
      </c>
      <c r="O6315" s="1">
        <v>0.78</v>
      </c>
      <c r="P6315" s="1" t="s">
        <v>84</v>
      </c>
      <c r="Q6315" s="1">
        <v>0.8</v>
      </c>
      <c r="R6315" s="1" t="s">
        <v>85</v>
      </c>
      <c r="S6315" s="1">
        <v>0</v>
      </c>
      <c r="U6315" s="1">
        <v>0</v>
      </c>
      <c r="W6315" s="1">
        <v>0</v>
      </c>
      <c r="Y6315" s="1">
        <v>0</v>
      </c>
      <c r="AA6315" s="1">
        <v>0</v>
      </c>
      <c r="AC6315" s="1">
        <v>0</v>
      </c>
      <c r="AE6315" s="1">
        <v>0</v>
      </c>
      <c r="AG6315" s="1">
        <v>4</v>
      </c>
      <c r="AH6315" s="1">
        <v>15000</v>
      </c>
    </row>
    <row r="6316" spans="1:34">
      <c r="A6316" s="1" t="s">
        <v>16162</v>
      </c>
      <c r="B6316" s="1" t="s">
        <v>16163</v>
      </c>
      <c r="C6316" s="1" t="s">
        <v>101</v>
      </c>
      <c r="H6316" s="1" t="s">
        <v>65</v>
      </c>
      <c r="I6316" s="1" t="s">
        <v>66</v>
      </c>
      <c r="V6316" s="1" t="s">
        <v>67</v>
      </c>
    </row>
    <row r="6317" spans="1:34">
      <c r="A6317" s="1" t="s">
        <v>16164</v>
      </c>
      <c r="B6317" s="1" t="s">
        <v>16165</v>
      </c>
      <c r="C6317" s="1" t="s">
        <v>334</v>
      </c>
      <c r="D6317" s="1">
        <v>8</v>
      </c>
      <c r="E6317" s="1">
        <v>43980</v>
      </c>
      <c r="F6317" s="1" t="s">
        <v>20332</v>
      </c>
      <c r="G6317" s="1" t="s">
        <v>72</v>
      </c>
      <c r="H6317" s="1" t="s">
        <v>73</v>
      </c>
      <c r="I6317" s="1">
        <v>0</v>
      </c>
      <c r="J6317" s="1" t="s">
        <v>1267</v>
      </c>
      <c r="K6317" s="1">
        <v>0.8</v>
      </c>
      <c r="L6317" s="1" t="s">
        <v>75</v>
      </c>
      <c r="M6317" s="1">
        <v>0</v>
      </c>
      <c r="O6317" s="1">
        <v>0</v>
      </c>
      <c r="Q6317" s="1">
        <v>0</v>
      </c>
      <c r="S6317" s="1">
        <v>0</v>
      </c>
      <c r="U6317" s="1">
        <v>0</v>
      </c>
      <c r="W6317" s="1">
        <v>0</v>
      </c>
      <c r="Y6317" s="1">
        <v>0</v>
      </c>
      <c r="AA6317" s="1">
        <v>0</v>
      </c>
      <c r="AC6317" s="1">
        <v>0</v>
      </c>
      <c r="AE6317" s="1">
        <v>0</v>
      </c>
      <c r="AG6317" s="1">
        <v>2</v>
      </c>
      <c r="AH6317" s="1">
        <v>6000</v>
      </c>
    </row>
    <row r="6318" spans="1:34">
      <c r="A6318" s="1" t="s">
        <v>16166</v>
      </c>
      <c r="B6318" s="1" t="s">
        <v>16167</v>
      </c>
      <c r="C6318" s="1" t="s">
        <v>129</v>
      </c>
      <c r="D6318" s="1">
        <v>2</v>
      </c>
      <c r="E6318" s="1">
        <v>43554</v>
      </c>
      <c r="F6318" s="1" t="s">
        <v>20340</v>
      </c>
      <c r="G6318" s="1" t="s">
        <v>20341</v>
      </c>
      <c r="H6318" s="1" t="s">
        <v>73</v>
      </c>
      <c r="I6318" s="1">
        <v>0</v>
      </c>
      <c r="J6318" s="1" t="s">
        <v>3434</v>
      </c>
      <c r="K6318" s="1">
        <v>0.6</v>
      </c>
      <c r="L6318" s="1" t="s">
        <v>82</v>
      </c>
      <c r="M6318" s="1">
        <v>0.6</v>
      </c>
      <c r="N6318" s="1" t="s">
        <v>83</v>
      </c>
      <c r="O6318" s="1">
        <v>0.6</v>
      </c>
      <c r="P6318" s="1" t="s">
        <v>84</v>
      </c>
      <c r="Q6318" s="1">
        <v>0.8</v>
      </c>
      <c r="R6318" s="1" t="s">
        <v>85</v>
      </c>
      <c r="S6318" s="1">
        <v>0</v>
      </c>
      <c r="U6318" s="1">
        <v>0</v>
      </c>
      <c r="W6318" s="1">
        <v>0</v>
      </c>
      <c r="Y6318" s="1">
        <v>0</v>
      </c>
      <c r="AA6318" s="1">
        <v>0</v>
      </c>
      <c r="AC6318" s="1">
        <v>0</v>
      </c>
      <c r="AE6318" s="1">
        <v>0</v>
      </c>
      <c r="AG6318" s="1">
        <v>4</v>
      </c>
      <c r="AH6318" s="1">
        <v>8174</v>
      </c>
    </row>
    <row r="6319" spans="1:34">
      <c r="A6319" s="1" t="s">
        <v>16168</v>
      </c>
      <c r="B6319" s="1" t="s">
        <v>16169</v>
      </c>
      <c r="C6319" s="1" t="s">
        <v>1756</v>
      </c>
      <c r="D6319" s="1">
        <v>14</v>
      </c>
      <c r="E6319" s="4">
        <v>44709</v>
      </c>
      <c r="F6319" s="1" t="s">
        <v>16170</v>
      </c>
      <c r="G6319" s="1" t="s">
        <v>72</v>
      </c>
      <c r="H6319" s="1" t="s">
        <v>65</v>
      </c>
      <c r="I6319" s="1">
        <v>0.8</v>
      </c>
      <c r="J6319" s="1" t="s">
        <v>75</v>
      </c>
      <c r="K6319" s="1">
        <v>0</v>
      </c>
      <c r="M6319" s="1">
        <v>0</v>
      </c>
      <c r="O6319" s="1">
        <v>0</v>
      </c>
      <c r="Q6319" s="1">
        <v>0</v>
      </c>
      <c r="S6319" s="1">
        <v>0</v>
      </c>
      <c r="U6319" s="1">
        <v>0</v>
      </c>
      <c r="W6319" s="1">
        <v>0</v>
      </c>
      <c r="Y6319" s="1">
        <v>0</v>
      </c>
      <c r="AA6319" s="1">
        <v>0</v>
      </c>
      <c r="AC6319" s="1">
        <v>0</v>
      </c>
      <c r="AE6319" s="1">
        <v>0</v>
      </c>
      <c r="AG6319" s="1">
        <v>1</v>
      </c>
      <c r="AH6319" s="1">
        <v>0</v>
      </c>
    </row>
    <row r="6320" spans="1:34">
      <c r="A6320" s="1" t="s">
        <v>16171</v>
      </c>
      <c r="B6320" s="1" t="s">
        <v>16172</v>
      </c>
      <c r="C6320" s="1" t="s">
        <v>149</v>
      </c>
      <c r="D6320" s="1">
        <v>21</v>
      </c>
      <c r="E6320" s="1">
        <v>43179</v>
      </c>
      <c r="F6320" s="1" t="s">
        <v>20332</v>
      </c>
      <c r="G6320" s="1" t="s">
        <v>72</v>
      </c>
      <c r="H6320" s="1" t="s">
        <v>65</v>
      </c>
      <c r="I6320" s="1">
        <v>0.72</v>
      </c>
      <c r="J6320" s="1" t="s">
        <v>75</v>
      </c>
      <c r="K6320" s="1">
        <v>0</v>
      </c>
      <c r="M6320" s="1">
        <v>0</v>
      </c>
      <c r="O6320" s="1">
        <v>0</v>
      </c>
      <c r="Q6320" s="1">
        <v>0</v>
      </c>
      <c r="S6320" s="1">
        <v>0</v>
      </c>
      <c r="U6320" s="1">
        <v>0</v>
      </c>
      <c r="W6320" s="1">
        <v>0</v>
      </c>
      <c r="Y6320" s="1">
        <v>0</v>
      </c>
      <c r="AA6320" s="1">
        <v>0</v>
      </c>
      <c r="AC6320" s="1">
        <v>0</v>
      </c>
      <c r="AE6320" s="1">
        <v>0</v>
      </c>
      <c r="AG6320" s="1">
        <v>1</v>
      </c>
      <c r="AH6320" s="1">
        <v>0</v>
      </c>
    </row>
    <row r="6321" spans="1:34">
      <c r="A6321" s="1" t="s">
        <v>16173</v>
      </c>
      <c r="B6321" s="1" t="s">
        <v>16174</v>
      </c>
      <c r="C6321" s="1" t="s">
        <v>1337</v>
      </c>
      <c r="D6321" s="1">
        <v>2</v>
      </c>
      <c r="E6321" s="4">
        <v>44603</v>
      </c>
      <c r="F6321" s="1" t="s">
        <v>16175</v>
      </c>
      <c r="G6321" s="1" t="s">
        <v>80</v>
      </c>
      <c r="H6321" s="1" t="s">
        <v>73</v>
      </c>
      <c r="I6321" s="1">
        <v>0</v>
      </c>
      <c r="J6321" s="1" t="s">
        <v>89</v>
      </c>
      <c r="K6321" s="1">
        <v>0.5</v>
      </c>
      <c r="L6321" s="1" t="s">
        <v>82</v>
      </c>
      <c r="M6321" s="1">
        <v>0.5</v>
      </c>
      <c r="N6321" s="1" t="s">
        <v>83</v>
      </c>
      <c r="O6321" s="1">
        <v>0.6</v>
      </c>
      <c r="P6321" s="1" t="s">
        <v>84</v>
      </c>
      <c r="Q6321" s="1">
        <v>0.8</v>
      </c>
      <c r="R6321" s="1" t="s">
        <v>85</v>
      </c>
      <c r="S6321" s="1">
        <v>0</v>
      </c>
      <c r="U6321" s="1">
        <v>0</v>
      </c>
      <c r="W6321" s="1">
        <v>0</v>
      </c>
      <c r="Y6321" s="1">
        <v>0</v>
      </c>
      <c r="AA6321" s="1">
        <v>0</v>
      </c>
      <c r="AC6321" s="1">
        <v>0</v>
      </c>
      <c r="AE6321" s="1">
        <v>0</v>
      </c>
      <c r="AG6321" s="1">
        <v>4</v>
      </c>
      <c r="AH6321" s="1">
        <v>12000</v>
      </c>
    </row>
    <row r="6322" spans="1:34">
      <c r="A6322" s="1" t="s">
        <v>16176</v>
      </c>
      <c r="B6322" s="1" t="s">
        <v>16177</v>
      </c>
      <c r="C6322" s="1" t="s">
        <v>491</v>
      </c>
      <c r="D6322" s="1">
        <v>42</v>
      </c>
      <c r="E6322" s="1">
        <v>41484</v>
      </c>
      <c r="F6322" s="1" t="s">
        <v>20332</v>
      </c>
      <c r="G6322" s="1" t="s">
        <v>72</v>
      </c>
      <c r="H6322" s="1" t="s">
        <v>65</v>
      </c>
      <c r="I6322" s="1">
        <v>0.8</v>
      </c>
      <c r="J6322" s="1" t="s">
        <v>75</v>
      </c>
      <c r="K6322" s="1">
        <v>0</v>
      </c>
      <c r="M6322" s="1">
        <v>0</v>
      </c>
      <c r="O6322" s="1">
        <v>0</v>
      </c>
      <c r="Q6322" s="1">
        <v>0</v>
      </c>
      <c r="S6322" s="1">
        <v>0</v>
      </c>
      <c r="U6322" s="1">
        <v>0</v>
      </c>
      <c r="W6322" s="1">
        <v>0</v>
      </c>
      <c r="Y6322" s="1">
        <v>0</v>
      </c>
      <c r="AA6322" s="1">
        <v>0</v>
      </c>
      <c r="AC6322" s="1">
        <v>0</v>
      </c>
      <c r="AE6322" s="1">
        <v>0</v>
      </c>
      <c r="AG6322" s="1">
        <v>1</v>
      </c>
      <c r="AH6322" s="1">
        <v>0</v>
      </c>
    </row>
    <row r="6323" spans="1:34">
      <c r="A6323" s="1" t="s">
        <v>16178</v>
      </c>
      <c r="B6323" s="1" t="s">
        <v>16179</v>
      </c>
      <c r="C6323" s="1" t="s">
        <v>245</v>
      </c>
      <c r="D6323" s="1">
        <v>52</v>
      </c>
      <c r="E6323" s="4">
        <v>44530</v>
      </c>
      <c r="F6323" s="1" t="s">
        <v>16180</v>
      </c>
      <c r="G6323" s="1" t="s">
        <v>72</v>
      </c>
      <c r="H6323" s="1" t="s">
        <v>73</v>
      </c>
      <c r="I6323" s="1">
        <v>0</v>
      </c>
      <c r="J6323" s="1" t="s">
        <v>74</v>
      </c>
      <c r="K6323" s="1">
        <v>0.55000000000000004</v>
      </c>
      <c r="L6323" s="1" t="s">
        <v>75</v>
      </c>
      <c r="M6323" s="1">
        <v>0</v>
      </c>
      <c r="O6323" s="1">
        <v>0</v>
      </c>
      <c r="Q6323" s="1">
        <v>0</v>
      </c>
      <c r="S6323" s="1">
        <v>0</v>
      </c>
      <c r="U6323" s="1">
        <v>0</v>
      </c>
      <c r="W6323" s="1">
        <v>0</v>
      </c>
      <c r="Y6323" s="1">
        <v>0</v>
      </c>
      <c r="AA6323" s="1">
        <v>0</v>
      </c>
      <c r="AC6323" s="1">
        <v>0</v>
      </c>
      <c r="AE6323" s="1">
        <v>0</v>
      </c>
      <c r="AG6323" s="1">
        <v>2</v>
      </c>
      <c r="AH6323" s="1">
        <v>10000</v>
      </c>
    </row>
    <row r="6324" spans="1:34">
      <c r="A6324" s="1" t="s">
        <v>16181</v>
      </c>
      <c r="B6324" s="1" t="s">
        <v>16182</v>
      </c>
      <c r="C6324" s="1" t="s">
        <v>135</v>
      </c>
      <c r="D6324" s="1">
        <v>32</v>
      </c>
      <c r="E6324" s="1">
        <v>41134</v>
      </c>
      <c r="F6324" s="1" t="s">
        <v>20332</v>
      </c>
      <c r="G6324" s="1" t="s">
        <v>72</v>
      </c>
      <c r="H6324" s="1" t="s">
        <v>65</v>
      </c>
      <c r="I6324" s="1">
        <v>0.8</v>
      </c>
      <c r="J6324" s="1" t="s">
        <v>75</v>
      </c>
      <c r="K6324" s="1">
        <v>0</v>
      </c>
      <c r="M6324" s="1">
        <v>0</v>
      </c>
      <c r="O6324" s="1">
        <v>0</v>
      </c>
      <c r="Q6324" s="1">
        <v>0</v>
      </c>
      <c r="S6324" s="1">
        <v>0</v>
      </c>
      <c r="U6324" s="1">
        <v>0</v>
      </c>
      <c r="W6324" s="1">
        <v>0</v>
      </c>
      <c r="Y6324" s="1">
        <v>0</v>
      </c>
      <c r="AA6324" s="1">
        <v>0</v>
      </c>
      <c r="AC6324" s="1">
        <v>0</v>
      </c>
      <c r="AE6324" s="1">
        <v>0</v>
      </c>
      <c r="AG6324" s="1">
        <v>1</v>
      </c>
      <c r="AH6324" s="1">
        <v>0</v>
      </c>
    </row>
    <row r="6325" spans="1:34">
      <c r="A6325" s="1" t="s">
        <v>16183</v>
      </c>
      <c r="B6325" s="1" t="s">
        <v>16184</v>
      </c>
      <c r="C6325" s="1" t="s">
        <v>613</v>
      </c>
      <c r="D6325" s="1">
        <v>39</v>
      </c>
      <c r="E6325" s="4">
        <v>44558</v>
      </c>
      <c r="F6325" s="1" t="s">
        <v>16185</v>
      </c>
      <c r="G6325" s="1" t="s">
        <v>72</v>
      </c>
      <c r="H6325" s="1" t="s">
        <v>73</v>
      </c>
      <c r="I6325" s="1">
        <v>0</v>
      </c>
      <c r="J6325" s="1" t="s">
        <v>12894</v>
      </c>
      <c r="K6325" s="1">
        <v>0.8</v>
      </c>
      <c r="L6325" s="1" t="s">
        <v>75</v>
      </c>
      <c r="M6325" s="1">
        <v>0</v>
      </c>
      <c r="O6325" s="1">
        <v>0</v>
      </c>
      <c r="Q6325" s="1">
        <v>0</v>
      </c>
      <c r="S6325" s="1">
        <v>0</v>
      </c>
      <c r="U6325" s="1">
        <v>0</v>
      </c>
      <c r="W6325" s="1">
        <v>0</v>
      </c>
      <c r="Y6325" s="1">
        <v>0</v>
      </c>
      <c r="AA6325" s="1">
        <v>0</v>
      </c>
      <c r="AC6325" s="1">
        <v>0</v>
      </c>
      <c r="AE6325" s="1">
        <v>0</v>
      </c>
      <c r="AG6325" s="1">
        <v>2</v>
      </c>
      <c r="AH6325" s="1">
        <v>6999.99</v>
      </c>
    </row>
    <row r="6326" spans="1:34">
      <c r="A6326" s="1" t="s">
        <v>16186</v>
      </c>
      <c r="B6326" s="1" t="s">
        <v>16187</v>
      </c>
      <c r="C6326" s="1" t="s">
        <v>112</v>
      </c>
      <c r="D6326" s="1">
        <v>51</v>
      </c>
      <c r="E6326" s="4">
        <v>44559</v>
      </c>
      <c r="F6326" s="1" t="s">
        <v>16188</v>
      </c>
      <c r="G6326" s="1" t="s">
        <v>72</v>
      </c>
      <c r="H6326" s="1" t="s">
        <v>65</v>
      </c>
      <c r="I6326" s="1">
        <v>0.6</v>
      </c>
      <c r="J6326" s="1" t="s">
        <v>75</v>
      </c>
      <c r="K6326" s="1">
        <v>0</v>
      </c>
      <c r="M6326" s="1">
        <v>0</v>
      </c>
      <c r="O6326" s="1">
        <v>0</v>
      </c>
      <c r="Q6326" s="1">
        <v>0</v>
      </c>
      <c r="S6326" s="1">
        <v>0</v>
      </c>
      <c r="U6326" s="1">
        <v>0</v>
      </c>
      <c r="W6326" s="1">
        <v>0</v>
      </c>
      <c r="Y6326" s="1">
        <v>0</v>
      </c>
      <c r="AA6326" s="1">
        <v>0</v>
      </c>
      <c r="AC6326" s="1">
        <v>0</v>
      </c>
      <c r="AE6326" s="1">
        <v>0</v>
      </c>
      <c r="AG6326" s="1">
        <v>1</v>
      </c>
      <c r="AH6326" s="1">
        <v>0</v>
      </c>
    </row>
    <row r="6327" spans="1:34">
      <c r="A6327" s="1" t="s">
        <v>16189</v>
      </c>
      <c r="B6327" s="1" t="s">
        <v>16190</v>
      </c>
      <c r="C6327" s="1" t="s">
        <v>129</v>
      </c>
      <c r="D6327" s="1">
        <v>17</v>
      </c>
      <c r="E6327" s="4">
        <v>44708</v>
      </c>
      <c r="F6327" s="1" t="s">
        <v>16191</v>
      </c>
      <c r="G6327" s="1" t="s">
        <v>72</v>
      </c>
      <c r="H6327" s="1" t="s">
        <v>65</v>
      </c>
      <c r="I6327" s="1">
        <v>0.8</v>
      </c>
      <c r="J6327" s="1" t="s">
        <v>75</v>
      </c>
      <c r="K6327" s="1">
        <v>0</v>
      </c>
      <c r="M6327" s="1">
        <v>0</v>
      </c>
      <c r="O6327" s="1">
        <v>0</v>
      </c>
      <c r="Q6327" s="1">
        <v>0</v>
      </c>
      <c r="S6327" s="1">
        <v>0</v>
      </c>
      <c r="U6327" s="1">
        <v>0</v>
      </c>
      <c r="W6327" s="1">
        <v>0</v>
      </c>
      <c r="Y6327" s="1">
        <v>0</v>
      </c>
      <c r="AA6327" s="1">
        <v>0</v>
      </c>
      <c r="AC6327" s="1">
        <v>0</v>
      </c>
      <c r="AE6327" s="1">
        <v>0</v>
      </c>
      <c r="AG6327" s="1">
        <v>1</v>
      </c>
      <c r="AH6327" s="1">
        <v>0</v>
      </c>
    </row>
    <row r="6328" spans="1:34">
      <c r="A6328" s="1" t="s">
        <v>16192</v>
      </c>
      <c r="B6328" s="1" t="s">
        <v>16193</v>
      </c>
      <c r="C6328" s="1" t="s">
        <v>387</v>
      </c>
      <c r="D6328" s="1">
        <v>7</v>
      </c>
      <c r="E6328" s="4">
        <v>44629</v>
      </c>
      <c r="F6328" s="1" t="s">
        <v>16194</v>
      </c>
      <c r="G6328" s="1" t="s">
        <v>72</v>
      </c>
      <c r="H6328" s="1" t="s">
        <v>65</v>
      </c>
      <c r="I6328" s="1">
        <v>0.8</v>
      </c>
      <c r="J6328" s="1" t="s">
        <v>75</v>
      </c>
      <c r="K6328" s="1">
        <v>0</v>
      </c>
      <c r="M6328" s="1">
        <v>0</v>
      </c>
      <c r="O6328" s="1">
        <v>0</v>
      </c>
      <c r="Q6328" s="1">
        <v>0</v>
      </c>
      <c r="S6328" s="1">
        <v>0</v>
      </c>
      <c r="U6328" s="1">
        <v>0</v>
      </c>
      <c r="W6328" s="1">
        <v>0</v>
      </c>
      <c r="Y6328" s="1">
        <v>0</v>
      </c>
      <c r="AA6328" s="1">
        <v>0</v>
      </c>
      <c r="AC6328" s="1">
        <v>0</v>
      </c>
      <c r="AE6328" s="1">
        <v>0</v>
      </c>
      <c r="AG6328" s="1">
        <v>1</v>
      </c>
      <c r="AH6328" s="1">
        <v>0</v>
      </c>
    </row>
    <row r="6329" spans="1:34">
      <c r="A6329" s="1" t="s">
        <v>16195</v>
      </c>
      <c r="B6329" s="1" t="s">
        <v>16196</v>
      </c>
      <c r="C6329" s="1" t="s">
        <v>64</v>
      </c>
      <c r="D6329" s="1">
        <v>10</v>
      </c>
      <c r="E6329" s="4">
        <v>44711</v>
      </c>
      <c r="F6329" s="1" t="s">
        <v>16197</v>
      </c>
      <c r="G6329" s="1" t="s">
        <v>80</v>
      </c>
      <c r="H6329" s="1" t="s">
        <v>65</v>
      </c>
      <c r="I6329" s="1">
        <v>0.75</v>
      </c>
      <c r="J6329" s="1" t="s">
        <v>75</v>
      </c>
      <c r="K6329" s="1">
        <v>0</v>
      </c>
      <c r="M6329" s="1">
        <v>0</v>
      </c>
      <c r="O6329" s="1">
        <v>0</v>
      </c>
      <c r="Q6329" s="1">
        <v>0</v>
      </c>
      <c r="S6329" s="1">
        <v>0</v>
      </c>
      <c r="U6329" s="1">
        <v>0</v>
      </c>
      <c r="W6329" s="1">
        <v>0</v>
      </c>
      <c r="Y6329" s="1">
        <v>0</v>
      </c>
      <c r="AA6329" s="1">
        <v>0</v>
      </c>
      <c r="AC6329" s="1">
        <v>0</v>
      </c>
      <c r="AE6329" s="1">
        <v>0</v>
      </c>
      <c r="AG6329" s="1">
        <v>1</v>
      </c>
      <c r="AH6329" s="1">
        <v>0</v>
      </c>
    </row>
    <row r="6330" spans="1:34">
      <c r="A6330" s="1" t="s">
        <v>16198</v>
      </c>
      <c r="B6330" s="1" t="s">
        <v>16199</v>
      </c>
      <c r="C6330" s="1" t="s">
        <v>193</v>
      </c>
      <c r="D6330" s="1">
        <v>12</v>
      </c>
      <c r="E6330" s="4">
        <v>44712</v>
      </c>
      <c r="F6330" s="1" t="s">
        <v>16200</v>
      </c>
      <c r="G6330" s="1" t="s">
        <v>72</v>
      </c>
      <c r="H6330" s="1" t="s">
        <v>65</v>
      </c>
      <c r="I6330" s="1">
        <v>0.6</v>
      </c>
      <c r="J6330" s="1" t="s">
        <v>75</v>
      </c>
      <c r="K6330" s="1">
        <v>0</v>
      </c>
      <c r="M6330" s="1">
        <v>0</v>
      </c>
      <c r="O6330" s="1">
        <v>0</v>
      </c>
      <c r="Q6330" s="1">
        <v>0</v>
      </c>
      <c r="S6330" s="1">
        <v>0</v>
      </c>
      <c r="U6330" s="1">
        <v>0</v>
      </c>
      <c r="W6330" s="1">
        <v>0</v>
      </c>
      <c r="Y6330" s="1">
        <v>0</v>
      </c>
      <c r="AA6330" s="1">
        <v>0</v>
      </c>
      <c r="AC6330" s="1">
        <v>0</v>
      </c>
      <c r="AE6330" s="1">
        <v>0</v>
      </c>
      <c r="AG6330" s="1">
        <v>1</v>
      </c>
      <c r="AH6330" s="1">
        <v>0</v>
      </c>
    </row>
    <row r="6331" spans="1:34">
      <c r="A6331" s="1" t="s">
        <v>16201</v>
      </c>
      <c r="B6331" s="1" t="s">
        <v>16202</v>
      </c>
      <c r="C6331" s="1" t="s">
        <v>146</v>
      </c>
      <c r="D6331" s="1">
        <v>11</v>
      </c>
      <c r="E6331" s="4">
        <v>44718</v>
      </c>
      <c r="F6331" s="1" t="s">
        <v>16203</v>
      </c>
      <c r="G6331" s="1" t="s">
        <v>72</v>
      </c>
      <c r="H6331" s="1" t="s">
        <v>65</v>
      </c>
      <c r="I6331" s="1">
        <v>0.7</v>
      </c>
      <c r="J6331" s="1" t="s">
        <v>75</v>
      </c>
      <c r="K6331" s="1">
        <v>0</v>
      </c>
      <c r="M6331" s="1">
        <v>0</v>
      </c>
      <c r="O6331" s="1">
        <v>0</v>
      </c>
      <c r="Q6331" s="1">
        <v>0</v>
      </c>
      <c r="S6331" s="1">
        <v>0</v>
      </c>
      <c r="U6331" s="1">
        <v>0</v>
      </c>
      <c r="W6331" s="1">
        <v>0</v>
      </c>
      <c r="Y6331" s="1">
        <v>0</v>
      </c>
      <c r="AA6331" s="1">
        <v>0</v>
      </c>
      <c r="AC6331" s="1">
        <v>0</v>
      </c>
      <c r="AE6331" s="1">
        <v>0</v>
      </c>
      <c r="AG6331" s="1">
        <v>1</v>
      </c>
      <c r="AH6331" s="1">
        <v>0</v>
      </c>
    </row>
    <row r="6332" spans="1:34">
      <c r="A6332" s="1" t="s">
        <v>16204</v>
      </c>
      <c r="B6332" s="1" t="s">
        <v>16205</v>
      </c>
      <c r="C6332" s="1" t="s">
        <v>443</v>
      </c>
      <c r="D6332" s="1">
        <v>18</v>
      </c>
      <c r="E6332" s="1">
        <v>41856</v>
      </c>
      <c r="F6332" s="1" t="s">
        <v>20332</v>
      </c>
      <c r="G6332" s="1" t="s">
        <v>72</v>
      </c>
      <c r="H6332" s="1" t="s">
        <v>65</v>
      </c>
      <c r="I6332" s="1">
        <v>0.4</v>
      </c>
      <c r="J6332" s="1" t="s">
        <v>75</v>
      </c>
      <c r="K6332" s="1">
        <v>0</v>
      </c>
      <c r="M6332" s="1">
        <v>0</v>
      </c>
      <c r="O6332" s="1">
        <v>0</v>
      </c>
      <c r="Q6332" s="1">
        <v>0</v>
      </c>
      <c r="S6332" s="1">
        <v>0</v>
      </c>
      <c r="U6332" s="1">
        <v>0</v>
      </c>
      <c r="W6332" s="1">
        <v>0</v>
      </c>
      <c r="Y6332" s="1">
        <v>0</v>
      </c>
      <c r="AA6332" s="1">
        <v>0</v>
      </c>
      <c r="AC6332" s="1">
        <v>0</v>
      </c>
      <c r="AE6332" s="1">
        <v>0</v>
      </c>
      <c r="AG6332" s="1">
        <v>1</v>
      </c>
      <c r="AH6332" s="1">
        <v>0</v>
      </c>
    </row>
    <row r="6333" spans="1:34">
      <c r="A6333" s="1" t="s">
        <v>16206</v>
      </c>
      <c r="B6333" s="1" t="s">
        <v>16207</v>
      </c>
      <c r="C6333" s="1" t="s">
        <v>613</v>
      </c>
      <c r="D6333" s="1">
        <v>69</v>
      </c>
      <c r="E6333" s="4">
        <v>44559</v>
      </c>
      <c r="F6333" s="1" t="s">
        <v>16208</v>
      </c>
      <c r="G6333" s="1" t="s">
        <v>72</v>
      </c>
      <c r="H6333" s="1" t="s">
        <v>73</v>
      </c>
      <c r="I6333" s="1">
        <v>0</v>
      </c>
      <c r="J6333" s="1" t="s">
        <v>74</v>
      </c>
      <c r="K6333" s="1">
        <v>0.8</v>
      </c>
      <c r="L6333" s="1" t="s">
        <v>75</v>
      </c>
      <c r="M6333" s="1">
        <v>0</v>
      </c>
      <c r="O6333" s="1">
        <v>0</v>
      </c>
      <c r="Q6333" s="1">
        <v>0</v>
      </c>
      <c r="S6333" s="1">
        <v>0</v>
      </c>
      <c r="U6333" s="1">
        <v>0</v>
      </c>
      <c r="W6333" s="1">
        <v>0</v>
      </c>
      <c r="Y6333" s="1">
        <v>0</v>
      </c>
      <c r="AA6333" s="1">
        <v>0</v>
      </c>
      <c r="AC6333" s="1">
        <v>0</v>
      </c>
      <c r="AE6333" s="1">
        <v>0</v>
      </c>
      <c r="AG6333" s="1">
        <v>2</v>
      </c>
      <c r="AH6333" s="1">
        <v>10000</v>
      </c>
    </row>
    <row r="6334" spans="1:34">
      <c r="A6334" s="1" t="s">
        <v>16209</v>
      </c>
      <c r="B6334" s="1" t="s">
        <v>16210</v>
      </c>
      <c r="C6334" s="1" t="s">
        <v>118</v>
      </c>
      <c r="D6334" s="1">
        <v>3</v>
      </c>
      <c r="E6334" s="1">
        <v>40921</v>
      </c>
      <c r="F6334" s="1" t="s">
        <v>20332</v>
      </c>
      <c r="G6334" s="1" t="s">
        <v>72</v>
      </c>
      <c r="H6334" s="1" t="s">
        <v>65</v>
      </c>
      <c r="I6334" s="1">
        <v>0.6</v>
      </c>
      <c r="J6334" s="1" t="s">
        <v>75</v>
      </c>
      <c r="K6334" s="1">
        <v>0</v>
      </c>
      <c r="M6334" s="1">
        <v>0</v>
      </c>
      <c r="O6334" s="1">
        <v>0</v>
      </c>
      <c r="Q6334" s="1">
        <v>0</v>
      </c>
      <c r="S6334" s="1">
        <v>0</v>
      </c>
      <c r="U6334" s="1">
        <v>0</v>
      </c>
      <c r="W6334" s="1">
        <v>0</v>
      </c>
      <c r="Y6334" s="1">
        <v>0</v>
      </c>
      <c r="AA6334" s="1">
        <v>0</v>
      </c>
      <c r="AC6334" s="1">
        <v>0</v>
      </c>
      <c r="AE6334" s="1">
        <v>0</v>
      </c>
      <c r="AG6334" s="1">
        <v>1</v>
      </c>
      <c r="AH6334" s="1">
        <v>0</v>
      </c>
    </row>
    <row r="6335" spans="1:34">
      <c r="A6335" s="1" t="s">
        <v>16211</v>
      </c>
      <c r="B6335" s="1" t="s">
        <v>16212</v>
      </c>
      <c r="C6335" s="1" t="s">
        <v>259</v>
      </c>
      <c r="D6335" s="1">
        <v>13</v>
      </c>
      <c r="E6335" s="4">
        <v>44664</v>
      </c>
      <c r="F6335" s="1" t="s">
        <v>16213</v>
      </c>
      <c r="G6335" s="1" t="s">
        <v>1821</v>
      </c>
      <c r="H6335" s="1" t="s">
        <v>73</v>
      </c>
      <c r="I6335" s="1">
        <v>0</v>
      </c>
      <c r="J6335" s="1" t="s">
        <v>16214</v>
      </c>
      <c r="K6335" s="1">
        <v>0.5</v>
      </c>
      <c r="L6335" s="1" t="s">
        <v>16215</v>
      </c>
      <c r="M6335" s="1">
        <v>0.7</v>
      </c>
      <c r="N6335" s="1" t="s">
        <v>16216</v>
      </c>
      <c r="O6335" s="1">
        <v>0.78</v>
      </c>
      <c r="P6335" s="1" t="s">
        <v>16217</v>
      </c>
      <c r="Q6335" s="1">
        <v>0.8</v>
      </c>
      <c r="R6335" s="1" t="s">
        <v>16218</v>
      </c>
      <c r="S6335" s="1">
        <v>0</v>
      </c>
      <c r="U6335" s="1">
        <v>0</v>
      </c>
      <c r="W6335" s="1">
        <v>0</v>
      </c>
      <c r="Y6335" s="1">
        <v>0</v>
      </c>
      <c r="AA6335" s="1">
        <v>0</v>
      </c>
      <c r="AC6335" s="1">
        <v>0</v>
      </c>
      <c r="AE6335" s="1">
        <v>0</v>
      </c>
      <c r="AG6335" s="1">
        <v>0</v>
      </c>
      <c r="AH6335" s="1">
        <v>0</v>
      </c>
    </row>
    <row r="6336" spans="1:34">
      <c r="A6336" s="1" t="s">
        <v>16219</v>
      </c>
      <c r="B6336" s="1" t="s">
        <v>16220</v>
      </c>
      <c r="C6336" s="1" t="s">
        <v>491</v>
      </c>
      <c r="H6336" s="1" t="s">
        <v>65</v>
      </c>
      <c r="I6336" s="1" t="s">
        <v>66</v>
      </c>
      <c r="V6336" s="1" t="s">
        <v>67</v>
      </c>
    </row>
    <row r="6337" spans="1:34">
      <c r="A6337" s="1" t="s">
        <v>16221</v>
      </c>
      <c r="B6337" s="1" t="s">
        <v>16220</v>
      </c>
      <c r="C6337" s="1" t="s">
        <v>245</v>
      </c>
      <c r="D6337" s="1">
        <v>17</v>
      </c>
      <c r="E6337" s="4">
        <v>44712</v>
      </c>
      <c r="F6337" s="1" t="s">
        <v>16222</v>
      </c>
      <c r="G6337" s="1" t="s">
        <v>72</v>
      </c>
      <c r="H6337" s="1" t="s">
        <v>73</v>
      </c>
      <c r="I6337" s="1">
        <v>0</v>
      </c>
      <c r="J6337" s="1" t="s">
        <v>81</v>
      </c>
      <c r="K6337" s="1">
        <v>0.2</v>
      </c>
      <c r="L6337" s="1" t="s">
        <v>75</v>
      </c>
      <c r="M6337" s="1">
        <v>0</v>
      </c>
      <c r="O6337" s="1">
        <v>0</v>
      </c>
      <c r="Q6337" s="1">
        <v>0</v>
      </c>
      <c r="S6337" s="1">
        <v>0</v>
      </c>
      <c r="U6337" s="1">
        <v>0</v>
      </c>
      <c r="W6337" s="1">
        <v>0</v>
      </c>
      <c r="Y6337" s="1">
        <v>0</v>
      </c>
      <c r="AA6337" s="1">
        <v>0</v>
      </c>
      <c r="AC6337" s="1">
        <v>0</v>
      </c>
      <c r="AE6337" s="1">
        <v>0</v>
      </c>
      <c r="AG6337" s="1">
        <v>2</v>
      </c>
      <c r="AH6337" s="1">
        <v>15000</v>
      </c>
    </row>
    <row r="6338" spans="1:34">
      <c r="A6338" s="1" t="s">
        <v>16223</v>
      </c>
      <c r="B6338" s="1" t="s">
        <v>16224</v>
      </c>
      <c r="C6338" s="1" t="s">
        <v>185</v>
      </c>
      <c r="D6338" s="1">
        <v>154</v>
      </c>
      <c r="E6338" s="1">
        <v>41590</v>
      </c>
      <c r="F6338" s="1" t="s">
        <v>20332</v>
      </c>
      <c r="G6338" s="1" t="s">
        <v>72</v>
      </c>
      <c r="H6338" s="1" t="s">
        <v>65</v>
      </c>
      <c r="I6338" s="1">
        <v>0.8</v>
      </c>
      <c r="J6338" s="1" t="s">
        <v>75</v>
      </c>
      <c r="K6338" s="1">
        <v>0</v>
      </c>
      <c r="M6338" s="1">
        <v>0</v>
      </c>
      <c r="O6338" s="1">
        <v>0</v>
      </c>
      <c r="Q6338" s="1">
        <v>0</v>
      </c>
      <c r="S6338" s="1">
        <v>0</v>
      </c>
      <c r="U6338" s="1">
        <v>0</v>
      </c>
      <c r="W6338" s="1">
        <v>0</v>
      </c>
      <c r="Y6338" s="1">
        <v>0</v>
      </c>
      <c r="AA6338" s="1">
        <v>0</v>
      </c>
      <c r="AC6338" s="1">
        <v>0</v>
      </c>
      <c r="AE6338" s="1">
        <v>0</v>
      </c>
      <c r="AG6338" s="1">
        <v>1</v>
      </c>
      <c r="AH6338" s="1">
        <v>0</v>
      </c>
    </row>
    <row r="6339" spans="1:34">
      <c r="A6339" s="1" t="s">
        <v>16225</v>
      </c>
      <c r="B6339" s="1" t="s">
        <v>16226</v>
      </c>
      <c r="C6339" s="1" t="s">
        <v>95</v>
      </c>
      <c r="D6339" s="1">
        <v>9</v>
      </c>
      <c r="E6339" s="1">
        <v>44272</v>
      </c>
      <c r="F6339" s="1" t="s">
        <v>20332</v>
      </c>
      <c r="G6339" s="1" t="s">
        <v>72</v>
      </c>
      <c r="H6339" s="1" t="s">
        <v>65</v>
      </c>
      <c r="I6339" s="1">
        <v>0.5</v>
      </c>
      <c r="J6339" s="1" t="s">
        <v>75</v>
      </c>
      <c r="K6339" s="1">
        <v>0</v>
      </c>
      <c r="M6339" s="1">
        <v>0</v>
      </c>
      <c r="O6339" s="1">
        <v>0</v>
      </c>
      <c r="Q6339" s="1">
        <v>0</v>
      </c>
      <c r="S6339" s="1">
        <v>0</v>
      </c>
      <c r="U6339" s="1">
        <v>0</v>
      </c>
      <c r="W6339" s="1">
        <v>0</v>
      </c>
      <c r="Y6339" s="1">
        <v>0</v>
      </c>
      <c r="AA6339" s="1">
        <v>0</v>
      </c>
      <c r="AC6339" s="1">
        <v>0</v>
      </c>
      <c r="AE6339" s="1">
        <v>0</v>
      </c>
      <c r="AG6339" s="1">
        <v>1</v>
      </c>
      <c r="AH6339" s="1">
        <v>0</v>
      </c>
    </row>
    <row r="6340" spans="1:34">
      <c r="A6340" s="1" t="s">
        <v>16227</v>
      </c>
      <c r="B6340" s="1" t="s">
        <v>16228</v>
      </c>
      <c r="C6340" s="1" t="s">
        <v>235</v>
      </c>
      <c r="D6340" s="1" t="s">
        <v>16229</v>
      </c>
      <c r="E6340" s="4">
        <v>44621</v>
      </c>
      <c r="F6340" s="1" t="s">
        <v>16230</v>
      </c>
      <c r="G6340" s="1" t="s">
        <v>72</v>
      </c>
      <c r="H6340" s="1" t="s">
        <v>65</v>
      </c>
      <c r="I6340" s="1">
        <v>0.8</v>
      </c>
      <c r="J6340" s="1" t="s">
        <v>75</v>
      </c>
      <c r="K6340" s="1">
        <v>0</v>
      </c>
      <c r="M6340" s="1">
        <v>0</v>
      </c>
      <c r="O6340" s="1">
        <v>0</v>
      </c>
      <c r="Q6340" s="1">
        <v>0</v>
      </c>
      <c r="S6340" s="1">
        <v>0</v>
      </c>
      <c r="U6340" s="1">
        <v>0</v>
      </c>
      <c r="W6340" s="1">
        <v>0</v>
      </c>
      <c r="Y6340" s="1">
        <v>0</v>
      </c>
      <c r="AA6340" s="1">
        <v>0</v>
      </c>
      <c r="AC6340" s="1">
        <v>0</v>
      </c>
      <c r="AE6340" s="1">
        <v>0</v>
      </c>
      <c r="AG6340" s="1">
        <v>1</v>
      </c>
      <c r="AH6340" s="1">
        <v>0</v>
      </c>
    </row>
    <row r="6341" spans="1:34">
      <c r="A6341" s="1" t="s">
        <v>16231</v>
      </c>
      <c r="B6341" s="1" t="s">
        <v>16232</v>
      </c>
      <c r="C6341" s="1" t="s">
        <v>620</v>
      </c>
      <c r="D6341" s="1">
        <v>16</v>
      </c>
      <c r="E6341" s="1">
        <v>44830</v>
      </c>
      <c r="F6341" s="1" t="s">
        <v>20800</v>
      </c>
      <c r="G6341" s="1" t="s">
        <v>1095</v>
      </c>
      <c r="H6341" s="1" t="s">
        <v>73</v>
      </c>
      <c r="I6341" s="1">
        <v>0</v>
      </c>
      <c r="J6341" s="1" t="s">
        <v>6340</v>
      </c>
      <c r="K6341" s="1">
        <v>0.6</v>
      </c>
      <c r="L6341" s="1" t="s">
        <v>75</v>
      </c>
      <c r="M6341" s="1">
        <v>0</v>
      </c>
      <c r="O6341" s="1">
        <v>0</v>
      </c>
      <c r="Q6341" s="1">
        <v>0</v>
      </c>
      <c r="S6341" s="1">
        <v>0</v>
      </c>
      <c r="U6341" s="1">
        <v>0</v>
      </c>
      <c r="W6341" s="1">
        <v>0</v>
      </c>
      <c r="Y6341" s="1">
        <v>0</v>
      </c>
      <c r="AA6341" s="1">
        <v>0</v>
      </c>
      <c r="AC6341" s="1">
        <v>0</v>
      </c>
      <c r="AE6341" s="1">
        <v>0</v>
      </c>
      <c r="AG6341" s="1">
        <v>2</v>
      </c>
      <c r="AH6341" s="1">
        <v>8499.99</v>
      </c>
    </row>
    <row r="6342" spans="1:34">
      <c r="A6342" s="1" t="s">
        <v>16233</v>
      </c>
      <c r="B6342" s="1" t="s">
        <v>16234</v>
      </c>
      <c r="C6342" s="1" t="s">
        <v>118</v>
      </c>
      <c r="D6342" s="1">
        <v>5</v>
      </c>
      <c r="E6342" s="1">
        <v>43551</v>
      </c>
      <c r="F6342" s="1" t="s">
        <v>20332</v>
      </c>
      <c r="G6342" s="1" t="s">
        <v>72</v>
      </c>
      <c r="H6342" s="1" t="s">
        <v>65</v>
      </c>
      <c r="I6342" s="1">
        <v>0.4</v>
      </c>
      <c r="J6342" s="1" t="s">
        <v>75</v>
      </c>
      <c r="K6342" s="1">
        <v>0</v>
      </c>
      <c r="M6342" s="1">
        <v>0</v>
      </c>
      <c r="O6342" s="1">
        <v>0</v>
      </c>
      <c r="Q6342" s="1">
        <v>0</v>
      </c>
      <c r="S6342" s="1">
        <v>0</v>
      </c>
      <c r="U6342" s="1">
        <v>0</v>
      </c>
      <c r="W6342" s="1">
        <v>0</v>
      </c>
      <c r="Y6342" s="1">
        <v>0</v>
      </c>
      <c r="AA6342" s="1">
        <v>0</v>
      </c>
      <c r="AC6342" s="1">
        <v>0</v>
      </c>
      <c r="AE6342" s="1">
        <v>0</v>
      </c>
      <c r="AG6342" s="1">
        <v>1</v>
      </c>
      <c r="AH6342" s="1">
        <v>0</v>
      </c>
    </row>
    <row r="6343" spans="1:34">
      <c r="A6343" s="1" t="s">
        <v>16235</v>
      </c>
      <c r="B6343" s="1" t="s">
        <v>16236</v>
      </c>
      <c r="C6343" s="1" t="s">
        <v>369</v>
      </c>
      <c r="D6343" s="1">
        <v>41</v>
      </c>
      <c r="E6343" s="1">
        <v>44186</v>
      </c>
      <c r="F6343" s="1" t="s">
        <v>20332</v>
      </c>
      <c r="G6343" s="1" t="s">
        <v>72</v>
      </c>
      <c r="H6343" s="1" t="s">
        <v>65</v>
      </c>
      <c r="I6343" s="1">
        <v>0.65</v>
      </c>
      <c r="J6343" s="1" t="s">
        <v>75</v>
      </c>
      <c r="K6343" s="1">
        <v>0</v>
      </c>
      <c r="M6343" s="1">
        <v>0</v>
      </c>
      <c r="O6343" s="1">
        <v>0</v>
      </c>
      <c r="Q6343" s="1">
        <v>0</v>
      </c>
      <c r="S6343" s="1">
        <v>0</v>
      </c>
      <c r="U6343" s="1">
        <v>0</v>
      </c>
      <c r="W6343" s="1">
        <v>0</v>
      </c>
      <c r="Y6343" s="1">
        <v>0</v>
      </c>
      <c r="AA6343" s="1">
        <v>0</v>
      </c>
      <c r="AC6343" s="1">
        <v>0</v>
      </c>
      <c r="AE6343" s="1">
        <v>0</v>
      </c>
      <c r="AG6343" s="1">
        <v>1</v>
      </c>
      <c r="AH6343" s="1">
        <v>0</v>
      </c>
    </row>
    <row r="6344" spans="1:34">
      <c r="A6344" s="1" t="s">
        <v>16237</v>
      </c>
      <c r="B6344" s="1" t="s">
        <v>16238</v>
      </c>
      <c r="C6344" s="1" t="s">
        <v>867</v>
      </c>
      <c r="D6344" s="1">
        <v>8</v>
      </c>
      <c r="E6344" s="4">
        <v>44673</v>
      </c>
      <c r="F6344" s="1" t="s">
        <v>16239</v>
      </c>
      <c r="G6344" s="1" t="s">
        <v>80</v>
      </c>
      <c r="H6344" s="1" t="s">
        <v>73</v>
      </c>
      <c r="I6344" s="1">
        <v>0.65</v>
      </c>
      <c r="J6344" s="1" t="s">
        <v>82</v>
      </c>
      <c r="K6344" s="1">
        <v>0.7</v>
      </c>
      <c r="L6344" s="1" t="s">
        <v>83</v>
      </c>
      <c r="M6344" s="1">
        <v>0.75</v>
      </c>
      <c r="N6344" s="1" t="s">
        <v>84</v>
      </c>
      <c r="O6344" s="1">
        <v>0.8</v>
      </c>
      <c r="P6344" s="1" t="s">
        <v>85</v>
      </c>
      <c r="Q6344" s="1">
        <v>0</v>
      </c>
      <c r="S6344" s="1">
        <v>0</v>
      </c>
      <c r="U6344" s="1">
        <v>0</v>
      </c>
      <c r="W6344" s="1">
        <v>0</v>
      </c>
      <c r="Y6344" s="1">
        <v>0</v>
      </c>
      <c r="AA6344" s="1">
        <v>0</v>
      </c>
      <c r="AC6344" s="1">
        <v>0</v>
      </c>
      <c r="AE6344" s="1">
        <v>0</v>
      </c>
      <c r="AG6344" s="1">
        <v>3</v>
      </c>
      <c r="AH6344" s="1">
        <v>0</v>
      </c>
    </row>
    <row r="6345" spans="1:34">
      <c r="A6345" s="1" t="s">
        <v>16240</v>
      </c>
      <c r="B6345" s="1" t="s">
        <v>16241</v>
      </c>
      <c r="C6345" s="1" t="s">
        <v>235</v>
      </c>
      <c r="D6345" s="1">
        <v>10</v>
      </c>
      <c r="E6345" s="4">
        <v>44712</v>
      </c>
      <c r="F6345" s="1" t="s">
        <v>16242</v>
      </c>
      <c r="G6345" s="1" t="s">
        <v>72</v>
      </c>
      <c r="H6345" s="1" t="s">
        <v>65</v>
      </c>
      <c r="I6345" s="1">
        <v>0.5</v>
      </c>
      <c r="J6345" s="1" t="s">
        <v>75</v>
      </c>
      <c r="K6345" s="1">
        <v>0</v>
      </c>
      <c r="M6345" s="1">
        <v>0</v>
      </c>
      <c r="O6345" s="1">
        <v>0</v>
      </c>
      <c r="Q6345" s="1">
        <v>0</v>
      </c>
      <c r="S6345" s="1">
        <v>0</v>
      </c>
      <c r="U6345" s="1">
        <v>0</v>
      </c>
      <c r="W6345" s="1">
        <v>0</v>
      </c>
      <c r="Y6345" s="1">
        <v>0</v>
      </c>
      <c r="AA6345" s="1">
        <v>0</v>
      </c>
      <c r="AC6345" s="1">
        <v>0</v>
      </c>
      <c r="AE6345" s="1">
        <v>0</v>
      </c>
      <c r="AG6345" s="1">
        <v>1</v>
      </c>
      <c r="AH6345" s="1">
        <v>0</v>
      </c>
    </row>
    <row r="6346" spans="1:34">
      <c r="A6346" s="1" t="s">
        <v>16243</v>
      </c>
      <c r="B6346" s="1" t="s">
        <v>16244</v>
      </c>
      <c r="C6346" s="1" t="s">
        <v>460</v>
      </c>
      <c r="D6346" s="1">
        <v>9</v>
      </c>
      <c r="E6346" s="4">
        <v>44663</v>
      </c>
      <c r="F6346" s="1" t="s">
        <v>16245</v>
      </c>
      <c r="G6346" s="1" t="s">
        <v>80</v>
      </c>
      <c r="H6346" s="1" t="s">
        <v>73</v>
      </c>
      <c r="I6346" s="1">
        <v>0</v>
      </c>
      <c r="J6346" s="1" t="s">
        <v>1194</v>
      </c>
      <c r="K6346" s="1">
        <v>0.73</v>
      </c>
      <c r="L6346" s="1" t="s">
        <v>82</v>
      </c>
      <c r="M6346" s="1">
        <v>0.75</v>
      </c>
      <c r="N6346" s="1" t="s">
        <v>83</v>
      </c>
      <c r="O6346" s="1">
        <v>0.78</v>
      </c>
      <c r="P6346" s="1" t="s">
        <v>84</v>
      </c>
      <c r="Q6346" s="1">
        <v>0.8</v>
      </c>
      <c r="R6346" s="1" t="s">
        <v>85</v>
      </c>
      <c r="S6346" s="1">
        <v>0</v>
      </c>
      <c r="U6346" s="1">
        <v>0</v>
      </c>
      <c r="W6346" s="1">
        <v>0</v>
      </c>
      <c r="Y6346" s="1">
        <v>0</v>
      </c>
      <c r="AA6346" s="1">
        <v>0</v>
      </c>
      <c r="AC6346" s="1">
        <v>0</v>
      </c>
      <c r="AE6346" s="1">
        <v>0</v>
      </c>
      <c r="AG6346" s="1">
        <v>4</v>
      </c>
      <c r="AH6346" s="1">
        <v>12500</v>
      </c>
    </row>
    <row r="6347" spans="1:34">
      <c r="A6347" s="1" t="s">
        <v>16246</v>
      </c>
      <c r="B6347" s="1" t="s">
        <v>16247</v>
      </c>
      <c r="C6347" s="1" t="s">
        <v>156</v>
      </c>
      <c r="D6347" s="1">
        <v>48</v>
      </c>
      <c r="E6347" s="4">
        <v>44551</v>
      </c>
      <c r="F6347" s="1" t="s">
        <v>16248</v>
      </c>
      <c r="G6347" s="1" t="s">
        <v>72</v>
      </c>
      <c r="H6347" s="1" t="s">
        <v>65</v>
      </c>
      <c r="I6347" s="1">
        <v>0.8</v>
      </c>
      <c r="J6347" s="1" t="s">
        <v>75</v>
      </c>
      <c r="K6347" s="1">
        <v>0</v>
      </c>
      <c r="M6347" s="1">
        <v>0</v>
      </c>
      <c r="O6347" s="1">
        <v>0</v>
      </c>
      <c r="Q6347" s="1">
        <v>0</v>
      </c>
      <c r="S6347" s="1">
        <v>0</v>
      </c>
      <c r="U6347" s="1">
        <v>0</v>
      </c>
      <c r="W6347" s="1">
        <v>0</v>
      </c>
      <c r="Y6347" s="1">
        <v>0</v>
      </c>
      <c r="AA6347" s="1">
        <v>0</v>
      </c>
      <c r="AC6347" s="1">
        <v>0</v>
      </c>
      <c r="AE6347" s="1">
        <v>0</v>
      </c>
      <c r="AG6347" s="1">
        <v>1</v>
      </c>
      <c r="AH6347" s="1">
        <v>0</v>
      </c>
    </row>
    <row r="6348" spans="1:34">
      <c r="A6348" s="1" t="s">
        <v>16249</v>
      </c>
      <c r="B6348" s="1" t="s">
        <v>16250</v>
      </c>
      <c r="C6348" s="1" t="s">
        <v>964</v>
      </c>
      <c r="D6348" s="1">
        <v>19</v>
      </c>
      <c r="E6348" s="4">
        <v>44711</v>
      </c>
      <c r="F6348" s="1" t="s">
        <v>16251</v>
      </c>
      <c r="G6348" s="1" t="s">
        <v>72</v>
      </c>
      <c r="H6348" s="1" t="s">
        <v>73</v>
      </c>
      <c r="I6348" s="1">
        <v>0</v>
      </c>
      <c r="J6348" s="1" t="s">
        <v>74</v>
      </c>
      <c r="K6348" s="1">
        <v>0.8</v>
      </c>
      <c r="L6348" s="1" t="s">
        <v>75</v>
      </c>
      <c r="M6348" s="1">
        <v>0</v>
      </c>
      <c r="O6348" s="1">
        <v>0</v>
      </c>
      <c r="Q6348" s="1">
        <v>0</v>
      </c>
      <c r="S6348" s="1">
        <v>0</v>
      </c>
      <c r="U6348" s="1">
        <v>0</v>
      </c>
      <c r="W6348" s="1">
        <v>0</v>
      </c>
      <c r="Y6348" s="1">
        <v>0</v>
      </c>
      <c r="AA6348" s="1">
        <v>0</v>
      </c>
      <c r="AC6348" s="1">
        <v>0</v>
      </c>
      <c r="AE6348" s="1">
        <v>0</v>
      </c>
      <c r="AG6348" s="1">
        <v>2</v>
      </c>
      <c r="AH6348" s="1">
        <v>10000</v>
      </c>
    </row>
    <row r="6349" spans="1:34">
      <c r="A6349" s="1" t="s">
        <v>16252</v>
      </c>
      <c r="B6349" s="1" t="s">
        <v>16253</v>
      </c>
      <c r="C6349" s="1" t="s">
        <v>279</v>
      </c>
      <c r="D6349" s="1">
        <v>8</v>
      </c>
      <c r="E6349" s="1">
        <v>42489</v>
      </c>
      <c r="F6349" s="1" t="s">
        <v>20332</v>
      </c>
      <c r="G6349" s="1" t="s">
        <v>72</v>
      </c>
      <c r="H6349" s="1" t="s">
        <v>73</v>
      </c>
      <c r="I6349" s="1">
        <v>0</v>
      </c>
      <c r="J6349" s="1" t="s">
        <v>20357</v>
      </c>
      <c r="K6349" s="1">
        <v>0.5</v>
      </c>
      <c r="L6349" s="1" t="s">
        <v>75</v>
      </c>
      <c r="M6349" s="1">
        <v>0</v>
      </c>
      <c r="O6349" s="1">
        <v>0</v>
      </c>
      <c r="Q6349" s="1">
        <v>0</v>
      </c>
      <c r="S6349" s="1">
        <v>0</v>
      </c>
      <c r="U6349" s="1">
        <v>0</v>
      </c>
      <c r="W6349" s="1">
        <v>0</v>
      </c>
      <c r="Y6349" s="1">
        <v>0</v>
      </c>
      <c r="AA6349" s="1">
        <v>0</v>
      </c>
      <c r="AC6349" s="1">
        <v>0</v>
      </c>
      <c r="AE6349" s="1">
        <v>0</v>
      </c>
      <c r="AG6349" s="1">
        <v>2</v>
      </c>
      <c r="AH6349" s="1">
        <v>5500</v>
      </c>
    </row>
    <row r="6350" spans="1:34">
      <c r="A6350" s="1" t="s">
        <v>16254</v>
      </c>
      <c r="B6350" s="1" t="s">
        <v>16255</v>
      </c>
      <c r="C6350" s="1" t="s">
        <v>387</v>
      </c>
      <c r="D6350" s="1">
        <v>9</v>
      </c>
      <c r="E6350" s="1">
        <v>42487</v>
      </c>
      <c r="F6350" s="1" t="s">
        <v>20332</v>
      </c>
      <c r="G6350" s="1" t="s">
        <v>72</v>
      </c>
      <c r="H6350" s="1" t="s">
        <v>65</v>
      </c>
      <c r="I6350" s="1">
        <v>0.8</v>
      </c>
      <c r="J6350" s="1" t="s">
        <v>75</v>
      </c>
      <c r="K6350" s="1">
        <v>0</v>
      </c>
      <c r="M6350" s="1">
        <v>0</v>
      </c>
      <c r="O6350" s="1">
        <v>0</v>
      </c>
      <c r="Q6350" s="1">
        <v>0</v>
      </c>
      <c r="S6350" s="1">
        <v>0</v>
      </c>
      <c r="U6350" s="1">
        <v>0</v>
      </c>
      <c r="W6350" s="1">
        <v>0</v>
      </c>
      <c r="Y6350" s="1">
        <v>0</v>
      </c>
      <c r="AA6350" s="1">
        <v>0</v>
      </c>
      <c r="AC6350" s="1">
        <v>0</v>
      </c>
      <c r="AE6350" s="1">
        <v>0</v>
      </c>
      <c r="AG6350" s="1">
        <v>1</v>
      </c>
      <c r="AH6350" s="1">
        <v>0</v>
      </c>
    </row>
    <row r="6351" spans="1:34">
      <c r="A6351" s="1" t="s">
        <v>16256</v>
      </c>
      <c r="B6351" s="1" t="s">
        <v>16257</v>
      </c>
      <c r="C6351" s="1" t="s">
        <v>172</v>
      </c>
      <c r="D6351" s="1">
        <v>3</v>
      </c>
      <c r="E6351" s="1">
        <v>44630</v>
      </c>
      <c r="F6351" s="1" t="s">
        <v>20801</v>
      </c>
      <c r="G6351" s="1" t="s">
        <v>72</v>
      </c>
      <c r="H6351" s="1" t="s">
        <v>65</v>
      </c>
      <c r="I6351" s="1">
        <v>0.8</v>
      </c>
      <c r="J6351" s="1" t="s">
        <v>75</v>
      </c>
      <c r="K6351" s="1">
        <v>0</v>
      </c>
      <c r="M6351" s="1">
        <v>0</v>
      </c>
      <c r="O6351" s="1">
        <v>0</v>
      </c>
      <c r="Q6351" s="1">
        <v>0</v>
      </c>
      <c r="S6351" s="1">
        <v>0</v>
      </c>
      <c r="U6351" s="1">
        <v>0</v>
      </c>
      <c r="W6351" s="1">
        <v>0</v>
      </c>
      <c r="Y6351" s="1">
        <v>0</v>
      </c>
      <c r="AA6351" s="1">
        <v>0</v>
      </c>
      <c r="AC6351" s="1">
        <v>0</v>
      </c>
      <c r="AE6351" s="1">
        <v>0</v>
      </c>
      <c r="AG6351" s="1">
        <v>1</v>
      </c>
      <c r="AH6351" s="1">
        <v>0</v>
      </c>
    </row>
    <row r="6352" spans="1:34">
      <c r="A6352" s="1" t="s">
        <v>16258</v>
      </c>
      <c r="B6352" s="1" t="s">
        <v>16259</v>
      </c>
      <c r="C6352" s="1" t="s">
        <v>146</v>
      </c>
      <c r="D6352" s="1">
        <v>7</v>
      </c>
      <c r="E6352" s="4">
        <v>44711</v>
      </c>
      <c r="F6352" s="1" t="s">
        <v>16260</v>
      </c>
      <c r="G6352" s="1" t="s">
        <v>72</v>
      </c>
      <c r="H6352" s="1" t="s">
        <v>73</v>
      </c>
      <c r="I6352" s="1">
        <v>0</v>
      </c>
      <c r="J6352" s="1" t="s">
        <v>397</v>
      </c>
      <c r="K6352" s="1">
        <v>0.3</v>
      </c>
      <c r="L6352" s="1" t="s">
        <v>75</v>
      </c>
      <c r="M6352" s="1">
        <v>0</v>
      </c>
      <c r="O6352" s="1">
        <v>0</v>
      </c>
      <c r="Q6352" s="1">
        <v>0</v>
      </c>
      <c r="S6352" s="1">
        <v>0</v>
      </c>
      <c r="U6352" s="1">
        <v>0</v>
      </c>
      <c r="W6352" s="1">
        <v>0</v>
      </c>
      <c r="Y6352" s="1">
        <v>0</v>
      </c>
      <c r="AA6352" s="1">
        <v>0</v>
      </c>
      <c r="AC6352" s="1">
        <v>0</v>
      </c>
      <c r="AE6352" s="1">
        <v>0</v>
      </c>
      <c r="AG6352" s="1">
        <v>2</v>
      </c>
      <c r="AH6352" s="1">
        <v>8000</v>
      </c>
    </row>
    <row r="6353" spans="1:34">
      <c r="A6353" s="1" t="s">
        <v>16261</v>
      </c>
      <c r="B6353" s="1" t="s">
        <v>16262</v>
      </c>
      <c r="C6353" s="1" t="s">
        <v>228</v>
      </c>
      <c r="D6353" s="1">
        <v>3</v>
      </c>
      <c r="E6353" s="1">
        <v>43949</v>
      </c>
      <c r="F6353" s="1" t="s">
        <v>20340</v>
      </c>
      <c r="G6353" s="1" t="s">
        <v>20341</v>
      </c>
      <c r="H6353" s="1" t="s">
        <v>73</v>
      </c>
      <c r="I6353" s="1">
        <v>0</v>
      </c>
      <c r="J6353" s="1" t="s">
        <v>74</v>
      </c>
      <c r="K6353" s="1">
        <v>0.4</v>
      </c>
      <c r="L6353" s="1" t="s">
        <v>82</v>
      </c>
      <c r="M6353" s="1">
        <v>0.5</v>
      </c>
      <c r="N6353" s="1" t="s">
        <v>83</v>
      </c>
      <c r="O6353" s="1">
        <v>0.6</v>
      </c>
      <c r="P6353" s="1" t="s">
        <v>84</v>
      </c>
      <c r="Q6353" s="1">
        <v>0.8</v>
      </c>
      <c r="R6353" s="1" t="s">
        <v>85</v>
      </c>
      <c r="S6353" s="1">
        <v>0</v>
      </c>
      <c r="U6353" s="1">
        <v>0</v>
      </c>
      <c r="W6353" s="1">
        <v>0</v>
      </c>
      <c r="Y6353" s="1">
        <v>0</v>
      </c>
      <c r="AA6353" s="1">
        <v>0</v>
      </c>
      <c r="AC6353" s="1">
        <v>0</v>
      </c>
      <c r="AE6353" s="1">
        <v>0</v>
      </c>
      <c r="AG6353" s="1">
        <v>4</v>
      </c>
      <c r="AH6353" s="1">
        <v>10000</v>
      </c>
    </row>
    <row r="6354" spans="1:34">
      <c r="A6354" s="1" t="s">
        <v>16263</v>
      </c>
      <c r="B6354" s="1" t="s">
        <v>16264</v>
      </c>
      <c r="C6354" s="1" t="s">
        <v>306</v>
      </c>
      <c r="D6354" s="1">
        <v>57</v>
      </c>
      <c r="E6354" s="4">
        <v>44553</v>
      </c>
      <c r="F6354" s="1" t="s">
        <v>16265</v>
      </c>
      <c r="G6354" s="1" t="s">
        <v>72</v>
      </c>
      <c r="H6354" s="1" t="s">
        <v>65</v>
      </c>
      <c r="I6354" s="1">
        <v>0.8</v>
      </c>
      <c r="J6354" s="1" t="s">
        <v>75</v>
      </c>
      <c r="K6354" s="1">
        <v>0</v>
      </c>
      <c r="M6354" s="1">
        <v>0</v>
      </c>
      <c r="O6354" s="1">
        <v>0</v>
      </c>
      <c r="Q6354" s="1">
        <v>0</v>
      </c>
      <c r="S6354" s="1">
        <v>0</v>
      </c>
      <c r="U6354" s="1">
        <v>0</v>
      </c>
      <c r="W6354" s="1">
        <v>0</v>
      </c>
      <c r="Y6354" s="1">
        <v>0</v>
      </c>
      <c r="AA6354" s="1">
        <v>0</v>
      </c>
      <c r="AC6354" s="1">
        <v>0</v>
      </c>
      <c r="AE6354" s="1">
        <v>0</v>
      </c>
      <c r="AG6354" s="1">
        <v>1</v>
      </c>
      <c r="AH6354" s="1">
        <v>0</v>
      </c>
    </row>
    <row r="6355" spans="1:34">
      <c r="A6355" s="1" t="s">
        <v>16266</v>
      </c>
      <c r="B6355" s="1" t="s">
        <v>16267</v>
      </c>
      <c r="C6355" s="1" t="s">
        <v>360</v>
      </c>
      <c r="H6355" s="1" t="s">
        <v>65</v>
      </c>
      <c r="I6355" s="1" t="s">
        <v>66</v>
      </c>
      <c r="V6355" s="1" t="s">
        <v>67</v>
      </c>
    </row>
    <row r="6356" spans="1:34">
      <c r="A6356" s="1" t="s">
        <v>16268</v>
      </c>
      <c r="B6356" s="1" t="s">
        <v>16269</v>
      </c>
      <c r="C6356" s="1" t="s">
        <v>297</v>
      </c>
      <c r="D6356" s="1">
        <v>12</v>
      </c>
      <c r="E6356" s="4">
        <v>44678</v>
      </c>
      <c r="F6356" s="1" t="s">
        <v>16270</v>
      </c>
      <c r="G6356" s="1" t="s">
        <v>80</v>
      </c>
      <c r="H6356" s="1" t="s">
        <v>73</v>
      </c>
      <c r="I6356" s="1">
        <v>0</v>
      </c>
      <c r="J6356" s="1" t="s">
        <v>434</v>
      </c>
      <c r="K6356" s="1">
        <v>0.4</v>
      </c>
      <c r="L6356" s="1" t="s">
        <v>82</v>
      </c>
      <c r="M6356" s="1">
        <v>0.41</v>
      </c>
      <c r="N6356" s="1" t="s">
        <v>83</v>
      </c>
      <c r="O6356" s="1">
        <v>0.78</v>
      </c>
      <c r="P6356" s="1" t="s">
        <v>84</v>
      </c>
      <c r="Q6356" s="1">
        <v>0.8</v>
      </c>
      <c r="R6356" s="1" t="s">
        <v>85</v>
      </c>
      <c r="S6356" s="1">
        <v>0</v>
      </c>
      <c r="U6356" s="1">
        <v>0</v>
      </c>
      <c r="W6356" s="1">
        <v>0</v>
      </c>
      <c r="Y6356" s="1">
        <v>0</v>
      </c>
      <c r="AA6356" s="1">
        <v>0</v>
      </c>
      <c r="AC6356" s="1">
        <v>0</v>
      </c>
      <c r="AE6356" s="1">
        <v>0</v>
      </c>
      <c r="AG6356" s="1">
        <v>4</v>
      </c>
      <c r="AH6356" s="1">
        <v>7500</v>
      </c>
    </row>
    <row r="6357" spans="1:34">
      <c r="A6357" s="1" t="s">
        <v>16271</v>
      </c>
      <c r="B6357" s="1" t="s">
        <v>16272</v>
      </c>
      <c r="C6357" s="1" t="s">
        <v>322</v>
      </c>
      <c r="D6357" s="1">
        <v>7</v>
      </c>
      <c r="E6357" s="1">
        <v>43554</v>
      </c>
      <c r="F6357" s="1" t="s">
        <v>20332</v>
      </c>
      <c r="G6357" s="1" t="s">
        <v>72</v>
      </c>
      <c r="H6357" s="1" t="s">
        <v>65</v>
      </c>
      <c r="I6357" s="1">
        <v>0.6</v>
      </c>
      <c r="J6357" s="1" t="s">
        <v>75</v>
      </c>
      <c r="K6357" s="1">
        <v>0</v>
      </c>
      <c r="M6357" s="1">
        <v>0</v>
      </c>
      <c r="O6357" s="1">
        <v>0</v>
      </c>
      <c r="Q6357" s="1">
        <v>0</v>
      </c>
      <c r="S6357" s="1">
        <v>0</v>
      </c>
      <c r="U6357" s="1">
        <v>0</v>
      </c>
      <c r="W6357" s="1">
        <v>0</v>
      </c>
      <c r="Y6357" s="1">
        <v>0</v>
      </c>
      <c r="AA6357" s="1">
        <v>0</v>
      </c>
      <c r="AC6357" s="1">
        <v>0</v>
      </c>
      <c r="AE6357" s="1">
        <v>0</v>
      </c>
      <c r="AG6357" s="1">
        <v>1</v>
      </c>
      <c r="AH6357" s="1">
        <v>0</v>
      </c>
    </row>
    <row r="6358" spans="1:34">
      <c r="A6358" s="1" t="s">
        <v>16273</v>
      </c>
      <c r="B6358" s="1" t="s">
        <v>16274</v>
      </c>
      <c r="C6358" s="1" t="s">
        <v>149</v>
      </c>
      <c r="D6358" s="1">
        <v>10</v>
      </c>
      <c r="E6358" s="4">
        <v>44712</v>
      </c>
      <c r="F6358" s="1" t="s">
        <v>20802</v>
      </c>
      <c r="G6358" s="1" t="s">
        <v>1821</v>
      </c>
      <c r="H6358" s="1" t="s">
        <v>73</v>
      </c>
      <c r="I6358" s="1">
        <v>0</v>
      </c>
      <c r="J6358" s="1" t="s">
        <v>434</v>
      </c>
      <c r="K6358" s="1">
        <v>0.4</v>
      </c>
      <c r="L6358" s="1" t="s">
        <v>75</v>
      </c>
      <c r="M6358" s="1">
        <v>0</v>
      </c>
      <c r="O6358" s="1">
        <v>0</v>
      </c>
      <c r="Q6358" s="1">
        <v>0</v>
      </c>
      <c r="S6358" s="1">
        <v>0</v>
      </c>
      <c r="U6358" s="1">
        <v>0</v>
      </c>
      <c r="W6358" s="1">
        <v>0</v>
      </c>
      <c r="Y6358" s="1">
        <v>0</v>
      </c>
      <c r="AA6358" s="1">
        <v>0</v>
      </c>
      <c r="AC6358" s="1">
        <v>0</v>
      </c>
      <c r="AE6358" s="1">
        <v>0</v>
      </c>
      <c r="AG6358" s="1">
        <v>2</v>
      </c>
      <c r="AH6358" s="1">
        <v>7500</v>
      </c>
    </row>
    <row r="6359" spans="1:34">
      <c r="A6359" s="1" t="s">
        <v>16275</v>
      </c>
      <c r="B6359" s="1" t="s">
        <v>16276</v>
      </c>
      <c r="C6359" s="1" t="s">
        <v>118</v>
      </c>
      <c r="D6359" s="1">
        <v>3</v>
      </c>
      <c r="E6359" s="4">
        <v>44613</v>
      </c>
      <c r="F6359" s="1" t="s">
        <v>16277</v>
      </c>
      <c r="G6359" s="1" t="s">
        <v>80</v>
      </c>
      <c r="H6359" s="1" t="s">
        <v>65</v>
      </c>
      <c r="I6359" s="1">
        <v>0.4</v>
      </c>
      <c r="J6359" s="1" t="s">
        <v>75</v>
      </c>
      <c r="K6359" s="1">
        <v>0</v>
      </c>
      <c r="M6359" s="1">
        <v>0</v>
      </c>
      <c r="O6359" s="1">
        <v>0</v>
      </c>
      <c r="Q6359" s="1">
        <v>0</v>
      </c>
      <c r="S6359" s="1">
        <v>0</v>
      </c>
      <c r="U6359" s="1">
        <v>0</v>
      </c>
      <c r="W6359" s="1">
        <v>0</v>
      </c>
      <c r="Y6359" s="1">
        <v>0</v>
      </c>
      <c r="AA6359" s="1">
        <v>0</v>
      </c>
      <c r="AC6359" s="1">
        <v>0</v>
      </c>
      <c r="AE6359" s="1">
        <v>0</v>
      </c>
      <c r="AG6359" s="1">
        <v>1</v>
      </c>
      <c r="AH6359" s="1">
        <v>0</v>
      </c>
    </row>
    <row r="6360" spans="1:34">
      <c r="A6360" s="1" t="s">
        <v>16278</v>
      </c>
      <c r="B6360" s="1" t="s">
        <v>16279</v>
      </c>
      <c r="C6360" s="1" t="s">
        <v>98</v>
      </c>
      <c r="D6360" s="1">
        <v>10</v>
      </c>
      <c r="E6360" s="4">
        <v>44644</v>
      </c>
      <c r="F6360" s="1" t="s">
        <v>16280</v>
      </c>
      <c r="G6360" s="1" t="s">
        <v>80</v>
      </c>
      <c r="H6360" s="1" t="s">
        <v>73</v>
      </c>
      <c r="I6360" s="1">
        <v>0</v>
      </c>
      <c r="J6360" s="1" t="s">
        <v>81</v>
      </c>
      <c r="K6360" s="1">
        <v>0.73</v>
      </c>
      <c r="L6360" s="1" t="s">
        <v>82</v>
      </c>
      <c r="M6360" s="1">
        <v>0.75</v>
      </c>
      <c r="N6360" s="1" t="s">
        <v>83</v>
      </c>
      <c r="O6360" s="1">
        <v>0.78</v>
      </c>
      <c r="P6360" s="1" t="s">
        <v>84</v>
      </c>
      <c r="Q6360" s="1">
        <v>0.8</v>
      </c>
      <c r="R6360" s="1" t="s">
        <v>85</v>
      </c>
      <c r="S6360" s="1">
        <v>0</v>
      </c>
      <c r="U6360" s="1">
        <v>0</v>
      </c>
      <c r="W6360" s="1">
        <v>0</v>
      </c>
      <c r="Y6360" s="1">
        <v>0</v>
      </c>
      <c r="AA6360" s="1">
        <v>0</v>
      </c>
      <c r="AC6360" s="1">
        <v>0</v>
      </c>
      <c r="AE6360" s="1">
        <v>0</v>
      </c>
      <c r="AG6360" s="1">
        <v>4</v>
      </c>
      <c r="AH6360" s="1">
        <v>15000</v>
      </c>
    </row>
    <row r="6361" spans="1:34">
      <c r="A6361" s="1" t="s">
        <v>16281</v>
      </c>
      <c r="B6361" s="1" t="s">
        <v>16282</v>
      </c>
      <c r="C6361" s="1" t="s">
        <v>70</v>
      </c>
      <c r="D6361" s="1">
        <v>27</v>
      </c>
      <c r="E6361" s="4">
        <v>44709</v>
      </c>
      <c r="F6361" s="1" t="s">
        <v>16283</v>
      </c>
      <c r="G6361" s="1" t="s">
        <v>80</v>
      </c>
      <c r="H6361" s="1" t="s">
        <v>73</v>
      </c>
      <c r="I6361" s="1">
        <v>0</v>
      </c>
      <c r="J6361" s="1" t="s">
        <v>397</v>
      </c>
      <c r="K6361" s="1">
        <v>0.55000000000000004</v>
      </c>
      <c r="L6361" s="1" t="s">
        <v>82</v>
      </c>
      <c r="M6361" s="1">
        <v>0.6</v>
      </c>
      <c r="N6361" s="1" t="s">
        <v>83</v>
      </c>
      <c r="O6361" s="1">
        <v>0.75</v>
      </c>
      <c r="P6361" s="1" t="s">
        <v>84</v>
      </c>
      <c r="Q6361" s="1">
        <v>0.8</v>
      </c>
      <c r="R6361" s="1" t="s">
        <v>85</v>
      </c>
      <c r="S6361" s="1">
        <v>0</v>
      </c>
      <c r="U6361" s="1">
        <v>0</v>
      </c>
      <c r="W6361" s="1">
        <v>0</v>
      </c>
      <c r="Y6361" s="1">
        <v>0</v>
      </c>
      <c r="AA6361" s="1">
        <v>0</v>
      </c>
      <c r="AC6361" s="1">
        <v>0</v>
      </c>
      <c r="AE6361" s="1">
        <v>0</v>
      </c>
      <c r="AG6361" s="1">
        <v>4</v>
      </c>
      <c r="AH6361" s="1">
        <v>8000</v>
      </c>
    </row>
    <row r="6362" spans="1:34">
      <c r="A6362" s="1" t="s">
        <v>16284</v>
      </c>
      <c r="B6362" s="1" t="s">
        <v>16285</v>
      </c>
      <c r="C6362" s="1" t="s">
        <v>680</v>
      </c>
      <c r="D6362" s="1">
        <v>48</v>
      </c>
      <c r="E6362" s="1">
        <v>44336</v>
      </c>
      <c r="F6362" s="1" t="s">
        <v>20332</v>
      </c>
      <c r="G6362" s="1" t="s">
        <v>72</v>
      </c>
      <c r="H6362" s="1" t="s">
        <v>73</v>
      </c>
      <c r="I6362" s="1">
        <v>0</v>
      </c>
      <c r="J6362" s="1" t="s">
        <v>81</v>
      </c>
      <c r="K6362" s="1">
        <v>0.8</v>
      </c>
      <c r="L6362" s="1" t="s">
        <v>75</v>
      </c>
      <c r="M6362" s="1">
        <v>0</v>
      </c>
      <c r="O6362" s="1">
        <v>0</v>
      </c>
      <c r="Q6362" s="1">
        <v>0</v>
      </c>
      <c r="S6362" s="1">
        <v>0</v>
      </c>
      <c r="U6362" s="1">
        <v>0</v>
      </c>
      <c r="W6362" s="1">
        <v>0</v>
      </c>
      <c r="Y6362" s="1">
        <v>0</v>
      </c>
      <c r="AA6362" s="1">
        <v>0</v>
      </c>
      <c r="AC6362" s="1">
        <v>0</v>
      </c>
      <c r="AE6362" s="1">
        <v>0</v>
      </c>
      <c r="AG6362" s="1">
        <v>2</v>
      </c>
      <c r="AH6362" s="1">
        <v>15000</v>
      </c>
    </row>
    <row r="6363" spans="1:34">
      <c r="A6363" s="1" t="s">
        <v>16286</v>
      </c>
      <c r="B6363" s="1" t="s">
        <v>16287</v>
      </c>
      <c r="C6363" s="1" t="s">
        <v>146</v>
      </c>
      <c r="D6363" s="1">
        <v>14</v>
      </c>
      <c r="E6363" s="4">
        <v>44725</v>
      </c>
      <c r="F6363" s="1" t="s">
        <v>16288</v>
      </c>
      <c r="G6363" s="1" t="s">
        <v>72</v>
      </c>
      <c r="H6363" s="1" t="s">
        <v>65</v>
      </c>
      <c r="I6363" s="1">
        <v>0.4</v>
      </c>
      <c r="J6363" s="1" t="s">
        <v>75</v>
      </c>
      <c r="K6363" s="1">
        <v>0</v>
      </c>
      <c r="M6363" s="1">
        <v>0</v>
      </c>
      <c r="O6363" s="1">
        <v>0</v>
      </c>
      <c r="Q6363" s="1">
        <v>0</v>
      </c>
      <c r="S6363" s="1">
        <v>0</v>
      </c>
      <c r="U6363" s="1">
        <v>0</v>
      </c>
      <c r="W6363" s="1">
        <v>0</v>
      </c>
      <c r="Y6363" s="1">
        <v>0</v>
      </c>
      <c r="AA6363" s="1">
        <v>0</v>
      </c>
      <c r="AC6363" s="1">
        <v>0</v>
      </c>
      <c r="AE6363" s="1">
        <v>0</v>
      </c>
      <c r="AG6363" s="1">
        <v>1</v>
      </c>
      <c r="AH6363" s="1">
        <v>0</v>
      </c>
    </row>
    <row r="6364" spans="1:34">
      <c r="A6364" s="1" t="s">
        <v>16289</v>
      </c>
      <c r="B6364" s="1" t="s">
        <v>16290</v>
      </c>
      <c r="C6364" s="1" t="s">
        <v>350</v>
      </c>
      <c r="D6364" s="1">
        <v>30</v>
      </c>
      <c r="E6364" s="1">
        <v>42214</v>
      </c>
      <c r="F6364" s="1" t="s">
        <v>20332</v>
      </c>
      <c r="G6364" s="1" t="s">
        <v>72</v>
      </c>
      <c r="H6364" s="1" t="s">
        <v>65</v>
      </c>
      <c r="I6364" s="1">
        <v>0.7</v>
      </c>
      <c r="J6364" s="1" t="s">
        <v>75</v>
      </c>
      <c r="K6364" s="1">
        <v>0</v>
      </c>
      <c r="M6364" s="1">
        <v>0</v>
      </c>
      <c r="O6364" s="1">
        <v>0</v>
      </c>
      <c r="Q6364" s="1">
        <v>0</v>
      </c>
      <c r="S6364" s="1">
        <v>0</v>
      </c>
      <c r="U6364" s="1">
        <v>0</v>
      </c>
      <c r="W6364" s="1">
        <v>0</v>
      </c>
      <c r="Y6364" s="1">
        <v>0</v>
      </c>
      <c r="AA6364" s="1">
        <v>0</v>
      </c>
      <c r="AC6364" s="1">
        <v>0</v>
      </c>
      <c r="AE6364" s="1">
        <v>0</v>
      </c>
      <c r="AG6364" s="1">
        <v>1</v>
      </c>
      <c r="AH6364" s="1">
        <v>0</v>
      </c>
    </row>
    <row r="6365" spans="1:34">
      <c r="A6365" s="1" t="s">
        <v>16291</v>
      </c>
      <c r="B6365" s="1" t="s">
        <v>16292</v>
      </c>
      <c r="C6365" s="1" t="s">
        <v>112</v>
      </c>
      <c r="D6365" s="1">
        <v>42</v>
      </c>
      <c r="E6365" s="4">
        <v>44545</v>
      </c>
      <c r="F6365" s="1" t="s">
        <v>16293</v>
      </c>
      <c r="G6365" s="1" t="s">
        <v>72</v>
      </c>
      <c r="H6365" s="1" t="s">
        <v>65</v>
      </c>
      <c r="I6365" s="1">
        <v>0.6</v>
      </c>
      <c r="J6365" s="1" t="s">
        <v>75</v>
      </c>
      <c r="K6365" s="1">
        <v>0</v>
      </c>
      <c r="M6365" s="1">
        <v>0</v>
      </c>
      <c r="O6365" s="1">
        <v>0</v>
      </c>
      <c r="Q6365" s="1">
        <v>0</v>
      </c>
      <c r="S6365" s="1">
        <v>0</v>
      </c>
      <c r="U6365" s="1">
        <v>0</v>
      </c>
      <c r="W6365" s="1">
        <v>0</v>
      </c>
      <c r="Y6365" s="1">
        <v>0</v>
      </c>
      <c r="AA6365" s="1">
        <v>0</v>
      </c>
      <c r="AC6365" s="1">
        <v>0</v>
      </c>
      <c r="AE6365" s="1">
        <v>0</v>
      </c>
      <c r="AG6365" s="1">
        <v>1</v>
      </c>
      <c r="AH6365" s="1">
        <v>0</v>
      </c>
    </row>
    <row r="6366" spans="1:34">
      <c r="A6366" s="1" t="s">
        <v>16294</v>
      </c>
      <c r="B6366" s="1" t="s">
        <v>16295</v>
      </c>
      <c r="C6366" s="1" t="s">
        <v>964</v>
      </c>
      <c r="D6366" s="1">
        <v>7</v>
      </c>
      <c r="E6366" s="1">
        <v>44285</v>
      </c>
      <c r="F6366" s="1" t="s">
        <v>20332</v>
      </c>
      <c r="G6366" s="1" t="s">
        <v>72</v>
      </c>
      <c r="H6366" s="1" t="s">
        <v>65</v>
      </c>
      <c r="I6366" s="1">
        <v>0.8</v>
      </c>
      <c r="J6366" s="1" t="s">
        <v>75</v>
      </c>
      <c r="K6366" s="1">
        <v>0</v>
      </c>
      <c r="M6366" s="1">
        <v>0</v>
      </c>
      <c r="O6366" s="1">
        <v>0</v>
      </c>
      <c r="Q6366" s="1">
        <v>0</v>
      </c>
      <c r="S6366" s="1">
        <v>0</v>
      </c>
      <c r="U6366" s="1">
        <v>0</v>
      </c>
      <c r="W6366" s="1">
        <v>0</v>
      </c>
      <c r="Y6366" s="1">
        <v>0</v>
      </c>
      <c r="AA6366" s="1">
        <v>0</v>
      </c>
      <c r="AC6366" s="1">
        <v>0</v>
      </c>
      <c r="AE6366" s="1">
        <v>0</v>
      </c>
      <c r="AG6366" s="1">
        <v>1</v>
      </c>
      <c r="AH6366" s="1">
        <v>0</v>
      </c>
    </row>
    <row r="6367" spans="1:34">
      <c r="A6367" s="1" t="s">
        <v>16296</v>
      </c>
      <c r="B6367" s="1" t="s">
        <v>16297</v>
      </c>
      <c r="C6367" s="1" t="s">
        <v>491</v>
      </c>
      <c r="D6367" s="1">
        <v>43</v>
      </c>
      <c r="E6367" s="1">
        <v>41207</v>
      </c>
      <c r="F6367" s="1" t="s">
        <v>20332</v>
      </c>
      <c r="G6367" s="1" t="s">
        <v>72</v>
      </c>
      <c r="H6367" s="1" t="s">
        <v>73</v>
      </c>
      <c r="I6367" s="1">
        <v>0</v>
      </c>
      <c r="J6367" s="1" t="s">
        <v>615</v>
      </c>
      <c r="K6367" s="1">
        <v>0.8</v>
      </c>
      <c r="L6367" s="1" t="s">
        <v>75</v>
      </c>
      <c r="M6367" s="1">
        <v>0</v>
      </c>
      <c r="O6367" s="1">
        <v>0</v>
      </c>
      <c r="Q6367" s="1">
        <v>0</v>
      </c>
      <c r="S6367" s="1">
        <v>0</v>
      </c>
      <c r="U6367" s="1">
        <v>0</v>
      </c>
      <c r="W6367" s="1">
        <v>0</v>
      </c>
      <c r="Y6367" s="1">
        <v>0</v>
      </c>
      <c r="AA6367" s="1">
        <v>0</v>
      </c>
      <c r="AC6367" s="1">
        <v>0</v>
      </c>
      <c r="AE6367" s="1">
        <v>0</v>
      </c>
      <c r="AG6367" s="1">
        <v>2</v>
      </c>
      <c r="AH6367" s="1">
        <v>7999.99</v>
      </c>
    </row>
    <row r="6368" spans="1:34">
      <c r="A6368" s="1" t="s">
        <v>16298</v>
      </c>
      <c r="B6368" s="1" t="s">
        <v>16299</v>
      </c>
      <c r="C6368" s="1" t="s">
        <v>235</v>
      </c>
      <c r="D6368" s="1">
        <v>50</v>
      </c>
      <c r="E6368" s="1">
        <v>44677</v>
      </c>
      <c r="F6368" s="1" t="s">
        <v>20803</v>
      </c>
      <c r="G6368" s="1" t="s">
        <v>72</v>
      </c>
      <c r="H6368" s="1" t="s">
        <v>65</v>
      </c>
      <c r="I6368" s="1">
        <v>0.6</v>
      </c>
      <c r="J6368" s="1" t="s">
        <v>75</v>
      </c>
      <c r="K6368" s="1">
        <v>0</v>
      </c>
      <c r="M6368" s="1">
        <v>0</v>
      </c>
      <c r="O6368" s="1">
        <v>0</v>
      </c>
      <c r="Q6368" s="1">
        <v>0</v>
      </c>
      <c r="S6368" s="1">
        <v>0</v>
      </c>
      <c r="U6368" s="1">
        <v>0</v>
      </c>
      <c r="W6368" s="1">
        <v>0</v>
      </c>
      <c r="Y6368" s="1">
        <v>0</v>
      </c>
      <c r="AA6368" s="1">
        <v>0</v>
      </c>
      <c r="AC6368" s="1">
        <v>0</v>
      </c>
      <c r="AE6368" s="1">
        <v>0</v>
      </c>
      <c r="AG6368" s="1">
        <v>1</v>
      </c>
      <c r="AH6368" s="1">
        <v>0</v>
      </c>
    </row>
    <row r="6369" spans="1:34">
      <c r="A6369" s="1" t="s">
        <v>16300</v>
      </c>
      <c r="B6369" s="1" t="s">
        <v>16301</v>
      </c>
      <c r="C6369" s="1" t="s">
        <v>112</v>
      </c>
      <c r="D6369" s="1">
        <v>21</v>
      </c>
      <c r="E6369" s="1">
        <v>44650</v>
      </c>
      <c r="F6369" s="1" t="s">
        <v>20804</v>
      </c>
      <c r="G6369" s="1" t="s">
        <v>72</v>
      </c>
      <c r="H6369" s="1" t="s">
        <v>65</v>
      </c>
      <c r="I6369" s="1">
        <v>0.8</v>
      </c>
      <c r="J6369" s="1" t="s">
        <v>75</v>
      </c>
      <c r="K6369" s="1">
        <v>0</v>
      </c>
      <c r="M6369" s="1">
        <v>0</v>
      </c>
      <c r="O6369" s="1">
        <v>0</v>
      </c>
      <c r="Q6369" s="1">
        <v>0</v>
      </c>
      <c r="S6369" s="1">
        <v>0</v>
      </c>
      <c r="U6369" s="1">
        <v>0</v>
      </c>
      <c r="W6369" s="1">
        <v>0</v>
      </c>
      <c r="Y6369" s="1">
        <v>0</v>
      </c>
      <c r="AA6369" s="1">
        <v>0</v>
      </c>
      <c r="AC6369" s="1">
        <v>0</v>
      </c>
      <c r="AE6369" s="1">
        <v>0</v>
      </c>
      <c r="AG6369" s="1">
        <v>1</v>
      </c>
      <c r="AH6369" s="1">
        <v>0</v>
      </c>
    </row>
    <row r="6370" spans="1:34">
      <c r="A6370" s="1" t="s">
        <v>16302</v>
      </c>
      <c r="B6370" s="1" t="s">
        <v>16303</v>
      </c>
      <c r="C6370" s="1" t="s">
        <v>779</v>
      </c>
      <c r="D6370" s="1">
        <v>38</v>
      </c>
      <c r="E6370" s="4">
        <v>44558</v>
      </c>
      <c r="F6370" s="1" t="s">
        <v>16304</v>
      </c>
      <c r="G6370" s="1" t="s">
        <v>80</v>
      </c>
      <c r="H6370" s="1" t="s">
        <v>73</v>
      </c>
      <c r="I6370" s="1">
        <v>0</v>
      </c>
      <c r="J6370" s="1" t="s">
        <v>1490</v>
      </c>
      <c r="K6370" s="1">
        <v>0.8</v>
      </c>
      <c r="L6370" s="1" t="s">
        <v>75</v>
      </c>
      <c r="M6370" s="1">
        <v>0</v>
      </c>
      <c r="O6370" s="1">
        <v>0</v>
      </c>
      <c r="Q6370" s="1">
        <v>0</v>
      </c>
      <c r="S6370" s="1">
        <v>0</v>
      </c>
      <c r="U6370" s="1">
        <v>0</v>
      </c>
      <c r="W6370" s="1">
        <v>0</v>
      </c>
      <c r="Y6370" s="1">
        <v>0</v>
      </c>
      <c r="AA6370" s="1">
        <v>0</v>
      </c>
      <c r="AC6370" s="1">
        <v>0</v>
      </c>
      <c r="AE6370" s="1">
        <v>0</v>
      </c>
      <c r="AG6370" s="1">
        <v>2</v>
      </c>
      <c r="AH6370" s="1">
        <v>5000</v>
      </c>
    </row>
    <row r="6371" spans="1:34">
      <c r="A6371" s="1" t="s">
        <v>16305</v>
      </c>
      <c r="B6371" s="1" t="s">
        <v>16306</v>
      </c>
      <c r="C6371" s="1" t="s">
        <v>92</v>
      </c>
      <c r="H6371" s="1" t="s">
        <v>65</v>
      </c>
      <c r="I6371" s="1" t="s">
        <v>66</v>
      </c>
      <c r="V6371" s="1" t="s">
        <v>67</v>
      </c>
    </row>
    <row r="6372" spans="1:34">
      <c r="A6372" s="1" t="s">
        <v>16307</v>
      </c>
      <c r="B6372" s="1" t="s">
        <v>16308</v>
      </c>
      <c r="C6372" s="1" t="s">
        <v>64</v>
      </c>
      <c r="H6372" s="1" t="s">
        <v>65</v>
      </c>
      <c r="I6372" s="1" t="s">
        <v>66</v>
      </c>
      <c r="V6372" s="1" t="s">
        <v>67</v>
      </c>
    </row>
    <row r="6373" spans="1:34">
      <c r="A6373" s="1" t="s">
        <v>16309</v>
      </c>
      <c r="B6373" s="1" t="s">
        <v>16310</v>
      </c>
      <c r="C6373" s="1" t="s">
        <v>95</v>
      </c>
      <c r="D6373" s="1">
        <v>7</v>
      </c>
      <c r="E6373" s="1">
        <v>44697</v>
      </c>
      <c r="F6373" s="1" t="s">
        <v>20805</v>
      </c>
      <c r="G6373" s="1" t="s">
        <v>72</v>
      </c>
      <c r="H6373" s="1" t="s">
        <v>65</v>
      </c>
      <c r="I6373" s="1">
        <v>0.8</v>
      </c>
      <c r="J6373" s="1" t="s">
        <v>75</v>
      </c>
      <c r="K6373" s="1">
        <v>0</v>
      </c>
      <c r="M6373" s="1">
        <v>0</v>
      </c>
      <c r="O6373" s="1">
        <v>0</v>
      </c>
      <c r="Q6373" s="1">
        <v>0</v>
      </c>
      <c r="S6373" s="1">
        <v>0</v>
      </c>
      <c r="U6373" s="1">
        <v>0</v>
      </c>
      <c r="W6373" s="1">
        <v>0</v>
      </c>
      <c r="Y6373" s="1">
        <v>0</v>
      </c>
      <c r="AA6373" s="1">
        <v>0</v>
      </c>
      <c r="AC6373" s="1">
        <v>0</v>
      </c>
      <c r="AE6373" s="1">
        <v>0</v>
      </c>
      <c r="AG6373" s="1">
        <v>1</v>
      </c>
      <c r="AH6373" s="1">
        <v>0</v>
      </c>
    </row>
    <row r="6374" spans="1:34">
      <c r="A6374" s="1" t="s">
        <v>16311</v>
      </c>
      <c r="B6374" s="1" t="s">
        <v>16312</v>
      </c>
      <c r="C6374" s="1" t="s">
        <v>129</v>
      </c>
      <c r="D6374" s="1">
        <v>12</v>
      </c>
      <c r="E6374" s="1">
        <v>44091</v>
      </c>
      <c r="F6374" s="1" t="s">
        <v>20332</v>
      </c>
      <c r="G6374" s="1" t="s">
        <v>72</v>
      </c>
      <c r="H6374" s="1" t="s">
        <v>73</v>
      </c>
      <c r="I6374" s="1">
        <v>0</v>
      </c>
      <c r="J6374" s="1" t="s">
        <v>187</v>
      </c>
      <c r="K6374" s="1">
        <v>0.8</v>
      </c>
      <c r="L6374" s="1" t="s">
        <v>75</v>
      </c>
      <c r="M6374" s="1">
        <v>0</v>
      </c>
      <c r="O6374" s="1">
        <v>0</v>
      </c>
      <c r="Q6374" s="1">
        <v>0</v>
      </c>
      <c r="S6374" s="1">
        <v>0</v>
      </c>
      <c r="U6374" s="1">
        <v>0</v>
      </c>
      <c r="W6374" s="1">
        <v>0</v>
      </c>
      <c r="Y6374" s="1">
        <v>0</v>
      </c>
      <c r="AA6374" s="1">
        <v>0</v>
      </c>
      <c r="AC6374" s="1">
        <v>0</v>
      </c>
      <c r="AE6374" s="1">
        <v>0</v>
      </c>
      <c r="AG6374" s="1">
        <v>2</v>
      </c>
      <c r="AH6374" s="1">
        <v>9000</v>
      </c>
    </row>
    <row r="6375" spans="1:34">
      <c r="A6375" s="1" t="s">
        <v>16313</v>
      </c>
      <c r="B6375" s="1" t="s">
        <v>16314</v>
      </c>
      <c r="C6375" s="1" t="s">
        <v>179</v>
      </c>
      <c r="D6375" s="1">
        <v>6</v>
      </c>
      <c r="E6375" s="4">
        <v>44601</v>
      </c>
      <c r="F6375" s="1" t="s">
        <v>16315</v>
      </c>
      <c r="G6375" s="1" t="s">
        <v>72</v>
      </c>
      <c r="H6375" s="1" t="s">
        <v>65</v>
      </c>
      <c r="I6375" s="1">
        <v>0.7</v>
      </c>
      <c r="J6375" s="1" t="s">
        <v>75</v>
      </c>
      <c r="K6375" s="1">
        <v>0</v>
      </c>
      <c r="M6375" s="1">
        <v>0</v>
      </c>
      <c r="O6375" s="1">
        <v>0</v>
      </c>
      <c r="Q6375" s="1">
        <v>0</v>
      </c>
      <c r="S6375" s="1">
        <v>0</v>
      </c>
      <c r="U6375" s="1">
        <v>0</v>
      </c>
      <c r="W6375" s="1">
        <v>0</v>
      </c>
      <c r="Y6375" s="1">
        <v>0</v>
      </c>
      <c r="AA6375" s="1">
        <v>0</v>
      </c>
      <c r="AC6375" s="1">
        <v>0</v>
      </c>
      <c r="AE6375" s="1">
        <v>0</v>
      </c>
      <c r="AG6375" s="1">
        <v>1</v>
      </c>
      <c r="AH6375" s="1">
        <v>0</v>
      </c>
    </row>
    <row r="6376" spans="1:34">
      <c r="A6376" s="1" t="s">
        <v>16316</v>
      </c>
      <c r="B6376" s="1" t="s">
        <v>16317</v>
      </c>
      <c r="C6376" s="1" t="s">
        <v>626</v>
      </c>
      <c r="D6376" s="1">
        <v>18</v>
      </c>
      <c r="E6376" s="1">
        <v>41864</v>
      </c>
      <c r="F6376" s="1" t="s">
        <v>20332</v>
      </c>
      <c r="G6376" s="1" t="s">
        <v>72</v>
      </c>
      <c r="H6376" s="1" t="s">
        <v>73</v>
      </c>
      <c r="I6376" s="1">
        <v>0</v>
      </c>
      <c r="J6376" s="1" t="s">
        <v>20806</v>
      </c>
      <c r="K6376" s="1">
        <v>0.6</v>
      </c>
      <c r="L6376" s="1" t="s">
        <v>75</v>
      </c>
      <c r="M6376" s="1">
        <v>0</v>
      </c>
      <c r="O6376" s="1">
        <v>0</v>
      </c>
      <c r="Q6376" s="1">
        <v>0</v>
      </c>
      <c r="S6376" s="1">
        <v>0</v>
      </c>
      <c r="U6376" s="1">
        <v>0</v>
      </c>
      <c r="W6376" s="1">
        <v>0</v>
      </c>
      <c r="Y6376" s="1">
        <v>0</v>
      </c>
      <c r="AA6376" s="1">
        <v>0</v>
      </c>
      <c r="AC6376" s="1">
        <v>0</v>
      </c>
      <c r="AE6376" s="1">
        <v>0</v>
      </c>
      <c r="AG6376" s="1">
        <v>5</v>
      </c>
      <c r="AH6376" s="1">
        <v>0</v>
      </c>
    </row>
    <row r="6377" spans="1:34">
      <c r="A6377" s="1" t="s">
        <v>16318</v>
      </c>
      <c r="B6377" s="1" t="s">
        <v>16319</v>
      </c>
      <c r="C6377" s="1" t="s">
        <v>92</v>
      </c>
      <c r="D6377" s="1">
        <v>4</v>
      </c>
      <c r="E6377" s="4">
        <v>44650</v>
      </c>
      <c r="F6377" s="1" t="s">
        <v>16320</v>
      </c>
      <c r="G6377" s="1" t="s">
        <v>80</v>
      </c>
      <c r="H6377" s="1" t="s">
        <v>73</v>
      </c>
      <c r="I6377" s="1">
        <v>0</v>
      </c>
      <c r="J6377" s="1" t="s">
        <v>1490</v>
      </c>
      <c r="K6377" s="1">
        <v>0.8</v>
      </c>
      <c r="L6377" s="1" t="s">
        <v>75</v>
      </c>
      <c r="M6377" s="1">
        <v>0</v>
      </c>
      <c r="O6377" s="1">
        <v>0</v>
      </c>
      <c r="Q6377" s="1">
        <v>0</v>
      </c>
      <c r="S6377" s="1">
        <v>0</v>
      </c>
      <c r="U6377" s="1">
        <v>0</v>
      </c>
      <c r="W6377" s="1">
        <v>0</v>
      </c>
      <c r="Y6377" s="1">
        <v>0</v>
      </c>
      <c r="AA6377" s="1">
        <v>0</v>
      </c>
      <c r="AC6377" s="1">
        <v>0</v>
      </c>
      <c r="AE6377" s="1">
        <v>0</v>
      </c>
      <c r="AG6377" s="1">
        <v>2</v>
      </c>
      <c r="AH6377" s="1">
        <v>5000</v>
      </c>
    </row>
    <row r="6378" spans="1:34">
      <c r="A6378" s="1" t="s">
        <v>16321</v>
      </c>
      <c r="B6378" s="1" t="s">
        <v>16322</v>
      </c>
      <c r="C6378" s="1" t="s">
        <v>149</v>
      </c>
      <c r="D6378" s="1">
        <v>7</v>
      </c>
      <c r="E6378" s="1">
        <v>43553</v>
      </c>
      <c r="F6378" s="1" t="s">
        <v>20332</v>
      </c>
      <c r="G6378" s="1" t="s">
        <v>72</v>
      </c>
      <c r="H6378" s="1" t="s">
        <v>65</v>
      </c>
      <c r="I6378" s="1">
        <v>0.6</v>
      </c>
      <c r="J6378" s="1" t="s">
        <v>75</v>
      </c>
      <c r="K6378" s="1">
        <v>0</v>
      </c>
      <c r="M6378" s="1">
        <v>0</v>
      </c>
      <c r="O6378" s="1">
        <v>0</v>
      </c>
      <c r="Q6378" s="1">
        <v>0</v>
      </c>
      <c r="S6378" s="1">
        <v>0</v>
      </c>
      <c r="U6378" s="1">
        <v>0</v>
      </c>
      <c r="W6378" s="1">
        <v>0</v>
      </c>
      <c r="Y6378" s="1">
        <v>0</v>
      </c>
      <c r="AA6378" s="1">
        <v>0</v>
      </c>
      <c r="AC6378" s="1">
        <v>0</v>
      </c>
      <c r="AE6378" s="1">
        <v>0</v>
      </c>
      <c r="AG6378" s="1">
        <v>1</v>
      </c>
      <c r="AH6378" s="1">
        <v>0</v>
      </c>
    </row>
    <row r="6379" spans="1:34">
      <c r="A6379" s="1" t="s">
        <v>16323</v>
      </c>
      <c r="B6379" s="1" t="s">
        <v>16324</v>
      </c>
      <c r="C6379" s="1" t="s">
        <v>118</v>
      </c>
      <c r="D6379" s="1">
        <v>7</v>
      </c>
      <c r="E6379" s="1">
        <v>44655</v>
      </c>
      <c r="F6379" s="1" t="s">
        <v>20807</v>
      </c>
      <c r="G6379" s="1" t="s">
        <v>72</v>
      </c>
      <c r="H6379" s="1" t="s">
        <v>65</v>
      </c>
      <c r="I6379" s="1">
        <v>0.6</v>
      </c>
      <c r="J6379" s="1" t="s">
        <v>75</v>
      </c>
      <c r="K6379" s="1">
        <v>0</v>
      </c>
      <c r="M6379" s="1">
        <v>0</v>
      </c>
      <c r="O6379" s="1">
        <v>0</v>
      </c>
      <c r="Q6379" s="1">
        <v>0</v>
      </c>
      <c r="S6379" s="1">
        <v>0</v>
      </c>
      <c r="U6379" s="1">
        <v>0</v>
      </c>
      <c r="W6379" s="1">
        <v>0</v>
      </c>
      <c r="Y6379" s="1">
        <v>0</v>
      </c>
      <c r="AA6379" s="1">
        <v>0</v>
      </c>
      <c r="AC6379" s="1">
        <v>0</v>
      </c>
      <c r="AE6379" s="1">
        <v>0</v>
      </c>
      <c r="AG6379" s="1">
        <v>1</v>
      </c>
      <c r="AH6379" s="1">
        <v>0</v>
      </c>
    </row>
    <row r="6380" spans="1:34">
      <c r="A6380" s="1" t="s">
        <v>16325</v>
      </c>
      <c r="B6380" s="1" t="s">
        <v>16326</v>
      </c>
      <c r="C6380" s="1" t="s">
        <v>1916</v>
      </c>
      <c r="D6380" s="1">
        <v>309</v>
      </c>
      <c r="E6380" s="1">
        <v>43784</v>
      </c>
      <c r="F6380" s="1" t="s">
        <v>20332</v>
      </c>
      <c r="G6380" s="1" t="s">
        <v>72</v>
      </c>
      <c r="H6380" s="1" t="s">
        <v>73</v>
      </c>
      <c r="I6380" s="1">
        <v>0</v>
      </c>
      <c r="J6380" s="1" t="s">
        <v>651</v>
      </c>
      <c r="K6380" s="1">
        <v>0.5</v>
      </c>
      <c r="L6380" s="1" t="s">
        <v>75</v>
      </c>
      <c r="M6380" s="1">
        <v>0</v>
      </c>
      <c r="O6380" s="1">
        <v>0</v>
      </c>
      <c r="Q6380" s="1">
        <v>0</v>
      </c>
      <c r="S6380" s="1">
        <v>0</v>
      </c>
      <c r="U6380" s="1">
        <v>0</v>
      </c>
      <c r="W6380" s="1">
        <v>0</v>
      </c>
      <c r="Y6380" s="1">
        <v>0</v>
      </c>
      <c r="AA6380" s="1">
        <v>0</v>
      </c>
      <c r="AC6380" s="1">
        <v>0</v>
      </c>
      <c r="AE6380" s="1">
        <v>0</v>
      </c>
      <c r="AG6380" s="1">
        <v>2</v>
      </c>
      <c r="AH6380" s="1">
        <v>14999.99</v>
      </c>
    </row>
    <row r="6381" spans="1:34">
      <c r="A6381" s="1" t="s">
        <v>16327</v>
      </c>
      <c r="B6381" s="1" t="s">
        <v>16328</v>
      </c>
      <c r="C6381" s="1" t="s">
        <v>132</v>
      </c>
      <c r="D6381" s="1">
        <v>51</v>
      </c>
      <c r="E6381" s="1">
        <v>39525</v>
      </c>
      <c r="F6381" s="1" t="s">
        <v>20332</v>
      </c>
      <c r="G6381" s="1" t="s">
        <v>72</v>
      </c>
      <c r="H6381" s="1" t="s">
        <v>65</v>
      </c>
      <c r="I6381" s="1">
        <v>0.8</v>
      </c>
      <c r="J6381" s="1" t="s">
        <v>75</v>
      </c>
      <c r="K6381" s="1">
        <v>0</v>
      </c>
      <c r="M6381" s="1">
        <v>0</v>
      </c>
      <c r="O6381" s="1">
        <v>0</v>
      </c>
      <c r="Q6381" s="1">
        <v>0</v>
      </c>
      <c r="S6381" s="1">
        <v>0</v>
      </c>
      <c r="U6381" s="1">
        <v>0</v>
      </c>
      <c r="W6381" s="1">
        <v>0</v>
      </c>
      <c r="Y6381" s="1">
        <v>0</v>
      </c>
      <c r="AA6381" s="1">
        <v>0</v>
      </c>
      <c r="AC6381" s="1">
        <v>0</v>
      </c>
      <c r="AE6381" s="1">
        <v>0</v>
      </c>
      <c r="AG6381" s="1">
        <v>1</v>
      </c>
      <c r="AH6381" s="1">
        <v>0</v>
      </c>
    </row>
    <row r="6382" spans="1:34">
      <c r="A6382" s="1" t="s">
        <v>16329</v>
      </c>
      <c r="B6382" s="1" t="s">
        <v>16330</v>
      </c>
      <c r="C6382" s="1" t="s">
        <v>279</v>
      </c>
      <c r="H6382" s="1" t="s">
        <v>65</v>
      </c>
      <c r="I6382" s="1" t="s">
        <v>66</v>
      </c>
      <c r="V6382" s="1" t="s">
        <v>67</v>
      </c>
    </row>
    <row r="6383" spans="1:34">
      <c r="A6383" s="1" t="s">
        <v>16331</v>
      </c>
      <c r="B6383" s="1" t="s">
        <v>16332</v>
      </c>
      <c r="C6383" s="1" t="s">
        <v>443</v>
      </c>
      <c r="D6383" s="1">
        <v>3</v>
      </c>
      <c r="E6383" s="4">
        <v>44651</v>
      </c>
      <c r="F6383" s="1" t="s">
        <v>16333</v>
      </c>
      <c r="G6383" s="1" t="s">
        <v>72</v>
      </c>
      <c r="H6383" s="1" t="s">
        <v>65</v>
      </c>
      <c r="I6383" s="1">
        <v>0.4</v>
      </c>
      <c r="J6383" s="1" t="s">
        <v>75</v>
      </c>
      <c r="K6383" s="1">
        <v>0</v>
      </c>
      <c r="M6383" s="1">
        <v>0</v>
      </c>
      <c r="O6383" s="1">
        <v>0</v>
      </c>
      <c r="Q6383" s="1">
        <v>0</v>
      </c>
      <c r="S6383" s="1">
        <v>0</v>
      </c>
      <c r="U6383" s="1">
        <v>0</v>
      </c>
      <c r="W6383" s="1">
        <v>0</v>
      </c>
      <c r="Y6383" s="1">
        <v>0</v>
      </c>
      <c r="AA6383" s="1">
        <v>0</v>
      </c>
      <c r="AC6383" s="1">
        <v>0</v>
      </c>
      <c r="AE6383" s="1">
        <v>0</v>
      </c>
      <c r="AG6383" s="1">
        <v>1</v>
      </c>
      <c r="AH6383" s="1">
        <v>0</v>
      </c>
    </row>
    <row r="6384" spans="1:34">
      <c r="A6384" s="1" t="s">
        <v>16334</v>
      </c>
      <c r="B6384" s="1" t="s">
        <v>16335</v>
      </c>
      <c r="C6384" s="1" t="s">
        <v>620</v>
      </c>
      <c r="D6384" s="1">
        <v>102</v>
      </c>
      <c r="E6384" s="4">
        <v>44482</v>
      </c>
      <c r="F6384" s="1" t="s">
        <v>16336</v>
      </c>
      <c r="G6384" s="1" t="s">
        <v>72</v>
      </c>
      <c r="H6384" s="1" t="s">
        <v>65</v>
      </c>
      <c r="I6384" s="1">
        <v>0.8</v>
      </c>
      <c r="J6384" s="1" t="s">
        <v>75</v>
      </c>
      <c r="K6384" s="1">
        <v>0</v>
      </c>
      <c r="M6384" s="1">
        <v>0</v>
      </c>
      <c r="O6384" s="1">
        <v>0</v>
      </c>
      <c r="Q6384" s="1">
        <v>0</v>
      </c>
      <c r="S6384" s="1">
        <v>0</v>
      </c>
      <c r="U6384" s="1">
        <v>0</v>
      </c>
      <c r="W6384" s="1">
        <v>0</v>
      </c>
      <c r="Y6384" s="1">
        <v>0</v>
      </c>
      <c r="AA6384" s="1">
        <v>0</v>
      </c>
      <c r="AC6384" s="1">
        <v>0</v>
      </c>
      <c r="AE6384" s="1">
        <v>0</v>
      </c>
      <c r="AG6384" s="1">
        <v>1</v>
      </c>
      <c r="AH6384" s="1">
        <v>0</v>
      </c>
    </row>
    <row r="6385" spans="1:34">
      <c r="A6385" s="1" t="s">
        <v>16337</v>
      </c>
      <c r="B6385" s="1" t="s">
        <v>16338</v>
      </c>
      <c r="C6385" s="1" t="s">
        <v>2500</v>
      </c>
      <c r="D6385" s="1">
        <v>17</v>
      </c>
      <c r="E6385" s="4">
        <v>44707</v>
      </c>
      <c r="F6385" s="1" t="s">
        <v>16339</v>
      </c>
      <c r="G6385" s="1" t="s">
        <v>72</v>
      </c>
      <c r="H6385" s="1" t="s">
        <v>73</v>
      </c>
      <c r="I6385" s="1">
        <v>0</v>
      </c>
      <c r="J6385" s="1" t="s">
        <v>434</v>
      </c>
      <c r="K6385" s="1">
        <v>0.8</v>
      </c>
      <c r="L6385" s="1" t="s">
        <v>75</v>
      </c>
      <c r="M6385" s="1">
        <v>0</v>
      </c>
      <c r="O6385" s="1">
        <v>0</v>
      </c>
      <c r="Q6385" s="1">
        <v>0</v>
      </c>
      <c r="S6385" s="1">
        <v>0</v>
      </c>
      <c r="U6385" s="1">
        <v>0</v>
      </c>
      <c r="W6385" s="1">
        <v>0</v>
      </c>
      <c r="Y6385" s="1">
        <v>0</v>
      </c>
      <c r="AA6385" s="1">
        <v>0</v>
      </c>
      <c r="AC6385" s="1">
        <v>0</v>
      </c>
      <c r="AE6385" s="1">
        <v>0</v>
      </c>
      <c r="AG6385" s="1">
        <v>2</v>
      </c>
      <c r="AH6385" s="1">
        <v>7500</v>
      </c>
    </row>
    <row r="6386" spans="1:34">
      <c r="A6386" s="1" t="s">
        <v>16340</v>
      </c>
      <c r="B6386" s="1" t="s">
        <v>16341</v>
      </c>
      <c r="C6386" s="1" t="s">
        <v>228</v>
      </c>
      <c r="D6386" s="1">
        <v>6</v>
      </c>
      <c r="E6386" s="1">
        <v>44616</v>
      </c>
      <c r="F6386" s="1" t="s">
        <v>20808</v>
      </c>
      <c r="G6386" s="1" t="s">
        <v>72</v>
      </c>
      <c r="H6386" s="1" t="s">
        <v>65</v>
      </c>
      <c r="I6386" s="1">
        <v>0.8</v>
      </c>
      <c r="J6386" s="1" t="s">
        <v>75</v>
      </c>
      <c r="K6386" s="1">
        <v>0</v>
      </c>
      <c r="M6386" s="1">
        <v>0</v>
      </c>
      <c r="O6386" s="1">
        <v>0</v>
      </c>
      <c r="Q6386" s="1">
        <v>0</v>
      </c>
      <c r="S6386" s="1">
        <v>0</v>
      </c>
      <c r="U6386" s="1">
        <v>0</v>
      </c>
      <c r="W6386" s="1">
        <v>0</v>
      </c>
      <c r="Y6386" s="1">
        <v>0</v>
      </c>
      <c r="AA6386" s="1">
        <v>0</v>
      </c>
      <c r="AC6386" s="1">
        <v>0</v>
      </c>
      <c r="AE6386" s="1">
        <v>0</v>
      </c>
      <c r="AG6386" s="1">
        <v>1</v>
      </c>
      <c r="AH6386" s="1">
        <v>0</v>
      </c>
    </row>
    <row r="6387" spans="1:34">
      <c r="A6387" s="1" t="s">
        <v>16342</v>
      </c>
      <c r="B6387" s="1" t="s">
        <v>16343</v>
      </c>
      <c r="C6387" s="1" t="s">
        <v>306</v>
      </c>
      <c r="D6387" s="1">
        <v>7</v>
      </c>
      <c r="E6387" s="4">
        <v>44645</v>
      </c>
      <c r="F6387" s="1" t="s">
        <v>16344</v>
      </c>
      <c r="G6387" s="1" t="s">
        <v>80</v>
      </c>
      <c r="H6387" s="1" t="s">
        <v>73</v>
      </c>
      <c r="I6387" s="1">
        <v>0</v>
      </c>
      <c r="J6387" s="1" t="s">
        <v>562</v>
      </c>
      <c r="K6387" s="1">
        <v>0.8</v>
      </c>
      <c r="L6387" s="1" t="s">
        <v>75</v>
      </c>
      <c r="M6387" s="1">
        <v>0</v>
      </c>
      <c r="O6387" s="1">
        <v>0</v>
      </c>
      <c r="Q6387" s="1">
        <v>0</v>
      </c>
      <c r="S6387" s="1">
        <v>0</v>
      </c>
      <c r="U6387" s="1">
        <v>0</v>
      </c>
      <c r="W6387" s="1">
        <v>0</v>
      </c>
      <c r="Y6387" s="1">
        <v>0</v>
      </c>
      <c r="AA6387" s="1">
        <v>0</v>
      </c>
      <c r="AC6387" s="1">
        <v>0</v>
      </c>
      <c r="AE6387" s="1">
        <v>0</v>
      </c>
      <c r="AG6387" s="1">
        <v>2</v>
      </c>
      <c r="AH6387" s="1">
        <v>8500</v>
      </c>
    </row>
    <row r="6388" spans="1:34">
      <c r="A6388" s="1" t="s">
        <v>16345</v>
      </c>
      <c r="B6388" s="1" t="s">
        <v>16346</v>
      </c>
      <c r="C6388" s="1" t="s">
        <v>903</v>
      </c>
      <c r="D6388" s="1">
        <v>11</v>
      </c>
      <c r="E6388" s="4">
        <v>44649</v>
      </c>
      <c r="F6388" s="1" t="s">
        <v>16347</v>
      </c>
      <c r="G6388" s="1" t="s">
        <v>745</v>
      </c>
      <c r="H6388" s="1" t="s">
        <v>65</v>
      </c>
      <c r="I6388" s="1">
        <v>0.3</v>
      </c>
      <c r="J6388" s="1" t="s">
        <v>75</v>
      </c>
      <c r="K6388" s="1">
        <v>0</v>
      </c>
      <c r="M6388" s="1">
        <v>0</v>
      </c>
      <c r="O6388" s="1">
        <v>0</v>
      </c>
      <c r="Q6388" s="1">
        <v>0</v>
      </c>
      <c r="S6388" s="1">
        <v>0</v>
      </c>
      <c r="U6388" s="1">
        <v>0</v>
      </c>
      <c r="W6388" s="1">
        <v>0</v>
      </c>
      <c r="Y6388" s="1">
        <v>0</v>
      </c>
      <c r="AA6388" s="1">
        <v>0</v>
      </c>
      <c r="AC6388" s="1">
        <v>0</v>
      </c>
      <c r="AE6388" s="1">
        <v>0</v>
      </c>
      <c r="AG6388" s="1">
        <v>1</v>
      </c>
      <c r="AH6388" s="1">
        <v>0</v>
      </c>
    </row>
    <row r="6389" spans="1:34">
      <c r="A6389" s="1" t="s">
        <v>16348</v>
      </c>
      <c r="B6389" s="1" t="s">
        <v>16349</v>
      </c>
      <c r="C6389" s="1" t="s">
        <v>731</v>
      </c>
      <c r="D6389" s="1">
        <v>23</v>
      </c>
      <c r="E6389" s="4">
        <v>44595</v>
      </c>
      <c r="F6389" s="1" t="s">
        <v>16350</v>
      </c>
      <c r="G6389" s="1" t="s">
        <v>72</v>
      </c>
      <c r="H6389" s="1" t="s">
        <v>73</v>
      </c>
      <c r="I6389" s="1">
        <v>0</v>
      </c>
      <c r="J6389" s="1" t="s">
        <v>74</v>
      </c>
      <c r="K6389" s="1">
        <v>0.4</v>
      </c>
      <c r="L6389" s="1" t="s">
        <v>75</v>
      </c>
      <c r="M6389" s="1">
        <v>0</v>
      </c>
      <c r="O6389" s="1">
        <v>0</v>
      </c>
      <c r="Q6389" s="1">
        <v>0</v>
      </c>
      <c r="S6389" s="1">
        <v>0</v>
      </c>
      <c r="U6389" s="1">
        <v>0</v>
      </c>
      <c r="W6389" s="1">
        <v>0</v>
      </c>
      <c r="Y6389" s="1">
        <v>0</v>
      </c>
      <c r="AA6389" s="1">
        <v>0</v>
      </c>
      <c r="AC6389" s="1">
        <v>0</v>
      </c>
      <c r="AE6389" s="1">
        <v>0</v>
      </c>
      <c r="AG6389" s="1">
        <v>2</v>
      </c>
      <c r="AH6389" s="1">
        <v>10000</v>
      </c>
    </row>
    <row r="6390" spans="1:34">
      <c r="A6390" s="1" t="s">
        <v>16351</v>
      </c>
      <c r="B6390" s="1" t="s">
        <v>16352</v>
      </c>
      <c r="C6390" s="1" t="s">
        <v>327</v>
      </c>
      <c r="D6390" s="1">
        <v>13</v>
      </c>
      <c r="E6390" s="4">
        <v>44708</v>
      </c>
      <c r="F6390" s="1" t="s">
        <v>16353</v>
      </c>
      <c r="G6390" s="1" t="s">
        <v>72</v>
      </c>
      <c r="H6390" s="1" t="s">
        <v>73</v>
      </c>
      <c r="I6390" s="1">
        <v>0</v>
      </c>
      <c r="J6390" s="1" t="s">
        <v>397</v>
      </c>
      <c r="K6390" s="1">
        <v>0.4</v>
      </c>
      <c r="L6390" s="1" t="s">
        <v>75</v>
      </c>
      <c r="M6390" s="1">
        <v>0</v>
      </c>
      <c r="O6390" s="1">
        <v>0</v>
      </c>
      <c r="Q6390" s="1">
        <v>0</v>
      </c>
      <c r="S6390" s="1">
        <v>0</v>
      </c>
      <c r="U6390" s="1">
        <v>0</v>
      </c>
      <c r="W6390" s="1">
        <v>0</v>
      </c>
      <c r="Y6390" s="1">
        <v>0</v>
      </c>
      <c r="AA6390" s="1">
        <v>0</v>
      </c>
      <c r="AC6390" s="1">
        <v>0</v>
      </c>
      <c r="AE6390" s="1">
        <v>0</v>
      </c>
      <c r="AG6390" s="1">
        <v>2</v>
      </c>
      <c r="AH6390" s="1">
        <v>8000</v>
      </c>
    </row>
    <row r="6391" spans="1:34">
      <c r="A6391" s="1" t="s">
        <v>16354</v>
      </c>
      <c r="B6391" s="1" t="s">
        <v>16355</v>
      </c>
      <c r="C6391" s="1" t="s">
        <v>327</v>
      </c>
      <c r="D6391" s="1">
        <v>11</v>
      </c>
      <c r="E6391" s="4">
        <v>44711</v>
      </c>
      <c r="F6391" s="1" t="s">
        <v>16356</v>
      </c>
      <c r="G6391" s="1" t="s">
        <v>80</v>
      </c>
      <c r="H6391" s="1" t="s">
        <v>73</v>
      </c>
      <c r="I6391" s="1">
        <v>0</v>
      </c>
      <c r="J6391" s="1" t="s">
        <v>434</v>
      </c>
      <c r="K6391" s="1">
        <v>0.45</v>
      </c>
      <c r="L6391" s="1" t="s">
        <v>82</v>
      </c>
      <c r="M6391" s="1">
        <v>0.45</v>
      </c>
      <c r="N6391" s="1" t="s">
        <v>83</v>
      </c>
      <c r="O6391" s="1">
        <v>0.5</v>
      </c>
      <c r="P6391" s="1" t="s">
        <v>84</v>
      </c>
      <c r="Q6391" s="1">
        <v>0.75</v>
      </c>
      <c r="R6391" s="1" t="s">
        <v>85</v>
      </c>
      <c r="S6391" s="1">
        <v>0</v>
      </c>
      <c r="U6391" s="1">
        <v>0</v>
      </c>
      <c r="W6391" s="1">
        <v>0</v>
      </c>
      <c r="Y6391" s="1">
        <v>0</v>
      </c>
      <c r="AA6391" s="1">
        <v>0</v>
      </c>
      <c r="AC6391" s="1">
        <v>0</v>
      </c>
      <c r="AE6391" s="1">
        <v>0</v>
      </c>
      <c r="AG6391" s="1">
        <v>4</v>
      </c>
      <c r="AH6391" s="1">
        <v>7500</v>
      </c>
    </row>
    <row r="6392" spans="1:34">
      <c r="A6392" s="1" t="s">
        <v>16357</v>
      </c>
      <c r="B6392" s="1" t="s">
        <v>16358</v>
      </c>
      <c r="C6392" s="1" t="s">
        <v>488</v>
      </c>
      <c r="D6392" s="1">
        <v>16</v>
      </c>
      <c r="E6392" s="1">
        <v>41533</v>
      </c>
      <c r="F6392" s="1" t="s">
        <v>20332</v>
      </c>
      <c r="G6392" s="1" t="s">
        <v>72</v>
      </c>
      <c r="H6392" s="1" t="s">
        <v>65</v>
      </c>
      <c r="I6392" s="1">
        <v>0.8</v>
      </c>
      <c r="J6392" s="1" t="s">
        <v>75</v>
      </c>
      <c r="K6392" s="1">
        <v>0</v>
      </c>
      <c r="M6392" s="1">
        <v>0</v>
      </c>
      <c r="O6392" s="1">
        <v>0</v>
      </c>
      <c r="Q6392" s="1">
        <v>0</v>
      </c>
      <c r="S6392" s="1">
        <v>0</v>
      </c>
      <c r="U6392" s="1">
        <v>0</v>
      </c>
      <c r="W6392" s="1">
        <v>0</v>
      </c>
      <c r="Y6392" s="1">
        <v>0</v>
      </c>
      <c r="AA6392" s="1">
        <v>0</v>
      </c>
      <c r="AC6392" s="1">
        <v>0</v>
      </c>
      <c r="AE6392" s="1">
        <v>0</v>
      </c>
      <c r="AG6392" s="1">
        <v>1</v>
      </c>
      <c r="AH6392" s="1">
        <v>0</v>
      </c>
    </row>
    <row r="6393" spans="1:34">
      <c r="A6393" s="1" t="s">
        <v>16359</v>
      </c>
      <c r="B6393" s="1" t="s">
        <v>16360</v>
      </c>
      <c r="C6393" s="1" t="s">
        <v>146</v>
      </c>
      <c r="H6393" s="1" t="s">
        <v>65</v>
      </c>
      <c r="I6393" s="1" t="s">
        <v>66</v>
      </c>
      <c r="V6393" s="1" t="s">
        <v>67</v>
      </c>
    </row>
    <row r="6394" spans="1:34">
      <c r="A6394" s="1" t="s">
        <v>16361</v>
      </c>
      <c r="B6394" s="1" t="s">
        <v>16362</v>
      </c>
      <c r="C6394" s="1" t="s">
        <v>98</v>
      </c>
      <c r="D6394" s="1">
        <v>5</v>
      </c>
      <c r="E6394" s="1">
        <v>44635</v>
      </c>
      <c r="F6394" s="1" t="s">
        <v>20809</v>
      </c>
      <c r="G6394" s="1" t="s">
        <v>80</v>
      </c>
      <c r="H6394" s="1" t="s">
        <v>73</v>
      </c>
      <c r="I6394" s="1">
        <v>0</v>
      </c>
      <c r="J6394" s="1" t="s">
        <v>1593</v>
      </c>
      <c r="K6394" s="1">
        <v>0.7</v>
      </c>
      <c r="L6394" s="1" t="s">
        <v>82</v>
      </c>
      <c r="M6394" s="1">
        <v>0.72</v>
      </c>
      <c r="N6394" s="1" t="s">
        <v>83</v>
      </c>
      <c r="O6394" s="1">
        <v>0.77</v>
      </c>
      <c r="P6394" s="1" t="s">
        <v>84</v>
      </c>
      <c r="Q6394" s="1">
        <v>0.8</v>
      </c>
      <c r="R6394" s="1" t="s">
        <v>85</v>
      </c>
      <c r="S6394" s="1">
        <v>0</v>
      </c>
      <c r="U6394" s="1">
        <v>0</v>
      </c>
      <c r="W6394" s="1">
        <v>0</v>
      </c>
      <c r="Y6394" s="1">
        <v>0</v>
      </c>
      <c r="AA6394" s="1">
        <v>0</v>
      </c>
      <c r="AC6394" s="1">
        <v>0</v>
      </c>
      <c r="AE6394" s="1">
        <v>0</v>
      </c>
      <c r="AG6394" s="1">
        <v>4</v>
      </c>
      <c r="AH6394" s="1">
        <v>17000</v>
      </c>
    </row>
    <row r="6395" spans="1:34">
      <c r="A6395" s="1" t="s">
        <v>16363</v>
      </c>
      <c r="B6395" s="1" t="s">
        <v>16364</v>
      </c>
      <c r="C6395" s="1" t="s">
        <v>129</v>
      </c>
      <c r="H6395" s="1" t="s">
        <v>65</v>
      </c>
      <c r="I6395" s="1" t="s">
        <v>66</v>
      </c>
      <c r="V6395" s="1" t="s">
        <v>67</v>
      </c>
    </row>
    <row r="6396" spans="1:34">
      <c r="A6396" s="1" t="s">
        <v>16365</v>
      </c>
      <c r="B6396" s="1" t="s">
        <v>16366</v>
      </c>
      <c r="C6396" s="1" t="s">
        <v>360</v>
      </c>
      <c r="H6396" s="1" t="s">
        <v>65</v>
      </c>
      <c r="I6396" s="1" t="s">
        <v>66</v>
      </c>
      <c r="V6396" s="1" t="s">
        <v>67</v>
      </c>
    </row>
    <row r="6397" spans="1:34">
      <c r="A6397" s="1" t="s">
        <v>16367</v>
      </c>
      <c r="B6397" s="1" t="s">
        <v>16368</v>
      </c>
      <c r="C6397" s="1" t="s">
        <v>152</v>
      </c>
      <c r="D6397" s="1">
        <v>7</v>
      </c>
      <c r="E6397" s="4">
        <v>44648</v>
      </c>
      <c r="F6397" s="1" t="s">
        <v>16369</v>
      </c>
      <c r="G6397" s="1" t="s">
        <v>72</v>
      </c>
      <c r="H6397" s="1" t="s">
        <v>65</v>
      </c>
      <c r="I6397" s="1">
        <v>0.5</v>
      </c>
      <c r="J6397" s="1" t="s">
        <v>75</v>
      </c>
      <c r="K6397" s="1">
        <v>0</v>
      </c>
      <c r="M6397" s="1">
        <v>0</v>
      </c>
      <c r="O6397" s="1">
        <v>0</v>
      </c>
      <c r="Q6397" s="1">
        <v>0</v>
      </c>
      <c r="S6397" s="1">
        <v>0</v>
      </c>
      <c r="U6397" s="1">
        <v>0</v>
      </c>
      <c r="W6397" s="1">
        <v>0</v>
      </c>
      <c r="Y6397" s="1">
        <v>0</v>
      </c>
      <c r="AA6397" s="1">
        <v>0</v>
      </c>
      <c r="AC6397" s="1">
        <v>0</v>
      </c>
      <c r="AE6397" s="1">
        <v>0</v>
      </c>
      <c r="AG6397" s="1">
        <v>1</v>
      </c>
      <c r="AH6397" s="1">
        <v>0</v>
      </c>
    </row>
    <row r="6398" spans="1:34">
      <c r="A6398" s="1" t="s">
        <v>16370</v>
      </c>
      <c r="B6398" s="1" t="s">
        <v>16371</v>
      </c>
      <c r="C6398" s="1" t="s">
        <v>225</v>
      </c>
      <c r="D6398" s="1">
        <v>7</v>
      </c>
      <c r="E6398" s="4">
        <v>44701</v>
      </c>
      <c r="F6398" s="1" t="s">
        <v>16372</v>
      </c>
      <c r="G6398" s="1" t="s">
        <v>72</v>
      </c>
      <c r="H6398" s="1" t="s">
        <v>65</v>
      </c>
      <c r="I6398" s="1">
        <v>0.8</v>
      </c>
      <c r="J6398" s="1" t="s">
        <v>75</v>
      </c>
      <c r="K6398" s="1">
        <v>0</v>
      </c>
      <c r="M6398" s="1">
        <v>0</v>
      </c>
      <c r="O6398" s="1">
        <v>0</v>
      </c>
      <c r="Q6398" s="1">
        <v>0</v>
      </c>
      <c r="S6398" s="1">
        <v>0</v>
      </c>
      <c r="U6398" s="1">
        <v>0</v>
      </c>
      <c r="W6398" s="1">
        <v>0</v>
      </c>
      <c r="Y6398" s="1">
        <v>0</v>
      </c>
      <c r="AA6398" s="1">
        <v>0</v>
      </c>
      <c r="AC6398" s="1">
        <v>0</v>
      </c>
      <c r="AE6398" s="1">
        <v>0</v>
      </c>
      <c r="AG6398" s="1">
        <v>1</v>
      </c>
      <c r="AH6398" s="1">
        <v>0</v>
      </c>
    </row>
    <row r="6399" spans="1:34">
      <c r="A6399" s="1" t="s">
        <v>16373</v>
      </c>
      <c r="B6399" s="1" t="s">
        <v>16374</v>
      </c>
      <c r="C6399" s="1" t="s">
        <v>98</v>
      </c>
      <c r="D6399" s="1">
        <v>16</v>
      </c>
      <c r="E6399" s="1">
        <v>44729</v>
      </c>
      <c r="F6399" s="1" t="s">
        <v>20810</v>
      </c>
      <c r="G6399" s="1" t="s">
        <v>72</v>
      </c>
      <c r="H6399" s="1" t="s">
        <v>65</v>
      </c>
      <c r="I6399" s="1">
        <v>0.8</v>
      </c>
      <c r="J6399" s="1" t="s">
        <v>75</v>
      </c>
      <c r="K6399" s="1">
        <v>0</v>
      </c>
      <c r="M6399" s="1">
        <v>0</v>
      </c>
      <c r="O6399" s="1">
        <v>0</v>
      </c>
      <c r="Q6399" s="1">
        <v>0</v>
      </c>
      <c r="S6399" s="1">
        <v>0</v>
      </c>
      <c r="U6399" s="1">
        <v>0</v>
      </c>
      <c r="W6399" s="1">
        <v>0</v>
      </c>
      <c r="Y6399" s="1">
        <v>0</v>
      </c>
      <c r="AA6399" s="1">
        <v>0</v>
      </c>
      <c r="AC6399" s="1">
        <v>0</v>
      </c>
      <c r="AE6399" s="1">
        <v>0</v>
      </c>
      <c r="AG6399" s="1">
        <v>1</v>
      </c>
      <c r="AH6399" s="1">
        <v>0</v>
      </c>
    </row>
    <row r="6400" spans="1:34">
      <c r="A6400" s="1" t="s">
        <v>16375</v>
      </c>
      <c r="B6400" s="1" t="s">
        <v>16376</v>
      </c>
      <c r="C6400" s="1" t="s">
        <v>365</v>
      </c>
      <c r="D6400" s="1">
        <v>8</v>
      </c>
      <c r="E6400" s="4">
        <v>44679</v>
      </c>
      <c r="F6400" s="1" t="s">
        <v>16377</v>
      </c>
      <c r="G6400" s="1" t="s">
        <v>80</v>
      </c>
      <c r="H6400" s="1" t="s">
        <v>73</v>
      </c>
      <c r="I6400" s="1">
        <v>0.4</v>
      </c>
      <c r="J6400" s="1" t="s">
        <v>82</v>
      </c>
      <c r="K6400" s="1">
        <v>0.55000000000000004</v>
      </c>
      <c r="L6400" s="1" t="s">
        <v>83</v>
      </c>
      <c r="M6400" s="1">
        <v>0.65</v>
      </c>
      <c r="N6400" s="1" t="s">
        <v>84</v>
      </c>
      <c r="O6400" s="1">
        <v>0.8</v>
      </c>
      <c r="P6400" s="1" t="s">
        <v>85</v>
      </c>
      <c r="Q6400" s="1">
        <v>0</v>
      </c>
      <c r="S6400" s="1">
        <v>0</v>
      </c>
      <c r="U6400" s="1">
        <v>0</v>
      </c>
      <c r="W6400" s="1">
        <v>0</v>
      </c>
      <c r="Y6400" s="1">
        <v>0</v>
      </c>
      <c r="AA6400" s="1">
        <v>0</v>
      </c>
      <c r="AC6400" s="1">
        <v>0</v>
      </c>
      <c r="AE6400" s="1">
        <v>0</v>
      </c>
      <c r="AG6400" s="1">
        <v>3</v>
      </c>
      <c r="AH6400" s="1">
        <v>0</v>
      </c>
    </row>
    <row r="6401" spans="1:34">
      <c r="A6401" s="1" t="s">
        <v>16378</v>
      </c>
      <c r="B6401" s="1" t="s">
        <v>16379</v>
      </c>
      <c r="C6401" s="1" t="s">
        <v>626</v>
      </c>
      <c r="D6401" s="1">
        <v>50</v>
      </c>
      <c r="E6401" s="4">
        <v>44561</v>
      </c>
      <c r="F6401" s="1" t="s">
        <v>16380</v>
      </c>
      <c r="G6401" s="1" t="s">
        <v>72</v>
      </c>
      <c r="H6401" s="1" t="s">
        <v>65</v>
      </c>
      <c r="I6401" s="1">
        <v>0.5</v>
      </c>
      <c r="J6401" s="1" t="s">
        <v>75</v>
      </c>
      <c r="K6401" s="1">
        <v>0</v>
      </c>
      <c r="M6401" s="1">
        <v>0</v>
      </c>
      <c r="O6401" s="1">
        <v>0</v>
      </c>
      <c r="Q6401" s="1">
        <v>0</v>
      </c>
      <c r="S6401" s="1">
        <v>0</v>
      </c>
      <c r="U6401" s="1">
        <v>0</v>
      </c>
      <c r="W6401" s="1">
        <v>0</v>
      </c>
      <c r="Y6401" s="1">
        <v>0</v>
      </c>
      <c r="AA6401" s="1">
        <v>0</v>
      </c>
      <c r="AC6401" s="1">
        <v>0</v>
      </c>
      <c r="AE6401" s="1">
        <v>0</v>
      </c>
      <c r="AG6401" s="1">
        <v>1</v>
      </c>
      <c r="AH6401" s="1">
        <v>0</v>
      </c>
    </row>
    <row r="6402" spans="1:34">
      <c r="A6402" s="1" t="s">
        <v>16381</v>
      </c>
      <c r="B6402" s="1" t="s">
        <v>16382</v>
      </c>
      <c r="C6402" s="1" t="s">
        <v>64</v>
      </c>
      <c r="D6402" s="1">
        <v>43</v>
      </c>
      <c r="E6402" s="1">
        <v>44186</v>
      </c>
      <c r="F6402" s="1" t="s">
        <v>20340</v>
      </c>
      <c r="G6402" s="1" t="s">
        <v>20341</v>
      </c>
      <c r="H6402" s="1" t="s">
        <v>73</v>
      </c>
      <c r="I6402" s="1">
        <v>0</v>
      </c>
      <c r="J6402" s="1" t="s">
        <v>684</v>
      </c>
      <c r="K6402" s="1">
        <v>0.7</v>
      </c>
      <c r="L6402" s="1" t="s">
        <v>82</v>
      </c>
      <c r="M6402" s="1">
        <v>0.73</v>
      </c>
      <c r="N6402" s="1" t="s">
        <v>83</v>
      </c>
      <c r="O6402" s="1">
        <v>0.75</v>
      </c>
      <c r="P6402" s="1" t="s">
        <v>84</v>
      </c>
      <c r="Q6402" s="1">
        <v>0.78</v>
      </c>
      <c r="R6402" s="1" t="s">
        <v>85</v>
      </c>
      <c r="S6402" s="1">
        <v>0</v>
      </c>
      <c r="U6402" s="1">
        <v>0</v>
      </c>
      <c r="W6402" s="1">
        <v>0</v>
      </c>
      <c r="Y6402" s="1">
        <v>0</v>
      </c>
      <c r="AA6402" s="1">
        <v>0</v>
      </c>
      <c r="AC6402" s="1">
        <v>0</v>
      </c>
      <c r="AE6402" s="1">
        <v>0</v>
      </c>
      <c r="AG6402" s="1">
        <v>4</v>
      </c>
      <c r="AH6402" s="1">
        <v>11000</v>
      </c>
    </row>
    <row r="6403" spans="1:34">
      <c r="A6403" s="1" t="s">
        <v>16383</v>
      </c>
      <c r="B6403" s="1" t="s">
        <v>16384</v>
      </c>
      <c r="C6403" s="1" t="s">
        <v>491</v>
      </c>
      <c r="D6403" s="1">
        <v>27</v>
      </c>
      <c r="E6403" s="1">
        <v>41116</v>
      </c>
      <c r="F6403" s="1" t="s">
        <v>20332</v>
      </c>
      <c r="G6403" s="1" t="s">
        <v>72</v>
      </c>
      <c r="H6403" s="1" t="s">
        <v>65</v>
      </c>
      <c r="I6403" s="1">
        <v>0.8</v>
      </c>
      <c r="J6403" s="1" t="s">
        <v>75</v>
      </c>
      <c r="K6403" s="1">
        <v>0</v>
      </c>
      <c r="M6403" s="1">
        <v>0</v>
      </c>
      <c r="O6403" s="1">
        <v>0</v>
      </c>
      <c r="Q6403" s="1">
        <v>0</v>
      </c>
      <c r="S6403" s="1">
        <v>0</v>
      </c>
      <c r="U6403" s="1">
        <v>0</v>
      </c>
      <c r="W6403" s="1">
        <v>0</v>
      </c>
      <c r="Y6403" s="1">
        <v>0</v>
      </c>
      <c r="AA6403" s="1">
        <v>0</v>
      </c>
      <c r="AC6403" s="1">
        <v>0</v>
      </c>
      <c r="AE6403" s="1">
        <v>0</v>
      </c>
      <c r="AG6403" s="1">
        <v>1</v>
      </c>
      <c r="AH6403" s="1">
        <v>0</v>
      </c>
    </row>
    <row r="6404" spans="1:34">
      <c r="A6404" s="1" t="s">
        <v>16385</v>
      </c>
      <c r="B6404" s="1" t="s">
        <v>16386</v>
      </c>
      <c r="C6404" s="1" t="s">
        <v>327</v>
      </c>
      <c r="D6404" s="1">
        <v>4</v>
      </c>
      <c r="E6404" s="4">
        <v>44699</v>
      </c>
      <c r="F6404" s="1" t="s">
        <v>16387</v>
      </c>
      <c r="G6404" s="1" t="s">
        <v>72</v>
      </c>
      <c r="H6404" s="1" t="s">
        <v>65</v>
      </c>
      <c r="I6404" s="1">
        <v>0.5</v>
      </c>
      <c r="J6404" s="1" t="s">
        <v>75</v>
      </c>
      <c r="K6404" s="1">
        <v>0</v>
      </c>
      <c r="M6404" s="1">
        <v>0</v>
      </c>
      <c r="O6404" s="1">
        <v>0</v>
      </c>
      <c r="Q6404" s="1">
        <v>0</v>
      </c>
      <c r="S6404" s="1">
        <v>0</v>
      </c>
      <c r="U6404" s="1">
        <v>0</v>
      </c>
      <c r="W6404" s="1">
        <v>0</v>
      </c>
      <c r="Y6404" s="1">
        <v>0</v>
      </c>
      <c r="AA6404" s="1">
        <v>0</v>
      </c>
      <c r="AC6404" s="1">
        <v>0</v>
      </c>
      <c r="AE6404" s="1">
        <v>0</v>
      </c>
      <c r="AG6404" s="1">
        <v>1</v>
      </c>
      <c r="AH6404" s="1">
        <v>0</v>
      </c>
    </row>
    <row r="6405" spans="1:34">
      <c r="A6405" s="1" t="s">
        <v>16388</v>
      </c>
      <c r="B6405" s="1" t="s">
        <v>16389</v>
      </c>
      <c r="C6405" s="1" t="s">
        <v>129</v>
      </c>
      <c r="D6405" s="1">
        <v>2</v>
      </c>
      <c r="E6405" s="4">
        <v>44636</v>
      </c>
      <c r="F6405" s="1" t="s">
        <v>16390</v>
      </c>
      <c r="G6405" s="1" t="s">
        <v>72</v>
      </c>
      <c r="H6405" s="1" t="s">
        <v>73</v>
      </c>
      <c r="I6405" s="1">
        <v>0</v>
      </c>
      <c r="J6405" s="1" t="s">
        <v>16391</v>
      </c>
      <c r="K6405" s="1">
        <v>0</v>
      </c>
      <c r="L6405" s="1" t="s">
        <v>16392</v>
      </c>
      <c r="M6405" s="1">
        <v>0.8</v>
      </c>
      <c r="N6405" s="1" t="s">
        <v>75</v>
      </c>
      <c r="O6405" s="1">
        <v>0</v>
      </c>
      <c r="Q6405" s="1">
        <v>0</v>
      </c>
      <c r="S6405" s="1">
        <v>0</v>
      </c>
      <c r="U6405" s="1">
        <v>0</v>
      </c>
      <c r="W6405" s="1">
        <v>0</v>
      </c>
      <c r="Y6405" s="1">
        <v>0</v>
      </c>
      <c r="AA6405" s="1">
        <v>0</v>
      </c>
      <c r="AC6405" s="1">
        <v>0</v>
      </c>
      <c r="AE6405" s="1">
        <v>0</v>
      </c>
      <c r="AG6405" s="1">
        <v>5</v>
      </c>
      <c r="AH6405" s="1">
        <v>0</v>
      </c>
    </row>
    <row r="6406" spans="1:34">
      <c r="A6406" s="1" t="s">
        <v>16393</v>
      </c>
      <c r="B6406" s="1" t="s">
        <v>16394</v>
      </c>
      <c r="C6406" s="1" t="s">
        <v>149</v>
      </c>
      <c r="D6406" s="1">
        <v>17</v>
      </c>
      <c r="E6406" s="1">
        <v>44711</v>
      </c>
      <c r="F6406" s="1" t="s">
        <v>20811</v>
      </c>
      <c r="G6406" s="1" t="s">
        <v>72</v>
      </c>
      <c r="H6406" s="1" t="s">
        <v>65</v>
      </c>
      <c r="I6406" s="1">
        <v>0.8</v>
      </c>
      <c r="J6406" s="1" t="s">
        <v>75</v>
      </c>
      <c r="K6406" s="1">
        <v>0</v>
      </c>
      <c r="M6406" s="1">
        <v>0</v>
      </c>
      <c r="O6406" s="1">
        <v>0</v>
      </c>
      <c r="Q6406" s="1">
        <v>0</v>
      </c>
      <c r="S6406" s="1">
        <v>0</v>
      </c>
      <c r="U6406" s="1">
        <v>0</v>
      </c>
      <c r="W6406" s="1">
        <v>0</v>
      </c>
      <c r="Y6406" s="1">
        <v>0</v>
      </c>
      <c r="AA6406" s="1">
        <v>0</v>
      </c>
      <c r="AC6406" s="1">
        <v>0</v>
      </c>
      <c r="AE6406" s="1">
        <v>0</v>
      </c>
      <c r="AG6406" s="1">
        <v>1</v>
      </c>
      <c r="AH6406" s="1">
        <v>0</v>
      </c>
    </row>
    <row r="6407" spans="1:34">
      <c r="A6407" s="1" t="s">
        <v>16395</v>
      </c>
      <c r="B6407" s="1" t="s">
        <v>16396</v>
      </c>
      <c r="C6407" s="1" t="s">
        <v>228</v>
      </c>
      <c r="D6407" s="1">
        <v>9</v>
      </c>
      <c r="E6407" s="4">
        <v>44697</v>
      </c>
      <c r="F6407" s="1" t="s">
        <v>16397</v>
      </c>
      <c r="G6407" s="1" t="s">
        <v>80</v>
      </c>
      <c r="H6407" s="1" t="s">
        <v>73</v>
      </c>
      <c r="I6407" s="1">
        <v>0.6</v>
      </c>
      <c r="J6407" s="1" t="s">
        <v>82</v>
      </c>
      <c r="K6407" s="1">
        <v>0.6</v>
      </c>
      <c r="L6407" s="1" t="s">
        <v>83</v>
      </c>
      <c r="M6407" s="1">
        <v>0.8</v>
      </c>
      <c r="N6407" s="1" t="s">
        <v>84</v>
      </c>
      <c r="O6407" s="1">
        <v>0.8</v>
      </c>
      <c r="P6407" s="1" t="s">
        <v>85</v>
      </c>
      <c r="Q6407" s="1">
        <v>0</v>
      </c>
      <c r="S6407" s="1">
        <v>0</v>
      </c>
      <c r="U6407" s="1">
        <v>0</v>
      </c>
      <c r="W6407" s="1">
        <v>0</v>
      </c>
      <c r="Y6407" s="1">
        <v>0</v>
      </c>
      <c r="AA6407" s="1">
        <v>0</v>
      </c>
      <c r="AC6407" s="1">
        <v>0</v>
      </c>
      <c r="AE6407" s="1">
        <v>0</v>
      </c>
      <c r="AG6407" s="1">
        <v>3</v>
      </c>
      <c r="AH6407" s="1">
        <v>0</v>
      </c>
    </row>
    <row r="6408" spans="1:34">
      <c r="A6408" s="1" t="s">
        <v>16398</v>
      </c>
      <c r="B6408" s="1" t="s">
        <v>16399</v>
      </c>
      <c r="C6408" s="1" t="s">
        <v>306</v>
      </c>
      <c r="D6408" s="1">
        <v>14</v>
      </c>
      <c r="E6408" s="4">
        <v>44712</v>
      </c>
      <c r="F6408" s="1" t="s">
        <v>16400</v>
      </c>
      <c r="G6408" s="1" t="s">
        <v>80</v>
      </c>
      <c r="H6408" s="1" t="s">
        <v>73</v>
      </c>
      <c r="I6408" s="1">
        <v>0.56999999999999995</v>
      </c>
      <c r="J6408" s="1" t="s">
        <v>82</v>
      </c>
      <c r="K6408" s="1">
        <v>0.77</v>
      </c>
      <c r="L6408" s="1" t="s">
        <v>83</v>
      </c>
      <c r="M6408" s="1">
        <v>0.78</v>
      </c>
      <c r="N6408" s="1" t="s">
        <v>84</v>
      </c>
      <c r="O6408" s="1">
        <v>0.8</v>
      </c>
      <c r="P6408" s="1" t="s">
        <v>85</v>
      </c>
      <c r="Q6408" s="1">
        <v>0</v>
      </c>
      <c r="S6408" s="1">
        <v>0</v>
      </c>
      <c r="U6408" s="1">
        <v>0</v>
      </c>
      <c r="W6408" s="1">
        <v>0</v>
      </c>
      <c r="Y6408" s="1">
        <v>0</v>
      </c>
      <c r="AA6408" s="1">
        <v>0</v>
      </c>
      <c r="AC6408" s="1">
        <v>0</v>
      </c>
      <c r="AE6408" s="1">
        <v>0</v>
      </c>
      <c r="AG6408" s="1">
        <v>3</v>
      </c>
      <c r="AH6408" s="1">
        <v>0</v>
      </c>
    </row>
    <row r="6409" spans="1:34">
      <c r="A6409" s="1" t="s">
        <v>16401</v>
      </c>
      <c r="B6409" s="1" t="s">
        <v>16402</v>
      </c>
      <c r="C6409" s="1" t="s">
        <v>101</v>
      </c>
      <c r="D6409" s="1">
        <v>9</v>
      </c>
      <c r="E6409" s="4">
        <v>44707</v>
      </c>
      <c r="F6409" s="1" t="s">
        <v>16403</v>
      </c>
      <c r="G6409" s="1" t="s">
        <v>72</v>
      </c>
      <c r="H6409" s="1" t="s">
        <v>65</v>
      </c>
      <c r="I6409" s="1">
        <v>0.2</v>
      </c>
      <c r="J6409" s="1" t="s">
        <v>75</v>
      </c>
      <c r="K6409" s="1">
        <v>0</v>
      </c>
      <c r="M6409" s="1">
        <v>0</v>
      </c>
      <c r="O6409" s="1">
        <v>0</v>
      </c>
      <c r="Q6409" s="1">
        <v>0</v>
      </c>
      <c r="S6409" s="1">
        <v>0</v>
      </c>
      <c r="U6409" s="1">
        <v>0</v>
      </c>
      <c r="W6409" s="1">
        <v>0</v>
      </c>
      <c r="Y6409" s="1">
        <v>0</v>
      </c>
      <c r="AA6409" s="1">
        <v>0</v>
      </c>
      <c r="AC6409" s="1">
        <v>0</v>
      </c>
      <c r="AE6409" s="1">
        <v>0</v>
      </c>
      <c r="AG6409" s="1">
        <v>1</v>
      </c>
      <c r="AH6409" s="1">
        <v>0</v>
      </c>
    </row>
    <row r="6410" spans="1:34">
      <c r="A6410" s="1" t="s">
        <v>16404</v>
      </c>
      <c r="B6410" s="1" t="s">
        <v>16405</v>
      </c>
      <c r="C6410" s="1" t="s">
        <v>903</v>
      </c>
      <c r="D6410" s="1">
        <v>47</v>
      </c>
      <c r="E6410" s="4">
        <v>44512</v>
      </c>
      <c r="F6410" s="1" t="s">
        <v>16406</v>
      </c>
      <c r="G6410" s="1" t="s">
        <v>72</v>
      </c>
      <c r="H6410" s="1" t="s">
        <v>65</v>
      </c>
      <c r="I6410" s="1">
        <v>0.3</v>
      </c>
      <c r="J6410" s="1" t="s">
        <v>75</v>
      </c>
      <c r="K6410" s="1">
        <v>0</v>
      </c>
      <c r="M6410" s="1">
        <v>0</v>
      </c>
      <c r="O6410" s="1">
        <v>0</v>
      </c>
      <c r="Q6410" s="1">
        <v>0</v>
      </c>
      <c r="S6410" s="1">
        <v>0</v>
      </c>
      <c r="U6410" s="1">
        <v>0</v>
      </c>
      <c r="W6410" s="1">
        <v>0</v>
      </c>
      <c r="Y6410" s="1">
        <v>0</v>
      </c>
      <c r="AA6410" s="1">
        <v>0</v>
      </c>
      <c r="AC6410" s="1">
        <v>0</v>
      </c>
      <c r="AE6410" s="1">
        <v>0</v>
      </c>
      <c r="AG6410" s="1">
        <v>1</v>
      </c>
      <c r="AH6410" s="1">
        <v>0</v>
      </c>
    </row>
    <row r="6411" spans="1:34">
      <c r="A6411" s="1" t="s">
        <v>16407</v>
      </c>
      <c r="B6411" s="1" t="s">
        <v>16408</v>
      </c>
      <c r="C6411" s="1" t="s">
        <v>199</v>
      </c>
      <c r="D6411" s="1">
        <v>10</v>
      </c>
      <c r="E6411" s="1">
        <v>41085</v>
      </c>
      <c r="F6411" s="1" t="s">
        <v>20332</v>
      </c>
      <c r="G6411" s="1" t="s">
        <v>72</v>
      </c>
      <c r="H6411" s="1" t="s">
        <v>73</v>
      </c>
      <c r="I6411" s="1">
        <v>0</v>
      </c>
      <c r="J6411" s="1" t="s">
        <v>434</v>
      </c>
      <c r="K6411" s="1">
        <v>0.7</v>
      </c>
      <c r="L6411" s="1" t="s">
        <v>75</v>
      </c>
      <c r="M6411" s="1">
        <v>0</v>
      </c>
      <c r="O6411" s="1">
        <v>0</v>
      </c>
      <c r="Q6411" s="1">
        <v>0</v>
      </c>
      <c r="S6411" s="1">
        <v>0</v>
      </c>
      <c r="U6411" s="1">
        <v>0</v>
      </c>
      <c r="W6411" s="1">
        <v>0</v>
      </c>
      <c r="Y6411" s="1">
        <v>0</v>
      </c>
      <c r="AA6411" s="1">
        <v>0</v>
      </c>
      <c r="AC6411" s="1">
        <v>0</v>
      </c>
      <c r="AE6411" s="1">
        <v>0</v>
      </c>
      <c r="AG6411" s="1">
        <v>2</v>
      </c>
      <c r="AH6411" s="1">
        <v>7500</v>
      </c>
    </row>
    <row r="6412" spans="1:34">
      <c r="A6412" s="1" t="s">
        <v>16409</v>
      </c>
      <c r="B6412" s="1" t="s">
        <v>16410</v>
      </c>
      <c r="C6412" s="1" t="s">
        <v>306</v>
      </c>
      <c r="D6412" s="1">
        <v>6</v>
      </c>
      <c r="E6412" s="4">
        <v>44644</v>
      </c>
      <c r="F6412" s="1" t="s">
        <v>16411</v>
      </c>
      <c r="G6412" s="1" t="s">
        <v>80</v>
      </c>
      <c r="H6412" s="1" t="s">
        <v>73</v>
      </c>
      <c r="I6412" s="1">
        <v>0</v>
      </c>
      <c r="J6412" s="1" t="s">
        <v>74</v>
      </c>
      <c r="K6412" s="1">
        <v>0.45</v>
      </c>
      <c r="L6412" s="1" t="s">
        <v>82</v>
      </c>
      <c r="M6412" s="1">
        <v>0.5</v>
      </c>
      <c r="N6412" s="1" t="s">
        <v>83</v>
      </c>
      <c r="O6412" s="1">
        <v>0.6</v>
      </c>
      <c r="P6412" s="1" t="s">
        <v>84</v>
      </c>
      <c r="Q6412" s="1">
        <v>0.7</v>
      </c>
      <c r="R6412" s="1" t="s">
        <v>85</v>
      </c>
      <c r="S6412" s="1">
        <v>0</v>
      </c>
      <c r="U6412" s="1">
        <v>0</v>
      </c>
      <c r="W6412" s="1">
        <v>0</v>
      </c>
      <c r="Y6412" s="1">
        <v>0</v>
      </c>
      <c r="AA6412" s="1">
        <v>0</v>
      </c>
      <c r="AC6412" s="1">
        <v>0</v>
      </c>
      <c r="AE6412" s="1">
        <v>0</v>
      </c>
      <c r="AG6412" s="1">
        <v>4</v>
      </c>
      <c r="AH6412" s="1">
        <v>10000</v>
      </c>
    </row>
    <row r="6413" spans="1:34">
      <c r="A6413" s="1" t="s">
        <v>16412</v>
      </c>
      <c r="B6413" s="1" t="s">
        <v>16413</v>
      </c>
      <c r="C6413" s="1" t="s">
        <v>126</v>
      </c>
      <c r="D6413" s="1">
        <v>59</v>
      </c>
      <c r="E6413" s="4">
        <v>44552</v>
      </c>
      <c r="F6413" s="1" t="s">
        <v>16414</v>
      </c>
      <c r="G6413" s="1" t="s">
        <v>72</v>
      </c>
      <c r="H6413" s="1" t="s">
        <v>73</v>
      </c>
      <c r="I6413" s="1">
        <v>0</v>
      </c>
      <c r="J6413" s="1" t="s">
        <v>81</v>
      </c>
      <c r="K6413" s="1">
        <v>0.3</v>
      </c>
      <c r="L6413" s="1" t="s">
        <v>75</v>
      </c>
      <c r="M6413" s="1">
        <v>0</v>
      </c>
      <c r="O6413" s="1">
        <v>0</v>
      </c>
      <c r="Q6413" s="1">
        <v>0</v>
      </c>
      <c r="S6413" s="1">
        <v>0</v>
      </c>
      <c r="U6413" s="1">
        <v>0</v>
      </c>
      <c r="W6413" s="1">
        <v>0</v>
      </c>
      <c r="Y6413" s="1">
        <v>0</v>
      </c>
      <c r="AA6413" s="1">
        <v>0</v>
      </c>
      <c r="AC6413" s="1">
        <v>0</v>
      </c>
      <c r="AE6413" s="1">
        <v>0</v>
      </c>
      <c r="AG6413" s="1">
        <v>2</v>
      </c>
      <c r="AH6413" s="1">
        <v>15000</v>
      </c>
    </row>
    <row r="6414" spans="1:34">
      <c r="A6414" s="1" t="s">
        <v>16415</v>
      </c>
      <c r="B6414" s="1" t="s">
        <v>16416</v>
      </c>
      <c r="C6414" s="1" t="s">
        <v>199</v>
      </c>
      <c r="D6414" s="1">
        <v>10</v>
      </c>
      <c r="E6414" s="4">
        <v>44679</v>
      </c>
      <c r="F6414" s="1" t="s">
        <v>16417</v>
      </c>
      <c r="G6414" s="1" t="s">
        <v>80</v>
      </c>
      <c r="H6414" s="1" t="s">
        <v>65</v>
      </c>
      <c r="I6414" s="1">
        <v>0.8</v>
      </c>
      <c r="J6414" s="1" t="s">
        <v>75</v>
      </c>
      <c r="K6414" s="1">
        <v>0</v>
      </c>
      <c r="M6414" s="1">
        <v>0</v>
      </c>
      <c r="O6414" s="1">
        <v>0</v>
      </c>
      <c r="Q6414" s="1">
        <v>0</v>
      </c>
      <c r="S6414" s="1">
        <v>0</v>
      </c>
      <c r="U6414" s="1">
        <v>0</v>
      </c>
      <c r="W6414" s="1">
        <v>0</v>
      </c>
      <c r="Y6414" s="1">
        <v>0</v>
      </c>
      <c r="AA6414" s="1">
        <v>0</v>
      </c>
      <c r="AC6414" s="1">
        <v>0</v>
      </c>
      <c r="AE6414" s="1">
        <v>0</v>
      </c>
      <c r="AG6414" s="1">
        <v>1</v>
      </c>
      <c r="AH6414" s="1">
        <v>0</v>
      </c>
    </row>
    <row r="6415" spans="1:34">
      <c r="A6415" s="1" t="s">
        <v>16418</v>
      </c>
      <c r="B6415" s="1" t="s">
        <v>16419</v>
      </c>
      <c r="C6415" s="1" t="s">
        <v>152</v>
      </c>
      <c r="D6415" s="1">
        <v>77</v>
      </c>
      <c r="E6415" s="4">
        <v>44523</v>
      </c>
      <c r="F6415" s="1" t="s">
        <v>16420</v>
      </c>
      <c r="G6415" s="1" t="s">
        <v>72</v>
      </c>
      <c r="H6415" s="1" t="s">
        <v>73</v>
      </c>
      <c r="I6415" s="1">
        <v>0</v>
      </c>
      <c r="J6415" s="1" t="s">
        <v>81</v>
      </c>
      <c r="K6415" s="1">
        <v>0.75</v>
      </c>
      <c r="L6415" s="1" t="s">
        <v>75</v>
      </c>
      <c r="M6415" s="1">
        <v>0</v>
      </c>
      <c r="O6415" s="1">
        <v>0</v>
      </c>
      <c r="Q6415" s="1">
        <v>0</v>
      </c>
      <c r="S6415" s="1">
        <v>0</v>
      </c>
      <c r="U6415" s="1">
        <v>0</v>
      </c>
      <c r="W6415" s="1">
        <v>0</v>
      </c>
      <c r="Y6415" s="1">
        <v>0</v>
      </c>
      <c r="AA6415" s="1">
        <v>0</v>
      </c>
      <c r="AC6415" s="1">
        <v>0</v>
      </c>
      <c r="AE6415" s="1">
        <v>0</v>
      </c>
      <c r="AG6415" s="1">
        <v>2</v>
      </c>
      <c r="AH6415" s="1">
        <v>15000</v>
      </c>
    </row>
    <row r="6416" spans="1:34">
      <c r="A6416" s="1" t="s">
        <v>16421</v>
      </c>
      <c r="B6416" s="1" t="s">
        <v>16422</v>
      </c>
      <c r="C6416" s="1" t="s">
        <v>238</v>
      </c>
      <c r="D6416" s="1">
        <v>24</v>
      </c>
      <c r="E6416" s="4">
        <v>44711</v>
      </c>
      <c r="F6416" s="1" t="s">
        <v>16423</v>
      </c>
      <c r="G6416" s="1" t="s">
        <v>80</v>
      </c>
      <c r="H6416" s="1" t="s">
        <v>73</v>
      </c>
      <c r="I6416" s="1">
        <v>0.3</v>
      </c>
      <c r="J6416" s="1" t="s">
        <v>82</v>
      </c>
      <c r="K6416" s="1">
        <v>0.45</v>
      </c>
      <c r="L6416" s="1" t="s">
        <v>83</v>
      </c>
      <c r="M6416" s="1">
        <v>0.65</v>
      </c>
      <c r="N6416" s="1" t="s">
        <v>84</v>
      </c>
      <c r="O6416" s="1">
        <v>0.8</v>
      </c>
      <c r="P6416" s="1" t="s">
        <v>85</v>
      </c>
      <c r="Q6416" s="1">
        <v>0</v>
      </c>
      <c r="S6416" s="1">
        <v>0</v>
      </c>
      <c r="U6416" s="1">
        <v>0</v>
      </c>
      <c r="W6416" s="1">
        <v>0</v>
      </c>
      <c r="Y6416" s="1">
        <v>0</v>
      </c>
      <c r="AA6416" s="1">
        <v>0</v>
      </c>
      <c r="AC6416" s="1">
        <v>0</v>
      </c>
      <c r="AE6416" s="1">
        <v>0</v>
      </c>
      <c r="AG6416" s="1">
        <v>3</v>
      </c>
      <c r="AH6416" s="1">
        <v>0</v>
      </c>
    </row>
    <row r="6417" spans="1:34">
      <c r="A6417" s="1" t="s">
        <v>16424</v>
      </c>
      <c r="B6417" s="1" t="s">
        <v>16425</v>
      </c>
      <c r="C6417" s="1" t="s">
        <v>626</v>
      </c>
      <c r="D6417" s="1">
        <v>11</v>
      </c>
      <c r="E6417" s="4">
        <v>44655</v>
      </c>
      <c r="F6417" s="1" t="s">
        <v>16426</v>
      </c>
      <c r="G6417" s="1" t="s">
        <v>80</v>
      </c>
      <c r="H6417" s="1" t="s">
        <v>65</v>
      </c>
      <c r="I6417" s="1">
        <v>0.8</v>
      </c>
      <c r="J6417" s="1" t="s">
        <v>75</v>
      </c>
      <c r="K6417" s="1">
        <v>0</v>
      </c>
      <c r="M6417" s="1">
        <v>0</v>
      </c>
      <c r="O6417" s="1">
        <v>0</v>
      </c>
      <c r="Q6417" s="1">
        <v>0</v>
      </c>
      <c r="S6417" s="1">
        <v>0</v>
      </c>
      <c r="U6417" s="1">
        <v>0</v>
      </c>
      <c r="W6417" s="1">
        <v>0</v>
      </c>
      <c r="Y6417" s="1">
        <v>0</v>
      </c>
      <c r="AA6417" s="1">
        <v>0</v>
      </c>
      <c r="AC6417" s="1">
        <v>0</v>
      </c>
      <c r="AE6417" s="1">
        <v>0</v>
      </c>
      <c r="AG6417" s="1">
        <v>1</v>
      </c>
      <c r="AH6417" s="1">
        <v>0</v>
      </c>
    </row>
    <row r="6418" spans="1:34">
      <c r="A6418" s="1" t="s">
        <v>16427</v>
      </c>
      <c r="B6418" s="1" t="s">
        <v>16428</v>
      </c>
      <c r="C6418" s="1" t="s">
        <v>840</v>
      </c>
      <c r="D6418" s="1">
        <v>18</v>
      </c>
      <c r="E6418" s="4">
        <v>44711</v>
      </c>
      <c r="F6418" s="1" t="s">
        <v>16429</v>
      </c>
      <c r="G6418" s="1" t="s">
        <v>72</v>
      </c>
      <c r="H6418" s="1" t="s">
        <v>65</v>
      </c>
      <c r="I6418" s="1">
        <v>0.7</v>
      </c>
      <c r="J6418" s="1" t="s">
        <v>75</v>
      </c>
      <c r="K6418" s="1">
        <v>0</v>
      </c>
      <c r="M6418" s="1">
        <v>0</v>
      </c>
      <c r="O6418" s="1">
        <v>0</v>
      </c>
      <c r="Q6418" s="1">
        <v>0</v>
      </c>
      <c r="S6418" s="1">
        <v>0</v>
      </c>
      <c r="U6418" s="1">
        <v>0</v>
      </c>
      <c r="W6418" s="1">
        <v>0</v>
      </c>
      <c r="Y6418" s="1">
        <v>0</v>
      </c>
      <c r="AA6418" s="1">
        <v>0</v>
      </c>
      <c r="AC6418" s="1">
        <v>0</v>
      </c>
      <c r="AE6418" s="1">
        <v>0</v>
      </c>
      <c r="AG6418" s="1">
        <v>1</v>
      </c>
      <c r="AH6418" s="1">
        <v>0</v>
      </c>
    </row>
    <row r="6419" spans="1:34">
      <c r="A6419" s="1" t="s">
        <v>16430</v>
      </c>
      <c r="B6419" s="1" t="s">
        <v>16431</v>
      </c>
      <c r="C6419" s="1" t="s">
        <v>212</v>
      </c>
      <c r="D6419" s="1">
        <v>16</v>
      </c>
      <c r="E6419" s="4">
        <v>44704</v>
      </c>
      <c r="F6419" s="1" t="s">
        <v>16432</v>
      </c>
      <c r="G6419" s="1" t="s">
        <v>80</v>
      </c>
      <c r="H6419" s="1" t="s">
        <v>73</v>
      </c>
      <c r="I6419" s="1">
        <v>0</v>
      </c>
      <c r="J6419" s="1" t="s">
        <v>434</v>
      </c>
      <c r="K6419" s="1">
        <v>0.65</v>
      </c>
      <c r="L6419" s="1" t="s">
        <v>82</v>
      </c>
      <c r="M6419" s="1">
        <v>0.7</v>
      </c>
      <c r="N6419" s="1" t="s">
        <v>83</v>
      </c>
      <c r="O6419" s="1">
        <v>0.75</v>
      </c>
      <c r="P6419" s="1" t="s">
        <v>84</v>
      </c>
      <c r="Q6419" s="1">
        <v>0.8</v>
      </c>
      <c r="R6419" s="1" t="s">
        <v>85</v>
      </c>
      <c r="S6419" s="1">
        <v>0</v>
      </c>
      <c r="U6419" s="1">
        <v>0</v>
      </c>
      <c r="W6419" s="1">
        <v>0</v>
      </c>
      <c r="Y6419" s="1">
        <v>0</v>
      </c>
      <c r="AA6419" s="1">
        <v>0</v>
      </c>
      <c r="AC6419" s="1">
        <v>0</v>
      </c>
      <c r="AE6419" s="1">
        <v>0</v>
      </c>
      <c r="AG6419" s="1">
        <v>4</v>
      </c>
      <c r="AH6419" s="1">
        <v>7500</v>
      </c>
    </row>
    <row r="6420" spans="1:34">
      <c r="A6420" s="1" t="s">
        <v>16433</v>
      </c>
      <c r="B6420" s="1" t="s">
        <v>16434</v>
      </c>
      <c r="C6420" s="1" t="s">
        <v>129</v>
      </c>
      <c r="D6420" s="1">
        <v>5</v>
      </c>
      <c r="E6420" s="4">
        <v>44642</v>
      </c>
      <c r="F6420" s="1" t="s">
        <v>16435</v>
      </c>
      <c r="G6420" s="1" t="s">
        <v>72</v>
      </c>
      <c r="H6420" s="1" t="s">
        <v>65</v>
      </c>
      <c r="I6420" s="1">
        <v>0.8</v>
      </c>
      <c r="J6420" s="1" t="s">
        <v>75</v>
      </c>
      <c r="K6420" s="1">
        <v>0</v>
      </c>
      <c r="M6420" s="1">
        <v>0</v>
      </c>
      <c r="O6420" s="1">
        <v>0</v>
      </c>
      <c r="Q6420" s="1">
        <v>0</v>
      </c>
      <c r="S6420" s="1">
        <v>0</v>
      </c>
      <c r="U6420" s="1">
        <v>0</v>
      </c>
      <c r="W6420" s="1">
        <v>0</v>
      </c>
      <c r="Y6420" s="1">
        <v>0</v>
      </c>
      <c r="AA6420" s="1">
        <v>0</v>
      </c>
      <c r="AC6420" s="1">
        <v>0</v>
      </c>
      <c r="AE6420" s="1">
        <v>0</v>
      </c>
      <c r="AG6420" s="1">
        <v>1</v>
      </c>
      <c r="AH6420" s="1">
        <v>0</v>
      </c>
    </row>
    <row r="6421" spans="1:34">
      <c r="A6421" s="1" t="s">
        <v>16436</v>
      </c>
      <c r="B6421" s="1" t="s">
        <v>16437</v>
      </c>
      <c r="C6421" s="1" t="s">
        <v>360</v>
      </c>
      <c r="H6421" s="1" t="s">
        <v>65</v>
      </c>
      <c r="I6421" s="1" t="s">
        <v>66</v>
      </c>
      <c r="V6421" s="1" t="s">
        <v>67</v>
      </c>
    </row>
    <row r="6422" spans="1:34">
      <c r="A6422" s="1" t="s">
        <v>16438</v>
      </c>
      <c r="B6422" s="1" t="s">
        <v>16439</v>
      </c>
      <c r="C6422" s="1" t="s">
        <v>287</v>
      </c>
      <c r="D6422" s="1">
        <v>3</v>
      </c>
      <c r="E6422" s="4">
        <v>44623</v>
      </c>
      <c r="F6422" s="1" t="s">
        <v>16440</v>
      </c>
      <c r="G6422" s="1" t="s">
        <v>80</v>
      </c>
      <c r="H6422" s="1" t="s">
        <v>73</v>
      </c>
      <c r="I6422" s="1">
        <v>0</v>
      </c>
      <c r="J6422" s="1" t="s">
        <v>74</v>
      </c>
      <c r="K6422" s="1">
        <v>0.4</v>
      </c>
      <c r="L6422" s="1" t="s">
        <v>82</v>
      </c>
      <c r="M6422" s="1">
        <v>0.43</v>
      </c>
      <c r="N6422" s="1" t="s">
        <v>83</v>
      </c>
      <c r="O6422" s="1">
        <v>0.48</v>
      </c>
      <c r="P6422" s="1" t="s">
        <v>84</v>
      </c>
      <c r="Q6422" s="1">
        <v>0.61</v>
      </c>
      <c r="R6422" s="1" t="s">
        <v>85</v>
      </c>
      <c r="S6422" s="1">
        <v>0</v>
      </c>
      <c r="U6422" s="1">
        <v>0</v>
      </c>
      <c r="W6422" s="1">
        <v>0</v>
      </c>
      <c r="Y6422" s="1">
        <v>0</v>
      </c>
      <c r="AA6422" s="1">
        <v>0</v>
      </c>
      <c r="AC6422" s="1">
        <v>0</v>
      </c>
      <c r="AE6422" s="1">
        <v>0</v>
      </c>
      <c r="AG6422" s="1">
        <v>4</v>
      </c>
      <c r="AH6422" s="1">
        <v>10000</v>
      </c>
    </row>
    <row r="6423" spans="1:34">
      <c r="A6423" s="1" t="s">
        <v>16441</v>
      </c>
      <c r="B6423" s="1" t="s">
        <v>16442</v>
      </c>
      <c r="C6423" s="1" t="s">
        <v>310</v>
      </c>
      <c r="D6423" s="1">
        <v>86</v>
      </c>
      <c r="E6423" s="1">
        <v>44558</v>
      </c>
      <c r="F6423" s="1" t="s">
        <v>20812</v>
      </c>
      <c r="G6423" s="1" t="s">
        <v>72</v>
      </c>
      <c r="H6423" s="1" t="s">
        <v>73</v>
      </c>
      <c r="I6423" s="1">
        <v>0</v>
      </c>
      <c r="J6423" s="1" t="s">
        <v>74</v>
      </c>
      <c r="K6423" s="1">
        <v>0.2</v>
      </c>
      <c r="L6423" s="1" t="s">
        <v>75</v>
      </c>
      <c r="M6423" s="1">
        <v>0</v>
      </c>
      <c r="O6423" s="1">
        <v>0</v>
      </c>
      <c r="Q6423" s="1">
        <v>0</v>
      </c>
      <c r="S6423" s="1">
        <v>0</v>
      </c>
      <c r="U6423" s="1">
        <v>0</v>
      </c>
      <c r="W6423" s="1">
        <v>0</v>
      </c>
      <c r="Y6423" s="1">
        <v>0</v>
      </c>
      <c r="AA6423" s="1">
        <v>0</v>
      </c>
      <c r="AC6423" s="1">
        <v>0</v>
      </c>
      <c r="AE6423" s="1">
        <v>0</v>
      </c>
      <c r="AG6423" s="1">
        <v>2</v>
      </c>
      <c r="AH6423" s="1">
        <v>10000</v>
      </c>
    </row>
    <row r="6424" spans="1:34">
      <c r="A6424" s="1" t="s">
        <v>16443</v>
      </c>
      <c r="B6424" s="1" t="s">
        <v>16444</v>
      </c>
      <c r="C6424" s="1" t="s">
        <v>1149</v>
      </c>
      <c r="H6424" s="1" t="s">
        <v>65</v>
      </c>
      <c r="I6424" s="1" t="s">
        <v>66</v>
      </c>
      <c r="V6424" s="1" t="s">
        <v>67</v>
      </c>
    </row>
    <row r="6425" spans="1:34">
      <c r="A6425" s="1" t="s">
        <v>16445</v>
      </c>
      <c r="B6425" s="1" t="s">
        <v>16446</v>
      </c>
      <c r="C6425" s="1" t="s">
        <v>1337</v>
      </c>
      <c r="D6425" s="1">
        <v>20</v>
      </c>
      <c r="E6425" s="4">
        <v>44711</v>
      </c>
      <c r="F6425" s="1" t="s">
        <v>16447</v>
      </c>
      <c r="G6425" s="1" t="s">
        <v>80</v>
      </c>
      <c r="H6425" s="1" t="s">
        <v>73</v>
      </c>
      <c r="I6425" s="1">
        <v>0.7</v>
      </c>
      <c r="J6425" s="1" t="s">
        <v>82</v>
      </c>
      <c r="K6425" s="1">
        <v>0.74</v>
      </c>
      <c r="L6425" s="1" t="s">
        <v>83</v>
      </c>
      <c r="M6425" s="1">
        <v>0.76</v>
      </c>
      <c r="N6425" s="1" t="s">
        <v>84</v>
      </c>
      <c r="O6425" s="1">
        <v>0.8</v>
      </c>
      <c r="P6425" s="1" t="s">
        <v>85</v>
      </c>
      <c r="Q6425" s="1">
        <v>0</v>
      </c>
      <c r="S6425" s="1">
        <v>0</v>
      </c>
      <c r="U6425" s="1">
        <v>0</v>
      </c>
      <c r="W6425" s="1">
        <v>0</v>
      </c>
      <c r="Y6425" s="1">
        <v>0</v>
      </c>
      <c r="AA6425" s="1">
        <v>0</v>
      </c>
      <c r="AC6425" s="1">
        <v>0</v>
      </c>
      <c r="AE6425" s="1">
        <v>0</v>
      </c>
      <c r="AG6425" s="1">
        <v>3</v>
      </c>
      <c r="AH6425" s="1">
        <v>0</v>
      </c>
    </row>
    <row r="6426" spans="1:34">
      <c r="A6426" s="1" t="s">
        <v>16448</v>
      </c>
      <c r="B6426" s="1" t="s">
        <v>16449</v>
      </c>
      <c r="C6426" s="1" t="s">
        <v>73</v>
      </c>
      <c r="D6426" s="1">
        <v>14</v>
      </c>
      <c r="E6426" s="4">
        <v>44608</v>
      </c>
      <c r="F6426" s="1" t="s">
        <v>16450</v>
      </c>
      <c r="G6426" s="1" t="s">
        <v>80</v>
      </c>
      <c r="H6426" s="1" t="s">
        <v>73</v>
      </c>
      <c r="I6426" s="1">
        <v>0</v>
      </c>
      <c r="J6426" s="1" t="s">
        <v>16451</v>
      </c>
      <c r="K6426" s="1">
        <v>0</v>
      </c>
      <c r="L6426" s="1" t="s">
        <v>16452</v>
      </c>
      <c r="M6426" s="1">
        <v>0.8</v>
      </c>
      <c r="N6426" s="1" t="s">
        <v>75</v>
      </c>
      <c r="O6426" s="1">
        <v>0</v>
      </c>
      <c r="Q6426" s="1">
        <v>0</v>
      </c>
      <c r="S6426" s="1">
        <v>0</v>
      </c>
      <c r="U6426" s="1">
        <v>0</v>
      </c>
      <c r="W6426" s="1">
        <v>0</v>
      </c>
      <c r="Y6426" s="1">
        <v>0</v>
      </c>
      <c r="AA6426" s="1">
        <v>0</v>
      </c>
      <c r="AC6426" s="1">
        <v>0</v>
      </c>
      <c r="AE6426" s="1">
        <v>0</v>
      </c>
      <c r="AG6426" s="1">
        <v>5</v>
      </c>
      <c r="AH6426" s="1">
        <v>0</v>
      </c>
    </row>
    <row r="6427" spans="1:34">
      <c r="A6427" s="1" t="s">
        <v>16453</v>
      </c>
      <c r="B6427" s="1" t="s">
        <v>16454</v>
      </c>
      <c r="C6427" s="1" t="s">
        <v>365</v>
      </c>
      <c r="D6427" s="1">
        <v>2</v>
      </c>
      <c r="E6427" s="4">
        <v>44595</v>
      </c>
      <c r="F6427" s="1" t="s">
        <v>16455</v>
      </c>
      <c r="G6427" s="1" t="s">
        <v>72</v>
      </c>
      <c r="H6427" s="1" t="s">
        <v>73</v>
      </c>
      <c r="I6427" s="1">
        <v>0</v>
      </c>
      <c r="J6427" s="1" t="s">
        <v>684</v>
      </c>
      <c r="K6427" s="1">
        <v>0.8</v>
      </c>
      <c r="L6427" s="1" t="s">
        <v>75</v>
      </c>
      <c r="M6427" s="1">
        <v>0</v>
      </c>
      <c r="O6427" s="1">
        <v>0</v>
      </c>
      <c r="Q6427" s="1">
        <v>0</v>
      </c>
      <c r="S6427" s="1">
        <v>0</v>
      </c>
      <c r="U6427" s="1">
        <v>0</v>
      </c>
      <c r="W6427" s="1">
        <v>0</v>
      </c>
      <c r="Y6427" s="1">
        <v>0</v>
      </c>
      <c r="AA6427" s="1">
        <v>0</v>
      </c>
      <c r="AC6427" s="1">
        <v>0</v>
      </c>
      <c r="AE6427" s="1">
        <v>0</v>
      </c>
      <c r="AG6427" s="1">
        <v>2</v>
      </c>
      <c r="AH6427" s="1">
        <v>11000</v>
      </c>
    </row>
    <row r="6428" spans="1:34">
      <c r="A6428" s="1" t="s">
        <v>16456</v>
      </c>
      <c r="B6428" s="1" t="s">
        <v>16457</v>
      </c>
      <c r="C6428" s="1" t="s">
        <v>896</v>
      </c>
      <c r="D6428" s="1">
        <v>8</v>
      </c>
      <c r="E6428" s="4">
        <v>44681</v>
      </c>
      <c r="F6428" s="1" t="s">
        <v>16458</v>
      </c>
      <c r="G6428" s="1" t="s">
        <v>72</v>
      </c>
      <c r="H6428" s="1" t="s">
        <v>65</v>
      </c>
      <c r="I6428" s="1">
        <v>0.1</v>
      </c>
      <c r="J6428" s="1" t="s">
        <v>75</v>
      </c>
      <c r="K6428" s="1">
        <v>0</v>
      </c>
      <c r="M6428" s="1">
        <v>0</v>
      </c>
      <c r="O6428" s="1">
        <v>0</v>
      </c>
      <c r="Q6428" s="1">
        <v>0</v>
      </c>
      <c r="S6428" s="1">
        <v>0</v>
      </c>
      <c r="U6428" s="1">
        <v>0</v>
      </c>
      <c r="W6428" s="1">
        <v>0</v>
      </c>
      <c r="Y6428" s="1">
        <v>0</v>
      </c>
      <c r="AA6428" s="1">
        <v>0</v>
      </c>
      <c r="AC6428" s="1">
        <v>0</v>
      </c>
      <c r="AE6428" s="1">
        <v>0</v>
      </c>
      <c r="AG6428" s="1">
        <v>1</v>
      </c>
      <c r="AH6428" s="1">
        <v>0</v>
      </c>
    </row>
    <row r="6429" spans="1:34">
      <c r="A6429" s="1" t="s">
        <v>16459</v>
      </c>
      <c r="B6429" s="1" t="s">
        <v>16460</v>
      </c>
      <c r="C6429" s="1" t="s">
        <v>680</v>
      </c>
      <c r="D6429" s="1">
        <v>67</v>
      </c>
      <c r="E6429" s="4">
        <v>44516</v>
      </c>
      <c r="F6429" s="1" t="s">
        <v>16461</v>
      </c>
      <c r="G6429" s="1" t="s">
        <v>72</v>
      </c>
      <c r="H6429" s="1" t="s">
        <v>73</v>
      </c>
      <c r="I6429" s="1">
        <v>0</v>
      </c>
      <c r="J6429" s="1" t="s">
        <v>485</v>
      </c>
      <c r="K6429" s="1">
        <v>0.8</v>
      </c>
      <c r="L6429" s="1" t="s">
        <v>75</v>
      </c>
      <c r="M6429" s="1">
        <v>0</v>
      </c>
      <c r="O6429" s="1">
        <v>0</v>
      </c>
      <c r="Q6429" s="1">
        <v>0</v>
      </c>
      <c r="S6429" s="1">
        <v>0</v>
      </c>
      <c r="U6429" s="1">
        <v>0</v>
      </c>
      <c r="W6429" s="1">
        <v>0</v>
      </c>
      <c r="Y6429" s="1">
        <v>0</v>
      </c>
      <c r="AA6429" s="1">
        <v>0</v>
      </c>
      <c r="AC6429" s="1">
        <v>0</v>
      </c>
      <c r="AE6429" s="1">
        <v>0</v>
      </c>
      <c r="AG6429" s="1">
        <v>2</v>
      </c>
      <c r="AH6429" s="1">
        <v>10999.99</v>
      </c>
    </row>
    <row r="6430" spans="1:34">
      <c r="A6430" s="1" t="s">
        <v>16462</v>
      </c>
      <c r="B6430" s="1" t="s">
        <v>16463</v>
      </c>
      <c r="C6430" s="1" t="s">
        <v>129</v>
      </c>
      <c r="D6430" s="1">
        <v>2</v>
      </c>
      <c r="E6430" s="1">
        <v>39905</v>
      </c>
      <c r="F6430" s="1" t="s">
        <v>20332</v>
      </c>
      <c r="G6430" s="1" t="s">
        <v>72</v>
      </c>
      <c r="H6430" s="1" t="s">
        <v>65</v>
      </c>
      <c r="I6430" s="1">
        <v>0.4</v>
      </c>
      <c r="J6430" s="1" t="s">
        <v>75</v>
      </c>
      <c r="K6430" s="1">
        <v>0</v>
      </c>
      <c r="M6430" s="1">
        <v>0</v>
      </c>
      <c r="O6430" s="1">
        <v>0</v>
      </c>
      <c r="Q6430" s="1">
        <v>0</v>
      </c>
      <c r="S6430" s="1">
        <v>0</v>
      </c>
      <c r="U6430" s="1">
        <v>0</v>
      </c>
      <c r="W6430" s="1">
        <v>0</v>
      </c>
      <c r="Y6430" s="1">
        <v>0</v>
      </c>
      <c r="AA6430" s="1">
        <v>0</v>
      </c>
      <c r="AC6430" s="1">
        <v>0</v>
      </c>
      <c r="AE6430" s="1">
        <v>0</v>
      </c>
      <c r="AG6430" s="1">
        <v>1</v>
      </c>
      <c r="AH6430" s="1">
        <v>0</v>
      </c>
    </row>
    <row r="6431" spans="1:34">
      <c r="A6431" s="1" t="s">
        <v>16464</v>
      </c>
      <c r="B6431" s="1" t="s">
        <v>16465</v>
      </c>
      <c r="C6431" s="1" t="s">
        <v>245</v>
      </c>
      <c r="D6431" s="1">
        <v>13</v>
      </c>
      <c r="E6431" s="1">
        <v>41738</v>
      </c>
      <c r="F6431" s="1" t="s">
        <v>20332</v>
      </c>
      <c r="G6431" s="1" t="s">
        <v>72</v>
      </c>
      <c r="H6431" s="1" t="s">
        <v>73</v>
      </c>
      <c r="I6431" s="1">
        <v>0</v>
      </c>
      <c r="J6431" s="1" t="s">
        <v>81</v>
      </c>
      <c r="K6431" s="1">
        <v>0.8</v>
      </c>
      <c r="L6431" s="1" t="s">
        <v>75</v>
      </c>
      <c r="M6431" s="1">
        <v>0</v>
      </c>
      <c r="O6431" s="1">
        <v>0</v>
      </c>
      <c r="Q6431" s="1">
        <v>0</v>
      </c>
      <c r="S6431" s="1">
        <v>0</v>
      </c>
      <c r="U6431" s="1">
        <v>0</v>
      </c>
      <c r="W6431" s="1">
        <v>0</v>
      </c>
      <c r="Y6431" s="1">
        <v>0</v>
      </c>
      <c r="AA6431" s="1">
        <v>0</v>
      </c>
      <c r="AC6431" s="1">
        <v>0</v>
      </c>
      <c r="AE6431" s="1">
        <v>0</v>
      </c>
      <c r="AG6431" s="1">
        <v>2</v>
      </c>
      <c r="AH6431" s="1">
        <v>15000</v>
      </c>
    </row>
    <row r="6432" spans="1:34">
      <c r="A6432" s="1" t="s">
        <v>16466</v>
      </c>
      <c r="B6432" s="1" t="s">
        <v>16467</v>
      </c>
      <c r="C6432" s="1" t="s">
        <v>378</v>
      </c>
      <c r="D6432" s="1">
        <v>23</v>
      </c>
      <c r="E6432" s="1">
        <v>43880</v>
      </c>
      <c r="F6432" s="1" t="s">
        <v>20332</v>
      </c>
      <c r="G6432" s="1" t="s">
        <v>72</v>
      </c>
      <c r="H6432" s="1" t="s">
        <v>65</v>
      </c>
      <c r="I6432" s="1">
        <v>0.8</v>
      </c>
      <c r="J6432" s="1" t="s">
        <v>75</v>
      </c>
      <c r="K6432" s="1">
        <v>0</v>
      </c>
      <c r="M6432" s="1">
        <v>0</v>
      </c>
      <c r="O6432" s="1">
        <v>0</v>
      </c>
      <c r="Q6432" s="1">
        <v>0</v>
      </c>
      <c r="S6432" s="1">
        <v>0</v>
      </c>
      <c r="U6432" s="1">
        <v>0</v>
      </c>
      <c r="W6432" s="1">
        <v>0</v>
      </c>
      <c r="Y6432" s="1">
        <v>0</v>
      </c>
      <c r="AA6432" s="1">
        <v>0</v>
      </c>
      <c r="AC6432" s="1">
        <v>0</v>
      </c>
      <c r="AE6432" s="1">
        <v>0</v>
      </c>
      <c r="AG6432" s="1">
        <v>1</v>
      </c>
      <c r="AH6432" s="1">
        <v>0</v>
      </c>
    </row>
    <row r="6433" spans="1:34">
      <c r="A6433" s="1" t="s">
        <v>16468</v>
      </c>
      <c r="B6433" s="1" t="s">
        <v>16469</v>
      </c>
      <c r="C6433" s="1" t="s">
        <v>1916</v>
      </c>
      <c r="D6433" s="1">
        <v>51</v>
      </c>
      <c r="E6433" s="1">
        <v>43809</v>
      </c>
      <c r="F6433" s="1" t="s">
        <v>20332</v>
      </c>
      <c r="G6433" s="1" t="s">
        <v>72</v>
      </c>
      <c r="H6433" s="1" t="s">
        <v>73</v>
      </c>
      <c r="I6433" s="1">
        <v>0</v>
      </c>
      <c r="J6433" s="1" t="s">
        <v>74</v>
      </c>
      <c r="K6433" s="1">
        <v>0.7</v>
      </c>
      <c r="L6433" s="1" t="s">
        <v>75</v>
      </c>
      <c r="M6433" s="1">
        <v>0</v>
      </c>
      <c r="O6433" s="1">
        <v>0</v>
      </c>
      <c r="Q6433" s="1">
        <v>0</v>
      </c>
      <c r="S6433" s="1">
        <v>0</v>
      </c>
      <c r="U6433" s="1">
        <v>0</v>
      </c>
      <c r="W6433" s="1">
        <v>0</v>
      </c>
      <c r="Y6433" s="1">
        <v>0</v>
      </c>
      <c r="AA6433" s="1">
        <v>0</v>
      </c>
      <c r="AC6433" s="1">
        <v>0</v>
      </c>
      <c r="AE6433" s="1">
        <v>0</v>
      </c>
      <c r="AG6433" s="1">
        <v>2</v>
      </c>
      <c r="AH6433" s="1">
        <v>10000</v>
      </c>
    </row>
    <row r="6434" spans="1:34">
      <c r="A6434" s="1" t="s">
        <v>16470</v>
      </c>
      <c r="B6434" s="1" t="s">
        <v>16471</v>
      </c>
      <c r="C6434" s="1" t="s">
        <v>346</v>
      </c>
      <c r="D6434" s="1">
        <v>8</v>
      </c>
      <c r="E6434" s="4">
        <v>44719</v>
      </c>
      <c r="F6434" s="1" t="s">
        <v>16472</v>
      </c>
      <c r="G6434" s="1" t="s">
        <v>72</v>
      </c>
      <c r="H6434" s="1" t="s">
        <v>65</v>
      </c>
      <c r="I6434" s="1">
        <v>0.5</v>
      </c>
      <c r="J6434" s="1" t="s">
        <v>75</v>
      </c>
      <c r="K6434" s="1">
        <v>0</v>
      </c>
      <c r="M6434" s="1">
        <v>0</v>
      </c>
      <c r="O6434" s="1">
        <v>0</v>
      </c>
      <c r="Q6434" s="1">
        <v>0</v>
      </c>
      <c r="S6434" s="1">
        <v>0</v>
      </c>
      <c r="U6434" s="1">
        <v>0</v>
      </c>
      <c r="W6434" s="1">
        <v>0</v>
      </c>
      <c r="Y6434" s="1">
        <v>0</v>
      </c>
      <c r="AA6434" s="1">
        <v>0</v>
      </c>
      <c r="AC6434" s="1">
        <v>0</v>
      </c>
      <c r="AE6434" s="1">
        <v>0</v>
      </c>
      <c r="AG6434" s="1">
        <v>1</v>
      </c>
      <c r="AH6434" s="1">
        <v>0</v>
      </c>
    </row>
    <row r="6435" spans="1:34">
      <c r="A6435" s="1" t="s">
        <v>16473</v>
      </c>
      <c r="B6435" s="1" t="s">
        <v>16474</v>
      </c>
      <c r="C6435" s="1" t="s">
        <v>101</v>
      </c>
      <c r="D6435" s="1">
        <v>36</v>
      </c>
      <c r="E6435" s="4">
        <v>44657</v>
      </c>
      <c r="F6435" s="1" t="s">
        <v>16475</v>
      </c>
      <c r="G6435" s="1" t="s">
        <v>72</v>
      </c>
      <c r="H6435" s="1" t="s">
        <v>65</v>
      </c>
      <c r="I6435" s="1">
        <v>0.2</v>
      </c>
      <c r="J6435" s="1" t="s">
        <v>75</v>
      </c>
      <c r="K6435" s="1">
        <v>0</v>
      </c>
      <c r="M6435" s="1">
        <v>0</v>
      </c>
      <c r="O6435" s="1">
        <v>0</v>
      </c>
      <c r="Q6435" s="1">
        <v>0</v>
      </c>
      <c r="S6435" s="1">
        <v>0</v>
      </c>
      <c r="U6435" s="1">
        <v>0</v>
      </c>
      <c r="W6435" s="1">
        <v>0</v>
      </c>
      <c r="Y6435" s="1">
        <v>0</v>
      </c>
      <c r="AA6435" s="1">
        <v>0</v>
      </c>
      <c r="AC6435" s="1">
        <v>0</v>
      </c>
      <c r="AE6435" s="1">
        <v>0</v>
      </c>
      <c r="AG6435" s="1">
        <v>1</v>
      </c>
      <c r="AH6435" s="1">
        <v>0</v>
      </c>
    </row>
    <row r="6436" spans="1:34">
      <c r="A6436" s="1" t="s">
        <v>16476</v>
      </c>
      <c r="B6436" s="1" t="s">
        <v>16477</v>
      </c>
      <c r="C6436" s="1" t="s">
        <v>1707</v>
      </c>
      <c r="D6436" s="1">
        <v>48</v>
      </c>
      <c r="E6436" s="4">
        <v>44559</v>
      </c>
      <c r="F6436" s="1" t="s">
        <v>16478</v>
      </c>
      <c r="G6436" s="1" t="s">
        <v>72</v>
      </c>
      <c r="H6436" s="1" t="s">
        <v>65</v>
      </c>
      <c r="I6436" s="1">
        <v>0.7</v>
      </c>
      <c r="J6436" s="1" t="s">
        <v>75</v>
      </c>
      <c r="K6436" s="1">
        <v>0</v>
      </c>
      <c r="M6436" s="1">
        <v>0</v>
      </c>
      <c r="O6436" s="1">
        <v>0</v>
      </c>
      <c r="Q6436" s="1">
        <v>0</v>
      </c>
      <c r="S6436" s="1">
        <v>0</v>
      </c>
      <c r="U6436" s="1">
        <v>0</v>
      </c>
      <c r="W6436" s="1">
        <v>0</v>
      </c>
      <c r="Y6436" s="1">
        <v>0</v>
      </c>
      <c r="AA6436" s="1">
        <v>0</v>
      </c>
      <c r="AC6436" s="1">
        <v>0</v>
      </c>
      <c r="AE6436" s="1">
        <v>0</v>
      </c>
      <c r="AG6436" s="1">
        <v>1</v>
      </c>
      <c r="AH6436" s="1">
        <v>0</v>
      </c>
    </row>
    <row r="6437" spans="1:34">
      <c r="A6437" s="1" t="s">
        <v>16479</v>
      </c>
      <c r="B6437" s="1" t="s">
        <v>16480</v>
      </c>
      <c r="C6437" s="1" t="s">
        <v>302</v>
      </c>
      <c r="D6437" s="1">
        <v>15</v>
      </c>
      <c r="E6437" s="4">
        <v>44712</v>
      </c>
      <c r="F6437" s="1" t="s">
        <v>16481</v>
      </c>
      <c r="G6437" s="1" t="s">
        <v>72</v>
      </c>
      <c r="H6437" s="1" t="s">
        <v>73</v>
      </c>
      <c r="I6437" s="1">
        <v>0</v>
      </c>
      <c r="J6437" s="1" t="s">
        <v>187</v>
      </c>
      <c r="K6437" s="1">
        <v>0.8</v>
      </c>
      <c r="L6437" s="1" t="s">
        <v>75</v>
      </c>
      <c r="M6437" s="1">
        <v>0</v>
      </c>
      <c r="O6437" s="1">
        <v>0</v>
      </c>
      <c r="Q6437" s="1">
        <v>0</v>
      </c>
      <c r="S6437" s="1">
        <v>0</v>
      </c>
      <c r="U6437" s="1">
        <v>0</v>
      </c>
      <c r="W6437" s="1">
        <v>0</v>
      </c>
      <c r="Y6437" s="1">
        <v>0</v>
      </c>
      <c r="AA6437" s="1">
        <v>0</v>
      </c>
      <c r="AC6437" s="1">
        <v>0</v>
      </c>
      <c r="AE6437" s="1">
        <v>0</v>
      </c>
      <c r="AG6437" s="1">
        <v>2</v>
      </c>
      <c r="AH6437" s="1">
        <v>9000</v>
      </c>
    </row>
    <row r="6438" spans="1:34">
      <c r="A6438" s="1" t="s">
        <v>16482</v>
      </c>
      <c r="B6438" s="1" t="s">
        <v>16483</v>
      </c>
      <c r="C6438" s="1" t="s">
        <v>1631</v>
      </c>
      <c r="D6438" s="1">
        <v>62</v>
      </c>
      <c r="E6438" s="4">
        <v>44550</v>
      </c>
      <c r="F6438" s="1" t="s">
        <v>16484</v>
      </c>
      <c r="G6438" s="1" t="s">
        <v>72</v>
      </c>
      <c r="H6438" s="1" t="s">
        <v>73</v>
      </c>
      <c r="I6438" s="1">
        <v>0</v>
      </c>
      <c r="J6438" s="1" t="s">
        <v>81</v>
      </c>
      <c r="K6438" s="1">
        <v>0.8</v>
      </c>
      <c r="L6438" s="1" t="s">
        <v>75</v>
      </c>
      <c r="M6438" s="1">
        <v>0</v>
      </c>
      <c r="O6438" s="1">
        <v>0</v>
      </c>
      <c r="Q6438" s="1">
        <v>0</v>
      </c>
      <c r="S6438" s="1">
        <v>0</v>
      </c>
      <c r="U6438" s="1">
        <v>0</v>
      </c>
      <c r="W6438" s="1">
        <v>0</v>
      </c>
      <c r="Y6438" s="1">
        <v>0</v>
      </c>
      <c r="AA6438" s="1">
        <v>0</v>
      </c>
      <c r="AC6438" s="1">
        <v>0</v>
      </c>
      <c r="AE6438" s="1">
        <v>0</v>
      </c>
      <c r="AG6438" s="1">
        <v>2</v>
      </c>
      <c r="AH6438" s="1">
        <v>15000</v>
      </c>
    </row>
    <row r="6439" spans="1:34">
      <c r="A6439" s="1" t="s">
        <v>16485</v>
      </c>
      <c r="B6439" s="1" t="s">
        <v>16486</v>
      </c>
      <c r="C6439" s="1" t="s">
        <v>443</v>
      </c>
      <c r="D6439" s="1">
        <v>11</v>
      </c>
      <c r="E6439" s="4">
        <v>44680</v>
      </c>
      <c r="F6439" s="1" t="s">
        <v>16487</v>
      </c>
      <c r="G6439" s="1" t="s">
        <v>72</v>
      </c>
      <c r="H6439" s="1" t="s">
        <v>65</v>
      </c>
      <c r="I6439" s="1">
        <v>0.8</v>
      </c>
      <c r="J6439" s="1" t="s">
        <v>75</v>
      </c>
      <c r="K6439" s="1">
        <v>0</v>
      </c>
      <c r="M6439" s="1">
        <v>0</v>
      </c>
      <c r="O6439" s="1">
        <v>0</v>
      </c>
      <c r="Q6439" s="1">
        <v>0</v>
      </c>
      <c r="S6439" s="1">
        <v>0</v>
      </c>
      <c r="U6439" s="1">
        <v>0</v>
      </c>
      <c r="W6439" s="1">
        <v>0</v>
      </c>
      <c r="Y6439" s="1">
        <v>0</v>
      </c>
      <c r="AA6439" s="1">
        <v>0</v>
      </c>
      <c r="AC6439" s="1">
        <v>0</v>
      </c>
      <c r="AE6439" s="1">
        <v>0</v>
      </c>
      <c r="AG6439" s="1">
        <v>1</v>
      </c>
      <c r="AH6439" s="1">
        <v>0</v>
      </c>
    </row>
    <row r="6440" spans="1:34">
      <c r="A6440" s="1" t="s">
        <v>16488</v>
      </c>
      <c r="B6440" s="1" t="s">
        <v>16489</v>
      </c>
      <c r="C6440" s="1" t="s">
        <v>327</v>
      </c>
      <c r="D6440" s="1">
        <v>49</v>
      </c>
      <c r="E6440" s="4">
        <v>44554</v>
      </c>
      <c r="F6440" s="1" t="s">
        <v>16490</v>
      </c>
      <c r="G6440" s="1" t="s">
        <v>72</v>
      </c>
      <c r="H6440" s="1" t="s">
        <v>65</v>
      </c>
      <c r="I6440" s="1">
        <v>0.5</v>
      </c>
      <c r="J6440" s="1" t="s">
        <v>75</v>
      </c>
      <c r="K6440" s="1">
        <v>0</v>
      </c>
      <c r="M6440" s="1">
        <v>0</v>
      </c>
      <c r="O6440" s="1">
        <v>0</v>
      </c>
      <c r="Q6440" s="1">
        <v>0</v>
      </c>
      <c r="S6440" s="1">
        <v>0</v>
      </c>
      <c r="U6440" s="1">
        <v>0</v>
      </c>
      <c r="W6440" s="1">
        <v>0</v>
      </c>
      <c r="Y6440" s="1">
        <v>0</v>
      </c>
      <c r="AA6440" s="1">
        <v>0</v>
      </c>
      <c r="AC6440" s="1">
        <v>0</v>
      </c>
      <c r="AE6440" s="1">
        <v>0</v>
      </c>
      <c r="AG6440" s="1">
        <v>1</v>
      </c>
      <c r="AH6440" s="1">
        <v>0</v>
      </c>
    </row>
    <row r="6441" spans="1:34">
      <c r="A6441" s="1" t="s">
        <v>16491</v>
      </c>
      <c r="B6441" s="1" t="s">
        <v>16492</v>
      </c>
      <c r="C6441" s="1" t="s">
        <v>259</v>
      </c>
      <c r="H6441" s="1" t="s">
        <v>65</v>
      </c>
      <c r="I6441" s="1" t="s">
        <v>66</v>
      </c>
      <c r="V6441" s="1" t="s">
        <v>67</v>
      </c>
    </row>
    <row r="6442" spans="1:34">
      <c r="A6442" s="1" t="s">
        <v>16493</v>
      </c>
      <c r="B6442" s="1" t="s">
        <v>16494</v>
      </c>
      <c r="C6442" s="1" t="s">
        <v>259</v>
      </c>
      <c r="D6442" s="1">
        <v>6</v>
      </c>
      <c r="E6442" s="4">
        <v>44643</v>
      </c>
      <c r="F6442" s="1" t="s">
        <v>16495</v>
      </c>
      <c r="G6442" s="1" t="s">
        <v>80</v>
      </c>
      <c r="H6442" s="1" t="s">
        <v>73</v>
      </c>
      <c r="I6442" s="1">
        <v>0</v>
      </c>
      <c r="J6442" s="1" t="s">
        <v>74</v>
      </c>
      <c r="K6442" s="1">
        <v>0.2</v>
      </c>
      <c r="L6442" s="1" t="s">
        <v>82</v>
      </c>
      <c r="M6442" s="1">
        <v>0.3</v>
      </c>
      <c r="N6442" s="1" t="s">
        <v>83</v>
      </c>
      <c r="O6442" s="1">
        <v>0.6</v>
      </c>
      <c r="P6442" s="1" t="s">
        <v>84</v>
      </c>
      <c r="Q6442" s="1">
        <v>0.8</v>
      </c>
      <c r="R6442" s="1" t="s">
        <v>85</v>
      </c>
      <c r="S6442" s="1">
        <v>0</v>
      </c>
      <c r="U6442" s="1">
        <v>0</v>
      </c>
      <c r="W6442" s="1">
        <v>0</v>
      </c>
      <c r="Y6442" s="1">
        <v>0</v>
      </c>
      <c r="AA6442" s="1">
        <v>0</v>
      </c>
      <c r="AC6442" s="1">
        <v>0</v>
      </c>
      <c r="AE6442" s="1">
        <v>0</v>
      </c>
      <c r="AG6442" s="1">
        <v>4</v>
      </c>
      <c r="AH6442" s="1">
        <v>10000</v>
      </c>
    </row>
    <row r="6443" spans="1:34">
      <c r="A6443" s="1" t="s">
        <v>16496</v>
      </c>
      <c r="B6443" s="1" t="s">
        <v>16497</v>
      </c>
      <c r="C6443" s="1" t="s">
        <v>1232</v>
      </c>
      <c r="D6443" s="1">
        <v>6</v>
      </c>
      <c r="E6443" s="4">
        <v>44712</v>
      </c>
      <c r="F6443" s="1" t="s">
        <v>16498</v>
      </c>
      <c r="G6443" s="1" t="s">
        <v>72</v>
      </c>
      <c r="H6443" s="1" t="s">
        <v>65</v>
      </c>
      <c r="I6443" s="1">
        <v>0.8</v>
      </c>
      <c r="J6443" s="1" t="s">
        <v>75</v>
      </c>
      <c r="K6443" s="1">
        <v>0</v>
      </c>
      <c r="M6443" s="1">
        <v>0</v>
      </c>
      <c r="O6443" s="1">
        <v>0</v>
      </c>
      <c r="Q6443" s="1">
        <v>0</v>
      </c>
      <c r="S6443" s="1">
        <v>0</v>
      </c>
      <c r="U6443" s="1">
        <v>0</v>
      </c>
      <c r="W6443" s="1">
        <v>0</v>
      </c>
      <c r="Y6443" s="1">
        <v>0</v>
      </c>
      <c r="AA6443" s="1">
        <v>0</v>
      </c>
      <c r="AC6443" s="1">
        <v>0</v>
      </c>
      <c r="AE6443" s="1">
        <v>0</v>
      </c>
      <c r="AG6443" s="1">
        <v>1</v>
      </c>
      <c r="AH6443" s="1">
        <v>0</v>
      </c>
    </row>
    <row r="6444" spans="1:34">
      <c r="A6444" s="1" t="s">
        <v>16499</v>
      </c>
      <c r="B6444" s="1" t="s">
        <v>16500</v>
      </c>
      <c r="C6444" s="1" t="s">
        <v>1756</v>
      </c>
      <c r="H6444" s="1" t="s">
        <v>65</v>
      </c>
      <c r="I6444" s="1" t="s">
        <v>66</v>
      </c>
      <c r="V6444" s="1" t="s">
        <v>67</v>
      </c>
    </row>
    <row r="6445" spans="1:34">
      <c r="A6445" s="1" t="s">
        <v>16501</v>
      </c>
      <c r="B6445" s="1" t="s">
        <v>16502</v>
      </c>
      <c r="C6445" s="1" t="s">
        <v>132</v>
      </c>
      <c r="D6445" s="1">
        <v>29</v>
      </c>
      <c r="E6445" s="1">
        <v>44259</v>
      </c>
      <c r="F6445" s="1" t="s">
        <v>20332</v>
      </c>
      <c r="G6445" s="1" t="s">
        <v>72</v>
      </c>
      <c r="H6445" s="1" t="s">
        <v>65</v>
      </c>
      <c r="I6445" s="1">
        <v>0.65</v>
      </c>
      <c r="J6445" s="1" t="s">
        <v>75</v>
      </c>
      <c r="K6445" s="1">
        <v>0</v>
      </c>
      <c r="M6445" s="1">
        <v>0</v>
      </c>
      <c r="O6445" s="1">
        <v>0</v>
      </c>
      <c r="Q6445" s="1">
        <v>0</v>
      </c>
      <c r="S6445" s="1">
        <v>0</v>
      </c>
      <c r="U6445" s="1">
        <v>0</v>
      </c>
      <c r="W6445" s="1">
        <v>0</v>
      </c>
      <c r="Y6445" s="1">
        <v>0</v>
      </c>
      <c r="AA6445" s="1">
        <v>0</v>
      </c>
      <c r="AC6445" s="1">
        <v>0</v>
      </c>
      <c r="AE6445" s="1">
        <v>0</v>
      </c>
      <c r="AG6445" s="1">
        <v>1</v>
      </c>
      <c r="AH6445" s="1">
        <v>0</v>
      </c>
    </row>
    <row r="6446" spans="1:34">
      <c r="A6446" s="1" t="s">
        <v>16503</v>
      </c>
      <c r="B6446" s="1" t="s">
        <v>16504</v>
      </c>
      <c r="C6446" s="1" t="s">
        <v>112</v>
      </c>
      <c r="D6446" s="1">
        <v>13</v>
      </c>
      <c r="E6446" s="4">
        <v>44643</v>
      </c>
      <c r="F6446" s="1" t="s">
        <v>16505</v>
      </c>
      <c r="G6446" s="1" t="s">
        <v>72</v>
      </c>
      <c r="H6446" s="1" t="s">
        <v>73</v>
      </c>
      <c r="I6446" s="1">
        <v>0</v>
      </c>
      <c r="J6446" s="1" t="s">
        <v>397</v>
      </c>
      <c r="K6446" s="1">
        <v>0.8</v>
      </c>
      <c r="L6446" s="1" t="s">
        <v>75</v>
      </c>
      <c r="M6446" s="1">
        <v>0</v>
      </c>
      <c r="O6446" s="1">
        <v>0</v>
      </c>
      <c r="Q6446" s="1">
        <v>0</v>
      </c>
      <c r="S6446" s="1">
        <v>0</v>
      </c>
      <c r="U6446" s="1">
        <v>0</v>
      </c>
      <c r="W6446" s="1">
        <v>0</v>
      </c>
      <c r="Y6446" s="1">
        <v>0</v>
      </c>
      <c r="AA6446" s="1">
        <v>0</v>
      </c>
      <c r="AC6446" s="1">
        <v>0</v>
      </c>
      <c r="AE6446" s="1">
        <v>0</v>
      </c>
      <c r="AG6446" s="1">
        <v>2</v>
      </c>
      <c r="AH6446" s="1">
        <v>8000</v>
      </c>
    </row>
    <row r="6447" spans="1:34">
      <c r="A6447" s="1" t="s">
        <v>16506</v>
      </c>
      <c r="B6447" s="1" t="s">
        <v>16507</v>
      </c>
      <c r="C6447" s="1" t="s">
        <v>322</v>
      </c>
      <c r="D6447" s="1">
        <v>2</v>
      </c>
      <c r="E6447" s="4">
        <v>44585</v>
      </c>
      <c r="F6447" s="1" t="s">
        <v>16508</v>
      </c>
      <c r="G6447" s="1" t="s">
        <v>72</v>
      </c>
      <c r="H6447" s="1" t="s">
        <v>65</v>
      </c>
      <c r="I6447" s="1">
        <v>0.2</v>
      </c>
      <c r="J6447" s="1" t="s">
        <v>75</v>
      </c>
      <c r="K6447" s="1">
        <v>0</v>
      </c>
      <c r="M6447" s="1">
        <v>0</v>
      </c>
      <c r="O6447" s="1">
        <v>0</v>
      </c>
      <c r="Q6447" s="1">
        <v>0</v>
      </c>
      <c r="S6447" s="1">
        <v>0</v>
      </c>
      <c r="U6447" s="1">
        <v>0</v>
      </c>
      <c r="W6447" s="1">
        <v>0</v>
      </c>
      <c r="Y6447" s="1">
        <v>0</v>
      </c>
      <c r="AA6447" s="1">
        <v>0</v>
      </c>
      <c r="AC6447" s="1">
        <v>0</v>
      </c>
      <c r="AE6447" s="1">
        <v>0</v>
      </c>
      <c r="AG6447" s="1">
        <v>1</v>
      </c>
      <c r="AH6447" s="1">
        <v>0</v>
      </c>
    </row>
    <row r="6448" spans="1:34">
      <c r="A6448" s="1" t="s">
        <v>16509</v>
      </c>
      <c r="B6448" s="1" t="s">
        <v>16510</v>
      </c>
      <c r="C6448" s="1" t="s">
        <v>1337</v>
      </c>
      <c r="D6448" s="1">
        <v>23</v>
      </c>
      <c r="E6448" s="4">
        <v>44678</v>
      </c>
      <c r="F6448" s="1" t="s">
        <v>16511</v>
      </c>
      <c r="G6448" s="1" t="s">
        <v>80</v>
      </c>
      <c r="H6448" s="1" t="s">
        <v>73</v>
      </c>
      <c r="I6448" s="1">
        <v>0</v>
      </c>
      <c r="J6448" s="1" t="s">
        <v>89</v>
      </c>
      <c r="K6448" s="1">
        <v>0.45</v>
      </c>
      <c r="L6448" s="1" t="s">
        <v>82</v>
      </c>
      <c r="M6448" s="1">
        <v>0.5</v>
      </c>
      <c r="N6448" s="1" t="s">
        <v>83</v>
      </c>
      <c r="O6448" s="1">
        <v>0.6</v>
      </c>
      <c r="P6448" s="1" t="s">
        <v>84</v>
      </c>
      <c r="Q6448" s="1">
        <v>0.8</v>
      </c>
      <c r="R6448" s="1" t="s">
        <v>85</v>
      </c>
      <c r="S6448" s="1">
        <v>0</v>
      </c>
      <c r="U6448" s="1">
        <v>0</v>
      </c>
      <c r="W6448" s="1">
        <v>0</v>
      </c>
      <c r="Y6448" s="1">
        <v>0</v>
      </c>
      <c r="AA6448" s="1">
        <v>0</v>
      </c>
      <c r="AC6448" s="1">
        <v>0</v>
      </c>
      <c r="AE6448" s="1">
        <v>0</v>
      </c>
      <c r="AG6448" s="1">
        <v>4</v>
      </c>
      <c r="AH6448" s="1">
        <v>12000</v>
      </c>
    </row>
    <row r="6449" spans="1:34">
      <c r="A6449" s="1" t="s">
        <v>16512</v>
      </c>
      <c r="B6449" s="1" t="s">
        <v>16513</v>
      </c>
      <c r="C6449" s="1" t="s">
        <v>1631</v>
      </c>
      <c r="D6449" s="1">
        <v>10</v>
      </c>
      <c r="E6449" s="4">
        <v>44649</v>
      </c>
      <c r="F6449" s="1" t="s">
        <v>16514</v>
      </c>
      <c r="G6449" s="1" t="s">
        <v>72</v>
      </c>
      <c r="H6449" s="1" t="s">
        <v>73</v>
      </c>
      <c r="I6449" s="1">
        <v>0</v>
      </c>
      <c r="J6449" s="1" t="s">
        <v>74</v>
      </c>
      <c r="K6449" s="1">
        <v>0.8</v>
      </c>
      <c r="L6449" s="1" t="s">
        <v>75</v>
      </c>
      <c r="M6449" s="1">
        <v>0</v>
      </c>
      <c r="O6449" s="1">
        <v>0</v>
      </c>
      <c r="Q6449" s="1">
        <v>0</v>
      </c>
      <c r="S6449" s="1">
        <v>0</v>
      </c>
      <c r="U6449" s="1">
        <v>0</v>
      </c>
      <c r="W6449" s="1">
        <v>0</v>
      </c>
      <c r="Y6449" s="1">
        <v>0</v>
      </c>
      <c r="AA6449" s="1">
        <v>0</v>
      </c>
      <c r="AC6449" s="1">
        <v>0</v>
      </c>
      <c r="AE6449" s="1">
        <v>0</v>
      </c>
      <c r="AG6449" s="1">
        <v>2</v>
      </c>
      <c r="AH6449" s="1">
        <v>10000</v>
      </c>
    </row>
    <row r="6450" spans="1:34">
      <c r="A6450" s="1" t="s">
        <v>16515</v>
      </c>
      <c r="B6450" s="1" t="s">
        <v>16516</v>
      </c>
      <c r="C6450" s="1" t="s">
        <v>964</v>
      </c>
      <c r="D6450" s="1">
        <v>15</v>
      </c>
      <c r="E6450" s="4">
        <v>44741</v>
      </c>
      <c r="F6450" s="1" t="s">
        <v>16517</v>
      </c>
      <c r="G6450" s="1" t="s">
        <v>1079</v>
      </c>
      <c r="H6450" s="1" t="s">
        <v>73</v>
      </c>
      <c r="I6450" s="1">
        <v>0</v>
      </c>
      <c r="J6450" s="1" t="s">
        <v>81</v>
      </c>
      <c r="K6450" s="1">
        <v>0.5</v>
      </c>
      <c r="L6450" s="1" t="s">
        <v>82</v>
      </c>
      <c r="M6450" s="1">
        <v>0.55000000000000004</v>
      </c>
      <c r="N6450" s="1" t="s">
        <v>83</v>
      </c>
      <c r="O6450" s="1">
        <v>0.65</v>
      </c>
      <c r="P6450" s="1" t="s">
        <v>84</v>
      </c>
      <c r="Q6450" s="1">
        <v>0.8</v>
      </c>
      <c r="R6450" s="1" t="s">
        <v>85</v>
      </c>
      <c r="S6450" s="1">
        <v>0</v>
      </c>
      <c r="U6450" s="1">
        <v>0</v>
      </c>
      <c r="W6450" s="1">
        <v>0</v>
      </c>
      <c r="Y6450" s="1">
        <v>0</v>
      </c>
      <c r="AA6450" s="1">
        <v>0</v>
      </c>
      <c r="AC6450" s="1">
        <v>0</v>
      </c>
      <c r="AE6450" s="1">
        <v>0</v>
      </c>
      <c r="AG6450" s="1">
        <v>4</v>
      </c>
      <c r="AH6450" s="1">
        <v>15000</v>
      </c>
    </row>
    <row r="6451" spans="1:34">
      <c r="A6451" s="1" t="s">
        <v>16518</v>
      </c>
      <c r="B6451" s="1" t="s">
        <v>16519</v>
      </c>
      <c r="C6451" s="1" t="s">
        <v>152</v>
      </c>
      <c r="D6451" s="1">
        <v>4</v>
      </c>
      <c r="E6451" s="4">
        <v>44621</v>
      </c>
      <c r="F6451" s="1" t="s">
        <v>16520</v>
      </c>
      <c r="G6451" s="1" t="s">
        <v>1003</v>
      </c>
      <c r="H6451" s="1" t="s">
        <v>65</v>
      </c>
      <c r="I6451" s="1">
        <v>0</v>
      </c>
      <c r="J6451" s="1" t="s">
        <v>75</v>
      </c>
      <c r="K6451" s="1">
        <v>0</v>
      </c>
      <c r="M6451" s="1">
        <v>0</v>
      </c>
      <c r="O6451" s="1">
        <v>0</v>
      </c>
      <c r="Q6451" s="1">
        <v>0</v>
      </c>
      <c r="S6451" s="1">
        <v>0</v>
      </c>
      <c r="U6451" s="1">
        <v>0</v>
      </c>
      <c r="W6451" s="1">
        <v>0</v>
      </c>
      <c r="Y6451" s="1">
        <v>0</v>
      </c>
      <c r="AA6451" s="1">
        <v>0</v>
      </c>
      <c r="AC6451" s="1">
        <v>0</v>
      </c>
      <c r="AE6451" s="1">
        <v>0</v>
      </c>
      <c r="AG6451" s="1">
        <v>1</v>
      </c>
      <c r="AH6451" s="1">
        <v>0</v>
      </c>
    </row>
    <row r="6452" spans="1:34">
      <c r="A6452" s="1" t="s">
        <v>16521</v>
      </c>
      <c r="B6452" s="1" t="s">
        <v>16522</v>
      </c>
      <c r="C6452" s="1" t="s">
        <v>491</v>
      </c>
      <c r="D6452" s="1">
        <v>15</v>
      </c>
      <c r="E6452" s="1">
        <v>41908</v>
      </c>
      <c r="F6452" s="1" t="s">
        <v>20332</v>
      </c>
      <c r="G6452" s="1" t="s">
        <v>72</v>
      </c>
      <c r="H6452" s="1" t="s">
        <v>65</v>
      </c>
      <c r="I6452" s="1">
        <v>0.8</v>
      </c>
      <c r="J6452" s="1" t="s">
        <v>75</v>
      </c>
      <c r="K6452" s="1">
        <v>0</v>
      </c>
      <c r="M6452" s="1">
        <v>0</v>
      </c>
      <c r="O6452" s="1">
        <v>0</v>
      </c>
      <c r="Q6452" s="1">
        <v>0</v>
      </c>
      <c r="S6452" s="1">
        <v>0</v>
      </c>
      <c r="U6452" s="1">
        <v>0</v>
      </c>
      <c r="W6452" s="1">
        <v>0</v>
      </c>
      <c r="Y6452" s="1">
        <v>0</v>
      </c>
      <c r="AA6452" s="1">
        <v>0</v>
      </c>
      <c r="AC6452" s="1">
        <v>0</v>
      </c>
      <c r="AE6452" s="1">
        <v>0</v>
      </c>
      <c r="AG6452" s="1">
        <v>1</v>
      </c>
      <c r="AH6452" s="1">
        <v>0</v>
      </c>
    </row>
    <row r="6453" spans="1:34">
      <c r="A6453" s="1" t="s">
        <v>16523</v>
      </c>
      <c r="B6453" s="1" t="s">
        <v>16524</v>
      </c>
      <c r="C6453" s="1" t="s">
        <v>327</v>
      </c>
      <c r="D6453" s="1">
        <v>7</v>
      </c>
      <c r="E6453" s="1">
        <v>42825</v>
      </c>
      <c r="F6453" s="1" t="s">
        <v>20332</v>
      </c>
      <c r="G6453" s="1" t="s">
        <v>72</v>
      </c>
      <c r="H6453" s="1" t="s">
        <v>65</v>
      </c>
      <c r="I6453" s="1">
        <v>0.4</v>
      </c>
      <c r="J6453" s="1" t="s">
        <v>75</v>
      </c>
      <c r="K6453" s="1">
        <v>0</v>
      </c>
      <c r="M6453" s="1">
        <v>0</v>
      </c>
      <c r="O6453" s="1">
        <v>0</v>
      </c>
      <c r="Q6453" s="1">
        <v>0</v>
      </c>
      <c r="S6453" s="1">
        <v>0</v>
      </c>
      <c r="U6453" s="1">
        <v>0</v>
      </c>
      <c r="W6453" s="1">
        <v>0</v>
      </c>
      <c r="Y6453" s="1">
        <v>0</v>
      </c>
      <c r="AA6453" s="1">
        <v>0</v>
      </c>
      <c r="AC6453" s="1">
        <v>0</v>
      </c>
      <c r="AE6453" s="1">
        <v>0</v>
      </c>
      <c r="AG6453" s="1">
        <v>1</v>
      </c>
      <c r="AH6453" s="1">
        <v>0</v>
      </c>
    </row>
    <row r="6454" spans="1:34">
      <c r="A6454" s="1" t="s">
        <v>16525</v>
      </c>
      <c r="B6454" s="1" t="s">
        <v>16526</v>
      </c>
      <c r="C6454" s="1" t="s">
        <v>3535</v>
      </c>
      <c r="D6454" s="1">
        <v>8</v>
      </c>
      <c r="E6454" s="4">
        <v>44627</v>
      </c>
      <c r="F6454" s="1" t="s">
        <v>16527</v>
      </c>
      <c r="G6454" s="1" t="s">
        <v>72</v>
      </c>
      <c r="H6454" s="1" t="s">
        <v>65</v>
      </c>
      <c r="I6454" s="1">
        <v>0.4</v>
      </c>
      <c r="J6454" s="1" t="s">
        <v>75</v>
      </c>
      <c r="K6454" s="1">
        <v>0</v>
      </c>
      <c r="M6454" s="1">
        <v>0</v>
      </c>
      <c r="O6454" s="1">
        <v>0</v>
      </c>
      <c r="Q6454" s="1">
        <v>0</v>
      </c>
      <c r="S6454" s="1">
        <v>0</v>
      </c>
      <c r="U6454" s="1">
        <v>0</v>
      </c>
      <c r="W6454" s="1">
        <v>0</v>
      </c>
      <c r="Y6454" s="1">
        <v>0</v>
      </c>
      <c r="AA6454" s="1">
        <v>0</v>
      </c>
      <c r="AC6454" s="1">
        <v>0</v>
      </c>
      <c r="AE6454" s="1">
        <v>0</v>
      </c>
      <c r="AG6454" s="1">
        <v>1</v>
      </c>
      <c r="AH6454" s="1">
        <v>0</v>
      </c>
    </row>
    <row r="6455" spans="1:34">
      <c r="A6455" s="1" t="s">
        <v>16528</v>
      </c>
      <c r="B6455" s="1" t="s">
        <v>16529</v>
      </c>
      <c r="C6455" s="1" t="s">
        <v>378</v>
      </c>
      <c r="D6455" s="1">
        <v>3</v>
      </c>
      <c r="E6455" s="4">
        <v>44614</v>
      </c>
      <c r="F6455" s="1" t="s">
        <v>16530</v>
      </c>
      <c r="G6455" s="1" t="s">
        <v>72</v>
      </c>
      <c r="H6455" s="1" t="s">
        <v>65</v>
      </c>
      <c r="I6455" s="1">
        <v>0.8</v>
      </c>
      <c r="J6455" s="1" t="s">
        <v>75</v>
      </c>
      <c r="K6455" s="1">
        <v>0</v>
      </c>
      <c r="M6455" s="1">
        <v>0</v>
      </c>
      <c r="O6455" s="1">
        <v>0</v>
      </c>
      <c r="Q6455" s="1">
        <v>0</v>
      </c>
      <c r="S6455" s="1">
        <v>0</v>
      </c>
      <c r="U6455" s="1">
        <v>0</v>
      </c>
      <c r="W6455" s="1">
        <v>0</v>
      </c>
      <c r="Y6455" s="1">
        <v>0</v>
      </c>
      <c r="AA6455" s="1">
        <v>0</v>
      </c>
      <c r="AC6455" s="1">
        <v>0</v>
      </c>
      <c r="AE6455" s="1">
        <v>0</v>
      </c>
      <c r="AG6455" s="1">
        <v>1</v>
      </c>
      <c r="AH6455" s="1">
        <v>0</v>
      </c>
    </row>
    <row r="6456" spans="1:34">
      <c r="A6456" s="1" t="s">
        <v>16531</v>
      </c>
      <c r="B6456" s="1" t="s">
        <v>16532</v>
      </c>
      <c r="C6456" s="1" t="s">
        <v>95</v>
      </c>
      <c r="D6456" s="1">
        <v>5</v>
      </c>
      <c r="E6456" s="4">
        <v>44585</v>
      </c>
      <c r="F6456" s="1" t="s">
        <v>16533</v>
      </c>
      <c r="G6456" s="1" t="s">
        <v>72</v>
      </c>
      <c r="H6456" s="1" t="s">
        <v>65</v>
      </c>
      <c r="I6456" s="1">
        <v>0.8</v>
      </c>
      <c r="J6456" s="1" t="s">
        <v>75</v>
      </c>
      <c r="K6456" s="1">
        <v>0</v>
      </c>
      <c r="M6456" s="1">
        <v>0</v>
      </c>
      <c r="O6456" s="1">
        <v>0</v>
      </c>
      <c r="Q6456" s="1">
        <v>0</v>
      </c>
      <c r="S6456" s="1">
        <v>0</v>
      </c>
      <c r="U6456" s="1">
        <v>0</v>
      </c>
      <c r="W6456" s="1">
        <v>0</v>
      </c>
      <c r="Y6456" s="1">
        <v>0</v>
      </c>
      <c r="AA6456" s="1">
        <v>0</v>
      </c>
      <c r="AC6456" s="1">
        <v>0</v>
      </c>
      <c r="AE6456" s="1">
        <v>0</v>
      </c>
      <c r="AG6456" s="1">
        <v>1</v>
      </c>
      <c r="AH6456" s="1">
        <v>0</v>
      </c>
    </row>
    <row r="6457" spans="1:34">
      <c r="A6457" s="1" t="s">
        <v>16534</v>
      </c>
      <c r="B6457" s="1" t="s">
        <v>16535</v>
      </c>
      <c r="C6457" s="1" t="s">
        <v>129</v>
      </c>
      <c r="D6457" s="1">
        <v>30</v>
      </c>
      <c r="E6457" s="1">
        <v>44698</v>
      </c>
      <c r="F6457" s="1" t="s">
        <v>20813</v>
      </c>
      <c r="G6457" s="1" t="s">
        <v>72</v>
      </c>
      <c r="H6457" s="1" t="s">
        <v>65</v>
      </c>
      <c r="I6457" s="1">
        <v>0.8</v>
      </c>
      <c r="J6457" s="1" t="s">
        <v>75</v>
      </c>
      <c r="K6457" s="1">
        <v>0</v>
      </c>
      <c r="M6457" s="1">
        <v>0</v>
      </c>
      <c r="O6457" s="1">
        <v>0</v>
      </c>
      <c r="Q6457" s="1">
        <v>0</v>
      </c>
      <c r="S6457" s="1">
        <v>0</v>
      </c>
      <c r="U6457" s="1">
        <v>0</v>
      </c>
      <c r="W6457" s="1">
        <v>0</v>
      </c>
      <c r="Y6457" s="1">
        <v>0</v>
      </c>
      <c r="AA6457" s="1">
        <v>0</v>
      </c>
      <c r="AC6457" s="1">
        <v>0</v>
      </c>
      <c r="AE6457" s="1">
        <v>0</v>
      </c>
      <c r="AG6457" s="1">
        <v>1</v>
      </c>
      <c r="AH6457" s="1">
        <v>0</v>
      </c>
    </row>
    <row r="6458" spans="1:34">
      <c r="A6458" s="1" t="s">
        <v>16536</v>
      </c>
      <c r="B6458" s="1" t="s">
        <v>16537</v>
      </c>
      <c r="C6458" s="1" t="s">
        <v>112</v>
      </c>
      <c r="D6458" s="1">
        <v>4</v>
      </c>
      <c r="E6458" s="4">
        <v>44630</v>
      </c>
      <c r="F6458" s="1" t="s">
        <v>16538</v>
      </c>
      <c r="G6458" s="1" t="s">
        <v>72</v>
      </c>
      <c r="H6458" s="1" t="s">
        <v>65</v>
      </c>
      <c r="I6458" s="1">
        <v>0.5</v>
      </c>
      <c r="J6458" s="1" t="s">
        <v>75</v>
      </c>
      <c r="K6458" s="1">
        <v>0</v>
      </c>
      <c r="M6458" s="1">
        <v>0</v>
      </c>
      <c r="O6458" s="1">
        <v>0</v>
      </c>
      <c r="Q6458" s="1">
        <v>0</v>
      </c>
      <c r="S6458" s="1">
        <v>0</v>
      </c>
      <c r="U6458" s="1">
        <v>0</v>
      </c>
      <c r="W6458" s="1">
        <v>0</v>
      </c>
      <c r="Y6458" s="1">
        <v>0</v>
      </c>
      <c r="AA6458" s="1">
        <v>0</v>
      </c>
      <c r="AC6458" s="1">
        <v>0</v>
      </c>
      <c r="AE6458" s="1">
        <v>0</v>
      </c>
      <c r="AG6458" s="1">
        <v>1</v>
      </c>
      <c r="AH6458" s="1">
        <v>0</v>
      </c>
    </row>
    <row r="6459" spans="1:34">
      <c r="A6459" s="1" t="s">
        <v>16539</v>
      </c>
      <c r="B6459" s="1" t="s">
        <v>16540</v>
      </c>
      <c r="C6459" s="1" t="s">
        <v>149</v>
      </c>
      <c r="D6459" s="1">
        <v>9</v>
      </c>
      <c r="E6459" s="4">
        <v>44707</v>
      </c>
      <c r="F6459" s="1" t="s">
        <v>16541</v>
      </c>
      <c r="G6459" s="1" t="s">
        <v>72</v>
      </c>
      <c r="H6459" s="1" t="s">
        <v>65</v>
      </c>
      <c r="I6459" s="1">
        <v>0.8</v>
      </c>
      <c r="J6459" s="1" t="s">
        <v>75</v>
      </c>
      <c r="K6459" s="1">
        <v>0</v>
      </c>
      <c r="M6459" s="1">
        <v>0</v>
      </c>
      <c r="O6459" s="1">
        <v>0</v>
      </c>
      <c r="Q6459" s="1">
        <v>0</v>
      </c>
      <c r="S6459" s="1">
        <v>0</v>
      </c>
      <c r="U6459" s="1">
        <v>0</v>
      </c>
      <c r="W6459" s="1">
        <v>0</v>
      </c>
      <c r="Y6459" s="1">
        <v>0</v>
      </c>
      <c r="AA6459" s="1">
        <v>0</v>
      </c>
      <c r="AC6459" s="1">
        <v>0</v>
      </c>
      <c r="AE6459" s="1">
        <v>0</v>
      </c>
      <c r="AG6459" s="1">
        <v>1</v>
      </c>
      <c r="AH6459" s="1">
        <v>0</v>
      </c>
    </row>
    <row r="6460" spans="1:34">
      <c r="A6460" s="1" t="s">
        <v>16542</v>
      </c>
      <c r="B6460" s="1" t="s">
        <v>16543</v>
      </c>
      <c r="C6460" s="1" t="s">
        <v>129</v>
      </c>
      <c r="D6460" s="1">
        <v>11</v>
      </c>
      <c r="E6460" s="4">
        <v>44712</v>
      </c>
      <c r="F6460" s="1" t="s">
        <v>16544</v>
      </c>
      <c r="G6460" s="1" t="s">
        <v>72</v>
      </c>
      <c r="H6460" s="1" t="s">
        <v>65</v>
      </c>
      <c r="I6460" s="1">
        <v>0.7</v>
      </c>
      <c r="J6460" s="1" t="s">
        <v>75</v>
      </c>
      <c r="K6460" s="1">
        <v>0</v>
      </c>
      <c r="M6460" s="1">
        <v>0</v>
      </c>
      <c r="O6460" s="1">
        <v>0</v>
      </c>
      <c r="Q6460" s="1">
        <v>0</v>
      </c>
      <c r="S6460" s="1">
        <v>0</v>
      </c>
      <c r="U6460" s="1">
        <v>0</v>
      </c>
      <c r="W6460" s="1">
        <v>0</v>
      </c>
      <c r="Y6460" s="1">
        <v>0</v>
      </c>
      <c r="AA6460" s="1">
        <v>0</v>
      </c>
      <c r="AC6460" s="1">
        <v>0</v>
      </c>
      <c r="AE6460" s="1">
        <v>0</v>
      </c>
      <c r="AG6460" s="1">
        <v>1</v>
      </c>
      <c r="AH6460" s="1">
        <v>0</v>
      </c>
    </row>
    <row r="6461" spans="1:34">
      <c r="A6461" s="1" t="s">
        <v>16545</v>
      </c>
      <c r="B6461" s="1" t="s">
        <v>16546</v>
      </c>
      <c r="C6461" s="1" t="s">
        <v>365</v>
      </c>
      <c r="D6461" s="1">
        <v>5</v>
      </c>
      <c r="E6461" s="4">
        <v>44644</v>
      </c>
      <c r="F6461" s="1" t="s">
        <v>16547</v>
      </c>
      <c r="G6461" s="1" t="s">
        <v>80</v>
      </c>
      <c r="H6461" s="1" t="s">
        <v>73</v>
      </c>
      <c r="I6461" s="1">
        <v>0</v>
      </c>
      <c r="J6461" s="1" t="s">
        <v>1490</v>
      </c>
      <c r="K6461" s="1">
        <v>0.8</v>
      </c>
      <c r="L6461" s="1" t="s">
        <v>75</v>
      </c>
      <c r="M6461" s="1">
        <v>0</v>
      </c>
      <c r="O6461" s="1">
        <v>0</v>
      </c>
      <c r="Q6461" s="1">
        <v>0</v>
      </c>
      <c r="S6461" s="1">
        <v>0</v>
      </c>
      <c r="U6461" s="1">
        <v>0</v>
      </c>
      <c r="W6461" s="1">
        <v>0</v>
      </c>
      <c r="Y6461" s="1">
        <v>0</v>
      </c>
      <c r="AA6461" s="1">
        <v>0</v>
      </c>
      <c r="AC6461" s="1">
        <v>0</v>
      </c>
      <c r="AE6461" s="1">
        <v>0</v>
      </c>
      <c r="AG6461" s="1">
        <v>2</v>
      </c>
      <c r="AH6461" s="1">
        <v>5000</v>
      </c>
    </row>
    <row r="6462" spans="1:34">
      <c r="A6462" s="1" t="s">
        <v>16548</v>
      </c>
      <c r="B6462" s="1" t="s">
        <v>16549</v>
      </c>
      <c r="C6462" s="1" t="s">
        <v>149</v>
      </c>
      <c r="D6462" s="1">
        <v>20</v>
      </c>
      <c r="E6462" s="4">
        <v>44706</v>
      </c>
      <c r="F6462" s="1" t="s">
        <v>16550</v>
      </c>
      <c r="G6462" s="1" t="s">
        <v>72</v>
      </c>
      <c r="H6462" s="1" t="s">
        <v>65</v>
      </c>
      <c r="I6462" s="1">
        <v>0.8</v>
      </c>
      <c r="J6462" s="1" t="s">
        <v>75</v>
      </c>
      <c r="K6462" s="1">
        <v>0</v>
      </c>
      <c r="M6462" s="1">
        <v>0</v>
      </c>
      <c r="O6462" s="1">
        <v>0</v>
      </c>
      <c r="Q6462" s="1">
        <v>0</v>
      </c>
      <c r="S6462" s="1">
        <v>0</v>
      </c>
      <c r="U6462" s="1">
        <v>0</v>
      </c>
      <c r="W6462" s="1">
        <v>0</v>
      </c>
      <c r="Y6462" s="1">
        <v>0</v>
      </c>
      <c r="AA6462" s="1">
        <v>0</v>
      </c>
      <c r="AC6462" s="1">
        <v>0</v>
      </c>
      <c r="AE6462" s="1">
        <v>0</v>
      </c>
      <c r="AG6462" s="1">
        <v>1</v>
      </c>
      <c r="AH6462" s="1">
        <v>0</v>
      </c>
    </row>
    <row r="6463" spans="1:34">
      <c r="A6463" s="1" t="s">
        <v>16551</v>
      </c>
      <c r="B6463" s="1" t="s">
        <v>16552</v>
      </c>
      <c r="C6463" s="1" t="s">
        <v>259</v>
      </c>
      <c r="D6463" s="1">
        <v>73</v>
      </c>
      <c r="E6463" s="4">
        <v>44546</v>
      </c>
      <c r="F6463" s="1" t="s">
        <v>16553</v>
      </c>
      <c r="G6463" s="1" t="s">
        <v>72</v>
      </c>
      <c r="H6463" s="1" t="s">
        <v>73</v>
      </c>
      <c r="I6463" s="1">
        <v>0</v>
      </c>
      <c r="J6463" s="1" t="s">
        <v>89</v>
      </c>
      <c r="K6463" s="1">
        <v>0.8</v>
      </c>
      <c r="L6463" s="1" t="s">
        <v>75</v>
      </c>
      <c r="M6463" s="1">
        <v>0</v>
      </c>
      <c r="O6463" s="1">
        <v>0</v>
      </c>
      <c r="Q6463" s="1">
        <v>0</v>
      </c>
      <c r="S6463" s="1">
        <v>0</v>
      </c>
      <c r="U6463" s="1">
        <v>0</v>
      </c>
      <c r="W6463" s="1">
        <v>0</v>
      </c>
      <c r="Y6463" s="1">
        <v>0</v>
      </c>
      <c r="AA6463" s="1">
        <v>0</v>
      </c>
      <c r="AC6463" s="1">
        <v>0</v>
      </c>
      <c r="AE6463" s="1">
        <v>0</v>
      </c>
      <c r="AG6463" s="1">
        <v>2</v>
      </c>
      <c r="AH6463" s="1">
        <v>12000</v>
      </c>
    </row>
    <row r="6464" spans="1:34">
      <c r="A6464" s="1" t="s">
        <v>16554</v>
      </c>
      <c r="B6464" s="1" t="s">
        <v>16555</v>
      </c>
      <c r="C6464" s="1" t="s">
        <v>491</v>
      </c>
      <c r="D6464" s="1">
        <v>23</v>
      </c>
      <c r="E6464" s="1">
        <v>41816</v>
      </c>
      <c r="F6464" s="1" t="s">
        <v>20332</v>
      </c>
      <c r="G6464" s="1" t="s">
        <v>72</v>
      </c>
      <c r="H6464" s="1" t="s">
        <v>65</v>
      </c>
      <c r="I6464" s="1">
        <v>0.8</v>
      </c>
      <c r="J6464" s="1" t="s">
        <v>75</v>
      </c>
      <c r="K6464" s="1">
        <v>0</v>
      </c>
      <c r="M6464" s="1">
        <v>0</v>
      </c>
      <c r="O6464" s="1">
        <v>0</v>
      </c>
      <c r="Q6464" s="1">
        <v>0</v>
      </c>
      <c r="S6464" s="1">
        <v>0</v>
      </c>
      <c r="U6464" s="1">
        <v>0</v>
      </c>
      <c r="W6464" s="1">
        <v>0</v>
      </c>
      <c r="Y6464" s="1">
        <v>0</v>
      </c>
      <c r="AA6464" s="1">
        <v>0</v>
      </c>
      <c r="AC6464" s="1">
        <v>0</v>
      </c>
      <c r="AE6464" s="1">
        <v>0</v>
      </c>
      <c r="AG6464" s="1">
        <v>1</v>
      </c>
      <c r="AH6464" s="1">
        <v>0</v>
      </c>
    </row>
    <row r="6465" spans="1:34">
      <c r="A6465" s="1" t="s">
        <v>16556</v>
      </c>
      <c r="B6465" s="1" t="s">
        <v>16557</v>
      </c>
      <c r="C6465" s="1" t="s">
        <v>322</v>
      </c>
      <c r="D6465" s="1">
        <v>23</v>
      </c>
      <c r="E6465" s="1">
        <v>44749</v>
      </c>
      <c r="F6465" s="1" t="s">
        <v>20814</v>
      </c>
      <c r="G6465" s="1" t="s">
        <v>80</v>
      </c>
      <c r="H6465" s="1" t="s">
        <v>73</v>
      </c>
      <c r="I6465" s="1">
        <v>0.2</v>
      </c>
      <c r="J6465" s="1" t="s">
        <v>82</v>
      </c>
      <c r="K6465" s="1">
        <v>0.3</v>
      </c>
      <c r="L6465" s="1" t="s">
        <v>83</v>
      </c>
      <c r="M6465" s="1">
        <v>0.4</v>
      </c>
      <c r="N6465" s="1" t="s">
        <v>84</v>
      </c>
      <c r="O6465" s="1">
        <v>0.5</v>
      </c>
      <c r="P6465" s="1" t="s">
        <v>85</v>
      </c>
      <c r="Q6465" s="1">
        <v>0</v>
      </c>
      <c r="S6465" s="1">
        <v>0</v>
      </c>
      <c r="U6465" s="1">
        <v>0</v>
      </c>
      <c r="W6465" s="1">
        <v>0</v>
      </c>
      <c r="Y6465" s="1">
        <v>0</v>
      </c>
      <c r="AA6465" s="1">
        <v>0</v>
      </c>
      <c r="AC6465" s="1">
        <v>0</v>
      </c>
      <c r="AE6465" s="1">
        <v>0</v>
      </c>
      <c r="AG6465" s="1">
        <v>3</v>
      </c>
      <c r="AH6465" s="1">
        <v>0</v>
      </c>
    </row>
    <row r="6466" spans="1:34">
      <c r="A6466" s="1" t="s">
        <v>16558</v>
      </c>
      <c r="B6466" s="1" t="s">
        <v>16559</v>
      </c>
      <c r="C6466" s="1" t="s">
        <v>1756</v>
      </c>
      <c r="D6466" s="1">
        <v>9</v>
      </c>
      <c r="E6466" s="4">
        <v>44711</v>
      </c>
      <c r="F6466" s="1" t="s">
        <v>16560</v>
      </c>
      <c r="G6466" s="1" t="s">
        <v>72</v>
      </c>
      <c r="H6466" s="1" t="s">
        <v>73</v>
      </c>
      <c r="I6466" s="1">
        <v>0</v>
      </c>
      <c r="J6466" s="1" t="s">
        <v>397</v>
      </c>
      <c r="K6466" s="1">
        <v>0.8</v>
      </c>
      <c r="L6466" s="1" t="s">
        <v>75</v>
      </c>
      <c r="M6466" s="1">
        <v>0</v>
      </c>
      <c r="O6466" s="1">
        <v>0</v>
      </c>
      <c r="Q6466" s="1">
        <v>0</v>
      </c>
      <c r="S6466" s="1">
        <v>0</v>
      </c>
      <c r="U6466" s="1">
        <v>0</v>
      </c>
      <c r="W6466" s="1">
        <v>0</v>
      </c>
      <c r="Y6466" s="1">
        <v>0</v>
      </c>
      <c r="AA6466" s="1">
        <v>0</v>
      </c>
      <c r="AC6466" s="1">
        <v>0</v>
      </c>
      <c r="AE6466" s="1">
        <v>0</v>
      </c>
      <c r="AG6466" s="1">
        <v>2</v>
      </c>
      <c r="AH6466" s="1">
        <v>8000</v>
      </c>
    </row>
    <row r="6467" spans="1:34">
      <c r="A6467" s="1" t="s">
        <v>16561</v>
      </c>
      <c r="B6467" s="1" t="s">
        <v>16562</v>
      </c>
      <c r="C6467" s="1" t="s">
        <v>460</v>
      </c>
      <c r="D6467" s="1">
        <v>37</v>
      </c>
      <c r="E6467" s="4">
        <v>44680</v>
      </c>
      <c r="F6467" s="1" t="s">
        <v>16563</v>
      </c>
      <c r="G6467" s="1" t="s">
        <v>80</v>
      </c>
      <c r="H6467" s="1" t="s">
        <v>73</v>
      </c>
      <c r="I6467" s="1">
        <v>0</v>
      </c>
      <c r="J6467" s="1" t="s">
        <v>89</v>
      </c>
      <c r="K6467" s="1">
        <v>0.7</v>
      </c>
      <c r="L6467" s="1" t="s">
        <v>82</v>
      </c>
      <c r="M6467" s="1">
        <v>0.72</v>
      </c>
      <c r="N6467" s="1" t="s">
        <v>83</v>
      </c>
      <c r="O6467" s="1">
        <v>0.78</v>
      </c>
      <c r="P6467" s="1" t="s">
        <v>84</v>
      </c>
      <c r="Q6467" s="1">
        <v>0.8</v>
      </c>
      <c r="R6467" s="1" t="s">
        <v>85</v>
      </c>
      <c r="S6467" s="1">
        <v>0</v>
      </c>
      <c r="U6467" s="1">
        <v>0</v>
      </c>
      <c r="W6467" s="1">
        <v>0</v>
      </c>
      <c r="Y6467" s="1">
        <v>0</v>
      </c>
      <c r="AA6467" s="1">
        <v>0</v>
      </c>
      <c r="AC6467" s="1">
        <v>0</v>
      </c>
      <c r="AE6467" s="1">
        <v>0</v>
      </c>
      <c r="AG6467" s="1">
        <v>4</v>
      </c>
      <c r="AH6467" s="1">
        <v>12000</v>
      </c>
    </row>
    <row r="6468" spans="1:34">
      <c r="A6468" s="1" t="s">
        <v>16564</v>
      </c>
      <c r="B6468" s="1" t="s">
        <v>16565</v>
      </c>
      <c r="C6468" s="1" t="s">
        <v>163</v>
      </c>
      <c r="D6468" s="1">
        <v>4</v>
      </c>
      <c r="E6468" s="4">
        <v>44635</v>
      </c>
      <c r="F6468" s="1" t="s">
        <v>16566</v>
      </c>
      <c r="G6468" s="1" t="s">
        <v>72</v>
      </c>
      <c r="H6468" s="1" t="s">
        <v>65</v>
      </c>
      <c r="I6468" s="1">
        <v>0.6</v>
      </c>
      <c r="J6468" s="1" t="s">
        <v>75</v>
      </c>
      <c r="K6468" s="1">
        <v>0</v>
      </c>
      <c r="M6468" s="1">
        <v>0</v>
      </c>
      <c r="O6468" s="1">
        <v>0</v>
      </c>
      <c r="Q6468" s="1">
        <v>0</v>
      </c>
      <c r="S6468" s="1">
        <v>0</v>
      </c>
      <c r="U6468" s="1">
        <v>0</v>
      </c>
      <c r="W6468" s="1">
        <v>0</v>
      </c>
      <c r="Y6468" s="1">
        <v>0</v>
      </c>
      <c r="AA6468" s="1">
        <v>0</v>
      </c>
      <c r="AC6468" s="1">
        <v>0</v>
      </c>
      <c r="AE6468" s="1">
        <v>0</v>
      </c>
      <c r="AG6468" s="1">
        <v>1</v>
      </c>
      <c r="AH6468" s="1">
        <v>0</v>
      </c>
    </row>
    <row r="6469" spans="1:34">
      <c r="A6469" s="1" t="s">
        <v>16567</v>
      </c>
      <c r="B6469" s="1" t="s">
        <v>16568</v>
      </c>
      <c r="C6469" s="1" t="s">
        <v>163</v>
      </c>
      <c r="D6469" s="1">
        <v>4</v>
      </c>
      <c r="E6469" s="1">
        <v>44284</v>
      </c>
      <c r="F6469" s="1" t="s">
        <v>20332</v>
      </c>
      <c r="G6469" s="1" t="s">
        <v>72</v>
      </c>
      <c r="H6469" s="1" t="s">
        <v>65</v>
      </c>
      <c r="I6469" s="1">
        <v>0.5</v>
      </c>
      <c r="J6469" s="1" t="s">
        <v>75</v>
      </c>
      <c r="K6469" s="1">
        <v>0</v>
      </c>
      <c r="M6469" s="1">
        <v>0</v>
      </c>
      <c r="O6469" s="1">
        <v>0</v>
      </c>
      <c r="Q6469" s="1">
        <v>0</v>
      </c>
      <c r="S6469" s="1">
        <v>0</v>
      </c>
      <c r="U6469" s="1">
        <v>0</v>
      </c>
      <c r="W6469" s="1">
        <v>0</v>
      </c>
      <c r="Y6469" s="1">
        <v>0</v>
      </c>
      <c r="AA6469" s="1">
        <v>0</v>
      </c>
      <c r="AC6469" s="1">
        <v>0</v>
      </c>
      <c r="AE6469" s="1">
        <v>0</v>
      </c>
      <c r="AG6469" s="1">
        <v>1</v>
      </c>
      <c r="AH6469" s="1">
        <v>0</v>
      </c>
    </row>
    <row r="6470" spans="1:34">
      <c r="A6470" s="1" t="s">
        <v>16569</v>
      </c>
      <c r="B6470" s="1" t="s">
        <v>16570</v>
      </c>
      <c r="C6470" s="1" t="s">
        <v>121</v>
      </c>
      <c r="D6470" s="1">
        <v>13</v>
      </c>
      <c r="E6470" s="4">
        <v>44699</v>
      </c>
      <c r="F6470" s="1" t="s">
        <v>16571</v>
      </c>
      <c r="G6470" s="1" t="s">
        <v>72</v>
      </c>
      <c r="H6470" s="1" t="s">
        <v>73</v>
      </c>
      <c r="I6470" s="1">
        <v>0</v>
      </c>
      <c r="J6470" s="1" t="s">
        <v>397</v>
      </c>
      <c r="K6470" s="1">
        <v>0.6</v>
      </c>
      <c r="L6470" s="1" t="s">
        <v>75</v>
      </c>
      <c r="M6470" s="1">
        <v>0</v>
      </c>
      <c r="O6470" s="1">
        <v>0</v>
      </c>
      <c r="Q6470" s="1">
        <v>0</v>
      </c>
      <c r="S6470" s="1">
        <v>0</v>
      </c>
      <c r="U6470" s="1">
        <v>0</v>
      </c>
      <c r="W6470" s="1">
        <v>0</v>
      </c>
      <c r="Y6470" s="1">
        <v>0</v>
      </c>
      <c r="AA6470" s="1">
        <v>0</v>
      </c>
      <c r="AC6470" s="1">
        <v>0</v>
      </c>
      <c r="AE6470" s="1">
        <v>0</v>
      </c>
      <c r="AG6470" s="1">
        <v>2</v>
      </c>
      <c r="AH6470" s="1">
        <v>8000</v>
      </c>
    </row>
    <row r="6471" spans="1:34">
      <c r="A6471" s="1" t="s">
        <v>16572</v>
      </c>
      <c r="B6471" s="1" t="s">
        <v>16573</v>
      </c>
      <c r="C6471" s="1" t="s">
        <v>118</v>
      </c>
      <c r="D6471" s="1">
        <v>10</v>
      </c>
      <c r="E6471" s="4">
        <v>44706</v>
      </c>
      <c r="F6471" s="1" t="s">
        <v>16574</v>
      </c>
      <c r="G6471" s="1" t="s">
        <v>72</v>
      </c>
      <c r="H6471" s="1" t="s">
        <v>65</v>
      </c>
      <c r="I6471" s="1">
        <v>0.8</v>
      </c>
      <c r="J6471" s="1" t="s">
        <v>75</v>
      </c>
      <c r="K6471" s="1">
        <v>0</v>
      </c>
      <c r="M6471" s="1">
        <v>0</v>
      </c>
      <c r="O6471" s="1">
        <v>0</v>
      </c>
      <c r="Q6471" s="1">
        <v>0</v>
      </c>
      <c r="S6471" s="1">
        <v>0</v>
      </c>
      <c r="U6471" s="1">
        <v>0</v>
      </c>
      <c r="W6471" s="1">
        <v>0</v>
      </c>
      <c r="Y6471" s="1">
        <v>0</v>
      </c>
      <c r="AA6471" s="1">
        <v>0</v>
      </c>
      <c r="AC6471" s="1">
        <v>0</v>
      </c>
      <c r="AE6471" s="1">
        <v>0</v>
      </c>
      <c r="AG6471" s="1">
        <v>1</v>
      </c>
      <c r="AH6471" s="1">
        <v>0</v>
      </c>
    </row>
    <row r="6472" spans="1:34">
      <c r="A6472" s="1" t="s">
        <v>16575</v>
      </c>
      <c r="B6472" s="1" t="s">
        <v>16576</v>
      </c>
      <c r="C6472" s="1" t="s">
        <v>92</v>
      </c>
      <c r="H6472" s="1" t="s">
        <v>65</v>
      </c>
      <c r="I6472" s="1" t="s">
        <v>66</v>
      </c>
      <c r="V6472" s="1" t="s">
        <v>67</v>
      </c>
    </row>
    <row r="6473" spans="1:34">
      <c r="A6473" s="1" t="s">
        <v>16577</v>
      </c>
      <c r="B6473" s="1" t="s">
        <v>16578</v>
      </c>
      <c r="C6473" s="1" t="s">
        <v>923</v>
      </c>
      <c r="D6473" s="1">
        <v>4</v>
      </c>
      <c r="E6473" s="1">
        <v>44602</v>
      </c>
      <c r="F6473" s="1" t="s">
        <v>20815</v>
      </c>
      <c r="G6473" s="1" t="s">
        <v>72</v>
      </c>
      <c r="H6473" s="1" t="s">
        <v>73</v>
      </c>
      <c r="I6473" s="1">
        <v>0</v>
      </c>
      <c r="J6473" s="1" t="s">
        <v>187</v>
      </c>
      <c r="K6473" s="1">
        <v>0.8</v>
      </c>
      <c r="L6473" s="1" t="s">
        <v>75</v>
      </c>
      <c r="M6473" s="1">
        <v>0</v>
      </c>
      <c r="O6473" s="1">
        <v>0</v>
      </c>
      <c r="Q6473" s="1">
        <v>0</v>
      </c>
      <c r="S6473" s="1">
        <v>0</v>
      </c>
      <c r="U6473" s="1">
        <v>0</v>
      </c>
      <c r="W6473" s="1">
        <v>0</v>
      </c>
      <c r="Y6473" s="1">
        <v>0</v>
      </c>
      <c r="AA6473" s="1">
        <v>0</v>
      </c>
      <c r="AC6473" s="1">
        <v>0</v>
      </c>
      <c r="AE6473" s="1">
        <v>0</v>
      </c>
      <c r="AG6473" s="1">
        <v>2</v>
      </c>
      <c r="AH6473" s="1">
        <v>9000</v>
      </c>
    </row>
    <row r="6474" spans="1:34">
      <c r="A6474" s="1" t="s">
        <v>16579</v>
      </c>
      <c r="B6474" s="1" t="s">
        <v>16580</v>
      </c>
      <c r="C6474" s="1" t="s">
        <v>212</v>
      </c>
      <c r="D6474" s="1">
        <v>9</v>
      </c>
      <c r="E6474" s="4">
        <v>44649</v>
      </c>
      <c r="F6474" s="1" t="s">
        <v>16581</v>
      </c>
      <c r="G6474" s="1" t="s">
        <v>80</v>
      </c>
      <c r="H6474" s="1" t="s">
        <v>73</v>
      </c>
      <c r="I6474" s="1">
        <v>0</v>
      </c>
      <c r="J6474" s="1" t="s">
        <v>16582</v>
      </c>
      <c r="K6474" s="1">
        <v>0.74</v>
      </c>
      <c r="L6474" s="1" t="s">
        <v>82</v>
      </c>
      <c r="M6474" s="1">
        <v>0.76</v>
      </c>
      <c r="N6474" s="1" t="s">
        <v>83</v>
      </c>
      <c r="O6474" s="1">
        <v>0.78</v>
      </c>
      <c r="P6474" s="1" t="s">
        <v>84</v>
      </c>
      <c r="Q6474" s="1">
        <v>0.8</v>
      </c>
      <c r="R6474" s="1" t="s">
        <v>85</v>
      </c>
      <c r="S6474" s="1">
        <v>0</v>
      </c>
      <c r="U6474" s="1">
        <v>0</v>
      </c>
      <c r="W6474" s="1">
        <v>0</v>
      </c>
      <c r="Y6474" s="1">
        <v>0</v>
      </c>
      <c r="AA6474" s="1">
        <v>0</v>
      </c>
      <c r="AC6474" s="1">
        <v>0</v>
      </c>
      <c r="AE6474" s="1">
        <v>0</v>
      </c>
      <c r="AG6474" s="1">
        <v>4</v>
      </c>
      <c r="AH6474" s="1">
        <v>8200</v>
      </c>
    </row>
    <row r="6475" spans="1:34">
      <c r="A6475" s="1" t="s">
        <v>16583</v>
      </c>
      <c r="B6475" s="1" t="s">
        <v>16584</v>
      </c>
      <c r="C6475" s="1" t="s">
        <v>196</v>
      </c>
      <c r="D6475" s="1">
        <v>18</v>
      </c>
      <c r="E6475" s="1">
        <v>41909</v>
      </c>
      <c r="F6475" s="1" t="s">
        <v>20332</v>
      </c>
      <c r="G6475" s="1" t="s">
        <v>72</v>
      </c>
      <c r="H6475" s="1" t="s">
        <v>65</v>
      </c>
      <c r="I6475" s="1">
        <v>0.3</v>
      </c>
      <c r="J6475" s="1" t="s">
        <v>75</v>
      </c>
      <c r="K6475" s="1">
        <v>0</v>
      </c>
      <c r="M6475" s="1">
        <v>0</v>
      </c>
      <c r="O6475" s="1">
        <v>0</v>
      </c>
      <c r="Q6475" s="1">
        <v>0</v>
      </c>
      <c r="S6475" s="1">
        <v>0</v>
      </c>
      <c r="U6475" s="1">
        <v>0</v>
      </c>
      <c r="W6475" s="1">
        <v>0</v>
      </c>
      <c r="Y6475" s="1">
        <v>0</v>
      </c>
      <c r="AA6475" s="1">
        <v>0</v>
      </c>
      <c r="AC6475" s="1">
        <v>0</v>
      </c>
      <c r="AE6475" s="1">
        <v>0</v>
      </c>
      <c r="AG6475" s="1">
        <v>1</v>
      </c>
      <c r="AH6475" s="1">
        <v>0</v>
      </c>
    </row>
    <row r="6476" spans="1:34">
      <c r="A6476" s="1" t="s">
        <v>16585</v>
      </c>
      <c r="B6476" s="1" t="s">
        <v>16586</v>
      </c>
      <c r="C6476" s="1" t="s">
        <v>923</v>
      </c>
      <c r="D6476" s="1">
        <v>2</v>
      </c>
      <c r="E6476" s="4">
        <v>44686</v>
      </c>
      <c r="F6476" s="1" t="s">
        <v>16587</v>
      </c>
      <c r="G6476" s="1" t="s">
        <v>80</v>
      </c>
      <c r="H6476" s="1" t="s">
        <v>73</v>
      </c>
      <c r="I6476" s="1">
        <v>0</v>
      </c>
      <c r="J6476" s="1" t="s">
        <v>3880</v>
      </c>
      <c r="K6476" s="1">
        <v>0.8</v>
      </c>
      <c r="L6476" s="1" t="s">
        <v>75</v>
      </c>
      <c r="M6476" s="1">
        <v>0</v>
      </c>
      <c r="O6476" s="1">
        <v>0</v>
      </c>
      <c r="Q6476" s="1">
        <v>0</v>
      </c>
      <c r="S6476" s="1">
        <v>0</v>
      </c>
      <c r="U6476" s="1">
        <v>0</v>
      </c>
      <c r="W6476" s="1">
        <v>0</v>
      </c>
      <c r="Y6476" s="1">
        <v>0</v>
      </c>
      <c r="AA6476" s="1">
        <v>0</v>
      </c>
      <c r="AC6476" s="1">
        <v>0</v>
      </c>
      <c r="AE6476" s="1">
        <v>0</v>
      </c>
      <c r="AG6476" s="1">
        <v>2</v>
      </c>
      <c r="AH6476" s="1">
        <v>14999</v>
      </c>
    </row>
    <row r="6477" spans="1:34">
      <c r="A6477" s="1" t="s">
        <v>16588</v>
      </c>
      <c r="B6477" s="1" t="s">
        <v>16589</v>
      </c>
      <c r="C6477" s="1" t="s">
        <v>259</v>
      </c>
      <c r="D6477" s="1">
        <v>27</v>
      </c>
      <c r="E6477" s="1">
        <v>39435</v>
      </c>
      <c r="F6477" s="1" t="s">
        <v>20332</v>
      </c>
      <c r="G6477" s="1" t="s">
        <v>1003</v>
      </c>
      <c r="H6477" s="1" t="s">
        <v>65</v>
      </c>
      <c r="I6477" s="1">
        <v>0</v>
      </c>
      <c r="J6477" s="1" t="s">
        <v>75</v>
      </c>
      <c r="K6477" s="1">
        <v>0</v>
      </c>
      <c r="M6477" s="1">
        <v>0</v>
      </c>
      <c r="O6477" s="1">
        <v>0</v>
      </c>
      <c r="Q6477" s="1">
        <v>0</v>
      </c>
      <c r="S6477" s="1">
        <v>0</v>
      </c>
      <c r="U6477" s="1">
        <v>0</v>
      </c>
      <c r="W6477" s="1">
        <v>0</v>
      </c>
      <c r="Y6477" s="1">
        <v>0</v>
      </c>
      <c r="AA6477" s="1">
        <v>0</v>
      </c>
      <c r="AC6477" s="1">
        <v>0</v>
      </c>
      <c r="AE6477" s="1">
        <v>0</v>
      </c>
      <c r="AG6477" s="1">
        <v>1</v>
      </c>
      <c r="AH6477" s="1">
        <v>0</v>
      </c>
    </row>
    <row r="6478" spans="1:34">
      <c r="A6478" s="1" t="s">
        <v>16590</v>
      </c>
      <c r="B6478" s="1" t="s">
        <v>16591</v>
      </c>
      <c r="C6478" s="1" t="s">
        <v>112</v>
      </c>
      <c r="D6478" s="1">
        <v>26</v>
      </c>
      <c r="E6478" s="1">
        <v>44193</v>
      </c>
      <c r="F6478" s="1" t="s">
        <v>20332</v>
      </c>
      <c r="G6478" s="1" t="s">
        <v>72</v>
      </c>
      <c r="H6478" s="1" t="s">
        <v>65</v>
      </c>
      <c r="I6478" s="1">
        <v>0.5</v>
      </c>
      <c r="J6478" s="1" t="s">
        <v>75</v>
      </c>
      <c r="K6478" s="1">
        <v>0</v>
      </c>
      <c r="M6478" s="1">
        <v>0</v>
      </c>
      <c r="O6478" s="1">
        <v>0</v>
      </c>
      <c r="Q6478" s="1">
        <v>0</v>
      </c>
      <c r="S6478" s="1">
        <v>0</v>
      </c>
      <c r="U6478" s="1">
        <v>0</v>
      </c>
      <c r="W6478" s="1">
        <v>0</v>
      </c>
      <c r="Y6478" s="1">
        <v>0</v>
      </c>
      <c r="AA6478" s="1">
        <v>0</v>
      </c>
      <c r="AC6478" s="1">
        <v>0</v>
      </c>
      <c r="AE6478" s="1">
        <v>0</v>
      </c>
      <c r="AG6478" s="1">
        <v>1</v>
      </c>
      <c r="AH6478" s="1">
        <v>0</v>
      </c>
    </row>
    <row r="6479" spans="1:34">
      <c r="A6479" s="1" t="s">
        <v>16592</v>
      </c>
      <c r="B6479" s="1" t="s">
        <v>16593</v>
      </c>
      <c r="C6479" s="1" t="s">
        <v>126</v>
      </c>
      <c r="H6479" s="1" t="s">
        <v>65</v>
      </c>
      <c r="I6479" s="1" t="s">
        <v>66</v>
      </c>
      <c r="V6479" s="1" t="s">
        <v>67</v>
      </c>
    </row>
    <row r="6480" spans="1:34">
      <c r="A6480" s="1" t="s">
        <v>16594</v>
      </c>
      <c r="B6480" s="1" t="s">
        <v>16595</v>
      </c>
      <c r="C6480" s="1" t="s">
        <v>620</v>
      </c>
      <c r="D6480" s="1">
        <v>10</v>
      </c>
      <c r="E6480" s="1">
        <v>39169</v>
      </c>
      <c r="F6480" s="1" t="s">
        <v>20332</v>
      </c>
      <c r="G6480" s="1" t="s">
        <v>72</v>
      </c>
      <c r="H6480" s="1" t="s">
        <v>65</v>
      </c>
      <c r="I6480" s="1">
        <v>0.8</v>
      </c>
      <c r="J6480" s="1" t="s">
        <v>75</v>
      </c>
      <c r="K6480" s="1">
        <v>0</v>
      </c>
      <c r="M6480" s="1">
        <v>0</v>
      </c>
      <c r="O6480" s="1">
        <v>0</v>
      </c>
      <c r="Q6480" s="1">
        <v>0</v>
      </c>
      <c r="S6480" s="1">
        <v>0</v>
      </c>
      <c r="U6480" s="1">
        <v>0</v>
      </c>
      <c r="W6480" s="1">
        <v>0</v>
      </c>
      <c r="Y6480" s="1">
        <v>0</v>
      </c>
      <c r="AA6480" s="1">
        <v>0</v>
      </c>
      <c r="AC6480" s="1">
        <v>0</v>
      </c>
      <c r="AE6480" s="1">
        <v>0</v>
      </c>
      <c r="AG6480" s="1">
        <v>1</v>
      </c>
      <c r="AH6480" s="1">
        <v>0</v>
      </c>
    </row>
    <row r="6481" spans="1:34">
      <c r="A6481" s="1" t="s">
        <v>16596</v>
      </c>
      <c r="B6481" s="1" t="s">
        <v>16597</v>
      </c>
      <c r="C6481" s="1" t="s">
        <v>1153</v>
      </c>
      <c r="D6481" s="1">
        <v>61</v>
      </c>
      <c r="E6481" s="1">
        <v>41554</v>
      </c>
      <c r="F6481" s="1" t="s">
        <v>20332</v>
      </c>
      <c r="G6481" s="1" t="s">
        <v>72</v>
      </c>
      <c r="H6481" s="1" t="s">
        <v>65</v>
      </c>
      <c r="I6481" s="1">
        <v>0.8</v>
      </c>
      <c r="J6481" s="1" t="s">
        <v>75</v>
      </c>
      <c r="K6481" s="1">
        <v>0</v>
      </c>
      <c r="M6481" s="1">
        <v>0</v>
      </c>
      <c r="O6481" s="1">
        <v>0</v>
      </c>
      <c r="Q6481" s="1">
        <v>0</v>
      </c>
      <c r="S6481" s="1">
        <v>0</v>
      </c>
      <c r="U6481" s="1">
        <v>0</v>
      </c>
      <c r="W6481" s="1">
        <v>0</v>
      </c>
      <c r="Y6481" s="1">
        <v>0</v>
      </c>
      <c r="AA6481" s="1">
        <v>0</v>
      </c>
      <c r="AC6481" s="1">
        <v>0</v>
      </c>
      <c r="AE6481" s="1">
        <v>0</v>
      </c>
      <c r="AG6481" s="1">
        <v>1</v>
      </c>
      <c r="AH6481" s="1">
        <v>0</v>
      </c>
    </row>
    <row r="6482" spans="1:34">
      <c r="A6482" s="1" t="s">
        <v>16598</v>
      </c>
      <c r="B6482" s="1" t="s">
        <v>16599</v>
      </c>
      <c r="C6482" s="1" t="s">
        <v>1153</v>
      </c>
      <c r="H6482" s="1" t="s">
        <v>65</v>
      </c>
      <c r="I6482" s="1" t="s">
        <v>66</v>
      </c>
      <c r="V6482" s="1" t="s">
        <v>67</v>
      </c>
    </row>
    <row r="6483" spans="1:34">
      <c r="A6483" s="1" t="s">
        <v>16600</v>
      </c>
      <c r="B6483" s="1" t="s">
        <v>16601</v>
      </c>
      <c r="C6483" s="1" t="s">
        <v>620</v>
      </c>
      <c r="H6483" s="1" t="s">
        <v>65</v>
      </c>
      <c r="I6483" s="1" t="s">
        <v>66</v>
      </c>
      <c r="V6483" s="1" t="s">
        <v>67</v>
      </c>
    </row>
    <row r="6484" spans="1:34">
      <c r="A6484" s="1" t="s">
        <v>16602</v>
      </c>
      <c r="B6484" s="1" t="s">
        <v>16603</v>
      </c>
      <c r="C6484" s="1" t="s">
        <v>306</v>
      </c>
      <c r="H6484" s="1" t="s">
        <v>65</v>
      </c>
      <c r="I6484" s="1" t="s">
        <v>66</v>
      </c>
      <c r="V6484" s="1" t="s">
        <v>67</v>
      </c>
    </row>
    <row r="6485" spans="1:34">
      <c r="A6485" s="1" t="s">
        <v>16604</v>
      </c>
      <c r="B6485" s="1" t="s">
        <v>16605</v>
      </c>
      <c r="C6485" s="1" t="s">
        <v>423</v>
      </c>
      <c r="D6485" s="1">
        <v>4</v>
      </c>
      <c r="E6485" s="4">
        <v>44674</v>
      </c>
      <c r="F6485" s="1" t="s">
        <v>16606</v>
      </c>
      <c r="G6485" s="1" t="s">
        <v>72</v>
      </c>
      <c r="H6485" s="1" t="s">
        <v>65</v>
      </c>
      <c r="I6485" s="1">
        <v>0.6</v>
      </c>
      <c r="J6485" s="1" t="s">
        <v>75</v>
      </c>
      <c r="K6485" s="1">
        <v>0</v>
      </c>
      <c r="M6485" s="1">
        <v>0</v>
      </c>
      <c r="O6485" s="1">
        <v>0</v>
      </c>
      <c r="Q6485" s="1">
        <v>0</v>
      </c>
      <c r="S6485" s="1">
        <v>0</v>
      </c>
      <c r="U6485" s="1">
        <v>0</v>
      </c>
      <c r="W6485" s="1">
        <v>0</v>
      </c>
      <c r="Y6485" s="1">
        <v>0</v>
      </c>
      <c r="AA6485" s="1">
        <v>0</v>
      </c>
      <c r="AC6485" s="1">
        <v>0</v>
      </c>
      <c r="AE6485" s="1">
        <v>0</v>
      </c>
      <c r="AG6485" s="1">
        <v>1</v>
      </c>
      <c r="AH6485" s="1">
        <v>0</v>
      </c>
    </row>
    <row r="6486" spans="1:34">
      <c r="A6486" s="1" t="s">
        <v>16607</v>
      </c>
      <c r="B6486" s="1" t="s">
        <v>16608</v>
      </c>
      <c r="C6486" s="1" t="s">
        <v>212</v>
      </c>
      <c r="D6486" s="1">
        <v>2</v>
      </c>
      <c r="E6486" s="4">
        <v>44638</v>
      </c>
      <c r="F6486" s="1" t="s">
        <v>16609</v>
      </c>
      <c r="G6486" s="1" t="s">
        <v>72</v>
      </c>
      <c r="H6486" s="1" t="s">
        <v>65</v>
      </c>
      <c r="I6486" s="1">
        <v>0.7</v>
      </c>
      <c r="J6486" s="1" t="s">
        <v>75</v>
      </c>
      <c r="K6486" s="1">
        <v>0</v>
      </c>
      <c r="M6486" s="1">
        <v>0</v>
      </c>
      <c r="O6486" s="1">
        <v>0</v>
      </c>
      <c r="Q6486" s="1">
        <v>0</v>
      </c>
      <c r="S6486" s="1">
        <v>0</v>
      </c>
      <c r="U6486" s="1">
        <v>0</v>
      </c>
      <c r="W6486" s="1">
        <v>0</v>
      </c>
      <c r="Y6486" s="1">
        <v>0</v>
      </c>
      <c r="AA6486" s="1">
        <v>0</v>
      </c>
      <c r="AC6486" s="1">
        <v>0</v>
      </c>
      <c r="AE6486" s="1">
        <v>0</v>
      </c>
      <c r="AG6486" s="1">
        <v>1</v>
      </c>
      <c r="AH6486" s="1">
        <v>0</v>
      </c>
    </row>
    <row r="6487" spans="1:34">
      <c r="A6487" s="1" t="s">
        <v>16610</v>
      </c>
      <c r="B6487" s="1" t="s">
        <v>16611</v>
      </c>
      <c r="C6487" s="1" t="s">
        <v>306</v>
      </c>
      <c r="D6487" s="1">
        <v>6</v>
      </c>
      <c r="E6487" s="4">
        <v>44592</v>
      </c>
      <c r="F6487" s="1" t="s">
        <v>16612</v>
      </c>
      <c r="G6487" s="1" t="s">
        <v>72</v>
      </c>
      <c r="H6487" s="1" t="s">
        <v>65</v>
      </c>
      <c r="I6487" s="1">
        <v>0.8</v>
      </c>
      <c r="J6487" s="1" t="s">
        <v>75</v>
      </c>
      <c r="K6487" s="1">
        <v>0</v>
      </c>
      <c r="M6487" s="1">
        <v>0</v>
      </c>
      <c r="O6487" s="1">
        <v>0</v>
      </c>
      <c r="Q6487" s="1">
        <v>0</v>
      </c>
      <c r="S6487" s="1">
        <v>0</v>
      </c>
      <c r="U6487" s="1">
        <v>0</v>
      </c>
      <c r="W6487" s="1">
        <v>0</v>
      </c>
      <c r="Y6487" s="1">
        <v>0</v>
      </c>
      <c r="AA6487" s="1">
        <v>0</v>
      </c>
      <c r="AC6487" s="1">
        <v>0</v>
      </c>
      <c r="AE6487" s="1">
        <v>0</v>
      </c>
      <c r="AG6487" s="1">
        <v>1</v>
      </c>
      <c r="AH6487" s="1">
        <v>0</v>
      </c>
    </row>
    <row r="6488" spans="1:34">
      <c r="A6488" s="1" t="s">
        <v>16613</v>
      </c>
      <c r="B6488" s="1" t="s">
        <v>16614</v>
      </c>
      <c r="C6488" s="1" t="s">
        <v>159</v>
      </c>
      <c r="D6488" s="1">
        <v>13</v>
      </c>
      <c r="E6488" s="1">
        <v>44651</v>
      </c>
      <c r="F6488" s="1" t="s">
        <v>20816</v>
      </c>
      <c r="G6488" s="1" t="s">
        <v>72</v>
      </c>
      <c r="H6488" s="1" t="s">
        <v>73</v>
      </c>
      <c r="I6488" s="1">
        <v>0</v>
      </c>
      <c r="J6488" s="1" t="s">
        <v>74</v>
      </c>
      <c r="K6488" s="1">
        <v>0.5</v>
      </c>
      <c r="L6488" s="1" t="s">
        <v>75</v>
      </c>
      <c r="M6488" s="1">
        <v>0</v>
      </c>
      <c r="O6488" s="1">
        <v>0</v>
      </c>
      <c r="Q6488" s="1">
        <v>0</v>
      </c>
      <c r="S6488" s="1">
        <v>0</v>
      </c>
      <c r="U6488" s="1">
        <v>0</v>
      </c>
      <c r="W6488" s="1">
        <v>0</v>
      </c>
      <c r="Y6488" s="1">
        <v>0</v>
      </c>
      <c r="AA6488" s="1">
        <v>0</v>
      </c>
      <c r="AC6488" s="1">
        <v>0</v>
      </c>
      <c r="AE6488" s="1">
        <v>0</v>
      </c>
      <c r="AG6488" s="1">
        <v>2</v>
      </c>
      <c r="AH6488" s="1">
        <v>10000</v>
      </c>
    </row>
    <row r="6489" spans="1:34">
      <c r="A6489" s="1" t="s">
        <v>16615</v>
      </c>
      <c r="B6489" s="1" t="s">
        <v>16616</v>
      </c>
      <c r="C6489" s="1" t="s">
        <v>297</v>
      </c>
      <c r="D6489" s="1">
        <v>60</v>
      </c>
      <c r="E6489" s="1">
        <v>41121</v>
      </c>
      <c r="F6489" s="1" t="s">
        <v>20332</v>
      </c>
      <c r="G6489" s="1" t="s">
        <v>72</v>
      </c>
      <c r="H6489" s="1" t="s">
        <v>73</v>
      </c>
      <c r="I6489" s="1">
        <v>0</v>
      </c>
      <c r="J6489" s="1" t="s">
        <v>397</v>
      </c>
      <c r="K6489" s="1">
        <v>0.8</v>
      </c>
      <c r="L6489" s="1" t="s">
        <v>75</v>
      </c>
      <c r="M6489" s="1">
        <v>0</v>
      </c>
      <c r="O6489" s="1">
        <v>0</v>
      </c>
      <c r="Q6489" s="1">
        <v>0</v>
      </c>
      <c r="S6489" s="1">
        <v>0</v>
      </c>
      <c r="U6489" s="1">
        <v>0</v>
      </c>
      <c r="W6489" s="1">
        <v>0</v>
      </c>
      <c r="Y6489" s="1">
        <v>0</v>
      </c>
      <c r="AA6489" s="1">
        <v>0</v>
      </c>
      <c r="AC6489" s="1">
        <v>0</v>
      </c>
      <c r="AE6489" s="1">
        <v>0</v>
      </c>
      <c r="AG6489" s="1">
        <v>2</v>
      </c>
      <c r="AH6489" s="1">
        <v>8000</v>
      </c>
    </row>
    <row r="6490" spans="1:34">
      <c r="A6490" s="1" t="s">
        <v>16617</v>
      </c>
      <c r="B6490" s="1" t="s">
        <v>16618</v>
      </c>
      <c r="C6490" s="1" t="s">
        <v>533</v>
      </c>
      <c r="D6490" s="1">
        <v>35</v>
      </c>
      <c r="E6490" s="1">
        <v>41606</v>
      </c>
      <c r="F6490" s="1" t="s">
        <v>20332</v>
      </c>
      <c r="G6490" s="1" t="s">
        <v>72</v>
      </c>
      <c r="H6490" s="1" t="s">
        <v>73</v>
      </c>
      <c r="I6490" s="1">
        <v>0</v>
      </c>
      <c r="J6490" s="1" t="s">
        <v>1291</v>
      </c>
      <c r="K6490" s="1">
        <v>0.8</v>
      </c>
      <c r="L6490" s="1" t="s">
        <v>75</v>
      </c>
      <c r="M6490" s="1">
        <v>0</v>
      </c>
      <c r="O6490" s="1">
        <v>0</v>
      </c>
      <c r="Q6490" s="1">
        <v>0</v>
      </c>
      <c r="S6490" s="1">
        <v>0</v>
      </c>
      <c r="U6490" s="1">
        <v>0</v>
      </c>
      <c r="W6490" s="1">
        <v>0</v>
      </c>
      <c r="Y6490" s="1">
        <v>0</v>
      </c>
      <c r="AA6490" s="1">
        <v>0</v>
      </c>
      <c r="AC6490" s="1">
        <v>0</v>
      </c>
      <c r="AE6490" s="1">
        <v>0</v>
      </c>
      <c r="AG6490" s="1">
        <v>2</v>
      </c>
      <c r="AH6490" s="1">
        <v>12999.99</v>
      </c>
    </row>
    <row r="6491" spans="1:34">
      <c r="A6491" s="1" t="s">
        <v>16619</v>
      </c>
      <c r="B6491" s="1" t="s">
        <v>16620</v>
      </c>
      <c r="C6491" s="1" t="s">
        <v>104</v>
      </c>
      <c r="D6491" s="1">
        <v>8</v>
      </c>
      <c r="E6491" s="1">
        <v>42215</v>
      </c>
      <c r="F6491" s="1" t="s">
        <v>20332</v>
      </c>
      <c r="G6491" s="1" t="s">
        <v>72</v>
      </c>
      <c r="H6491" s="1" t="s">
        <v>65</v>
      </c>
      <c r="I6491" s="1">
        <v>0.8</v>
      </c>
      <c r="J6491" s="1" t="s">
        <v>75</v>
      </c>
      <c r="K6491" s="1">
        <v>0</v>
      </c>
      <c r="M6491" s="1">
        <v>0</v>
      </c>
      <c r="O6491" s="1">
        <v>0</v>
      </c>
      <c r="Q6491" s="1">
        <v>0</v>
      </c>
      <c r="S6491" s="1">
        <v>0</v>
      </c>
      <c r="U6491" s="1">
        <v>0</v>
      </c>
      <c r="W6491" s="1">
        <v>0</v>
      </c>
      <c r="Y6491" s="1">
        <v>0</v>
      </c>
      <c r="AA6491" s="1">
        <v>0</v>
      </c>
      <c r="AC6491" s="1">
        <v>0</v>
      </c>
      <c r="AE6491" s="1">
        <v>0</v>
      </c>
      <c r="AG6491" s="1">
        <v>1</v>
      </c>
      <c r="AH6491" s="1">
        <v>0</v>
      </c>
    </row>
    <row r="6492" spans="1:34">
      <c r="A6492" s="1" t="s">
        <v>16621</v>
      </c>
      <c r="B6492" s="1" t="s">
        <v>16622</v>
      </c>
      <c r="C6492" s="1" t="s">
        <v>235</v>
      </c>
      <c r="D6492" s="1">
        <v>9</v>
      </c>
      <c r="E6492" s="1">
        <v>42215</v>
      </c>
      <c r="F6492" s="1" t="s">
        <v>20332</v>
      </c>
      <c r="G6492" s="1" t="s">
        <v>72</v>
      </c>
      <c r="H6492" s="1" t="s">
        <v>65</v>
      </c>
      <c r="I6492" s="1">
        <v>0.4</v>
      </c>
      <c r="J6492" s="1" t="s">
        <v>75</v>
      </c>
      <c r="K6492" s="1">
        <v>0</v>
      </c>
      <c r="M6492" s="1">
        <v>0</v>
      </c>
      <c r="O6492" s="1">
        <v>0</v>
      </c>
      <c r="Q6492" s="1">
        <v>0</v>
      </c>
      <c r="S6492" s="1">
        <v>0</v>
      </c>
      <c r="U6492" s="1">
        <v>0</v>
      </c>
      <c r="W6492" s="1">
        <v>0</v>
      </c>
      <c r="Y6492" s="1">
        <v>0</v>
      </c>
      <c r="AA6492" s="1">
        <v>0</v>
      </c>
      <c r="AC6492" s="1">
        <v>0</v>
      </c>
      <c r="AE6492" s="1">
        <v>0</v>
      </c>
      <c r="AG6492" s="1">
        <v>1</v>
      </c>
      <c r="AH6492" s="1">
        <v>0</v>
      </c>
    </row>
    <row r="6493" spans="1:34">
      <c r="A6493" s="1" t="s">
        <v>16623</v>
      </c>
      <c r="B6493" s="1" t="s">
        <v>16624</v>
      </c>
      <c r="C6493" s="1" t="s">
        <v>235</v>
      </c>
      <c r="D6493" s="1">
        <v>4</v>
      </c>
      <c r="E6493" s="1">
        <v>44635</v>
      </c>
      <c r="F6493" s="1" t="s">
        <v>20817</v>
      </c>
      <c r="G6493" s="1" t="s">
        <v>80</v>
      </c>
      <c r="H6493" s="1" t="s">
        <v>65</v>
      </c>
      <c r="I6493" s="1">
        <v>0.8</v>
      </c>
      <c r="J6493" s="1" t="s">
        <v>75</v>
      </c>
      <c r="K6493" s="1">
        <v>0</v>
      </c>
      <c r="M6493" s="1">
        <v>0</v>
      </c>
      <c r="O6493" s="1">
        <v>0</v>
      </c>
      <c r="Q6493" s="1">
        <v>0</v>
      </c>
      <c r="S6493" s="1">
        <v>0</v>
      </c>
      <c r="U6493" s="1">
        <v>0</v>
      </c>
      <c r="W6493" s="1">
        <v>0</v>
      </c>
      <c r="Y6493" s="1">
        <v>0</v>
      </c>
      <c r="AA6493" s="1">
        <v>0</v>
      </c>
      <c r="AC6493" s="1">
        <v>0</v>
      </c>
      <c r="AE6493" s="1">
        <v>0</v>
      </c>
      <c r="AG6493" s="1">
        <v>1</v>
      </c>
      <c r="AH6493" s="1">
        <v>0</v>
      </c>
    </row>
    <row r="6494" spans="1:34">
      <c r="A6494" s="1" t="s">
        <v>16625</v>
      </c>
      <c r="B6494" s="1" t="s">
        <v>16626</v>
      </c>
      <c r="C6494" s="1" t="s">
        <v>533</v>
      </c>
      <c r="D6494" s="1">
        <v>31</v>
      </c>
      <c r="E6494" s="1">
        <v>44344</v>
      </c>
      <c r="F6494" s="1" t="s">
        <v>20332</v>
      </c>
      <c r="G6494" s="1" t="s">
        <v>72</v>
      </c>
      <c r="H6494" s="1" t="s">
        <v>65</v>
      </c>
      <c r="I6494" s="1">
        <v>0.8</v>
      </c>
      <c r="J6494" s="1" t="s">
        <v>75</v>
      </c>
      <c r="K6494" s="1">
        <v>0</v>
      </c>
      <c r="M6494" s="1">
        <v>0</v>
      </c>
      <c r="O6494" s="1">
        <v>0</v>
      </c>
      <c r="Q6494" s="1">
        <v>0</v>
      </c>
      <c r="S6494" s="1">
        <v>0</v>
      </c>
      <c r="U6494" s="1">
        <v>0</v>
      </c>
      <c r="W6494" s="1">
        <v>0</v>
      </c>
      <c r="Y6494" s="1">
        <v>0</v>
      </c>
      <c r="AA6494" s="1">
        <v>0</v>
      </c>
      <c r="AC6494" s="1">
        <v>0</v>
      </c>
      <c r="AE6494" s="1">
        <v>0</v>
      </c>
      <c r="AG6494" s="1">
        <v>1</v>
      </c>
      <c r="AH6494" s="1">
        <v>0</v>
      </c>
    </row>
    <row r="6495" spans="1:34">
      <c r="A6495" s="1" t="s">
        <v>16627</v>
      </c>
      <c r="B6495" s="1" t="s">
        <v>16628</v>
      </c>
      <c r="C6495" s="1" t="s">
        <v>259</v>
      </c>
      <c r="D6495" s="1">
        <v>30</v>
      </c>
      <c r="E6495" s="1">
        <v>44195</v>
      </c>
      <c r="F6495" s="1" t="s">
        <v>20332</v>
      </c>
      <c r="G6495" s="1" t="s">
        <v>72</v>
      </c>
      <c r="H6495" s="1" t="s">
        <v>65</v>
      </c>
      <c r="I6495" s="1">
        <v>0.8</v>
      </c>
      <c r="J6495" s="1" t="s">
        <v>75</v>
      </c>
      <c r="K6495" s="1">
        <v>0</v>
      </c>
      <c r="M6495" s="1">
        <v>0</v>
      </c>
      <c r="O6495" s="1">
        <v>0</v>
      </c>
      <c r="Q6495" s="1">
        <v>0</v>
      </c>
      <c r="S6495" s="1">
        <v>0</v>
      </c>
      <c r="U6495" s="1">
        <v>0</v>
      </c>
      <c r="W6495" s="1">
        <v>0</v>
      </c>
      <c r="Y6495" s="1">
        <v>0</v>
      </c>
      <c r="AA6495" s="1">
        <v>0</v>
      </c>
      <c r="AC6495" s="1">
        <v>0</v>
      </c>
      <c r="AE6495" s="1">
        <v>0</v>
      </c>
      <c r="AG6495" s="1">
        <v>1</v>
      </c>
      <c r="AH6495" s="1">
        <v>0</v>
      </c>
    </row>
    <row r="6496" spans="1:34">
      <c r="A6496" s="1" t="s">
        <v>16629</v>
      </c>
      <c r="B6496" s="1" t="s">
        <v>16630</v>
      </c>
      <c r="C6496" s="1" t="s">
        <v>132</v>
      </c>
      <c r="D6496" s="1">
        <v>10</v>
      </c>
      <c r="E6496" s="4">
        <v>44692</v>
      </c>
      <c r="F6496" s="1" t="s">
        <v>16631</v>
      </c>
      <c r="G6496" s="1" t="s">
        <v>80</v>
      </c>
      <c r="H6496" s="1" t="s">
        <v>65</v>
      </c>
      <c r="I6496" s="1">
        <v>0.7</v>
      </c>
      <c r="J6496" s="1" t="s">
        <v>75</v>
      </c>
      <c r="K6496" s="1">
        <v>0</v>
      </c>
      <c r="M6496" s="1">
        <v>0</v>
      </c>
      <c r="O6496" s="1">
        <v>0</v>
      </c>
      <c r="Q6496" s="1">
        <v>0</v>
      </c>
      <c r="S6496" s="1">
        <v>0</v>
      </c>
      <c r="U6496" s="1">
        <v>0</v>
      </c>
      <c r="W6496" s="1">
        <v>0</v>
      </c>
      <c r="Y6496" s="1">
        <v>0</v>
      </c>
      <c r="AA6496" s="1">
        <v>0</v>
      </c>
      <c r="AC6496" s="1">
        <v>0</v>
      </c>
      <c r="AE6496" s="1">
        <v>0</v>
      </c>
      <c r="AG6496" s="1">
        <v>1</v>
      </c>
      <c r="AH6496" s="1">
        <v>0</v>
      </c>
    </row>
    <row r="6497" spans="1:34">
      <c r="A6497" s="1" t="s">
        <v>16632</v>
      </c>
      <c r="B6497" s="1" t="s">
        <v>16633</v>
      </c>
      <c r="C6497" s="1" t="s">
        <v>533</v>
      </c>
      <c r="H6497" s="1" t="s">
        <v>65</v>
      </c>
      <c r="I6497" s="1" t="s">
        <v>66</v>
      </c>
      <c r="V6497" s="1" t="s">
        <v>67</v>
      </c>
    </row>
    <row r="6498" spans="1:34">
      <c r="A6498" s="1" t="s">
        <v>16634</v>
      </c>
      <c r="B6498" s="1" t="s">
        <v>16635</v>
      </c>
      <c r="C6498" s="1" t="s">
        <v>118</v>
      </c>
      <c r="D6498" s="1">
        <v>7</v>
      </c>
      <c r="E6498" s="4">
        <v>44695</v>
      </c>
      <c r="F6498" s="1" t="s">
        <v>16636</v>
      </c>
      <c r="G6498" s="1" t="s">
        <v>80</v>
      </c>
      <c r="H6498" s="1" t="s">
        <v>73</v>
      </c>
      <c r="I6498" s="1">
        <v>0.4</v>
      </c>
      <c r="J6498" s="1" t="s">
        <v>82</v>
      </c>
      <c r="K6498" s="1">
        <v>0.55000000000000004</v>
      </c>
      <c r="L6498" s="1" t="s">
        <v>83</v>
      </c>
      <c r="M6498" s="1">
        <v>0.65</v>
      </c>
      <c r="N6498" s="1" t="s">
        <v>84</v>
      </c>
      <c r="O6498" s="1">
        <v>0.8</v>
      </c>
      <c r="P6498" s="1" t="s">
        <v>85</v>
      </c>
      <c r="Q6498" s="1">
        <v>0</v>
      </c>
      <c r="S6498" s="1">
        <v>0</v>
      </c>
      <c r="U6498" s="1">
        <v>0</v>
      </c>
      <c r="W6498" s="1">
        <v>0</v>
      </c>
      <c r="Y6498" s="1">
        <v>0</v>
      </c>
      <c r="AA6498" s="1">
        <v>0</v>
      </c>
      <c r="AC6498" s="1">
        <v>0</v>
      </c>
      <c r="AE6498" s="1">
        <v>0</v>
      </c>
      <c r="AG6498" s="1">
        <v>3</v>
      </c>
      <c r="AH6498" s="1">
        <v>0</v>
      </c>
    </row>
    <row r="6499" spans="1:34">
      <c r="A6499" s="1" t="s">
        <v>16637</v>
      </c>
      <c r="B6499" s="1" t="s">
        <v>16638</v>
      </c>
      <c r="C6499" s="1" t="s">
        <v>369</v>
      </c>
      <c r="D6499" s="1">
        <v>4</v>
      </c>
      <c r="E6499" s="4">
        <v>44671</v>
      </c>
      <c r="F6499" s="1" t="s">
        <v>16639</v>
      </c>
      <c r="G6499" s="1" t="s">
        <v>72</v>
      </c>
      <c r="H6499" s="1" t="s">
        <v>65</v>
      </c>
      <c r="I6499" s="1">
        <v>0.5</v>
      </c>
      <c r="J6499" s="1" t="s">
        <v>75</v>
      </c>
      <c r="K6499" s="1">
        <v>0</v>
      </c>
      <c r="M6499" s="1">
        <v>0</v>
      </c>
      <c r="O6499" s="1">
        <v>0</v>
      </c>
      <c r="Q6499" s="1">
        <v>0</v>
      </c>
      <c r="S6499" s="1">
        <v>0</v>
      </c>
      <c r="U6499" s="1">
        <v>0</v>
      </c>
      <c r="W6499" s="1">
        <v>0</v>
      </c>
      <c r="Y6499" s="1">
        <v>0</v>
      </c>
      <c r="AA6499" s="1">
        <v>0</v>
      </c>
      <c r="AC6499" s="1">
        <v>0</v>
      </c>
      <c r="AE6499" s="1">
        <v>0</v>
      </c>
      <c r="AG6499" s="1">
        <v>1</v>
      </c>
      <c r="AH6499" s="1">
        <v>0</v>
      </c>
    </row>
    <row r="6500" spans="1:34">
      <c r="A6500" s="1" t="s">
        <v>16640</v>
      </c>
      <c r="B6500" s="1" t="s">
        <v>16641</v>
      </c>
      <c r="C6500" s="1" t="s">
        <v>369</v>
      </c>
      <c r="D6500" s="1">
        <v>2</v>
      </c>
      <c r="E6500" s="4">
        <v>44673</v>
      </c>
      <c r="F6500" s="1" t="s">
        <v>16642</v>
      </c>
      <c r="G6500" s="1" t="s">
        <v>80</v>
      </c>
      <c r="H6500" s="1" t="s">
        <v>73</v>
      </c>
      <c r="I6500" s="1">
        <v>0</v>
      </c>
      <c r="J6500" s="1" t="s">
        <v>81</v>
      </c>
      <c r="K6500" s="1">
        <v>0.39</v>
      </c>
      <c r="L6500" s="1" t="s">
        <v>82</v>
      </c>
      <c r="M6500" s="1">
        <v>0.4</v>
      </c>
      <c r="N6500" s="1" t="s">
        <v>83</v>
      </c>
      <c r="O6500" s="1">
        <v>0.6</v>
      </c>
      <c r="P6500" s="1" t="s">
        <v>84</v>
      </c>
      <c r="Q6500" s="1">
        <v>0.8</v>
      </c>
      <c r="R6500" s="1" t="s">
        <v>85</v>
      </c>
      <c r="S6500" s="1">
        <v>0</v>
      </c>
      <c r="U6500" s="1">
        <v>0</v>
      </c>
      <c r="W6500" s="1">
        <v>0</v>
      </c>
      <c r="Y6500" s="1">
        <v>0</v>
      </c>
      <c r="AA6500" s="1">
        <v>0</v>
      </c>
      <c r="AC6500" s="1">
        <v>0</v>
      </c>
      <c r="AE6500" s="1">
        <v>0</v>
      </c>
      <c r="AG6500" s="1">
        <v>4</v>
      </c>
      <c r="AH6500" s="1">
        <v>15000</v>
      </c>
    </row>
    <row r="6501" spans="1:34">
      <c r="A6501" s="1" t="s">
        <v>16643</v>
      </c>
      <c r="B6501" s="1" t="s">
        <v>16644</v>
      </c>
      <c r="C6501" s="1" t="s">
        <v>118</v>
      </c>
      <c r="D6501" s="1">
        <v>8</v>
      </c>
      <c r="E6501" s="1">
        <v>44312</v>
      </c>
      <c r="F6501" s="1" t="s">
        <v>20340</v>
      </c>
      <c r="G6501" s="1" t="s">
        <v>20341</v>
      </c>
      <c r="H6501" s="1" t="s">
        <v>73</v>
      </c>
      <c r="I6501" s="1">
        <v>0</v>
      </c>
      <c r="J6501" s="1" t="s">
        <v>4055</v>
      </c>
      <c r="K6501" s="1">
        <v>0.4</v>
      </c>
      <c r="L6501" s="1" t="s">
        <v>82</v>
      </c>
      <c r="M6501" s="1">
        <v>0.5</v>
      </c>
      <c r="N6501" s="1" t="s">
        <v>83</v>
      </c>
      <c r="O6501" s="1">
        <v>0.6</v>
      </c>
      <c r="P6501" s="1" t="s">
        <v>84</v>
      </c>
      <c r="Q6501" s="1">
        <v>0.7</v>
      </c>
      <c r="R6501" s="1" t="s">
        <v>85</v>
      </c>
      <c r="S6501" s="1">
        <v>0</v>
      </c>
      <c r="U6501" s="1">
        <v>0</v>
      </c>
      <c r="W6501" s="1">
        <v>0</v>
      </c>
      <c r="Y6501" s="1">
        <v>0</v>
      </c>
      <c r="AA6501" s="1">
        <v>0</v>
      </c>
      <c r="AC6501" s="1">
        <v>0</v>
      </c>
      <c r="AE6501" s="1">
        <v>0</v>
      </c>
      <c r="AG6501" s="1">
        <v>4</v>
      </c>
      <c r="AH6501" s="1">
        <v>14000</v>
      </c>
    </row>
    <row r="6502" spans="1:34">
      <c r="A6502" s="1" t="s">
        <v>16645</v>
      </c>
      <c r="B6502" s="1" t="s">
        <v>16646</v>
      </c>
      <c r="C6502" s="1" t="s">
        <v>135</v>
      </c>
      <c r="D6502" s="1">
        <v>10</v>
      </c>
      <c r="E6502" s="1">
        <v>41306</v>
      </c>
      <c r="F6502" s="1" t="s">
        <v>20332</v>
      </c>
      <c r="G6502" s="1" t="s">
        <v>72</v>
      </c>
      <c r="H6502" s="1" t="s">
        <v>73</v>
      </c>
      <c r="I6502" s="1">
        <v>0</v>
      </c>
      <c r="J6502" s="1" t="s">
        <v>562</v>
      </c>
      <c r="K6502" s="1">
        <v>0.8</v>
      </c>
      <c r="L6502" s="1" t="s">
        <v>75</v>
      </c>
      <c r="M6502" s="1">
        <v>0</v>
      </c>
      <c r="O6502" s="1">
        <v>0</v>
      </c>
      <c r="Q6502" s="1">
        <v>0</v>
      </c>
      <c r="S6502" s="1">
        <v>0</v>
      </c>
      <c r="U6502" s="1">
        <v>0</v>
      </c>
      <c r="W6502" s="1">
        <v>0</v>
      </c>
      <c r="Y6502" s="1">
        <v>0</v>
      </c>
      <c r="AA6502" s="1">
        <v>0</v>
      </c>
      <c r="AC6502" s="1">
        <v>0</v>
      </c>
      <c r="AE6502" s="1">
        <v>0</v>
      </c>
      <c r="AG6502" s="1">
        <v>2</v>
      </c>
      <c r="AH6502" s="1">
        <v>8500</v>
      </c>
    </row>
    <row r="6503" spans="1:34">
      <c r="A6503" s="1" t="s">
        <v>16647</v>
      </c>
      <c r="B6503" s="1" t="s">
        <v>16648</v>
      </c>
      <c r="C6503" s="1" t="s">
        <v>506</v>
      </c>
      <c r="D6503" s="1">
        <v>5</v>
      </c>
      <c r="E6503" s="1">
        <v>44277</v>
      </c>
      <c r="F6503" s="1" t="s">
        <v>20332</v>
      </c>
      <c r="G6503" s="1" t="s">
        <v>72</v>
      </c>
      <c r="H6503" s="1" t="s">
        <v>73</v>
      </c>
      <c r="I6503" s="1">
        <v>0</v>
      </c>
      <c r="J6503" s="1" t="s">
        <v>74</v>
      </c>
      <c r="K6503" s="1">
        <v>0.4</v>
      </c>
      <c r="L6503" s="1" t="s">
        <v>75</v>
      </c>
      <c r="M6503" s="1">
        <v>0</v>
      </c>
      <c r="O6503" s="1">
        <v>0</v>
      </c>
      <c r="Q6503" s="1">
        <v>0</v>
      </c>
      <c r="S6503" s="1">
        <v>0</v>
      </c>
      <c r="U6503" s="1">
        <v>0</v>
      </c>
      <c r="W6503" s="1">
        <v>0</v>
      </c>
      <c r="Y6503" s="1">
        <v>0</v>
      </c>
      <c r="AA6503" s="1">
        <v>0</v>
      </c>
      <c r="AC6503" s="1">
        <v>0</v>
      </c>
      <c r="AE6503" s="1">
        <v>0</v>
      </c>
      <c r="AG6503" s="1">
        <v>2</v>
      </c>
      <c r="AH6503" s="1">
        <v>10000</v>
      </c>
    </row>
    <row r="6504" spans="1:34">
      <c r="A6504" s="1" t="s">
        <v>16649</v>
      </c>
      <c r="B6504" s="1" t="s">
        <v>16650</v>
      </c>
      <c r="C6504" s="1" t="s">
        <v>779</v>
      </c>
      <c r="D6504" s="1">
        <v>13</v>
      </c>
      <c r="E6504" s="4">
        <v>44678</v>
      </c>
      <c r="F6504" s="1" t="s">
        <v>16651</v>
      </c>
      <c r="G6504" s="1" t="s">
        <v>80</v>
      </c>
      <c r="H6504" s="1" t="s">
        <v>73</v>
      </c>
      <c r="I6504" s="1">
        <v>0</v>
      </c>
      <c r="J6504" s="1" t="s">
        <v>74</v>
      </c>
      <c r="K6504" s="1">
        <v>0.65</v>
      </c>
      <c r="L6504" s="1" t="s">
        <v>82</v>
      </c>
      <c r="M6504" s="1">
        <v>0.67</v>
      </c>
      <c r="N6504" s="1" t="s">
        <v>83</v>
      </c>
      <c r="O6504" s="1">
        <v>0.78</v>
      </c>
      <c r="P6504" s="1" t="s">
        <v>84</v>
      </c>
      <c r="Q6504" s="1">
        <v>0.8</v>
      </c>
      <c r="R6504" s="1" t="s">
        <v>85</v>
      </c>
      <c r="S6504" s="1">
        <v>0</v>
      </c>
      <c r="U6504" s="1">
        <v>0</v>
      </c>
      <c r="W6504" s="1">
        <v>0</v>
      </c>
      <c r="Y6504" s="1">
        <v>0</v>
      </c>
      <c r="AA6504" s="1">
        <v>0</v>
      </c>
      <c r="AC6504" s="1">
        <v>0</v>
      </c>
      <c r="AE6504" s="1">
        <v>0</v>
      </c>
      <c r="AG6504" s="1">
        <v>4</v>
      </c>
      <c r="AH6504" s="1">
        <v>10000</v>
      </c>
    </row>
    <row r="6505" spans="1:34">
      <c r="A6505" s="1" t="s">
        <v>16652</v>
      </c>
      <c r="B6505" s="1" t="s">
        <v>16653</v>
      </c>
      <c r="C6505" s="1" t="s">
        <v>118</v>
      </c>
      <c r="D6505" s="1">
        <v>6</v>
      </c>
      <c r="E6505" s="1">
        <v>44263</v>
      </c>
      <c r="F6505" s="1" t="s">
        <v>20332</v>
      </c>
      <c r="G6505" s="1" t="s">
        <v>72</v>
      </c>
      <c r="H6505" s="1" t="s">
        <v>65</v>
      </c>
      <c r="I6505" s="1">
        <v>0.8</v>
      </c>
      <c r="J6505" s="1" t="s">
        <v>75</v>
      </c>
      <c r="K6505" s="1">
        <v>0</v>
      </c>
      <c r="M6505" s="1">
        <v>0</v>
      </c>
      <c r="O6505" s="1">
        <v>0</v>
      </c>
      <c r="Q6505" s="1">
        <v>0</v>
      </c>
      <c r="S6505" s="1">
        <v>0</v>
      </c>
      <c r="U6505" s="1">
        <v>0</v>
      </c>
      <c r="W6505" s="1">
        <v>0</v>
      </c>
      <c r="Y6505" s="1">
        <v>0</v>
      </c>
      <c r="AA6505" s="1">
        <v>0</v>
      </c>
      <c r="AC6505" s="1">
        <v>0</v>
      </c>
      <c r="AE6505" s="1">
        <v>0</v>
      </c>
      <c r="AG6505" s="1">
        <v>1</v>
      </c>
      <c r="AH6505" s="1">
        <v>0</v>
      </c>
    </row>
    <row r="6506" spans="1:34">
      <c r="A6506" s="1" t="s">
        <v>16654</v>
      </c>
      <c r="B6506" s="1" t="s">
        <v>16655</v>
      </c>
      <c r="C6506" s="1" t="s">
        <v>360</v>
      </c>
      <c r="H6506" s="1" t="s">
        <v>65</v>
      </c>
      <c r="I6506" s="1" t="s">
        <v>66</v>
      </c>
      <c r="V6506" s="1" t="s">
        <v>67</v>
      </c>
    </row>
    <row r="6507" spans="1:34">
      <c r="A6507" s="1" t="s">
        <v>16656</v>
      </c>
      <c r="B6507" s="1" t="s">
        <v>16657</v>
      </c>
      <c r="C6507" s="1" t="s">
        <v>255</v>
      </c>
      <c r="D6507" s="1">
        <v>34</v>
      </c>
      <c r="E6507" s="4">
        <v>44553</v>
      </c>
      <c r="F6507" s="1" t="s">
        <v>16658</v>
      </c>
      <c r="G6507" s="1" t="s">
        <v>72</v>
      </c>
      <c r="H6507" s="1" t="s">
        <v>73</v>
      </c>
      <c r="I6507" s="1">
        <v>0</v>
      </c>
      <c r="J6507" s="1" t="s">
        <v>1490</v>
      </c>
      <c r="K6507" s="1">
        <v>0.8</v>
      </c>
      <c r="L6507" s="1" t="s">
        <v>75</v>
      </c>
      <c r="M6507" s="1">
        <v>0</v>
      </c>
      <c r="O6507" s="1">
        <v>0</v>
      </c>
      <c r="Q6507" s="1">
        <v>0</v>
      </c>
      <c r="S6507" s="1">
        <v>0</v>
      </c>
      <c r="U6507" s="1">
        <v>0</v>
      </c>
      <c r="W6507" s="1">
        <v>0</v>
      </c>
      <c r="Y6507" s="1">
        <v>0</v>
      </c>
      <c r="AA6507" s="1">
        <v>0</v>
      </c>
      <c r="AC6507" s="1">
        <v>0</v>
      </c>
      <c r="AE6507" s="1">
        <v>0</v>
      </c>
      <c r="AG6507" s="1">
        <v>2</v>
      </c>
      <c r="AH6507" s="1">
        <v>5000</v>
      </c>
    </row>
    <row r="6508" spans="1:34">
      <c r="A6508" s="1" t="s">
        <v>16659</v>
      </c>
      <c r="B6508" s="1" t="s">
        <v>16660</v>
      </c>
      <c r="C6508" s="1" t="s">
        <v>350</v>
      </c>
      <c r="D6508" s="1">
        <v>4</v>
      </c>
      <c r="E6508" s="1">
        <v>43552</v>
      </c>
      <c r="F6508" s="1" t="s">
        <v>20332</v>
      </c>
      <c r="G6508" s="1" t="s">
        <v>72</v>
      </c>
      <c r="H6508" s="1" t="s">
        <v>65</v>
      </c>
      <c r="I6508" s="1">
        <v>0.8</v>
      </c>
      <c r="J6508" s="1" t="s">
        <v>75</v>
      </c>
      <c r="K6508" s="1">
        <v>0</v>
      </c>
      <c r="M6508" s="1">
        <v>0</v>
      </c>
      <c r="O6508" s="1">
        <v>0</v>
      </c>
      <c r="Q6508" s="1">
        <v>0</v>
      </c>
      <c r="S6508" s="1">
        <v>0</v>
      </c>
      <c r="U6508" s="1">
        <v>0</v>
      </c>
      <c r="W6508" s="1">
        <v>0</v>
      </c>
      <c r="Y6508" s="1">
        <v>0</v>
      </c>
      <c r="AA6508" s="1">
        <v>0</v>
      </c>
      <c r="AC6508" s="1">
        <v>0</v>
      </c>
      <c r="AE6508" s="1">
        <v>0</v>
      </c>
      <c r="AG6508" s="1">
        <v>1</v>
      </c>
      <c r="AH6508" s="1">
        <v>0</v>
      </c>
    </row>
    <row r="6509" spans="1:34">
      <c r="A6509" s="1" t="s">
        <v>16661</v>
      </c>
      <c r="B6509" s="1" t="s">
        <v>16662</v>
      </c>
      <c r="C6509" s="1" t="s">
        <v>118</v>
      </c>
      <c r="D6509" s="1">
        <v>31</v>
      </c>
      <c r="E6509" s="1">
        <v>39053</v>
      </c>
      <c r="F6509" s="1" t="s">
        <v>20332</v>
      </c>
      <c r="G6509" s="1" t="s">
        <v>72</v>
      </c>
      <c r="H6509" s="1" t="s">
        <v>65</v>
      </c>
      <c r="I6509" s="1">
        <v>0.4</v>
      </c>
      <c r="J6509" s="1" t="s">
        <v>75</v>
      </c>
      <c r="K6509" s="1">
        <v>0</v>
      </c>
      <c r="M6509" s="1">
        <v>0</v>
      </c>
      <c r="O6509" s="1">
        <v>0</v>
      </c>
      <c r="Q6509" s="1">
        <v>0</v>
      </c>
      <c r="S6509" s="1">
        <v>0</v>
      </c>
      <c r="U6509" s="1">
        <v>0</v>
      </c>
      <c r="W6509" s="1">
        <v>0</v>
      </c>
      <c r="Y6509" s="1">
        <v>0</v>
      </c>
      <c r="AA6509" s="1">
        <v>0</v>
      </c>
      <c r="AC6509" s="1">
        <v>0</v>
      </c>
      <c r="AE6509" s="1">
        <v>0</v>
      </c>
      <c r="AG6509" s="1">
        <v>1</v>
      </c>
      <c r="AH6509" s="1">
        <v>0</v>
      </c>
    </row>
    <row r="6510" spans="1:34">
      <c r="A6510" s="1" t="s">
        <v>16663</v>
      </c>
      <c r="B6510" s="1" t="s">
        <v>16664</v>
      </c>
      <c r="C6510" s="1" t="s">
        <v>506</v>
      </c>
      <c r="D6510" s="1">
        <v>3</v>
      </c>
      <c r="E6510" s="4">
        <v>44699</v>
      </c>
      <c r="F6510" s="1" t="s">
        <v>16665</v>
      </c>
      <c r="G6510" s="1" t="s">
        <v>72</v>
      </c>
      <c r="H6510" s="1" t="s">
        <v>65</v>
      </c>
      <c r="I6510" s="1">
        <v>0.55000000000000004</v>
      </c>
      <c r="J6510" s="1" t="s">
        <v>75</v>
      </c>
      <c r="K6510" s="1">
        <v>0</v>
      </c>
      <c r="M6510" s="1">
        <v>0</v>
      </c>
      <c r="O6510" s="1">
        <v>0</v>
      </c>
      <c r="Q6510" s="1">
        <v>0</v>
      </c>
      <c r="S6510" s="1">
        <v>0</v>
      </c>
      <c r="U6510" s="1">
        <v>0</v>
      </c>
      <c r="W6510" s="1">
        <v>0</v>
      </c>
      <c r="Y6510" s="1">
        <v>0</v>
      </c>
      <c r="AA6510" s="1">
        <v>0</v>
      </c>
      <c r="AC6510" s="1">
        <v>0</v>
      </c>
      <c r="AE6510" s="1">
        <v>0</v>
      </c>
      <c r="AG6510" s="1">
        <v>1</v>
      </c>
      <c r="AH6510" s="1">
        <v>0</v>
      </c>
    </row>
    <row r="6511" spans="1:34">
      <c r="A6511" s="1" t="s">
        <v>16666</v>
      </c>
      <c r="B6511" s="1" t="s">
        <v>16667</v>
      </c>
      <c r="C6511" s="1" t="s">
        <v>70</v>
      </c>
      <c r="D6511" s="1">
        <v>4</v>
      </c>
      <c r="E6511" s="4">
        <v>44641</v>
      </c>
      <c r="F6511" s="1" t="s">
        <v>16668</v>
      </c>
      <c r="G6511" s="1" t="s">
        <v>72</v>
      </c>
      <c r="H6511" s="1" t="s">
        <v>73</v>
      </c>
      <c r="I6511" s="1">
        <v>0</v>
      </c>
      <c r="J6511" s="1" t="s">
        <v>74</v>
      </c>
      <c r="K6511" s="1">
        <v>0.8</v>
      </c>
      <c r="L6511" s="1" t="s">
        <v>75</v>
      </c>
      <c r="M6511" s="1">
        <v>0</v>
      </c>
      <c r="O6511" s="1">
        <v>0</v>
      </c>
      <c r="Q6511" s="1">
        <v>0</v>
      </c>
      <c r="S6511" s="1">
        <v>0</v>
      </c>
      <c r="U6511" s="1">
        <v>0</v>
      </c>
      <c r="W6511" s="1">
        <v>0</v>
      </c>
      <c r="Y6511" s="1">
        <v>0</v>
      </c>
      <c r="AA6511" s="1">
        <v>0</v>
      </c>
      <c r="AC6511" s="1">
        <v>0</v>
      </c>
      <c r="AE6511" s="1">
        <v>0</v>
      </c>
      <c r="AG6511" s="1">
        <v>2</v>
      </c>
      <c r="AH6511" s="1">
        <v>10000</v>
      </c>
    </row>
    <row r="6512" spans="1:34">
      <c r="A6512" s="1" t="s">
        <v>16669</v>
      </c>
      <c r="B6512" s="1" t="s">
        <v>16670</v>
      </c>
      <c r="C6512" s="1" t="s">
        <v>327</v>
      </c>
      <c r="D6512" s="1">
        <v>20</v>
      </c>
      <c r="E6512" s="1">
        <v>44274</v>
      </c>
      <c r="F6512" s="1" t="s">
        <v>20340</v>
      </c>
      <c r="G6512" s="1" t="s">
        <v>20341</v>
      </c>
      <c r="H6512" s="1" t="s">
        <v>73</v>
      </c>
      <c r="I6512" s="1">
        <v>0</v>
      </c>
      <c r="J6512" s="1" t="s">
        <v>89</v>
      </c>
      <c r="K6512" s="1">
        <v>0.3</v>
      </c>
      <c r="L6512" s="1" t="s">
        <v>82</v>
      </c>
      <c r="M6512" s="1">
        <v>0.4</v>
      </c>
      <c r="N6512" s="1" t="s">
        <v>83</v>
      </c>
      <c r="O6512" s="1">
        <v>0.5</v>
      </c>
      <c r="P6512" s="1" t="s">
        <v>84</v>
      </c>
      <c r="Q6512" s="1">
        <v>0.6</v>
      </c>
      <c r="R6512" s="1" t="s">
        <v>85</v>
      </c>
      <c r="S6512" s="1">
        <v>0</v>
      </c>
      <c r="U6512" s="1">
        <v>0</v>
      </c>
      <c r="W6512" s="1">
        <v>0</v>
      </c>
      <c r="Y6512" s="1">
        <v>0</v>
      </c>
      <c r="AA6512" s="1">
        <v>0</v>
      </c>
      <c r="AC6512" s="1">
        <v>0</v>
      </c>
      <c r="AE6512" s="1">
        <v>0</v>
      </c>
      <c r="AG6512" s="1">
        <v>4</v>
      </c>
      <c r="AH6512" s="1">
        <v>12000</v>
      </c>
    </row>
    <row r="6513" spans="1:34">
      <c r="A6513" s="1" t="s">
        <v>16671</v>
      </c>
      <c r="B6513" s="1" t="s">
        <v>16672</v>
      </c>
      <c r="C6513" s="1" t="s">
        <v>279</v>
      </c>
      <c r="D6513" s="1">
        <v>4</v>
      </c>
      <c r="E6513" s="4">
        <v>44609</v>
      </c>
      <c r="F6513" s="1" t="s">
        <v>16673</v>
      </c>
      <c r="G6513" s="1" t="s">
        <v>72</v>
      </c>
      <c r="H6513" s="1" t="s">
        <v>65</v>
      </c>
      <c r="I6513" s="1">
        <v>0.8</v>
      </c>
      <c r="J6513" s="1" t="s">
        <v>75</v>
      </c>
      <c r="K6513" s="1">
        <v>0</v>
      </c>
      <c r="M6513" s="1">
        <v>0</v>
      </c>
      <c r="O6513" s="1">
        <v>0</v>
      </c>
      <c r="Q6513" s="1">
        <v>0</v>
      </c>
      <c r="S6513" s="1">
        <v>0</v>
      </c>
      <c r="U6513" s="1">
        <v>0</v>
      </c>
      <c r="W6513" s="1">
        <v>0</v>
      </c>
      <c r="Y6513" s="1">
        <v>0</v>
      </c>
      <c r="AA6513" s="1">
        <v>0</v>
      </c>
      <c r="AC6513" s="1">
        <v>0</v>
      </c>
      <c r="AE6513" s="1">
        <v>0</v>
      </c>
      <c r="AG6513" s="1">
        <v>1</v>
      </c>
      <c r="AH6513" s="1">
        <v>0</v>
      </c>
    </row>
    <row r="6514" spans="1:34">
      <c r="A6514" s="1" t="s">
        <v>16674</v>
      </c>
      <c r="B6514" s="1" t="s">
        <v>16675</v>
      </c>
      <c r="C6514" s="1" t="s">
        <v>92</v>
      </c>
      <c r="H6514" s="1" t="s">
        <v>65</v>
      </c>
      <c r="I6514" s="1" t="s">
        <v>66</v>
      </c>
      <c r="V6514" s="1" t="s">
        <v>67</v>
      </c>
    </row>
    <row r="6515" spans="1:34">
      <c r="A6515" s="1" t="s">
        <v>16676</v>
      </c>
      <c r="B6515" s="1" t="s">
        <v>16677</v>
      </c>
      <c r="C6515" s="1" t="s">
        <v>245</v>
      </c>
      <c r="H6515" s="1" t="s">
        <v>65</v>
      </c>
      <c r="I6515" s="1" t="s">
        <v>66</v>
      </c>
      <c r="V6515" s="1" t="s">
        <v>67</v>
      </c>
    </row>
    <row r="6516" spans="1:34">
      <c r="A6516" s="1" t="s">
        <v>16678</v>
      </c>
      <c r="B6516" s="1" t="s">
        <v>16679</v>
      </c>
      <c r="C6516" s="1" t="s">
        <v>98</v>
      </c>
      <c r="D6516" s="1">
        <v>8</v>
      </c>
      <c r="E6516" s="4">
        <v>44609</v>
      </c>
      <c r="F6516" s="1" t="s">
        <v>16680</v>
      </c>
      <c r="G6516" s="1" t="s">
        <v>72</v>
      </c>
      <c r="H6516" s="1" t="s">
        <v>73</v>
      </c>
      <c r="I6516" s="1">
        <v>0</v>
      </c>
      <c r="J6516" s="1" t="s">
        <v>74</v>
      </c>
      <c r="K6516" s="1">
        <v>0.8</v>
      </c>
      <c r="L6516" s="1" t="s">
        <v>75</v>
      </c>
      <c r="M6516" s="1">
        <v>0</v>
      </c>
      <c r="O6516" s="1">
        <v>0</v>
      </c>
      <c r="Q6516" s="1">
        <v>0</v>
      </c>
      <c r="S6516" s="1">
        <v>0</v>
      </c>
      <c r="U6516" s="1">
        <v>0</v>
      </c>
      <c r="W6516" s="1">
        <v>0</v>
      </c>
      <c r="Y6516" s="1">
        <v>0</v>
      </c>
      <c r="AA6516" s="1">
        <v>0</v>
      </c>
      <c r="AC6516" s="1">
        <v>0</v>
      </c>
      <c r="AE6516" s="1">
        <v>0</v>
      </c>
      <c r="AG6516" s="1">
        <v>2</v>
      </c>
      <c r="AH6516" s="1">
        <v>10000</v>
      </c>
    </row>
    <row r="6517" spans="1:34">
      <c r="A6517" s="1" t="s">
        <v>16681</v>
      </c>
      <c r="B6517" s="1" t="s">
        <v>16682</v>
      </c>
      <c r="C6517" s="1" t="s">
        <v>212</v>
      </c>
      <c r="D6517" s="1">
        <v>50</v>
      </c>
      <c r="E6517" s="4">
        <v>44557</v>
      </c>
      <c r="F6517" s="1" t="s">
        <v>16683</v>
      </c>
      <c r="G6517" s="1" t="s">
        <v>72</v>
      </c>
      <c r="H6517" s="1" t="s">
        <v>73</v>
      </c>
      <c r="I6517" s="1">
        <v>0</v>
      </c>
      <c r="J6517" s="1" t="s">
        <v>397</v>
      </c>
      <c r="K6517" s="1">
        <v>0.8</v>
      </c>
      <c r="L6517" s="1" t="s">
        <v>75</v>
      </c>
      <c r="M6517" s="1">
        <v>0</v>
      </c>
      <c r="O6517" s="1">
        <v>0</v>
      </c>
      <c r="Q6517" s="1">
        <v>0</v>
      </c>
      <c r="S6517" s="1">
        <v>0</v>
      </c>
      <c r="U6517" s="1">
        <v>0</v>
      </c>
      <c r="W6517" s="1">
        <v>0</v>
      </c>
      <c r="Y6517" s="1">
        <v>0</v>
      </c>
      <c r="AA6517" s="1">
        <v>0</v>
      </c>
      <c r="AC6517" s="1">
        <v>0</v>
      </c>
      <c r="AE6517" s="1">
        <v>0</v>
      </c>
      <c r="AG6517" s="1">
        <v>2</v>
      </c>
      <c r="AH6517" s="1">
        <v>8000</v>
      </c>
    </row>
    <row r="6518" spans="1:34">
      <c r="A6518" s="1" t="s">
        <v>16684</v>
      </c>
      <c r="B6518" s="1" t="s">
        <v>16685</v>
      </c>
      <c r="C6518" s="1" t="s">
        <v>840</v>
      </c>
      <c r="D6518" s="1">
        <v>17</v>
      </c>
      <c r="E6518" s="1">
        <v>41608</v>
      </c>
      <c r="F6518" s="1" t="s">
        <v>20332</v>
      </c>
      <c r="G6518" s="1" t="s">
        <v>72</v>
      </c>
      <c r="H6518" s="1" t="s">
        <v>73</v>
      </c>
      <c r="I6518" s="1">
        <v>0</v>
      </c>
      <c r="J6518" s="1" t="s">
        <v>1640</v>
      </c>
      <c r="K6518" s="1">
        <v>0.8</v>
      </c>
      <c r="L6518" s="1" t="s">
        <v>75</v>
      </c>
      <c r="M6518" s="1">
        <v>0</v>
      </c>
      <c r="O6518" s="1">
        <v>0</v>
      </c>
      <c r="Q6518" s="1">
        <v>0</v>
      </c>
      <c r="S6518" s="1">
        <v>0</v>
      </c>
      <c r="U6518" s="1">
        <v>0</v>
      </c>
      <c r="W6518" s="1">
        <v>0</v>
      </c>
      <c r="Y6518" s="1">
        <v>0</v>
      </c>
      <c r="AA6518" s="1">
        <v>0</v>
      </c>
      <c r="AC6518" s="1">
        <v>0</v>
      </c>
      <c r="AE6518" s="1">
        <v>0</v>
      </c>
      <c r="AG6518" s="1">
        <v>2</v>
      </c>
      <c r="AH6518" s="1">
        <v>7499.99</v>
      </c>
    </row>
    <row r="6519" spans="1:34">
      <c r="A6519" s="1" t="s">
        <v>16686</v>
      </c>
      <c r="B6519" s="1" t="s">
        <v>16687</v>
      </c>
      <c r="C6519" s="1" t="s">
        <v>903</v>
      </c>
      <c r="D6519" s="1">
        <v>3</v>
      </c>
      <c r="E6519" s="1">
        <v>44231</v>
      </c>
      <c r="F6519" s="1" t="s">
        <v>20332</v>
      </c>
      <c r="G6519" s="1" t="s">
        <v>1003</v>
      </c>
      <c r="H6519" s="1" t="s">
        <v>65</v>
      </c>
      <c r="I6519" s="1">
        <v>0</v>
      </c>
      <c r="J6519" s="1" t="s">
        <v>75</v>
      </c>
      <c r="K6519" s="1">
        <v>0</v>
      </c>
      <c r="M6519" s="1">
        <v>0</v>
      </c>
      <c r="O6519" s="1">
        <v>0</v>
      </c>
      <c r="Q6519" s="1">
        <v>0</v>
      </c>
      <c r="S6519" s="1">
        <v>0</v>
      </c>
      <c r="U6519" s="1">
        <v>0</v>
      </c>
      <c r="W6519" s="1">
        <v>0</v>
      </c>
      <c r="Y6519" s="1">
        <v>0</v>
      </c>
      <c r="AA6519" s="1">
        <v>0</v>
      </c>
      <c r="AC6519" s="1">
        <v>0</v>
      </c>
      <c r="AE6519" s="1">
        <v>0</v>
      </c>
      <c r="AG6519" s="1">
        <v>1</v>
      </c>
      <c r="AH6519" s="1">
        <v>0</v>
      </c>
    </row>
    <row r="6520" spans="1:34">
      <c r="A6520" s="1" t="s">
        <v>16688</v>
      </c>
      <c r="B6520" s="1" t="s">
        <v>16689</v>
      </c>
      <c r="C6520" s="1" t="s">
        <v>923</v>
      </c>
      <c r="D6520" s="1">
        <v>77</v>
      </c>
      <c r="E6520" s="1">
        <v>43819</v>
      </c>
      <c r="F6520" s="1" t="s">
        <v>20332</v>
      </c>
      <c r="G6520" s="1" t="s">
        <v>72</v>
      </c>
      <c r="H6520" s="1" t="s">
        <v>65</v>
      </c>
      <c r="I6520" s="1">
        <v>0.7</v>
      </c>
      <c r="J6520" s="1" t="s">
        <v>75</v>
      </c>
      <c r="K6520" s="1">
        <v>0</v>
      </c>
      <c r="M6520" s="1">
        <v>0</v>
      </c>
      <c r="O6520" s="1">
        <v>0</v>
      </c>
      <c r="Q6520" s="1">
        <v>0</v>
      </c>
      <c r="S6520" s="1">
        <v>0</v>
      </c>
      <c r="U6520" s="1">
        <v>0</v>
      </c>
      <c r="W6520" s="1">
        <v>0</v>
      </c>
      <c r="Y6520" s="1">
        <v>0</v>
      </c>
      <c r="AA6520" s="1">
        <v>0</v>
      </c>
      <c r="AC6520" s="1">
        <v>0</v>
      </c>
      <c r="AE6520" s="1">
        <v>0</v>
      </c>
      <c r="AG6520" s="1">
        <v>1</v>
      </c>
      <c r="AH6520" s="1">
        <v>0</v>
      </c>
    </row>
    <row r="6521" spans="1:34">
      <c r="A6521" s="1" t="s">
        <v>16690</v>
      </c>
      <c r="B6521" s="1" t="s">
        <v>16691</v>
      </c>
      <c r="C6521" s="1" t="s">
        <v>228</v>
      </c>
      <c r="D6521" s="1">
        <v>4</v>
      </c>
      <c r="E6521" s="4">
        <v>44602</v>
      </c>
      <c r="F6521" s="1" t="s">
        <v>16692</v>
      </c>
      <c r="G6521" s="1" t="s">
        <v>72</v>
      </c>
      <c r="H6521" s="1" t="s">
        <v>65</v>
      </c>
      <c r="I6521" s="1">
        <v>0.8</v>
      </c>
      <c r="J6521" s="1" t="s">
        <v>75</v>
      </c>
      <c r="K6521" s="1">
        <v>0</v>
      </c>
      <c r="M6521" s="1">
        <v>0</v>
      </c>
      <c r="O6521" s="1">
        <v>0</v>
      </c>
      <c r="Q6521" s="1">
        <v>0</v>
      </c>
      <c r="S6521" s="1">
        <v>0</v>
      </c>
      <c r="U6521" s="1">
        <v>0</v>
      </c>
      <c r="W6521" s="1">
        <v>0</v>
      </c>
      <c r="Y6521" s="1">
        <v>0</v>
      </c>
      <c r="AA6521" s="1">
        <v>0</v>
      </c>
      <c r="AC6521" s="1">
        <v>0</v>
      </c>
      <c r="AE6521" s="1">
        <v>0</v>
      </c>
      <c r="AG6521" s="1">
        <v>1</v>
      </c>
      <c r="AH6521" s="1">
        <v>0</v>
      </c>
    </row>
    <row r="6522" spans="1:34">
      <c r="A6522" s="1" t="s">
        <v>16693</v>
      </c>
      <c r="B6522" s="1" t="s">
        <v>16694</v>
      </c>
      <c r="C6522" s="1" t="s">
        <v>360</v>
      </c>
      <c r="H6522" s="1" t="s">
        <v>65</v>
      </c>
      <c r="I6522" s="1" t="s">
        <v>66</v>
      </c>
      <c r="V6522" s="1" t="s">
        <v>67</v>
      </c>
    </row>
    <row r="6523" spans="1:34">
      <c r="A6523" s="1" t="s">
        <v>16695</v>
      </c>
      <c r="B6523" s="1" t="s">
        <v>16696</v>
      </c>
      <c r="C6523" s="1" t="s">
        <v>98</v>
      </c>
      <c r="D6523" s="1">
        <v>3</v>
      </c>
      <c r="E6523" s="4">
        <v>44620</v>
      </c>
      <c r="F6523" s="1" t="s">
        <v>16697</v>
      </c>
      <c r="G6523" s="1" t="s">
        <v>72</v>
      </c>
      <c r="H6523" s="1" t="s">
        <v>73</v>
      </c>
      <c r="I6523" s="1">
        <v>0</v>
      </c>
      <c r="J6523" s="1" t="s">
        <v>81</v>
      </c>
      <c r="K6523" s="1">
        <v>0.8</v>
      </c>
      <c r="L6523" s="1" t="s">
        <v>75</v>
      </c>
      <c r="M6523" s="1">
        <v>0</v>
      </c>
      <c r="O6523" s="1">
        <v>0</v>
      </c>
      <c r="Q6523" s="1">
        <v>0</v>
      </c>
      <c r="S6523" s="1">
        <v>0</v>
      </c>
      <c r="U6523" s="1">
        <v>0</v>
      </c>
      <c r="W6523" s="1">
        <v>0</v>
      </c>
      <c r="Y6523" s="1">
        <v>0</v>
      </c>
      <c r="AA6523" s="1">
        <v>0</v>
      </c>
      <c r="AC6523" s="1">
        <v>0</v>
      </c>
      <c r="AE6523" s="1">
        <v>0</v>
      </c>
      <c r="AG6523" s="1">
        <v>2</v>
      </c>
      <c r="AH6523" s="1">
        <v>15000</v>
      </c>
    </row>
    <row r="6524" spans="1:34">
      <c r="A6524" s="1" t="s">
        <v>16698</v>
      </c>
      <c r="B6524" s="1" t="s">
        <v>16699</v>
      </c>
      <c r="C6524" s="1" t="s">
        <v>626</v>
      </c>
      <c r="D6524" s="1">
        <v>44</v>
      </c>
      <c r="E6524" s="1">
        <v>43098</v>
      </c>
      <c r="F6524" s="1" t="s">
        <v>20332</v>
      </c>
      <c r="G6524" s="1" t="s">
        <v>72</v>
      </c>
      <c r="H6524" s="1" t="s">
        <v>65</v>
      </c>
      <c r="I6524" s="1">
        <v>0.8</v>
      </c>
      <c r="J6524" s="1" t="s">
        <v>75</v>
      </c>
      <c r="K6524" s="1">
        <v>0</v>
      </c>
      <c r="M6524" s="1">
        <v>0</v>
      </c>
      <c r="O6524" s="1">
        <v>0</v>
      </c>
      <c r="Q6524" s="1">
        <v>0</v>
      </c>
      <c r="S6524" s="1">
        <v>0</v>
      </c>
      <c r="U6524" s="1">
        <v>0</v>
      </c>
      <c r="W6524" s="1">
        <v>0</v>
      </c>
      <c r="Y6524" s="1">
        <v>0</v>
      </c>
      <c r="AA6524" s="1">
        <v>0</v>
      </c>
      <c r="AC6524" s="1">
        <v>0</v>
      </c>
      <c r="AE6524" s="1">
        <v>0</v>
      </c>
      <c r="AG6524" s="1">
        <v>1</v>
      </c>
      <c r="AH6524" s="1">
        <v>0</v>
      </c>
    </row>
    <row r="6525" spans="1:34">
      <c r="A6525" s="1" t="s">
        <v>16700</v>
      </c>
      <c r="B6525" s="1" t="s">
        <v>16701</v>
      </c>
      <c r="C6525" s="1" t="s">
        <v>1149</v>
      </c>
      <c r="D6525" s="1">
        <v>6</v>
      </c>
      <c r="E6525" s="1">
        <v>43556</v>
      </c>
      <c r="F6525" s="1" t="s">
        <v>20332</v>
      </c>
      <c r="G6525" s="1" t="s">
        <v>72</v>
      </c>
      <c r="H6525" s="1" t="s">
        <v>65</v>
      </c>
      <c r="I6525" s="1">
        <v>0.6</v>
      </c>
      <c r="J6525" s="1" t="s">
        <v>75</v>
      </c>
      <c r="K6525" s="1">
        <v>0</v>
      </c>
      <c r="M6525" s="1">
        <v>0</v>
      </c>
      <c r="O6525" s="1">
        <v>0</v>
      </c>
      <c r="Q6525" s="1">
        <v>0</v>
      </c>
      <c r="S6525" s="1">
        <v>0</v>
      </c>
      <c r="U6525" s="1">
        <v>0</v>
      </c>
      <c r="W6525" s="1">
        <v>0</v>
      </c>
      <c r="Y6525" s="1">
        <v>0</v>
      </c>
      <c r="AA6525" s="1">
        <v>0</v>
      </c>
      <c r="AC6525" s="1">
        <v>0</v>
      </c>
      <c r="AE6525" s="1">
        <v>0</v>
      </c>
      <c r="AG6525" s="1">
        <v>1</v>
      </c>
      <c r="AH6525" s="1">
        <v>0</v>
      </c>
    </row>
    <row r="6526" spans="1:34">
      <c r="A6526" s="1" t="s">
        <v>16702</v>
      </c>
      <c r="B6526" s="1" t="s">
        <v>16703</v>
      </c>
      <c r="C6526" s="1" t="s">
        <v>121</v>
      </c>
      <c r="D6526" s="1">
        <v>9</v>
      </c>
      <c r="E6526" s="1">
        <v>44681</v>
      </c>
      <c r="F6526" s="1" t="s">
        <v>20818</v>
      </c>
      <c r="G6526" s="1" t="s">
        <v>72</v>
      </c>
      <c r="H6526" s="1" t="s">
        <v>65</v>
      </c>
      <c r="I6526" s="1">
        <v>0.8</v>
      </c>
      <c r="J6526" s="1" t="s">
        <v>75</v>
      </c>
      <c r="K6526" s="1">
        <v>0</v>
      </c>
      <c r="M6526" s="1">
        <v>0</v>
      </c>
      <c r="O6526" s="1">
        <v>0</v>
      </c>
      <c r="Q6526" s="1">
        <v>0</v>
      </c>
      <c r="S6526" s="1">
        <v>0</v>
      </c>
      <c r="U6526" s="1">
        <v>0</v>
      </c>
      <c r="W6526" s="1">
        <v>0</v>
      </c>
      <c r="Y6526" s="1">
        <v>0</v>
      </c>
      <c r="AA6526" s="1">
        <v>0</v>
      </c>
      <c r="AC6526" s="1">
        <v>0</v>
      </c>
      <c r="AE6526" s="1">
        <v>0</v>
      </c>
      <c r="AG6526" s="1">
        <v>1</v>
      </c>
      <c r="AH6526" s="1">
        <v>0</v>
      </c>
    </row>
    <row r="6527" spans="1:34">
      <c r="A6527" s="1" t="s">
        <v>16704</v>
      </c>
      <c r="B6527" s="1" t="s">
        <v>16705</v>
      </c>
      <c r="C6527" s="1" t="s">
        <v>903</v>
      </c>
      <c r="H6527" s="1" t="s">
        <v>65</v>
      </c>
      <c r="I6527" s="1" t="s">
        <v>66</v>
      </c>
      <c r="V6527" s="1" t="s">
        <v>67</v>
      </c>
    </row>
    <row r="6528" spans="1:34">
      <c r="A6528" s="1" t="s">
        <v>16706</v>
      </c>
      <c r="B6528" s="1" t="s">
        <v>16707</v>
      </c>
      <c r="C6528" s="1" t="s">
        <v>1153</v>
      </c>
      <c r="D6528" s="1">
        <v>13</v>
      </c>
      <c r="E6528" s="4">
        <v>44712</v>
      </c>
      <c r="F6528" s="1" t="s">
        <v>16708</v>
      </c>
      <c r="G6528" s="1" t="s">
        <v>80</v>
      </c>
      <c r="H6528" s="1" t="s">
        <v>73</v>
      </c>
      <c r="I6528" s="1">
        <v>0</v>
      </c>
      <c r="J6528" s="1" t="s">
        <v>562</v>
      </c>
      <c r="K6528" s="1">
        <v>0.7</v>
      </c>
      <c r="L6528" s="1" t="s">
        <v>75</v>
      </c>
      <c r="M6528" s="1">
        <v>0</v>
      </c>
      <c r="O6528" s="1">
        <v>0</v>
      </c>
      <c r="Q6528" s="1">
        <v>0</v>
      </c>
      <c r="S6528" s="1">
        <v>0</v>
      </c>
      <c r="U6528" s="1">
        <v>0</v>
      </c>
      <c r="W6528" s="1">
        <v>0</v>
      </c>
      <c r="Y6528" s="1">
        <v>0</v>
      </c>
      <c r="AA6528" s="1">
        <v>0</v>
      </c>
      <c r="AC6528" s="1">
        <v>0</v>
      </c>
      <c r="AE6528" s="1">
        <v>0</v>
      </c>
      <c r="AG6528" s="1">
        <v>2</v>
      </c>
      <c r="AH6528" s="1">
        <v>8500</v>
      </c>
    </row>
    <row r="6529" spans="1:34">
      <c r="A6529" s="1" t="s">
        <v>16709</v>
      </c>
      <c r="B6529" s="1" t="s">
        <v>16710</v>
      </c>
      <c r="C6529" s="1" t="s">
        <v>152</v>
      </c>
      <c r="D6529" s="1">
        <v>7</v>
      </c>
      <c r="E6529" s="4">
        <v>44685</v>
      </c>
      <c r="F6529" s="1" t="s">
        <v>16711</v>
      </c>
      <c r="G6529" s="1" t="s">
        <v>72</v>
      </c>
      <c r="H6529" s="1" t="s">
        <v>65</v>
      </c>
      <c r="I6529" s="1">
        <v>0.2</v>
      </c>
      <c r="J6529" s="1" t="s">
        <v>75</v>
      </c>
      <c r="K6529" s="1">
        <v>0</v>
      </c>
      <c r="M6529" s="1">
        <v>0</v>
      </c>
      <c r="O6529" s="1">
        <v>0</v>
      </c>
      <c r="Q6529" s="1">
        <v>0</v>
      </c>
      <c r="S6529" s="1">
        <v>0</v>
      </c>
      <c r="U6529" s="1">
        <v>0</v>
      </c>
      <c r="W6529" s="1">
        <v>0</v>
      </c>
      <c r="Y6529" s="1">
        <v>0</v>
      </c>
      <c r="AA6529" s="1">
        <v>0</v>
      </c>
      <c r="AC6529" s="1">
        <v>0</v>
      </c>
      <c r="AE6529" s="1">
        <v>0</v>
      </c>
      <c r="AG6529" s="1">
        <v>1</v>
      </c>
      <c r="AH6529" s="1">
        <v>0</v>
      </c>
    </row>
    <row r="6530" spans="1:34">
      <c r="A6530" s="1" t="s">
        <v>16712</v>
      </c>
      <c r="B6530" s="1" t="s">
        <v>16713</v>
      </c>
      <c r="C6530" s="1" t="s">
        <v>443</v>
      </c>
      <c r="D6530" s="1">
        <v>14</v>
      </c>
      <c r="E6530" s="1">
        <v>42216</v>
      </c>
      <c r="F6530" s="1" t="s">
        <v>20332</v>
      </c>
      <c r="G6530" s="1" t="s">
        <v>72</v>
      </c>
      <c r="H6530" s="1" t="s">
        <v>65</v>
      </c>
      <c r="I6530" s="1">
        <v>0.4</v>
      </c>
      <c r="J6530" s="1" t="s">
        <v>75</v>
      </c>
      <c r="K6530" s="1">
        <v>0</v>
      </c>
      <c r="M6530" s="1">
        <v>0</v>
      </c>
      <c r="O6530" s="1">
        <v>0</v>
      </c>
      <c r="Q6530" s="1">
        <v>0</v>
      </c>
      <c r="S6530" s="1">
        <v>0</v>
      </c>
      <c r="U6530" s="1">
        <v>0</v>
      </c>
      <c r="W6530" s="1">
        <v>0</v>
      </c>
      <c r="Y6530" s="1">
        <v>0</v>
      </c>
      <c r="AA6530" s="1">
        <v>0</v>
      </c>
      <c r="AC6530" s="1">
        <v>0</v>
      </c>
      <c r="AE6530" s="1">
        <v>0</v>
      </c>
      <c r="AG6530" s="1">
        <v>1</v>
      </c>
      <c r="AH6530" s="1">
        <v>0</v>
      </c>
    </row>
    <row r="6531" spans="1:34">
      <c r="A6531" s="1" t="s">
        <v>16714</v>
      </c>
      <c r="B6531" s="1" t="s">
        <v>16715</v>
      </c>
      <c r="C6531" s="1" t="s">
        <v>443</v>
      </c>
      <c r="D6531" s="1">
        <v>8</v>
      </c>
      <c r="E6531" s="1">
        <v>44650</v>
      </c>
      <c r="F6531" s="1" t="s">
        <v>20819</v>
      </c>
      <c r="G6531" s="1" t="s">
        <v>72</v>
      </c>
      <c r="H6531" s="1" t="s">
        <v>65</v>
      </c>
      <c r="I6531" s="1">
        <v>0.8</v>
      </c>
      <c r="J6531" s="1" t="s">
        <v>75</v>
      </c>
      <c r="K6531" s="1">
        <v>0</v>
      </c>
      <c r="M6531" s="1">
        <v>0</v>
      </c>
      <c r="O6531" s="1">
        <v>0</v>
      </c>
      <c r="Q6531" s="1">
        <v>0</v>
      </c>
      <c r="S6531" s="1">
        <v>0</v>
      </c>
      <c r="U6531" s="1">
        <v>0</v>
      </c>
      <c r="W6531" s="1">
        <v>0</v>
      </c>
      <c r="Y6531" s="1">
        <v>0</v>
      </c>
      <c r="AA6531" s="1">
        <v>0</v>
      </c>
      <c r="AC6531" s="1">
        <v>0</v>
      </c>
      <c r="AE6531" s="1">
        <v>0</v>
      </c>
      <c r="AG6531" s="1">
        <v>1</v>
      </c>
      <c r="AH6531" s="1">
        <v>0</v>
      </c>
    </row>
    <row r="6532" spans="1:34">
      <c r="A6532" s="1" t="s">
        <v>16716</v>
      </c>
      <c r="B6532" s="1" t="s">
        <v>16717</v>
      </c>
      <c r="C6532" s="1" t="s">
        <v>126</v>
      </c>
      <c r="H6532" s="1" t="s">
        <v>65</v>
      </c>
      <c r="I6532" s="1" t="s">
        <v>66</v>
      </c>
      <c r="V6532" s="1" t="s">
        <v>67</v>
      </c>
    </row>
    <row r="6533" spans="1:34">
      <c r="A6533" s="1" t="s">
        <v>16718</v>
      </c>
      <c r="B6533" s="1" t="s">
        <v>16719</v>
      </c>
      <c r="C6533" s="1" t="s">
        <v>279</v>
      </c>
      <c r="H6533" s="1" t="s">
        <v>65</v>
      </c>
      <c r="I6533" s="1" t="s">
        <v>66</v>
      </c>
      <c r="V6533" s="1" t="s">
        <v>67</v>
      </c>
    </row>
    <row r="6534" spans="1:34">
      <c r="A6534" s="1" t="s">
        <v>16720</v>
      </c>
      <c r="B6534" s="1" t="s">
        <v>16721</v>
      </c>
      <c r="C6534" s="1" t="s">
        <v>126</v>
      </c>
      <c r="H6534" s="1" t="s">
        <v>65</v>
      </c>
      <c r="I6534" s="1" t="s">
        <v>66</v>
      </c>
      <c r="V6534" s="1" t="s">
        <v>67</v>
      </c>
    </row>
    <row r="6535" spans="1:34">
      <c r="A6535" s="1" t="s">
        <v>16722</v>
      </c>
      <c r="B6535" s="1" t="s">
        <v>16723</v>
      </c>
      <c r="C6535" s="1" t="s">
        <v>225</v>
      </c>
      <c r="D6535" s="1">
        <v>48</v>
      </c>
      <c r="E6535" s="4">
        <v>44552</v>
      </c>
      <c r="F6535" s="1" t="s">
        <v>16724</v>
      </c>
      <c r="G6535" s="1" t="s">
        <v>72</v>
      </c>
      <c r="H6535" s="1" t="s">
        <v>65</v>
      </c>
      <c r="I6535" s="1">
        <v>0.75</v>
      </c>
      <c r="J6535" s="1" t="s">
        <v>75</v>
      </c>
      <c r="K6535" s="1">
        <v>0</v>
      </c>
      <c r="M6535" s="1">
        <v>0</v>
      </c>
      <c r="O6535" s="1">
        <v>0</v>
      </c>
      <c r="Q6535" s="1">
        <v>0</v>
      </c>
      <c r="S6535" s="1">
        <v>0</v>
      </c>
      <c r="U6535" s="1">
        <v>0</v>
      </c>
      <c r="W6535" s="1">
        <v>0</v>
      </c>
      <c r="Y6535" s="1">
        <v>0</v>
      </c>
      <c r="AA6535" s="1">
        <v>0</v>
      </c>
      <c r="AC6535" s="1">
        <v>0</v>
      </c>
      <c r="AE6535" s="1">
        <v>0</v>
      </c>
      <c r="AG6535" s="1">
        <v>1</v>
      </c>
      <c r="AH6535" s="1">
        <v>0</v>
      </c>
    </row>
    <row r="6536" spans="1:34">
      <c r="A6536" s="1" t="s">
        <v>16725</v>
      </c>
      <c r="B6536" s="1" t="s">
        <v>16726</v>
      </c>
      <c r="C6536" s="1" t="s">
        <v>64</v>
      </c>
      <c r="D6536" s="1">
        <v>22</v>
      </c>
      <c r="E6536" s="4">
        <v>44712</v>
      </c>
      <c r="F6536" s="1" t="s">
        <v>16727</v>
      </c>
      <c r="G6536" s="1" t="s">
        <v>72</v>
      </c>
      <c r="H6536" s="1" t="s">
        <v>73</v>
      </c>
      <c r="I6536" s="1">
        <v>0</v>
      </c>
      <c r="J6536" s="1" t="s">
        <v>81</v>
      </c>
      <c r="K6536" s="1">
        <v>0.8</v>
      </c>
      <c r="L6536" s="1" t="s">
        <v>75</v>
      </c>
      <c r="M6536" s="1">
        <v>0</v>
      </c>
      <c r="O6536" s="1">
        <v>0</v>
      </c>
      <c r="Q6536" s="1">
        <v>0</v>
      </c>
      <c r="S6536" s="1">
        <v>0</v>
      </c>
      <c r="U6536" s="1">
        <v>0</v>
      </c>
      <c r="W6536" s="1">
        <v>0</v>
      </c>
      <c r="Y6536" s="1">
        <v>0</v>
      </c>
      <c r="AA6536" s="1">
        <v>0</v>
      </c>
      <c r="AC6536" s="1">
        <v>0</v>
      </c>
      <c r="AE6536" s="1">
        <v>0</v>
      </c>
      <c r="AG6536" s="1">
        <v>2</v>
      </c>
      <c r="AH6536" s="1">
        <v>15000</v>
      </c>
    </row>
    <row r="6537" spans="1:34">
      <c r="A6537" s="1" t="s">
        <v>16728</v>
      </c>
      <c r="B6537" s="1" t="s">
        <v>16729</v>
      </c>
      <c r="C6537" s="1" t="s">
        <v>212</v>
      </c>
      <c r="D6537" s="1">
        <v>6</v>
      </c>
      <c r="E6537" s="4">
        <v>44652</v>
      </c>
      <c r="F6537" s="1" t="s">
        <v>16730</v>
      </c>
      <c r="G6537" s="1" t="s">
        <v>72</v>
      </c>
      <c r="H6537" s="1" t="s">
        <v>65</v>
      </c>
      <c r="I6537" s="1">
        <v>0.8</v>
      </c>
      <c r="J6537" s="1" t="s">
        <v>75</v>
      </c>
      <c r="K6537" s="1">
        <v>0</v>
      </c>
      <c r="M6537" s="1">
        <v>0</v>
      </c>
      <c r="O6537" s="1">
        <v>0</v>
      </c>
      <c r="Q6537" s="1">
        <v>0</v>
      </c>
      <c r="S6537" s="1">
        <v>0</v>
      </c>
      <c r="U6537" s="1">
        <v>0</v>
      </c>
      <c r="W6537" s="1">
        <v>0</v>
      </c>
      <c r="Y6537" s="1">
        <v>0</v>
      </c>
      <c r="AA6537" s="1">
        <v>0</v>
      </c>
      <c r="AC6537" s="1">
        <v>0</v>
      </c>
      <c r="AE6537" s="1">
        <v>0</v>
      </c>
      <c r="AG6537" s="1">
        <v>1</v>
      </c>
      <c r="AH6537" s="1">
        <v>0</v>
      </c>
    </row>
    <row r="6538" spans="1:34">
      <c r="A6538" s="1" t="s">
        <v>16731</v>
      </c>
      <c r="B6538" s="1" t="s">
        <v>16732</v>
      </c>
      <c r="C6538" s="1" t="s">
        <v>245</v>
      </c>
      <c r="H6538" s="1" t="s">
        <v>65</v>
      </c>
      <c r="I6538" s="1" t="s">
        <v>66</v>
      </c>
      <c r="V6538" s="1" t="s">
        <v>67</v>
      </c>
    </row>
    <row r="6539" spans="1:34">
      <c r="A6539" s="1" t="s">
        <v>16733</v>
      </c>
      <c r="B6539" s="1" t="s">
        <v>16734</v>
      </c>
      <c r="C6539" s="1" t="s">
        <v>365</v>
      </c>
      <c r="D6539" s="1">
        <v>2</v>
      </c>
      <c r="E6539" s="4">
        <v>44679</v>
      </c>
      <c r="F6539" s="1" t="s">
        <v>16735</v>
      </c>
      <c r="G6539" s="1" t="s">
        <v>80</v>
      </c>
      <c r="H6539" s="1" t="s">
        <v>65</v>
      </c>
      <c r="I6539" s="1">
        <v>0.8</v>
      </c>
      <c r="J6539" s="1" t="s">
        <v>75</v>
      </c>
      <c r="K6539" s="1">
        <v>0</v>
      </c>
      <c r="M6539" s="1">
        <v>0</v>
      </c>
      <c r="O6539" s="1">
        <v>0</v>
      </c>
      <c r="Q6539" s="1">
        <v>0</v>
      </c>
      <c r="S6539" s="1">
        <v>0</v>
      </c>
      <c r="U6539" s="1">
        <v>0</v>
      </c>
      <c r="W6539" s="1">
        <v>0</v>
      </c>
      <c r="Y6539" s="1">
        <v>0</v>
      </c>
      <c r="AA6539" s="1">
        <v>0</v>
      </c>
      <c r="AC6539" s="1">
        <v>0</v>
      </c>
      <c r="AE6539" s="1">
        <v>0</v>
      </c>
      <c r="AG6539" s="1">
        <v>1</v>
      </c>
      <c r="AH6539" s="1">
        <v>0</v>
      </c>
    </row>
    <row r="6540" spans="1:34">
      <c r="A6540" s="1" t="s">
        <v>16736</v>
      </c>
      <c r="B6540" s="1" t="s">
        <v>16737</v>
      </c>
      <c r="C6540" s="1" t="s">
        <v>235</v>
      </c>
      <c r="D6540" s="1">
        <v>15</v>
      </c>
      <c r="E6540" s="1">
        <v>43553</v>
      </c>
      <c r="F6540" s="1" t="s">
        <v>20332</v>
      </c>
      <c r="G6540" s="1" t="s">
        <v>72</v>
      </c>
      <c r="H6540" s="1" t="s">
        <v>65</v>
      </c>
      <c r="I6540" s="1">
        <v>0.8</v>
      </c>
      <c r="J6540" s="1" t="s">
        <v>75</v>
      </c>
      <c r="K6540" s="1">
        <v>0</v>
      </c>
      <c r="M6540" s="1">
        <v>0</v>
      </c>
      <c r="O6540" s="1">
        <v>0</v>
      </c>
      <c r="Q6540" s="1">
        <v>0</v>
      </c>
      <c r="S6540" s="1">
        <v>0</v>
      </c>
      <c r="U6540" s="1">
        <v>0</v>
      </c>
      <c r="W6540" s="1">
        <v>0</v>
      </c>
      <c r="Y6540" s="1">
        <v>0</v>
      </c>
      <c r="AA6540" s="1">
        <v>0</v>
      </c>
      <c r="AC6540" s="1">
        <v>0</v>
      </c>
      <c r="AE6540" s="1">
        <v>0</v>
      </c>
      <c r="AG6540" s="1">
        <v>1</v>
      </c>
      <c r="AH6540" s="1">
        <v>0</v>
      </c>
    </row>
    <row r="6541" spans="1:34">
      <c r="A6541" s="1" t="s">
        <v>16738</v>
      </c>
      <c r="B6541" s="1" t="s">
        <v>16739</v>
      </c>
      <c r="C6541" s="1" t="s">
        <v>923</v>
      </c>
      <c r="D6541" s="1">
        <v>11</v>
      </c>
      <c r="E6541" s="1">
        <v>43896</v>
      </c>
      <c r="F6541" s="1" t="s">
        <v>20332</v>
      </c>
      <c r="G6541" s="1" t="s">
        <v>72</v>
      </c>
      <c r="H6541" s="1" t="s">
        <v>65</v>
      </c>
      <c r="I6541" s="1">
        <v>0.8</v>
      </c>
      <c r="J6541" s="1" t="s">
        <v>75</v>
      </c>
      <c r="K6541" s="1">
        <v>0</v>
      </c>
      <c r="M6541" s="1">
        <v>0</v>
      </c>
      <c r="O6541" s="1">
        <v>0</v>
      </c>
      <c r="Q6541" s="1">
        <v>0</v>
      </c>
      <c r="S6541" s="1">
        <v>0</v>
      </c>
      <c r="U6541" s="1">
        <v>0</v>
      </c>
      <c r="W6541" s="1">
        <v>0</v>
      </c>
      <c r="Y6541" s="1">
        <v>0</v>
      </c>
      <c r="AA6541" s="1">
        <v>0</v>
      </c>
      <c r="AC6541" s="1">
        <v>0</v>
      </c>
      <c r="AE6541" s="1">
        <v>0</v>
      </c>
      <c r="AG6541" s="1">
        <v>1</v>
      </c>
      <c r="AH6541" s="1">
        <v>0</v>
      </c>
    </row>
    <row r="6542" spans="1:34">
      <c r="A6542" s="1" t="s">
        <v>16740</v>
      </c>
      <c r="B6542" s="1" t="s">
        <v>16741</v>
      </c>
      <c r="C6542" s="1" t="s">
        <v>98</v>
      </c>
      <c r="D6542" s="1">
        <v>72</v>
      </c>
      <c r="E6542" s="4">
        <v>44551</v>
      </c>
      <c r="F6542" s="1" t="s">
        <v>16742</v>
      </c>
      <c r="G6542" s="1" t="s">
        <v>72</v>
      </c>
      <c r="H6542" s="1" t="s">
        <v>73</v>
      </c>
      <c r="I6542" s="1">
        <v>0</v>
      </c>
      <c r="J6542" s="1" t="s">
        <v>74</v>
      </c>
      <c r="K6542" s="1">
        <v>0.8</v>
      </c>
      <c r="L6542" s="1" t="s">
        <v>75</v>
      </c>
      <c r="M6542" s="1">
        <v>0</v>
      </c>
      <c r="O6542" s="1">
        <v>0</v>
      </c>
      <c r="Q6542" s="1">
        <v>0</v>
      </c>
      <c r="S6542" s="1">
        <v>0</v>
      </c>
      <c r="U6542" s="1">
        <v>0</v>
      </c>
      <c r="W6542" s="1">
        <v>0</v>
      </c>
      <c r="Y6542" s="1">
        <v>0</v>
      </c>
      <c r="AA6542" s="1">
        <v>0</v>
      </c>
      <c r="AC6542" s="1">
        <v>0</v>
      </c>
      <c r="AE6542" s="1">
        <v>0</v>
      </c>
      <c r="AG6542" s="1">
        <v>2</v>
      </c>
      <c r="AH6542" s="1">
        <v>10000</v>
      </c>
    </row>
    <row r="6543" spans="1:34">
      <c r="A6543" s="1" t="s">
        <v>16743</v>
      </c>
      <c r="B6543" s="1" t="s">
        <v>16744</v>
      </c>
      <c r="C6543" s="1" t="s">
        <v>126</v>
      </c>
      <c r="H6543" s="1" t="s">
        <v>65</v>
      </c>
      <c r="I6543" s="1" t="s">
        <v>66</v>
      </c>
      <c r="V6543" s="1" t="s">
        <v>67</v>
      </c>
    </row>
    <row r="6544" spans="1:34">
      <c r="A6544" s="1" t="s">
        <v>16745</v>
      </c>
      <c r="B6544" s="1" t="s">
        <v>16746</v>
      </c>
      <c r="C6544" s="1" t="s">
        <v>126</v>
      </c>
      <c r="H6544" s="1" t="s">
        <v>65</v>
      </c>
      <c r="I6544" s="1" t="s">
        <v>66</v>
      </c>
      <c r="V6544" s="1" t="s">
        <v>67</v>
      </c>
    </row>
    <row r="6545" spans="1:34">
      <c r="A6545" s="1" t="s">
        <v>16747</v>
      </c>
      <c r="B6545" s="1" t="s">
        <v>16748</v>
      </c>
      <c r="C6545" s="1" t="s">
        <v>92</v>
      </c>
      <c r="H6545" s="1" t="s">
        <v>65</v>
      </c>
      <c r="I6545" s="1" t="s">
        <v>66</v>
      </c>
      <c r="V6545" s="1" t="s">
        <v>67</v>
      </c>
    </row>
    <row r="6546" spans="1:34">
      <c r="A6546" s="1" t="s">
        <v>16749</v>
      </c>
      <c r="B6546" s="1" t="s">
        <v>16750</v>
      </c>
      <c r="C6546" s="1" t="s">
        <v>322</v>
      </c>
      <c r="D6546" s="1">
        <v>12</v>
      </c>
      <c r="E6546" s="1">
        <v>44707</v>
      </c>
      <c r="F6546" s="1" t="s">
        <v>20820</v>
      </c>
      <c r="G6546" s="1" t="s">
        <v>72</v>
      </c>
      <c r="H6546" s="1" t="s">
        <v>65</v>
      </c>
      <c r="I6546" s="1">
        <v>0.5</v>
      </c>
      <c r="J6546" s="1" t="s">
        <v>75</v>
      </c>
      <c r="K6546" s="1">
        <v>0</v>
      </c>
      <c r="M6546" s="1">
        <v>0</v>
      </c>
      <c r="O6546" s="1">
        <v>0</v>
      </c>
      <c r="Q6546" s="1">
        <v>0</v>
      </c>
      <c r="S6546" s="1">
        <v>0</v>
      </c>
      <c r="U6546" s="1">
        <v>0</v>
      </c>
      <c r="W6546" s="1">
        <v>0</v>
      </c>
      <c r="Y6546" s="1">
        <v>0</v>
      </c>
      <c r="AA6546" s="1">
        <v>0</v>
      </c>
      <c r="AC6546" s="1">
        <v>0</v>
      </c>
      <c r="AE6546" s="1">
        <v>0</v>
      </c>
      <c r="AG6546" s="1">
        <v>1</v>
      </c>
      <c r="AH6546" s="1">
        <v>0</v>
      </c>
    </row>
    <row r="6547" spans="1:34">
      <c r="A6547" s="1" t="s">
        <v>16751</v>
      </c>
      <c r="B6547" s="1" t="s">
        <v>16752</v>
      </c>
      <c r="C6547" s="1" t="s">
        <v>152</v>
      </c>
      <c r="D6547" s="1">
        <v>5</v>
      </c>
      <c r="E6547" s="4">
        <v>44643</v>
      </c>
      <c r="F6547" s="1" t="s">
        <v>16753</v>
      </c>
      <c r="G6547" s="1" t="s">
        <v>80</v>
      </c>
      <c r="H6547" s="1" t="s">
        <v>73</v>
      </c>
      <c r="I6547" s="1">
        <v>0.4</v>
      </c>
      <c r="J6547" s="1" t="s">
        <v>82</v>
      </c>
      <c r="K6547" s="1">
        <v>0.6</v>
      </c>
      <c r="L6547" s="1" t="s">
        <v>83</v>
      </c>
      <c r="M6547" s="1">
        <v>0.7</v>
      </c>
      <c r="N6547" s="1" t="s">
        <v>84</v>
      </c>
      <c r="O6547" s="1">
        <v>0.8</v>
      </c>
      <c r="P6547" s="1" t="s">
        <v>85</v>
      </c>
      <c r="Q6547" s="1">
        <v>0</v>
      </c>
      <c r="S6547" s="1">
        <v>0</v>
      </c>
      <c r="U6547" s="1">
        <v>0</v>
      </c>
      <c r="W6547" s="1">
        <v>0</v>
      </c>
      <c r="Y6547" s="1">
        <v>0</v>
      </c>
      <c r="AA6547" s="1">
        <v>0</v>
      </c>
      <c r="AC6547" s="1">
        <v>0</v>
      </c>
      <c r="AE6547" s="1">
        <v>0</v>
      </c>
      <c r="AG6547" s="1">
        <v>3</v>
      </c>
      <c r="AH6547" s="1">
        <v>0</v>
      </c>
    </row>
    <row r="6548" spans="1:34">
      <c r="A6548" s="1" t="s">
        <v>16754</v>
      </c>
      <c r="B6548" s="1" t="s">
        <v>16755</v>
      </c>
      <c r="C6548" s="1" t="s">
        <v>302</v>
      </c>
      <c r="D6548" s="1">
        <v>117</v>
      </c>
      <c r="E6548" s="1">
        <v>43454</v>
      </c>
      <c r="F6548" s="1" t="s">
        <v>20332</v>
      </c>
      <c r="G6548" s="1" t="s">
        <v>72</v>
      </c>
      <c r="H6548" s="1" t="s">
        <v>73</v>
      </c>
      <c r="I6548" s="1">
        <v>0</v>
      </c>
      <c r="J6548" s="1" t="s">
        <v>425</v>
      </c>
      <c r="K6548" s="1">
        <v>0.8</v>
      </c>
      <c r="L6548" s="1" t="s">
        <v>75</v>
      </c>
      <c r="M6548" s="1">
        <v>0</v>
      </c>
      <c r="O6548" s="1">
        <v>0</v>
      </c>
      <c r="Q6548" s="1">
        <v>0</v>
      </c>
      <c r="S6548" s="1">
        <v>0</v>
      </c>
      <c r="U6548" s="1">
        <v>0</v>
      </c>
      <c r="W6548" s="1">
        <v>0</v>
      </c>
      <c r="Y6548" s="1">
        <v>0</v>
      </c>
      <c r="AA6548" s="1">
        <v>0</v>
      </c>
      <c r="AC6548" s="1">
        <v>0</v>
      </c>
      <c r="AE6548" s="1">
        <v>0</v>
      </c>
      <c r="AG6548" s="1">
        <v>2</v>
      </c>
      <c r="AH6548" s="1">
        <v>13000</v>
      </c>
    </row>
    <row r="6549" spans="1:34">
      <c r="A6549" s="1" t="s">
        <v>16756</v>
      </c>
      <c r="B6549" s="1" t="s">
        <v>16757</v>
      </c>
      <c r="C6549" s="1" t="s">
        <v>92</v>
      </c>
      <c r="H6549" s="1" t="s">
        <v>65</v>
      </c>
      <c r="I6549" s="1" t="s">
        <v>66</v>
      </c>
      <c r="V6549" s="1" t="s">
        <v>67</v>
      </c>
    </row>
    <row r="6550" spans="1:34">
      <c r="A6550" s="1" t="s">
        <v>16758</v>
      </c>
      <c r="B6550" s="1" t="s">
        <v>16759</v>
      </c>
      <c r="C6550" s="1" t="s">
        <v>101</v>
      </c>
      <c r="D6550" s="1" t="s">
        <v>20821</v>
      </c>
      <c r="E6550" s="1">
        <v>39190</v>
      </c>
      <c r="F6550" s="1" t="s">
        <v>20332</v>
      </c>
      <c r="G6550" s="1" t="s">
        <v>72</v>
      </c>
      <c r="H6550" s="1" t="s">
        <v>65</v>
      </c>
      <c r="I6550" s="1">
        <v>0.8</v>
      </c>
      <c r="J6550" s="1" t="s">
        <v>75</v>
      </c>
      <c r="K6550" s="1">
        <v>0</v>
      </c>
      <c r="M6550" s="1">
        <v>0</v>
      </c>
      <c r="O6550" s="1">
        <v>0</v>
      </c>
      <c r="Q6550" s="1">
        <v>0</v>
      </c>
      <c r="S6550" s="1">
        <v>0</v>
      </c>
      <c r="U6550" s="1">
        <v>0</v>
      </c>
      <c r="W6550" s="1">
        <v>0</v>
      </c>
      <c r="Y6550" s="1">
        <v>0</v>
      </c>
      <c r="AA6550" s="1">
        <v>0</v>
      </c>
      <c r="AC6550" s="1">
        <v>0</v>
      </c>
      <c r="AE6550" s="1">
        <v>0</v>
      </c>
      <c r="AG6550" s="1">
        <v>1</v>
      </c>
      <c r="AH6550" s="1">
        <v>0</v>
      </c>
    </row>
    <row r="6551" spans="1:34">
      <c r="A6551" s="1" t="s">
        <v>16760</v>
      </c>
      <c r="B6551" s="1" t="s">
        <v>16761</v>
      </c>
      <c r="C6551" s="1" t="s">
        <v>423</v>
      </c>
      <c r="D6551" s="1">
        <v>37</v>
      </c>
      <c r="E6551" s="1">
        <v>44194</v>
      </c>
      <c r="F6551" s="1" t="s">
        <v>20332</v>
      </c>
      <c r="G6551" s="1" t="s">
        <v>72</v>
      </c>
      <c r="H6551" s="1" t="s">
        <v>73</v>
      </c>
      <c r="I6551" s="1">
        <v>0</v>
      </c>
      <c r="J6551" s="1" t="s">
        <v>222</v>
      </c>
      <c r="K6551" s="1">
        <v>0.6</v>
      </c>
      <c r="L6551" s="1" t="s">
        <v>75</v>
      </c>
      <c r="M6551" s="1">
        <v>0</v>
      </c>
      <c r="O6551" s="1">
        <v>0</v>
      </c>
      <c r="Q6551" s="1">
        <v>0</v>
      </c>
      <c r="S6551" s="1">
        <v>0</v>
      </c>
      <c r="U6551" s="1">
        <v>0</v>
      </c>
      <c r="W6551" s="1">
        <v>0</v>
      </c>
      <c r="Y6551" s="1">
        <v>0</v>
      </c>
      <c r="AA6551" s="1">
        <v>0</v>
      </c>
      <c r="AC6551" s="1">
        <v>0</v>
      </c>
      <c r="AE6551" s="1">
        <v>0</v>
      </c>
      <c r="AG6551" s="1">
        <v>2</v>
      </c>
      <c r="AH6551" s="1">
        <v>9999.99</v>
      </c>
    </row>
    <row r="6552" spans="1:34">
      <c r="A6552" s="1" t="s">
        <v>16762</v>
      </c>
      <c r="B6552" s="1" t="s">
        <v>16763</v>
      </c>
      <c r="C6552" s="1" t="s">
        <v>70</v>
      </c>
      <c r="D6552" s="1">
        <v>9</v>
      </c>
      <c r="E6552" s="4">
        <v>44617</v>
      </c>
      <c r="F6552" s="1" t="s">
        <v>16764</v>
      </c>
      <c r="G6552" s="1" t="s">
        <v>80</v>
      </c>
      <c r="H6552" s="1" t="s">
        <v>73</v>
      </c>
      <c r="I6552" s="1">
        <v>0</v>
      </c>
      <c r="J6552" s="1" t="s">
        <v>74</v>
      </c>
      <c r="K6552" s="1">
        <v>0.44</v>
      </c>
      <c r="L6552" s="1" t="s">
        <v>82</v>
      </c>
      <c r="M6552" s="1">
        <v>0.64</v>
      </c>
      <c r="N6552" s="1" t="s">
        <v>83</v>
      </c>
      <c r="O6552" s="1">
        <v>0.77</v>
      </c>
      <c r="P6552" s="1" t="s">
        <v>84</v>
      </c>
      <c r="Q6552" s="1">
        <v>0.8</v>
      </c>
      <c r="R6552" s="1" t="s">
        <v>85</v>
      </c>
      <c r="S6552" s="1">
        <v>0</v>
      </c>
      <c r="U6552" s="1">
        <v>0</v>
      </c>
      <c r="W6552" s="1">
        <v>0</v>
      </c>
      <c r="Y6552" s="1">
        <v>0</v>
      </c>
      <c r="AA6552" s="1">
        <v>0</v>
      </c>
      <c r="AC6552" s="1">
        <v>0</v>
      </c>
      <c r="AE6552" s="1">
        <v>0</v>
      </c>
      <c r="AG6552" s="1">
        <v>4</v>
      </c>
      <c r="AH6552" s="1">
        <v>10000</v>
      </c>
    </row>
    <row r="6553" spans="1:34">
      <c r="A6553" s="1" t="s">
        <v>16765</v>
      </c>
      <c r="B6553" s="1" t="s">
        <v>16766</v>
      </c>
      <c r="C6553" s="1" t="s">
        <v>92</v>
      </c>
      <c r="H6553" s="1" t="s">
        <v>65</v>
      </c>
      <c r="I6553" s="1" t="s">
        <v>66</v>
      </c>
      <c r="V6553" s="1" t="s">
        <v>67</v>
      </c>
    </row>
    <row r="6554" spans="1:34">
      <c r="A6554" s="1" t="s">
        <v>16767</v>
      </c>
      <c r="B6554" s="1" t="s">
        <v>16768</v>
      </c>
      <c r="C6554" s="1" t="s">
        <v>245</v>
      </c>
      <c r="D6554" s="1">
        <v>36</v>
      </c>
      <c r="E6554" s="4">
        <v>44782</v>
      </c>
      <c r="F6554" s="1" t="s">
        <v>16769</v>
      </c>
      <c r="G6554" s="1" t="s">
        <v>1079</v>
      </c>
      <c r="H6554" s="1" t="s">
        <v>73</v>
      </c>
      <c r="I6554" s="1">
        <v>0</v>
      </c>
      <c r="J6554" s="1" t="s">
        <v>397</v>
      </c>
      <c r="K6554" s="1">
        <v>0.4</v>
      </c>
      <c r="L6554" s="1" t="s">
        <v>82</v>
      </c>
      <c r="M6554" s="1">
        <v>0.65</v>
      </c>
      <c r="N6554" s="1" t="s">
        <v>83</v>
      </c>
      <c r="O6554" s="1">
        <v>0.7</v>
      </c>
      <c r="P6554" s="1" t="s">
        <v>84</v>
      </c>
      <c r="Q6554" s="1">
        <v>0.8</v>
      </c>
      <c r="R6554" s="1" t="s">
        <v>85</v>
      </c>
      <c r="S6554" s="1">
        <v>0</v>
      </c>
      <c r="U6554" s="1">
        <v>0</v>
      </c>
      <c r="W6554" s="1">
        <v>0</v>
      </c>
      <c r="Y6554" s="1">
        <v>0</v>
      </c>
      <c r="AA6554" s="1">
        <v>0</v>
      </c>
      <c r="AC6554" s="1">
        <v>0</v>
      </c>
      <c r="AE6554" s="1">
        <v>0</v>
      </c>
      <c r="AG6554" s="1">
        <v>4</v>
      </c>
      <c r="AH6554" s="1">
        <v>8000</v>
      </c>
    </row>
    <row r="6555" spans="1:34">
      <c r="A6555" s="1" t="s">
        <v>16770</v>
      </c>
      <c r="B6555" s="1" t="s">
        <v>16771</v>
      </c>
      <c r="C6555" s="1" t="s">
        <v>903</v>
      </c>
      <c r="D6555" s="1">
        <v>32</v>
      </c>
      <c r="E6555" s="1">
        <v>39370</v>
      </c>
      <c r="F6555" s="1" t="s">
        <v>20332</v>
      </c>
      <c r="G6555" s="1" t="s">
        <v>1003</v>
      </c>
      <c r="H6555" s="1" t="s">
        <v>65</v>
      </c>
      <c r="I6555" s="1">
        <v>0</v>
      </c>
      <c r="J6555" s="1" t="s">
        <v>75</v>
      </c>
      <c r="K6555" s="1">
        <v>0</v>
      </c>
      <c r="M6555" s="1">
        <v>0</v>
      </c>
      <c r="O6555" s="1">
        <v>0</v>
      </c>
      <c r="Q6555" s="1">
        <v>0</v>
      </c>
      <c r="S6555" s="1">
        <v>0</v>
      </c>
      <c r="U6555" s="1">
        <v>0</v>
      </c>
      <c r="W6555" s="1">
        <v>0</v>
      </c>
      <c r="Y6555" s="1">
        <v>0</v>
      </c>
      <c r="AA6555" s="1">
        <v>0</v>
      </c>
      <c r="AC6555" s="1">
        <v>0</v>
      </c>
      <c r="AE6555" s="1">
        <v>0</v>
      </c>
      <c r="AG6555" s="1">
        <v>1</v>
      </c>
      <c r="AH6555" s="1">
        <v>0</v>
      </c>
    </row>
    <row r="6556" spans="1:34">
      <c r="A6556" s="1" t="s">
        <v>16772</v>
      </c>
      <c r="B6556" s="1" t="s">
        <v>16773</v>
      </c>
      <c r="C6556" s="1" t="s">
        <v>193</v>
      </c>
      <c r="D6556" s="1">
        <v>31</v>
      </c>
      <c r="E6556" s="1">
        <v>42262</v>
      </c>
      <c r="F6556" s="1" t="s">
        <v>20332</v>
      </c>
      <c r="G6556" s="1" t="s">
        <v>72</v>
      </c>
      <c r="H6556" s="1" t="s">
        <v>65</v>
      </c>
      <c r="I6556" s="1">
        <v>0.6</v>
      </c>
      <c r="J6556" s="1" t="s">
        <v>75</v>
      </c>
      <c r="K6556" s="1">
        <v>0</v>
      </c>
      <c r="M6556" s="1">
        <v>0</v>
      </c>
      <c r="O6556" s="1">
        <v>0</v>
      </c>
      <c r="Q6556" s="1">
        <v>0</v>
      </c>
      <c r="S6556" s="1">
        <v>0</v>
      </c>
      <c r="U6556" s="1">
        <v>0</v>
      </c>
      <c r="W6556" s="1">
        <v>0</v>
      </c>
      <c r="Y6556" s="1">
        <v>0</v>
      </c>
      <c r="AA6556" s="1">
        <v>0</v>
      </c>
      <c r="AC6556" s="1">
        <v>0</v>
      </c>
      <c r="AE6556" s="1">
        <v>0</v>
      </c>
      <c r="AG6556" s="1">
        <v>1</v>
      </c>
      <c r="AH6556" s="1">
        <v>0</v>
      </c>
    </row>
    <row r="6557" spans="1:34">
      <c r="A6557" s="1" t="s">
        <v>16774</v>
      </c>
      <c r="B6557" s="1" t="s">
        <v>16775</v>
      </c>
      <c r="C6557" s="1" t="s">
        <v>731</v>
      </c>
      <c r="H6557" s="1" t="s">
        <v>65</v>
      </c>
      <c r="I6557" s="1" t="s">
        <v>66</v>
      </c>
      <c r="V6557" s="1" t="s">
        <v>67</v>
      </c>
    </row>
    <row r="6558" spans="1:34">
      <c r="A6558" s="1" t="s">
        <v>16776</v>
      </c>
      <c r="B6558" s="1" t="s">
        <v>16777</v>
      </c>
      <c r="C6558" s="1" t="s">
        <v>636</v>
      </c>
      <c r="D6558" s="1">
        <v>25</v>
      </c>
      <c r="E6558" s="4">
        <v>44650</v>
      </c>
      <c r="F6558" s="1" t="s">
        <v>16778</v>
      </c>
      <c r="G6558" s="1" t="s">
        <v>80</v>
      </c>
      <c r="H6558" s="1" t="s">
        <v>73</v>
      </c>
      <c r="I6558" s="1">
        <v>0</v>
      </c>
      <c r="J6558" s="1" t="s">
        <v>16779</v>
      </c>
      <c r="K6558" s="1">
        <v>0.76</v>
      </c>
      <c r="L6558" s="1" t="s">
        <v>82</v>
      </c>
      <c r="M6558" s="1">
        <v>0.77</v>
      </c>
      <c r="N6558" s="1" t="s">
        <v>83</v>
      </c>
      <c r="O6558" s="1">
        <v>0.78</v>
      </c>
      <c r="P6558" s="1" t="s">
        <v>84</v>
      </c>
      <c r="Q6558" s="1">
        <v>0.8</v>
      </c>
      <c r="R6558" s="1" t="s">
        <v>85</v>
      </c>
      <c r="S6558" s="1">
        <v>0</v>
      </c>
      <c r="U6558" s="1">
        <v>0</v>
      </c>
      <c r="W6558" s="1">
        <v>0</v>
      </c>
      <c r="Y6558" s="1">
        <v>0</v>
      </c>
      <c r="AA6558" s="1">
        <v>0</v>
      </c>
      <c r="AC6558" s="1">
        <v>0</v>
      </c>
      <c r="AE6558" s="1">
        <v>0</v>
      </c>
      <c r="AG6558" s="1">
        <v>6</v>
      </c>
      <c r="AH6558" s="1">
        <v>0</v>
      </c>
    </row>
    <row r="6559" spans="1:34">
      <c r="A6559" s="1" t="s">
        <v>16780</v>
      </c>
      <c r="B6559" s="1" t="s">
        <v>16781</v>
      </c>
      <c r="C6559" s="1" t="s">
        <v>903</v>
      </c>
      <c r="D6559" s="1">
        <v>5</v>
      </c>
      <c r="E6559" s="1">
        <v>44253</v>
      </c>
      <c r="F6559" s="1" t="s">
        <v>20332</v>
      </c>
      <c r="G6559" s="1" t="s">
        <v>72</v>
      </c>
      <c r="H6559" s="1" t="s">
        <v>65</v>
      </c>
      <c r="I6559" s="1">
        <v>0.2</v>
      </c>
      <c r="J6559" s="1" t="s">
        <v>75</v>
      </c>
      <c r="K6559" s="1">
        <v>0</v>
      </c>
      <c r="M6559" s="1">
        <v>0</v>
      </c>
      <c r="O6559" s="1">
        <v>0</v>
      </c>
      <c r="Q6559" s="1">
        <v>0</v>
      </c>
      <c r="S6559" s="1">
        <v>0</v>
      </c>
      <c r="U6559" s="1">
        <v>0</v>
      </c>
      <c r="W6559" s="1">
        <v>0</v>
      </c>
      <c r="Y6559" s="1">
        <v>0</v>
      </c>
      <c r="AA6559" s="1">
        <v>0</v>
      </c>
      <c r="AC6559" s="1">
        <v>0</v>
      </c>
      <c r="AE6559" s="1">
        <v>0</v>
      </c>
      <c r="AG6559" s="1">
        <v>1</v>
      </c>
      <c r="AH6559" s="1">
        <v>0</v>
      </c>
    </row>
    <row r="6560" spans="1:34">
      <c r="A6560" s="1" t="s">
        <v>16782</v>
      </c>
      <c r="B6560" s="1" t="s">
        <v>16783</v>
      </c>
      <c r="C6560" s="1" t="s">
        <v>291</v>
      </c>
      <c r="D6560" s="1">
        <v>68</v>
      </c>
      <c r="E6560" s="4">
        <v>44546</v>
      </c>
      <c r="F6560" s="1" t="s">
        <v>16784</v>
      </c>
      <c r="G6560" s="1" t="s">
        <v>80</v>
      </c>
      <c r="H6560" s="1" t="s">
        <v>73</v>
      </c>
      <c r="I6560" s="1">
        <v>0</v>
      </c>
      <c r="J6560" s="1" t="s">
        <v>81</v>
      </c>
      <c r="K6560" s="1">
        <v>0.8</v>
      </c>
      <c r="L6560" s="1" t="s">
        <v>75</v>
      </c>
      <c r="M6560" s="1">
        <v>0</v>
      </c>
      <c r="O6560" s="1">
        <v>0</v>
      </c>
      <c r="Q6560" s="1">
        <v>0</v>
      </c>
      <c r="S6560" s="1">
        <v>0</v>
      </c>
      <c r="U6560" s="1">
        <v>0</v>
      </c>
      <c r="W6560" s="1">
        <v>0</v>
      </c>
      <c r="Y6560" s="1">
        <v>0</v>
      </c>
      <c r="AA6560" s="1">
        <v>0</v>
      </c>
      <c r="AC6560" s="1">
        <v>0</v>
      </c>
      <c r="AE6560" s="1">
        <v>0</v>
      </c>
      <c r="AG6560" s="1">
        <v>2</v>
      </c>
      <c r="AH6560" s="1">
        <v>15000</v>
      </c>
    </row>
    <row r="6561" spans="1:34">
      <c r="A6561" s="1" t="s">
        <v>16785</v>
      </c>
      <c r="B6561" s="1" t="s">
        <v>16786</v>
      </c>
      <c r="C6561" s="1" t="s">
        <v>279</v>
      </c>
      <c r="D6561" s="1">
        <v>4</v>
      </c>
      <c r="E6561" s="4">
        <v>44623</v>
      </c>
      <c r="F6561" s="1" t="s">
        <v>16787</v>
      </c>
      <c r="G6561" s="1" t="s">
        <v>80</v>
      </c>
      <c r="H6561" s="1" t="s">
        <v>73</v>
      </c>
      <c r="I6561" s="1">
        <v>0</v>
      </c>
      <c r="J6561" s="1" t="s">
        <v>74</v>
      </c>
      <c r="K6561" s="1">
        <v>0.65</v>
      </c>
      <c r="L6561" s="1" t="s">
        <v>82</v>
      </c>
      <c r="M6561" s="1">
        <v>0.75</v>
      </c>
      <c r="N6561" s="1" t="s">
        <v>83</v>
      </c>
      <c r="O6561" s="1">
        <v>0.78</v>
      </c>
      <c r="P6561" s="1" t="s">
        <v>84</v>
      </c>
      <c r="Q6561" s="1">
        <v>0.8</v>
      </c>
      <c r="R6561" s="1" t="s">
        <v>85</v>
      </c>
      <c r="S6561" s="1">
        <v>0</v>
      </c>
      <c r="U6561" s="1">
        <v>0</v>
      </c>
      <c r="W6561" s="1">
        <v>0</v>
      </c>
      <c r="Y6561" s="1">
        <v>0</v>
      </c>
      <c r="AA6561" s="1">
        <v>0</v>
      </c>
      <c r="AC6561" s="1">
        <v>0</v>
      </c>
      <c r="AE6561" s="1">
        <v>0</v>
      </c>
      <c r="AG6561" s="1">
        <v>4</v>
      </c>
      <c r="AH6561" s="1">
        <v>10000</v>
      </c>
    </row>
    <row r="6562" spans="1:34">
      <c r="A6562" s="1" t="s">
        <v>16788</v>
      </c>
      <c r="B6562" s="1" t="s">
        <v>16789</v>
      </c>
      <c r="C6562" s="1" t="s">
        <v>163</v>
      </c>
      <c r="D6562" s="1">
        <v>149</v>
      </c>
      <c r="E6562" s="4">
        <v>44510</v>
      </c>
      <c r="F6562" s="1" t="s">
        <v>16790</v>
      </c>
      <c r="G6562" s="1" t="s">
        <v>72</v>
      </c>
      <c r="H6562" s="1" t="s">
        <v>73</v>
      </c>
      <c r="I6562" s="1">
        <v>0</v>
      </c>
      <c r="J6562" s="1" t="s">
        <v>397</v>
      </c>
      <c r="K6562" s="1">
        <v>0.8</v>
      </c>
      <c r="L6562" s="1" t="s">
        <v>75</v>
      </c>
      <c r="M6562" s="1">
        <v>0</v>
      </c>
      <c r="O6562" s="1">
        <v>0</v>
      </c>
      <c r="Q6562" s="1">
        <v>0</v>
      </c>
      <c r="S6562" s="1">
        <v>0</v>
      </c>
      <c r="U6562" s="1">
        <v>0</v>
      </c>
      <c r="W6562" s="1">
        <v>0</v>
      </c>
      <c r="Y6562" s="1">
        <v>0</v>
      </c>
      <c r="AA6562" s="1">
        <v>0</v>
      </c>
      <c r="AC6562" s="1">
        <v>0</v>
      </c>
      <c r="AE6562" s="1">
        <v>0</v>
      </c>
      <c r="AG6562" s="1">
        <v>2</v>
      </c>
      <c r="AH6562" s="1">
        <v>8000</v>
      </c>
    </row>
    <row r="6563" spans="1:34">
      <c r="A6563" s="1" t="s">
        <v>16791</v>
      </c>
      <c r="B6563" s="1" t="s">
        <v>16792</v>
      </c>
      <c r="C6563" s="1" t="s">
        <v>212</v>
      </c>
      <c r="D6563" s="1">
        <v>16</v>
      </c>
      <c r="E6563" s="1">
        <v>42093</v>
      </c>
      <c r="F6563" s="1" t="s">
        <v>20332</v>
      </c>
      <c r="G6563" s="1" t="s">
        <v>72</v>
      </c>
      <c r="H6563" s="1" t="s">
        <v>65</v>
      </c>
      <c r="I6563" s="1">
        <v>0.55000000000000004</v>
      </c>
      <c r="J6563" s="1" t="s">
        <v>75</v>
      </c>
      <c r="K6563" s="1">
        <v>0</v>
      </c>
      <c r="M6563" s="1">
        <v>0</v>
      </c>
      <c r="O6563" s="1">
        <v>0</v>
      </c>
      <c r="Q6563" s="1">
        <v>0</v>
      </c>
      <c r="S6563" s="1">
        <v>0</v>
      </c>
      <c r="U6563" s="1">
        <v>0</v>
      </c>
      <c r="W6563" s="1">
        <v>0</v>
      </c>
      <c r="Y6563" s="1">
        <v>0</v>
      </c>
      <c r="AA6563" s="1">
        <v>0</v>
      </c>
      <c r="AC6563" s="1">
        <v>0</v>
      </c>
      <c r="AE6563" s="1">
        <v>0</v>
      </c>
      <c r="AG6563" s="1">
        <v>1</v>
      </c>
      <c r="AH6563" s="1">
        <v>0</v>
      </c>
    </row>
    <row r="6564" spans="1:34">
      <c r="A6564" s="1" t="s">
        <v>16793</v>
      </c>
      <c r="B6564" s="1" t="s">
        <v>16794</v>
      </c>
      <c r="C6564" s="1" t="s">
        <v>212</v>
      </c>
      <c r="D6564" s="1">
        <v>5</v>
      </c>
      <c r="E6564" s="4">
        <v>44613</v>
      </c>
      <c r="F6564" s="1" t="s">
        <v>16795</v>
      </c>
      <c r="G6564" s="1" t="s">
        <v>72</v>
      </c>
      <c r="H6564" s="1" t="s">
        <v>73</v>
      </c>
      <c r="I6564" s="1">
        <v>0</v>
      </c>
      <c r="J6564" s="1" t="s">
        <v>16796</v>
      </c>
      <c r="K6564" s="1">
        <v>0.8</v>
      </c>
      <c r="L6564" s="1" t="s">
        <v>75</v>
      </c>
      <c r="M6564" s="1">
        <v>0</v>
      </c>
      <c r="O6564" s="1">
        <v>0</v>
      </c>
      <c r="Q6564" s="1">
        <v>0</v>
      </c>
      <c r="S6564" s="1">
        <v>0</v>
      </c>
      <c r="U6564" s="1">
        <v>0</v>
      </c>
      <c r="W6564" s="1">
        <v>0</v>
      </c>
      <c r="Y6564" s="1">
        <v>0</v>
      </c>
      <c r="AA6564" s="1">
        <v>0</v>
      </c>
      <c r="AC6564" s="1">
        <v>0</v>
      </c>
      <c r="AE6564" s="1">
        <v>0</v>
      </c>
      <c r="AG6564" s="1">
        <v>2</v>
      </c>
      <c r="AH6564" s="1">
        <v>10269</v>
      </c>
    </row>
    <row r="6565" spans="1:34">
      <c r="A6565" s="1" t="s">
        <v>16797</v>
      </c>
      <c r="B6565" s="1" t="s">
        <v>16798</v>
      </c>
      <c r="C6565" s="1" t="s">
        <v>322</v>
      </c>
      <c r="D6565" s="1">
        <v>22</v>
      </c>
      <c r="E6565" s="1">
        <v>44712</v>
      </c>
      <c r="F6565" s="1" t="s">
        <v>20822</v>
      </c>
      <c r="G6565" s="1" t="s">
        <v>72</v>
      </c>
      <c r="H6565" s="1" t="s">
        <v>65</v>
      </c>
      <c r="I6565" s="1">
        <v>0.8</v>
      </c>
      <c r="J6565" s="1" t="s">
        <v>75</v>
      </c>
      <c r="K6565" s="1">
        <v>0</v>
      </c>
      <c r="M6565" s="1">
        <v>0</v>
      </c>
      <c r="O6565" s="1">
        <v>0</v>
      </c>
      <c r="Q6565" s="1">
        <v>0</v>
      </c>
      <c r="S6565" s="1">
        <v>0</v>
      </c>
      <c r="U6565" s="1">
        <v>0</v>
      </c>
      <c r="W6565" s="1">
        <v>0</v>
      </c>
      <c r="Y6565" s="1">
        <v>0</v>
      </c>
      <c r="AA6565" s="1">
        <v>0</v>
      </c>
      <c r="AC6565" s="1">
        <v>0</v>
      </c>
      <c r="AE6565" s="1">
        <v>0</v>
      </c>
      <c r="AG6565" s="1">
        <v>1</v>
      </c>
      <c r="AH6565" s="1">
        <v>0</v>
      </c>
    </row>
    <row r="6566" spans="1:34">
      <c r="A6566" s="1" t="s">
        <v>16799</v>
      </c>
      <c r="B6566" s="1" t="s">
        <v>16800</v>
      </c>
      <c r="C6566" s="1" t="s">
        <v>152</v>
      </c>
      <c r="D6566" s="1">
        <v>5</v>
      </c>
      <c r="E6566" s="4">
        <v>44643</v>
      </c>
      <c r="F6566" s="1" t="s">
        <v>16801</v>
      </c>
      <c r="G6566" s="1" t="s">
        <v>80</v>
      </c>
      <c r="H6566" s="1" t="s">
        <v>73</v>
      </c>
      <c r="I6566" s="1">
        <v>0.45</v>
      </c>
      <c r="J6566" s="1" t="s">
        <v>82</v>
      </c>
      <c r="K6566" s="1">
        <v>0.55000000000000004</v>
      </c>
      <c r="L6566" s="1" t="s">
        <v>83</v>
      </c>
      <c r="M6566" s="1">
        <v>0.65</v>
      </c>
      <c r="N6566" s="1" t="s">
        <v>84</v>
      </c>
      <c r="O6566" s="1">
        <v>0.75</v>
      </c>
      <c r="P6566" s="1" t="s">
        <v>85</v>
      </c>
      <c r="Q6566" s="1">
        <v>0</v>
      </c>
      <c r="S6566" s="1">
        <v>0</v>
      </c>
      <c r="U6566" s="1">
        <v>0</v>
      </c>
      <c r="W6566" s="1">
        <v>0</v>
      </c>
      <c r="Y6566" s="1">
        <v>0</v>
      </c>
      <c r="AA6566" s="1">
        <v>0</v>
      </c>
      <c r="AC6566" s="1">
        <v>0</v>
      </c>
      <c r="AE6566" s="1">
        <v>0</v>
      </c>
      <c r="AG6566" s="1">
        <v>3</v>
      </c>
      <c r="AH6566" s="1">
        <v>0</v>
      </c>
    </row>
    <row r="6567" spans="1:34">
      <c r="A6567" s="1" t="s">
        <v>16802</v>
      </c>
      <c r="B6567" s="1" t="s">
        <v>16803</v>
      </c>
      <c r="C6567" s="1" t="s">
        <v>159</v>
      </c>
      <c r="D6567" s="1">
        <v>3</v>
      </c>
      <c r="E6567" s="4">
        <v>44637</v>
      </c>
      <c r="F6567" s="1" t="s">
        <v>16804</v>
      </c>
      <c r="G6567" s="1" t="s">
        <v>80</v>
      </c>
      <c r="H6567" s="1" t="s">
        <v>73</v>
      </c>
      <c r="I6567" s="1">
        <v>0.2</v>
      </c>
      <c r="J6567" s="1" t="s">
        <v>82</v>
      </c>
      <c r="K6567" s="1">
        <v>0.4</v>
      </c>
      <c r="L6567" s="1" t="s">
        <v>83</v>
      </c>
      <c r="M6567" s="1">
        <v>0.6</v>
      </c>
      <c r="N6567" s="1" t="s">
        <v>84</v>
      </c>
      <c r="O6567" s="1">
        <v>0.8</v>
      </c>
      <c r="P6567" s="1" t="s">
        <v>85</v>
      </c>
      <c r="Q6567" s="1">
        <v>0</v>
      </c>
      <c r="S6567" s="1">
        <v>0</v>
      </c>
      <c r="U6567" s="1">
        <v>0</v>
      </c>
      <c r="W6567" s="1">
        <v>0</v>
      </c>
      <c r="Y6567" s="1">
        <v>0</v>
      </c>
      <c r="AA6567" s="1">
        <v>0</v>
      </c>
      <c r="AC6567" s="1">
        <v>0</v>
      </c>
      <c r="AE6567" s="1">
        <v>0</v>
      </c>
      <c r="AG6567" s="1">
        <v>3</v>
      </c>
      <c r="AH6567" s="1">
        <v>0</v>
      </c>
    </row>
    <row r="6568" spans="1:34">
      <c r="A6568" s="1" t="s">
        <v>16805</v>
      </c>
      <c r="B6568" s="1" t="s">
        <v>16806</v>
      </c>
      <c r="C6568" s="1" t="s">
        <v>152</v>
      </c>
      <c r="H6568" s="1" t="s">
        <v>65</v>
      </c>
      <c r="I6568" s="1" t="s">
        <v>66</v>
      </c>
      <c r="V6568" s="1" t="s">
        <v>67</v>
      </c>
    </row>
    <row r="6569" spans="1:34">
      <c r="A6569" s="1" t="s">
        <v>16807</v>
      </c>
      <c r="B6569" s="1" t="s">
        <v>16808</v>
      </c>
      <c r="C6569" s="1" t="s">
        <v>867</v>
      </c>
      <c r="D6569" s="1">
        <v>20</v>
      </c>
      <c r="E6569" s="4">
        <v>44706</v>
      </c>
      <c r="F6569" s="1" t="s">
        <v>16809</v>
      </c>
      <c r="G6569" s="1" t="s">
        <v>72</v>
      </c>
      <c r="H6569" s="1" t="s">
        <v>73</v>
      </c>
      <c r="I6569" s="1">
        <v>0</v>
      </c>
      <c r="J6569" s="1" t="s">
        <v>16810</v>
      </c>
      <c r="K6569" s="1">
        <v>0.8</v>
      </c>
      <c r="L6569" s="1" t="s">
        <v>75</v>
      </c>
      <c r="M6569" s="1">
        <v>0</v>
      </c>
      <c r="O6569" s="1">
        <v>0</v>
      </c>
      <c r="Q6569" s="1">
        <v>0</v>
      </c>
      <c r="S6569" s="1">
        <v>0</v>
      </c>
      <c r="U6569" s="1">
        <v>0</v>
      </c>
      <c r="W6569" s="1">
        <v>0</v>
      </c>
      <c r="Y6569" s="1">
        <v>0</v>
      </c>
      <c r="AA6569" s="1">
        <v>0</v>
      </c>
      <c r="AC6569" s="1">
        <v>0</v>
      </c>
      <c r="AE6569" s="1">
        <v>0</v>
      </c>
      <c r="AG6569" s="1">
        <v>2</v>
      </c>
      <c r="AH6569" s="1">
        <v>4000</v>
      </c>
    </row>
    <row r="6570" spans="1:34">
      <c r="A6570" s="1" t="s">
        <v>16811</v>
      </c>
      <c r="B6570" s="1" t="s">
        <v>16812</v>
      </c>
      <c r="C6570" s="1" t="s">
        <v>626</v>
      </c>
      <c r="D6570" s="1">
        <v>73</v>
      </c>
      <c r="E6570" s="4">
        <v>44560</v>
      </c>
      <c r="F6570" s="1" t="s">
        <v>16813</v>
      </c>
      <c r="G6570" s="1" t="s">
        <v>72</v>
      </c>
      <c r="H6570" s="1" t="s">
        <v>65</v>
      </c>
      <c r="I6570" s="1">
        <v>0.5</v>
      </c>
      <c r="J6570" s="1" t="s">
        <v>75</v>
      </c>
      <c r="K6570" s="1">
        <v>0</v>
      </c>
      <c r="M6570" s="1">
        <v>0</v>
      </c>
      <c r="O6570" s="1">
        <v>0</v>
      </c>
      <c r="Q6570" s="1">
        <v>0</v>
      </c>
      <c r="S6570" s="1">
        <v>0</v>
      </c>
      <c r="U6570" s="1">
        <v>0</v>
      </c>
      <c r="W6570" s="1">
        <v>0</v>
      </c>
      <c r="Y6570" s="1">
        <v>0</v>
      </c>
      <c r="AA6570" s="1">
        <v>0</v>
      </c>
      <c r="AC6570" s="1">
        <v>0</v>
      </c>
      <c r="AE6570" s="1">
        <v>0</v>
      </c>
      <c r="AG6570" s="1">
        <v>1</v>
      </c>
      <c r="AH6570" s="1">
        <v>0</v>
      </c>
    </row>
    <row r="6571" spans="1:34">
      <c r="A6571" s="1" t="s">
        <v>16814</v>
      </c>
      <c r="B6571" s="1" t="s">
        <v>16815</v>
      </c>
      <c r="C6571" s="1" t="s">
        <v>411</v>
      </c>
      <c r="H6571" s="1" t="s">
        <v>65</v>
      </c>
      <c r="I6571" s="1" t="s">
        <v>66</v>
      </c>
      <c r="V6571" s="1" t="s">
        <v>67</v>
      </c>
    </row>
    <row r="6572" spans="1:34">
      <c r="A6572" s="1" t="s">
        <v>16816</v>
      </c>
      <c r="B6572" s="1" t="s">
        <v>16817</v>
      </c>
      <c r="C6572" s="1" t="s">
        <v>255</v>
      </c>
      <c r="D6572" s="1">
        <v>30</v>
      </c>
      <c r="E6572" s="4">
        <v>44557</v>
      </c>
      <c r="F6572" s="1" t="s">
        <v>16818</v>
      </c>
      <c r="G6572" s="1" t="s">
        <v>72</v>
      </c>
      <c r="H6572" s="1" t="s">
        <v>65</v>
      </c>
      <c r="I6572" s="1">
        <v>0.2</v>
      </c>
      <c r="J6572" s="1" t="s">
        <v>75</v>
      </c>
      <c r="K6572" s="1">
        <v>0</v>
      </c>
      <c r="M6572" s="1">
        <v>0</v>
      </c>
      <c r="O6572" s="1">
        <v>0</v>
      </c>
      <c r="Q6572" s="1">
        <v>0</v>
      </c>
      <c r="S6572" s="1">
        <v>0</v>
      </c>
      <c r="U6572" s="1">
        <v>0</v>
      </c>
      <c r="W6572" s="1">
        <v>0</v>
      </c>
      <c r="Y6572" s="1">
        <v>0</v>
      </c>
      <c r="AA6572" s="1">
        <v>0</v>
      </c>
      <c r="AC6572" s="1">
        <v>0</v>
      </c>
      <c r="AE6572" s="1">
        <v>0</v>
      </c>
      <c r="AG6572" s="1">
        <v>1</v>
      </c>
      <c r="AH6572" s="1">
        <v>0</v>
      </c>
    </row>
    <row r="6573" spans="1:34">
      <c r="A6573" s="1" t="s">
        <v>16819</v>
      </c>
      <c r="B6573" s="1" t="s">
        <v>16820</v>
      </c>
      <c r="C6573" s="1" t="s">
        <v>172</v>
      </c>
      <c r="D6573" s="1">
        <v>10</v>
      </c>
      <c r="E6573" s="1">
        <v>43999</v>
      </c>
      <c r="F6573" s="1" t="s">
        <v>20332</v>
      </c>
      <c r="G6573" s="1" t="s">
        <v>72</v>
      </c>
      <c r="H6573" s="1" t="s">
        <v>65</v>
      </c>
      <c r="I6573" s="1">
        <v>0.8</v>
      </c>
      <c r="J6573" s="1" t="s">
        <v>75</v>
      </c>
      <c r="K6573" s="1">
        <v>0</v>
      </c>
      <c r="M6573" s="1">
        <v>0</v>
      </c>
      <c r="O6573" s="1">
        <v>0</v>
      </c>
      <c r="Q6573" s="1">
        <v>0</v>
      </c>
      <c r="S6573" s="1">
        <v>0</v>
      </c>
      <c r="U6573" s="1">
        <v>0</v>
      </c>
      <c r="W6573" s="1">
        <v>0</v>
      </c>
      <c r="Y6573" s="1">
        <v>0</v>
      </c>
      <c r="AA6573" s="1">
        <v>0</v>
      </c>
      <c r="AC6573" s="1">
        <v>0</v>
      </c>
      <c r="AE6573" s="1">
        <v>0</v>
      </c>
      <c r="AG6573" s="1">
        <v>1</v>
      </c>
      <c r="AH6573" s="1">
        <v>0</v>
      </c>
    </row>
    <row r="6574" spans="1:34">
      <c r="A6574" s="1" t="s">
        <v>16821</v>
      </c>
      <c r="B6574" s="1" t="s">
        <v>16822</v>
      </c>
      <c r="C6574" s="1" t="s">
        <v>964</v>
      </c>
      <c r="D6574" s="1">
        <v>4</v>
      </c>
      <c r="E6574" s="4">
        <v>44699</v>
      </c>
      <c r="F6574" s="1" t="s">
        <v>16823</v>
      </c>
      <c r="G6574" s="1" t="s">
        <v>72</v>
      </c>
      <c r="H6574" s="1" t="s">
        <v>65</v>
      </c>
      <c r="I6574" s="1">
        <v>0.8</v>
      </c>
      <c r="J6574" s="1" t="s">
        <v>75</v>
      </c>
      <c r="K6574" s="1">
        <v>0</v>
      </c>
      <c r="M6574" s="1">
        <v>0</v>
      </c>
      <c r="O6574" s="1">
        <v>0</v>
      </c>
      <c r="Q6574" s="1">
        <v>0</v>
      </c>
      <c r="S6574" s="1">
        <v>0</v>
      </c>
      <c r="U6574" s="1">
        <v>0</v>
      </c>
      <c r="W6574" s="1">
        <v>0</v>
      </c>
      <c r="Y6574" s="1">
        <v>0</v>
      </c>
      <c r="AA6574" s="1">
        <v>0</v>
      </c>
      <c r="AC6574" s="1">
        <v>0</v>
      </c>
      <c r="AE6574" s="1">
        <v>0</v>
      </c>
      <c r="AG6574" s="1">
        <v>1</v>
      </c>
      <c r="AH6574" s="1">
        <v>0</v>
      </c>
    </row>
    <row r="6575" spans="1:34">
      <c r="A6575" s="1" t="s">
        <v>16824</v>
      </c>
      <c r="B6575" s="1" t="s">
        <v>16825</v>
      </c>
      <c r="C6575" s="1" t="s">
        <v>108</v>
      </c>
      <c r="D6575" s="1">
        <v>3</v>
      </c>
      <c r="E6575" s="4">
        <v>44673</v>
      </c>
      <c r="F6575" s="1" t="s">
        <v>16826</v>
      </c>
      <c r="G6575" s="1" t="s">
        <v>72</v>
      </c>
      <c r="H6575" s="1" t="s">
        <v>65</v>
      </c>
      <c r="I6575" s="1">
        <v>0.8</v>
      </c>
      <c r="J6575" s="1" t="s">
        <v>75</v>
      </c>
      <c r="K6575" s="1">
        <v>0</v>
      </c>
      <c r="M6575" s="1">
        <v>0</v>
      </c>
      <c r="O6575" s="1">
        <v>0</v>
      </c>
      <c r="Q6575" s="1">
        <v>0</v>
      </c>
      <c r="S6575" s="1">
        <v>0</v>
      </c>
      <c r="U6575" s="1">
        <v>0</v>
      </c>
      <c r="W6575" s="1">
        <v>0</v>
      </c>
      <c r="Y6575" s="1">
        <v>0</v>
      </c>
      <c r="AA6575" s="1">
        <v>0</v>
      </c>
      <c r="AC6575" s="1">
        <v>0</v>
      </c>
      <c r="AE6575" s="1">
        <v>0</v>
      </c>
      <c r="AG6575" s="1">
        <v>1</v>
      </c>
      <c r="AH6575" s="1">
        <v>0</v>
      </c>
    </row>
    <row r="6576" spans="1:34">
      <c r="A6576" s="1" t="s">
        <v>16827</v>
      </c>
      <c r="B6576" s="1" t="s">
        <v>16828</v>
      </c>
      <c r="C6576" s="1" t="s">
        <v>149</v>
      </c>
      <c r="D6576" s="1">
        <v>2</v>
      </c>
      <c r="E6576" s="1">
        <v>44323</v>
      </c>
      <c r="F6576" s="1" t="s">
        <v>20332</v>
      </c>
      <c r="G6576" s="1" t="s">
        <v>72</v>
      </c>
      <c r="H6576" s="1" t="s">
        <v>65</v>
      </c>
      <c r="I6576" s="1">
        <v>0.8</v>
      </c>
      <c r="J6576" s="1" t="s">
        <v>75</v>
      </c>
      <c r="K6576" s="1">
        <v>0</v>
      </c>
      <c r="M6576" s="1">
        <v>0</v>
      </c>
      <c r="O6576" s="1">
        <v>0</v>
      </c>
      <c r="Q6576" s="1">
        <v>0</v>
      </c>
      <c r="S6576" s="1">
        <v>0</v>
      </c>
      <c r="U6576" s="1">
        <v>0</v>
      </c>
      <c r="W6576" s="1">
        <v>0</v>
      </c>
      <c r="Y6576" s="1">
        <v>0</v>
      </c>
      <c r="AA6576" s="1">
        <v>0</v>
      </c>
      <c r="AC6576" s="1">
        <v>0</v>
      </c>
      <c r="AE6576" s="1">
        <v>0</v>
      </c>
      <c r="AG6576" s="1">
        <v>1</v>
      </c>
      <c r="AH6576" s="1">
        <v>0</v>
      </c>
    </row>
    <row r="6577" spans="1:34">
      <c r="A6577" s="1" t="s">
        <v>16829</v>
      </c>
      <c r="B6577" s="1" t="s">
        <v>16830</v>
      </c>
      <c r="C6577" s="1" t="s">
        <v>302</v>
      </c>
      <c r="D6577" s="1">
        <v>8</v>
      </c>
      <c r="E6577" s="4">
        <v>44711</v>
      </c>
      <c r="F6577" s="1" t="s">
        <v>16831</v>
      </c>
      <c r="G6577" s="1" t="s">
        <v>80</v>
      </c>
      <c r="H6577" s="1" t="s">
        <v>73</v>
      </c>
      <c r="I6577" s="1">
        <v>0</v>
      </c>
      <c r="J6577" s="1" t="s">
        <v>6216</v>
      </c>
      <c r="K6577" s="1">
        <v>0.8</v>
      </c>
      <c r="L6577" s="1" t="s">
        <v>75</v>
      </c>
      <c r="M6577" s="1">
        <v>0</v>
      </c>
      <c r="O6577" s="1">
        <v>0</v>
      </c>
      <c r="Q6577" s="1">
        <v>0</v>
      </c>
      <c r="S6577" s="1">
        <v>0</v>
      </c>
      <c r="U6577" s="1">
        <v>0</v>
      </c>
      <c r="W6577" s="1">
        <v>0</v>
      </c>
      <c r="Y6577" s="1">
        <v>0</v>
      </c>
      <c r="AA6577" s="1">
        <v>0</v>
      </c>
      <c r="AC6577" s="1">
        <v>0</v>
      </c>
      <c r="AE6577" s="1">
        <v>0</v>
      </c>
      <c r="AG6577" s="1">
        <v>2</v>
      </c>
      <c r="AH6577" s="1">
        <v>7000</v>
      </c>
    </row>
    <row r="6578" spans="1:34">
      <c r="A6578" s="1" t="s">
        <v>16832</v>
      </c>
      <c r="B6578" s="1" t="s">
        <v>16833</v>
      </c>
      <c r="C6578" s="1" t="s">
        <v>190</v>
      </c>
      <c r="D6578" s="1">
        <v>48</v>
      </c>
      <c r="E6578" s="1">
        <v>41606</v>
      </c>
      <c r="F6578" s="1" t="s">
        <v>20332</v>
      </c>
      <c r="G6578" s="1" t="s">
        <v>72</v>
      </c>
      <c r="H6578" s="1" t="s">
        <v>65</v>
      </c>
      <c r="I6578" s="1">
        <v>0.8</v>
      </c>
      <c r="J6578" s="1" t="s">
        <v>75</v>
      </c>
      <c r="K6578" s="1">
        <v>0</v>
      </c>
      <c r="M6578" s="1">
        <v>0</v>
      </c>
      <c r="O6578" s="1">
        <v>0</v>
      </c>
      <c r="Q6578" s="1">
        <v>0</v>
      </c>
      <c r="S6578" s="1">
        <v>0</v>
      </c>
      <c r="U6578" s="1">
        <v>0</v>
      </c>
      <c r="W6578" s="1">
        <v>0</v>
      </c>
      <c r="Y6578" s="1">
        <v>0</v>
      </c>
      <c r="AA6578" s="1">
        <v>0</v>
      </c>
      <c r="AC6578" s="1">
        <v>0</v>
      </c>
      <c r="AE6578" s="1">
        <v>0</v>
      </c>
      <c r="AG6578" s="1">
        <v>1</v>
      </c>
      <c r="AH6578" s="1">
        <v>0</v>
      </c>
    </row>
    <row r="6579" spans="1:34">
      <c r="A6579" s="1" t="s">
        <v>16834</v>
      </c>
      <c r="B6579" s="1" t="s">
        <v>16835</v>
      </c>
      <c r="C6579" s="1" t="s">
        <v>199</v>
      </c>
      <c r="D6579" s="1">
        <v>1</v>
      </c>
      <c r="E6579" s="1">
        <v>44268</v>
      </c>
      <c r="F6579" s="1" t="s">
        <v>20332</v>
      </c>
      <c r="G6579" s="1" t="s">
        <v>72</v>
      </c>
      <c r="H6579" s="1" t="s">
        <v>65</v>
      </c>
      <c r="I6579" s="1">
        <v>0.4</v>
      </c>
      <c r="J6579" s="1" t="s">
        <v>75</v>
      </c>
      <c r="K6579" s="1">
        <v>0</v>
      </c>
      <c r="M6579" s="1">
        <v>0</v>
      </c>
      <c r="O6579" s="1">
        <v>0</v>
      </c>
      <c r="Q6579" s="1">
        <v>0</v>
      </c>
      <c r="S6579" s="1">
        <v>0</v>
      </c>
      <c r="U6579" s="1">
        <v>0</v>
      </c>
      <c r="W6579" s="1">
        <v>0</v>
      </c>
      <c r="Y6579" s="1">
        <v>0</v>
      </c>
      <c r="AA6579" s="1">
        <v>0</v>
      </c>
      <c r="AC6579" s="1">
        <v>0</v>
      </c>
      <c r="AE6579" s="1">
        <v>0</v>
      </c>
      <c r="AG6579" s="1">
        <v>1</v>
      </c>
      <c r="AH6579" s="1">
        <v>0</v>
      </c>
    </row>
    <row r="6580" spans="1:34">
      <c r="A6580" s="1" t="s">
        <v>16836</v>
      </c>
      <c r="B6580" s="1" t="s">
        <v>16837</v>
      </c>
      <c r="C6580" s="1" t="s">
        <v>112</v>
      </c>
      <c r="D6580" s="1">
        <v>33</v>
      </c>
      <c r="E6580" s="4">
        <v>44559</v>
      </c>
      <c r="F6580" s="1" t="s">
        <v>16838</v>
      </c>
      <c r="G6580" s="1" t="s">
        <v>72</v>
      </c>
      <c r="H6580" s="1" t="s">
        <v>65</v>
      </c>
      <c r="I6580" s="1">
        <v>0.4</v>
      </c>
      <c r="J6580" s="1" t="s">
        <v>75</v>
      </c>
      <c r="K6580" s="1">
        <v>0</v>
      </c>
      <c r="M6580" s="1">
        <v>0</v>
      </c>
      <c r="O6580" s="1">
        <v>0</v>
      </c>
      <c r="Q6580" s="1">
        <v>0</v>
      </c>
      <c r="S6580" s="1">
        <v>0</v>
      </c>
      <c r="U6580" s="1">
        <v>0</v>
      </c>
      <c r="W6580" s="1">
        <v>0</v>
      </c>
      <c r="Y6580" s="1">
        <v>0</v>
      </c>
      <c r="AA6580" s="1">
        <v>0</v>
      </c>
      <c r="AC6580" s="1">
        <v>0</v>
      </c>
      <c r="AE6580" s="1">
        <v>0</v>
      </c>
      <c r="AG6580" s="1">
        <v>1</v>
      </c>
      <c r="AH6580" s="1">
        <v>0</v>
      </c>
    </row>
    <row r="6581" spans="1:34">
      <c r="A6581" s="1" t="s">
        <v>16839</v>
      </c>
      <c r="B6581" s="1" t="s">
        <v>16840</v>
      </c>
      <c r="C6581" s="1" t="s">
        <v>903</v>
      </c>
      <c r="D6581" s="1" t="s">
        <v>16841</v>
      </c>
      <c r="E6581" s="4">
        <v>44643</v>
      </c>
      <c r="F6581" s="1" t="s">
        <v>16842</v>
      </c>
      <c r="G6581" s="1" t="s">
        <v>80</v>
      </c>
      <c r="H6581" s="1" t="s">
        <v>73</v>
      </c>
      <c r="I6581" s="1">
        <v>0</v>
      </c>
      <c r="J6581" s="1" t="s">
        <v>74</v>
      </c>
      <c r="K6581" s="1">
        <v>0.6</v>
      </c>
      <c r="L6581" s="1" t="s">
        <v>82</v>
      </c>
      <c r="M6581" s="1">
        <v>0.65</v>
      </c>
      <c r="N6581" s="1" t="s">
        <v>83</v>
      </c>
      <c r="O6581" s="1">
        <v>0.7</v>
      </c>
      <c r="P6581" s="1" t="s">
        <v>84</v>
      </c>
      <c r="Q6581" s="1">
        <v>0.75</v>
      </c>
      <c r="R6581" s="1" t="s">
        <v>85</v>
      </c>
      <c r="S6581" s="1">
        <v>0</v>
      </c>
      <c r="U6581" s="1">
        <v>0</v>
      </c>
      <c r="W6581" s="1">
        <v>0</v>
      </c>
      <c r="Y6581" s="1">
        <v>0</v>
      </c>
      <c r="AA6581" s="1">
        <v>0</v>
      </c>
      <c r="AC6581" s="1">
        <v>0</v>
      </c>
      <c r="AE6581" s="1">
        <v>0</v>
      </c>
      <c r="AG6581" s="1">
        <v>4</v>
      </c>
      <c r="AH6581" s="1">
        <v>10000</v>
      </c>
    </row>
    <row r="6582" spans="1:34">
      <c r="A6582" s="1" t="s">
        <v>16843</v>
      </c>
      <c r="B6582" s="1" t="s">
        <v>16844</v>
      </c>
      <c r="C6582" s="1" t="s">
        <v>129</v>
      </c>
      <c r="D6582" s="1">
        <v>13</v>
      </c>
      <c r="E6582" s="1">
        <v>44053</v>
      </c>
      <c r="F6582" s="1" t="s">
        <v>20332</v>
      </c>
      <c r="G6582" s="1" t="s">
        <v>72</v>
      </c>
      <c r="H6582" s="1" t="s">
        <v>65</v>
      </c>
      <c r="I6582" s="1">
        <v>0.6</v>
      </c>
      <c r="J6582" s="1" t="s">
        <v>75</v>
      </c>
      <c r="K6582" s="1">
        <v>0</v>
      </c>
      <c r="M6582" s="1">
        <v>0</v>
      </c>
      <c r="O6582" s="1">
        <v>0</v>
      </c>
      <c r="Q6582" s="1">
        <v>0</v>
      </c>
      <c r="S6582" s="1">
        <v>0</v>
      </c>
      <c r="U6582" s="1">
        <v>0</v>
      </c>
      <c r="W6582" s="1">
        <v>0</v>
      </c>
      <c r="Y6582" s="1">
        <v>0</v>
      </c>
      <c r="AA6582" s="1">
        <v>0</v>
      </c>
      <c r="AC6582" s="1">
        <v>0</v>
      </c>
      <c r="AE6582" s="1">
        <v>0</v>
      </c>
      <c r="AG6582" s="1">
        <v>1</v>
      </c>
      <c r="AH6582" s="1">
        <v>0</v>
      </c>
    </row>
    <row r="6583" spans="1:34">
      <c r="A6583" s="1" t="s">
        <v>16845</v>
      </c>
      <c r="B6583" s="1" t="s">
        <v>16846</v>
      </c>
      <c r="C6583" s="1" t="s">
        <v>95</v>
      </c>
      <c r="D6583" s="1">
        <v>11</v>
      </c>
      <c r="E6583" s="4">
        <v>44711</v>
      </c>
      <c r="F6583" s="1" t="s">
        <v>16847</v>
      </c>
      <c r="G6583" s="1" t="s">
        <v>72</v>
      </c>
      <c r="H6583" s="1" t="s">
        <v>65</v>
      </c>
      <c r="I6583" s="1">
        <v>0.8</v>
      </c>
      <c r="J6583" s="1" t="s">
        <v>75</v>
      </c>
      <c r="K6583" s="1">
        <v>0</v>
      </c>
      <c r="M6583" s="1">
        <v>0</v>
      </c>
      <c r="O6583" s="1">
        <v>0</v>
      </c>
      <c r="Q6583" s="1">
        <v>0</v>
      </c>
      <c r="S6583" s="1">
        <v>0</v>
      </c>
      <c r="U6583" s="1">
        <v>0</v>
      </c>
      <c r="W6583" s="1">
        <v>0</v>
      </c>
      <c r="Y6583" s="1">
        <v>0</v>
      </c>
      <c r="AA6583" s="1">
        <v>0</v>
      </c>
      <c r="AC6583" s="1">
        <v>0</v>
      </c>
      <c r="AE6583" s="1">
        <v>0</v>
      </c>
      <c r="AG6583" s="1">
        <v>1</v>
      </c>
      <c r="AH6583" s="1">
        <v>0</v>
      </c>
    </row>
    <row r="6584" spans="1:34">
      <c r="A6584" s="1" t="s">
        <v>16848</v>
      </c>
      <c r="B6584" s="1" t="s">
        <v>16849</v>
      </c>
      <c r="C6584" s="1" t="s">
        <v>840</v>
      </c>
      <c r="D6584" s="1">
        <v>5</v>
      </c>
      <c r="E6584" s="4">
        <v>44679</v>
      </c>
      <c r="F6584" s="1" t="s">
        <v>16850</v>
      </c>
      <c r="G6584" s="1" t="s">
        <v>72</v>
      </c>
      <c r="H6584" s="1" t="s">
        <v>65</v>
      </c>
      <c r="I6584" s="1">
        <v>0.8</v>
      </c>
      <c r="J6584" s="1" t="s">
        <v>75</v>
      </c>
      <c r="K6584" s="1">
        <v>0</v>
      </c>
      <c r="M6584" s="1">
        <v>0</v>
      </c>
      <c r="O6584" s="1">
        <v>0</v>
      </c>
      <c r="Q6584" s="1">
        <v>0</v>
      </c>
      <c r="S6584" s="1">
        <v>0</v>
      </c>
      <c r="U6584" s="1">
        <v>0</v>
      </c>
      <c r="W6584" s="1">
        <v>0</v>
      </c>
      <c r="Y6584" s="1">
        <v>0</v>
      </c>
      <c r="AA6584" s="1">
        <v>0</v>
      </c>
      <c r="AC6584" s="1">
        <v>0</v>
      </c>
      <c r="AE6584" s="1">
        <v>0</v>
      </c>
      <c r="AG6584" s="1">
        <v>1</v>
      </c>
      <c r="AH6584" s="1">
        <v>0</v>
      </c>
    </row>
    <row r="6585" spans="1:34">
      <c r="A6585" s="1" t="s">
        <v>16851</v>
      </c>
      <c r="B6585" s="1" t="s">
        <v>16852</v>
      </c>
      <c r="C6585" s="1" t="s">
        <v>132</v>
      </c>
      <c r="D6585" s="1">
        <v>1</v>
      </c>
      <c r="E6585" s="1">
        <v>39164</v>
      </c>
      <c r="F6585" s="1" t="s">
        <v>20332</v>
      </c>
      <c r="G6585" s="1" t="s">
        <v>72</v>
      </c>
      <c r="H6585" s="1" t="s">
        <v>65</v>
      </c>
      <c r="I6585" s="1">
        <v>0.8</v>
      </c>
      <c r="J6585" s="1" t="s">
        <v>75</v>
      </c>
      <c r="K6585" s="1">
        <v>0</v>
      </c>
      <c r="M6585" s="1">
        <v>0</v>
      </c>
      <c r="O6585" s="1">
        <v>0</v>
      </c>
      <c r="Q6585" s="1">
        <v>0</v>
      </c>
      <c r="S6585" s="1">
        <v>0</v>
      </c>
      <c r="U6585" s="1">
        <v>0</v>
      </c>
      <c r="W6585" s="1">
        <v>0</v>
      </c>
      <c r="Y6585" s="1">
        <v>0</v>
      </c>
      <c r="AA6585" s="1">
        <v>0</v>
      </c>
      <c r="AC6585" s="1">
        <v>0</v>
      </c>
      <c r="AE6585" s="1">
        <v>0</v>
      </c>
      <c r="AG6585" s="1">
        <v>1</v>
      </c>
      <c r="AH6585" s="1">
        <v>0</v>
      </c>
    </row>
    <row r="6586" spans="1:34">
      <c r="A6586" s="1" t="s">
        <v>16853</v>
      </c>
      <c r="B6586" s="1" t="s">
        <v>16854</v>
      </c>
      <c r="C6586" s="1" t="s">
        <v>302</v>
      </c>
      <c r="D6586" s="1">
        <v>10</v>
      </c>
      <c r="E6586" s="4">
        <v>44707</v>
      </c>
      <c r="F6586" s="1" t="s">
        <v>16855</v>
      </c>
      <c r="G6586" s="1" t="s">
        <v>80</v>
      </c>
      <c r="H6586" s="1" t="s">
        <v>73</v>
      </c>
      <c r="I6586" s="1">
        <v>0</v>
      </c>
      <c r="J6586" s="1" t="s">
        <v>1194</v>
      </c>
      <c r="K6586" s="1">
        <v>0.8</v>
      </c>
      <c r="L6586" s="1" t="s">
        <v>75</v>
      </c>
      <c r="M6586" s="1">
        <v>0</v>
      </c>
      <c r="O6586" s="1">
        <v>0</v>
      </c>
      <c r="Q6586" s="1">
        <v>0</v>
      </c>
      <c r="S6586" s="1">
        <v>0</v>
      </c>
      <c r="U6586" s="1">
        <v>0</v>
      </c>
      <c r="W6586" s="1">
        <v>0</v>
      </c>
      <c r="Y6586" s="1">
        <v>0</v>
      </c>
      <c r="AA6586" s="1">
        <v>0</v>
      </c>
      <c r="AC6586" s="1">
        <v>0</v>
      </c>
      <c r="AE6586" s="1">
        <v>0</v>
      </c>
      <c r="AG6586" s="1">
        <v>2</v>
      </c>
      <c r="AH6586" s="1">
        <v>12500</v>
      </c>
    </row>
    <row r="6587" spans="1:34">
      <c r="A6587" s="1" t="s">
        <v>16856</v>
      </c>
      <c r="B6587" s="1" t="s">
        <v>16857</v>
      </c>
      <c r="C6587" s="1" t="s">
        <v>156</v>
      </c>
      <c r="D6587" s="1">
        <v>4</v>
      </c>
      <c r="E6587" s="4">
        <v>44644</v>
      </c>
      <c r="F6587" s="1" t="s">
        <v>16858</v>
      </c>
      <c r="G6587" s="1" t="s">
        <v>72</v>
      </c>
      <c r="H6587" s="1" t="s">
        <v>65</v>
      </c>
      <c r="I6587" s="1">
        <v>0.7</v>
      </c>
      <c r="J6587" s="1" t="s">
        <v>75</v>
      </c>
      <c r="K6587" s="1">
        <v>0</v>
      </c>
      <c r="M6587" s="1">
        <v>0</v>
      </c>
      <c r="O6587" s="1">
        <v>0</v>
      </c>
      <c r="Q6587" s="1">
        <v>0</v>
      </c>
      <c r="S6587" s="1">
        <v>0</v>
      </c>
      <c r="U6587" s="1">
        <v>0</v>
      </c>
      <c r="W6587" s="1">
        <v>0</v>
      </c>
      <c r="Y6587" s="1">
        <v>0</v>
      </c>
      <c r="AA6587" s="1">
        <v>0</v>
      </c>
      <c r="AC6587" s="1">
        <v>0</v>
      </c>
      <c r="AE6587" s="1">
        <v>0</v>
      </c>
      <c r="AG6587" s="1">
        <v>1</v>
      </c>
      <c r="AH6587" s="1">
        <v>0</v>
      </c>
    </row>
    <row r="6588" spans="1:34">
      <c r="A6588" s="1" t="s">
        <v>16859</v>
      </c>
      <c r="B6588" s="1" t="s">
        <v>16860</v>
      </c>
      <c r="C6588" s="1" t="s">
        <v>443</v>
      </c>
      <c r="D6588" s="1">
        <v>6</v>
      </c>
      <c r="E6588" s="1">
        <v>44741</v>
      </c>
      <c r="F6588" s="1" t="s">
        <v>20823</v>
      </c>
      <c r="G6588" s="1" t="s">
        <v>72</v>
      </c>
      <c r="H6588" s="1" t="s">
        <v>65</v>
      </c>
      <c r="I6588" s="1">
        <v>0.8</v>
      </c>
      <c r="J6588" s="1" t="s">
        <v>75</v>
      </c>
      <c r="K6588" s="1">
        <v>0</v>
      </c>
      <c r="M6588" s="1">
        <v>0</v>
      </c>
      <c r="O6588" s="1">
        <v>0</v>
      </c>
      <c r="Q6588" s="1">
        <v>0</v>
      </c>
      <c r="S6588" s="1">
        <v>0</v>
      </c>
      <c r="U6588" s="1">
        <v>0</v>
      </c>
      <c r="W6588" s="1">
        <v>0</v>
      </c>
      <c r="Y6588" s="1">
        <v>0</v>
      </c>
      <c r="AA6588" s="1">
        <v>0</v>
      </c>
      <c r="AC6588" s="1">
        <v>0</v>
      </c>
      <c r="AE6588" s="1">
        <v>0</v>
      </c>
      <c r="AG6588" s="1">
        <v>1</v>
      </c>
      <c r="AH6588" s="1">
        <v>0</v>
      </c>
    </row>
    <row r="6589" spans="1:34">
      <c r="A6589" s="1" t="s">
        <v>16861</v>
      </c>
      <c r="B6589" s="1" t="s">
        <v>16862</v>
      </c>
      <c r="C6589" s="1" t="s">
        <v>235</v>
      </c>
      <c r="D6589" s="1">
        <v>19</v>
      </c>
      <c r="E6589" s="1">
        <v>41891</v>
      </c>
      <c r="F6589" s="1" t="s">
        <v>20332</v>
      </c>
      <c r="G6589" s="1" t="s">
        <v>72</v>
      </c>
      <c r="H6589" s="1" t="s">
        <v>65</v>
      </c>
      <c r="I6589" s="1">
        <v>0.5</v>
      </c>
      <c r="J6589" s="1" t="s">
        <v>75</v>
      </c>
      <c r="K6589" s="1">
        <v>0</v>
      </c>
      <c r="M6589" s="1">
        <v>0</v>
      </c>
      <c r="O6589" s="1">
        <v>0</v>
      </c>
      <c r="Q6589" s="1">
        <v>0</v>
      </c>
      <c r="S6589" s="1">
        <v>0</v>
      </c>
      <c r="U6589" s="1">
        <v>0</v>
      </c>
      <c r="W6589" s="1">
        <v>0</v>
      </c>
      <c r="Y6589" s="1">
        <v>0</v>
      </c>
      <c r="AA6589" s="1">
        <v>0</v>
      </c>
      <c r="AC6589" s="1">
        <v>0</v>
      </c>
      <c r="AE6589" s="1">
        <v>0</v>
      </c>
      <c r="AG6589" s="1">
        <v>1</v>
      </c>
      <c r="AH6589" s="1">
        <v>0</v>
      </c>
    </row>
    <row r="6590" spans="1:34">
      <c r="A6590" s="1" t="s">
        <v>16863</v>
      </c>
      <c r="B6590" s="1" t="s">
        <v>16864</v>
      </c>
      <c r="C6590" s="1" t="s">
        <v>199</v>
      </c>
      <c r="D6590" s="1">
        <v>25</v>
      </c>
      <c r="E6590" s="1">
        <v>42215</v>
      </c>
      <c r="F6590" s="1" t="s">
        <v>20332</v>
      </c>
      <c r="G6590" s="1" t="s">
        <v>72</v>
      </c>
      <c r="H6590" s="1" t="s">
        <v>73</v>
      </c>
      <c r="I6590" s="1">
        <v>0</v>
      </c>
      <c r="J6590" s="1" t="s">
        <v>74</v>
      </c>
      <c r="K6590" s="1">
        <v>0.8</v>
      </c>
      <c r="L6590" s="1" t="s">
        <v>75</v>
      </c>
      <c r="M6590" s="1">
        <v>0</v>
      </c>
      <c r="O6590" s="1">
        <v>0</v>
      </c>
      <c r="Q6590" s="1">
        <v>0</v>
      </c>
      <c r="S6590" s="1">
        <v>0</v>
      </c>
      <c r="U6590" s="1">
        <v>0</v>
      </c>
      <c r="W6590" s="1">
        <v>0</v>
      </c>
      <c r="Y6590" s="1">
        <v>0</v>
      </c>
      <c r="AA6590" s="1">
        <v>0</v>
      </c>
      <c r="AC6590" s="1">
        <v>0</v>
      </c>
      <c r="AE6590" s="1">
        <v>0</v>
      </c>
      <c r="AG6590" s="1">
        <v>2</v>
      </c>
      <c r="AH6590" s="1">
        <v>10000</v>
      </c>
    </row>
    <row r="6591" spans="1:34">
      <c r="A6591" s="1" t="s">
        <v>16865</v>
      </c>
      <c r="B6591" s="1" t="s">
        <v>16866</v>
      </c>
      <c r="C6591" s="1" t="s">
        <v>112</v>
      </c>
      <c r="D6591" s="1">
        <v>29</v>
      </c>
      <c r="E6591" s="4">
        <v>44558</v>
      </c>
      <c r="F6591" s="1" t="s">
        <v>16867</v>
      </c>
      <c r="G6591" s="1" t="s">
        <v>72</v>
      </c>
      <c r="H6591" s="1" t="s">
        <v>65</v>
      </c>
      <c r="I6591" s="1">
        <v>0.7</v>
      </c>
      <c r="J6591" s="1" t="s">
        <v>75</v>
      </c>
      <c r="K6591" s="1">
        <v>0</v>
      </c>
      <c r="M6591" s="1">
        <v>0</v>
      </c>
      <c r="O6591" s="1">
        <v>0</v>
      </c>
      <c r="Q6591" s="1">
        <v>0</v>
      </c>
      <c r="S6591" s="1">
        <v>0</v>
      </c>
      <c r="U6591" s="1">
        <v>0</v>
      </c>
      <c r="W6591" s="1">
        <v>0</v>
      </c>
      <c r="Y6591" s="1">
        <v>0</v>
      </c>
      <c r="AA6591" s="1">
        <v>0</v>
      </c>
      <c r="AC6591" s="1">
        <v>0</v>
      </c>
      <c r="AE6591" s="1">
        <v>0</v>
      </c>
      <c r="AG6591" s="1">
        <v>1</v>
      </c>
      <c r="AH6591" s="1">
        <v>0</v>
      </c>
    </row>
    <row r="6592" spans="1:34">
      <c r="A6592" s="1" t="s">
        <v>16868</v>
      </c>
      <c r="B6592" s="1" t="s">
        <v>16869</v>
      </c>
      <c r="C6592" s="1" t="s">
        <v>252</v>
      </c>
      <c r="D6592" s="1" t="s">
        <v>20824</v>
      </c>
      <c r="E6592" s="1">
        <v>41401</v>
      </c>
      <c r="F6592" s="1" t="s">
        <v>20332</v>
      </c>
      <c r="G6592" s="1" t="s">
        <v>72</v>
      </c>
      <c r="H6592" s="1" t="s">
        <v>73</v>
      </c>
      <c r="I6592" s="1">
        <v>0</v>
      </c>
      <c r="J6592" s="1" t="s">
        <v>89</v>
      </c>
      <c r="K6592" s="1">
        <v>0.7</v>
      </c>
      <c r="L6592" s="1" t="s">
        <v>75</v>
      </c>
      <c r="M6592" s="1">
        <v>0</v>
      </c>
      <c r="O6592" s="1">
        <v>0</v>
      </c>
      <c r="Q6592" s="1">
        <v>0</v>
      </c>
      <c r="S6592" s="1">
        <v>0</v>
      </c>
      <c r="U6592" s="1">
        <v>0</v>
      </c>
      <c r="W6592" s="1">
        <v>0</v>
      </c>
      <c r="Y6592" s="1">
        <v>0</v>
      </c>
      <c r="AA6592" s="1">
        <v>0</v>
      </c>
      <c r="AC6592" s="1">
        <v>0</v>
      </c>
      <c r="AE6592" s="1">
        <v>0</v>
      </c>
      <c r="AG6592" s="1">
        <v>2</v>
      </c>
      <c r="AH6592" s="1">
        <v>12000</v>
      </c>
    </row>
    <row r="6593" spans="1:34">
      <c r="A6593" s="1" t="s">
        <v>16870</v>
      </c>
      <c r="B6593" s="1" t="s">
        <v>16871</v>
      </c>
      <c r="C6593" s="1" t="s">
        <v>840</v>
      </c>
      <c r="H6593" s="1" t="s">
        <v>65</v>
      </c>
      <c r="I6593" s="1" t="s">
        <v>66</v>
      </c>
      <c r="V6593" s="1" t="s">
        <v>67</v>
      </c>
    </row>
    <row r="6594" spans="1:34">
      <c r="A6594" s="1" t="s">
        <v>16872</v>
      </c>
      <c r="B6594" s="1" t="s">
        <v>16873</v>
      </c>
      <c r="C6594" s="1" t="s">
        <v>159</v>
      </c>
      <c r="D6594" s="1">
        <v>2</v>
      </c>
      <c r="E6594" s="1">
        <v>44310</v>
      </c>
      <c r="F6594" s="1" t="s">
        <v>20332</v>
      </c>
      <c r="G6594" s="1" t="s">
        <v>72</v>
      </c>
      <c r="H6594" s="1" t="s">
        <v>65</v>
      </c>
      <c r="I6594" s="1">
        <v>0.4</v>
      </c>
      <c r="J6594" s="1" t="s">
        <v>75</v>
      </c>
      <c r="K6594" s="1">
        <v>0</v>
      </c>
      <c r="M6594" s="1">
        <v>0</v>
      </c>
      <c r="O6594" s="1">
        <v>0</v>
      </c>
      <c r="Q6594" s="1">
        <v>0</v>
      </c>
      <c r="S6594" s="1">
        <v>0</v>
      </c>
      <c r="U6594" s="1">
        <v>0</v>
      </c>
      <c r="W6594" s="1">
        <v>0</v>
      </c>
      <c r="Y6594" s="1">
        <v>0</v>
      </c>
      <c r="AA6594" s="1">
        <v>0</v>
      </c>
      <c r="AC6594" s="1">
        <v>0</v>
      </c>
      <c r="AE6594" s="1">
        <v>0</v>
      </c>
      <c r="AG6594" s="1">
        <v>1</v>
      </c>
      <c r="AH6594" s="1">
        <v>0</v>
      </c>
    </row>
    <row r="6595" spans="1:34">
      <c r="A6595" s="1" t="s">
        <v>16874</v>
      </c>
      <c r="B6595" s="1" t="s">
        <v>16875</v>
      </c>
      <c r="C6595" s="1" t="s">
        <v>369</v>
      </c>
      <c r="D6595" s="1">
        <v>41</v>
      </c>
      <c r="E6595" s="4">
        <v>44551</v>
      </c>
      <c r="F6595" s="1" t="s">
        <v>16876</v>
      </c>
      <c r="G6595" s="1" t="s">
        <v>72</v>
      </c>
      <c r="H6595" s="1" t="s">
        <v>73</v>
      </c>
      <c r="I6595" s="1">
        <v>0</v>
      </c>
      <c r="J6595" s="1" t="s">
        <v>74</v>
      </c>
      <c r="K6595" s="1">
        <v>0.8</v>
      </c>
      <c r="L6595" s="1" t="s">
        <v>75</v>
      </c>
      <c r="M6595" s="1">
        <v>0</v>
      </c>
      <c r="O6595" s="1">
        <v>0</v>
      </c>
      <c r="Q6595" s="1">
        <v>0</v>
      </c>
      <c r="S6595" s="1">
        <v>0</v>
      </c>
      <c r="U6595" s="1">
        <v>0</v>
      </c>
      <c r="W6595" s="1">
        <v>0</v>
      </c>
      <c r="Y6595" s="1">
        <v>0</v>
      </c>
      <c r="AA6595" s="1">
        <v>0</v>
      </c>
      <c r="AC6595" s="1">
        <v>0</v>
      </c>
      <c r="AE6595" s="1">
        <v>0</v>
      </c>
      <c r="AG6595" s="1">
        <v>2</v>
      </c>
      <c r="AH6595" s="1">
        <v>10000</v>
      </c>
    </row>
    <row r="6596" spans="1:34">
      <c r="A6596" s="1" t="s">
        <v>16877</v>
      </c>
      <c r="B6596" s="1" t="s">
        <v>16878</v>
      </c>
      <c r="C6596" s="1" t="s">
        <v>129</v>
      </c>
      <c r="D6596" s="1">
        <v>27</v>
      </c>
      <c r="E6596" s="1">
        <v>41607</v>
      </c>
      <c r="F6596" s="1" t="s">
        <v>20332</v>
      </c>
      <c r="G6596" s="1" t="s">
        <v>72</v>
      </c>
      <c r="H6596" s="1" t="s">
        <v>65</v>
      </c>
      <c r="I6596" s="1">
        <v>0.7</v>
      </c>
      <c r="J6596" s="1" t="s">
        <v>75</v>
      </c>
      <c r="K6596" s="1">
        <v>0</v>
      </c>
      <c r="M6596" s="1">
        <v>0</v>
      </c>
      <c r="O6596" s="1">
        <v>0</v>
      </c>
      <c r="Q6596" s="1">
        <v>0</v>
      </c>
      <c r="S6596" s="1">
        <v>0</v>
      </c>
      <c r="U6596" s="1">
        <v>0</v>
      </c>
      <c r="W6596" s="1">
        <v>0</v>
      </c>
      <c r="Y6596" s="1">
        <v>0</v>
      </c>
      <c r="AA6596" s="1">
        <v>0</v>
      </c>
      <c r="AC6596" s="1">
        <v>0</v>
      </c>
      <c r="AE6596" s="1">
        <v>0</v>
      </c>
      <c r="AG6596" s="1">
        <v>1</v>
      </c>
      <c r="AH6596" s="1">
        <v>0</v>
      </c>
    </row>
    <row r="6597" spans="1:34">
      <c r="A6597" s="1" t="s">
        <v>16879</v>
      </c>
      <c r="B6597" s="1" t="s">
        <v>16880</v>
      </c>
      <c r="C6597" s="1" t="s">
        <v>903</v>
      </c>
      <c r="D6597" s="1">
        <v>5</v>
      </c>
      <c r="E6597" s="4">
        <v>44627</v>
      </c>
      <c r="F6597" s="1" t="s">
        <v>16881</v>
      </c>
      <c r="G6597" s="1" t="s">
        <v>80</v>
      </c>
      <c r="H6597" s="1" t="s">
        <v>73</v>
      </c>
      <c r="I6597" s="1">
        <v>0.4</v>
      </c>
      <c r="J6597" s="1" t="s">
        <v>82</v>
      </c>
      <c r="K6597" s="1">
        <v>0.5</v>
      </c>
      <c r="L6597" s="1" t="s">
        <v>83</v>
      </c>
      <c r="M6597" s="1">
        <v>0.6</v>
      </c>
      <c r="N6597" s="1" t="s">
        <v>84</v>
      </c>
      <c r="O6597" s="1">
        <v>0.7</v>
      </c>
      <c r="P6597" s="1" t="s">
        <v>85</v>
      </c>
      <c r="Q6597" s="1">
        <v>0</v>
      </c>
      <c r="S6597" s="1">
        <v>0</v>
      </c>
      <c r="U6597" s="1">
        <v>0</v>
      </c>
      <c r="W6597" s="1">
        <v>0</v>
      </c>
      <c r="Y6597" s="1">
        <v>0</v>
      </c>
      <c r="AA6597" s="1">
        <v>0</v>
      </c>
      <c r="AC6597" s="1">
        <v>0</v>
      </c>
      <c r="AE6597" s="1">
        <v>0</v>
      </c>
      <c r="AG6597" s="1">
        <v>3</v>
      </c>
      <c r="AH6597" s="1">
        <v>0</v>
      </c>
    </row>
    <row r="6598" spans="1:34">
      <c r="A6598" s="1" t="s">
        <v>16882</v>
      </c>
      <c r="B6598" s="1" t="s">
        <v>16883</v>
      </c>
      <c r="C6598" s="1" t="s">
        <v>903</v>
      </c>
      <c r="D6598" s="1">
        <v>2</v>
      </c>
      <c r="E6598" s="1">
        <v>43879</v>
      </c>
      <c r="F6598" s="1" t="s">
        <v>20332</v>
      </c>
      <c r="G6598" s="1" t="s">
        <v>72</v>
      </c>
      <c r="H6598" s="1" t="s">
        <v>65</v>
      </c>
      <c r="I6598" s="1">
        <v>0.2</v>
      </c>
      <c r="J6598" s="1" t="s">
        <v>75</v>
      </c>
      <c r="K6598" s="1">
        <v>0</v>
      </c>
      <c r="M6598" s="1">
        <v>0</v>
      </c>
      <c r="O6598" s="1">
        <v>0</v>
      </c>
      <c r="Q6598" s="1">
        <v>0</v>
      </c>
      <c r="S6598" s="1">
        <v>0</v>
      </c>
      <c r="U6598" s="1">
        <v>0</v>
      </c>
      <c r="W6598" s="1">
        <v>0</v>
      </c>
      <c r="Y6598" s="1">
        <v>0</v>
      </c>
      <c r="AA6598" s="1">
        <v>0</v>
      </c>
      <c r="AC6598" s="1">
        <v>0</v>
      </c>
      <c r="AE6598" s="1">
        <v>0</v>
      </c>
      <c r="AG6598" s="1">
        <v>1</v>
      </c>
      <c r="AH6598" s="1">
        <v>0</v>
      </c>
    </row>
    <row r="6599" spans="1:34">
      <c r="A6599" s="1" t="s">
        <v>16884</v>
      </c>
      <c r="B6599" s="1" t="s">
        <v>16885</v>
      </c>
      <c r="C6599" s="1" t="s">
        <v>146</v>
      </c>
      <c r="D6599" s="1">
        <v>4</v>
      </c>
      <c r="E6599" s="1">
        <v>43530</v>
      </c>
      <c r="F6599" s="1" t="s">
        <v>20332</v>
      </c>
      <c r="G6599" s="1" t="s">
        <v>72</v>
      </c>
      <c r="H6599" s="1" t="s">
        <v>73</v>
      </c>
      <c r="I6599" s="1">
        <v>0</v>
      </c>
      <c r="J6599" s="1" t="s">
        <v>397</v>
      </c>
      <c r="K6599" s="1">
        <v>0.8</v>
      </c>
      <c r="L6599" s="1" t="s">
        <v>75</v>
      </c>
      <c r="M6599" s="1">
        <v>0</v>
      </c>
      <c r="O6599" s="1">
        <v>0</v>
      </c>
      <c r="Q6599" s="1">
        <v>0</v>
      </c>
      <c r="S6599" s="1">
        <v>0</v>
      </c>
      <c r="U6599" s="1">
        <v>0</v>
      </c>
      <c r="W6599" s="1">
        <v>0</v>
      </c>
      <c r="Y6599" s="1">
        <v>0</v>
      </c>
      <c r="AA6599" s="1">
        <v>0</v>
      </c>
      <c r="AC6599" s="1">
        <v>0</v>
      </c>
      <c r="AE6599" s="1">
        <v>0</v>
      </c>
      <c r="AG6599" s="1">
        <v>2</v>
      </c>
      <c r="AH6599" s="1">
        <v>8000</v>
      </c>
    </row>
    <row r="6600" spans="1:34">
      <c r="A6600" s="1" t="s">
        <v>16886</v>
      </c>
      <c r="B6600" s="1" t="s">
        <v>16887</v>
      </c>
      <c r="C6600" s="1" t="s">
        <v>443</v>
      </c>
      <c r="D6600" s="1">
        <v>37</v>
      </c>
      <c r="E6600" s="1">
        <v>41919</v>
      </c>
      <c r="F6600" s="1" t="s">
        <v>20332</v>
      </c>
      <c r="G6600" s="1" t="s">
        <v>72</v>
      </c>
      <c r="H6600" s="1" t="s">
        <v>73</v>
      </c>
      <c r="I6600" s="1">
        <v>0</v>
      </c>
      <c r="J6600" s="1" t="s">
        <v>74</v>
      </c>
      <c r="K6600" s="1">
        <v>0.8</v>
      </c>
      <c r="L6600" s="1" t="s">
        <v>75</v>
      </c>
      <c r="M6600" s="1">
        <v>0</v>
      </c>
      <c r="O6600" s="1">
        <v>0</v>
      </c>
      <c r="Q6600" s="1">
        <v>0</v>
      </c>
      <c r="S6600" s="1">
        <v>0</v>
      </c>
      <c r="U6600" s="1">
        <v>0</v>
      </c>
      <c r="W6600" s="1">
        <v>0</v>
      </c>
      <c r="Y6600" s="1">
        <v>0</v>
      </c>
      <c r="AA6600" s="1">
        <v>0</v>
      </c>
      <c r="AC6600" s="1">
        <v>0</v>
      </c>
      <c r="AE6600" s="1">
        <v>0</v>
      </c>
      <c r="AG6600" s="1">
        <v>2</v>
      </c>
      <c r="AH6600" s="1">
        <v>10000</v>
      </c>
    </row>
    <row r="6601" spans="1:34">
      <c r="A6601" s="1" t="s">
        <v>16888</v>
      </c>
      <c r="B6601" s="1" t="s">
        <v>16889</v>
      </c>
      <c r="C6601" s="1" t="s">
        <v>279</v>
      </c>
      <c r="D6601" s="1">
        <v>2</v>
      </c>
      <c r="E6601" s="1">
        <v>43885</v>
      </c>
      <c r="F6601" s="1" t="s">
        <v>20332</v>
      </c>
      <c r="G6601" s="1" t="s">
        <v>72</v>
      </c>
      <c r="H6601" s="1" t="s">
        <v>73</v>
      </c>
      <c r="I6601" s="1">
        <v>0</v>
      </c>
      <c r="J6601" s="1" t="s">
        <v>562</v>
      </c>
      <c r="K6601" s="1">
        <v>0.7</v>
      </c>
      <c r="L6601" s="1" t="s">
        <v>75</v>
      </c>
      <c r="M6601" s="1">
        <v>0</v>
      </c>
      <c r="O6601" s="1">
        <v>0</v>
      </c>
      <c r="Q6601" s="1">
        <v>0</v>
      </c>
      <c r="S6601" s="1">
        <v>0</v>
      </c>
      <c r="U6601" s="1">
        <v>0</v>
      </c>
      <c r="W6601" s="1">
        <v>0</v>
      </c>
      <c r="Y6601" s="1">
        <v>0</v>
      </c>
      <c r="AA6601" s="1">
        <v>0</v>
      </c>
      <c r="AC6601" s="1">
        <v>0</v>
      </c>
      <c r="AE6601" s="1">
        <v>0</v>
      </c>
      <c r="AG6601" s="1">
        <v>2</v>
      </c>
      <c r="AH6601" s="1">
        <v>8500</v>
      </c>
    </row>
    <row r="6602" spans="1:34">
      <c r="A6602" s="1" t="s">
        <v>16890</v>
      </c>
      <c r="B6602" s="1" t="s">
        <v>16891</v>
      </c>
      <c r="C6602" s="1" t="s">
        <v>334</v>
      </c>
      <c r="D6602" s="1" t="s">
        <v>20825</v>
      </c>
      <c r="E6602" s="1">
        <v>44250</v>
      </c>
      <c r="F6602" s="1" t="s">
        <v>20332</v>
      </c>
      <c r="G6602" s="1" t="s">
        <v>72</v>
      </c>
      <c r="H6602" s="1" t="s">
        <v>65</v>
      </c>
      <c r="I6602" s="1">
        <v>0.8</v>
      </c>
      <c r="J6602" s="1" t="s">
        <v>75</v>
      </c>
      <c r="K6602" s="1">
        <v>0</v>
      </c>
      <c r="M6602" s="1">
        <v>0</v>
      </c>
      <c r="O6602" s="1">
        <v>0</v>
      </c>
      <c r="Q6602" s="1">
        <v>0</v>
      </c>
      <c r="S6602" s="1">
        <v>0</v>
      </c>
      <c r="U6602" s="1">
        <v>0</v>
      </c>
      <c r="W6602" s="1">
        <v>0</v>
      </c>
      <c r="Y6602" s="1">
        <v>0</v>
      </c>
      <c r="AA6602" s="1">
        <v>0</v>
      </c>
      <c r="AC6602" s="1">
        <v>0</v>
      </c>
      <c r="AE6602" s="1">
        <v>0</v>
      </c>
      <c r="AG6602" s="1">
        <v>1</v>
      </c>
      <c r="AH6602" s="1">
        <v>0</v>
      </c>
    </row>
    <row r="6603" spans="1:34">
      <c r="A6603" s="1" t="s">
        <v>16892</v>
      </c>
      <c r="B6603" s="1" t="s">
        <v>16893</v>
      </c>
      <c r="C6603" s="1" t="s">
        <v>129</v>
      </c>
      <c r="D6603" s="1">
        <v>18</v>
      </c>
      <c r="E6603" s="4">
        <v>44729</v>
      </c>
      <c r="F6603" s="1" t="s">
        <v>16894</v>
      </c>
      <c r="G6603" s="1" t="s">
        <v>72</v>
      </c>
      <c r="H6603" s="1" t="s">
        <v>73</v>
      </c>
      <c r="I6603" s="1">
        <v>0</v>
      </c>
      <c r="J6603" s="1" t="s">
        <v>89</v>
      </c>
      <c r="K6603" s="1">
        <v>0.4</v>
      </c>
      <c r="L6603" s="1" t="s">
        <v>75</v>
      </c>
      <c r="M6603" s="1">
        <v>0</v>
      </c>
      <c r="O6603" s="1">
        <v>0</v>
      </c>
      <c r="Q6603" s="1">
        <v>0</v>
      </c>
      <c r="S6603" s="1">
        <v>0</v>
      </c>
      <c r="U6603" s="1">
        <v>0</v>
      </c>
      <c r="W6603" s="1">
        <v>0</v>
      </c>
      <c r="Y6603" s="1">
        <v>0</v>
      </c>
      <c r="AA6603" s="1">
        <v>0</v>
      </c>
      <c r="AC6603" s="1">
        <v>0</v>
      </c>
      <c r="AE6603" s="1">
        <v>0</v>
      </c>
      <c r="AG6603" s="1">
        <v>2</v>
      </c>
      <c r="AH6603" s="1">
        <v>12000</v>
      </c>
    </row>
    <row r="6604" spans="1:34">
      <c r="A6604" s="1" t="s">
        <v>16895</v>
      </c>
      <c r="B6604" s="1" t="s">
        <v>16896</v>
      </c>
      <c r="C6604" s="1" t="s">
        <v>255</v>
      </c>
      <c r="D6604" s="1">
        <v>12</v>
      </c>
      <c r="E6604" s="4">
        <v>44646</v>
      </c>
      <c r="F6604" s="1" t="s">
        <v>16897</v>
      </c>
      <c r="G6604" s="1" t="s">
        <v>72</v>
      </c>
      <c r="H6604" s="1" t="s">
        <v>65</v>
      </c>
      <c r="I6604" s="1">
        <v>0.6</v>
      </c>
      <c r="J6604" s="1" t="s">
        <v>75</v>
      </c>
      <c r="K6604" s="1">
        <v>0</v>
      </c>
      <c r="M6604" s="1">
        <v>0</v>
      </c>
      <c r="O6604" s="1">
        <v>0</v>
      </c>
      <c r="Q6604" s="1">
        <v>0</v>
      </c>
      <c r="S6604" s="1">
        <v>0</v>
      </c>
      <c r="U6604" s="1">
        <v>0</v>
      </c>
      <c r="W6604" s="1">
        <v>0</v>
      </c>
      <c r="Y6604" s="1">
        <v>0</v>
      </c>
      <c r="AA6604" s="1">
        <v>0</v>
      </c>
      <c r="AC6604" s="1">
        <v>0</v>
      </c>
      <c r="AE6604" s="1">
        <v>0</v>
      </c>
      <c r="AG6604" s="1">
        <v>1</v>
      </c>
      <c r="AH6604" s="1">
        <v>0</v>
      </c>
    </row>
    <row r="6605" spans="1:34">
      <c r="A6605" s="1" t="s">
        <v>16898</v>
      </c>
      <c r="B6605" s="1" t="s">
        <v>16899</v>
      </c>
      <c r="C6605" s="1" t="s">
        <v>196</v>
      </c>
      <c r="D6605" s="1">
        <v>17</v>
      </c>
      <c r="E6605" s="4">
        <v>44712</v>
      </c>
      <c r="F6605" s="1" t="s">
        <v>16900</v>
      </c>
      <c r="G6605" s="1" t="s">
        <v>745</v>
      </c>
      <c r="H6605" s="1" t="s">
        <v>65</v>
      </c>
      <c r="I6605" s="1">
        <v>0.2</v>
      </c>
      <c r="J6605" s="1" t="s">
        <v>75</v>
      </c>
      <c r="K6605" s="1">
        <v>0</v>
      </c>
      <c r="M6605" s="1">
        <v>0</v>
      </c>
      <c r="O6605" s="1">
        <v>0</v>
      </c>
      <c r="Q6605" s="1">
        <v>0</v>
      </c>
      <c r="S6605" s="1">
        <v>0</v>
      </c>
      <c r="U6605" s="1">
        <v>0</v>
      </c>
      <c r="W6605" s="1">
        <v>0</v>
      </c>
      <c r="Y6605" s="1">
        <v>0</v>
      </c>
      <c r="AA6605" s="1">
        <v>0</v>
      </c>
      <c r="AC6605" s="1">
        <v>0</v>
      </c>
      <c r="AE6605" s="1">
        <v>0</v>
      </c>
      <c r="AG6605" s="1">
        <v>1</v>
      </c>
      <c r="AH6605" s="1">
        <v>0</v>
      </c>
    </row>
    <row r="6606" spans="1:34">
      <c r="A6606" s="1" t="s">
        <v>16901</v>
      </c>
      <c r="B6606" s="1" t="s">
        <v>16902</v>
      </c>
      <c r="C6606" s="1" t="s">
        <v>752</v>
      </c>
      <c r="D6606" s="1">
        <v>6</v>
      </c>
      <c r="E6606" s="1">
        <v>44709</v>
      </c>
      <c r="F6606" s="1" t="s">
        <v>20826</v>
      </c>
      <c r="G6606" s="1" t="s">
        <v>72</v>
      </c>
      <c r="H6606" s="1" t="s">
        <v>65</v>
      </c>
      <c r="I6606" s="1">
        <v>0.4</v>
      </c>
      <c r="J6606" s="1" t="s">
        <v>75</v>
      </c>
      <c r="K6606" s="1">
        <v>0</v>
      </c>
      <c r="M6606" s="1">
        <v>0</v>
      </c>
      <c r="O6606" s="1">
        <v>0</v>
      </c>
      <c r="Q6606" s="1">
        <v>0</v>
      </c>
      <c r="S6606" s="1">
        <v>0</v>
      </c>
      <c r="U6606" s="1">
        <v>0</v>
      </c>
      <c r="W6606" s="1">
        <v>0</v>
      </c>
      <c r="Y6606" s="1">
        <v>0</v>
      </c>
      <c r="AA6606" s="1">
        <v>0</v>
      </c>
      <c r="AC6606" s="1">
        <v>0</v>
      </c>
      <c r="AE6606" s="1">
        <v>0</v>
      </c>
      <c r="AG6606" s="1">
        <v>1</v>
      </c>
      <c r="AH6606" s="1">
        <v>0</v>
      </c>
    </row>
    <row r="6607" spans="1:34">
      <c r="A6607" s="1" t="s">
        <v>16903</v>
      </c>
      <c r="B6607" s="1" t="s">
        <v>16904</v>
      </c>
      <c r="C6607" s="1" t="s">
        <v>196</v>
      </c>
      <c r="D6607" s="1">
        <v>15</v>
      </c>
      <c r="E6607" s="1">
        <v>44741</v>
      </c>
      <c r="F6607" s="1" t="s">
        <v>20827</v>
      </c>
      <c r="G6607" s="1" t="s">
        <v>72</v>
      </c>
      <c r="H6607" s="1" t="s">
        <v>65</v>
      </c>
      <c r="I6607" s="1">
        <v>0.6</v>
      </c>
      <c r="J6607" s="1" t="s">
        <v>75</v>
      </c>
      <c r="K6607" s="1">
        <v>0</v>
      </c>
      <c r="M6607" s="1">
        <v>0</v>
      </c>
      <c r="O6607" s="1">
        <v>0</v>
      </c>
      <c r="Q6607" s="1">
        <v>0</v>
      </c>
      <c r="S6607" s="1">
        <v>0</v>
      </c>
      <c r="U6607" s="1">
        <v>0</v>
      </c>
      <c r="W6607" s="1">
        <v>0</v>
      </c>
      <c r="Y6607" s="1">
        <v>0</v>
      </c>
      <c r="AA6607" s="1">
        <v>0</v>
      </c>
      <c r="AC6607" s="1">
        <v>0</v>
      </c>
      <c r="AE6607" s="1">
        <v>0</v>
      </c>
      <c r="AG6607" s="1">
        <v>1</v>
      </c>
      <c r="AH6607" s="1">
        <v>0</v>
      </c>
    </row>
    <row r="6608" spans="1:34">
      <c r="A6608" s="1" t="s">
        <v>16905</v>
      </c>
      <c r="B6608" s="1" t="s">
        <v>16906</v>
      </c>
      <c r="C6608" s="1" t="s">
        <v>163</v>
      </c>
      <c r="D6608" s="1">
        <v>25</v>
      </c>
      <c r="E6608" s="4">
        <v>44711</v>
      </c>
      <c r="F6608" s="1" t="s">
        <v>16907</v>
      </c>
      <c r="G6608" s="1" t="s">
        <v>80</v>
      </c>
      <c r="H6608" s="1" t="s">
        <v>73</v>
      </c>
      <c r="I6608" s="1">
        <v>0</v>
      </c>
      <c r="J6608" s="1" t="s">
        <v>74</v>
      </c>
      <c r="K6608" s="1">
        <v>0.4</v>
      </c>
      <c r="L6608" s="1" t="s">
        <v>82</v>
      </c>
      <c r="M6608" s="1">
        <v>0.5</v>
      </c>
      <c r="N6608" s="1" t="s">
        <v>83</v>
      </c>
      <c r="O6608" s="1">
        <v>0.7</v>
      </c>
      <c r="P6608" s="1" t="s">
        <v>84</v>
      </c>
      <c r="Q6608" s="1">
        <v>0.8</v>
      </c>
      <c r="R6608" s="1" t="s">
        <v>85</v>
      </c>
      <c r="S6608" s="1">
        <v>0</v>
      </c>
      <c r="U6608" s="1">
        <v>0</v>
      </c>
      <c r="W6608" s="1">
        <v>0</v>
      </c>
      <c r="Y6608" s="1">
        <v>0</v>
      </c>
      <c r="AA6608" s="1">
        <v>0</v>
      </c>
      <c r="AC6608" s="1">
        <v>0</v>
      </c>
      <c r="AE6608" s="1">
        <v>0</v>
      </c>
      <c r="AG6608" s="1">
        <v>4</v>
      </c>
      <c r="AH6608" s="1">
        <v>10000</v>
      </c>
    </row>
    <row r="6609" spans="1:34">
      <c r="A6609" s="1" t="s">
        <v>16908</v>
      </c>
      <c r="B6609" s="1" t="s">
        <v>16909</v>
      </c>
      <c r="C6609" s="1" t="s">
        <v>1334</v>
      </c>
      <c r="D6609" s="1">
        <v>17</v>
      </c>
      <c r="E6609" s="4">
        <v>44623</v>
      </c>
      <c r="F6609" s="1" t="s">
        <v>16910</v>
      </c>
      <c r="G6609" s="1" t="s">
        <v>80</v>
      </c>
      <c r="H6609" s="1" t="s">
        <v>73</v>
      </c>
      <c r="I6609" s="1">
        <v>0</v>
      </c>
      <c r="J6609" s="1" t="s">
        <v>74</v>
      </c>
      <c r="K6609" s="1">
        <v>0.65</v>
      </c>
      <c r="L6609" s="1" t="s">
        <v>82</v>
      </c>
      <c r="M6609" s="1">
        <v>0.75</v>
      </c>
      <c r="N6609" s="1" t="s">
        <v>83</v>
      </c>
      <c r="O6609" s="1">
        <v>0.78</v>
      </c>
      <c r="P6609" s="1" t="s">
        <v>84</v>
      </c>
      <c r="Q6609" s="1">
        <v>0.8</v>
      </c>
      <c r="R6609" s="1" t="s">
        <v>85</v>
      </c>
      <c r="S6609" s="1">
        <v>0</v>
      </c>
      <c r="U6609" s="1">
        <v>0</v>
      </c>
      <c r="W6609" s="1">
        <v>0</v>
      </c>
      <c r="Y6609" s="1">
        <v>0</v>
      </c>
      <c r="AA6609" s="1">
        <v>0</v>
      </c>
      <c r="AC6609" s="1">
        <v>0</v>
      </c>
      <c r="AE6609" s="1">
        <v>0</v>
      </c>
      <c r="AG6609" s="1">
        <v>4</v>
      </c>
      <c r="AH6609" s="1">
        <v>10000</v>
      </c>
    </row>
    <row r="6610" spans="1:34">
      <c r="A6610" s="1" t="s">
        <v>16911</v>
      </c>
      <c r="B6610" s="1" t="s">
        <v>16912</v>
      </c>
      <c r="C6610" s="1" t="s">
        <v>731</v>
      </c>
      <c r="D6610" s="1">
        <v>7</v>
      </c>
      <c r="E6610" s="4">
        <v>44613</v>
      </c>
      <c r="F6610" s="1" t="s">
        <v>16913</v>
      </c>
      <c r="G6610" s="1" t="s">
        <v>80</v>
      </c>
      <c r="H6610" s="1" t="s">
        <v>73</v>
      </c>
      <c r="I6610" s="1">
        <v>0</v>
      </c>
      <c r="J6610" s="1" t="s">
        <v>81</v>
      </c>
      <c r="K6610" s="1">
        <v>0.3</v>
      </c>
      <c r="L6610" s="1" t="s">
        <v>82</v>
      </c>
      <c r="M6610" s="1">
        <v>0.4</v>
      </c>
      <c r="N6610" s="1" t="s">
        <v>83</v>
      </c>
      <c r="O6610" s="1">
        <v>0.5</v>
      </c>
      <c r="P6610" s="1" t="s">
        <v>84</v>
      </c>
      <c r="Q6610" s="1">
        <v>0.65</v>
      </c>
      <c r="R6610" s="1" t="s">
        <v>85</v>
      </c>
      <c r="S6610" s="1">
        <v>0</v>
      </c>
      <c r="U6610" s="1">
        <v>0</v>
      </c>
      <c r="W6610" s="1">
        <v>0</v>
      </c>
      <c r="Y6610" s="1">
        <v>0</v>
      </c>
      <c r="AA6610" s="1">
        <v>0</v>
      </c>
      <c r="AC6610" s="1">
        <v>0</v>
      </c>
      <c r="AE6610" s="1">
        <v>0</v>
      </c>
      <c r="AG6610" s="1">
        <v>4</v>
      </c>
      <c r="AH6610" s="1">
        <v>15000</v>
      </c>
    </row>
    <row r="6611" spans="1:34">
      <c r="A6611" s="1" t="s">
        <v>16914</v>
      </c>
      <c r="B6611" s="1" t="s">
        <v>16915</v>
      </c>
      <c r="C6611" s="1" t="s">
        <v>126</v>
      </c>
      <c r="H6611" s="1" t="s">
        <v>65</v>
      </c>
      <c r="I6611" s="1" t="s">
        <v>66</v>
      </c>
      <c r="V6611" s="1" t="s">
        <v>67</v>
      </c>
    </row>
    <row r="6612" spans="1:34">
      <c r="A6612" s="1" t="s">
        <v>16916</v>
      </c>
      <c r="B6612" s="1" t="s">
        <v>16917</v>
      </c>
      <c r="C6612" s="1" t="s">
        <v>287</v>
      </c>
      <c r="D6612" s="1">
        <v>47</v>
      </c>
      <c r="E6612" s="1">
        <v>44656</v>
      </c>
      <c r="F6612" s="1" t="s">
        <v>20828</v>
      </c>
      <c r="G6612" s="1" t="s">
        <v>72</v>
      </c>
      <c r="H6612" s="1" t="s">
        <v>73</v>
      </c>
      <c r="I6612" s="1">
        <v>0</v>
      </c>
      <c r="J6612" s="1" t="s">
        <v>1194</v>
      </c>
      <c r="K6612" s="1">
        <v>0.8</v>
      </c>
      <c r="L6612" s="1" t="s">
        <v>75</v>
      </c>
      <c r="M6612" s="1">
        <v>0</v>
      </c>
      <c r="O6612" s="1">
        <v>0</v>
      </c>
      <c r="Q6612" s="1">
        <v>0</v>
      </c>
      <c r="S6612" s="1">
        <v>0</v>
      </c>
      <c r="U6612" s="1">
        <v>0</v>
      </c>
      <c r="W6612" s="1">
        <v>0</v>
      </c>
      <c r="Y6612" s="1">
        <v>0</v>
      </c>
      <c r="AA6612" s="1">
        <v>0</v>
      </c>
      <c r="AC6612" s="1">
        <v>0</v>
      </c>
      <c r="AE6612" s="1">
        <v>0</v>
      </c>
      <c r="AG6612" s="1">
        <v>2</v>
      </c>
      <c r="AH6612" s="1">
        <v>12500</v>
      </c>
    </row>
    <row r="6613" spans="1:34">
      <c r="A6613" s="1" t="s">
        <v>16918</v>
      </c>
      <c r="B6613" s="1" t="s">
        <v>16919</v>
      </c>
      <c r="C6613" s="1" t="s">
        <v>1631</v>
      </c>
      <c r="D6613" s="1">
        <v>16</v>
      </c>
      <c r="E6613" s="4">
        <v>44711</v>
      </c>
      <c r="F6613" s="1" t="s">
        <v>16920</v>
      </c>
      <c r="G6613" s="1" t="s">
        <v>72</v>
      </c>
      <c r="H6613" s="1" t="s">
        <v>73</v>
      </c>
      <c r="I6613" s="1">
        <v>0</v>
      </c>
      <c r="J6613" s="1" t="s">
        <v>222</v>
      </c>
      <c r="K6613" s="1">
        <v>0.8</v>
      </c>
      <c r="L6613" s="1" t="s">
        <v>75</v>
      </c>
      <c r="M6613" s="1">
        <v>0</v>
      </c>
      <c r="O6613" s="1">
        <v>0</v>
      </c>
      <c r="Q6613" s="1">
        <v>0</v>
      </c>
      <c r="S6613" s="1">
        <v>0</v>
      </c>
      <c r="U6613" s="1">
        <v>0</v>
      </c>
      <c r="W6613" s="1">
        <v>0</v>
      </c>
      <c r="Y6613" s="1">
        <v>0</v>
      </c>
      <c r="AA6613" s="1">
        <v>0</v>
      </c>
      <c r="AC6613" s="1">
        <v>0</v>
      </c>
      <c r="AE6613" s="1">
        <v>0</v>
      </c>
      <c r="AG6613" s="1">
        <v>2</v>
      </c>
      <c r="AH6613" s="1">
        <v>9999.99</v>
      </c>
    </row>
    <row r="6614" spans="1:34">
      <c r="A6614" s="1" t="s">
        <v>16921</v>
      </c>
      <c r="B6614" s="1" t="s">
        <v>16922</v>
      </c>
      <c r="C6614" s="1" t="s">
        <v>98</v>
      </c>
      <c r="D6614" s="1">
        <v>17</v>
      </c>
      <c r="E6614" s="4">
        <v>44650</v>
      </c>
      <c r="F6614" s="1" t="s">
        <v>16923</v>
      </c>
      <c r="G6614" s="1" t="s">
        <v>72</v>
      </c>
      <c r="H6614" s="1" t="s">
        <v>73</v>
      </c>
      <c r="I6614" s="1">
        <v>0</v>
      </c>
      <c r="J6614" s="1" t="s">
        <v>89</v>
      </c>
      <c r="K6614" s="1">
        <v>0.8</v>
      </c>
      <c r="L6614" s="1" t="s">
        <v>75</v>
      </c>
      <c r="M6614" s="1">
        <v>0</v>
      </c>
      <c r="O6614" s="1">
        <v>0</v>
      </c>
      <c r="Q6614" s="1">
        <v>0</v>
      </c>
      <c r="S6614" s="1">
        <v>0</v>
      </c>
      <c r="U6614" s="1">
        <v>0</v>
      </c>
      <c r="W6614" s="1">
        <v>0</v>
      </c>
      <c r="Y6614" s="1">
        <v>0</v>
      </c>
      <c r="AA6614" s="1">
        <v>0</v>
      </c>
      <c r="AC6614" s="1">
        <v>0</v>
      </c>
      <c r="AE6614" s="1">
        <v>0</v>
      </c>
      <c r="AG6614" s="1">
        <v>2</v>
      </c>
      <c r="AH6614" s="1">
        <v>12000</v>
      </c>
    </row>
    <row r="6615" spans="1:34">
      <c r="A6615" s="1" t="s">
        <v>16924</v>
      </c>
      <c r="B6615" s="1" t="s">
        <v>16925</v>
      </c>
      <c r="C6615" s="1" t="s">
        <v>259</v>
      </c>
      <c r="H6615" s="1" t="s">
        <v>65</v>
      </c>
      <c r="I6615" s="1" t="s">
        <v>66</v>
      </c>
      <c r="V6615" s="1" t="s">
        <v>67</v>
      </c>
    </row>
    <row r="6616" spans="1:34">
      <c r="A6616" s="1" t="s">
        <v>16926</v>
      </c>
      <c r="B6616" s="1" t="s">
        <v>16927</v>
      </c>
      <c r="C6616" s="1" t="s">
        <v>964</v>
      </c>
      <c r="D6616" s="1">
        <v>23</v>
      </c>
      <c r="E6616" s="1">
        <v>39191</v>
      </c>
      <c r="F6616" s="1" t="s">
        <v>20332</v>
      </c>
      <c r="G6616" s="1" t="s">
        <v>72</v>
      </c>
      <c r="H6616" s="1" t="s">
        <v>65</v>
      </c>
      <c r="I6616" s="1">
        <v>0.4</v>
      </c>
      <c r="J6616" s="1" t="s">
        <v>75</v>
      </c>
      <c r="K6616" s="1">
        <v>0</v>
      </c>
      <c r="M6616" s="1">
        <v>0</v>
      </c>
      <c r="O6616" s="1">
        <v>0</v>
      </c>
      <c r="Q6616" s="1">
        <v>0</v>
      </c>
      <c r="S6616" s="1">
        <v>0</v>
      </c>
      <c r="U6616" s="1">
        <v>0</v>
      </c>
      <c r="W6616" s="1">
        <v>0</v>
      </c>
      <c r="Y6616" s="1">
        <v>0</v>
      </c>
      <c r="AA6616" s="1">
        <v>0</v>
      </c>
      <c r="AC6616" s="1">
        <v>0</v>
      </c>
      <c r="AE6616" s="1">
        <v>0</v>
      </c>
      <c r="AG6616" s="1">
        <v>1</v>
      </c>
      <c r="AH6616" s="1">
        <v>0</v>
      </c>
    </row>
    <row r="6617" spans="1:34">
      <c r="A6617" s="1" t="s">
        <v>16928</v>
      </c>
      <c r="B6617" s="1" t="s">
        <v>16929</v>
      </c>
      <c r="C6617" s="1" t="s">
        <v>1149</v>
      </c>
      <c r="D6617" s="1">
        <v>28</v>
      </c>
      <c r="E6617" s="4">
        <v>44733</v>
      </c>
      <c r="F6617" s="1" t="s">
        <v>16930</v>
      </c>
      <c r="G6617" s="1" t="s">
        <v>80</v>
      </c>
      <c r="H6617" s="1" t="s">
        <v>73</v>
      </c>
      <c r="I6617" s="1">
        <v>0</v>
      </c>
      <c r="J6617" s="1" t="s">
        <v>74</v>
      </c>
      <c r="K6617" s="1">
        <v>0.2</v>
      </c>
      <c r="L6617" s="1" t="s">
        <v>82</v>
      </c>
      <c r="M6617" s="1">
        <v>0.3</v>
      </c>
      <c r="N6617" s="1" t="s">
        <v>83</v>
      </c>
      <c r="O6617" s="1">
        <v>0.4</v>
      </c>
      <c r="P6617" s="1" t="s">
        <v>84</v>
      </c>
      <c r="Q6617" s="1">
        <v>0.5</v>
      </c>
      <c r="R6617" s="1" t="s">
        <v>85</v>
      </c>
      <c r="S6617" s="1">
        <v>0</v>
      </c>
      <c r="U6617" s="1">
        <v>0</v>
      </c>
      <c r="W6617" s="1">
        <v>0</v>
      </c>
      <c r="Y6617" s="1">
        <v>0</v>
      </c>
      <c r="AA6617" s="1">
        <v>0</v>
      </c>
      <c r="AC6617" s="1">
        <v>0</v>
      </c>
      <c r="AE6617" s="1">
        <v>0</v>
      </c>
      <c r="AG6617" s="1">
        <v>4</v>
      </c>
      <c r="AH6617" s="1">
        <v>10000</v>
      </c>
    </row>
    <row r="6618" spans="1:34">
      <c r="A6618" s="1" t="s">
        <v>16931</v>
      </c>
      <c r="B6618" s="1" t="s">
        <v>16932</v>
      </c>
      <c r="C6618" s="1" t="s">
        <v>98</v>
      </c>
      <c r="D6618" s="1">
        <v>50</v>
      </c>
      <c r="E6618" s="4">
        <v>44530</v>
      </c>
      <c r="F6618" s="1" t="s">
        <v>16933</v>
      </c>
      <c r="G6618" s="1" t="s">
        <v>72</v>
      </c>
      <c r="H6618" s="1" t="s">
        <v>73</v>
      </c>
      <c r="I6618" s="1">
        <v>0</v>
      </c>
      <c r="J6618" s="1" t="s">
        <v>81</v>
      </c>
      <c r="K6618" s="1">
        <v>0.8</v>
      </c>
      <c r="L6618" s="1" t="s">
        <v>75</v>
      </c>
      <c r="M6618" s="1">
        <v>0</v>
      </c>
      <c r="O6618" s="1">
        <v>0</v>
      </c>
      <c r="Q6618" s="1">
        <v>0</v>
      </c>
      <c r="S6618" s="1">
        <v>0</v>
      </c>
      <c r="U6618" s="1">
        <v>0</v>
      </c>
      <c r="W6618" s="1">
        <v>0</v>
      </c>
      <c r="Y6618" s="1">
        <v>0</v>
      </c>
      <c r="AA6618" s="1">
        <v>0</v>
      </c>
      <c r="AC6618" s="1">
        <v>0</v>
      </c>
      <c r="AE6618" s="1">
        <v>0</v>
      </c>
      <c r="AG6618" s="1">
        <v>2</v>
      </c>
      <c r="AH6618" s="1">
        <v>15000</v>
      </c>
    </row>
    <row r="6619" spans="1:34">
      <c r="A6619" s="1" t="s">
        <v>16934</v>
      </c>
      <c r="B6619" s="1" t="s">
        <v>16935</v>
      </c>
      <c r="C6619" s="1" t="s">
        <v>146</v>
      </c>
      <c r="D6619" s="1">
        <v>6</v>
      </c>
      <c r="E6619" s="4">
        <v>44680</v>
      </c>
      <c r="F6619" s="1" t="s">
        <v>16936</v>
      </c>
      <c r="G6619" s="1" t="s">
        <v>72</v>
      </c>
      <c r="H6619" s="1" t="s">
        <v>65</v>
      </c>
      <c r="I6619" s="1">
        <v>0.3</v>
      </c>
      <c r="J6619" s="1" t="s">
        <v>75</v>
      </c>
      <c r="K6619" s="1">
        <v>0</v>
      </c>
      <c r="M6619" s="1">
        <v>0</v>
      </c>
      <c r="O6619" s="1">
        <v>0</v>
      </c>
      <c r="Q6619" s="1">
        <v>0</v>
      </c>
      <c r="S6619" s="1">
        <v>0</v>
      </c>
      <c r="U6619" s="1">
        <v>0</v>
      </c>
      <c r="W6619" s="1">
        <v>0</v>
      </c>
      <c r="Y6619" s="1">
        <v>0</v>
      </c>
      <c r="AA6619" s="1">
        <v>0</v>
      </c>
      <c r="AC6619" s="1">
        <v>0</v>
      </c>
      <c r="AE6619" s="1">
        <v>0</v>
      </c>
      <c r="AG6619" s="1">
        <v>1</v>
      </c>
      <c r="AH6619" s="1">
        <v>0</v>
      </c>
    </row>
    <row r="6620" spans="1:34">
      <c r="A6620" s="1" t="s">
        <v>16937</v>
      </c>
      <c r="B6620" s="1" t="s">
        <v>16938</v>
      </c>
      <c r="C6620" s="1" t="s">
        <v>255</v>
      </c>
      <c r="D6620" s="1">
        <v>3</v>
      </c>
      <c r="E6620" s="4">
        <v>44632</v>
      </c>
      <c r="F6620" s="1" t="s">
        <v>16939</v>
      </c>
      <c r="G6620" s="1" t="s">
        <v>72</v>
      </c>
      <c r="H6620" s="1" t="s">
        <v>65</v>
      </c>
      <c r="I6620" s="1">
        <v>0.7</v>
      </c>
      <c r="J6620" s="1" t="s">
        <v>75</v>
      </c>
      <c r="K6620" s="1">
        <v>0</v>
      </c>
      <c r="M6620" s="1">
        <v>0</v>
      </c>
      <c r="O6620" s="1">
        <v>0</v>
      </c>
      <c r="Q6620" s="1">
        <v>0</v>
      </c>
      <c r="S6620" s="1">
        <v>0</v>
      </c>
      <c r="U6620" s="1">
        <v>0</v>
      </c>
      <c r="W6620" s="1">
        <v>0</v>
      </c>
      <c r="Y6620" s="1">
        <v>0</v>
      </c>
      <c r="AA6620" s="1">
        <v>0</v>
      </c>
      <c r="AC6620" s="1">
        <v>0</v>
      </c>
      <c r="AE6620" s="1">
        <v>0</v>
      </c>
      <c r="AG6620" s="1">
        <v>1</v>
      </c>
      <c r="AH6620" s="1">
        <v>0</v>
      </c>
    </row>
    <row r="6621" spans="1:34">
      <c r="A6621" s="1" t="s">
        <v>16940</v>
      </c>
      <c r="B6621" s="1" t="s">
        <v>16941</v>
      </c>
      <c r="C6621" s="1" t="s">
        <v>1149</v>
      </c>
      <c r="D6621" s="1">
        <v>19</v>
      </c>
      <c r="E6621" s="1">
        <v>41857</v>
      </c>
      <c r="F6621" s="1" t="s">
        <v>20332</v>
      </c>
      <c r="G6621" s="1" t="s">
        <v>72</v>
      </c>
      <c r="H6621" s="1" t="s">
        <v>65</v>
      </c>
      <c r="I6621" s="1">
        <v>0.6</v>
      </c>
      <c r="J6621" s="1" t="s">
        <v>75</v>
      </c>
      <c r="K6621" s="1">
        <v>0</v>
      </c>
      <c r="M6621" s="1">
        <v>0</v>
      </c>
      <c r="O6621" s="1">
        <v>0</v>
      </c>
      <c r="Q6621" s="1">
        <v>0</v>
      </c>
      <c r="S6621" s="1">
        <v>0</v>
      </c>
      <c r="U6621" s="1">
        <v>0</v>
      </c>
      <c r="W6621" s="1">
        <v>0</v>
      </c>
      <c r="Y6621" s="1">
        <v>0</v>
      </c>
      <c r="AA6621" s="1">
        <v>0</v>
      </c>
      <c r="AC6621" s="1">
        <v>0</v>
      </c>
      <c r="AE6621" s="1">
        <v>0</v>
      </c>
      <c r="AG6621" s="1">
        <v>1</v>
      </c>
      <c r="AH6621" s="1">
        <v>0</v>
      </c>
    </row>
    <row r="6622" spans="1:34">
      <c r="A6622" s="1" t="s">
        <v>16942</v>
      </c>
      <c r="B6622" s="1" t="s">
        <v>16943</v>
      </c>
      <c r="C6622" s="1" t="s">
        <v>98</v>
      </c>
      <c r="D6622" s="1">
        <v>23</v>
      </c>
      <c r="E6622" s="4">
        <v>44700</v>
      </c>
      <c r="F6622" s="1" t="s">
        <v>16944</v>
      </c>
      <c r="G6622" s="1" t="s">
        <v>80</v>
      </c>
      <c r="H6622" s="1" t="s">
        <v>73</v>
      </c>
      <c r="I6622" s="1">
        <v>0</v>
      </c>
      <c r="J6622" s="1" t="s">
        <v>74</v>
      </c>
      <c r="K6622" s="1">
        <v>0.6</v>
      </c>
      <c r="L6622" s="1" t="s">
        <v>82</v>
      </c>
      <c r="M6622" s="1">
        <v>0.63</v>
      </c>
      <c r="N6622" s="1" t="s">
        <v>83</v>
      </c>
      <c r="O6622" s="1">
        <v>0.68</v>
      </c>
      <c r="P6622" s="1" t="s">
        <v>84</v>
      </c>
      <c r="Q6622" s="1">
        <v>0.78</v>
      </c>
      <c r="R6622" s="1" t="s">
        <v>85</v>
      </c>
      <c r="S6622" s="1">
        <v>0</v>
      </c>
      <c r="U6622" s="1">
        <v>0</v>
      </c>
      <c r="W6622" s="1">
        <v>0</v>
      </c>
      <c r="Y6622" s="1">
        <v>0</v>
      </c>
      <c r="AA6622" s="1">
        <v>0</v>
      </c>
      <c r="AC6622" s="1">
        <v>0</v>
      </c>
      <c r="AE6622" s="1">
        <v>0</v>
      </c>
      <c r="AG6622" s="1">
        <v>4</v>
      </c>
      <c r="AH6622" s="1">
        <v>10000</v>
      </c>
    </row>
    <row r="6623" spans="1:34">
      <c r="A6623" s="1" t="s">
        <v>16945</v>
      </c>
      <c r="B6623" s="1" t="s">
        <v>16946</v>
      </c>
      <c r="C6623" s="1" t="s">
        <v>259</v>
      </c>
      <c r="D6623" s="1">
        <v>5</v>
      </c>
      <c r="E6623" s="1">
        <v>44580</v>
      </c>
      <c r="F6623" s="1" t="s">
        <v>20829</v>
      </c>
      <c r="G6623" s="1" t="s">
        <v>72</v>
      </c>
      <c r="H6623" s="1" t="s">
        <v>65</v>
      </c>
      <c r="I6623" s="1">
        <v>0.8</v>
      </c>
      <c r="J6623" s="1" t="s">
        <v>75</v>
      </c>
      <c r="K6623" s="1">
        <v>0</v>
      </c>
      <c r="M6623" s="1">
        <v>0</v>
      </c>
      <c r="O6623" s="1">
        <v>0</v>
      </c>
      <c r="Q6623" s="1">
        <v>0</v>
      </c>
      <c r="S6623" s="1">
        <v>0</v>
      </c>
      <c r="U6623" s="1">
        <v>0</v>
      </c>
      <c r="W6623" s="1">
        <v>0</v>
      </c>
      <c r="Y6623" s="1">
        <v>0</v>
      </c>
      <c r="AA6623" s="1">
        <v>0</v>
      </c>
      <c r="AC6623" s="1">
        <v>0</v>
      </c>
      <c r="AE6623" s="1">
        <v>0</v>
      </c>
      <c r="AG6623" s="1">
        <v>1</v>
      </c>
      <c r="AH6623" s="1">
        <v>0</v>
      </c>
    </row>
    <row r="6624" spans="1:34">
      <c r="A6624" s="1" t="s">
        <v>16947</v>
      </c>
      <c r="B6624" s="1" t="s">
        <v>16948</v>
      </c>
      <c r="C6624" s="1" t="s">
        <v>259</v>
      </c>
      <c r="D6624" s="1">
        <v>6</v>
      </c>
      <c r="E6624" s="4">
        <v>44642</v>
      </c>
      <c r="F6624" s="1" t="s">
        <v>16949</v>
      </c>
      <c r="G6624" s="1" t="s">
        <v>80</v>
      </c>
      <c r="H6624" s="1" t="s">
        <v>65</v>
      </c>
      <c r="I6624" s="1">
        <v>0.7</v>
      </c>
      <c r="J6624" s="1" t="s">
        <v>75</v>
      </c>
      <c r="K6624" s="1">
        <v>0</v>
      </c>
      <c r="M6624" s="1">
        <v>0</v>
      </c>
      <c r="O6624" s="1">
        <v>0</v>
      </c>
      <c r="Q6624" s="1">
        <v>0</v>
      </c>
      <c r="S6624" s="1">
        <v>0</v>
      </c>
      <c r="U6624" s="1">
        <v>0</v>
      </c>
      <c r="W6624" s="1">
        <v>0</v>
      </c>
      <c r="Y6624" s="1">
        <v>0</v>
      </c>
      <c r="AA6624" s="1">
        <v>0</v>
      </c>
      <c r="AC6624" s="1">
        <v>0</v>
      </c>
      <c r="AE6624" s="1">
        <v>0</v>
      </c>
      <c r="AG6624" s="1">
        <v>1</v>
      </c>
      <c r="AH6624" s="1">
        <v>0</v>
      </c>
    </row>
    <row r="6625" spans="1:34">
      <c r="A6625" s="1" t="s">
        <v>16950</v>
      </c>
      <c r="B6625" s="1" t="s">
        <v>16951</v>
      </c>
      <c r="C6625" s="1" t="s">
        <v>259</v>
      </c>
      <c r="D6625" s="1">
        <v>222</v>
      </c>
      <c r="E6625" s="1">
        <v>40869</v>
      </c>
      <c r="F6625" s="1" t="s">
        <v>20332</v>
      </c>
      <c r="G6625" s="1" t="s">
        <v>72</v>
      </c>
      <c r="H6625" s="1" t="s">
        <v>73</v>
      </c>
      <c r="I6625" s="1">
        <v>0</v>
      </c>
      <c r="J6625" s="1" t="s">
        <v>74</v>
      </c>
      <c r="K6625" s="1">
        <v>0.8</v>
      </c>
      <c r="L6625" s="1" t="s">
        <v>75</v>
      </c>
      <c r="M6625" s="1">
        <v>0</v>
      </c>
      <c r="O6625" s="1">
        <v>0</v>
      </c>
      <c r="Q6625" s="1">
        <v>0</v>
      </c>
      <c r="S6625" s="1">
        <v>0</v>
      </c>
      <c r="U6625" s="1">
        <v>0</v>
      </c>
      <c r="W6625" s="1">
        <v>0</v>
      </c>
      <c r="Y6625" s="1">
        <v>0</v>
      </c>
      <c r="AA6625" s="1">
        <v>0</v>
      </c>
      <c r="AC6625" s="1">
        <v>0</v>
      </c>
      <c r="AE6625" s="1">
        <v>0</v>
      </c>
      <c r="AG6625" s="1">
        <v>2</v>
      </c>
      <c r="AH6625" s="1">
        <v>10000</v>
      </c>
    </row>
    <row r="6626" spans="1:34">
      <c r="A6626" s="1" t="s">
        <v>16952</v>
      </c>
      <c r="B6626" s="1" t="s">
        <v>16953</v>
      </c>
      <c r="C6626" s="1" t="s">
        <v>443</v>
      </c>
      <c r="D6626" s="1">
        <v>12</v>
      </c>
      <c r="E6626" s="4">
        <v>44718</v>
      </c>
      <c r="F6626" s="1" t="s">
        <v>16954</v>
      </c>
      <c r="G6626" s="1" t="s">
        <v>72</v>
      </c>
      <c r="H6626" s="1" t="s">
        <v>65</v>
      </c>
      <c r="I6626" s="1">
        <v>0.8</v>
      </c>
      <c r="J6626" s="1" t="s">
        <v>75</v>
      </c>
      <c r="K6626" s="1">
        <v>0</v>
      </c>
      <c r="M6626" s="1">
        <v>0</v>
      </c>
      <c r="O6626" s="1">
        <v>0</v>
      </c>
      <c r="Q6626" s="1">
        <v>0</v>
      </c>
      <c r="S6626" s="1">
        <v>0</v>
      </c>
      <c r="U6626" s="1">
        <v>0</v>
      </c>
      <c r="W6626" s="1">
        <v>0</v>
      </c>
      <c r="Y6626" s="1">
        <v>0</v>
      </c>
      <c r="AA6626" s="1">
        <v>0</v>
      </c>
      <c r="AC6626" s="1">
        <v>0</v>
      </c>
      <c r="AE6626" s="1">
        <v>0</v>
      </c>
      <c r="AG6626" s="1">
        <v>1</v>
      </c>
      <c r="AH6626" s="1">
        <v>0</v>
      </c>
    </row>
    <row r="6627" spans="1:34">
      <c r="A6627" s="1" t="s">
        <v>16955</v>
      </c>
      <c r="B6627" s="1" t="s">
        <v>16956</v>
      </c>
      <c r="C6627" s="1" t="s">
        <v>903</v>
      </c>
      <c r="H6627" s="1" t="s">
        <v>65</v>
      </c>
      <c r="I6627" s="1" t="s">
        <v>66</v>
      </c>
      <c r="V6627" s="1" t="s">
        <v>67</v>
      </c>
    </row>
    <row r="6628" spans="1:34">
      <c r="A6628" s="1" t="s">
        <v>16957</v>
      </c>
      <c r="B6628" s="1" t="s">
        <v>16958</v>
      </c>
      <c r="C6628" s="1" t="s">
        <v>903</v>
      </c>
      <c r="D6628" s="1">
        <v>10</v>
      </c>
      <c r="E6628" s="1">
        <v>41733</v>
      </c>
      <c r="F6628" s="1" t="s">
        <v>20332</v>
      </c>
      <c r="G6628" s="1" t="s">
        <v>72</v>
      </c>
      <c r="H6628" s="1" t="s">
        <v>65</v>
      </c>
      <c r="I6628" s="1">
        <v>0.2</v>
      </c>
      <c r="J6628" s="1" t="s">
        <v>75</v>
      </c>
      <c r="K6628" s="1">
        <v>0</v>
      </c>
      <c r="M6628" s="1">
        <v>0</v>
      </c>
      <c r="O6628" s="1">
        <v>0</v>
      </c>
      <c r="Q6628" s="1">
        <v>0</v>
      </c>
      <c r="S6628" s="1">
        <v>0</v>
      </c>
      <c r="U6628" s="1">
        <v>0</v>
      </c>
      <c r="W6628" s="1">
        <v>0</v>
      </c>
      <c r="Y6628" s="1">
        <v>0</v>
      </c>
      <c r="AA6628" s="1">
        <v>0</v>
      </c>
      <c r="AC6628" s="1">
        <v>0</v>
      </c>
      <c r="AE6628" s="1">
        <v>0</v>
      </c>
      <c r="AG6628" s="1">
        <v>1</v>
      </c>
      <c r="AH6628" s="1">
        <v>0</v>
      </c>
    </row>
    <row r="6629" spans="1:34">
      <c r="A6629" s="1" t="s">
        <v>16959</v>
      </c>
      <c r="B6629" s="1" t="s">
        <v>16960</v>
      </c>
      <c r="C6629" s="1" t="s">
        <v>903</v>
      </c>
      <c r="D6629" s="1">
        <v>51</v>
      </c>
      <c r="E6629" s="1">
        <v>39014</v>
      </c>
      <c r="F6629" s="1" t="s">
        <v>20332</v>
      </c>
      <c r="G6629" s="1" t="s">
        <v>72</v>
      </c>
      <c r="H6629" s="1" t="s">
        <v>65</v>
      </c>
      <c r="I6629" s="1">
        <v>0.5</v>
      </c>
      <c r="J6629" s="1" t="s">
        <v>75</v>
      </c>
      <c r="K6629" s="1">
        <v>0</v>
      </c>
      <c r="M6629" s="1">
        <v>0</v>
      </c>
      <c r="O6629" s="1">
        <v>0</v>
      </c>
      <c r="Q6629" s="1">
        <v>0</v>
      </c>
      <c r="S6629" s="1">
        <v>0</v>
      </c>
      <c r="U6629" s="1">
        <v>0</v>
      </c>
      <c r="W6629" s="1">
        <v>0</v>
      </c>
      <c r="Y6629" s="1">
        <v>0</v>
      </c>
      <c r="AA6629" s="1">
        <v>0</v>
      </c>
      <c r="AC6629" s="1">
        <v>0</v>
      </c>
      <c r="AE6629" s="1">
        <v>0</v>
      </c>
      <c r="AG6629" s="1">
        <v>1</v>
      </c>
      <c r="AH6629" s="1">
        <v>0</v>
      </c>
    </row>
    <row r="6630" spans="1:34">
      <c r="A6630" s="1" t="s">
        <v>16961</v>
      </c>
      <c r="B6630" s="1" t="s">
        <v>16962</v>
      </c>
      <c r="C6630" s="1" t="s">
        <v>291</v>
      </c>
      <c r="D6630" s="1">
        <v>11</v>
      </c>
      <c r="E6630" s="4">
        <v>44664</v>
      </c>
      <c r="F6630" s="1" t="s">
        <v>16963</v>
      </c>
      <c r="G6630" s="1" t="s">
        <v>72</v>
      </c>
      <c r="H6630" s="1" t="s">
        <v>73</v>
      </c>
      <c r="I6630" s="1">
        <v>0</v>
      </c>
      <c r="J6630" s="1" t="s">
        <v>972</v>
      </c>
      <c r="K6630" s="1">
        <v>0.8</v>
      </c>
      <c r="L6630" s="1" t="s">
        <v>75</v>
      </c>
      <c r="M6630" s="1">
        <v>0</v>
      </c>
      <c r="O6630" s="1">
        <v>0</v>
      </c>
      <c r="Q6630" s="1">
        <v>0</v>
      </c>
      <c r="S6630" s="1">
        <v>0</v>
      </c>
      <c r="U6630" s="1">
        <v>0</v>
      </c>
      <c r="W6630" s="1">
        <v>0</v>
      </c>
      <c r="Y6630" s="1">
        <v>0</v>
      </c>
      <c r="AA6630" s="1">
        <v>0</v>
      </c>
      <c r="AC6630" s="1">
        <v>0</v>
      </c>
      <c r="AE6630" s="1">
        <v>0</v>
      </c>
      <c r="AG6630" s="1">
        <v>2</v>
      </c>
      <c r="AH6630" s="1">
        <v>13500</v>
      </c>
    </row>
    <row r="6631" spans="1:34">
      <c r="A6631" s="1" t="s">
        <v>16964</v>
      </c>
      <c r="B6631" s="1" t="s">
        <v>16965</v>
      </c>
      <c r="C6631" s="1" t="s">
        <v>199</v>
      </c>
      <c r="D6631" s="1">
        <v>4</v>
      </c>
      <c r="E6631" s="1">
        <v>44335</v>
      </c>
      <c r="F6631" s="1" t="s">
        <v>20332</v>
      </c>
      <c r="G6631" s="1" t="s">
        <v>72</v>
      </c>
      <c r="H6631" s="1" t="s">
        <v>65</v>
      </c>
      <c r="I6631" s="1">
        <v>0.8</v>
      </c>
      <c r="J6631" s="1" t="s">
        <v>75</v>
      </c>
      <c r="K6631" s="1">
        <v>0</v>
      </c>
      <c r="M6631" s="1">
        <v>0</v>
      </c>
      <c r="O6631" s="1">
        <v>0</v>
      </c>
      <c r="Q6631" s="1">
        <v>0</v>
      </c>
      <c r="S6631" s="1">
        <v>0</v>
      </c>
      <c r="U6631" s="1">
        <v>0</v>
      </c>
      <c r="W6631" s="1">
        <v>0</v>
      </c>
      <c r="Y6631" s="1">
        <v>0</v>
      </c>
      <c r="AA6631" s="1">
        <v>0</v>
      </c>
      <c r="AC6631" s="1">
        <v>0</v>
      </c>
      <c r="AE6631" s="1">
        <v>0</v>
      </c>
      <c r="AG6631" s="1">
        <v>1</v>
      </c>
      <c r="AH6631" s="1">
        <v>0</v>
      </c>
    </row>
    <row r="6632" spans="1:34">
      <c r="A6632" s="1" t="s">
        <v>16966</v>
      </c>
      <c r="B6632" s="1" t="s">
        <v>16967</v>
      </c>
      <c r="C6632" s="1" t="s">
        <v>867</v>
      </c>
      <c r="D6632" s="1">
        <v>20</v>
      </c>
      <c r="E6632" s="1">
        <v>44705</v>
      </c>
      <c r="F6632" s="1" t="s">
        <v>20830</v>
      </c>
      <c r="G6632" s="1" t="s">
        <v>72</v>
      </c>
      <c r="H6632" s="1" t="s">
        <v>65</v>
      </c>
      <c r="I6632" s="1">
        <v>0.8</v>
      </c>
      <c r="J6632" s="1" t="s">
        <v>75</v>
      </c>
      <c r="K6632" s="1">
        <v>0</v>
      </c>
      <c r="M6632" s="1">
        <v>0</v>
      </c>
      <c r="O6632" s="1">
        <v>0</v>
      </c>
      <c r="Q6632" s="1">
        <v>0</v>
      </c>
      <c r="S6632" s="1">
        <v>0</v>
      </c>
      <c r="U6632" s="1">
        <v>0</v>
      </c>
      <c r="W6632" s="1">
        <v>0</v>
      </c>
      <c r="Y6632" s="1">
        <v>0</v>
      </c>
      <c r="AA6632" s="1">
        <v>0</v>
      </c>
      <c r="AC6632" s="1">
        <v>0</v>
      </c>
      <c r="AE6632" s="1">
        <v>0</v>
      </c>
      <c r="AG6632" s="1">
        <v>1</v>
      </c>
      <c r="AH6632" s="1">
        <v>0</v>
      </c>
    </row>
    <row r="6633" spans="1:34">
      <c r="A6633" s="1" t="s">
        <v>16968</v>
      </c>
      <c r="B6633" s="1" t="s">
        <v>16969</v>
      </c>
      <c r="C6633" s="1" t="s">
        <v>360</v>
      </c>
      <c r="H6633" s="1" t="s">
        <v>65</v>
      </c>
      <c r="I6633" s="1" t="s">
        <v>66</v>
      </c>
      <c r="V6633" s="1" t="s">
        <v>67</v>
      </c>
    </row>
    <row r="6634" spans="1:34">
      <c r="A6634" s="1" t="s">
        <v>16970</v>
      </c>
      <c r="B6634" s="1" t="s">
        <v>16971</v>
      </c>
      <c r="C6634" s="1" t="s">
        <v>6618</v>
      </c>
      <c r="D6634" s="1" t="s">
        <v>16972</v>
      </c>
      <c r="E6634" s="4">
        <v>44609</v>
      </c>
      <c r="F6634" s="1" t="s">
        <v>16973</v>
      </c>
      <c r="G6634" s="1" t="s">
        <v>80</v>
      </c>
      <c r="H6634" s="1" t="s">
        <v>73</v>
      </c>
      <c r="I6634" s="1">
        <v>0</v>
      </c>
      <c r="J6634" s="1" t="s">
        <v>81</v>
      </c>
      <c r="K6634" s="1">
        <v>0.5</v>
      </c>
      <c r="L6634" s="1" t="s">
        <v>75</v>
      </c>
      <c r="M6634" s="1">
        <v>0</v>
      </c>
      <c r="O6634" s="1">
        <v>0</v>
      </c>
      <c r="Q6634" s="1">
        <v>0</v>
      </c>
      <c r="S6634" s="1">
        <v>0</v>
      </c>
      <c r="U6634" s="1">
        <v>0</v>
      </c>
      <c r="W6634" s="1">
        <v>0</v>
      </c>
      <c r="Y6634" s="1">
        <v>0</v>
      </c>
      <c r="AA6634" s="1">
        <v>0</v>
      </c>
      <c r="AC6634" s="1">
        <v>0</v>
      </c>
      <c r="AE6634" s="1">
        <v>0</v>
      </c>
      <c r="AG6634" s="1">
        <v>2</v>
      </c>
      <c r="AH6634" s="1">
        <v>15000</v>
      </c>
    </row>
    <row r="6635" spans="1:34">
      <c r="A6635" s="1" t="s">
        <v>16974</v>
      </c>
      <c r="B6635" s="1" t="s">
        <v>16975</v>
      </c>
      <c r="C6635" s="1" t="s">
        <v>146</v>
      </c>
      <c r="D6635" s="1">
        <v>15</v>
      </c>
      <c r="E6635" s="1">
        <v>44041</v>
      </c>
      <c r="F6635" s="1" t="s">
        <v>20340</v>
      </c>
      <c r="G6635" s="1" t="s">
        <v>20341</v>
      </c>
      <c r="H6635" s="1" t="s">
        <v>73</v>
      </c>
      <c r="I6635" s="1">
        <v>0</v>
      </c>
      <c r="J6635" s="1" t="s">
        <v>1490</v>
      </c>
      <c r="K6635" s="1">
        <v>0.6</v>
      </c>
      <c r="L6635" s="1" t="s">
        <v>82</v>
      </c>
      <c r="M6635" s="1">
        <v>0.65</v>
      </c>
      <c r="N6635" s="1" t="s">
        <v>83</v>
      </c>
      <c r="O6635" s="1">
        <v>0.7</v>
      </c>
      <c r="P6635" s="1" t="s">
        <v>84</v>
      </c>
      <c r="Q6635" s="1">
        <v>0.75</v>
      </c>
      <c r="R6635" s="1" t="s">
        <v>85</v>
      </c>
      <c r="S6635" s="1">
        <v>0</v>
      </c>
      <c r="U6635" s="1">
        <v>0</v>
      </c>
      <c r="W6635" s="1">
        <v>0</v>
      </c>
      <c r="Y6635" s="1">
        <v>0</v>
      </c>
      <c r="AA6635" s="1">
        <v>0</v>
      </c>
      <c r="AC6635" s="1">
        <v>0</v>
      </c>
      <c r="AE6635" s="1">
        <v>0</v>
      </c>
      <c r="AG6635" s="1">
        <v>4</v>
      </c>
      <c r="AH6635" s="1">
        <v>5000</v>
      </c>
    </row>
    <row r="6636" spans="1:34">
      <c r="A6636" s="1" t="s">
        <v>16976</v>
      </c>
      <c r="B6636" s="1" t="s">
        <v>16977</v>
      </c>
      <c r="C6636" s="1" t="s">
        <v>92</v>
      </c>
      <c r="H6636" s="1" t="s">
        <v>65</v>
      </c>
      <c r="I6636" s="1" t="s">
        <v>66</v>
      </c>
      <c r="V6636" s="1" t="s">
        <v>67</v>
      </c>
    </row>
    <row r="6637" spans="1:34">
      <c r="A6637" s="1" t="s">
        <v>16978</v>
      </c>
      <c r="B6637" s="1" t="s">
        <v>16979</v>
      </c>
      <c r="C6637" s="1" t="s">
        <v>92</v>
      </c>
      <c r="H6637" s="1" t="s">
        <v>65</v>
      </c>
      <c r="I6637" s="1" t="s">
        <v>66</v>
      </c>
      <c r="V6637" s="1" t="s">
        <v>67</v>
      </c>
    </row>
    <row r="6638" spans="1:34">
      <c r="A6638" s="1" t="s">
        <v>16980</v>
      </c>
      <c r="B6638" s="1" t="s">
        <v>16981</v>
      </c>
      <c r="C6638" s="1" t="s">
        <v>129</v>
      </c>
      <c r="D6638" s="1">
        <v>8</v>
      </c>
      <c r="E6638" s="1">
        <v>44000</v>
      </c>
      <c r="F6638" s="1" t="s">
        <v>20332</v>
      </c>
      <c r="G6638" s="1" t="s">
        <v>72</v>
      </c>
      <c r="H6638" s="1" t="s">
        <v>73</v>
      </c>
      <c r="I6638" s="1">
        <v>0</v>
      </c>
      <c r="J6638" s="1" t="s">
        <v>397</v>
      </c>
      <c r="K6638" s="1">
        <v>0.8</v>
      </c>
      <c r="L6638" s="1" t="s">
        <v>75</v>
      </c>
      <c r="M6638" s="1">
        <v>0</v>
      </c>
      <c r="O6638" s="1">
        <v>0</v>
      </c>
      <c r="Q6638" s="1">
        <v>0</v>
      </c>
      <c r="S6638" s="1">
        <v>0</v>
      </c>
      <c r="U6638" s="1">
        <v>0</v>
      </c>
      <c r="W6638" s="1">
        <v>0</v>
      </c>
      <c r="Y6638" s="1">
        <v>0</v>
      </c>
      <c r="AA6638" s="1">
        <v>0</v>
      </c>
      <c r="AC6638" s="1">
        <v>0</v>
      </c>
      <c r="AE6638" s="1">
        <v>0</v>
      </c>
      <c r="AG6638" s="1">
        <v>2</v>
      </c>
      <c r="AH6638" s="1">
        <v>8000</v>
      </c>
    </row>
    <row r="6639" spans="1:34">
      <c r="A6639" s="1" t="s">
        <v>16982</v>
      </c>
      <c r="B6639" s="1" t="s">
        <v>16983</v>
      </c>
      <c r="C6639" s="1" t="s">
        <v>92</v>
      </c>
      <c r="H6639" s="1" t="s">
        <v>65</v>
      </c>
      <c r="I6639" s="1" t="s">
        <v>66</v>
      </c>
      <c r="V6639" s="1" t="s">
        <v>67</v>
      </c>
    </row>
    <row r="6640" spans="1:34">
      <c r="A6640" s="1" t="s">
        <v>16984</v>
      </c>
      <c r="B6640" s="1" t="s">
        <v>16985</v>
      </c>
      <c r="C6640" s="1" t="s">
        <v>297</v>
      </c>
      <c r="H6640" s="1" t="s">
        <v>65</v>
      </c>
      <c r="I6640" s="1" t="s">
        <v>66</v>
      </c>
      <c r="V6640" s="1" t="s">
        <v>67</v>
      </c>
    </row>
    <row r="6641" spans="1:34">
      <c r="A6641" s="1" t="s">
        <v>16986</v>
      </c>
      <c r="B6641" s="1" t="s">
        <v>16987</v>
      </c>
      <c r="C6641" s="1" t="s">
        <v>903</v>
      </c>
      <c r="H6641" s="1" t="s">
        <v>65</v>
      </c>
      <c r="I6641" s="1" t="s">
        <v>66</v>
      </c>
      <c r="V6641" s="1" t="s">
        <v>67</v>
      </c>
    </row>
    <row r="6642" spans="1:34">
      <c r="A6642" s="1" t="s">
        <v>16988</v>
      </c>
      <c r="B6642" s="1" t="s">
        <v>16989</v>
      </c>
      <c r="C6642" s="1" t="s">
        <v>235</v>
      </c>
      <c r="D6642" s="1">
        <v>241</v>
      </c>
      <c r="E6642" s="1">
        <v>41635</v>
      </c>
      <c r="F6642" s="1" t="s">
        <v>20332</v>
      </c>
      <c r="G6642" s="1" t="s">
        <v>72</v>
      </c>
      <c r="H6642" s="1" t="s">
        <v>65</v>
      </c>
      <c r="I6642" s="1">
        <v>0.8</v>
      </c>
      <c r="J6642" s="1" t="s">
        <v>75</v>
      </c>
      <c r="K6642" s="1">
        <v>0</v>
      </c>
      <c r="M6642" s="1">
        <v>0</v>
      </c>
      <c r="O6642" s="1">
        <v>0</v>
      </c>
      <c r="Q6642" s="1">
        <v>0</v>
      </c>
      <c r="S6642" s="1">
        <v>0</v>
      </c>
      <c r="U6642" s="1">
        <v>0</v>
      </c>
      <c r="W6642" s="1">
        <v>0</v>
      </c>
      <c r="Y6642" s="1">
        <v>0</v>
      </c>
      <c r="AA6642" s="1">
        <v>0</v>
      </c>
      <c r="AC6642" s="1">
        <v>0</v>
      </c>
      <c r="AE6642" s="1">
        <v>0</v>
      </c>
      <c r="AG6642" s="1">
        <v>1</v>
      </c>
      <c r="AH6642" s="1">
        <v>0</v>
      </c>
    </row>
    <row r="6643" spans="1:34">
      <c r="A6643" s="1" t="s">
        <v>16990</v>
      </c>
      <c r="B6643" s="1" t="s">
        <v>16991</v>
      </c>
      <c r="C6643" s="1" t="s">
        <v>73</v>
      </c>
      <c r="D6643" s="1">
        <v>66</v>
      </c>
      <c r="E6643" s="4">
        <v>44707</v>
      </c>
      <c r="F6643" s="1" t="s">
        <v>16992</v>
      </c>
      <c r="G6643" s="1" t="s">
        <v>80</v>
      </c>
      <c r="H6643" s="1" t="s">
        <v>73</v>
      </c>
      <c r="I6643" s="1">
        <v>0</v>
      </c>
      <c r="J6643" s="1" t="s">
        <v>690</v>
      </c>
      <c r="K6643" s="1">
        <v>0.73499999999999999</v>
      </c>
      <c r="L6643" s="1" t="s">
        <v>82</v>
      </c>
      <c r="M6643" s="1">
        <v>0.78</v>
      </c>
      <c r="N6643" s="1" t="s">
        <v>83</v>
      </c>
      <c r="O6643" s="1">
        <v>0.79</v>
      </c>
      <c r="P6643" s="1" t="s">
        <v>84</v>
      </c>
      <c r="Q6643" s="1">
        <v>0.8</v>
      </c>
      <c r="R6643" s="1" t="s">
        <v>85</v>
      </c>
      <c r="S6643" s="1">
        <v>0</v>
      </c>
      <c r="U6643" s="1">
        <v>0</v>
      </c>
      <c r="W6643" s="1">
        <v>0</v>
      </c>
      <c r="Y6643" s="1">
        <v>0</v>
      </c>
      <c r="AA6643" s="1">
        <v>0</v>
      </c>
      <c r="AC6643" s="1">
        <v>0</v>
      </c>
      <c r="AE6643" s="1">
        <v>0</v>
      </c>
      <c r="AG6643" s="1">
        <v>4</v>
      </c>
      <c r="AH6643" s="1">
        <v>11999.99</v>
      </c>
    </row>
    <row r="6644" spans="1:34">
      <c r="A6644" s="1" t="s">
        <v>16993</v>
      </c>
      <c r="B6644" s="1" t="s">
        <v>16994</v>
      </c>
      <c r="C6644" s="1" t="s">
        <v>1153</v>
      </c>
      <c r="D6644" s="1">
        <v>8</v>
      </c>
      <c r="E6644" s="4">
        <v>44648</v>
      </c>
      <c r="F6644" s="1" t="s">
        <v>16995</v>
      </c>
      <c r="G6644" s="1" t="s">
        <v>72</v>
      </c>
      <c r="H6644" s="1" t="s">
        <v>65</v>
      </c>
      <c r="I6644" s="1">
        <v>0.7</v>
      </c>
      <c r="J6644" s="1" t="s">
        <v>75</v>
      </c>
      <c r="K6644" s="1">
        <v>0</v>
      </c>
      <c r="M6644" s="1">
        <v>0</v>
      </c>
      <c r="O6644" s="1">
        <v>0</v>
      </c>
      <c r="Q6644" s="1">
        <v>0</v>
      </c>
      <c r="S6644" s="1">
        <v>0</v>
      </c>
      <c r="U6644" s="1">
        <v>0</v>
      </c>
      <c r="W6644" s="1">
        <v>0</v>
      </c>
      <c r="Y6644" s="1">
        <v>0</v>
      </c>
      <c r="AA6644" s="1">
        <v>0</v>
      </c>
      <c r="AC6644" s="1">
        <v>0</v>
      </c>
      <c r="AE6644" s="1">
        <v>0</v>
      </c>
      <c r="AG6644" s="1">
        <v>1</v>
      </c>
      <c r="AH6644" s="1">
        <v>0</v>
      </c>
    </row>
    <row r="6645" spans="1:34">
      <c r="A6645" s="1" t="s">
        <v>16996</v>
      </c>
      <c r="B6645" s="1" t="s">
        <v>16997</v>
      </c>
      <c r="C6645" s="1" t="s">
        <v>1334</v>
      </c>
      <c r="D6645" s="1">
        <v>111</v>
      </c>
      <c r="E6645" s="1">
        <v>43822</v>
      </c>
      <c r="F6645" s="1" t="s">
        <v>20332</v>
      </c>
      <c r="G6645" s="1" t="s">
        <v>72</v>
      </c>
      <c r="H6645" s="1" t="s">
        <v>73</v>
      </c>
      <c r="I6645" s="1">
        <v>0</v>
      </c>
      <c r="J6645" s="1" t="s">
        <v>74</v>
      </c>
      <c r="K6645" s="1">
        <v>0.7</v>
      </c>
      <c r="L6645" s="1" t="s">
        <v>75</v>
      </c>
      <c r="M6645" s="1">
        <v>0</v>
      </c>
      <c r="O6645" s="1">
        <v>0</v>
      </c>
      <c r="Q6645" s="1">
        <v>0</v>
      </c>
      <c r="S6645" s="1">
        <v>0</v>
      </c>
      <c r="U6645" s="1">
        <v>0</v>
      </c>
      <c r="W6645" s="1">
        <v>0</v>
      </c>
      <c r="Y6645" s="1">
        <v>0</v>
      </c>
      <c r="AA6645" s="1">
        <v>0</v>
      </c>
      <c r="AC6645" s="1">
        <v>0</v>
      </c>
      <c r="AE6645" s="1">
        <v>0</v>
      </c>
      <c r="AG6645" s="1">
        <v>2</v>
      </c>
      <c r="AH6645" s="1">
        <v>10000</v>
      </c>
    </row>
    <row r="6646" spans="1:34">
      <c r="A6646" s="1" t="s">
        <v>16998</v>
      </c>
      <c r="B6646" s="1" t="s">
        <v>16999</v>
      </c>
      <c r="C6646" s="1" t="s">
        <v>126</v>
      </c>
      <c r="H6646" s="1" t="s">
        <v>65</v>
      </c>
      <c r="I6646" s="1" t="s">
        <v>66</v>
      </c>
      <c r="V6646" s="1" t="s">
        <v>67</v>
      </c>
    </row>
    <row r="6647" spans="1:34">
      <c r="A6647" s="1" t="s">
        <v>17000</v>
      </c>
      <c r="B6647" s="1" t="s">
        <v>17001</v>
      </c>
      <c r="C6647" s="1" t="s">
        <v>896</v>
      </c>
      <c r="H6647" s="1" t="s">
        <v>65</v>
      </c>
      <c r="I6647" s="1" t="s">
        <v>66</v>
      </c>
      <c r="V6647" s="1" t="s">
        <v>67</v>
      </c>
    </row>
    <row r="6648" spans="1:34">
      <c r="A6648" s="1" t="s">
        <v>17002</v>
      </c>
      <c r="B6648" s="1" t="s">
        <v>17003</v>
      </c>
      <c r="C6648" s="1" t="s">
        <v>245</v>
      </c>
      <c r="H6648" s="1" t="s">
        <v>65</v>
      </c>
      <c r="I6648" s="1" t="s">
        <v>66</v>
      </c>
      <c r="V6648" s="1" t="s">
        <v>67</v>
      </c>
    </row>
    <row r="6649" spans="1:34">
      <c r="A6649" s="1" t="s">
        <v>17004</v>
      </c>
      <c r="B6649" s="1" t="s">
        <v>17005</v>
      </c>
      <c r="C6649" s="1" t="s">
        <v>903</v>
      </c>
      <c r="D6649" s="1">
        <v>3</v>
      </c>
      <c r="E6649" s="4">
        <v>44614</v>
      </c>
      <c r="F6649" s="1" t="s">
        <v>17006</v>
      </c>
      <c r="G6649" s="1" t="s">
        <v>72</v>
      </c>
      <c r="H6649" s="1" t="s">
        <v>73</v>
      </c>
      <c r="I6649" s="1">
        <v>0</v>
      </c>
      <c r="J6649" s="1" t="s">
        <v>1640</v>
      </c>
      <c r="K6649" s="1">
        <v>0.4</v>
      </c>
      <c r="L6649" s="1" t="s">
        <v>75</v>
      </c>
      <c r="M6649" s="1">
        <v>0</v>
      </c>
      <c r="O6649" s="1">
        <v>0</v>
      </c>
      <c r="Q6649" s="1">
        <v>0</v>
      </c>
      <c r="S6649" s="1">
        <v>0</v>
      </c>
      <c r="U6649" s="1">
        <v>0</v>
      </c>
      <c r="W6649" s="1">
        <v>0</v>
      </c>
      <c r="Y6649" s="1">
        <v>0</v>
      </c>
      <c r="AA6649" s="1">
        <v>0</v>
      </c>
      <c r="AC6649" s="1">
        <v>0</v>
      </c>
      <c r="AE6649" s="1">
        <v>0</v>
      </c>
      <c r="AG6649" s="1">
        <v>2</v>
      </c>
      <c r="AH6649" s="1">
        <v>7499.99</v>
      </c>
    </row>
    <row r="6650" spans="1:34">
      <c r="A6650" s="1" t="s">
        <v>17007</v>
      </c>
      <c r="B6650" s="1" t="s">
        <v>17008</v>
      </c>
      <c r="C6650" s="1" t="s">
        <v>903</v>
      </c>
      <c r="H6650" s="1" t="s">
        <v>65</v>
      </c>
      <c r="I6650" s="1" t="s">
        <v>66</v>
      </c>
      <c r="V6650" s="1" t="s">
        <v>67</v>
      </c>
    </row>
    <row r="6651" spans="1:34">
      <c r="A6651" s="1" t="s">
        <v>17009</v>
      </c>
      <c r="B6651" s="1" t="s">
        <v>17010</v>
      </c>
      <c r="C6651" s="1" t="s">
        <v>65</v>
      </c>
      <c r="D6651" s="1">
        <v>9</v>
      </c>
      <c r="E6651" s="4">
        <v>44246</v>
      </c>
      <c r="F6651" s="1" t="s">
        <v>17011</v>
      </c>
      <c r="G6651" s="1" t="s">
        <v>1003</v>
      </c>
      <c r="H6651" s="1" t="s">
        <v>65</v>
      </c>
      <c r="I6651" s="1">
        <v>0</v>
      </c>
      <c r="J6651" s="1" t="s">
        <v>75</v>
      </c>
      <c r="K6651" s="1">
        <v>0</v>
      </c>
      <c r="M6651" s="1">
        <v>0</v>
      </c>
      <c r="O6651" s="1">
        <v>0</v>
      </c>
      <c r="Q6651" s="1">
        <v>0</v>
      </c>
      <c r="S6651" s="1">
        <v>0</v>
      </c>
      <c r="U6651" s="1">
        <v>0</v>
      </c>
      <c r="W6651" s="1">
        <v>0</v>
      </c>
      <c r="Y6651" s="1">
        <v>0</v>
      </c>
      <c r="AA6651" s="1">
        <v>0</v>
      </c>
      <c r="AC6651" s="1">
        <v>0</v>
      </c>
      <c r="AE6651" s="1">
        <v>0</v>
      </c>
      <c r="AG6651" s="1">
        <v>1</v>
      </c>
      <c r="AH6651" s="1">
        <v>0</v>
      </c>
    </row>
    <row r="6652" spans="1:34">
      <c r="A6652" s="1" t="s">
        <v>17012</v>
      </c>
      <c r="B6652" s="1" t="s">
        <v>17013</v>
      </c>
      <c r="C6652" s="1" t="s">
        <v>199</v>
      </c>
      <c r="D6652" s="5">
        <v>44682</v>
      </c>
      <c r="E6652" s="4">
        <v>44638</v>
      </c>
      <c r="F6652" s="1" t="s">
        <v>17014</v>
      </c>
      <c r="G6652" s="1" t="s">
        <v>72</v>
      </c>
      <c r="H6652" s="1" t="s">
        <v>65</v>
      </c>
      <c r="I6652" s="1">
        <v>0.4</v>
      </c>
      <c r="J6652" s="1" t="s">
        <v>75</v>
      </c>
      <c r="K6652" s="1">
        <v>0</v>
      </c>
      <c r="M6652" s="1">
        <v>0</v>
      </c>
      <c r="O6652" s="1">
        <v>0</v>
      </c>
      <c r="Q6652" s="1">
        <v>0</v>
      </c>
      <c r="S6652" s="1">
        <v>0</v>
      </c>
      <c r="U6652" s="1">
        <v>0</v>
      </c>
      <c r="W6652" s="1">
        <v>0</v>
      </c>
      <c r="Y6652" s="1">
        <v>0</v>
      </c>
      <c r="AA6652" s="1">
        <v>0</v>
      </c>
      <c r="AC6652" s="1">
        <v>0</v>
      </c>
      <c r="AE6652" s="1">
        <v>0</v>
      </c>
      <c r="AG6652" s="1">
        <v>1</v>
      </c>
      <c r="AH6652" s="1">
        <v>0</v>
      </c>
    </row>
    <row r="6653" spans="1:34">
      <c r="A6653" s="1" t="s">
        <v>17015</v>
      </c>
      <c r="B6653" s="1" t="s">
        <v>17016</v>
      </c>
      <c r="C6653" s="1" t="s">
        <v>365</v>
      </c>
      <c r="D6653" s="1">
        <v>7</v>
      </c>
      <c r="E6653" s="1">
        <v>44651</v>
      </c>
      <c r="F6653" s="1" t="s">
        <v>20831</v>
      </c>
      <c r="G6653" s="1" t="s">
        <v>72</v>
      </c>
      <c r="H6653" s="1" t="s">
        <v>65</v>
      </c>
      <c r="I6653" s="1">
        <v>0.4</v>
      </c>
      <c r="J6653" s="1" t="s">
        <v>75</v>
      </c>
      <c r="K6653" s="1">
        <v>0</v>
      </c>
      <c r="M6653" s="1">
        <v>0</v>
      </c>
      <c r="O6653" s="1">
        <v>0</v>
      </c>
      <c r="Q6653" s="1">
        <v>0</v>
      </c>
      <c r="S6653" s="1">
        <v>0</v>
      </c>
      <c r="U6653" s="1">
        <v>0</v>
      </c>
      <c r="W6653" s="1">
        <v>0</v>
      </c>
      <c r="Y6653" s="1">
        <v>0</v>
      </c>
      <c r="AA6653" s="1">
        <v>0</v>
      </c>
      <c r="AC6653" s="1">
        <v>0</v>
      </c>
      <c r="AE6653" s="1">
        <v>0</v>
      </c>
      <c r="AG6653" s="1">
        <v>1</v>
      </c>
      <c r="AH6653" s="1">
        <v>0</v>
      </c>
    </row>
    <row r="6654" spans="1:34">
      <c r="A6654" s="1" t="s">
        <v>17017</v>
      </c>
      <c r="B6654" s="1" t="s">
        <v>17018</v>
      </c>
      <c r="C6654" s="1" t="s">
        <v>387</v>
      </c>
      <c r="D6654" s="1">
        <v>44</v>
      </c>
      <c r="E6654" s="4">
        <v>44656</v>
      </c>
      <c r="F6654" s="1" t="s">
        <v>17019</v>
      </c>
      <c r="G6654" s="1" t="s">
        <v>72</v>
      </c>
      <c r="H6654" s="1" t="s">
        <v>73</v>
      </c>
      <c r="I6654" s="1">
        <v>0</v>
      </c>
      <c r="J6654" s="1" t="s">
        <v>222</v>
      </c>
      <c r="K6654" s="1">
        <v>0.8</v>
      </c>
      <c r="L6654" s="1" t="s">
        <v>75</v>
      </c>
      <c r="M6654" s="1">
        <v>0</v>
      </c>
      <c r="O6654" s="1">
        <v>0</v>
      </c>
      <c r="Q6654" s="1">
        <v>0</v>
      </c>
      <c r="S6654" s="1">
        <v>0</v>
      </c>
      <c r="U6654" s="1">
        <v>0</v>
      </c>
      <c r="W6654" s="1">
        <v>0</v>
      </c>
      <c r="Y6654" s="1">
        <v>0</v>
      </c>
      <c r="AA6654" s="1">
        <v>0</v>
      </c>
      <c r="AC6654" s="1">
        <v>0</v>
      </c>
      <c r="AE6654" s="1">
        <v>0</v>
      </c>
      <c r="AG6654" s="1">
        <v>2</v>
      </c>
      <c r="AH6654" s="1">
        <v>9999.99</v>
      </c>
    </row>
    <row r="6655" spans="1:34">
      <c r="A6655" s="1" t="s">
        <v>17020</v>
      </c>
      <c r="B6655" s="1" t="s">
        <v>17021</v>
      </c>
      <c r="C6655" s="1" t="s">
        <v>92</v>
      </c>
      <c r="H6655" s="1" t="s">
        <v>65</v>
      </c>
      <c r="I6655" s="1" t="s">
        <v>66</v>
      </c>
      <c r="V6655" s="1" t="s">
        <v>67</v>
      </c>
    </row>
    <row r="6656" spans="1:34">
      <c r="A6656" s="1" t="s">
        <v>17022</v>
      </c>
      <c r="B6656" s="1" t="s">
        <v>17023</v>
      </c>
      <c r="C6656" s="1" t="s">
        <v>92</v>
      </c>
      <c r="D6656" s="1">
        <v>31</v>
      </c>
      <c r="E6656" s="1">
        <v>43798</v>
      </c>
      <c r="F6656" s="1" t="s">
        <v>20332</v>
      </c>
      <c r="G6656" s="1" t="s">
        <v>72</v>
      </c>
      <c r="H6656" s="1" t="s">
        <v>65</v>
      </c>
      <c r="I6656" s="1">
        <v>0.2</v>
      </c>
      <c r="J6656" s="1" t="s">
        <v>75</v>
      </c>
      <c r="K6656" s="1">
        <v>0</v>
      </c>
      <c r="M6656" s="1">
        <v>0</v>
      </c>
      <c r="O6656" s="1">
        <v>0</v>
      </c>
      <c r="Q6656" s="1">
        <v>0</v>
      </c>
      <c r="S6656" s="1">
        <v>0</v>
      </c>
      <c r="U6656" s="1">
        <v>0</v>
      </c>
      <c r="W6656" s="1">
        <v>0</v>
      </c>
      <c r="Y6656" s="1">
        <v>0</v>
      </c>
      <c r="AA6656" s="1">
        <v>0</v>
      </c>
      <c r="AC6656" s="1">
        <v>0</v>
      </c>
      <c r="AE6656" s="1">
        <v>0</v>
      </c>
      <c r="AG6656" s="1">
        <v>1</v>
      </c>
      <c r="AH6656" s="1">
        <v>0</v>
      </c>
    </row>
    <row r="6657" spans="1:34">
      <c r="A6657" s="1" t="s">
        <v>17024</v>
      </c>
      <c r="B6657" s="1" t="s">
        <v>17025</v>
      </c>
      <c r="C6657" s="1" t="s">
        <v>172</v>
      </c>
      <c r="D6657" s="1">
        <v>23</v>
      </c>
      <c r="E6657" s="1">
        <v>41892</v>
      </c>
      <c r="F6657" s="1" t="s">
        <v>20332</v>
      </c>
      <c r="G6657" s="1" t="s">
        <v>72</v>
      </c>
      <c r="H6657" s="1" t="s">
        <v>65</v>
      </c>
      <c r="I6657" s="1">
        <v>0.8</v>
      </c>
      <c r="J6657" s="1" t="s">
        <v>75</v>
      </c>
      <c r="K6657" s="1">
        <v>0</v>
      </c>
      <c r="M6657" s="1">
        <v>0</v>
      </c>
      <c r="O6657" s="1">
        <v>0</v>
      </c>
      <c r="Q6657" s="1">
        <v>0</v>
      </c>
      <c r="S6657" s="1">
        <v>0</v>
      </c>
      <c r="U6657" s="1">
        <v>0</v>
      </c>
      <c r="W6657" s="1">
        <v>0</v>
      </c>
      <c r="Y6657" s="1">
        <v>0</v>
      </c>
      <c r="AA6657" s="1">
        <v>0</v>
      </c>
      <c r="AC6657" s="1">
        <v>0</v>
      </c>
      <c r="AE6657" s="1">
        <v>0</v>
      </c>
      <c r="AG6657" s="1">
        <v>1</v>
      </c>
      <c r="AH6657" s="1">
        <v>0</v>
      </c>
    </row>
    <row r="6658" spans="1:34">
      <c r="A6658" s="1" t="s">
        <v>17026</v>
      </c>
      <c r="B6658" s="1" t="s">
        <v>17027</v>
      </c>
      <c r="C6658" s="1" t="s">
        <v>443</v>
      </c>
      <c r="D6658" s="1">
        <v>23</v>
      </c>
      <c r="E6658" s="1">
        <v>44762</v>
      </c>
      <c r="F6658" s="1" t="s">
        <v>20832</v>
      </c>
      <c r="G6658" s="1" t="s">
        <v>72</v>
      </c>
      <c r="H6658" s="1" t="s">
        <v>73</v>
      </c>
      <c r="I6658" s="1">
        <v>0</v>
      </c>
      <c r="J6658" s="1" t="s">
        <v>397</v>
      </c>
      <c r="K6658" s="1">
        <v>0.7</v>
      </c>
      <c r="L6658" s="1" t="s">
        <v>75</v>
      </c>
      <c r="M6658" s="1">
        <v>0</v>
      </c>
      <c r="O6658" s="1">
        <v>0</v>
      </c>
      <c r="Q6658" s="1">
        <v>0</v>
      </c>
      <c r="S6658" s="1">
        <v>0</v>
      </c>
      <c r="U6658" s="1">
        <v>0</v>
      </c>
      <c r="W6658" s="1">
        <v>0</v>
      </c>
      <c r="Y6658" s="1">
        <v>0</v>
      </c>
      <c r="AA6658" s="1">
        <v>0</v>
      </c>
      <c r="AC6658" s="1">
        <v>0</v>
      </c>
      <c r="AE6658" s="1">
        <v>0</v>
      </c>
      <c r="AG6658" s="1">
        <v>2</v>
      </c>
      <c r="AH6658" s="1">
        <v>8000</v>
      </c>
    </row>
    <row r="6659" spans="1:34">
      <c r="A6659" s="1" t="s">
        <v>17028</v>
      </c>
      <c r="B6659" s="1" t="s">
        <v>17029</v>
      </c>
      <c r="C6659" s="1" t="s">
        <v>491</v>
      </c>
      <c r="D6659" s="1">
        <v>163</v>
      </c>
      <c r="E6659" s="1">
        <v>39072</v>
      </c>
      <c r="F6659" s="1" t="s">
        <v>20332</v>
      </c>
      <c r="G6659" s="1" t="s">
        <v>72</v>
      </c>
      <c r="H6659" s="1" t="s">
        <v>65</v>
      </c>
      <c r="I6659" s="1">
        <v>0.2</v>
      </c>
      <c r="J6659" s="1" t="s">
        <v>75</v>
      </c>
      <c r="K6659" s="1">
        <v>0</v>
      </c>
      <c r="M6659" s="1">
        <v>0</v>
      </c>
      <c r="O6659" s="1">
        <v>0</v>
      </c>
      <c r="Q6659" s="1">
        <v>0</v>
      </c>
      <c r="S6659" s="1">
        <v>0</v>
      </c>
      <c r="U6659" s="1">
        <v>0</v>
      </c>
      <c r="W6659" s="1">
        <v>0</v>
      </c>
      <c r="Y6659" s="1">
        <v>0</v>
      </c>
      <c r="AA6659" s="1">
        <v>0</v>
      </c>
      <c r="AC6659" s="1">
        <v>0</v>
      </c>
      <c r="AE6659" s="1">
        <v>0</v>
      </c>
      <c r="AG6659" s="1">
        <v>1</v>
      </c>
      <c r="AH6659" s="1">
        <v>0</v>
      </c>
    </row>
    <row r="6660" spans="1:34">
      <c r="A6660" s="1" t="s">
        <v>17030</v>
      </c>
      <c r="B6660" s="1" t="s">
        <v>17031</v>
      </c>
      <c r="C6660" s="1" t="s">
        <v>896</v>
      </c>
      <c r="H6660" s="1" t="s">
        <v>65</v>
      </c>
      <c r="I6660" s="1" t="s">
        <v>66</v>
      </c>
      <c r="V6660" s="1" t="s">
        <v>67</v>
      </c>
    </row>
    <row r="6661" spans="1:34">
      <c r="A6661" s="1" t="s">
        <v>17032</v>
      </c>
      <c r="B6661" s="1" t="s">
        <v>17033</v>
      </c>
      <c r="C6661" s="1" t="s">
        <v>92</v>
      </c>
      <c r="H6661" s="1" t="s">
        <v>65</v>
      </c>
      <c r="I6661" s="1" t="s">
        <v>66</v>
      </c>
      <c r="V6661" s="1" t="s">
        <v>67</v>
      </c>
    </row>
    <row r="6662" spans="1:34">
      <c r="A6662" s="1" t="s">
        <v>17034</v>
      </c>
      <c r="B6662" s="1" t="s">
        <v>17035</v>
      </c>
      <c r="C6662" s="1" t="s">
        <v>112</v>
      </c>
      <c r="D6662" s="1">
        <v>54</v>
      </c>
      <c r="E6662" s="4">
        <v>44499</v>
      </c>
      <c r="F6662" s="1" t="s">
        <v>17036</v>
      </c>
      <c r="G6662" s="1" t="s">
        <v>72</v>
      </c>
      <c r="H6662" s="1" t="s">
        <v>65</v>
      </c>
      <c r="I6662" s="1">
        <v>0.6</v>
      </c>
      <c r="J6662" s="1" t="s">
        <v>75</v>
      </c>
      <c r="K6662" s="1">
        <v>0</v>
      </c>
      <c r="M6662" s="1">
        <v>0</v>
      </c>
      <c r="O6662" s="1">
        <v>0</v>
      </c>
      <c r="Q6662" s="1">
        <v>0</v>
      </c>
      <c r="S6662" s="1">
        <v>0</v>
      </c>
      <c r="U6662" s="1">
        <v>0</v>
      </c>
      <c r="W6662" s="1">
        <v>0</v>
      </c>
      <c r="Y6662" s="1">
        <v>0</v>
      </c>
      <c r="AA6662" s="1">
        <v>0</v>
      </c>
      <c r="AC6662" s="1">
        <v>0</v>
      </c>
      <c r="AE6662" s="1">
        <v>0</v>
      </c>
      <c r="AG6662" s="1">
        <v>1</v>
      </c>
      <c r="AH6662" s="1">
        <v>0</v>
      </c>
    </row>
    <row r="6663" spans="1:34">
      <c r="A6663" s="1" t="s">
        <v>17037</v>
      </c>
      <c r="B6663" s="1" t="s">
        <v>17038</v>
      </c>
      <c r="C6663" s="1" t="s">
        <v>896</v>
      </c>
      <c r="D6663" s="1">
        <v>34</v>
      </c>
      <c r="E6663" s="1">
        <v>41127</v>
      </c>
      <c r="F6663" s="1" t="s">
        <v>20332</v>
      </c>
      <c r="G6663" s="1" t="s">
        <v>72</v>
      </c>
      <c r="H6663" s="1" t="s">
        <v>73</v>
      </c>
      <c r="I6663" s="1">
        <v>0</v>
      </c>
      <c r="J6663" s="1" t="s">
        <v>434</v>
      </c>
      <c r="K6663" s="1">
        <v>0.4</v>
      </c>
      <c r="L6663" s="1" t="s">
        <v>75</v>
      </c>
      <c r="M6663" s="1">
        <v>0</v>
      </c>
      <c r="O6663" s="1">
        <v>0</v>
      </c>
      <c r="Q6663" s="1">
        <v>0</v>
      </c>
      <c r="S6663" s="1">
        <v>0</v>
      </c>
      <c r="U6663" s="1">
        <v>0</v>
      </c>
      <c r="W6663" s="1">
        <v>0</v>
      </c>
      <c r="Y6663" s="1">
        <v>0</v>
      </c>
      <c r="AA6663" s="1">
        <v>0</v>
      </c>
      <c r="AC6663" s="1">
        <v>0</v>
      </c>
      <c r="AE6663" s="1">
        <v>0</v>
      </c>
      <c r="AG6663" s="1">
        <v>2</v>
      </c>
      <c r="AH6663" s="1">
        <v>7500</v>
      </c>
    </row>
    <row r="6664" spans="1:34">
      <c r="A6664" s="1" t="s">
        <v>17039</v>
      </c>
      <c r="B6664" s="1" t="s">
        <v>17040</v>
      </c>
      <c r="C6664" s="1" t="s">
        <v>1149</v>
      </c>
      <c r="D6664" s="1">
        <v>14</v>
      </c>
      <c r="E6664" s="4">
        <v>44697</v>
      </c>
      <c r="F6664" s="1" t="s">
        <v>17041</v>
      </c>
      <c r="G6664" s="1" t="s">
        <v>80</v>
      </c>
      <c r="H6664" s="1" t="s">
        <v>73</v>
      </c>
      <c r="I6664" s="1">
        <v>0.55000000000000004</v>
      </c>
      <c r="J6664" s="1" t="s">
        <v>82</v>
      </c>
      <c r="K6664" s="1">
        <v>0.6</v>
      </c>
      <c r="L6664" s="1" t="s">
        <v>83</v>
      </c>
      <c r="M6664" s="1">
        <v>0.75</v>
      </c>
      <c r="N6664" s="1" t="s">
        <v>84</v>
      </c>
      <c r="O6664" s="1">
        <v>0.8</v>
      </c>
      <c r="P6664" s="1" t="s">
        <v>85</v>
      </c>
      <c r="Q6664" s="1">
        <v>0</v>
      </c>
      <c r="S6664" s="1">
        <v>0</v>
      </c>
      <c r="U6664" s="1">
        <v>0</v>
      </c>
      <c r="W6664" s="1">
        <v>0</v>
      </c>
      <c r="Y6664" s="1">
        <v>0</v>
      </c>
      <c r="AA6664" s="1">
        <v>0</v>
      </c>
      <c r="AC6664" s="1">
        <v>0</v>
      </c>
      <c r="AE6664" s="1">
        <v>0</v>
      </c>
      <c r="AG6664" s="1">
        <v>3</v>
      </c>
      <c r="AH6664" s="1">
        <v>0</v>
      </c>
    </row>
    <row r="6665" spans="1:34">
      <c r="A6665" s="1" t="s">
        <v>17042</v>
      </c>
      <c r="B6665" s="1" t="s">
        <v>17043</v>
      </c>
      <c r="C6665" s="1" t="s">
        <v>235</v>
      </c>
      <c r="D6665" s="1">
        <v>9</v>
      </c>
      <c r="E6665" s="1">
        <v>44804</v>
      </c>
      <c r="F6665" s="1" t="s">
        <v>20833</v>
      </c>
      <c r="G6665" s="1" t="s">
        <v>72</v>
      </c>
      <c r="H6665" s="1" t="s">
        <v>65</v>
      </c>
      <c r="I6665" s="1">
        <v>0.8</v>
      </c>
      <c r="J6665" s="1" t="s">
        <v>75</v>
      </c>
      <c r="K6665" s="1">
        <v>0</v>
      </c>
      <c r="M6665" s="1">
        <v>0</v>
      </c>
      <c r="O6665" s="1">
        <v>0</v>
      </c>
      <c r="Q6665" s="1">
        <v>0</v>
      </c>
      <c r="S6665" s="1">
        <v>0</v>
      </c>
      <c r="U6665" s="1">
        <v>0</v>
      </c>
      <c r="W6665" s="1">
        <v>0</v>
      </c>
      <c r="Y6665" s="1">
        <v>0</v>
      </c>
      <c r="AA6665" s="1">
        <v>0</v>
      </c>
      <c r="AC6665" s="1">
        <v>0</v>
      </c>
      <c r="AE6665" s="1">
        <v>0</v>
      </c>
      <c r="AG6665" s="1">
        <v>1</v>
      </c>
      <c r="AH6665" s="1">
        <v>0</v>
      </c>
    </row>
    <row r="6666" spans="1:34">
      <c r="A6666" s="1" t="s">
        <v>17044</v>
      </c>
      <c r="B6666" s="1" t="s">
        <v>17045</v>
      </c>
      <c r="C6666" s="1" t="s">
        <v>1199</v>
      </c>
      <c r="D6666" s="1">
        <v>10</v>
      </c>
      <c r="E6666" s="1">
        <v>41303</v>
      </c>
      <c r="F6666" s="1" t="s">
        <v>20332</v>
      </c>
      <c r="G6666" s="1" t="s">
        <v>72</v>
      </c>
      <c r="H6666" s="1" t="s">
        <v>65</v>
      </c>
      <c r="I6666" s="1">
        <v>0.8</v>
      </c>
      <c r="J6666" s="1" t="s">
        <v>75</v>
      </c>
      <c r="K6666" s="1">
        <v>0</v>
      </c>
      <c r="M6666" s="1">
        <v>0</v>
      </c>
      <c r="O6666" s="1">
        <v>0</v>
      </c>
      <c r="Q6666" s="1">
        <v>0</v>
      </c>
      <c r="S6666" s="1">
        <v>0</v>
      </c>
      <c r="U6666" s="1">
        <v>0</v>
      </c>
      <c r="W6666" s="1">
        <v>0</v>
      </c>
      <c r="Y6666" s="1">
        <v>0</v>
      </c>
      <c r="AA6666" s="1">
        <v>0</v>
      </c>
      <c r="AC6666" s="1">
        <v>0</v>
      </c>
      <c r="AE6666" s="1">
        <v>0</v>
      </c>
      <c r="AG6666" s="1">
        <v>1</v>
      </c>
      <c r="AH6666" s="1">
        <v>0</v>
      </c>
    </row>
    <row r="6667" spans="1:34">
      <c r="A6667" s="1" t="s">
        <v>17046</v>
      </c>
      <c r="B6667" s="1" t="s">
        <v>17047</v>
      </c>
      <c r="C6667" s="1" t="s">
        <v>322</v>
      </c>
      <c r="D6667" s="1">
        <v>29</v>
      </c>
      <c r="E6667" s="1">
        <v>44804</v>
      </c>
      <c r="F6667" s="1" t="s">
        <v>20834</v>
      </c>
      <c r="G6667" s="1" t="s">
        <v>72</v>
      </c>
      <c r="H6667" s="1" t="s">
        <v>65</v>
      </c>
      <c r="I6667" s="1">
        <v>0.8</v>
      </c>
      <c r="J6667" s="1" t="s">
        <v>75</v>
      </c>
      <c r="K6667" s="1">
        <v>0</v>
      </c>
      <c r="M6667" s="1">
        <v>0</v>
      </c>
      <c r="O6667" s="1">
        <v>0</v>
      </c>
      <c r="Q6667" s="1">
        <v>0</v>
      </c>
      <c r="S6667" s="1">
        <v>0</v>
      </c>
      <c r="U6667" s="1">
        <v>0</v>
      </c>
      <c r="W6667" s="1">
        <v>0</v>
      </c>
      <c r="Y6667" s="1">
        <v>0</v>
      </c>
      <c r="AA6667" s="1">
        <v>0</v>
      </c>
      <c r="AC6667" s="1">
        <v>0</v>
      </c>
      <c r="AE6667" s="1">
        <v>0</v>
      </c>
      <c r="AG6667" s="1">
        <v>1</v>
      </c>
      <c r="AH6667" s="1">
        <v>0</v>
      </c>
    </row>
    <row r="6668" spans="1:34">
      <c r="A6668" s="1" t="s">
        <v>17048</v>
      </c>
      <c r="B6668" s="1" t="s">
        <v>17049</v>
      </c>
      <c r="C6668" s="1" t="s">
        <v>92</v>
      </c>
      <c r="H6668" s="1" t="s">
        <v>65</v>
      </c>
      <c r="I6668" s="1" t="s">
        <v>66</v>
      </c>
      <c r="V6668" s="1" t="s">
        <v>67</v>
      </c>
    </row>
    <row r="6669" spans="1:34">
      <c r="A6669" s="1" t="s">
        <v>17050</v>
      </c>
      <c r="B6669" s="1" t="s">
        <v>17051</v>
      </c>
      <c r="C6669" s="1" t="s">
        <v>302</v>
      </c>
      <c r="D6669" s="1">
        <v>4</v>
      </c>
      <c r="E6669" s="4">
        <v>44649</v>
      </c>
      <c r="F6669" s="1" t="s">
        <v>17052</v>
      </c>
      <c r="G6669" s="1" t="s">
        <v>72</v>
      </c>
      <c r="H6669" s="1" t="s">
        <v>73</v>
      </c>
      <c r="I6669" s="1">
        <v>0</v>
      </c>
      <c r="J6669" s="1" t="s">
        <v>74</v>
      </c>
      <c r="K6669" s="1">
        <v>0.6</v>
      </c>
      <c r="L6669" s="1" t="s">
        <v>75</v>
      </c>
      <c r="M6669" s="1">
        <v>0</v>
      </c>
      <c r="O6669" s="1">
        <v>0</v>
      </c>
      <c r="Q6669" s="1">
        <v>0</v>
      </c>
      <c r="S6669" s="1">
        <v>0</v>
      </c>
      <c r="U6669" s="1">
        <v>0</v>
      </c>
      <c r="W6669" s="1">
        <v>0</v>
      </c>
      <c r="Y6669" s="1">
        <v>0</v>
      </c>
      <c r="AA6669" s="1">
        <v>0</v>
      </c>
      <c r="AC6669" s="1">
        <v>0</v>
      </c>
      <c r="AE6669" s="1">
        <v>0</v>
      </c>
      <c r="AG6669" s="1">
        <v>2</v>
      </c>
      <c r="AH6669" s="1">
        <v>10000</v>
      </c>
    </row>
    <row r="6670" spans="1:34">
      <c r="A6670" s="1" t="s">
        <v>17053</v>
      </c>
      <c r="B6670" s="1" t="s">
        <v>17054</v>
      </c>
      <c r="C6670" s="1" t="s">
        <v>78</v>
      </c>
      <c r="D6670" s="1">
        <v>5</v>
      </c>
      <c r="E6670" s="4">
        <v>44658</v>
      </c>
      <c r="F6670" s="1" t="s">
        <v>17055</v>
      </c>
      <c r="G6670" s="1" t="s">
        <v>745</v>
      </c>
      <c r="H6670" s="1" t="s">
        <v>73</v>
      </c>
      <c r="I6670" s="1">
        <v>0</v>
      </c>
      <c r="J6670" s="1" t="s">
        <v>81</v>
      </c>
      <c r="K6670" s="1">
        <v>0.2</v>
      </c>
      <c r="L6670" s="1" t="s">
        <v>82</v>
      </c>
      <c r="M6670" s="1">
        <v>0.4</v>
      </c>
      <c r="N6670" s="1" t="s">
        <v>83</v>
      </c>
      <c r="O6670" s="1">
        <v>0.5</v>
      </c>
      <c r="P6670" s="1" t="s">
        <v>84</v>
      </c>
      <c r="Q6670" s="1">
        <v>0.8</v>
      </c>
      <c r="R6670" s="1" t="s">
        <v>85</v>
      </c>
      <c r="S6670" s="1">
        <v>0</v>
      </c>
      <c r="U6670" s="1">
        <v>0</v>
      </c>
      <c r="W6670" s="1">
        <v>0</v>
      </c>
      <c r="Y6670" s="1">
        <v>0</v>
      </c>
      <c r="AA6670" s="1">
        <v>0</v>
      </c>
      <c r="AC6670" s="1">
        <v>0</v>
      </c>
      <c r="AE6670" s="1">
        <v>0</v>
      </c>
      <c r="AG6670" s="1">
        <v>4</v>
      </c>
      <c r="AH6670" s="1">
        <v>15000</v>
      </c>
    </row>
    <row r="6671" spans="1:34">
      <c r="A6671" s="1" t="s">
        <v>17056</v>
      </c>
      <c r="B6671" s="1" t="s">
        <v>17057</v>
      </c>
      <c r="C6671" s="1" t="s">
        <v>78</v>
      </c>
      <c r="D6671" s="1">
        <v>4</v>
      </c>
      <c r="E6671" s="4">
        <v>44677</v>
      </c>
      <c r="F6671" s="1" t="s">
        <v>17058</v>
      </c>
      <c r="G6671" s="1" t="s">
        <v>80</v>
      </c>
      <c r="H6671" s="1" t="s">
        <v>73</v>
      </c>
      <c r="I6671" s="1">
        <v>0.6</v>
      </c>
      <c r="J6671" s="1" t="s">
        <v>82</v>
      </c>
      <c r="K6671" s="1">
        <v>0.7</v>
      </c>
      <c r="L6671" s="1" t="s">
        <v>83</v>
      </c>
      <c r="M6671" s="1">
        <v>0.75</v>
      </c>
      <c r="N6671" s="1" t="s">
        <v>84</v>
      </c>
      <c r="O6671" s="1">
        <v>0.8</v>
      </c>
      <c r="P6671" s="1" t="s">
        <v>85</v>
      </c>
      <c r="Q6671" s="1">
        <v>0</v>
      </c>
      <c r="S6671" s="1">
        <v>0</v>
      </c>
      <c r="U6671" s="1">
        <v>0</v>
      </c>
      <c r="W6671" s="1">
        <v>0</v>
      </c>
      <c r="Y6671" s="1">
        <v>0</v>
      </c>
      <c r="AA6671" s="1">
        <v>0</v>
      </c>
      <c r="AC6671" s="1">
        <v>0</v>
      </c>
      <c r="AE6671" s="1">
        <v>0</v>
      </c>
      <c r="AG6671" s="1">
        <v>3</v>
      </c>
      <c r="AH6671" s="1">
        <v>0</v>
      </c>
    </row>
    <row r="6672" spans="1:34">
      <c r="A6672" s="1" t="s">
        <v>17059</v>
      </c>
      <c r="B6672" s="1" t="s">
        <v>17060</v>
      </c>
      <c r="C6672" s="1" t="s">
        <v>903</v>
      </c>
      <c r="D6672" s="1">
        <v>5</v>
      </c>
      <c r="E6672" s="1">
        <v>44018</v>
      </c>
      <c r="F6672" s="1" t="s">
        <v>20332</v>
      </c>
      <c r="G6672" s="1" t="s">
        <v>72</v>
      </c>
      <c r="H6672" s="1" t="s">
        <v>65</v>
      </c>
      <c r="I6672" s="1">
        <v>0.2</v>
      </c>
      <c r="J6672" s="1" t="s">
        <v>75</v>
      </c>
      <c r="K6672" s="1">
        <v>0</v>
      </c>
      <c r="M6672" s="1">
        <v>0</v>
      </c>
      <c r="O6672" s="1">
        <v>0</v>
      </c>
      <c r="Q6672" s="1">
        <v>0</v>
      </c>
      <c r="S6672" s="1">
        <v>0</v>
      </c>
      <c r="U6672" s="1">
        <v>0</v>
      </c>
      <c r="W6672" s="1">
        <v>0</v>
      </c>
      <c r="Y6672" s="1">
        <v>0</v>
      </c>
      <c r="AA6672" s="1">
        <v>0</v>
      </c>
      <c r="AC6672" s="1">
        <v>0</v>
      </c>
      <c r="AE6672" s="1">
        <v>0</v>
      </c>
      <c r="AG6672" s="1">
        <v>1</v>
      </c>
      <c r="AH6672" s="1">
        <v>0</v>
      </c>
    </row>
    <row r="6673" spans="1:34">
      <c r="A6673" s="1" t="s">
        <v>17061</v>
      </c>
      <c r="B6673" s="1" t="s">
        <v>17062</v>
      </c>
      <c r="C6673" s="1" t="s">
        <v>65</v>
      </c>
      <c r="D6673" s="1">
        <v>4</v>
      </c>
      <c r="E6673" s="4">
        <v>44651</v>
      </c>
      <c r="F6673" s="1" t="s">
        <v>17063</v>
      </c>
      <c r="G6673" s="1" t="s">
        <v>72</v>
      </c>
      <c r="H6673" s="1" t="s">
        <v>73</v>
      </c>
      <c r="I6673" s="1">
        <v>0</v>
      </c>
      <c r="J6673" s="1" t="s">
        <v>397</v>
      </c>
      <c r="K6673" s="1">
        <v>0.6</v>
      </c>
      <c r="L6673" s="1" t="s">
        <v>75</v>
      </c>
      <c r="M6673" s="1">
        <v>0</v>
      </c>
      <c r="O6673" s="1">
        <v>0</v>
      </c>
      <c r="Q6673" s="1">
        <v>0</v>
      </c>
      <c r="S6673" s="1">
        <v>0</v>
      </c>
      <c r="U6673" s="1">
        <v>0</v>
      </c>
      <c r="W6673" s="1">
        <v>0</v>
      </c>
      <c r="Y6673" s="1">
        <v>0</v>
      </c>
      <c r="AA6673" s="1">
        <v>0</v>
      </c>
      <c r="AC6673" s="1">
        <v>0</v>
      </c>
      <c r="AE6673" s="1">
        <v>0</v>
      </c>
      <c r="AG6673" s="1">
        <v>2</v>
      </c>
      <c r="AH6673" s="1">
        <v>8000</v>
      </c>
    </row>
    <row r="6674" spans="1:34">
      <c r="A6674" s="1" t="s">
        <v>17064</v>
      </c>
      <c r="B6674" s="1" t="s">
        <v>17065</v>
      </c>
      <c r="C6674" s="1" t="s">
        <v>126</v>
      </c>
      <c r="H6674" s="1" t="s">
        <v>65</v>
      </c>
      <c r="I6674" s="1" t="s">
        <v>66</v>
      </c>
      <c r="V6674" s="1" t="s">
        <v>67</v>
      </c>
    </row>
    <row r="6675" spans="1:34">
      <c r="A6675" s="1" t="s">
        <v>17066</v>
      </c>
      <c r="B6675" s="1" t="s">
        <v>17067</v>
      </c>
      <c r="C6675" s="1" t="s">
        <v>613</v>
      </c>
      <c r="D6675" s="1">
        <v>11</v>
      </c>
      <c r="E6675" s="4">
        <v>44698</v>
      </c>
      <c r="F6675" s="1" t="s">
        <v>17068</v>
      </c>
      <c r="G6675" s="1" t="s">
        <v>72</v>
      </c>
      <c r="H6675" s="1" t="s">
        <v>65</v>
      </c>
      <c r="I6675" s="1">
        <v>0.8</v>
      </c>
      <c r="J6675" s="1" t="s">
        <v>75</v>
      </c>
      <c r="K6675" s="1">
        <v>0</v>
      </c>
      <c r="M6675" s="1">
        <v>0</v>
      </c>
      <c r="O6675" s="1">
        <v>0</v>
      </c>
      <c r="Q6675" s="1">
        <v>0</v>
      </c>
      <c r="S6675" s="1">
        <v>0</v>
      </c>
      <c r="U6675" s="1">
        <v>0</v>
      </c>
      <c r="W6675" s="1">
        <v>0</v>
      </c>
      <c r="Y6675" s="1">
        <v>0</v>
      </c>
      <c r="AA6675" s="1">
        <v>0</v>
      </c>
      <c r="AC6675" s="1">
        <v>0</v>
      </c>
      <c r="AE6675" s="1">
        <v>0</v>
      </c>
      <c r="AG6675" s="1">
        <v>1</v>
      </c>
      <c r="AH6675" s="1">
        <v>0</v>
      </c>
    </row>
    <row r="6676" spans="1:34">
      <c r="A6676" s="1" t="s">
        <v>17069</v>
      </c>
      <c r="B6676" s="1" t="s">
        <v>17070</v>
      </c>
      <c r="C6676" s="1" t="s">
        <v>225</v>
      </c>
      <c r="D6676" s="1">
        <v>5</v>
      </c>
      <c r="E6676" s="4">
        <v>44701</v>
      </c>
      <c r="F6676" s="1" t="s">
        <v>17071</v>
      </c>
      <c r="G6676" s="1" t="s">
        <v>80</v>
      </c>
      <c r="H6676" s="1" t="s">
        <v>73</v>
      </c>
      <c r="I6676" s="1">
        <v>0</v>
      </c>
      <c r="J6676" s="1" t="s">
        <v>434</v>
      </c>
      <c r="K6676" s="1">
        <v>0.3</v>
      </c>
      <c r="L6676" s="1" t="s">
        <v>82</v>
      </c>
      <c r="M6676" s="1">
        <v>0.4</v>
      </c>
      <c r="N6676" s="1" t="s">
        <v>83</v>
      </c>
      <c r="O6676" s="1">
        <v>0.6</v>
      </c>
      <c r="P6676" s="1" t="s">
        <v>84</v>
      </c>
      <c r="Q6676" s="1">
        <v>0.7</v>
      </c>
      <c r="R6676" s="1" t="s">
        <v>85</v>
      </c>
      <c r="S6676" s="1">
        <v>0</v>
      </c>
      <c r="U6676" s="1">
        <v>0</v>
      </c>
      <c r="W6676" s="1">
        <v>0</v>
      </c>
      <c r="Y6676" s="1">
        <v>0</v>
      </c>
      <c r="AA6676" s="1">
        <v>0</v>
      </c>
      <c r="AC6676" s="1">
        <v>0</v>
      </c>
      <c r="AE6676" s="1">
        <v>0</v>
      </c>
      <c r="AG6676" s="1">
        <v>4</v>
      </c>
      <c r="AH6676" s="1">
        <v>7500</v>
      </c>
    </row>
    <row r="6677" spans="1:34">
      <c r="A6677" s="1" t="s">
        <v>17072</v>
      </c>
      <c r="B6677" s="1" t="s">
        <v>17073</v>
      </c>
      <c r="C6677" s="1" t="s">
        <v>327</v>
      </c>
      <c r="D6677" s="1">
        <v>4</v>
      </c>
      <c r="E6677" s="4">
        <v>44617</v>
      </c>
      <c r="F6677" s="1" t="s">
        <v>17074</v>
      </c>
      <c r="G6677" s="1" t="s">
        <v>72</v>
      </c>
      <c r="H6677" s="1" t="s">
        <v>65</v>
      </c>
      <c r="I6677" s="1">
        <v>0.1</v>
      </c>
      <c r="J6677" s="1" t="s">
        <v>75</v>
      </c>
      <c r="K6677" s="1">
        <v>0</v>
      </c>
      <c r="M6677" s="1">
        <v>0</v>
      </c>
      <c r="O6677" s="1">
        <v>0</v>
      </c>
      <c r="Q6677" s="1">
        <v>0</v>
      </c>
      <c r="S6677" s="1">
        <v>0</v>
      </c>
      <c r="U6677" s="1">
        <v>0</v>
      </c>
      <c r="W6677" s="1">
        <v>0</v>
      </c>
      <c r="Y6677" s="1">
        <v>0</v>
      </c>
      <c r="AA6677" s="1">
        <v>0</v>
      </c>
      <c r="AC6677" s="1">
        <v>0</v>
      </c>
      <c r="AE6677" s="1">
        <v>0</v>
      </c>
      <c r="AG6677" s="1">
        <v>1</v>
      </c>
      <c r="AH6677" s="1">
        <v>0</v>
      </c>
    </row>
    <row r="6678" spans="1:34">
      <c r="A6678" s="1" t="s">
        <v>17075</v>
      </c>
      <c r="B6678" s="1" t="s">
        <v>17076</v>
      </c>
      <c r="C6678" s="1" t="s">
        <v>92</v>
      </c>
      <c r="H6678" s="1" t="s">
        <v>65</v>
      </c>
      <c r="I6678" s="1" t="s">
        <v>66</v>
      </c>
      <c r="V6678" s="1" t="s">
        <v>67</v>
      </c>
    </row>
    <row r="6679" spans="1:34">
      <c r="A6679" s="1" t="s">
        <v>17077</v>
      </c>
      <c r="B6679" s="1" t="s">
        <v>17078</v>
      </c>
      <c r="C6679" s="1" t="s">
        <v>1337</v>
      </c>
      <c r="D6679" s="1">
        <v>157</v>
      </c>
      <c r="E6679" s="1">
        <v>40864</v>
      </c>
      <c r="F6679" s="1" t="s">
        <v>20332</v>
      </c>
      <c r="G6679" s="1" t="s">
        <v>1003</v>
      </c>
      <c r="H6679" s="1" t="s">
        <v>65</v>
      </c>
      <c r="I6679" s="1">
        <v>0</v>
      </c>
      <c r="J6679" s="1" t="s">
        <v>75</v>
      </c>
      <c r="K6679" s="1">
        <v>0</v>
      </c>
      <c r="M6679" s="1">
        <v>0</v>
      </c>
      <c r="O6679" s="1">
        <v>0</v>
      </c>
      <c r="Q6679" s="1">
        <v>0</v>
      </c>
      <c r="S6679" s="1">
        <v>0</v>
      </c>
      <c r="U6679" s="1">
        <v>0</v>
      </c>
      <c r="W6679" s="1">
        <v>0</v>
      </c>
      <c r="Y6679" s="1">
        <v>0</v>
      </c>
      <c r="AA6679" s="1">
        <v>0</v>
      </c>
      <c r="AC6679" s="1">
        <v>0</v>
      </c>
      <c r="AE6679" s="1">
        <v>0</v>
      </c>
      <c r="AG6679" s="1">
        <v>1</v>
      </c>
      <c r="AH6679" s="1">
        <v>0</v>
      </c>
    </row>
    <row r="6680" spans="1:34">
      <c r="A6680" s="1" t="s">
        <v>17079</v>
      </c>
      <c r="B6680" s="1" t="s">
        <v>17080</v>
      </c>
      <c r="C6680" s="1" t="s">
        <v>506</v>
      </c>
      <c r="D6680" s="1">
        <v>21</v>
      </c>
      <c r="E6680" s="1">
        <v>41085</v>
      </c>
      <c r="F6680" s="1" t="s">
        <v>20332</v>
      </c>
      <c r="G6680" s="1" t="s">
        <v>72</v>
      </c>
      <c r="H6680" s="1" t="s">
        <v>65</v>
      </c>
      <c r="I6680" s="1">
        <v>0.8</v>
      </c>
      <c r="J6680" s="1" t="s">
        <v>75</v>
      </c>
      <c r="K6680" s="1">
        <v>0</v>
      </c>
      <c r="M6680" s="1">
        <v>0</v>
      </c>
      <c r="O6680" s="1">
        <v>0</v>
      </c>
      <c r="Q6680" s="1">
        <v>0</v>
      </c>
      <c r="S6680" s="1">
        <v>0</v>
      </c>
      <c r="U6680" s="1">
        <v>0</v>
      </c>
      <c r="W6680" s="1">
        <v>0</v>
      </c>
      <c r="Y6680" s="1">
        <v>0</v>
      </c>
      <c r="AA6680" s="1">
        <v>0</v>
      </c>
      <c r="AC6680" s="1">
        <v>0</v>
      </c>
      <c r="AE6680" s="1">
        <v>0</v>
      </c>
      <c r="AG6680" s="1">
        <v>1</v>
      </c>
      <c r="AH6680" s="1">
        <v>0</v>
      </c>
    </row>
    <row r="6681" spans="1:34">
      <c r="A6681" s="1" t="s">
        <v>17081</v>
      </c>
      <c r="B6681" s="1" t="s">
        <v>17082</v>
      </c>
      <c r="C6681" s="1" t="s">
        <v>255</v>
      </c>
      <c r="D6681" s="1">
        <v>4</v>
      </c>
      <c r="E6681" s="4">
        <v>44625</v>
      </c>
      <c r="F6681" s="1" t="s">
        <v>17083</v>
      </c>
      <c r="G6681" s="1" t="s">
        <v>72</v>
      </c>
      <c r="H6681" s="1" t="s">
        <v>65</v>
      </c>
      <c r="I6681" s="1">
        <v>0.7</v>
      </c>
      <c r="J6681" s="1" t="s">
        <v>75</v>
      </c>
      <c r="K6681" s="1">
        <v>0</v>
      </c>
      <c r="M6681" s="1">
        <v>0</v>
      </c>
      <c r="O6681" s="1">
        <v>0</v>
      </c>
      <c r="Q6681" s="1">
        <v>0</v>
      </c>
      <c r="S6681" s="1">
        <v>0</v>
      </c>
      <c r="U6681" s="1">
        <v>0</v>
      </c>
      <c r="W6681" s="1">
        <v>0</v>
      </c>
      <c r="Y6681" s="1">
        <v>0</v>
      </c>
      <c r="AA6681" s="1">
        <v>0</v>
      </c>
      <c r="AC6681" s="1">
        <v>0</v>
      </c>
      <c r="AE6681" s="1">
        <v>0</v>
      </c>
      <c r="AG6681" s="1">
        <v>1</v>
      </c>
      <c r="AH6681" s="1">
        <v>0</v>
      </c>
    </row>
    <row r="6682" spans="1:34">
      <c r="A6682" s="1" t="s">
        <v>17084</v>
      </c>
      <c r="B6682" s="1" t="s">
        <v>17085</v>
      </c>
      <c r="C6682" s="1" t="s">
        <v>152</v>
      </c>
      <c r="D6682" s="1">
        <v>10</v>
      </c>
      <c r="E6682" s="4">
        <v>44635</v>
      </c>
      <c r="F6682" s="1" t="s">
        <v>17086</v>
      </c>
      <c r="G6682" s="1" t="s">
        <v>80</v>
      </c>
      <c r="H6682" s="1" t="s">
        <v>73</v>
      </c>
      <c r="I6682" s="1">
        <v>0</v>
      </c>
      <c r="J6682" s="1" t="s">
        <v>81</v>
      </c>
      <c r="K6682" s="1">
        <v>0.25</v>
      </c>
      <c r="L6682" s="1" t="s">
        <v>82</v>
      </c>
      <c r="M6682" s="1">
        <v>0.35</v>
      </c>
      <c r="N6682" s="1" t="s">
        <v>83</v>
      </c>
      <c r="O6682" s="1">
        <v>0.65</v>
      </c>
      <c r="P6682" s="1" t="s">
        <v>84</v>
      </c>
      <c r="Q6682" s="1">
        <v>0.8</v>
      </c>
      <c r="R6682" s="1" t="s">
        <v>85</v>
      </c>
      <c r="S6682" s="1">
        <v>0</v>
      </c>
      <c r="U6682" s="1">
        <v>0</v>
      </c>
      <c r="W6682" s="1">
        <v>0</v>
      </c>
      <c r="Y6682" s="1">
        <v>0</v>
      </c>
      <c r="AA6682" s="1">
        <v>0</v>
      </c>
      <c r="AC6682" s="1">
        <v>0</v>
      </c>
      <c r="AE6682" s="1">
        <v>0</v>
      </c>
      <c r="AG6682" s="1">
        <v>4</v>
      </c>
      <c r="AH6682" s="1">
        <v>15000</v>
      </c>
    </row>
    <row r="6683" spans="1:34">
      <c r="A6683" s="1" t="s">
        <v>17087</v>
      </c>
      <c r="B6683" s="1" t="s">
        <v>17088</v>
      </c>
      <c r="C6683" s="1" t="s">
        <v>306</v>
      </c>
      <c r="D6683" s="1">
        <v>5</v>
      </c>
      <c r="E6683" s="4">
        <v>44658</v>
      </c>
      <c r="F6683" s="1" t="s">
        <v>17089</v>
      </c>
      <c r="G6683" s="1" t="s">
        <v>80</v>
      </c>
      <c r="H6683" s="1" t="s">
        <v>73</v>
      </c>
      <c r="I6683" s="1">
        <v>0</v>
      </c>
      <c r="J6683" s="1" t="s">
        <v>81</v>
      </c>
      <c r="K6683" s="1">
        <v>0.6</v>
      </c>
      <c r="L6683" s="1" t="s">
        <v>82</v>
      </c>
      <c r="M6683" s="1">
        <v>0.65</v>
      </c>
      <c r="N6683" s="1" t="s">
        <v>83</v>
      </c>
      <c r="O6683" s="1">
        <v>0.7</v>
      </c>
      <c r="P6683" s="1" t="s">
        <v>84</v>
      </c>
      <c r="Q6683" s="1">
        <v>0.8</v>
      </c>
      <c r="R6683" s="1" t="s">
        <v>85</v>
      </c>
      <c r="S6683" s="1">
        <v>0</v>
      </c>
      <c r="U6683" s="1">
        <v>0</v>
      </c>
      <c r="W6683" s="1">
        <v>0</v>
      </c>
      <c r="Y6683" s="1">
        <v>0</v>
      </c>
      <c r="AA6683" s="1">
        <v>0</v>
      </c>
      <c r="AC6683" s="1">
        <v>0</v>
      </c>
      <c r="AE6683" s="1">
        <v>0</v>
      </c>
      <c r="AG6683" s="1">
        <v>4</v>
      </c>
      <c r="AH6683" s="1">
        <v>15000</v>
      </c>
    </row>
    <row r="6684" spans="1:34">
      <c r="A6684" s="1" t="s">
        <v>17090</v>
      </c>
      <c r="B6684" s="1" t="s">
        <v>17091</v>
      </c>
      <c r="C6684" s="1" t="s">
        <v>1199</v>
      </c>
      <c r="D6684" s="1">
        <v>30</v>
      </c>
      <c r="E6684" s="1">
        <v>44104</v>
      </c>
      <c r="F6684" s="1" t="s">
        <v>20332</v>
      </c>
      <c r="G6684" s="1" t="s">
        <v>72</v>
      </c>
      <c r="H6684" s="1" t="s">
        <v>65</v>
      </c>
      <c r="I6684" s="1">
        <v>0.8</v>
      </c>
      <c r="J6684" s="1" t="s">
        <v>75</v>
      </c>
      <c r="K6684" s="1">
        <v>0</v>
      </c>
      <c r="M6684" s="1">
        <v>0</v>
      </c>
      <c r="O6684" s="1">
        <v>0</v>
      </c>
      <c r="Q6684" s="1">
        <v>0</v>
      </c>
      <c r="S6684" s="1">
        <v>0</v>
      </c>
      <c r="U6684" s="1">
        <v>0</v>
      </c>
      <c r="W6684" s="1">
        <v>0</v>
      </c>
      <c r="Y6684" s="1">
        <v>0</v>
      </c>
      <c r="AA6684" s="1">
        <v>0</v>
      </c>
      <c r="AC6684" s="1">
        <v>0</v>
      </c>
      <c r="AE6684" s="1">
        <v>0</v>
      </c>
      <c r="AG6684" s="1">
        <v>1</v>
      </c>
      <c r="AH6684" s="1">
        <v>0</v>
      </c>
    </row>
    <row r="6685" spans="1:34">
      <c r="A6685" s="1" t="s">
        <v>17092</v>
      </c>
      <c r="B6685" s="1" t="s">
        <v>17093</v>
      </c>
      <c r="C6685" s="1" t="s">
        <v>98</v>
      </c>
      <c r="D6685" s="1">
        <v>40</v>
      </c>
      <c r="E6685" s="1">
        <v>41830</v>
      </c>
      <c r="F6685" s="1" t="s">
        <v>20332</v>
      </c>
      <c r="G6685" s="1" t="s">
        <v>72</v>
      </c>
      <c r="H6685" s="1" t="s">
        <v>73</v>
      </c>
      <c r="I6685" s="1">
        <v>0</v>
      </c>
      <c r="J6685" s="1" t="s">
        <v>74</v>
      </c>
      <c r="K6685" s="1">
        <v>0.8</v>
      </c>
      <c r="L6685" s="1" t="s">
        <v>75</v>
      </c>
      <c r="M6685" s="1">
        <v>0</v>
      </c>
      <c r="O6685" s="1">
        <v>0</v>
      </c>
      <c r="Q6685" s="1">
        <v>0</v>
      </c>
      <c r="S6685" s="1">
        <v>0</v>
      </c>
      <c r="U6685" s="1">
        <v>0</v>
      </c>
      <c r="W6685" s="1">
        <v>0</v>
      </c>
      <c r="Y6685" s="1">
        <v>0</v>
      </c>
      <c r="AA6685" s="1">
        <v>0</v>
      </c>
      <c r="AC6685" s="1">
        <v>0</v>
      </c>
      <c r="AE6685" s="1">
        <v>0</v>
      </c>
      <c r="AG6685" s="1">
        <v>2</v>
      </c>
      <c r="AH6685" s="1">
        <v>10000</v>
      </c>
    </row>
    <row r="6686" spans="1:34">
      <c r="A6686" s="1" t="s">
        <v>17094</v>
      </c>
      <c r="B6686" s="1" t="s">
        <v>17095</v>
      </c>
      <c r="C6686" s="1" t="s">
        <v>522</v>
      </c>
      <c r="D6686" s="1">
        <v>2</v>
      </c>
      <c r="E6686" s="4">
        <v>44586</v>
      </c>
      <c r="F6686" s="1" t="s">
        <v>17096</v>
      </c>
      <c r="G6686" s="1" t="s">
        <v>80</v>
      </c>
      <c r="H6686" s="1" t="s">
        <v>73</v>
      </c>
      <c r="I6686" s="1">
        <v>0</v>
      </c>
      <c r="J6686" s="1" t="s">
        <v>16810</v>
      </c>
      <c r="K6686" s="1">
        <v>0.68</v>
      </c>
      <c r="L6686" s="1" t="s">
        <v>82</v>
      </c>
      <c r="M6686" s="1">
        <v>0.74</v>
      </c>
      <c r="N6686" s="1" t="s">
        <v>83</v>
      </c>
      <c r="O6686" s="1">
        <v>0.78</v>
      </c>
      <c r="P6686" s="1" t="s">
        <v>84</v>
      </c>
      <c r="Q6686" s="1">
        <v>0.8</v>
      </c>
      <c r="R6686" s="1" t="s">
        <v>85</v>
      </c>
      <c r="S6686" s="1">
        <v>0</v>
      </c>
      <c r="U6686" s="1">
        <v>0</v>
      </c>
      <c r="W6686" s="1">
        <v>0</v>
      </c>
      <c r="Y6686" s="1">
        <v>0</v>
      </c>
      <c r="AA6686" s="1">
        <v>0</v>
      </c>
      <c r="AC6686" s="1">
        <v>0</v>
      </c>
      <c r="AE6686" s="1">
        <v>0</v>
      </c>
      <c r="AG6686" s="1">
        <v>4</v>
      </c>
      <c r="AH6686" s="1">
        <v>4000</v>
      </c>
    </row>
    <row r="6687" spans="1:34">
      <c r="A6687" s="1" t="s">
        <v>17097</v>
      </c>
      <c r="B6687" s="1" t="s">
        <v>17098</v>
      </c>
      <c r="C6687" s="1" t="s">
        <v>163</v>
      </c>
      <c r="D6687" s="1">
        <v>6</v>
      </c>
      <c r="E6687" s="1">
        <v>44316</v>
      </c>
      <c r="F6687" s="1" t="s">
        <v>20332</v>
      </c>
      <c r="G6687" s="1" t="s">
        <v>72</v>
      </c>
      <c r="H6687" s="1" t="s">
        <v>73</v>
      </c>
      <c r="I6687" s="1">
        <v>0</v>
      </c>
      <c r="J6687" s="1" t="s">
        <v>74</v>
      </c>
      <c r="K6687" s="1">
        <v>0.8</v>
      </c>
      <c r="L6687" s="1" t="s">
        <v>75</v>
      </c>
      <c r="M6687" s="1">
        <v>0</v>
      </c>
      <c r="O6687" s="1">
        <v>0</v>
      </c>
      <c r="Q6687" s="1">
        <v>0</v>
      </c>
      <c r="S6687" s="1">
        <v>0</v>
      </c>
      <c r="U6687" s="1">
        <v>0</v>
      </c>
      <c r="W6687" s="1">
        <v>0</v>
      </c>
      <c r="Y6687" s="1">
        <v>0</v>
      </c>
      <c r="AA6687" s="1">
        <v>0</v>
      </c>
      <c r="AC6687" s="1">
        <v>0</v>
      </c>
      <c r="AE6687" s="1">
        <v>0</v>
      </c>
      <c r="AG6687" s="1">
        <v>2</v>
      </c>
      <c r="AH6687" s="1">
        <v>10000</v>
      </c>
    </row>
    <row r="6688" spans="1:34">
      <c r="A6688" s="1" t="s">
        <v>17099</v>
      </c>
      <c r="B6688" s="1" t="s">
        <v>17100</v>
      </c>
      <c r="C6688" s="1" t="s">
        <v>92</v>
      </c>
      <c r="D6688" s="1">
        <v>4</v>
      </c>
      <c r="E6688" s="1">
        <v>39496</v>
      </c>
      <c r="F6688" s="1" t="s">
        <v>20332</v>
      </c>
      <c r="G6688" s="1" t="s">
        <v>1003</v>
      </c>
      <c r="H6688" s="1" t="s">
        <v>65</v>
      </c>
      <c r="I6688" s="1">
        <v>0</v>
      </c>
      <c r="J6688" s="1" t="s">
        <v>75</v>
      </c>
      <c r="K6688" s="1">
        <v>0</v>
      </c>
      <c r="M6688" s="1">
        <v>0</v>
      </c>
      <c r="O6688" s="1">
        <v>0</v>
      </c>
      <c r="Q6688" s="1">
        <v>0</v>
      </c>
      <c r="S6688" s="1">
        <v>0</v>
      </c>
      <c r="U6688" s="1">
        <v>0</v>
      </c>
      <c r="W6688" s="1">
        <v>0</v>
      </c>
      <c r="Y6688" s="1">
        <v>0</v>
      </c>
      <c r="AA6688" s="1">
        <v>0</v>
      </c>
      <c r="AC6688" s="1">
        <v>0</v>
      </c>
      <c r="AE6688" s="1">
        <v>0</v>
      </c>
      <c r="AG6688" s="1">
        <v>1</v>
      </c>
      <c r="AH6688" s="1">
        <v>0</v>
      </c>
    </row>
    <row r="6689" spans="1:34">
      <c r="A6689" s="1" t="s">
        <v>17101</v>
      </c>
      <c r="B6689" s="1" t="s">
        <v>17102</v>
      </c>
      <c r="C6689" s="1" t="s">
        <v>287</v>
      </c>
      <c r="D6689" s="1">
        <v>6</v>
      </c>
      <c r="E6689" s="4">
        <v>44649</v>
      </c>
      <c r="F6689" s="1" t="s">
        <v>17103</v>
      </c>
      <c r="G6689" s="1" t="s">
        <v>80</v>
      </c>
      <c r="H6689" s="1" t="s">
        <v>73</v>
      </c>
      <c r="I6689" s="1">
        <v>0</v>
      </c>
      <c r="J6689" s="1" t="s">
        <v>81</v>
      </c>
      <c r="K6689" s="1">
        <v>0.4</v>
      </c>
      <c r="L6689" s="1" t="s">
        <v>82</v>
      </c>
      <c r="M6689" s="1">
        <v>0.6</v>
      </c>
      <c r="N6689" s="1" t="s">
        <v>83</v>
      </c>
      <c r="O6689" s="1">
        <v>0.7</v>
      </c>
      <c r="P6689" s="1" t="s">
        <v>84</v>
      </c>
      <c r="Q6689" s="1">
        <v>0.8</v>
      </c>
      <c r="R6689" s="1" t="s">
        <v>85</v>
      </c>
      <c r="S6689" s="1">
        <v>0</v>
      </c>
      <c r="U6689" s="1">
        <v>0</v>
      </c>
      <c r="W6689" s="1">
        <v>0</v>
      </c>
      <c r="Y6689" s="1">
        <v>0</v>
      </c>
      <c r="AA6689" s="1">
        <v>0</v>
      </c>
      <c r="AC6689" s="1">
        <v>0</v>
      </c>
      <c r="AE6689" s="1">
        <v>0</v>
      </c>
      <c r="AG6689" s="1">
        <v>4</v>
      </c>
      <c r="AH6689" s="1">
        <v>15000</v>
      </c>
    </row>
    <row r="6690" spans="1:34">
      <c r="A6690" s="1" t="s">
        <v>17104</v>
      </c>
      <c r="B6690" s="1" t="s">
        <v>17105</v>
      </c>
      <c r="C6690" s="1" t="s">
        <v>287</v>
      </c>
      <c r="D6690" s="1">
        <v>53</v>
      </c>
      <c r="E6690" s="4">
        <v>44557</v>
      </c>
      <c r="F6690" s="1" t="s">
        <v>17106</v>
      </c>
      <c r="G6690" s="1" t="s">
        <v>80</v>
      </c>
      <c r="H6690" s="1" t="s">
        <v>73</v>
      </c>
      <c r="I6690" s="1">
        <v>0</v>
      </c>
      <c r="J6690" s="1" t="s">
        <v>13206</v>
      </c>
      <c r="K6690" s="1">
        <v>0.8</v>
      </c>
      <c r="L6690" s="1" t="s">
        <v>75</v>
      </c>
      <c r="M6690" s="1">
        <v>0</v>
      </c>
      <c r="O6690" s="1">
        <v>0</v>
      </c>
      <c r="Q6690" s="1">
        <v>0</v>
      </c>
      <c r="S6690" s="1">
        <v>0</v>
      </c>
      <c r="U6690" s="1">
        <v>0</v>
      </c>
      <c r="W6690" s="1">
        <v>0</v>
      </c>
      <c r="Y6690" s="1">
        <v>0</v>
      </c>
      <c r="AA6690" s="1">
        <v>0</v>
      </c>
      <c r="AC6690" s="1">
        <v>0</v>
      </c>
      <c r="AE6690" s="1">
        <v>0</v>
      </c>
      <c r="AG6690" s="1">
        <v>2</v>
      </c>
      <c r="AH6690" s="1">
        <v>17999.990000000002</v>
      </c>
    </row>
    <row r="6691" spans="1:34">
      <c r="A6691" s="1" t="s">
        <v>17107</v>
      </c>
      <c r="B6691" s="1" t="s">
        <v>17108</v>
      </c>
      <c r="C6691" s="1" t="s">
        <v>350</v>
      </c>
      <c r="D6691" s="1">
        <v>15</v>
      </c>
      <c r="E6691" s="1">
        <v>42213</v>
      </c>
      <c r="F6691" s="1" t="s">
        <v>20332</v>
      </c>
      <c r="G6691" s="1" t="s">
        <v>72</v>
      </c>
      <c r="H6691" s="1" t="s">
        <v>65</v>
      </c>
      <c r="I6691" s="1">
        <v>0.6</v>
      </c>
      <c r="J6691" s="1" t="s">
        <v>75</v>
      </c>
      <c r="K6691" s="1">
        <v>0</v>
      </c>
      <c r="M6691" s="1">
        <v>0</v>
      </c>
      <c r="O6691" s="1">
        <v>0</v>
      </c>
      <c r="Q6691" s="1">
        <v>0</v>
      </c>
      <c r="S6691" s="1">
        <v>0</v>
      </c>
      <c r="U6691" s="1">
        <v>0</v>
      </c>
      <c r="W6691" s="1">
        <v>0</v>
      </c>
      <c r="Y6691" s="1">
        <v>0</v>
      </c>
      <c r="AA6691" s="1">
        <v>0</v>
      </c>
      <c r="AC6691" s="1">
        <v>0</v>
      </c>
      <c r="AE6691" s="1">
        <v>0</v>
      </c>
      <c r="AG6691" s="1">
        <v>1</v>
      </c>
      <c r="AH6691" s="1">
        <v>0</v>
      </c>
    </row>
    <row r="6692" spans="1:34">
      <c r="A6692" s="1" t="s">
        <v>17109</v>
      </c>
      <c r="B6692" s="1" t="s">
        <v>17110</v>
      </c>
      <c r="C6692" s="1" t="s">
        <v>903</v>
      </c>
      <c r="D6692" s="1">
        <v>4</v>
      </c>
      <c r="E6692" s="1">
        <v>43139</v>
      </c>
      <c r="F6692" s="1" t="s">
        <v>20332</v>
      </c>
      <c r="G6692" s="1" t="s">
        <v>72</v>
      </c>
      <c r="H6692" s="1" t="s">
        <v>65</v>
      </c>
      <c r="I6692" s="1">
        <v>0.3</v>
      </c>
      <c r="J6692" s="1" t="s">
        <v>75</v>
      </c>
      <c r="K6692" s="1">
        <v>0</v>
      </c>
      <c r="M6692" s="1">
        <v>0</v>
      </c>
      <c r="O6692" s="1">
        <v>0</v>
      </c>
      <c r="Q6692" s="1">
        <v>0</v>
      </c>
      <c r="S6692" s="1">
        <v>0</v>
      </c>
      <c r="U6692" s="1">
        <v>0</v>
      </c>
      <c r="W6692" s="1">
        <v>0</v>
      </c>
      <c r="Y6692" s="1">
        <v>0</v>
      </c>
      <c r="AA6692" s="1">
        <v>0</v>
      </c>
      <c r="AC6692" s="1">
        <v>0</v>
      </c>
      <c r="AE6692" s="1">
        <v>0</v>
      </c>
      <c r="AG6692" s="1">
        <v>1</v>
      </c>
      <c r="AH6692" s="1">
        <v>0</v>
      </c>
    </row>
    <row r="6693" spans="1:34">
      <c r="A6693" s="1" t="s">
        <v>17111</v>
      </c>
      <c r="B6693" s="1" t="s">
        <v>17112</v>
      </c>
      <c r="C6693" s="1" t="s">
        <v>199</v>
      </c>
      <c r="D6693" s="1">
        <v>7</v>
      </c>
      <c r="E6693" s="4">
        <v>44645</v>
      </c>
      <c r="F6693" s="1" t="s">
        <v>17113</v>
      </c>
      <c r="G6693" s="1" t="s">
        <v>72</v>
      </c>
      <c r="H6693" s="1" t="s">
        <v>73</v>
      </c>
      <c r="I6693" s="1">
        <v>0</v>
      </c>
      <c r="J6693" s="1" t="s">
        <v>81</v>
      </c>
      <c r="K6693" s="1">
        <v>0.8</v>
      </c>
      <c r="L6693" s="1" t="s">
        <v>75</v>
      </c>
      <c r="M6693" s="1">
        <v>0</v>
      </c>
      <c r="O6693" s="1">
        <v>0</v>
      </c>
      <c r="Q6693" s="1">
        <v>0</v>
      </c>
      <c r="S6693" s="1">
        <v>0</v>
      </c>
      <c r="U6693" s="1">
        <v>0</v>
      </c>
      <c r="W6693" s="1">
        <v>0</v>
      </c>
      <c r="Y6693" s="1">
        <v>0</v>
      </c>
      <c r="AA6693" s="1">
        <v>0</v>
      </c>
      <c r="AC6693" s="1">
        <v>0</v>
      </c>
      <c r="AE6693" s="1">
        <v>0</v>
      </c>
      <c r="AG6693" s="1">
        <v>2</v>
      </c>
      <c r="AH6693" s="1">
        <v>15000</v>
      </c>
    </row>
    <row r="6694" spans="1:34">
      <c r="A6694" s="1" t="s">
        <v>17114</v>
      </c>
      <c r="B6694" s="1" t="s">
        <v>17115</v>
      </c>
      <c r="C6694" s="1" t="s">
        <v>64</v>
      </c>
      <c r="D6694" s="1">
        <v>5</v>
      </c>
      <c r="E6694" s="4">
        <v>44315</v>
      </c>
      <c r="F6694" s="1" t="s">
        <v>20835</v>
      </c>
      <c r="G6694" s="1" t="s">
        <v>20341</v>
      </c>
      <c r="H6694" s="1" t="s">
        <v>73</v>
      </c>
      <c r="I6694" s="1">
        <v>0</v>
      </c>
      <c r="J6694" s="1" t="s">
        <v>615</v>
      </c>
      <c r="K6694" s="1">
        <v>0.6</v>
      </c>
      <c r="L6694" s="1" t="s">
        <v>82</v>
      </c>
      <c r="M6694" s="1">
        <v>0.65</v>
      </c>
      <c r="N6694" s="1" t="s">
        <v>83</v>
      </c>
      <c r="O6694" s="1">
        <v>0.75</v>
      </c>
      <c r="P6694" s="1" t="s">
        <v>84</v>
      </c>
      <c r="Q6694" s="1">
        <v>0.78</v>
      </c>
      <c r="R6694" s="1" t="s">
        <v>85</v>
      </c>
      <c r="S6694" s="1">
        <v>0</v>
      </c>
      <c r="U6694" s="1">
        <v>0</v>
      </c>
      <c r="W6694" s="1">
        <v>0</v>
      </c>
      <c r="Y6694" s="1">
        <v>0</v>
      </c>
      <c r="AA6694" s="1">
        <v>0</v>
      </c>
      <c r="AC6694" s="1">
        <v>0</v>
      </c>
      <c r="AE6694" s="1">
        <v>0</v>
      </c>
      <c r="AG6694" s="1">
        <v>4</v>
      </c>
      <c r="AH6694" s="1">
        <v>7999.99</v>
      </c>
    </row>
    <row r="6695" spans="1:34">
      <c r="A6695" s="1" t="s">
        <v>17116</v>
      </c>
      <c r="B6695" s="1" t="s">
        <v>17117</v>
      </c>
      <c r="C6695" s="1" t="s">
        <v>506</v>
      </c>
      <c r="D6695" s="1">
        <v>3</v>
      </c>
      <c r="E6695" s="4">
        <v>44636</v>
      </c>
      <c r="F6695" s="1" t="s">
        <v>17118</v>
      </c>
      <c r="G6695" s="1" t="s">
        <v>72</v>
      </c>
      <c r="H6695" s="1" t="s">
        <v>73</v>
      </c>
      <c r="I6695" s="1">
        <v>0</v>
      </c>
      <c r="J6695" s="1" t="s">
        <v>74</v>
      </c>
      <c r="K6695" s="1">
        <v>0.8</v>
      </c>
      <c r="L6695" s="1" t="s">
        <v>75</v>
      </c>
      <c r="M6695" s="1">
        <v>0</v>
      </c>
      <c r="O6695" s="1">
        <v>0</v>
      </c>
      <c r="Q6695" s="1">
        <v>0</v>
      </c>
      <c r="S6695" s="1">
        <v>0</v>
      </c>
      <c r="U6695" s="1">
        <v>0</v>
      </c>
      <c r="W6695" s="1">
        <v>0</v>
      </c>
      <c r="Y6695" s="1">
        <v>0</v>
      </c>
      <c r="AA6695" s="1">
        <v>0</v>
      </c>
      <c r="AC6695" s="1">
        <v>0</v>
      </c>
      <c r="AE6695" s="1">
        <v>0</v>
      </c>
      <c r="AG6695" s="1">
        <v>2</v>
      </c>
      <c r="AH6695" s="1">
        <v>10000</v>
      </c>
    </row>
    <row r="6696" spans="1:34">
      <c r="A6696" s="1" t="s">
        <v>17119</v>
      </c>
      <c r="B6696" s="1" t="s">
        <v>17120</v>
      </c>
      <c r="C6696" s="1" t="s">
        <v>159</v>
      </c>
      <c r="D6696" s="1">
        <v>6</v>
      </c>
      <c r="E6696" s="4">
        <v>44670</v>
      </c>
      <c r="F6696" s="1" t="s">
        <v>17121</v>
      </c>
      <c r="G6696" s="1" t="s">
        <v>72</v>
      </c>
      <c r="H6696" s="1" t="s">
        <v>73</v>
      </c>
      <c r="I6696" s="1">
        <v>0</v>
      </c>
      <c r="J6696" s="1" t="s">
        <v>81</v>
      </c>
      <c r="K6696" s="1">
        <v>0.8</v>
      </c>
      <c r="L6696" s="1" t="s">
        <v>75</v>
      </c>
      <c r="M6696" s="1">
        <v>0</v>
      </c>
      <c r="O6696" s="1">
        <v>0</v>
      </c>
      <c r="Q6696" s="1">
        <v>0</v>
      </c>
      <c r="S6696" s="1">
        <v>0</v>
      </c>
      <c r="U6696" s="1">
        <v>0</v>
      </c>
      <c r="W6696" s="1">
        <v>0</v>
      </c>
      <c r="Y6696" s="1">
        <v>0</v>
      </c>
      <c r="AA6696" s="1">
        <v>0</v>
      </c>
      <c r="AC6696" s="1">
        <v>0</v>
      </c>
      <c r="AE6696" s="1">
        <v>0</v>
      </c>
      <c r="AG6696" s="1">
        <v>2</v>
      </c>
      <c r="AH6696" s="1">
        <v>15000</v>
      </c>
    </row>
    <row r="6697" spans="1:34">
      <c r="A6697" s="1" t="s">
        <v>17122</v>
      </c>
      <c r="B6697" s="1" t="s">
        <v>17123</v>
      </c>
      <c r="C6697" s="1" t="s">
        <v>1631</v>
      </c>
      <c r="D6697" s="1">
        <v>82</v>
      </c>
      <c r="E6697" s="4">
        <v>44550</v>
      </c>
      <c r="F6697" s="1" t="s">
        <v>17124</v>
      </c>
      <c r="G6697" s="1" t="s">
        <v>72</v>
      </c>
      <c r="H6697" s="1" t="s">
        <v>73</v>
      </c>
      <c r="I6697" s="1">
        <v>0</v>
      </c>
      <c r="J6697" s="1" t="s">
        <v>74</v>
      </c>
      <c r="K6697" s="1">
        <v>0.4</v>
      </c>
      <c r="L6697" s="1" t="s">
        <v>75</v>
      </c>
      <c r="M6697" s="1">
        <v>0</v>
      </c>
      <c r="O6697" s="1">
        <v>0</v>
      </c>
      <c r="Q6697" s="1">
        <v>0</v>
      </c>
      <c r="S6697" s="1">
        <v>0</v>
      </c>
      <c r="U6697" s="1">
        <v>0</v>
      </c>
      <c r="W6697" s="1">
        <v>0</v>
      </c>
      <c r="Y6697" s="1">
        <v>0</v>
      </c>
      <c r="AA6697" s="1">
        <v>0</v>
      </c>
      <c r="AC6697" s="1">
        <v>0</v>
      </c>
      <c r="AE6697" s="1">
        <v>0</v>
      </c>
      <c r="AG6697" s="1">
        <v>2</v>
      </c>
      <c r="AH6697" s="1">
        <v>10000</v>
      </c>
    </row>
    <row r="6698" spans="1:34">
      <c r="A6698" s="1" t="s">
        <v>17125</v>
      </c>
      <c r="B6698" s="1" t="s">
        <v>17126</v>
      </c>
      <c r="C6698" s="1" t="s">
        <v>30</v>
      </c>
      <c r="D6698" s="1">
        <v>18</v>
      </c>
      <c r="E6698" s="4">
        <v>44678</v>
      </c>
      <c r="F6698" s="1" t="s">
        <v>17127</v>
      </c>
      <c r="G6698" s="1" t="s">
        <v>72</v>
      </c>
      <c r="H6698" s="1" t="s">
        <v>65</v>
      </c>
      <c r="I6698" s="1">
        <v>0.8</v>
      </c>
      <c r="J6698" s="1" t="s">
        <v>75</v>
      </c>
      <c r="K6698" s="1">
        <v>0</v>
      </c>
      <c r="M6698" s="1">
        <v>0</v>
      </c>
      <c r="O6698" s="1">
        <v>0</v>
      </c>
      <c r="Q6698" s="1">
        <v>0</v>
      </c>
      <c r="S6698" s="1">
        <v>0</v>
      </c>
      <c r="U6698" s="1">
        <v>0</v>
      </c>
      <c r="W6698" s="1">
        <v>0</v>
      </c>
      <c r="Y6698" s="1">
        <v>0</v>
      </c>
      <c r="AA6698" s="1">
        <v>0</v>
      </c>
      <c r="AC6698" s="1">
        <v>0</v>
      </c>
      <c r="AE6698" s="1">
        <v>0</v>
      </c>
      <c r="AG6698" s="1">
        <v>1</v>
      </c>
      <c r="AH6698" s="1">
        <v>0</v>
      </c>
    </row>
    <row r="6699" spans="1:34">
      <c r="A6699" s="1" t="s">
        <v>17128</v>
      </c>
      <c r="B6699" s="1" t="s">
        <v>17129</v>
      </c>
      <c r="C6699" s="1" t="s">
        <v>118</v>
      </c>
      <c r="D6699" s="1">
        <v>251</v>
      </c>
      <c r="E6699" s="1">
        <v>39433</v>
      </c>
      <c r="F6699" s="1" t="s">
        <v>20332</v>
      </c>
      <c r="G6699" s="1" t="s">
        <v>72</v>
      </c>
      <c r="H6699" s="1" t="s">
        <v>73</v>
      </c>
      <c r="I6699" s="1">
        <v>0</v>
      </c>
      <c r="J6699" s="1" t="s">
        <v>16810</v>
      </c>
      <c r="K6699" s="1">
        <v>0.5</v>
      </c>
      <c r="L6699" s="1" t="s">
        <v>75</v>
      </c>
      <c r="M6699" s="1">
        <v>0</v>
      </c>
      <c r="O6699" s="1">
        <v>0</v>
      </c>
      <c r="Q6699" s="1">
        <v>0</v>
      </c>
      <c r="S6699" s="1">
        <v>0</v>
      </c>
      <c r="U6699" s="1">
        <v>0</v>
      </c>
      <c r="W6699" s="1">
        <v>0</v>
      </c>
      <c r="Y6699" s="1">
        <v>0</v>
      </c>
      <c r="AA6699" s="1">
        <v>0</v>
      </c>
      <c r="AC6699" s="1">
        <v>0</v>
      </c>
      <c r="AE6699" s="1">
        <v>0</v>
      </c>
      <c r="AG6699" s="1">
        <v>2</v>
      </c>
      <c r="AH6699" s="1">
        <v>4000</v>
      </c>
    </row>
    <row r="6700" spans="1:34">
      <c r="A6700" s="1" t="s">
        <v>17130</v>
      </c>
      <c r="B6700" s="1" t="s">
        <v>17131</v>
      </c>
      <c r="C6700" s="1" t="s">
        <v>322</v>
      </c>
      <c r="D6700" s="1">
        <v>17</v>
      </c>
      <c r="E6700" s="1">
        <v>44316</v>
      </c>
      <c r="F6700" s="1" t="s">
        <v>20332</v>
      </c>
      <c r="G6700" s="1" t="s">
        <v>72</v>
      </c>
      <c r="H6700" s="1" t="s">
        <v>65</v>
      </c>
      <c r="I6700" s="1">
        <v>0.8</v>
      </c>
      <c r="J6700" s="1" t="s">
        <v>75</v>
      </c>
      <c r="K6700" s="1">
        <v>0</v>
      </c>
      <c r="M6700" s="1">
        <v>0</v>
      </c>
      <c r="O6700" s="1">
        <v>0</v>
      </c>
      <c r="Q6700" s="1">
        <v>0</v>
      </c>
      <c r="S6700" s="1">
        <v>0</v>
      </c>
      <c r="U6700" s="1">
        <v>0</v>
      </c>
      <c r="W6700" s="1">
        <v>0</v>
      </c>
      <c r="Y6700" s="1">
        <v>0</v>
      </c>
      <c r="AA6700" s="1">
        <v>0</v>
      </c>
      <c r="AC6700" s="1">
        <v>0</v>
      </c>
      <c r="AE6700" s="1">
        <v>0</v>
      </c>
      <c r="AG6700" s="1">
        <v>1</v>
      </c>
      <c r="AH6700" s="1">
        <v>0</v>
      </c>
    </row>
    <row r="6701" spans="1:34">
      <c r="A6701" s="1" t="s">
        <v>17132</v>
      </c>
      <c r="B6701" s="1" t="s">
        <v>17133</v>
      </c>
      <c r="C6701" s="1" t="s">
        <v>199</v>
      </c>
      <c r="D6701" s="1">
        <v>12</v>
      </c>
      <c r="E6701" s="1">
        <v>44711</v>
      </c>
      <c r="F6701" s="1" t="s">
        <v>20836</v>
      </c>
      <c r="G6701" s="1" t="s">
        <v>72</v>
      </c>
      <c r="H6701" s="1" t="s">
        <v>65</v>
      </c>
      <c r="I6701" s="1">
        <v>0.8</v>
      </c>
      <c r="J6701" s="1" t="s">
        <v>75</v>
      </c>
      <c r="K6701" s="1">
        <v>0</v>
      </c>
      <c r="M6701" s="1">
        <v>0</v>
      </c>
      <c r="O6701" s="1">
        <v>0</v>
      </c>
      <c r="Q6701" s="1">
        <v>0</v>
      </c>
      <c r="S6701" s="1">
        <v>0</v>
      </c>
      <c r="U6701" s="1">
        <v>0</v>
      </c>
      <c r="W6701" s="1">
        <v>0</v>
      </c>
      <c r="Y6701" s="1">
        <v>0</v>
      </c>
      <c r="AA6701" s="1">
        <v>0</v>
      </c>
      <c r="AC6701" s="1">
        <v>0</v>
      </c>
      <c r="AE6701" s="1">
        <v>0</v>
      </c>
      <c r="AG6701" s="1">
        <v>1</v>
      </c>
      <c r="AH6701" s="1">
        <v>0</v>
      </c>
    </row>
    <row r="6702" spans="1:34">
      <c r="A6702" s="1" t="s">
        <v>17134</v>
      </c>
      <c r="B6702" s="1" t="s">
        <v>17135</v>
      </c>
      <c r="C6702" s="1" t="s">
        <v>346</v>
      </c>
      <c r="D6702" s="1">
        <v>16</v>
      </c>
      <c r="E6702" s="1">
        <v>41096</v>
      </c>
      <c r="F6702" s="1" t="s">
        <v>20332</v>
      </c>
      <c r="G6702" s="1" t="s">
        <v>72</v>
      </c>
      <c r="H6702" s="1" t="s">
        <v>65</v>
      </c>
      <c r="I6702" s="1">
        <v>0.7</v>
      </c>
      <c r="J6702" s="1" t="s">
        <v>75</v>
      </c>
      <c r="K6702" s="1">
        <v>0</v>
      </c>
      <c r="M6702" s="1">
        <v>0</v>
      </c>
      <c r="O6702" s="1">
        <v>0</v>
      </c>
      <c r="Q6702" s="1">
        <v>0</v>
      </c>
      <c r="S6702" s="1">
        <v>0</v>
      </c>
      <c r="U6702" s="1">
        <v>0</v>
      </c>
      <c r="W6702" s="1">
        <v>0</v>
      </c>
      <c r="Y6702" s="1">
        <v>0</v>
      </c>
      <c r="AA6702" s="1">
        <v>0</v>
      </c>
      <c r="AC6702" s="1">
        <v>0</v>
      </c>
      <c r="AE6702" s="1">
        <v>0</v>
      </c>
      <c r="AG6702" s="1">
        <v>1</v>
      </c>
      <c r="AH6702" s="1">
        <v>0</v>
      </c>
    </row>
    <row r="6703" spans="1:34">
      <c r="A6703" s="1" t="s">
        <v>17136</v>
      </c>
      <c r="B6703" s="1" t="s">
        <v>17137</v>
      </c>
      <c r="C6703" s="1" t="s">
        <v>212</v>
      </c>
      <c r="D6703" s="1">
        <v>4</v>
      </c>
      <c r="E6703" s="4">
        <v>44596</v>
      </c>
      <c r="F6703" s="1" t="s">
        <v>17138</v>
      </c>
      <c r="G6703" s="1" t="s">
        <v>72</v>
      </c>
      <c r="H6703" s="1" t="s">
        <v>73</v>
      </c>
      <c r="I6703" s="1">
        <v>0</v>
      </c>
      <c r="J6703" s="1" t="s">
        <v>74</v>
      </c>
      <c r="K6703" s="1">
        <v>0.7</v>
      </c>
      <c r="L6703" s="1" t="s">
        <v>75</v>
      </c>
      <c r="M6703" s="1">
        <v>0</v>
      </c>
      <c r="O6703" s="1">
        <v>0</v>
      </c>
      <c r="Q6703" s="1">
        <v>0</v>
      </c>
      <c r="S6703" s="1">
        <v>0</v>
      </c>
      <c r="U6703" s="1">
        <v>0</v>
      </c>
      <c r="W6703" s="1">
        <v>0</v>
      </c>
      <c r="Y6703" s="1">
        <v>0</v>
      </c>
      <c r="AA6703" s="1">
        <v>0</v>
      </c>
      <c r="AC6703" s="1">
        <v>0</v>
      </c>
      <c r="AE6703" s="1">
        <v>0</v>
      </c>
      <c r="AG6703" s="1">
        <v>2</v>
      </c>
      <c r="AH6703" s="1">
        <v>10000</v>
      </c>
    </row>
    <row r="6704" spans="1:34">
      <c r="A6704" s="1" t="s">
        <v>17139</v>
      </c>
      <c r="B6704" s="1" t="s">
        <v>17140</v>
      </c>
      <c r="C6704" s="1" t="s">
        <v>212</v>
      </c>
      <c r="D6704" s="1">
        <v>10</v>
      </c>
      <c r="E6704" s="4">
        <v>44712</v>
      </c>
      <c r="F6704" s="1" t="s">
        <v>17141</v>
      </c>
      <c r="G6704" s="1" t="s">
        <v>80</v>
      </c>
      <c r="H6704" s="1" t="s">
        <v>73</v>
      </c>
      <c r="I6704" s="1">
        <v>0</v>
      </c>
      <c r="J6704" s="1" t="s">
        <v>89</v>
      </c>
      <c r="K6704" s="1">
        <v>0.8</v>
      </c>
      <c r="L6704" s="1" t="s">
        <v>75</v>
      </c>
      <c r="M6704" s="1">
        <v>0</v>
      </c>
      <c r="O6704" s="1">
        <v>0</v>
      </c>
      <c r="Q6704" s="1">
        <v>0</v>
      </c>
      <c r="S6704" s="1">
        <v>0</v>
      </c>
      <c r="U6704" s="1">
        <v>0</v>
      </c>
      <c r="W6704" s="1">
        <v>0</v>
      </c>
      <c r="Y6704" s="1">
        <v>0</v>
      </c>
      <c r="AA6704" s="1">
        <v>0</v>
      </c>
      <c r="AC6704" s="1">
        <v>0</v>
      </c>
      <c r="AE6704" s="1">
        <v>0</v>
      </c>
      <c r="AG6704" s="1">
        <v>2</v>
      </c>
      <c r="AH6704" s="1">
        <v>12000</v>
      </c>
    </row>
    <row r="6705" spans="1:34">
      <c r="A6705" s="1" t="s">
        <v>17142</v>
      </c>
      <c r="B6705" s="1" t="s">
        <v>17143</v>
      </c>
      <c r="C6705" s="1" t="s">
        <v>70</v>
      </c>
      <c r="D6705" s="1">
        <v>11</v>
      </c>
      <c r="E6705" s="4">
        <v>44635</v>
      </c>
      <c r="F6705" s="1" t="s">
        <v>17144</v>
      </c>
      <c r="G6705" s="1" t="s">
        <v>80</v>
      </c>
      <c r="H6705" s="1" t="s">
        <v>73</v>
      </c>
      <c r="I6705" s="1">
        <v>0</v>
      </c>
      <c r="J6705" s="1" t="s">
        <v>81</v>
      </c>
      <c r="K6705" s="1">
        <v>0.8</v>
      </c>
      <c r="L6705" s="1" t="s">
        <v>75</v>
      </c>
      <c r="M6705" s="1">
        <v>0</v>
      </c>
      <c r="O6705" s="1">
        <v>0</v>
      </c>
      <c r="Q6705" s="1">
        <v>0</v>
      </c>
      <c r="S6705" s="1">
        <v>0</v>
      </c>
      <c r="U6705" s="1">
        <v>0</v>
      </c>
      <c r="W6705" s="1">
        <v>0</v>
      </c>
      <c r="Y6705" s="1">
        <v>0</v>
      </c>
      <c r="AA6705" s="1">
        <v>0</v>
      </c>
      <c r="AC6705" s="1">
        <v>0</v>
      </c>
      <c r="AE6705" s="1">
        <v>0</v>
      </c>
      <c r="AG6705" s="1">
        <v>2</v>
      </c>
      <c r="AH6705" s="1">
        <v>15000</v>
      </c>
    </row>
    <row r="6706" spans="1:34">
      <c r="A6706" s="1" t="s">
        <v>17145</v>
      </c>
      <c r="B6706" s="1" t="s">
        <v>17146</v>
      </c>
      <c r="C6706" s="1" t="s">
        <v>112</v>
      </c>
      <c r="D6706" s="1">
        <v>25</v>
      </c>
      <c r="E6706" s="4">
        <v>44553</v>
      </c>
      <c r="F6706" s="1" t="s">
        <v>17147</v>
      </c>
      <c r="G6706" s="1" t="s">
        <v>80</v>
      </c>
      <c r="H6706" s="1" t="s">
        <v>65</v>
      </c>
      <c r="I6706" s="1">
        <v>0.5</v>
      </c>
      <c r="J6706" s="1" t="s">
        <v>75</v>
      </c>
      <c r="K6706" s="1">
        <v>0</v>
      </c>
      <c r="M6706" s="1">
        <v>0</v>
      </c>
      <c r="O6706" s="1">
        <v>0</v>
      </c>
      <c r="Q6706" s="1">
        <v>0</v>
      </c>
      <c r="S6706" s="1">
        <v>0</v>
      </c>
      <c r="U6706" s="1">
        <v>0</v>
      </c>
      <c r="W6706" s="1">
        <v>0</v>
      </c>
      <c r="Y6706" s="1">
        <v>0</v>
      </c>
      <c r="AA6706" s="1">
        <v>0</v>
      </c>
      <c r="AC6706" s="1">
        <v>0</v>
      </c>
      <c r="AE6706" s="1">
        <v>0</v>
      </c>
      <c r="AG6706" s="1">
        <v>1</v>
      </c>
      <c r="AH6706" s="1">
        <v>0</v>
      </c>
    </row>
    <row r="6707" spans="1:34">
      <c r="A6707" s="1" t="s">
        <v>17148</v>
      </c>
      <c r="B6707" s="1" t="s">
        <v>17149</v>
      </c>
      <c r="C6707" s="1" t="s">
        <v>287</v>
      </c>
      <c r="D6707" s="1">
        <v>98</v>
      </c>
      <c r="E6707" s="4">
        <v>44550</v>
      </c>
      <c r="F6707" s="1" t="s">
        <v>17150</v>
      </c>
      <c r="G6707" s="1" t="s">
        <v>72</v>
      </c>
      <c r="H6707" s="1" t="s">
        <v>73</v>
      </c>
      <c r="I6707" s="1">
        <v>0</v>
      </c>
      <c r="J6707" s="1" t="s">
        <v>74</v>
      </c>
      <c r="K6707" s="1">
        <v>0.8</v>
      </c>
      <c r="L6707" s="1" t="s">
        <v>75</v>
      </c>
      <c r="M6707" s="1">
        <v>0</v>
      </c>
      <c r="O6707" s="1">
        <v>0</v>
      </c>
      <c r="Q6707" s="1">
        <v>0</v>
      </c>
      <c r="S6707" s="1">
        <v>0</v>
      </c>
      <c r="U6707" s="1">
        <v>0</v>
      </c>
      <c r="W6707" s="1">
        <v>0</v>
      </c>
      <c r="Y6707" s="1">
        <v>0</v>
      </c>
      <c r="AA6707" s="1">
        <v>0</v>
      </c>
      <c r="AC6707" s="1">
        <v>0</v>
      </c>
      <c r="AE6707" s="1">
        <v>0</v>
      </c>
      <c r="AG6707" s="1">
        <v>2</v>
      </c>
      <c r="AH6707" s="1">
        <v>10000</v>
      </c>
    </row>
    <row r="6708" spans="1:34">
      <c r="A6708" s="1" t="s">
        <v>17151</v>
      </c>
      <c r="B6708" s="1" t="s">
        <v>17152</v>
      </c>
      <c r="C6708" s="1" t="s">
        <v>132</v>
      </c>
      <c r="D6708" s="1">
        <v>131</v>
      </c>
      <c r="E6708" s="1">
        <v>43461</v>
      </c>
      <c r="F6708" s="1" t="s">
        <v>20332</v>
      </c>
      <c r="G6708" s="1" t="s">
        <v>72</v>
      </c>
      <c r="H6708" s="1" t="s">
        <v>73</v>
      </c>
      <c r="I6708" s="1">
        <v>0</v>
      </c>
      <c r="J6708" s="1" t="s">
        <v>20837</v>
      </c>
      <c r="K6708" s="1">
        <v>0.7</v>
      </c>
      <c r="L6708" s="1" t="s">
        <v>75</v>
      </c>
      <c r="M6708" s="1">
        <v>0</v>
      </c>
      <c r="O6708" s="1">
        <v>0</v>
      </c>
      <c r="Q6708" s="1">
        <v>0</v>
      </c>
      <c r="S6708" s="1">
        <v>0</v>
      </c>
      <c r="U6708" s="1">
        <v>0</v>
      </c>
      <c r="W6708" s="1">
        <v>0</v>
      </c>
      <c r="Y6708" s="1">
        <v>0</v>
      </c>
      <c r="AA6708" s="1">
        <v>0</v>
      </c>
      <c r="AC6708" s="1">
        <v>0</v>
      </c>
      <c r="AE6708" s="1">
        <v>0</v>
      </c>
      <c r="AG6708" s="1">
        <v>5</v>
      </c>
      <c r="AH6708" s="1">
        <v>0</v>
      </c>
    </row>
    <row r="6709" spans="1:34">
      <c r="A6709" s="1" t="s">
        <v>17153</v>
      </c>
      <c r="B6709" s="1" t="s">
        <v>17154</v>
      </c>
      <c r="C6709" s="1" t="s">
        <v>225</v>
      </c>
      <c r="D6709" s="1">
        <v>30</v>
      </c>
      <c r="E6709" s="1">
        <v>41458</v>
      </c>
      <c r="F6709" s="1" t="s">
        <v>20332</v>
      </c>
      <c r="G6709" s="1" t="s">
        <v>72</v>
      </c>
      <c r="H6709" s="1" t="s">
        <v>73</v>
      </c>
      <c r="I6709" s="1">
        <v>0</v>
      </c>
      <c r="J6709" s="1" t="s">
        <v>74</v>
      </c>
      <c r="K6709" s="1">
        <v>0.8</v>
      </c>
      <c r="L6709" s="1" t="s">
        <v>75</v>
      </c>
      <c r="M6709" s="1">
        <v>0</v>
      </c>
      <c r="O6709" s="1">
        <v>0</v>
      </c>
      <c r="Q6709" s="1">
        <v>0</v>
      </c>
      <c r="S6709" s="1">
        <v>0</v>
      </c>
      <c r="U6709" s="1">
        <v>0</v>
      </c>
      <c r="W6709" s="1">
        <v>0</v>
      </c>
      <c r="Y6709" s="1">
        <v>0</v>
      </c>
      <c r="AA6709" s="1">
        <v>0</v>
      </c>
      <c r="AC6709" s="1">
        <v>0</v>
      </c>
      <c r="AE6709" s="1">
        <v>0</v>
      </c>
      <c r="AG6709" s="1">
        <v>2</v>
      </c>
      <c r="AH6709" s="1">
        <v>10000</v>
      </c>
    </row>
    <row r="6710" spans="1:34">
      <c r="A6710" s="1" t="s">
        <v>17155</v>
      </c>
      <c r="B6710" s="1" t="s">
        <v>17156</v>
      </c>
      <c r="C6710" s="1" t="s">
        <v>112</v>
      </c>
      <c r="D6710" s="1">
        <v>4</v>
      </c>
      <c r="E6710" s="4">
        <v>44657</v>
      </c>
      <c r="F6710" s="1" t="s">
        <v>17157</v>
      </c>
      <c r="G6710" s="1" t="s">
        <v>80</v>
      </c>
      <c r="H6710" s="1" t="s">
        <v>73</v>
      </c>
      <c r="I6710" s="1">
        <v>0</v>
      </c>
      <c r="J6710" s="1" t="s">
        <v>397</v>
      </c>
      <c r="K6710" s="1">
        <v>0.6</v>
      </c>
      <c r="L6710" s="1" t="s">
        <v>82</v>
      </c>
      <c r="M6710" s="1">
        <v>0.65</v>
      </c>
      <c r="N6710" s="1" t="s">
        <v>83</v>
      </c>
      <c r="O6710" s="1">
        <v>0.7</v>
      </c>
      <c r="P6710" s="1" t="s">
        <v>84</v>
      </c>
      <c r="Q6710" s="1">
        <v>0.8</v>
      </c>
      <c r="R6710" s="1" t="s">
        <v>85</v>
      </c>
      <c r="S6710" s="1">
        <v>0</v>
      </c>
      <c r="U6710" s="1">
        <v>0</v>
      </c>
      <c r="W6710" s="1">
        <v>0</v>
      </c>
      <c r="Y6710" s="1">
        <v>0</v>
      </c>
      <c r="AA6710" s="1">
        <v>0</v>
      </c>
      <c r="AC6710" s="1">
        <v>0</v>
      </c>
      <c r="AE6710" s="1">
        <v>0</v>
      </c>
      <c r="AG6710" s="1">
        <v>4</v>
      </c>
      <c r="AH6710" s="1">
        <v>8000</v>
      </c>
    </row>
    <row r="6711" spans="1:34">
      <c r="A6711" s="1" t="s">
        <v>17158</v>
      </c>
      <c r="B6711" s="1" t="s">
        <v>17159</v>
      </c>
      <c r="C6711" s="1" t="s">
        <v>112</v>
      </c>
      <c r="D6711" s="1">
        <v>5</v>
      </c>
      <c r="E6711" s="4">
        <v>44670</v>
      </c>
      <c r="F6711" s="1" t="s">
        <v>17160</v>
      </c>
      <c r="G6711" s="1" t="s">
        <v>80</v>
      </c>
      <c r="H6711" s="1" t="s">
        <v>73</v>
      </c>
      <c r="I6711" s="1">
        <v>0.6</v>
      </c>
      <c r="J6711" s="1" t="s">
        <v>82</v>
      </c>
      <c r="K6711" s="1">
        <v>0.6</v>
      </c>
      <c r="L6711" s="1" t="s">
        <v>83</v>
      </c>
      <c r="M6711" s="1">
        <v>0.6</v>
      </c>
      <c r="N6711" s="1" t="s">
        <v>84</v>
      </c>
      <c r="O6711" s="1">
        <v>0.65</v>
      </c>
      <c r="P6711" s="1" t="s">
        <v>85</v>
      </c>
      <c r="Q6711" s="1">
        <v>0</v>
      </c>
      <c r="S6711" s="1">
        <v>0</v>
      </c>
      <c r="U6711" s="1">
        <v>0</v>
      </c>
      <c r="W6711" s="1">
        <v>0</v>
      </c>
      <c r="Y6711" s="1">
        <v>0</v>
      </c>
      <c r="AA6711" s="1">
        <v>0</v>
      </c>
      <c r="AC6711" s="1">
        <v>0</v>
      </c>
      <c r="AE6711" s="1">
        <v>0</v>
      </c>
      <c r="AG6711" s="1">
        <v>3</v>
      </c>
      <c r="AH6711" s="1">
        <v>0</v>
      </c>
    </row>
    <row r="6712" spans="1:34">
      <c r="A6712" s="1" t="s">
        <v>17161</v>
      </c>
      <c r="B6712" s="1" t="s">
        <v>17162</v>
      </c>
      <c r="C6712" s="1" t="s">
        <v>190</v>
      </c>
      <c r="D6712" s="1">
        <v>9</v>
      </c>
      <c r="E6712" s="1">
        <v>43154</v>
      </c>
      <c r="F6712" s="1" t="s">
        <v>20332</v>
      </c>
      <c r="G6712" s="1" t="s">
        <v>72</v>
      </c>
      <c r="H6712" s="1" t="s">
        <v>65</v>
      </c>
      <c r="I6712" s="1">
        <v>0.8</v>
      </c>
      <c r="J6712" s="1" t="s">
        <v>75</v>
      </c>
      <c r="K6712" s="1">
        <v>0</v>
      </c>
      <c r="M6712" s="1">
        <v>0</v>
      </c>
      <c r="O6712" s="1">
        <v>0</v>
      </c>
      <c r="Q6712" s="1">
        <v>0</v>
      </c>
      <c r="S6712" s="1">
        <v>0</v>
      </c>
      <c r="U6712" s="1">
        <v>0</v>
      </c>
      <c r="W6712" s="1">
        <v>0</v>
      </c>
      <c r="Y6712" s="1">
        <v>0</v>
      </c>
      <c r="AA6712" s="1">
        <v>0</v>
      </c>
      <c r="AC6712" s="1">
        <v>0</v>
      </c>
      <c r="AE6712" s="1">
        <v>0</v>
      </c>
      <c r="AG6712" s="1">
        <v>1</v>
      </c>
      <c r="AH6712" s="1">
        <v>0</v>
      </c>
    </row>
    <row r="6713" spans="1:34">
      <c r="A6713" s="1" t="s">
        <v>17163</v>
      </c>
      <c r="B6713" s="1" t="s">
        <v>17164</v>
      </c>
      <c r="C6713" s="1" t="s">
        <v>365</v>
      </c>
      <c r="D6713" s="1">
        <v>1</v>
      </c>
      <c r="E6713" s="4">
        <v>44649</v>
      </c>
      <c r="F6713" s="1" t="s">
        <v>17165</v>
      </c>
      <c r="G6713" s="1" t="s">
        <v>80</v>
      </c>
      <c r="H6713" s="1" t="s">
        <v>73</v>
      </c>
      <c r="I6713" s="1">
        <v>0</v>
      </c>
      <c r="J6713" s="1" t="s">
        <v>187</v>
      </c>
      <c r="K6713" s="1">
        <v>0.57999999999999996</v>
      </c>
      <c r="L6713" s="1" t="s">
        <v>82</v>
      </c>
      <c r="M6713" s="1">
        <v>0.62</v>
      </c>
      <c r="N6713" s="1" t="s">
        <v>83</v>
      </c>
      <c r="O6713" s="1">
        <v>0.72</v>
      </c>
      <c r="P6713" s="1" t="s">
        <v>84</v>
      </c>
      <c r="Q6713" s="1">
        <v>0.78</v>
      </c>
      <c r="R6713" s="1" t="s">
        <v>85</v>
      </c>
      <c r="S6713" s="1">
        <v>0</v>
      </c>
      <c r="U6713" s="1">
        <v>0</v>
      </c>
      <c r="W6713" s="1">
        <v>0</v>
      </c>
      <c r="Y6713" s="1">
        <v>0</v>
      </c>
      <c r="AA6713" s="1">
        <v>0</v>
      </c>
      <c r="AC6713" s="1">
        <v>0</v>
      </c>
      <c r="AE6713" s="1">
        <v>0</v>
      </c>
      <c r="AG6713" s="1">
        <v>4</v>
      </c>
      <c r="AH6713" s="1">
        <v>9000</v>
      </c>
    </row>
    <row r="6714" spans="1:34">
      <c r="A6714" s="1" t="s">
        <v>17166</v>
      </c>
      <c r="B6714" s="1" t="s">
        <v>17167</v>
      </c>
      <c r="C6714" s="1" t="s">
        <v>225</v>
      </c>
      <c r="D6714" s="1">
        <v>86</v>
      </c>
      <c r="E6714" s="4">
        <v>44558</v>
      </c>
      <c r="F6714" s="1" t="s">
        <v>17168</v>
      </c>
      <c r="G6714" s="1" t="s">
        <v>72</v>
      </c>
      <c r="H6714" s="1" t="s">
        <v>73</v>
      </c>
      <c r="I6714" s="1">
        <v>0</v>
      </c>
      <c r="J6714" s="1" t="s">
        <v>74</v>
      </c>
      <c r="K6714" s="1">
        <v>0.8</v>
      </c>
      <c r="L6714" s="1" t="s">
        <v>75</v>
      </c>
      <c r="M6714" s="1">
        <v>0</v>
      </c>
      <c r="O6714" s="1">
        <v>0</v>
      </c>
      <c r="Q6714" s="1">
        <v>0</v>
      </c>
      <c r="S6714" s="1">
        <v>0</v>
      </c>
      <c r="U6714" s="1">
        <v>0</v>
      </c>
      <c r="W6714" s="1">
        <v>0</v>
      </c>
      <c r="Y6714" s="1">
        <v>0</v>
      </c>
      <c r="AA6714" s="1">
        <v>0</v>
      </c>
      <c r="AC6714" s="1">
        <v>0</v>
      </c>
      <c r="AE6714" s="1">
        <v>0</v>
      </c>
      <c r="AG6714" s="1">
        <v>2</v>
      </c>
      <c r="AH6714" s="1">
        <v>10000</v>
      </c>
    </row>
    <row r="6715" spans="1:34">
      <c r="A6715" s="1" t="s">
        <v>17169</v>
      </c>
      <c r="B6715" s="1" t="s">
        <v>17170</v>
      </c>
      <c r="C6715" s="1" t="s">
        <v>163</v>
      </c>
      <c r="D6715" s="1">
        <v>56</v>
      </c>
      <c r="E6715" s="4">
        <v>44552</v>
      </c>
      <c r="F6715" s="1" t="s">
        <v>17171</v>
      </c>
      <c r="G6715" s="1" t="s">
        <v>72</v>
      </c>
      <c r="H6715" s="1" t="s">
        <v>65</v>
      </c>
      <c r="I6715" s="1">
        <v>0.75</v>
      </c>
      <c r="J6715" s="1" t="s">
        <v>75</v>
      </c>
      <c r="K6715" s="1">
        <v>0</v>
      </c>
      <c r="M6715" s="1">
        <v>0</v>
      </c>
      <c r="O6715" s="1">
        <v>0</v>
      </c>
      <c r="Q6715" s="1">
        <v>0</v>
      </c>
      <c r="S6715" s="1">
        <v>0</v>
      </c>
      <c r="U6715" s="1">
        <v>0</v>
      </c>
      <c r="W6715" s="1">
        <v>0</v>
      </c>
      <c r="Y6715" s="1">
        <v>0</v>
      </c>
      <c r="AA6715" s="1">
        <v>0</v>
      </c>
      <c r="AC6715" s="1">
        <v>0</v>
      </c>
      <c r="AE6715" s="1">
        <v>0</v>
      </c>
      <c r="AG6715" s="1">
        <v>1</v>
      </c>
      <c r="AH6715" s="1">
        <v>0</v>
      </c>
    </row>
    <row r="6716" spans="1:34">
      <c r="A6716" s="1" t="s">
        <v>17172</v>
      </c>
      <c r="B6716" s="1" t="s">
        <v>17173</v>
      </c>
      <c r="C6716" s="1" t="s">
        <v>411</v>
      </c>
      <c r="D6716" s="1">
        <v>11</v>
      </c>
      <c r="E6716" s="4">
        <v>44677</v>
      </c>
      <c r="F6716" s="1" t="s">
        <v>17174</v>
      </c>
      <c r="G6716" s="1" t="s">
        <v>72</v>
      </c>
      <c r="H6716" s="1" t="s">
        <v>65</v>
      </c>
      <c r="I6716" s="1">
        <v>0.8</v>
      </c>
      <c r="J6716" s="1" t="s">
        <v>75</v>
      </c>
      <c r="K6716" s="1">
        <v>0</v>
      </c>
      <c r="M6716" s="1">
        <v>0</v>
      </c>
      <c r="O6716" s="1">
        <v>0</v>
      </c>
      <c r="Q6716" s="1">
        <v>0</v>
      </c>
      <c r="S6716" s="1">
        <v>0</v>
      </c>
      <c r="U6716" s="1">
        <v>0</v>
      </c>
      <c r="W6716" s="1">
        <v>0</v>
      </c>
      <c r="Y6716" s="1">
        <v>0</v>
      </c>
      <c r="AA6716" s="1">
        <v>0</v>
      </c>
      <c r="AC6716" s="1">
        <v>0</v>
      </c>
      <c r="AE6716" s="1">
        <v>0</v>
      </c>
      <c r="AG6716" s="1">
        <v>1</v>
      </c>
      <c r="AH6716" s="1">
        <v>0</v>
      </c>
    </row>
    <row r="6717" spans="1:34">
      <c r="A6717" s="1" t="s">
        <v>17175</v>
      </c>
      <c r="B6717" s="1" t="s">
        <v>17176</v>
      </c>
      <c r="C6717" s="1" t="s">
        <v>411</v>
      </c>
      <c r="D6717" s="1">
        <v>83</v>
      </c>
      <c r="E6717" s="1">
        <v>44187</v>
      </c>
      <c r="F6717" s="1" t="s">
        <v>20332</v>
      </c>
      <c r="G6717" s="1" t="s">
        <v>72</v>
      </c>
      <c r="H6717" s="1" t="s">
        <v>73</v>
      </c>
      <c r="I6717" s="1">
        <v>0</v>
      </c>
      <c r="J6717" s="1" t="s">
        <v>222</v>
      </c>
      <c r="K6717" s="1">
        <v>0.8</v>
      </c>
      <c r="L6717" s="1" t="s">
        <v>75</v>
      </c>
      <c r="M6717" s="1">
        <v>0</v>
      </c>
      <c r="O6717" s="1">
        <v>0</v>
      </c>
      <c r="Q6717" s="1">
        <v>0</v>
      </c>
      <c r="S6717" s="1">
        <v>0</v>
      </c>
      <c r="U6717" s="1">
        <v>0</v>
      </c>
      <c r="W6717" s="1">
        <v>0</v>
      </c>
      <c r="Y6717" s="1">
        <v>0</v>
      </c>
      <c r="AA6717" s="1">
        <v>0</v>
      </c>
      <c r="AC6717" s="1">
        <v>0</v>
      </c>
      <c r="AE6717" s="1">
        <v>0</v>
      </c>
      <c r="AG6717" s="1">
        <v>2</v>
      </c>
      <c r="AH6717" s="1">
        <v>9999.99</v>
      </c>
    </row>
    <row r="6718" spans="1:34">
      <c r="A6718" s="1" t="s">
        <v>17177</v>
      </c>
      <c r="B6718" s="1" t="s">
        <v>17178</v>
      </c>
      <c r="C6718" s="1" t="s">
        <v>212</v>
      </c>
      <c r="D6718" s="1">
        <v>4</v>
      </c>
      <c r="E6718" s="4">
        <v>44630</v>
      </c>
      <c r="F6718" s="1" t="s">
        <v>17179</v>
      </c>
      <c r="G6718" s="1" t="s">
        <v>80</v>
      </c>
      <c r="H6718" s="1" t="s">
        <v>65</v>
      </c>
      <c r="I6718" s="1">
        <v>0.8</v>
      </c>
      <c r="J6718" s="1" t="s">
        <v>75</v>
      </c>
      <c r="K6718" s="1">
        <v>0</v>
      </c>
      <c r="M6718" s="1">
        <v>0</v>
      </c>
      <c r="O6718" s="1">
        <v>0</v>
      </c>
      <c r="Q6718" s="1">
        <v>0</v>
      </c>
      <c r="S6718" s="1">
        <v>0</v>
      </c>
      <c r="U6718" s="1">
        <v>0</v>
      </c>
      <c r="W6718" s="1">
        <v>0</v>
      </c>
      <c r="Y6718" s="1">
        <v>0</v>
      </c>
      <c r="AA6718" s="1">
        <v>0</v>
      </c>
      <c r="AC6718" s="1">
        <v>0</v>
      </c>
      <c r="AE6718" s="1">
        <v>0</v>
      </c>
      <c r="AG6718" s="1">
        <v>1</v>
      </c>
      <c r="AH6718" s="1">
        <v>0</v>
      </c>
    </row>
    <row r="6719" spans="1:34">
      <c r="A6719" s="1" t="s">
        <v>17180</v>
      </c>
      <c r="B6719" s="1" t="s">
        <v>17181</v>
      </c>
      <c r="C6719" s="1" t="s">
        <v>152</v>
      </c>
      <c r="D6719" s="1">
        <v>7</v>
      </c>
      <c r="E6719" s="4">
        <v>44603</v>
      </c>
      <c r="F6719" s="1" t="s">
        <v>17182</v>
      </c>
      <c r="G6719" s="1" t="s">
        <v>72</v>
      </c>
      <c r="H6719" s="1" t="s">
        <v>73</v>
      </c>
      <c r="I6719" s="1">
        <v>0</v>
      </c>
      <c r="J6719" s="1" t="s">
        <v>81</v>
      </c>
      <c r="K6719" s="1">
        <v>0.4</v>
      </c>
      <c r="L6719" s="1" t="s">
        <v>75</v>
      </c>
      <c r="M6719" s="1">
        <v>0</v>
      </c>
      <c r="O6719" s="1">
        <v>0</v>
      </c>
      <c r="Q6719" s="1">
        <v>0</v>
      </c>
      <c r="S6719" s="1">
        <v>0</v>
      </c>
      <c r="U6719" s="1">
        <v>0</v>
      </c>
      <c r="W6719" s="1">
        <v>0</v>
      </c>
      <c r="Y6719" s="1">
        <v>0</v>
      </c>
      <c r="AA6719" s="1">
        <v>0</v>
      </c>
      <c r="AC6719" s="1">
        <v>0</v>
      </c>
      <c r="AE6719" s="1">
        <v>0</v>
      </c>
      <c r="AG6719" s="1">
        <v>2</v>
      </c>
      <c r="AH6719" s="1">
        <v>15000</v>
      </c>
    </row>
    <row r="6720" spans="1:34">
      <c r="A6720" s="1" t="s">
        <v>17183</v>
      </c>
      <c r="B6720" s="1" t="s">
        <v>17184</v>
      </c>
      <c r="C6720" s="1" t="s">
        <v>867</v>
      </c>
      <c r="D6720" s="1">
        <v>1</v>
      </c>
      <c r="E6720" s="1">
        <v>43559</v>
      </c>
      <c r="F6720" s="1" t="s">
        <v>20332</v>
      </c>
      <c r="G6720" s="1" t="s">
        <v>72</v>
      </c>
      <c r="H6720" s="1" t="s">
        <v>65</v>
      </c>
      <c r="I6720" s="1">
        <v>0.8</v>
      </c>
      <c r="J6720" s="1" t="s">
        <v>75</v>
      </c>
      <c r="K6720" s="1">
        <v>0</v>
      </c>
      <c r="M6720" s="1">
        <v>0</v>
      </c>
      <c r="O6720" s="1">
        <v>0</v>
      </c>
      <c r="Q6720" s="1">
        <v>0</v>
      </c>
      <c r="S6720" s="1">
        <v>0</v>
      </c>
      <c r="U6720" s="1">
        <v>0</v>
      </c>
      <c r="W6720" s="1">
        <v>0</v>
      </c>
      <c r="Y6720" s="1">
        <v>0</v>
      </c>
      <c r="AA6720" s="1">
        <v>0</v>
      </c>
      <c r="AC6720" s="1">
        <v>0</v>
      </c>
      <c r="AE6720" s="1">
        <v>0</v>
      </c>
      <c r="AG6720" s="1">
        <v>1</v>
      </c>
      <c r="AH6720" s="1">
        <v>0</v>
      </c>
    </row>
    <row r="6721" spans="1:34">
      <c r="A6721" s="1" t="s">
        <v>17185</v>
      </c>
      <c r="B6721" s="1" t="s">
        <v>17186</v>
      </c>
      <c r="C6721" s="1" t="s">
        <v>146</v>
      </c>
      <c r="D6721" s="1">
        <v>26</v>
      </c>
      <c r="E6721" s="4">
        <v>44711</v>
      </c>
      <c r="F6721" s="1" t="s">
        <v>17187</v>
      </c>
      <c r="G6721" s="1" t="s">
        <v>72</v>
      </c>
      <c r="H6721" s="1" t="s">
        <v>73</v>
      </c>
      <c r="I6721" s="1">
        <v>0</v>
      </c>
      <c r="J6721" s="1" t="s">
        <v>615</v>
      </c>
      <c r="K6721" s="1">
        <v>0.8</v>
      </c>
      <c r="L6721" s="1" t="s">
        <v>75</v>
      </c>
      <c r="M6721" s="1">
        <v>0</v>
      </c>
      <c r="O6721" s="1">
        <v>0</v>
      </c>
      <c r="Q6721" s="1">
        <v>0</v>
      </c>
      <c r="S6721" s="1">
        <v>0</v>
      </c>
      <c r="U6721" s="1">
        <v>0</v>
      </c>
      <c r="W6721" s="1">
        <v>0</v>
      </c>
      <c r="Y6721" s="1">
        <v>0</v>
      </c>
      <c r="AA6721" s="1">
        <v>0</v>
      </c>
      <c r="AC6721" s="1">
        <v>0</v>
      </c>
      <c r="AE6721" s="1">
        <v>0</v>
      </c>
      <c r="AG6721" s="1">
        <v>2</v>
      </c>
      <c r="AH6721" s="1">
        <v>7999.99</v>
      </c>
    </row>
    <row r="6722" spans="1:34">
      <c r="A6722" s="1" t="s">
        <v>17188</v>
      </c>
      <c r="B6722" s="1" t="s">
        <v>17189</v>
      </c>
      <c r="C6722" s="1" t="s">
        <v>360</v>
      </c>
      <c r="H6722" s="1" t="s">
        <v>65</v>
      </c>
      <c r="I6722" s="1" t="s">
        <v>66</v>
      </c>
      <c r="V6722" s="1" t="s">
        <v>67</v>
      </c>
    </row>
    <row r="6723" spans="1:34">
      <c r="A6723" s="1" t="s">
        <v>17190</v>
      </c>
      <c r="B6723" s="1" t="s">
        <v>17191</v>
      </c>
      <c r="C6723" s="1" t="s">
        <v>30</v>
      </c>
      <c r="D6723" s="1">
        <v>5</v>
      </c>
      <c r="E6723" s="1">
        <v>44260</v>
      </c>
      <c r="F6723" s="1" t="s">
        <v>20332</v>
      </c>
      <c r="G6723" s="1" t="s">
        <v>72</v>
      </c>
      <c r="H6723" s="1" t="s">
        <v>73</v>
      </c>
      <c r="I6723" s="1">
        <v>0</v>
      </c>
      <c r="J6723" s="1" t="s">
        <v>74</v>
      </c>
      <c r="K6723" s="1">
        <v>0.8</v>
      </c>
      <c r="L6723" s="1" t="s">
        <v>75</v>
      </c>
      <c r="M6723" s="1">
        <v>0</v>
      </c>
      <c r="O6723" s="1">
        <v>0</v>
      </c>
      <c r="Q6723" s="1">
        <v>0</v>
      </c>
      <c r="S6723" s="1">
        <v>0</v>
      </c>
      <c r="U6723" s="1">
        <v>0</v>
      </c>
      <c r="W6723" s="1">
        <v>0</v>
      </c>
      <c r="Y6723" s="1">
        <v>0</v>
      </c>
      <c r="AA6723" s="1">
        <v>0</v>
      </c>
      <c r="AC6723" s="1">
        <v>0</v>
      </c>
      <c r="AE6723" s="1">
        <v>0</v>
      </c>
      <c r="AG6723" s="1">
        <v>2</v>
      </c>
      <c r="AH6723" s="1">
        <v>10000</v>
      </c>
    </row>
    <row r="6724" spans="1:34">
      <c r="A6724" s="1" t="s">
        <v>17192</v>
      </c>
      <c r="B6724" s="1" t="s">
        <v>17193</v>
      </c>
      <c r="C6724" s="1" t="s">
        <v>923</v>
      </c>
      <c r="D6724" s="1">
        <v>4</v>
      </c>
      <c r="E6724" s="4">
        <v>44648</v>
      </c>
      <c r="F6724" s="1" t="s">
        <v>17194</v>
      </c>
      <c r="G6724" s="1" t="s">
        <v>80</v>
      </c>
      <c r="H6724" s="1" t="s">
        <v>73</v>
      </c>
      <c r="I6724" s="1">
        <v>0</v>
      </c>
      <c r="J6724" s="1" t="s">
        <v>187</v>
      </c>
      <c r="K6724" s="1">
        <v>0.6</v>
      </c>
      <c r="L6724" s="1" t="s">
        <v>82</v>
      </c>
      <c r="M6724" s="1">
        <v>0.7</v>
      </c>
      <c r="N6724" s="1" t="s">
        <v>83</v>
      </c>
      <c r="O6724" s="1">
        <v>0.75</v>
      </c>
      <c r="P6724" s="1" t="s">
        <v>84</v>
      </c>
      <c r="Q6724" s="1">
        <v>0.8</v>
      </c>
      <c r="R6724" s="1" t="s">
        <v>85</v>
      </c>
      <c r="S6724" s="1">
        <v>0</v>
      </c>
      <c r="U6724" s="1">
        <v>0</v>
      </c>
      <c r="W6724" s="1">
        <v>0</v>
      </c>
      <c r="Y6724" s="1">
        <v>0</v>
      </c>
      <c r="AA6724" s="1">
        <v>0</v>
      </c>
      <c r="AC6724" s="1">
        <v>0</v>
      </c>
      <c r="AE6724" s="1">
        <v>0</v>
      </c>
      <c r="AG6724" s="1">
        <v>4</v>
      </c>
      <c r="AH6724" s="1">
        <v>9000</v>
      </c>
    </row>
    <row r="6725" spans="1:34">
      <c r="A6725" s="1" t="s">
        <v>17195</v>
      </c>
      <c r="B6725" s="1" t="s">
        <v>17196</v>
      </c>
      <c r="C6725" s="1" t="s">
        <v>322</v>
      </c>
      <c r="D6725" s="1">
        <v>10</v>
      </c>
      <c r="E6725" s="1">
        <v>41905</v>
      </c>
      <c r="F6725" s="1" t="s">
        <v>20332</v>
      </c>
      <c r="G6725" s="1" t="s">
        <v>72</v>
      </c>
      <c r="H6725" s="1" t="s">
        <v>65</v>
      </c>
      <c r="I6725" s="1">
        <v>0.2</v>
      </c>
      <c r="J6725" s="1" t="s">
        <v>75</v>
      </c>
      <c r="K6725" s="1">
        <v>0</v>
      </c>
      <c r="M6725" s="1">
        <v>0</v>
      </c>
      <c r="O6725" s="1">
        <v>0</v>
      </c>
      <c r="Q6725" s="1">
        <v>0</v>
      </c>
      <c r="S6725" s="1">
        <v>0</v>
      </c>
      <c r="U6725" s="1">
        <v>0</v>
      </c>
      <c r="W6725" s="1">
        <v>0</v>
      </c>
      <c r="Y6725" s="1">
        <v>0</v>
      </c>
      <c r="AA6725" s="1">
        <v>0</v>
      </c>
      <c r="AC6725" s="1">
        <v>0</v>
      </c>
      <c r="AE6725" s="1">
        <v>0</v>
      </c>
      <c r="AG6725" s="1">
        <v>1</v>
      </c>
      <c r="AH6725" s="1">
        <v>0</v>
      </c>
    </row>
    <row r="6726" spans="1:34">
      <c r="A6726" s="1" t="s">
        <v>17197</v>
      </c>
      <c r="B6726" s="1" t="s">
        <v>17198</v>
      </c>
      <c r="C6726" s="1" t="s">
        <v>443</v>
      </c>
      <c r="H6726" s="1" t="s">
        <v>65</v>
      </c>
      <c r="I6726" s="1" t="s">
        <v>66</v>
      </c>
      <c r="V6726" s="1" t="s">
        <v>67</v>
      </c>
    </row>
    <row r="6727" spans="1:34">
      <c r="A6727" s="1" t="s">
        <v>17199</v>
      </c>
      <c r="B6727" s="1" t="s">
        <v>17200</v>
      </c>
      <c r="C6727" s="1" t="s">
        <v>337</v>
      </c>
      <c r="D6727" s="1">
        <v>2</v>
      </c>
      <c r="E6727" s="4">
        <v>44622</v>
      </c>
      <c r="F6727" s="1" t="s">
        <v>17201</v>
      </c>
      <c r="G6727" s="1" t="s">
        <v>72</v>
      </c>
      <c r="H6727" s="1" t="s">
        <v>65</v>
      </c>
      <c r="I6727" s="1">
        <v>0.8</v>
      </c>
      <c r="J6727" s="1" t="s">
        <v>75</v>
      </c>
      <c r="K6727" s="1">
        <v>0</v>
      </c>
      <c r="M6727" s="1">
        <v>0</v>
      </c>
      <c r="O6727" s="1">
        <v>0</v>
      </c>
      <c r="Q6727" s="1">
        <v>0</v>
      </c>
      <c r="S6727" s="1">
        <v>0</v>
      </c>
      <c r="U6727" s="1">
        <v>0</v>
      </c>
      <c r="W6727" s="1">
        <v>0</v>
      </c>
      <c r="Y6727" s="1">
        <v>0</v>
      </c>
      <c r="AA6727" s="1">
        <v>0</v>
      </c>
      <c r="AC6727" s="1">
        <v>0</v>
      </c>
      <c r="AE6727" s="1">
        <v>0</v>
      </c>
      <c r="AG6727" s="1">
        <v>1</v>
      </c>
      <c r="AH6727" s="1">
        <v>0</v>
      </c>
    </row>
    <row r="6728" spans="1:34">
      <c r="A6728" s="1" t="s">
        <v>17202</v>
      </c>
      <c r="B6728" s="1" t="s">
        <v>17203</v>
      </c>
      <c r="C6728" s="1" t="s">
        <v>70</v>
      </c>
      <c r="D6728" s="1">
        <v>8</v>
      </c>
      <c r="E6728" s="1">
        <v>44314</v>
      </c>
      <c r="F6728" s="1" t="s">
        <v>20332</v>
      </c>
      <c r="G6728" s="1" t="s">
        <v>72</v>
      </c>
      <c r="H6728" s="1" t="s">
        <v>65</v>
      </c>
      <c r="I6728" s="1">
        <v>0.8</v>
      </c>
      <c r="J6728" s="1" t="s">
        <v>75</v>
      </c>
      <c r="K6728" s="1">
        <v>0</v>
      </c>
      <c r="M6728" s="1">
        <v>0</v>
      </c>
      <c r="O6728" s="1">
        <v>0</v>
      </c>
      <c r="Q6728" s="1">
        <v>0</v>
      </c>
      <c r="S6728" s="1">
        <v>0</v>
      </c>
      <c r="U6728" s="1">
        <v>0</v>
      </c>
      <c r="W6728" s="1">
        <v>0</v>
      </c>
      <c r="Y6728" s="1">
        <v>0</v>
      </c>
      <c r="AA6728" s="1">
        <v>0</v>
      </c>
      <c r="AC6728" s="1">
        <v>0</v>
      </c>
      <c r="AE6728" s="1">
        <v>0</v>
      </c>
      <c r="AG6728" s="1">
        <v>1</v>
      </c>
      <c r="AH6728" s="1">
        <v>0</v>
      </c>
    </row>
    <row r="6729" spans="1:34">
      <c r="A6729" s="1" t="s">
        <v>17204</v>
      </c>
      <c r="B6729" s="1" t="s">
        <v>17205</v>
      </c>
      <c r="C6729" s="1" t="s">
        <v>163</v>
      </c>
      <c r="D6729" s="1">
        <v>5</v>
      </c>
      <c r="E6729" s="4">
        <v>44648</v>
      </c>
      <c r="F6729" s="1" t="s">
        <v>17206</v>
      </c>
      <c r="G6729" s="1" t="s">
        <v>72</v>
      </c>
      <c r="H6729" s="1" t="s">
        <v>73</v>
      </c>
      <c r="I6729" s="1">
        <v>0</v>
      </c>
      <c r="J6729" s="1" t="s">
        <v>222</v>
      </c>
      <c r="K6729" s="1">
        <v>0.7</v>
      </c>
      <c r="L6729" s="1" t="s">
        <v>75</v>
      </c>
      <c r="M6729" s="1">
        <v>0</v>
      </c>
      <c r="O6729" s="1">
        <v>0</v>
      </c>
      <c r="Q6729" s="1">
        <v>0</v>
      </c>
      <c r="S6729" s="1">
        <v>0</v>
      </c>
      <c r="U6729" s="1">
        <v>0</v>
      </c>
      <c r="W6729" s="1">
        <v>0</v>
      </c>
      <c r="Y6729" s="1">
        <v>0</v>
      </c>
      <c r="AA6729" s="1">
        <v>0</v>
      </c>
      <c r="AC6729" s="1">
        <v>0</v>
      </c>
      <c r="AE6729" s="1">
        <v>0</v>
      </c>
      <c r="AG6729" s="1">
        <v>2</v>
      </c>
      <c r="AH6729" s="1">
        <v>9999.99</v>
      </c>
    </row>
    <row r="6730" spans="1:34">
      <c r="A6730" s="1" t="s">
        <v>17207</v>
      </c>
      <c r="B6730" s="1" t="s">
        <v>17208</v>
      </c>
      <c r="C6730" s="1" t="s">
        <v>225</v>
      </c>
      <c r="D6730" s="1">
        <v>67</v>
      </c>
      <c r="E6730" s="4">
        <v>44553</v>
      </c>
      <c r="F6730" s="1" t="s">
        <v>17209</v>
      </c>
      <c r="G6730" s="1" t="s">
        <v>72</v>
      </c>
      <c r="H6730" s="1" t="s">
        <v>65</v>
      </c>
      <c r="I6730" s="1">
        <v>0.7</v>
      </c>
      <c r="J6730" s="1" t="s">
        <v>75</v>
      </c>
      <c r="K6730" s="1">
        <v>0</v>
      </c>
      <c r="M6730" s="1">
        <v>0</v>
      </c>
      <c r="O6730" s="1">
        <v>0</v>
      </c>
      <c r="Q6730" s="1">
        <v>0</v>
      </c>
      <c r="S6730" s="1">
        <v>0</v>
      </c>
      <c r="U6730" s="1">
        <v>0</v>
      </c>
      <c r="W6730" s="1">
        <v>0</v>
      </c>
      <c r="Y6730" s="1">
        <v>0</v>
      </c>
      <c r="AA6730" s="1">
        <v>0</v>
      </c>
      <c r="AC6730" s="1">
        <v>0</v>
      </c>
      <c r="AE6730" s="1">
        <v>0</v>
      </c>
      <c r="AG6730" s="1">
        <v>1</v>
      </c>
      <c r="AH6730" s="1">
        <v>0</v>
      </c>
    </row>
    <row r="6731" spans="1:34">
      <c r="A6731" s="1" t="s">
        <v>17210</v>
      </c>
      <c r="B6731" s="1" t="s">
        <v>17211</v>
      </c>
      <c r="C6731" s="1" t="s">
        <v>896</v>
      </c>
      <c r="D6731" s="1">
        <v>12</v>
      </c>
      <c r="E6731" s="1">
        <v>39598</v>
      </c>
      <c r="F6731" s="1" t="s">
        <v>20332</v>
      </c>
      <c r="G6731" s="1" t="s">
        <v>72</v>
      </c>
      <c r="H6731" s="1" t="s">
        <v>65</v>
      </c>
      <c r="I6731" s="1">
        <v>0.2</v>
      </c>
      <c r="J6731" s="1" t="s">
        <v>75</v>
      </c>
      <c r="K6731" s="1">
        <v>0</v>
      </c>
      <c r="M6731" s="1">
        <v>0</v>
      </c>
      <c r="O6731" s="1">
        <v>0</v>
      </c>
      <c r="Q6731" s="1">
        <v>0</v>
      </c>
      <c r="S6731" s="1">
        <v>0</v>
      </c>
      <c r="U6731" s="1">
        <v>0</v>
      </c>
      <c r="W6731" s="1">
        <v>0</v>
      </c>
      <c r="Y6731" s="1">
        <v>0</v>
      </c>
      <c r="AA6731" s="1">
        <v>0</v>
      </c>
      <c r="AC6731" s="1">
        <v>0</v>
      </c>
      <c r="AE6731" s="1">
        <v>0</v>
      </c>
      <c r="AG6731" s="1">
        <v>1</v>
      </c>
      <c r="AH6731" s="1">
        <v>0</v>
      </c>
    </row>
    <row r="6732" spans="1:34">
      <c r="A6732" s="1" t="s">
        <v>17212</v>
      </c>
      <c r="B6732" s="1" t="s">
        <v>17213</v>
      </c>
      <c r="C6732" s="1" t="s">
        <v>964</v>
      </c>
      <c r="D6732" s="1">
        <v>8</v>
      </c>
      <c r="E6732" s="4">
        <v>44707</v>
      </c>
      <c r="F6732" s="1" t="s">
        <v>17214</v>
      </c>
      <c r="G6732" s="1" t="s">
        <v>72</v>
      </c>
      <c r="H6732" s="1" t="s">
        <v>65</v>
      </c>
      <c r="I6732" s="1">
        <v>0.8</v>
      </c>
      <c r="J6732" s="1" t="s">
        <v>75</v>
      </c>
      <c r="K6732" s="1">
        <v>0</v>
      </c>
      <c r="M6732" s="1">
        <v>0</v>
      </c>
      <c r="O6732" s="1">
        <v>0</v>
      </c>
      <c r="Q6732" s="1">
        <v>0</v>
      </c>
      <c r="S6732" s="1">
        <v>0</v>
      </c>
      <c r="U6732" s="1">
        <v>0</v>
      </c>
      <c r="W6732" s="1">
        <v>0</v>
      </c>
      <c r="Y6732" s="1">
        <v>0</v>
      </c>
      <c r="AA6732" s="1">
        <v>0</v>
      </c>
      <c r="AC6732" s="1">
        <v>0</v>
      </c>
      <c r="AE6732" s="1">
        <v>0</v>
      </c>
      <c r="AG6732" s="1">
        <v>1</v>
      </c>
      <c r="AH6732" s="1">
        <v>0</v>
      </c>
    </row>
    <row r="6733" spans="1:34">
      <c r="A6733" s="1" t="s">
        <v>17215</v>
      </c>
      <c r="B6733" s="1" t="s">
        <v>17216</v>
      </c>
      <c r="C6733" s="1" t="s">
        <v>172</v>
      </c>
      <c r="D6733" s="1">
        <v>15</v>
      </c>
      <c r="E6733" s="4">
        <v>44707</v>
      </c>
      <c r="F6733" s="1" t="s">
        <v>17217</v>
      </c>
      <c r="G6733" s="1" t="s">
        <v>72</v>
      </c>
      <c r="H6733" s="1" t="s">
        <v>65</v>
      </c>
      <c r="I6733" s="1">
        <v>0.8</v>
      </c>
      <c r="J6733" s="1" t="s">
        <v>75</v>
      </c>
      <c r="K6733" s="1">
        <v>0</v>
      </c>
      <c r="M6733" s="1">
        <v>0</v>
      </c>
      <c r="O6733" s="1">
        <v>0</v>
      </c>
      <c r="Q6733" s="1">
        <v>0</v>
      </c>
      <c r="S6733" s="1">
        <v>0</v>
      </c>
      <c r="U6733" s="1">
        <v>0</v>
      </c>
      <c r="W6733" s="1">
        <v>0</v>
      </c>
      <c r="Y6733" s="1">
        <v>0</v>
      </c>
      <c r="AA6733" s="1">
        <v>0</v>
      </c>
      <c r="AC6733" s="1">
        <v>0</v>
      </c>
      <c r="AE6733" s="1">
        <v>0</v>
      </c>
      <c r="AG6733" s="1">
        <v>1</v>
      </c>
      <c r="AH6733" s="1">
        <v>0</v>
      </c>
    </row>
    <row r="6734" spans="1:34">
      <c r="A6734" s="1" t="s">
        <v>17218</v>
      </c>
      <c r="B6734" s="1" t="s">
        <v>17219</v>
      </c>
      <c r="C6734" s="1" t="s">
        <v>172</v>
      </c>
      <c r="D6734" s="1">
        <v>18</v>
      </c>
      <c r="E6734" s="1">
        <v>44113</v>
      </c>
      <c r="F6734" s="1" t="s">
        <v>20332</v>
      </c>
      <c r="G6734" s="1" t="s">
        <v>72</v>
      </c>
      <c r="H6734" s="1" t="s">
        <v>65</v>
      </c>
      <c r="I6734" s="1">
        <v>0.8</v>
      </c>
      <c r="J6734" s="1" t="s">
        <v>75</v>
      </c>
      <c r="K6734" s="1">
        <v>0</v>
      </c>
      <c r="M6734" s="1">
        <v>0</v>
      </c>
      <c r="O6734" s="1">
        <v>0</v>
      </c>
      <c r="Q6734" s="1">
        <v>0</v>
      </c>
      <c r="S6734" s="1">
        <v>0</v>
      </c>
      <c r="U6734" s="1">
        <v>0</v>
      </c>
      <c r="W6734" s="1">
        <v>0</v>
      </c>
      <c r="Y6734" s="1">
        <v>0</v>
      </c>
      <c r="AA6734" s="1">
        <v>0</v>
      </c>
      <c r="AC6734" s="1">
        <v>0</v>
      </c>
      <c r="AE6734" s="1">
        <v>0</v>
      </c>
      <c r="AG6734" s="1">
        <v>1</v>
      </c>
      <c r="AH6734" s="1">
        <v>0</v>
      </c>
    </row>
    <row r="6735" spans="1:34">
      <c r="A6735" s="1" t="s">
        <v>17220</v>
      </c>
      <c r="B6735" s="1" t="s">
        <v>17221</v>
      </c>
      <c r="C6735" s="1" t="s">
        <v>167</v>
      </c>
      <c r="D6735" s="1">
        <v>7</v>
      </c>
      <c r="E6735" s="4">
        <v>44613</v>
      </c>
      <c r="F6735" s="1" t="s">
        <v>17222</v>
      </c>
      <c r="G6735" s="1" t="s">
        <v>72</v>
      </c>
      <c r="H6735" s="1" t="s">
        <v>65</v>
      </c>
      <c r="I6735" s="1">
        <v>0.8</v>
      </c>
      <c r="J6735" s="1" t="s">
        <v>75</v>
      </c>
      <c r="K6735" s="1">
        <v>0</v>
      </c>
      <c r="M6735" s="1">
        <v>0</v>
      </c>
      <c r="O6735" s="1">
        <v>0</v>
      </c>
      <c r="Q6735" s="1">
        <v>0</v>
      </c>
      <c r="S6735" s="1">
        <v>0</v>
      </c>
      <c r="U6735" s="1">
        <v>0</v>
      </c>
      <c r="W6735" s="1">
        <v>0</v>
      </c>
      <c r="Y6735" s="1">
        <v>0</v>
      </c>
      <c r="AA6735" s="1">
        <v>0</v>
      </c>
      <c r="AC6735" s="1">
        <v>0</v>
      </c>
      <c r="AE6735" s="1">
        <v>0</v>
      </c>
      <c r="AG6735" s="1">
        <v>1</v>
      </c>
      <c r="AH6735" s="1">
        <v>0</v>
      </c>
    </row>
    <row r="6736" spans="1:34">
      <c r="A6736" s="1" t="s">
        <v>17223</v>
      </c>
      <c r="B6736" s="1" t="s">
        <v>17224</v>
      </c>
      <c r="C6736" s="1" t="s">
        <v>423</v>
      </c>
      <c r="D6736" s="1">
        <v>2</v>
      </c>
      <c r="E6736" s="1">
        <v>41241</v>
      </c>
      <c r="F6736" s="1" t="s">
        <v>20332</v>
      </c>
      <c r="G6736" s="1" t="s">
        <v>72</v>
      </c>
      <c r="H6736" s="1" t="s">
        <v>73</v>
      </c>
      <c r="I6736" s="1">
        <v>0</v>
      </c>
      <c r="J6736" s="1" t="s">
        <v>74</v>
      </c>
      <c r="K6736" s="1">
        <v>0.6</v>
      </c>
      <c r="L6736" s="1" t="s">
        <v>75</v>
      </c>
      <c r="M6736" s="1">
        <v>0</v>
      </c>
      <c r="O6736" s="1">
        <v>0</v>
      </c>
      <c r="Q6736" s="1">
        <v>0</v>
      </c>
      <c r="S6736" s="1">
        <v>0</v>
      </c>
      <c r="U6736" s="1">
        <v>0</v>
      </c>
      <c r="W6736" s="1">
        <v>0</v>
      </c>
      <c r="Y6736" s="1">
        <v>0</v>
      </c>
      <c r="AA6736" s="1">
        <v>0</v>
      </c>
      <c r="AC6736" s="1">
        <v>0</v>
      </c>
      <c r="AE6736" s="1">
        <v>0</v>
      </c>
      <c r="AG6736" s="1">
        <v>2</v>
      </c>
      <c r="AH6736" s="1">
        <v>10000</v>
      </c>
    </row>
    <row r="6737" spans="1:34">
      <c r="A6737" s="1" t="s">
        <v>17225</v>
      </c>
      <c r="B6737" s="1" t="s">
        <v>17226</v>
      </c>
      <c r="C6737" s="1" t="s">
        <v>65</v>
      </c>
      <c r="D6737" s="1">
        <v>43</v>
      </c>
      <c r="E6737" s="4">
        <v>44552</v>
      </c>
      <c r="F6737" s="1" t="s">
        <v>17227</v>
      </c>
      <c r="G6737" s="1" t="s">
        <v>80</v>
      </c>
      <c r="H6737" s="1" t="s">
        <v>65</v>
      </c>
      <c r="I6737" s="1">
        <v>0.8</v>
      </c>
      <c r="J6737" s="1" t="s">
        <v>75</v>
      </c>
      <c r="K6737" s="1">
        <v>0</v>
      </c>
      <c r="M6737" s="1">
        <v>0</v>
      </c>
      <c r="O6737" s="1">
        <v>0</v>
      </c>
      <c r="Q6737" s="1">
        <v>0</v>
      </c>
      <c r="S6737" s="1">
        <v>0</v>
      </c>
      <c r="U6737" s="1">
        <v>0</v>
      </c>
      <c r="W6737" s="1">
        <v>0</v>
      </c>
      <c r="Y6737" s="1">
        <v>0</v>
      </c>
      <c r="AA6737" s="1">
        <v>0</v>
      </c>
      <c r="AC6737" s="1">
        <v>0</v>
      </c>
      <c r="AE6737" s="1">
        <v>0</v>
      </c>
      <c r="AG6737" s="1">
        <v>1</v>
      </c>
      <c r="AH6737" s="1">
        <v>0</v>
      </c>
    </row>
    <row r="6738" spans="1:34">
      <c r="A6738" s="1" t="s">
        <v>17228</v>
      </c>
      <c r="B6738" s="1" t="s">
        <v>17229</v>
      </c>
      <c r="C6738" s="1" t="s">
        <v>212</v>
      </c>
      <c r="D6738" s="1">
        <v>47</v>
      </c>
      <c r="E6738" s="4">
        <v>44559</v>
      </c>
      <c r="F6738" s="1" t="s">
        <v>17230</v>
      </c>
      <c r="G6738" s="1" t="s">
        <v>72</v>
      </c>
      <c r="H6738" s="1" t="s">
        <v>65</v>
      </c>
      <c r="I6738" s="1">
        <v>0.75</v>
      </c>
      <c r="J6738" s="1" t="s">
        <v>75</v>
      </c>
      <c r="K6738" s="1">
        <v>0</v>
      </c>
      <c r="M6738" s="1">
        <v>0</v>
      </c>
      <c r="O6738" s="1">
        <v>0</v>
      </c>
      <c r="Q6738" s="1">
        <v>0</v>
      </c>
      <c r="S6738" s="1">
        <v>0</v>
      </c>
      <c r="U6738" s="1">
        <v>0</v>
      </c>
      <c r="W6738" s="1">
        <v>0</v>
      </c>
      <c r="Y6738" s="1">
        <v>0</v>
      </c>
      <c r="AA6738" s="1">
        <v>0</v>
      </c>
      <c r="AC6738" s="1">
        <v>0</v>
      </c>
      <c r="AE6738" s="1">
        <v>0</v>
      </c>
      <c r="AG6738" s="1">
        <v>1</v>
      </c>
      <c r="AH6738" s="1">
        <v>0</v>
      </c>
    </row>
    <row r="6739" spans="1:34">
      <c r="A6739" s="1" t="s">
        <v>17231</v>
      </c>
      <c r="B6739" s="1" t="s">
        <v>17232</v>
      </c>
      <c r="C6739" s="1" t="s">
        <v>423</v>
      </c>
      <c r="D6739" s="1">
        <v>4</v>
      </c>
      <c r="E6739" s="4">
        <v>44610</v>
      </c>
      <c r="F6739" s="1" t="s">
        <v>17233</v>
      </c>
      <c r="G6739" s="1" t="s">
        <v>72</v>
      </c>
      <c r="H6739" s="1" t="s">
        <v>65</v>
      </c>
      <c r="I6739" s="1">
        <v>0.5</v>
      </c>
      <c r="J6739" s="1" t="s">
        <v>75</v>
      </c>
      <c r="K6739" s="1">
        <v>0</v>
      </c>
      <c r="M6739" s="1">
        <v>0</v>
      </c>
      <c r="O6739" s="1">
        <v>0</v>
      </c>
      <c r="Q6739" s="1">
        <v>0</v>
      </c>
      <c r="S6739" s="1">
        <v>0</v>
      </c>
      <c r="U6739" s="1">
        <v>0</v>
      </c>
      <c r="W6739" s="1">
        <v>0</v>
      </c>
      <c r="Y6739" s="1">
        <v>0</v>
      </c>
      <c r="AA6739" s="1">
        <v>0</v>
      </c>
      <c r="AC6739" s="1">
        <v>0</v>
      </c>
      <c r="AE6739" s="1">
        <v>0</v>
      </c>
      <c r="AG6739" s="1">
        <v>1</v>
      </c>
      <c r="AH6739" s="1">
        <v>0</v>
      </c>
    </row>
    <row r="6740" spans="1:34">
      <c r="A6740" s="1" t="s">
        <v>17234</v>
      </c>
      <c r="B6740" s="1" t="s">
        <v>17235</v>
      </c>
      <c r="C6740" s="1" t="s">
        <v>92</v>
      </c>
      <c r="H6740" s="1" t="s">
        <v>65</v>
      </c>
      <c r="I6740" s="1" t="s">
        <v>66</v>
      </c>
      <c r="V6740" s="1" t="s">
        <v>67</v>
      </c>
    </row>
    <row r="6741" spans="1:34">
      <c r="A6741" s="1" t="s">
        <v>17236</v>
      </c>
      <c r="B6741" s="1" t="s">
        <v>17237</v>
      </c>
      <c r="C6741" s="1" t="s">
        <v>132</v>
      </c>
      <c r="D6741" s="1">
        <v>3</v>
      </c>
      <c r="E6741" s="4">
        <v>44592</v>
      </c>
      <c r="F6741" s="1" t="s">
        <v>17238</v>
      </c>
      <c r="G6741" s="1" t="s">
        <v>72</v>
      </c>
      <c r="H6741" s="1" t="s">
        <v>73</v>
      </c>
      <c r="I6741" s="1">
        <v>0</v>
      </c>
      <c r="J6741" s="1" t="s">
        <v>81</v>
      </c>
      <c r="K6741" s="1">
        <v>0.7</v>
      </c>
      <c r="L6741" s="1" t="s">
        <v>75</v>
      </c>
      <c r="M6741" s="1">
        <v>0</v>
      </c>
      <c r="O6741" s="1">
        <v>0</v>
      </c>
      <c r="Q6741" s="1">
        <v>0</v>
      </c>
      <c r="S6741" s="1">
        <v>0</v>
      </c>
      <c r="U6741" s="1">
        <v>0</v>
      </c>
      <c r="W6741" s="1">
        <v>0</v>
      </c>
      <c r="Y6741" s="1">
        <v>0</v>
      </c>
      <c r="AA6741" s="1">
        <v>0</v>
      </c>
      <c r="AC6741" s="1">
        <v>0</v>
      </c>
      <c r="AE6741" s="1">
        <v>0</v>
      </c>
      <c r="AG6741" s="1">
        <v>2</v>
      </c>
      <c r="AH6741" s="1">
        <v>15000</v>
      </c>
    </row>
    <row r="6742" spans="1:34">
      <c r="A6742" s="1" t="s">
        <v>17239</v>
      </c>
      <c r="B6742" s="1" t="s">
        <v>17240</v>
      </c>
      <c r="C6742" s="1" t="s">
        <v>245</v>
      </c>
      <c r="D6742" s="1">
        <v>13</v>
      </c>
      <c r="E6742" s="1">
        <v>44592</v>
      </c>
      <c r="F6742" s="1" t="s">
        <v>20838</v>
      </c>
      <c r="G6742" s="1" t="s">
        <v>72</v>
      </c>
      <c r="H6742" s="1" t="s">
        <v>65</v>
      </c>
      <c r="I6742" s="1">
        <v>0.8</v>
      </c>
      <c r="J6742" s="1" t="s">
        <v>75</v>
      </c>
      <c r="K6742" s="1">
        <v>0</v>
      </c>
      <c r="M6742" s="1">
        <v>0</v>
      </c>
      <c r="O6742" s="1">
        <v>0</v>
      </c>
      <c r="Q6742" s="1">
        <v>0</v>
      </c>
      <c r="S6742" s="1">
        <v>0</v>
      </c>
      <c r="U6742" s="1">
        <v>0</v>
      </c>
      <c r="W6742" s="1">
        <v>0</v>
      </c>
      <c r="Y6742" s="1">
        <v>0</v>
      </c>
      <c r="AA6742" s="1">
        <v>0</v>
      </c>
      <c r="AC6742" s="1">
        <v>0</v>
      </c>
      <c r="AE6742" s="1">
        <v>0</v>
      </c>
      <c r="AG6742" s="1">
        <v>1</v>
      </c>
      <c r="AH6742" s="1">
        <v>0</v>
      </c>
    </row>
    <row r="6743" spans="1:34">
      <c r="A6743" s="1" t="s">
        <v>17241</v>
      </c>
      <c r="B6743" s="1" t="s">
        <v>17242</v>
      </c>
      <c r="C6743" s="1" t="s">
        <v>1199</v>
      </c>
      <c r="D6743" s="1">
        <v>43</v>
      </c>
      <c r="E6743" s="1">
        <v>41073</v>
      </c>
      <c r="F6743" s="1" t="s">
        <v>20332</v>
      </c>
      <c r="G6743" s="1" t="s">
        <v>72</v>
      </c>
      <c r="H6743" s="1" t="s">
        <v>73</v>
      </c>
      <c r="I6743" s="1">
        <v>0</v>
      </c>
      <c r="J6743" s="1" t="s">
        <v>222</v>
      </c>
      <c r="K6743" s="1">
        <v>0.8</v>
      </c>
      <c r="L6743" s="1" t="s">
        <v>75</v>
      </c>
      <c r="M6743" s="1">
        <v>0</v>
      </c>
      <c r="O6743" s="1">
        <v>0</v>
      </c>
      <c r="Q6743" s="1">
        <v>0</v>
      </c>
      <c r="S6743" s="1">
        <v>0</v>
      </c>
      <c r="U6743" s="1">
        <v>0</v>
      </c>
      <c r="W6743" s="1">
        <v>0</v>
      </c>
      <c r="Y6743" s="1">
        <v>0</v>
      </c>
      <c r="AA6743" s="1">
        <v>0</v>
      </c>
      <c r="AC6743" s="1">
        <v>0</v>
      </c>
      <c r="AE6743" s="1">
        <v>0</v>
      </c>
      <c r="AG6743" s="1">
        <v>2</v>
      </c>
      <c r="AH6743" s="1">
        <v>9999.99</v>
      </c>
    </row>
    <row r="6744" spans="1:34">
      <c r="A6744" s="1" t="s">
        <v>17243</v>
      </c>
      <c r="B6744" s="1" t="s">
        <v>17244</v>
      </c>
      <c r="C6744" s="1" t="s">
        <v>163</v>
      </c>
      <c r="D6744" s="1">
        <v>10</v>
      </c>
      <c r="E6744" s="1">
        <v>44285</v>
      </c>
      <c r="F6744" s="1" t="s">
        <v>20332</v>
      </c>
      <c r="G6744" s="1" t="s">
        <v>72</v>
      </c>
      <c r="H6744" s="1" t="s">
        <v>73</v>
      </c>
      <c r="I6744" s="1">
        <v>0</v>
      </c>
      <c r="J6744" s="1" t="s">
        <v>81</v>
      </c>
      <c r="K6744" s="1">
        <v>0.7</v>
      </c>
      <c r="L6744" s="1" t="s">
        <v>75</v>
      </c>
      <c r="M6744" s="1">
        <v>0</v>
      </c>
      <c r="O6744" s="1">
        <v>0</v>
      </c>
      <c r="Q6744" s="1">
        <v>0</v>
      </c>
      <c r="S6744" s="1">
        <v>0</v>
      </c>
      <c r="U6744" s="1">
        <v>0</v>
      </c>
      <c r="W6744" s="1">
        <v>0</v>
      </c>
      <c r="Y6744" s="1">
        <v>0</v>
      </c>
      <c r="AA6744" s="1">
        <v>0</v>
      </c>
      <c r="AC6744" s="1">
        <v>0</v>
      </c>
      <c r="AE6744" s="1">
        <v>0</v>
      </c>
      <c r="AG6744" s="1">
        <v>2</v>
      </c>
      <c r="AH6744" s="1">
        <v>15000</v>
      </c>
    </row>
    <row r="6745" spans="1:34">
      <c r="A6745" s="1" t="s">
        <v>17245</v>
      </c>
      <c r="B6745" s="1" t="s">
        <v>17246</v>
      </c>
      <c r="C6745" s="1" t="s">
        <v>279</v>
      </c>
      <c r="D6745" s="1">
        <v>19</v>
      </c>
      <c r="E6745" s="4">
        <v>44740</v>
      </c>
      <c r="F6745" s="1" t="s">
        <v>17247</v>
      </c>
      <c r="G6745" s="1" t="s">
        <v>80</v>
      </c>
      <c r="H6745" s="1" t="s">
        <v>73</v>
      </c>
      <c r="I6745" s="1">
        <v>0</v>
      </c>
      <c r="J6745" s="1" t="s">
        <v>397</v>
      </c>
      <c r="K6745" s="1">
        <v>0.65</v>
      </c>
      <c r="L6745" s="1" t="s">
        <v>82</v>
      </c>
      <c r="M6745" s="1">
        <v>0.73</v>
      </c>
      <c r="N6745" s="1" t="s">
        <v>83</v>
      </c>
      <c r="O6745" s="1">
        <v>0.77</v>
      </c>
      <c r="P6745" s="1" t="s">
        <v>84</v>
      </c>
      <c r="Q6745" s="1">
        <v>0.8</v>
      </c>
      <c r="R6745" s="1" t="s">
        <v>85</v>
      </c>
      <c r="S6745" s="1">
        <v>0</v>
      </c>
      <c r="U6745" s="1">
        <v>0</v>
      </c>
      <c r="W6745" s="1">
        <v>0</v>
      </c>
      <c r="Y6745" s="1">
        <v>0</v>
      </c>
      <c r="AA6745" s="1">
        <v>0</v>
      </c>
      <c r="AC6745" s="1">
        <v>0</v>
      </c>
      <c r="AE6745" s="1">
        <v>0</v>
      </c>
      <c r="AG6745" s="1">
        <v>4</v>
      </c>
      <c r="AH6745" s="1">
        <v>8000</v>
      </c>
    </row>
    <row r="6746" spans="1:34">
      <c r="A6746" s="1" t="s">
        <v>17248</v>
      </c>
      <c r="B6746" s="1" t="s">
        <v>17249</v>
      </c>
      <c r="C6746" s="1" t="s">
        <v>306</v>
      </c>
      <c r="D6746" s="1">
        <v>44</v>
      </c>
      <c r="E6746" s="4">
        <v>44560</v>
      </c>
      <c r="F6746" s="1" t="s">
        <v>17250</v>
      </c>
      <c r="G6746" s="1" t="s">
        <v>72</v>
      </c>
      <c r="H6746" s="1" t="s">
        <v>73</v>
      </c>
      <c r="I6746" s="1">
        <v>0</v>
      </c>
      <c r="J6746" s="1" t="s">
        <v>81</v>
      </c>
      <c r="K6746" s="1">
        <v>0.8</v>
      </c>
      <c r="L6746" s="1" t="s">
        <v>75</v>
      </c>
      <c r="M6746" s="1">
        <v>0</v>
      </c>
      <c r="O6746" s="1">
        <v>0</v>
      </c>
      <c r="Q6746" s="1">
        <v>0</v>
      </c>
      <c r="S6746" s="1">
        <v>0</v>
      </c>
      <c r="U6746" s="1">
        <v>0</v>
      </c>
      <c r="W6746" s="1">
        <v>0</v>
      </c>
      <c r="Y6746" s="1">
        <v>0</v>
      </c>
      <c r="AA6746" s="1">
        <v>0</v>
      </c>
      <c r="AC6746" s="1">
        <v>0</v>
      </c>
      <c r="AE6746" s="1">
        <v>0</v>
      </c>
      <c r="AG6746" s="1">
        <v>2</v>
      </c>
      <c r="AH6746" s="1">
        <v>15000</v>
      </c>
    </row>
    <row r="6747" spans="1:34">
      <c r="A6747" s="1" t="s">
        <v>17251</v>
      </c>
      <c r="B6747" s="1" t="s">
        <v>17252</v>
      </c>
      <c r="C6747" s="1" t="s">
        <v>337</v>
      </c>
      <c r="D6747" s="1">
        <v>18</v>
      </c>
      <c r="E6747" s="1">
        <v>41911</v>
      </c>
      <c r="F6747" s="1" t="s">
        <v>20332</v>
      </c>
      <c r="G6747" s="1" t="s">
        <v>72</v>
      </c>
      <c r="H6747" s="1" t="s">
        <v>65</v>
      </c>
      <c r="I6747" s="1">
        <v>0.4</v>
      </c>
      <c r="J6747" s="1" t="s">
        <v>75</v>
      </c>
      <c r="K6747" s="1">
        <v>0</v>
      </c>
      <c r="M6747" s="1">
        <v>0</v>
      </c>
      <c r="O6747" s="1">
        <v>0</v>
      </c>
      <c r="Q6747" s="1">
        <v>0</v>
      </c>
      <c r="S6747" s="1">
        <v>0</v>
      </c>
      <c r="U6747" s="1">
        <v>0</v>
      </c>
      <c r="W6747" s="1">
        <v>0</v>
      </c>
      <c r="Y6747" s="1">
        <v>0</v>
      </c>
      <c r="AA6747" s="1">
        <v>0</v>
      </c>
      <c r="AC6747" s="1">
        <v>0</v>
      </c>
      <c r="AE6747" s="1">
        <v>0</v>
      </c>
      <c r="AG6747" s="1">
        <v>1</v>
      </c>
      <c r="AH6747" s="1">
        <v>0</v>
      </c>
    </row>
    <row r="6748" spans="1:34">
      <c r="A6748" s="1" t="s">
        <v>17253</v>
      </c>
      <c r="B6748" s="1" t="s">
        <v>17254</v>
      </c>
      <c r="C6748" s="1" t="s">
        <v>212</v>
      </c>
      <c r="D6748" s="1">
        <v>38</v>
      </c>
      <c r="E6748" s="4">
        <v>44761</v>
      </c>
      <c r="F6748" s="1" t="s">
        <v>17255</v>
      </c>
      <c r="G6748" s="1" t="s">
        <v>80</v>
      </c>
      <c r="H6748" s="1" t="s">
        <v>73</v>
      </c>
      <c r="I6748" s="1">
        <v>0</v>
      </c>
      <c r="J6748" s="1" t="s">
        <v>81</v>
      </c>
      <c r="K6748" s="1">
        <v>0.7</v>
      </c>
      <c r="L6748" s="1" t="s">
        <v>82</v>
      </c>
      <c r="M6748" s="1">
        <v>0.7</v>
      </c>
      <c r="N6748" s="1" t="s">
        <v>83</v>
      </c>
      <c r="O6748" s="1">
        <v>0.7</v>
      </c>
      <c r="P6748" s="1" t="s">
        <v>84</v>
      </c>
      <c r="Q6748" s="1">
        <v>0.8</v>
      </c>
      <c r="R6748" s="1" t="s">
        <v>85</v>
      </c>
      <c r="S6748" s="1">
        <v>0</v>
      </c>
      <c r="U6748" s="1">
        <v>0</v>
      </c>
      <c r="W6748" s="1">
        <v>0</v>
      </c>
      <c r="Y6748" s="1">
        <v>0</v>
      </c>
      <c r="AA6748" s="1">
        <v>0</v>
      </c>
      <c r="AC6748" s="1">
        <v>0</v>
      </c>
      <c r="AE6748" s="1">
        <v>0</v>
      </c>
      <c r="AG6748" s="1">
        <v>4</v>
      </c>
      <c r="AH6748" s="1">
        <v>15000</v>
      </c>
    </row>
    <row r="6749" spans="1:34">
      <c r="A6749" s="1" t="s">
        <v>17256</v>
      </c>
      <c r="B6749" s="1" t="s">
        <v>17257</v>
      </c>
      <c r="C6749" s="1" t="s">
        <v>360</v>
      </c>
      <c r="H6749" s="1" t="s">
        <v>65</v>
      </c>
      <c r="I6749" s="1" t="s">
        <v>66</v>
      </c>
      <c r="V6749" s="1" t="s">
        <v>67</v>
      </c>
    </row>
    <row r="6750" spans="1:34">
      <c r="A6750" s="1" t="s">
        <v>17258</v>
      </c>
      <c r="B6750" s="1" t="s">
        <v>17259</v>
      </c>
      <c r="C6750" s="1" t="s">
        <v>443</v>
      </c>
      <c r="D6750" s="1">
        <v>12</v>
      </c>
      <c r="E6750" s="4">
        <v>44680</v>
      </c>
      <c r="F6750" s="1" t="s">
        <v>17260</v>
      </c>
      <c r="G6750" s="1" t="s">
        <v>72</v>
      </c>
      <c r="H6750" s="1" t="s">
        <v>65</v>
      </c>
      <c r="I6750" s="1">
        <v>0.8</v>
      </c>
      <c r="J6750" s="1" t="s">
        <v>75</v>
      </c>
      <c r="K6750" s="1">
        <v>0</v>
      </c>
      <c r="M6750" s="1">
        <v>0</v>
      </c>
      <c r="O6750" s="1">
        <v>0</v>
      </c>
      <c r="Q6750" s="1">
        <v>0</v>
      </c>
      <c r="S6750" s="1">
        <v>0</v>
      </c>
      <c r="U6750" s="1">
        <v>0</v>
      </c>
      <c r="W6750" s="1">
        <v>0</v>
      </c>
      <c r="Y6750" s="1">
        <v>0</v>
      </c>
      <c r="AA6750" s="1">
        <v>0</v>
      </c>
      <c r="AC6750" s="1">
        <v>0</v>
      </c>
      <c r="AE6750" s="1">
        <v>0</v>
      </c>
      <c r="AG6750" s="1">
        <v>1</v>
      </c>
      <c r="AH6750" s="1">
        <v>0</v>
      </c>
    </row>
    <row r="6751" spans="1:34">
      <c r="A6751" s="1" t="s">
        <v>17261</v>
      </c>
      <c r="B6751" s="1" t="s">
        <v>17262</v>
      </c>
      <c r="C6751" s="1" t="s">
        <v>212</v>
      </c>
      <c r="D6751" s="1">
        <v>48</v>
      </c>
      <c r="E6751" s="4">
        <v>44547</v>
      </c>
      <c r="F6751" s="1" t="s">
        <v>17263</v>
      </c>
      <c r="G6751" s="1" t="s">
        <v>72</v>
      </c>
      <c r="H6751" s="1" t="s">
        <v>65</v>
      </c>
      <c r="I6751" s="1">
        <v>0.8</v>
      </c>
      <c r="J6751" s="1" t="s">
        <v>75</v>
      </c>
      <c r="K6751" s="1">
        <v>0</v>
      </c>
      <c r="M6751" s="1">
        <v>0</v>
      </c>
      <c r="O6751" s="1">
        <v>0</v>
      </c>
      <c r="Q6751" s="1">
        <v>0</v>
      </c>
      <c r="S6751" s="1">
        <v>0</v>
      </c>
      <c r="U6751" s="1">
        <v>0</v>
      </c>
      <c r="W6751" s="1">
        <v>0</v>
      </c>
      <c r="Y6751" s="1">
        <v>0</v>
      </c>
      <c r="AA6751" s="1">
        <v>0</v>
      </c>
      <c r="AC6751" s="1">
        <v>0</v>
      </c>
      <c r="AE6751" s="1">
        <v>0</v>
      </c>
      <c r="AG6751" s="1">
        <v>1</v>
      </c>
      <c r="AH6751" s="1">
        <v>0</v>
      </c>
    </row>
    <row r="6752" spans="1:34">
      <c r="A6752" s="1" t="s">
        <v>17264</v>
      </c>
      <c r="B6752" s="1" t="s">
        <v>17265</v>
      </c>
      <c r="C6752" s="1" t="s">
        <v>443</v>
      </c>
      <c r="D6752" s="1">
        <v>37</v>
      </c>
      <c r="E6752" s="4">
        <v>44560</v>
      </c>
      <c r="F6752" s="1" t="s">
        <v>17266</v>
      </c>
      <c r="G6752" s="1" t="s">
        <v>72</v>
      </c>
      <c r="H6752" s="1" t="s">
        <v>65</v>
      </c>
      <c r="I6752" s="1">
        <v>0.8</v>
      </c>
      <c r="J6752" s="1" t="s">
        <v>75</v>
      </c>
      <c r="K6752" s="1">
        <v>0</v>
      </c>
      <c r="M6752" s="1">
        <v>0</v>
      </c>
      <c r="O6752" s="1">
        <v>0</v>
      </c>
      <c r="Q6752" s="1">
        <v>0</v>
      </c>
      <c r="S6752" s="1">
        <v>0</v>
      </c>
      <c r="U6752" s="1">
        <v>0</v>
      </c>
      <c r="W6752" s="1">
        <v>0</v>
      </c>
      <c r="Y6752" s="1">
        <v>0</v>
      </c>
      <c r="AA6752" s="1">
        <v>0</v>
      </c>
      <c r="AC6752" s="1">
        <v>0</v>
      </c>
      <c r="AE6752" s="1">
        <v>0</v>
      </c>
      <c r="AG6752" s="1">
        <v>1</v>
      </c>
      <c r="AH6752" s="1">
        <v>0</v>
      </c>
    </row>
    <row r="6753" spans="1:34">
      <c r="A6753" s="1" t="s">
        <v>17267</v>
      </c>
      <c r="B6753" s="1" t="s">
        <v>17268</v>
      </c>
      <c r="C6753" s="1" t="s">
        <v>443</v>
      </c>
      <c r="D6753" s="1">
        <v>3</v>
      </c>
      <c r="E6753" s="1">
        <v>44327</v>
      </c>
      <c r="F6753" s="1" t="s">
        <v>20332</v>
      </c>
      <c r="G6753" s="1" t="s">
        <v>72</v>
      </c>
      <c r="H6753" s="1" t="s">
        <v>65</v>
      </c>
      <c r="I6753" s="1">
        <v>0.8</v>
      </c>
      <c r="J6753" s="1" t="s">
        <v>75</v>
      </c>
      <c r="K6753" s="1">
        <v>0</v>
      </c>
      <c r="M6753" s="1">
        <v>0</v>
      </c>
      <c r="O6753" s="1">
        <v>0</v>
      </c>
      <c r="Q6753" s="1">
        <v>0</v>
      </c>
      <c r="S6753" s="1">
        <v>0</v>
      </c>
      <c r="U6753" s="1">
        <v>0</v>
      </c>
      <c r="W6753" s="1">
        <v>0</v>
      </c>
      <c r="Y6753" s="1">
        <v>0</v>
      </c>
      <c r="AA6753" s="1">
        <v>0</v>
      </c>
      <c r="AC6753" s="1">
        <v>0</v>
      </c>
      <c r="AE6753" s="1">
        <v>0</v>
      </c>
      <c r="AG6753" s="1">
        <v>1</v>
      </c>
      <c r="AH6753" s="1">
        <v>0</v>
      </c>
    </row>
    <row r="6754" spans="1:34">
      <c r="A6754" s="1" t="s">
        <v>17269</v>
      </c>
      <c r="B6754" s="1" t="s">
        <v>17270</v>
      </c>
      <c r="C6754" s="1" t="s">
        <v>279</v>
      </c>
      <c r="H6754" s="1" t="s">
        <v>65</v>
      </c>
      <c r="I6754" s="1" t="s">
        <v>66</v>
      </c>
      <c r="V6754" s="1" t="s">
        <v>67</v>
      </c>
    </row>
    <row r="6755" spans="1:34">
      <c r="A6755" s="1" t="s">
        <v>17271</v>
      </c>
      <c r="B6755" s="1" t="s">
        <v>17272</v>
      </c>
      <c r="C6755" s="1" t="s">
        <v>73</v>
      </c>
      <c r="D6755" s="1">
        <v>6</v>
      </c>
      <c r="E6755" s="4">
        <v>44629</v>
      </c>
      <c r="F6755" s="1" t="s">
        <v>17273</v>
      </c>
      <c r="G6755" s="1" t="s">
        <v>80</v>
      </c>
      <c r="H6755" s="1" t="s">
        <v>73</v>
      </c>
      <c r="I6755" s="1">
        <v>0</v>
      </c>
      <c r="J6755" s="1" t="s">
        <v>425</v>
      </c>
      <c r="K6755" s="1">
        <v>0.72499999999999998</v>
      </c>
      <c r="L6755" s="1" t="s">
        <v>82</v>
      </c>
      <c r="M6755" s="1">
        <v>0.75</v>
      </c>
      <c r="N6755" s="1" t="s">
        <v>83</v>
      </c>
      <c r="O6755" s="1">
        <v>0.76</v>
      </c>
      <c r="P6755" s="1" t="s">
        <v>84</v>
      </c>
      <c r="Q6755" s="1">
        <v>0.8</v>
      </c>
      <c r="R6755" s="1" t="s">
        <v>85</v>
      </c>
      <c r="S6755" s="1">
        <v>0</v>
      </c>
      <c r="U6755" s="1">
        <v>0</v>
      </c>
      <c r="W6755" s="1">
        <v>0</v>
      </c>
      <c r="Y6755" s="1">
        <v>0</v>
      </c>
      <c r="AA6755" s="1">
        <v>0</v>
      </c>
      <c r="AC6755" s="1">
        <v>0</v>
      </c>
      <c r="AE6755" s="1">
        <v>0</v>
      </c>
      <c r="AG6755" s="1">
        <v>4</v>
      </c>
      <c r="AH6755" s="1">
        <v>13000</v>
      </c>
    </row>
    <row r="6756" spans="1:34">
      <c r="A6756" s="1" t="s">
        <v>17274</v>
      </c>
      <c r="B6756" s="1" t="s">
        <v>17275</v>
      </c>
      <c r="C6756" s="1" t="s">
        <v>291</v>
      </c>
      <c r="D6756" s="1">
        <v>12</v>
      </c>
      <c r="E6756" s="4">
        <v>44711</v>
      </c>
      <c r="F6756" s="1" t="s">
        <v>17276</v>
      </c>
      <c r="G6756" s="1" t="s">
        <v>80</v>
      </c>
      <c r="H6756" s="1" t="s">
        <v>73</v>
      </c>
      <c r="I6756" s="1">
        <v>0</v>
      </c>
      <c r="J6756" s="1" t="s">
        <v>81</v>
      </c>
      <c r="K6756" s="1">
        <v>0.73</v>
      </c>
      <c r="L6756" s="1" t="s">
        <v>82</v>
      </c>
      <c r="M6756" s="1">
        <v>0.75</v>
      </c>
      <c r="N6756" s="1" t="s">
        <v>83</v>
      </c>
      <c r="O6756" s="1">
        <v>0.77</v>
      </c>
      <c r="P6756" s="1" t="s">
        <v>84</v>
      </c>
      <c r="Q6756" s="1">
        <v>0.8</v>
      </c>
      <c r="R6756" s="1" t="s">
        <v>85</v>
      </c>
      <c r="S6756" s="1">
        <v>0</v>
      </c>
      <c r="U6756" s="1">
        <v>0</v>
      </c>
      <c r="W6756" s="1">
        <v>0</v>
      </c>
      <c r="Y6756" s="1">
        <v>0</v>
      </c>
      <c r="AA6756" s="1">
        <v>0</v>
      </c>
      <c r="AC6756" s="1">
        <v>0</v>
      </c>
      <c r="AE6756" s="1">
        <v>0</v>
      </c>
      <c r="AG6756" s="1">
        <v>4</v>
      </c>
      <c r="AH6756" s="1">
        <v>15000</v>
      </c>
    </row>
    <row r="6757" spans="1:34">
      <c r="A6757" s="1" t="s">
        <v>17277</v>
      </c>
      <c r="B6757" s="1" t="s">
        <v>17278</v>
      </c>
      <c r="C6757" s="1" t="s">
        <v>306</v>
      </c>
      <c r="D6757" s="1">
        <v>8</v>
      </c>
      <c r="E6757" s="4">
        <v>44617</v>
      </c>
      <c r="F6757" s="1" t="s">
        <v>17279</v>
      </c>
      <c r="G6757" s="1" t="s">
        <v>72</v>
      </c>
      <c r="H6757" s="1" t="s">
        <v>73</v>
      </c>
      <c r="I6757" s="1">
        <v>0</v>
      </c>
      <c r="J6757" s="1" t="s">
        <v>74</v>
      </c>
      <c r="K6757" s="1">
        <v>0.8</v>
      </c>
      <c r="L6757" s="1" t="s">
        <v>75</v>
      </c>
      <c r="M6757" s="1">
        <v>0</v>
      </c>
      <c r="O6757" s="1">
        <v>0</v>
      </c>
      <c r="Q6757" s="1">
        <v>0</v>
      </c>
      <c r="S6757" s="1">
        <v>0</v>
      </c>
      <c r="U6757" s="1">
        <v>0</v>
      </c>
      <c r="W6757" s="1">
        <v>0</v>
      </c>
      <c r="Y6757" s="1">
        <v>0</v>
      </c>
      <c r="AA6757" s="1">
        <v>0</v>
      </c>
      <c r="AC6757" s="1">
        <v>0</v>
      </c>
      <c r="AE6757" s="1">
        <v>0</v>
      </c>
      <c r="AG6757" s="1">
        <v>2</v>
      </c>
      <c r="AH6757" s="1">
        <v>10000</v>
      </c>
    </row>
    <row r="6758" spans="1:34">
      <c r="A6758" s="1" t="s">
        <v>17280</v>
      </c>
      <c r="B6758" s="1" t="s">
        <v>17281</v>
      </c>
      <c r="C6758" s="1" t="s">
        <v>65</v>
      </c>
      <c r="D6758" s="1">
        <v>7</v>
      </c>
      <c r="E6758" s="4">
        <v>44638</v>
      </c>
      <c r="F6758" s="1" t="s">
        <v>17282</v>
      </c>
      <c r="G6758" s="1" t="s">
        <v>80</v>
      </c>
      <c r="H6758" s="1" t="s">
        <v>73</v>
      </c>
      <c r="I6758" s="1">
        <v>0</v>
      </c>
      <c r="J6758" s="1" t="s">
        <v>434</v>
      </c>
      <c r="K6758" s="1">
        <v>0.4</v>
      </c>
      <c r="L6758" s="1" t="s">
        <v>82</v>
      </c>
      <c r="M6758" s="1">
        <v>0.6</v>
      </c>
      <c r="N6758" s="1" t="s">
        <v>83</v>
      </c>
      <c r="O6758" s="1">
        <v>0.7</v>
      </c>
      <c r="P6758" s="1" t="s">
        <v>84</v>
      </c>
      <c r="Q6758" s="1">
        <v>0.8</v>
      </c>
      <c r="R6758" s="1" t="s">
        <v>85</v>
      </c>
      <c r="S6758" s="1">
        <v>0</v>
      </c>
      <c r="U6758" s="1">
        <v>0</v>
      </c>
      <c r="W6758" s="1">
        <v>0</v>
      </c>
      <c r="Y6758" s="1">
        <v>0</v>
      </c>
      <c r="AA6758" s="1">
        <v>0</v>
      </c>
      <c r="AC6758" s="1">
        <v>0</v>
      </c>
      <c r="AE6758" s="1">
        <v>0</v>
      </c>
      <c r="AG6758" s="1">
        <v>4</v>
      </c>
      <c r="AH6758" s="1">
        <v>7500</v>
      </c>
    </row>
    <row r="6759" spans="1:34">
      <c r="A6759" s="1" t="s">
        <v>17283</v>
      </c>
      <c r="B6759" s="1" t="s">
        <v>17284</v>
      </c>
      <c r="C6759" s="1" t="s">
        <v>491</v>
      </c>
      <c r="D6759" s="1">
        <v>3</v>
      </c>
      <c r="E6759" s="4">
        <v>44649</v>
      </c>
      <c r="F6759" s="1" t="s">
        <v>17285</v>
      </c>
      <c r="G6759" s="1" t="s">
        <v>80</v>
      </c>
      <c r="H6759" s="1" t="s">
        <v>73</v>
      </c>
      <c r="I6759" s="1">
        <v>0</v>
      </c>
      <c r="J6759" s="1" t="s">
        <v>17286</v>
      </c>
      <c r="K6759" s="1">
        <v>0.75</v>
      </c>
      <c r="L6759" s="1" t="s">
        <v>82</v>
      </c>
      <c r="M6759" s="1">
        <v>0.76</v>
      </c>
      <c r="N6759" s="1" t="s">
        <v>83</v>
      </c>
      <c r="O6759" s="1">
        <v>0.79</v>
      </c>
      <c r="P6759" s="1" t="s">
        <v>84</v>
      </c>
      <c r="Q6759" s="1">
        <v>0.8</v>
      </c>
      <c r="R6759" s="1" t="s">
        <v>85</v>
      </c>
      <c r="S6759" s="1">
        <v>0</v>
      </c>
      <c r="U6759" s="1">
        <v>0</v>
      </c>
      <c r="W6759" s="1">
        <v>0</v>
      </c>
      <c r="Y6759" s="1">
        <v>0</v>
      </c>
      <c r="AA6759" s="1">
        <v>0</v>
      </c>
      <c r="AC6759" s="1">
        <v>0</v>
      </c>
      <c r="AE6759" s="1">
        <v>0</v>
      </c>
      <c r="AG6759" s="1">
        <v>4</v>
      </c>
      <c r="AH6759" s="1">
        <v>8263.6299999999992</v>
      </c>
    </row>
    <row r="6760" spans="1:34">
      <c r="A6760" s="1" t="s">
        <v>17287</v>
      </c>
      <c r="B6760" s="1" t="s">
        <v>17288</v>
      </c>
      <c r="C6760" s="1" t="s">
        <v>172</v>
      </c>
      <c r="D6760" s="1">
        <v>7</v>
      </c>
      <c r="E6760" s="4">
        <v>44709</v>
      </c>
      <c r="F6760" s="1" t="s">
        <v>17289</v>
      </c>
      <c r="G6760" s="1" t="s">
        <v>72</v>
      </c>
      <c r="H6760" s="1" t="s">
        <v>65</v>
      </c>
      <c r="I6760" s="1">
        <v>0.5</v>
      </c>
      <c r="J6760" s="1" t="s">
        <v>75</v>
      </c>
      <c r="K6760" s="1">
        <v>0</v>
      </c>
      <c r="M6760" s="1">
        <v>0</v>
      </c>
      <c r="O6760" s="1">
        <v>0</v>
      </c>
      <c r="Q6760" s="1">
        <v>0</v>
      </c>
      <c r="S6760" s="1">
        <v>0</v>
      </c>
      <c r="U6760" s="1">
        <v>0</v>
      </c>
      <c r="W6760" s="1">
        <v>0</v>
      </c>
      <c r="Y6760" s="1">
        <v>0</v>
      </c>
      <c r="AA6760" s="1">
        <v>0</v>
      </c>
      <c r="AC6760" s="1">
        <v>0</v>
      </c>
      <c r="AE6760" s="1">
        <v>0</v>
      </c>
      <c r="AG6760" s="1">
        <v>1</v>
      </c>
      <c r="AH6760" s="1">
        <v>0</v>
      </c>
    </row>
    <row r="6761" spans="1:34">
      <c r="A6761" s="1" t="s">
        <v>17290</v>
      </c>
      <c r="B6761" s="1" t="s">
        <v>17291</v>
      </c>
      <c r="C6761" s="1" t="s">
        <v>334</v>
      </c>
      <c r="D6761" s="1">
        <v>2</v>
      </c>
      <c r="E6761" s="4">
        <v>44637</v>
      </c>
      <c r="F6761" s="1" t="s">
        <v>17292</v>
      </c>
      <c r="G6761" s="1" t="s">
        <v>72</v>
      </c>
      <c r="H6761" s="1" t="s">
        <v>65</v>
      </c>
      <c r="I6761" s="1">
        <v>0.4</v>
      </c>
      <c r="J6761" s="1" t="s">
        <v>75</v>
      </c>
      <c r="K6761" s="1">
        <v>0</v>
      </c>
      <c r="M6761" s="1">
        <v>0</v>
      </c>
      <c r="O6761" s="1">
        <v>0</v>
      </c>
      <c r="Q6761" s="1">
        <v>0</v>
      </c>
      <c r="S6761" s="1">
        <v>0</v>
      </c>
      <c r="U6761" s="1">
        <v>0</v>
      </c>
      <c r="W6761" s="1">
        <v>0</v>
      </c>
      <c r="Y6761" s="1">
        <v>0</v>
      </c>
      <c r="AA6761" s="1">
        <v>0</v>
      </c>
      <c r="AC6761" s="1">
        <v>0</v>
      </c>
      <c r="AE6761" s="1">
        <v>0</v>
      </c>
      <c r="AG6761" s="1">
        <v>1</v>
      </c>
      <c r="AH6761" s="1">
        <v>0</v>
      </c>
    </row>
    <row r="6762" spans="1:34">
      <c r="A6762" s="1" t="s">
        <v>17293</v>
      </c>
      <c r="B6762" s="1" t="s">
        <v>17294</v>
      </c>
      <c r="C6762" s="1" t="s">
        <v>259</v>
      </c>
      <c r="D6762" s="1">
        <v>44</v>
      </c>
      <c r="E6762" s="4">
        <v>44552</v>
      </c>
      <c r="F6762" s="1" t="s">
        <v>17295</v>
      </c>
      <c r="G6762" s="1" t="s">
        <v>72</v>
      </c>
      <c r="H6762" s="1" t="s">
        <v>65</v>
      </c>
      <c r="I6762" s="1">
        <v>0.6</v>
      </c>
      <c r="J6762" s="1" t="s">
        <v>75</v>
      </c>
      <c r="K6762" s="1">
        <v>0</v>
      </c>
      <c r="M6762" s="1">
        <v>0</v>
      </c>
      <c r="O6762" s="1">
        <v>0</v>
      </c>
      <c r="Q6762" s="1">
        <v>0</v>
      </c>
      <c r="S6762" s="1">
        <v>0</v>
      </c>
      <c r="U6762" s="1">
        <v>0</v>
      </c>
      <c r="W6762" s="1">
        <v>0</v>
      </c>
      <c r="Y6762" s="1">
        <v>0</v>
      </c>
      <c r="AA6762" s="1">
        <v>0</v>
      </c>
      <c r="AC6762" s="1">
        <v>0</v>
      </c>
      <c r="AE6762" s="1">
        <v>0</v>
      </c>
      <c r="AG6762" s="1">
        <v>1</v>
      </c>
      <c r="AH6762" s="1">
        <v>0</v>
      </c>
    </row>
    <row r="6763" spans="1:34">
      <c r="A6763" s="1" t="s">
        <v>17296</v>
      </c>
      <c r="B6763" s="1" t="s">
        <v>17297</v>
      </c>
      <c r="C6763" s="1" t="s">
        <v>506</v>
      </c>
      <c r="D6763" s="1">
        <v>38</v>
      </c>
      <c r="E6763" s="1">
        <v>41607</v>
      </c>
      <c r="F6763" s="1" t="s">
        <v>20332</v>
      </c>
      <c r="G6763" s="1" t="s">
        <v>72</v>
      </c>
      <c r="H6763" s="1" t="s">
        <v>73</v>
      </c>
      <c r="I6763" s="1">
        <v>0</v>
      </c>
      <c r="J6763" s="1" t="s">
        <v>222</v>
      </c>
      <c r="K6763" s="1">
        <v>0.6</v>
      </c>
      <c r="L6763" s="1" t="s">
        <v>75</v>
      </c>
      <c r="M6763" s="1">
        <v>0</v>
      </c>
      <c r="O6763" s="1">
        <v>0</v>
      </c>
      <c r="Q6763" s="1">
        <v>0</v>
      </c>
      <c r="S6763" s="1">
        <v>0</v>
      </c>
      <c r="U6763" s="1">
        <v>0</v>
      </c>
      <c r="W6763" s="1">
        <v>0</v>
      </c>
      <c r="Y6763" s="1">
        <v>0</v>
      </c>
      <c r="AA6763" s="1">
        <v>0</v>
      </c>
      <c r="AC6763" s="1">
        <v>0</v>
      </c>
      <c r="AE6763" s="1">
        <v>0</v>
      </c>
      <c r="AG6763" s="1">
        <v>2</v>
      </c>
      <c r="AH6763" s="1">
        <v>9999.99</v>
      </c>
    </row>
    <row r="6764" spans="1:34">
      <c r="A6764" s="1" t="s">
        <v>17298</v>
      </c>
      <c r="B6764" s="1" t="s">
        <v>17299</v>
      </c>
      <c r="C6764" s="1" t="s">
        <v>1153</v>
      </c>
      <c r="D6764" s="1">
        <v>24</v>
      </c>
      <c r="E6764" s="4">
        <v>44742</v>
      </c>
      <c r="F6764" s="1" t="s">
        <v>17300</v>
      </c>
      <c r="G6764" s="1" t="s">
        <v>80</v>
      </c>
      <c r="H6764" s="1" t="s">
        <v>73</v>
      </c>
      <c r="I6764" s="1">
        <v>0</v>
      </c>
      <c r="J6764" s="1" t="s">
        <v>74</v>
      </c>
      <c r="K6764" s="1">
        <v>0.7</v>
      </c>
      <c r="L6764" s="1" t="s">
        <v>82</v>
      </c>
      <c r="M6764" s="1">
        <v>0.75</v>
      </c>
      <c r="N6764" s="1" t="s">
        <v>83</v>
      </c>
      <c r="O6764" s="1">
        <v>0.78</v>
      </c>
      <c r="P6764" s="1" t="s">
        <v>84</v>
      </c>
      <c r="Q6764" s="1">
        <v>0.8</v>
      </c>
      <c r="R6764" s="1" t="s">
        <v>85</v>
      </c>
      <c r="S6764" s="1">
        <v>0</v>
      </c>
      <c r="U6764" s="1">
        <v>0</v>
      </c>
      <c r="W6764" s="1">
        <v>0</v>
      </c>
      <c r="Y6764" s="1">
        <v>0</v>
      </c>
      <c r="AA6764" s="1">
        <v>0</v>
      </c>
      <c r="AC6764" s="1">
        <v>0</v>
      </c>
      <c r="AE6764" s="1">
        <v>0</v>
      </c>
      <c r="AG6764" s="1">
        <v>4</v>
      </c>
      <c r="AH6764" s="1">
        <v>10000</v>
      </c>
    </row>
    <row r="6765" spans="1:34">
      <c r="A6765" s="1" t="s">
        <v>17301</v>
      </c>
      <c r="B6765" s="1" t="s">
        <v>17302</v>
      </c>
      <c r="C6765" s="1" t="s">
        <v>248</v>
      </c>
      <c r="H6765" s="1" t="s">
        <v>65</v>
      </c>
      <c r="I6765" s="1" t="s">
        <v>66</v>
      </c>
      <c r="V6765" s="1" t="s">
        <v>67</v>
      </c>
    </row>
    <row r="6766" spans="1:34">
      <c r="A6766" s="1" t="s">
        <v>17303</v>
      </c>
      <c r="B6766" s="1" t="s">
        <v>17304</v>
      </c>
      <c r="C6766" s="1" t="s">
        <v>867</v>
      </c>
      <c r="D6766" s="1">
        <v>9</v>
      </c>
      <c r="E6766" s="4">
        <v>44579</v>
      </c>
      <c r="F6766" s="1" t="s">
        <v>17305</v>
      </c>
      <c r="G6766" s="1" t="s">
        <v>72</v>
      </c>
      <c r="H6766" s="1" t="s">
        <v>73</v>
      </c>
      <c r="I6766" s="1">
        <v>0</v>
      </c>
      <c r="J6766" s="1" t="s">
        <v>651</v>
      </c>
      <c r="K6766" s="1">
        <v>0.8</v>
      </c>
      <c r="L6766" s="1" t="s">
        <v>75</v>
      </c>
      <c r="M6766" s="1">
        <v>0</v>
      </c>
      <c r="O6766" s="1">
        <v>0</v>
      </c>
      <c r="Q6766" s="1">
        <v>0</v>
      </c>
      <c r="S6766" s="1">
        <v>0</v>
      </c>
      <c r="U6766" s="1">
        <v>0</v>
      </c>
      <c r="W6766" s="1">
        <v>0</v>
      </c>
      <c r="Y6766" s="1">
        <v>0</v>
      </c>
      <c r="AA6766" s="1">
        <v>0</v>
      </c>
      <c r="AC6766" s="1">
        <v>0</v>
      </c>
      <c r="AE6766" s="1">
        <v>0</v>
      </c>
      <c r="AG6766" s="1">
        <v>2</v>
      </c>
      <c r="AH6766" s="1">
        <v>14999.99</v>
      </c>
    </row>
    <row r="6767" spans="1:34">
      <c r="A6767" s="1" t="s">
        <v>17306</v>
      </c>
      <c r="B6767" s="1" t="s">
        <v>17307</v>
      </c>
      <c r="C6767" s="1" t="s">
        <v>322</v>
      </c>
      <c r="D6767" s="1">
        <v>17</v>
      </c>
      <c r="E6767" s="4">
        <v>44712</v>
      </c>
      <c r="F6767" s="1" t="s">
        <v>17308</v>
      </c>
      <c r="G6767" s="1" t="s">
        <v>72</v>
      </c>
      <c r="H6767" s="1" t="s">
        <v>65</v>
      </c>
      <c r="I6767" s="1">
        <v>0.7</v>
      </c>
      <c r="J6767" s="1" t="s">
        <v>75</v>
      </c>
      <c r="K6767" s="1">
        <v>0</v>
      </c>
      <c r="M6767" s="1">
        <v>0</v>
      </c>
      <c r="O6767" s="1">
        <v>0</v>
      </c>
      <c r="Q6767" s="1">
        <v>0</v>
      </c>
      <c r="S6767" s="1">
        <v>0</v>
      </c>
      <c r="U6767" s="1">
        <v>0</v>
      </c>
      <c r="W6767" s="1">
        <v>0</v>
      </c>
      <c r="Y6767" s="1">
        <v>0</v>
      </c>
      <c r="AA6767" s="1">
        <v>0</v>
      </c>
      <c r="AC6767" s="1">
        <v>0</v>
      </c>
      <c r="AE6767" s="1">
        <v>0</v>
      </c>
      <c r="AG6767" s="1">
        <v>1</v>
      </c>
      <c r="AH6767" s="1">
        <v>0</v>
      </c>
    </row>
    <row r="6768" spans="1:34">
      <c r="A6768" s="1" t="s">
        <v>17309</v>
      </c>
      <c r="B6768" s="1" t="s">
        <v>17310</v>
      </c>
      <c r="C6768" s="1" t="s">
        <v>365</v>
      </c>
      <c r="D6768" s="1">
        <v>13</v>
      </c>
      <c r="E6768" s="4">
        <v>44648</v>
      </c>
      <c r="F6768" s="1" t="s">
        <v>17311</v>
      </c>
      <c r="G6768" s="1" t="s">
        <v>80</v>
      </c>
      <c r="H6768" s="1" t="s">
        <v>73</v>
      </c>
      <c r="I6768" s="1">
        <v>0.2</v>
      </c>
      <c r="J6768" s="1" t="s">
        <v>82</v>
      </c>
      <c r="K6768" s="1">
        <v>0.3</v>
      </c>
      <c r="L6768" s="1" t="s">
        <v>83</v>
      </c>
      <c r="M6768" s="1">
        <v>0.5</v>
      </c>
      <c r="N6768" s="1" t="s">
        <v>84</v>
      </c>
      <c r="O6768" s="1">
        <v>0.7</v>
      </c>
      <c r="P6768" s="1" t="s">
        <v>85</v>
      </c>
      <c r="Q6768" s="1">
        <v>0</v>
      </c>
      <c r="S6768" s="1">
        <v>0</v>
      </c>
      <c r="U6768" s="1">
        <v>0</v>
      </c>
      <c r="W6768" s="1">
        <v>0</v>
      </c>
      <c r="Y6768" s="1">
        <v>0</v>
      </c>
      <c r="AA6768" s="1">
        <v>0</v>
      </c>
      <c r="AC6768" s="1">
        <v>0</v>
      </c>
      <c r="AE6768" s="1">
        <v>0</v>
      </c>
      <c r="AG6768" s="1">
        <v>3</v>
      </c>
      <c r="AH6768" s="1">
        <v>0</v>
      </c>
    </row>
    <row r="6769" spans="1:34">
      <c r="A6769" s="1" t="s">
        <v>17312</v>
      </c>
      <c r="B6769" s="1" t="s">
        <v>17313</v>
      </c>
      <c r="C6769" s="1" t="s">
        <v>149</v>
      </c>
      <c r="D6769" s="1">
        <v>7</v>
      </c>
      <c r="E6769" s="4">
        <v>44711</v>
      </c>
      <c r="F6769" s="1" t="s">
        <v>17314</v>
      </c>
      <c r="G6769" s="1" t="s">
        <v>72</v>
      </c>
      <c r="H6769" s="1" t="s">
        <v>65</v>
      </c>
      <c r="I6769" s="1">
        <v>0.8</v>
      </c>
      <c r="J6769" s="1" t="s">
        <v>75</v>
      </c>
      <c r="K6769" s="1">
        <v>0</v>
      </c>
      <c r="M6769" s="1">
        <v>0</v>
      </c>
      <c r="O6769" s="1">
        <v>0</v>
      </c>
      <c r="Q6769" s="1">
        <v>0</v>
      </c>
      <c r="S6769" s="1">
        <v>0</v>
      </c>
      <c r="U6769" s="1">
        <v>0</v>
      </c>
      <c r="W6769" s="1">
        <v>0</v>
      </c>
      <c r="Y6769" s="1">
        <v>0</v>
      </c>
      <c r="AA6769" s="1">
        <v>0</v>
      </c>
      <c r="AC6769" s="1">
        <v>0</v>
      </c>
      <c r="AE6769" s="1">
        <v>0</v>
      </c>
      <c r="AG6769" s="1">
        <v>1</v>
      </c>
      <c r="AH6769" s="1">
        <v>0</v>
      </c>
    </row>
    <row r="6770" spans="1:34">
      <c r="A6770" s="1" t="s">
        <v>17315</v>
      </c>
      <c r="B6770" s="1" t="s">
        <v>17316</v>
      </c>
      <c r="C6770" s="1" t="s">
        <v>149</v>
      </c>
      <c r="D6770" s="1">
        <v>11</v>
      </c>
      <c r="E6770" s="1">
        <v>41086</v>
      </c>
      <c r="F6770" s="1" t="s">
        <v>20332</v>
      </c>
      <c r="G6770" s="1" t="s">
        <v>72</v>
      </c>
      <c r="H6770" s="1" t="s">
        <v>73</v>
      </c>
      <c r="I6770" s="1">
        <v>0</v>
      </c>
      <c r="J6770" s="1" t="s">
        <v>222</v>
      </c>
      <c r="K6770" s="1">
        <v>0.7</v>
      </c>
      <c r="L6770" s="1" t="s">
        <v>75</v>
      </c>
      <c r="M6770" s="1">
        <v>0</v>
      </c>
      <c r="O6770" s="1">
        <v>0</v>
      </c>
      <c r="Q6770" s="1">
        <v>0</v>
      </c>
      <c r="S6770" s="1">
        <v>0</v>
      </c>
      <c r="U6770" s="1">
        <v>0</v>
      </c>
      <c r="W6770" s="1">
        <v>0</v>
      </c>
      <c r="Y6770" s="1">
        <v>0</v>
      </c>
      <c r="AA6770" s="1">
        <v>0</v>
      </c>
      <c r="AC6770" s="1">
        <v>0</v>
      </c>
      <c r="AE6770" s="1">
        <v>0</v>
      </c>
      <c r="AG6770" s="1">
        <v>2</v>
      </c>
      <c r="AH6770" s="1">
        <v>9999.99</v>
      </c>
    </row>
    <row r="6771" spans="1:34">
      <c r="A6771" s="1" t="s">
        <v>17317</v>
      </c>
      <c r="B6771" s="1" t="s">
        <v>17318</v>
      </c>
      <c r="C6771" s="1" t="s">
        <v>360</v>
      </c>
      <c r="H6771" s="1" t="s">
        <v>65</v>
      </c>
      <c r="I6771" s="1" t="s">
        <v>66</v>
      </c>
      <c r="V6771" s="1" t="s">
        <v>67</v>
      </c>
    </row>
    <row r="6772" spans="1:34">
      <c r="A6772" s="1" t="s">
        <v>17319</v>
      </c>
      <c r="B6772" s="1" t="s">
        <v>17320</v>
      </c>
      <c r="C6772" s="1" t="s">
        <v>199</v>
      </c>
      <c r="D6772" s="1">
        <v>2</v>
      </c>
      <c r="E6772" s="4">
        <v>44637</v>
      </c>
      <c r="F6772" s="1" t="s">
        <v>17321</v>
      </c>
      <c r="G6772" s="1" t="s">
        <v>72</v>
      </c>
      <c r="H6772" s="1" t="s">
        <v>65</v>
      </c>
      <c r="I6772" s="1">
        <v>0.4</v>
      </c>
      <c r="J6772" s="1" t="s">
        <v>75</v>
      </c>
      <c r="K6772" s="1">
        <v>0</v>
      </c>
      <c r="M6772" s="1">
        <v>0</v>
      </c>
      <c r="O6772" s="1">
        <v>0</v>
      </c>
      <c r="Q6772" s="1">
        <v>0</v>
      </c>
      <c r="S6772" s="1">
        <v>0</v>
      </c>
      <c r="U6772" s="1">
        <v>0</v>
      </c>
      <c r="W6772" s="1">
        <v>0</v>
      </c>
      <c r="Y6772" s="1">
        <v>0</v>
      </c>
      <c r="AA6772" s="1">
        <v>0</v>
      </c>
      <c r="AC6772" s="1">
        <v>0</v>
      </c>
      <c r="AE6772" s="1">
        <v>0</v>
      </c>
      <c r="AG6772" s="1">
        <v>1</v>
      </c>
      <c r="AH6772" s="1">
        <v>0</v>
      </c>
    </row>
    <row r="6773" spans="1:34">
      <c r="A6773" s="1" t="s">
        <v>17322</v>
      </c>
      <c r="B6773" s="1" t="s">
        <v>17323</v>
      </c>
      <c r="C6773" s="1" t="s">
        <v>867</v>
      </c>
      <c r="D6773" s="1">
        <v>21</v>
      </c>
      <c r="E6773" s="1">
        <v>41122</v>
      </c>
      <c r="F6773" s="1" t="s">
        <v>20340</v>
      </c>
      <c r="G6773" s="1" t="s">
        <v>20341</v>
      </c>
      <c r="H6773" s="1" t="s">
        <v>73</v>
      </c>
      <c r="I6773" s="1">
        <v>0</v>
      </c>
      <c r="J6773" s="1" t="s">
        <v>20839</v>
      </c>
      <c r="K6773" s="1">
        <v>0.3</v>
      </c>
      <c r="L6773" s="1" t="s">
        <v>82</v>
      </c>
      <c r="M6773" s="1">
        <v>0.45</v>
      </c>
      <c r="N6773" s="1" t="s">
        <v>83</v>
      </c>
      <c r="O6773" s="1">
        <v>0.6</v>
      </c>
      <c r="P6773" s="1" t="s">
        <v>84</v>
      </c>
      <c r="Q6773" s="1">
        <v>0.75</v>
      </c>
      <c r="R6773" s="1" t="s">
        <v>85</v>
      </c>
      <c r="S6773" s="1">
        <v>0</v>
      </c>
      <c r="U6773" s="1">
        <v>0</v>
      </c>
      <c r="W6773" s="1">
        <v>0</v>
      </c>
      <c r="Y6773" s="1">
        <v>0</v>
      </c>
      <c r="AA6773" s="1">
        <v>0</v>
      </c>
      <c r="AC6773" s="1">
        <v>0</v>
      </c>
      <c r="AE6773" s="1">
        <v>0</v>
      </c>
      <c r="AG6773" s="1">
        <v>6</v>
      </c>
      <c r="AH6773" s="1">
        <v>0</v>
      </c>
    </row>
    <row r="6774" spans="1:34">
      <c r="A6774" s="1" t="s">
        <v>17324</v>
      </c>
      <c r="B6774" s="1" t="s">
        <v>17325</v>
      </c>
      <c r="C6774" s="1" t="s">
        <v>1631</v>
      </c>
      <c r="D6774" s="1">
        <v>92</v>
      </c>
      <c r="E6774" s="1">
        <v>43819</v>
      </c>
      <c r="F6774" s="1" t="s">
        <v>20332</v>
      </c>
      <c r="G6774" s="1" t="s">
        <v>72</v>
      </c>
      <c r="H6774" s="1" t="s">
        <v>73</v>
      </c>
      <c r="I6774" s="1">
        <v>0</v>
      </c>
      <c r="J6774" s="1" t="s">
        <v>425</v>
      </c>
      <c r="K6774" s="1">
        <v>0.8</v>
      </c>
      <c r="L6774" s="1" t="s">
        <v>75</v>
      </c>
      <c r="M6774" s="1">
        <v>0</v>
      </c>
      <c r="O6774" s="1">
        <v>0</v>
      </c>
      <c r="Q6774" s="1">
        <v>0</v>
      </c>
      <c r="S6774" s="1">
        <v>0</v>
      </c>
      <c r="U6774" s="1">
        <v>0</v>
      </c>
      <c r="W6774" s="1">
        <v>0</v>
      </c>
      <c r="Y6774" s="1">
        <v>0</v>
      </c>
      <c r="AA6774" s="1">
        <v>0</v>
      </c>
      <c r="AC6774" s="1">
        <v>0</v>
      </c>
      <c r="AE6774" s="1">
        <v>0</v>
      </c>
      <c r="AG6774" s="1">
        <v>2</v>
      </c>
      <c r="AH6774" s="1">
        <v>13000</v>
      </c>
    </row>
    <row r="6775" spans="1:34">
      <c r="A6775" s="1" t="s">
        <v>17326</v>
      </c>
      <c r="B6775" s="1" t="s">
        <v>17327</v>
      </c>
      <c r="C6775" s="1" t="s">
        <v>731</v>
      </c>
      <c r="H6775" s="1" t="s">
        <v>65</v>
      </c>
      <c r="I6775" s="1" t="s">
        <v>66</v>
      </c>
      <c r="V6775" s="1" t="s">
        <v>67</v>
      </c>
    </row>
    <row r="6776" spans="1:34">
      <c r="A6776" s="1" t="s">
        <v>17328</v>
      </c>
      <c r="B6776" s="1" t="s">
        <v>17329</v>
      </c>
      <c r="C6776" s="1" t="s">
        <v>172</v>
      </c>
      <c r="D6776" s="1">
        <v>12</v>
      </c>
      <c r="E6776" s="4">
        <v>44708</v>
      </c>
      <c r="F6776" s="1" t="s">
        <v>17330</v>
      </c>
      <c r="G6776" s="1" t="s">
        <v>72</v>
      </c>
      <c r="H6776" s="1" t="s">
        <v>65</v>
      </c>
      <c r="I6776" s="1">
        <v>0.7</v>
      </c>
      <c r="J6776" s="1" t="s">
        <v>75</v>
      </c>
      <c r="K6776" s="1">
        <v>0</v>
      </c>
      <c r="M6776" s="1">
        <v>0</v>
      </c>
      <c r="O6776" s="1">
        <v>0</v>
      </c>
      <c r="Q6776" s="1">
        <v>0</v>
      </c>
      <c r="S6776" s="1">
        <v>0</v>
      </c>
      <c r="U6776" s="1">
        <v>0</v>
      </c>
      <c r="W6776" s="1">
        <v>0</v>
      </c>
      <c r="Y6776" s="1">
        <v>0</v>
      </c>
      <c r="AA6776" s="1">
        <v>0</v>
      </c>
      <c r="AC6776" s="1">
        <v>0</v>
      </c>
      <c r="AE6776" s="1">
        <v>0</v>
      </c>
      <c r="AG6776" s="1">
        <v>1</v>
      </c>
      <c r="AH6776" s="1">
        <v>0</v>
      </c>
    </row>
    <row r="6777" spans="1:34">
      <c r="A6777" s="1" t="s">
        <v>17331</v>
      </c>
      <c r="B6777" s="1" t="s">
        <v>17332</v>
      </c>
      <c r="C6777" s="1" t="s">
        <v>163</v>
      </c>
      <c r="D6777" s="1">
        <v>3</v>
      </c>
      <c r="E6777" s="4">
        <v>44634</v>
      </c>
      <c r="F6777" s="1" t="s">
        <v>17333</v>
      </c>
      <c r="G6777" s="1" t="s">
        <v>72</v>
      </c>
      <c r="H6777" s="1" t="s">
        <v>65</v>
      </c>
      <c r="I6777" s="1">
        <v>0.3</v>
      </c>
      <c r="J6777" s="1" t="s">
        <v>75</v>
      </c>
      <c r="K6777" s="1">
        <v>0</v>
      </c>
      <c r="M6777" s="1">
        <v>0</v>
      </c>
      <c r="O6777" s="1">
        <v>0</v>
      </c>
      <c r="Q6777" s="1">
        <v>0</v>
      </c>
      <c r="S6777" s="1">
        <v>0</v>
      </c>
      <c r="U6777" s="1">
        <v>0</v>
      </c>
      <c r="W6777" s="1">
        <v>0</v>
      </c>
      <c r="Y6777" s="1">
        <v>0</v>
      </c>
      <c r="AA6777" s="1">
        <v>0</v>
      </c>
      <c r="AC6777" s="1">
        <v>0</v>
      </c>
      <c r="AE6777" s="1">
        <v>0</v>
      </c>
      <c r="AG6777" s="1">
        <v>1</v>
      </c>
      <c r="AH6777" s="1">
        <v>0</v>
      </c>
    </row>
    <row r="6778" spans="1:34">
      <c r="A6778" s="1" t="s">
        <v>17334</v>
      </c>
      <c r="B6778" s="1" t="s">
        <v>17335</v>
      </c>
      <c r="C6778" s="1" t="s">
        <v>736</v>
      </c>
      <c r="D6778" s="1">
        <v>9</v>
      </c>
      <c r="E6778" s="4">
        <v>44658</v>
      </c>
      <c r="F6778" s="1" t="s">
        <v>17336</v>
      </c>
      <c r="G6778" s="1" t="s">
        <v>80</v>
      </c>
      <c r="H6778" s="1" t="s">
        <v>73</v>
      </c>
      <c r="I6778" s="1">
        <v>0</v>
      </c>
      <c r="J6778" s="1" t="s">
        <v>17337</v>
      </c>
      <c r="K6778" s="1">
        <v>0.65</v>
      </c>
      <c r="L6778" s="1" t="s">
        <v>82</v>
      </c>
      <c r="M6778" s="1">
        <v>0.7</v>
      </c>
      <c r="N6778" s="1" t="s">
        <v>83</v>
      </c>
      <c r="O6778" s="1">
        <v>0.75</v>
      </c>
      <c r="P6778" s="1" t="s">
        <v>84</v>
      </c>
      <c r="Q6778" s="1">
        <v>0.8</v>
      </c>
      <c r="R6778" s="1" t="s">
        <v>85</v>
      </c>
      <c r="S6778" s="1">
        <v>0</v>
      </c>
      <c r="U6778" s="1">
        <v>0</v>
      </c>
      <c r="W6778" s="1">
        <v>0</v>
      </c>
      <c r="Y6778" s="1">
        <v>0</v>
      </c>
      <c r="AA6778" s="1">
        <v>0</v>
      </c>
      <c r="AC6778" s="1">
        <v>0</v>
      </c>
      <c r="AE6778" s="1">
        <v>0</v>
      </c>
      <c r="AG6778" s="1">
        <v>6</v>
      </c>
      <c r="AH6778" s="1">
        <v>0</v>
      </c>
    </row>
    <row r="6779" spans="1:34">
      <c r="A6779" s="1" t="s">
        <v>17338</v>
      </c>
      <c r="B6779" s="1" t="s">
        <v>17339</v>
      </c>
      <c r="C6779" s="1" t="s">
        <v>779</v>
      </c>
      <c r="D6779" s="1">
        <v>81</v>
      </c>
      <c r="E6779" s="4">
        <v>44544</v>
      </c>
      <c r="F6779" s="1" t="s">
        <v>17340</v>
      </c>
      <c r="G6779" s="1" t="s">
        <v>72</v>
      </c>
      <c r="H6779" s="1" t="s">
        <v>65</v>
      </c>
      <c r="I6779" s="1">
        <v>0.8</v>
      </c>
      <c r="J6779" s="1" t="s">
        <v>75</v>
      </c>
      <c r="K6779" s="1">
        <v>0</v>
      </c>
      <c r="M6779" s="1">
        <v>0</v>
      </c>
      <c r="O6779" s="1">
        <v>0</v>
      </c>
      <c r="Q6779" s="1">
        <v>0</v>
      </c>
      <c r="S6779" s="1">
        <v>0</v>
      </c>
      <c r="U6779" s="1">
        <v>0</v>
      </c>
      <c r="W6779" s="1">
        <v>0</v>
      </c>
      <c r="Y6779" s="1">
        <v>0</v>
      </c>
      <c r="AA6779" s="1">
        <v>0</v>
      </c>
      <c r="AC6779" s="1">
        <v>0</v>
      </c>
      <c r="AE6779" s="1">
        <v>0</v>
      </c>
      <c r="AG6779" s="1">
        <v>1</v>
      </c>
      <c r="AH6779" s="1">
        <v>0</v>
      </c>
    </row>
    <row r="6780" spans="1:34">
      <c r="A6780" s="1" t="s">
        <v>17341</v>
      </c>
      <c r="B6780" s="1" t="s">
        <v>17342</v>
      </c>
      <c r="C6780" s="1" t="s">
        <v>163</v>
      </c>
      <c r="D6780" s="1">
        <v>27</v>
      </c>
      <c r="E6780" s="4">
        <v>44557</v>
      </c>
      <c r="F6780" s="1" t="s">
        <v>17343</v>
      </c>
      <c r="G6780" s="1" t="s">
        <v>72</v>
      </c>
      <c r="H6780" s="1" t="s">
        <v>65</v>
      </c>
      <c r="I6780" s="1">
        <v>0.4</v>
      </c>
      <c r="J6780" s="1" t="s">
        <v>75</v>
      </c>
      <c r="K6780" s="1">
        <v>0</v>
      </c>
      <c r="M6780" s="1">
        <v>0</v>
      </c>
      <c r="O6780" s="1">
        <v>0</v>
      </c>
      <c r="Q6780" s="1">
        <v>0</v>
      </c>
      <c r="S6780" s="1">
        <v>0</v>
      </c>
      <c r="U6780" s="1">
        <v>0</v>
      </c>
      <c r="W6780" s="1">
        <v>0</v>
      </c>
      <c r="Y6780" s="1">
        <v>0</v>
      </c>
      <c r="AA6780" s="1">
        <v>0</v>
      </c>
      <c r="AC6780" s="1">
        <v>0</v>
      </c>
      <c r="AE6780" s="1">
        <v>0</v>
      </c>
      <c r="AG6780" s="1">
        <v>1</v>
      </c>
      <c r="AH6780" s="1">
        <v>0</v>
      </c>
    </row>
    <row r="6781" spans="1:34">
      <c r="A6781" s="1" t="s">
        <v>17344</v>
      </c>
      <c r="B6781" s="1" t="s">
        <v>17345</v>
      </c>
      <c r="C6781" s="1" t="s">
        <v>193</v>
      </c>
      <c r="D6781" s="1">
        <v>10</v>
      </c>
      <c r="E6781" s="4">
        <v>44711</v>
      </c>
      <c r="F6781" s="1" t="s">
        <v>17346</v>
      </c>
      <c r="G6781" s="1" t="s">
        <v>72</v>
      </c>
      <c r="H6781" s="1" t="s">
        <v>65</v>
      </c>
      <c r="I6781" s="1">
        <v>0.7</v>
      </c>
      <c r="J6781" s="1" t="s">
        <v>75</v>
      </c>
      <c r="K6781" s="1">
        <v>0</v>
      </c>
      <c r="M6781" s="1">
        <v>0</v>
      </c>
      <c r="O6781" s="1">
        <v>0</v>
      </c>
      <c r="Q6781" s="1">
        <v>0</v>
      </c>
      <c r="S6781" s="1">
        <v>0</v>
      </c>
      <c r="U6781" s="1">
        <v>0</v>
      </c>
      <c r="W6781" s="1">
        <v>0</v>
      </c>
      <c r="Y6781" s="1">
        <v>0</v>
      </c>
      <c r="AA6781" s="1">
        <v>0</v>
      </c>
      <c r="AC6781" s="1">
        <v>0</v>
      </c>
      <c r="AE6781" s="1">
        <v>0</v>
      </c>
      <c r="AG6781" s="1">
        <v>1</v>
      </c>
      <c r="AH6781" s="1">
        <v>0</v>
      </c>
    </row>
    <row r="6782" spans="1:34">
      <c r="A6782" s="1" t="s">
        <v>17347</v>
      </c>
      <c r="B6782" s="1" t="s">
        <v>17348</v>
      </c>
      <c r="C6782" s="1" t="s">
        <v>199</v>
      </c>
      <c r="D6782" s="1">
        <v>6</v>
      </c>
      <c r="E6782" s="4">
        <v>44655</v>
      </c>
      <c r="F6782" s="1" t="s">
        <v>17349</v>
      </c>
      <c r="G6782" s="1" t="s">
        <v>80</v>
      </c>
      <c r="H6782" s="1" t="s">
        <v>73</v>
      </c>
      <c r="I6782" s="1">
        <v>0</v>
      </c>
      <c r="J6782" s="1" t="s">
        <v>222</v>
      </c>
      <c r="K6782" s="1">
        <v>0.6</v>
      </c>
      <c r="L6782" s="1" t="s">
        <v>75</v>
      </c>
      <c r="M6782" s="1">
        <v>0</v>
      </c>
      <c r="O6782" s="1">
        <v>0</v>
      </c>
      <c r="Q6782" s="1">
        <v>0</v>
      </c>
      <c r="S6782" s="1">
        <v>0</v>
      </c>
      <c r="U6782" s="1">
        <v>0</v>
      </c>
      <c r="W6782" s="1">
        <v>0</v>
      </c>
      <c r="Y6782" s="1">
        <v>0</v>
      </c>
      <c r="AA6782" s="1">
        <v>0</v>
      </c>
      <c r="AC6782" s="1">
        <v>0</v>
      </c>
      <c r="AE6782" s="1">
        <v>0</v>
      </c>
      <c r="AG6782" s="1">
        <v>2</v>
      </c>
      <c r="AH6782" s="1">
        <v>9999.99</v>
      </c>
    </row>
    <row r="6783" spans="1:34">
      <c r="A6783" s="1" t="s">
        <v>17350</v>
      </c>
      <c r="B6783" s="1" t="s">
        <v>17351</v>
      </c>
      <c r="C6783" s="1" t="s">
        <v>175</v>
      </c>
      <c r="D6783" s="1">
        <v>3</v>
      </c>
      <c r="E6783" s="4">
        <v>44700</v>
      </c>
      <c r="F6783" s="1" t="s">
        <v>17352</v>
      </c>
      <c r="G6783" s="1" t="s">
        <v>72</v>
      </c>
      <c r="H6783" s="1" t="s">
        <v>65</v>
      </c>
      <c r="I6783" s="1">
        <v>0.8</v>
      </c>
      <c r="J6783" s="1" t="s">
        <v>75</v>
      </c>
      <c r="K6783" s="1">
        <v>0</v>
      </c>
      <c r="M6783" s="1">
        <v>0</v>
      </c>
      <c r="O6783" s="1">
        <v>0</v>
      </c>
      <c r="Q6783" s="1">
        <v>0</v>
      </c>
      <c r="S6783" s="1">
        <v>0</v>
      </c>
      <c r="U6783" s="1">
        <v>0</v>
      </c>
      <c r="W6783" s="1">
        <v>0</v>
      </c>
      <c r="Y6783" s="1">
        <v>0</v>
      </c>
      <c r="AA6783" s="1">
        <v>0</v>
      </c>
      <c r="AC6783" s="1">
        <v>0</v>
      </c>
      <c r="AE6783" s="1">
        <v>0</v>
      </c>
      <c r="AG6783" s="1">
        <v>1</v>
      </c>
      <c r="AH6783" s="1">
        <v>0</v>
      </c>
    </row>
    <row r="6784" spans="1:34">
      <c r="A6784" s="1" t="s">
        <v>17353</v>
      </c>
      <c r="B6784" s="1" t="s">
        <v>17354</v>
      </c>
      <c r="C6784" s="1" t="s">
        <v>163</v>
      </c>
      <c r="D6784" s="1">
        <v>6</v>
      </c>
      <c r="E6784" s="1">
        <v>43161</v>
      </c>
      <c r="F6784" s="1" t="s">
        <v>20332</v>
      </c>
      <c r="G6784" s="1" t="s">
        <v>72</v>
      </c>
      <c r="H6784" s="1" t="s">
        <v>73</v>
      </c>
      <c r="I6784" s="1">
        <v>0</v>
      </c>
      <c r="J6784" s="1" t="s">
        <v>81</v>
      </c>
      <c r="K6784" s="1">
        <v>0.4</v>
      </c>
      <c r="L6784" s="1" t="s">
        <v>75</v>
      </c>
      <c r="M6784" s="1">
        <v>0</v>
      </c>
      <c r="O6784" s="1">
        <v>0</v>
      </c>
      <c r="Q6784" s="1">
        <v>0</v>
      </c>
      <c r="S6784" s="1">
        <v>0</v>
      </c>
      <c r="U6784" s="1">
        <v>0</v>
      </c>
      <c r="W6784" s="1">
        <v>0</v>
      </c>
      <c r="Y6784" s="1">
        <v>0</v>
      </c>
      <c r="AA6784" s="1">
        <v>0</v>
      </c>
      <c r="AC6784" s="1">
        <v>0</v>
      </c>
      <c r="AE6784" s="1">
        <v>0</v>
      </c>
      <c r="AG6784" s="1">
        <v>2</v>
      </c>
      <c r="AH6784" s="1">
        <v>15000</v>
      </c>
    </row>
    <row r="6785" spans="1:34">
      <c r="A6785" s="1" t="s">
        <v>17355</v>
      </c>
      <c r="B6785" s="1" t="s">
        <v>17356</v>
      </c>
      <c r="C6785" s="1" t="s">
        <v>212</v>
      </c>
      <c r="D6785" s="1">
        <v>20</v>
      </c>
      <c r="E6785" s="1">
        <v>44104</v>
      </c>
      <c r="F6785" s="1" t="s">
        <v>20332</v>
      </c>
      <c r="G6785" s="1" t="s">
        <v>72</v>
      </c>
      <c r="H6785" s="1" t="s">
        <v>65</v>
      </c>
      <c r="I6785" s="1">
        <v>0.8</v>
      </c>
      <c r="J6785" s="1" t="s">
        <v>75</v>
      </c>
      <c r="K6785" s="1">
        <v>0</v>
      </c>
      <c r="M6785" s="1">
        <v>0</v>
      </c>
      <c r="O6785" s="1">
        <v>0</v>
      </c>
      <c r="Q6785" s="1">
        <v>0</v>
      </c>
      <c r="S6785" s="1">
        <v>0</v>
      </c>
      <c r="U6785" s="1">
        <v>0</v>
      </c>
      <c r="W6785" s="1">
        <v>0</v>
      </c>
      <c r="Y6785" s="1">
        <v>0</v>
      </c>
      <c r="AA6785" s="1">
        <v>0</v>
      </c>
      <c r="AC6785" s="1">
        <v>0</v>
      </c>
      <c r="AE6785" s="1">
        <v>0</v>
      </c>
      <c r="AG6785" s="1">
        <v>1</v>
      </c>
      <c r="AH6785" s="1">
        <v>0</v>
      </c>
    </row>
    <row r="6786" spans="1:34">
      <c r="A6786" s="1" t="s">
        <v>17357</v>
      </c>
      <c r="B6786" s="1" t="s">
        <v>17358</v>
      </c>
      <c r="C6786" s="1" t="s">
        <v>101</v>
      </c>
      <c r="D6786" s="1">
        <v>4</v>
      </c>
      <c r="E6786" s="1">
        <v>44323</v>
      </c>
      <c r="F6786" s="1" t="s">
        <v>20332</v>
      </c>
      <c r="G6786" s="1" t="s">
        <v>72</v>
      </c>
      <c r="H6786" s="1" t="s">
        <v>73</v>
      </c>
      <c r="I6786" s="1">
        <v>0</v>
      </c>
      <c r="J6786" s="1" t="s">
        <v>434</v>
      </c>
      <c r="K6786" s="1">
        <v>0.4</v>
      </c>
      <c r="L6786" s="1" t="s">
        <v>75</v>
      </c>
      <c r="M6786" s="1">
        <v>0</v>
      </c>
      <c r="O6786" s="1">
        <v>0</v>
      </c>
      <c r="Q6786" s="1">
        <v>0</v>
      </c>
      <c r="S6786" s="1">
        <v>0</v>
      </c>
      <c r="U6786" s="1">
        <v>0</v>
      </c>
      <c r="W6786" s="1">
        <v>0</v>
      </c>
      <c r="Y6786" s="1">
        <v>0</v>
      </c>
      <c r="AA6786" s="1">
        <v>0</v>
      </c>
      <c r="AC6786" s="1">
        <v>0</v>
      </c>
      <c r="AE6786" s="1">
        <v>0</v>
      </c>
      <c r="AG6786" s="1">
        <v>2</v>
      </c>
      <c r="AH6786" s="1">
        <v>7500</v>
      </c>
    </row>
    <row r="6787" spans="1:34">
      <c r="A6787" s="1" t="s">
        <v>17359</v>
      </c>
      <c r="B6787" s="1" t="s">
        <v>17360</v>
      </c>
      <c r="C6787" s="1" t="s">
        <v>212</v>
      </c>
      <c r="D6787" s="1">
        <v>37</v>
      </c>
      <c r="E6787" s="4">
        <v>44560</v>
      </c>
      <c r="F6787" s="1" t="s">
        <v>17361</v>
      </c>
      <c r="G6787" s="1" t="s">
        <v>72</v>
      </c>
      <c r="H6787" s="1" t="s">
        <v>73</v>
      </c>
      <c r="I6787" s="1">
        <v>0</v>
      </c>
      <c r="J6787" s="1" t="s">
        <v>690</v>
      </c>
      <c r="K6787" s="1">
        <v>0.8</v>
      </c>
      <c r="L6787" s="1" t="s">
        <v>75</v>
      </c>
      <c r="M6787" s="1">
        <v>0</v>
      </c>
      <c r="O6787" s="1">
        <v>0</v>
      </c>
      <c r="Q6787" s="1">
        <v>0</v>
      </c>
      <c r="S6787" s="1">
        <v>0</v>
      </c>
      <c r="U6787" s="1">
        <v>0</v>
      </c>
      <c r="W6787" s="1">
        <v>0</v>
      </c>
      <c r="Y6787" s="1">
        <v>0</v>
      </c>
      <c r="AA6787" s="1">
        <v>0</v>
      </c>
      <c r="AC6787" s="1">
        <v>0</v>
      </c>
      <c r="AE6787" s="1">
        <v>0</v>
      </c>
      <c r="AG6787" s="1">
        <v>2</v>
      </c>
      <c r="AH6787" s="1">
        <v>11999.99</v>
      </c>
    </row>
    <row r="6788" spans="1:34">
      <c r="A6788" s="1" t="s">
        <v>17362</v>
      </c>
      <c r="B6788" s="1" t="s">
        <v>17363</v>
      </c>
      <c r="C6788" s="1" t="s">
        <v>1153</v>
      </c>
      <c r="D6788" s="1">
        <v>27</v>
      </c>
      <c r="E6788" s="4">
        <v>44707</v>
      </c>
      <c r="F6788" s="1" t="s">
        <v>17364</v>
      </c>
      <c r="G6788" s="1" t="s">
        <v>72</v>
      </c>
      <c r="H6788" s="1" t="s">
        <v>73</v>
      </c>
      <c r="I6788" s="1">
        <v>0</v>
      </c>
      <c r="J6788" s="1" t="s">
        <v>74</v>
      </c>
      <c r="K6788" s="1">
        <v>0.8</v>
      </c>
      <c r="L6788" s="1" t="s">
        <v>75</v>
      </c>
      <c r="M6788" s="1">
        <v>0</v>
      </c>
      <c r="O6788" s="1">
        <v>0</v>
      </c>
      <c r="Q6788" s="1">
        <v>0</v>
      </c>
      <c r="S6788" s="1">
        <v>0</v>
      </c>
      <c r="U6788" s="1">
        <v>0</v>
      </c>
      <c r="W6788" s="1">
        <v>0</v>
      </c>
      <c r="Y6788" s="1">
        <v>0</v>
      </c>
      <c r="AA6788" s="1">
        <v>0</v>
      </c>
      <c r="AC6788" s="1">
        <v>0</v>
      </c>
      <c r="AE6788" s="1">
        <v>0</v>
      </c>
      <c r="AG6788" s="1">
        <v>2</v>
      </c>
      <c r="AH6788" s="1">
        <v>10000</v>
      </c>
    </row>
    <row r="6789" spans="1:34">
      <c r="A6789" s="1" t="s">
        <v>17365</v>
      </c>
      <c r="B6789" s="1" t="s">
        <v>17366</v>
      </c>
      <c r="C6789" s="1" t="s">
        <v>95</v>
      </c>
      <c r="D6789" s="1">
        <v>7</v>
      </c>
      <c r="E6789" s="4">
        <v>44663</v>
      </c>
      <c r="F6789" s="1" t="s">
        <v>17367</v>
      </c>
      <c r="G6789" s="1" t="s">
        <v>72</v>
      </c>
      <c r="H6789" s="1" t="s">
        <v>73</v>
      </c>
      <c r="I6789" s="1">
        <v>0</v>
      </c>
      <c r="J6789" s="1" t="s">
        <v>425</v>
      </c>
      <c r="K6789" s="1">
        <v>0.8</v>
      </c>
      <c r="L6789" s="1" t="s">
        <v>75</v>
      </c>
      <c r="M6789" s="1">
        <v>0</v>
      </c>
      <c r="O6789" s="1">
        <v>0</v>
      </c>
      <c r="Q6789" s="1">
        <v>0</v>
      </c>
      <c r="S6789" s="1">
        <v>0</v>
      </c>
      <c r="U6789" s="1">
        <v>0</v>
      </c>
      <c r="W6789" s="1">
        <v>0</v>
      </c>
      <c r="Y6789" s="1">
        <v>0</v>
      </c>
      <c r="AA6789" s="1">
        <v>0</v>
      </c>
      <c r="AC6789" s="1">
        <v>0</v>
      </c>
      <c r="AE6789" s="1">
        <v>0</v>
      </c>
      <c r="AG6789" s="1">
        <v>2</v>
      </c>
      <c r="AH6789" s="1">
        <v>13000</v>
      </c>
    </row>
    <row r="6790" spans="1:34">
      <c r="A6790" s="1" t="s">
        <v>17368</v>
      </c>
      <c r="B6790" s="1" t="s">
        <v>17369</v>
      </c>
      <c r="C6790" s="1" t="s">
        <v>506</v>
      </c>
      <c r="D6790" s="1">
        <v>11</v>
      </c>
      <c r="E6790" s="1">
        <v>43553</v>
      </c>
      <c r="F6790" s="1" t="s">
        <v>20332</v>
      </c>
      <c r="G6790" s="1" t="s">
        <v>72</v>
      </c>
      <c r="H6790" s="1" t="s">
        <v>65</v>
      </c>
      <c r="I6790" s="1">
        <v>0.8</v>
      </c>
      <c r="J6790" s="1" t="s">
        <v>75</v>
      </c>
      <c r="K6790" s="1">
        <v>0</v>
      </c>
      <c r="M6790" s="1">
        <v>0</v>
      </c>
      <c r="O6790" s="1">
        <v>0</v>
      </c>
      <c r="Q6790" s="1">
        <v>0</v>
      </c>
      <c r="S6790" s="1">
        <v>0</v>
      </c>
      <c r="U6790" s="1">
        <v>0</v>
      </c>
      <c r="W6790" s="1">
        <v>0</v>
      </c>
      <c r="Y6790" s="1">
        <v>0</v>
      </c>
      <c r="AA6790" s="1">
        <v>0</v>
      </c>
      <c r="AC6790" s="1">
        <v>0</v>
      </c>
      <c r="AE6790" s="1">
        <v>0</v>
      </c>
      <c r="AG6790" s="1">
        <v>1</v>
      </c>
      <c r="AH6790" s="1">
        <v>0</v>
      </c>
    </row>
    <row r="6791" spans="1:34">
      <c r="A6791" s="1" t="s">
        <v>17370</v>
      </c>
      <c r="B6791" s="1" t="s">
        <v>17371</v>
      </c>
      <c r="C6791" s="1" t="s">
        <v>360</v>
      </c>
      <c r="H6791" s="1" t="s">
        <v>65</v>
      </c>
      <c r="I6791" s="1" t="s">
        <v>66</v>
      </c>
      <c r="V6791" s="1" t="s">
        <v>67</v>
      </c>
    </row>
    <row r="6792" spans="1:34">
      <c r="A6792" s="1" t="s">
        <v>17372</v>
      </c>
      <c r="B6792" s="1" t="s">
        <v>17373</v>
      </c>
      <c r="C6792" s="1" t="s">
        <v>360</v>
      </c>
      <c r="H6792" s="1" t="s">
        <v>65</v>
      </c>
      <c r="I6792" s="1" t="s">
        <v>66</v>
      </c>
      <c r="V6792" s="1" t="s">
        <v>67</v>
      </c>
    </row>
    <row r="6793" spans="1:34">
      <c r="A6793" s="1" t="s">
        <v>17374</v>
      </c>
      <c r="B6793" s="1" t="s">
        <v>17375</v>
      </c>
      <c r="C6793" s="1" t="s">
        <v>378</v>
      </c>
      <c r="D6793" s="1">
        <v>23</v>
      </c>
      <c r="E6793" s="4">
        <v>44711</v>
      </c>
      <c r="F6793" s="1" t="s">
        <v>17376</v>
      </c>
      <c r="G6793" s="1" t="s">
        <v>80</v>
      </c>
      <c r="H6793" s="1" t="s">
        <v>73</v>
      </c>
      <c r="I6793" s="1">
        <v>0</v>
      </c>
      <c r="J6793" s="1" t="s">
        <v>81</v>
      </c>
      <c r="K6793" s="1">
        <v>0.8</v>
      </c>
      <c r="L6793" s="1" t="s">
        <v>75</v>
      </c>
      <c r="M6793" s="1">
        <v>0</v>
      </c>
      <c r="O6793" s="1">
        <v>0</v>
      </c>
      <c r="Q6793" s="1">
        <v>0</v>
      </c>
      <c r="S6793" s="1">
        <v>0</v>
      </c>
      <c r="U6793" s="1">
        <v>0</v>
      </c>
      <c r="W6793" s="1">
        <v>0</v>
      </c>
      <c r="Y6793" s="1">
        <v>0</v>
      </c>
      <c r="AA6793" s="1">
        <v>0</v>
      </c>
      <c r="AC6793" s="1">
        <v>0</v>
      </c>
      <c r="AE6793" s="1">
        <v>0</v>
      </c>
      <c r="AG6793" s="1">
        <v>2</v>
      </c>
      <c r="AH6793" s="1">
        <v>15000</v>
      </c>
    </row>
    <row r="6794" spans="1:34">
      <c r="A6794" s="1" t="s">
        <v>17377</v>
      </c>
      <c r="B6794" s="1" t="s">
        <v>17378</v>
      </c>
      <c r="C6794" s="1" t="s">
        <v>626</v>
      </c>
      <c r="D6794" s="1">
        <v>44</v>
      </c>
      <c r="E6794" s="1">
        <v>43463</v>
      </c>
      <c r="F6794" s="1" t="s">
        <v>20332</v>
      </c>
      <c r="G6794" s="1" t="s">
        <v>1003</v>
      </c>
      <c r="H6794" s="1" t="s">
        <v>65</v>
      </c>
      <c r="I6794" s="1">
        <v>0</v>
      </c>
      <c r="J6794" s="1" t="s">
        <v>75</v>
      </c>
      <c r="K6794" s="1">
        <v>0</v>
      </c>
      <c r="M6794" s="1">
        <v>0</v>
      </c>
      <c r="O6794" s="1">
        <v>0</v>
      </c>
      <c r="Q6794" s="1">
        <v>0</v>
      </c>
      <c r="S6794" s="1">
        <v>0</v>
      </c>
      <c r="U6794" s="1">
        <v>0</v>
      </c>
      <c r="W6794" s="1">
        <v>0</v>
      </c>
      <c r="Y6794" s="1">
        <v>0</v>
      </c>
      <c r="AA6794" s="1">
        <v>0</v>
      </c>
      <c r="AC6794" s="1">
        <v>0</v>
      </c>
      <c r="AE6794" s="1">
        <v>0</v>
      </c>
      <c r="AG6794" s="1">
        <v>1</v>
      </c>
      <c r="AH6794" s="1">
        <v>0</v>
      </c>
    </row>
    <row r="6795" spans="1:34">
      <c r="A6795" s="1" t="s">
        <v>17379</v>
      </c>
      <c r="B6795" s="1" t="s">
        <v>17380</v>
      </c>
      <c r="C6795" s="1" t="s">
        <v>411</v>
      </c>
      <c r="H6795" s="1" t="s">
        <v>65</v>
      </c>
      <c r="I6795" s="1" t="s">
        <v>66</v>
      </c>
      <c r="V6795" s="1" t="s">
        <v>67</v>
      </c>
    </row>
    <row r="6796" spans="1:34">
      <c r="A6796" s="1" t="s">
        <v>17381</v>
      </c>
      <c r="B6796" s="1" t="s">
        <v>17382</v>
      </c>
      <c r="C6796" s="1" t="s">
        <v>443</v>
      </c>
      <c r="D6796" s="1">
        <v>99</v>
      </c>
      <c r="E6796" s="1">
        <v>41873</v>
      </c>
      <c r="F6796" s="1" t="s">
        <v>20332</v>
      </c>
      <c r="G6796" s="1" t="s">
        <v>72</v>
      </c>
      <c r="H6796" s="1" t="s">
        <v>65</v>
      </c>
      <c r="I6796" s="1">
        <v>0.8</v>
      </c>
      <c r="J6796" s="1" t="s">
        <v>75</v>
      </c>
      <c r="K6796" s="1">
        <v>0</v>
      </c>
      <c r="M6796" s="1">
        <v>0</v>
      </c>
      <c r="O6796" s="1">
        <v>0</v>
      </c>
      <c r="Q6796" s="1">
        <v>0</v>
      </c>
      <c r="S6796" s="1">
        <v>0</v>
      </c>
      <c r="U6796" s="1">
        <v>0</v>
      </c>
      <c r="W6796" s="1">
        <v>0</v>
      </c>
      <c r="Y6796" s="1">
        <v>0</v>
      </c>
      <c r="AA6796" s="1">
        <v>0</v>
      </c>
      <c r="AC6796" s="1">
        <v>0</v>
      </c>
      <c r="AE6796" s="1">
        <v>0</v>
      </c>
      <c r="AG6796" s="1">
        <v>1</v>
      </c>
      <c r="AH6796" s="1">
        <v>0</v>
      </c>
    </row>
    <row r="6797" spans="1:34">
      <c r="A6797" s="1" t="s">
        <v>17383</v>
      </c>
      <c r="B6797" s="1" t="s">
        <v>17384</v>
      </c>
      <c r="C6797" s="1" t="s">
        <v>506</v>
      </c>
      <c r="D6797" s="1">
        <v>29</v>
      </c>
      <c r="E6797" s="1">
        <v>44287</v>
      </c>
      <c r="F6797" s="1" t="s">
        <v>20332</v>
      </c>
      <c r="G6797" s="1" t="s">
        <v>72</v>
      </c>
      <c r="H6797" s="1" t="s">
        <v>65</v>
      </c>
      <c r="I6797" s="1">
        <v>0.8</v>
      </c>
      <c r="J6797" s="1" t="s">
        <v>75</v>
      </c>
      <c r="K6797" s="1">
        <v>0</v>
      </c>
      <c r="M6797" s="1">
        <v>0</v>
      </c>
      <c r="O6797" s="1">
        <v>0</v>
      </c>
      <c r="Q6797" s="1">
        <v>0</v>
      </c>
      <c r="S6797" s="1">
        <v>0</v>
      </c>
      <c r="U6797" s="1">
        <v>0</v>
      </c>
      <c r="W6797" s="1">
        <v>0</v>
      </c>
      <c r="Y6797" s="1">
        <v>0</v>
      </c>
      <c r="AA6797" s="1">
        <v>0</v>
      </c>
      <c r="AC6797" s="1">
        <v>0</v>
      </c>
      <c r="AE6797" s="1">
        <v>0</v>
      </c>
      <c r="AG6797" s="1">
        <v>1</v>
      </c>
      <c r="AH6797" s="1">
        <v>0</v>
      </c>
    </row>
    <row r="6798" spans="1:34">
      <c r="A6798" s="1" t="s">
        <v>17385</v>
      </c>
      <c r="B6798" s="1" t="s">
        <v>17386</v>
      </c>
      <c r="C6798" s="1" t="s">
        <v>302</v>
      </c>
      <c r="D6798" s="1">
        <v>32</v>
      </c>
      <c r="E6798" s="1">
        <v>41849</v>
      </c>
      <c r="F6798" s="1" t="s">
        <v>20332</v>
      </c>
      <c r="G6798" s="1" t="s">
        <v>72</v>
      </c>
      <c r="H6798" s="1" t="s">
        <v>65</v>
      </c>
      <c r="I6798" s="1">
        <v>0.8</v>
      </c>
      <c r="J6798" s="1" t="s">
        <v>75</v>
      </c>
      <c r="K6798" s="1">
        <v>0</v>
      </c>
      <c r="M6798" s="1">
        <v>0</v>
      </c>
      <c r="O6798" s="1">
        <v>0</v>
      </c>
      <c r="Q6798" s="1">
        <v>0</v>
      </c>
      <c r="S6798" s="1">
        <v>0</v>
      </c>
      <c r="U6798" s="1">
        <v>0</v>
      </c>
      <c r="W6798" s="1">
        <v>0</v>
      </c>
      <c r="Y6798" s="1">
        <v>0</v>
      </c>
      <c r="AA6798" s="1">
        <v>0</v>
      </c>
      <c r="AC6798" s="1">
        <v>0</v>
      </c>
      <c r="AE6798" s="1">
        <v>0</v>
      </c>
      <c r="AG6798" s="1">
        <v>1</v>
      </c>
      <c r="AH6798" s="1">
        <v>0</v>
      </c>
    </row>
    <row r="6799" spans="1:34">
      <c r="A6799" s="1" t="s">
        <v>17387</v>
      </c>
      <c r="B6799" s="1" t="s">
        <v>17388</v>
      </c>
      <c r="C6799" s="1" t="s">
        <v>163</v>
      </c>
      <c r="D6799" s="1">
        <v>7</v>
      </c>
      <c r="E6799" s="4">
        <v>44609</v>
      </c>
      <c r="F6799" s="1" t="s">
        <v>17389</v>
      </c>
      <c r="G6799" s="1" t="s">
        <v>72</v>
      </c>
      <c r="H6799" s="1" t="s">
        <v>73</v>
      </c>
      <c r="I6799" s="1">
        <v>0</v>
      </c>
      <c r="J6799" s="1" t="s">
        <v>1267</v>
      </c>
      <c r="K6799" s="1">
        <v>0.7</v>
      </c>
      <c r="L6799" s="1" t="s">
        <v>75</v>
      </c>
      <c r="M6799" s="1">
        <v>0</v>
      </c>
      <c r="O6799" s="1">
        <v>0</v>
      </c>
      <c r="Q6799" s="1">
        <v>0</v>
      </c>
      <c r="S6799" s="1">
        <v>0</v>
      </c>
      <c r="U6799" s="1">
        <v>0</v>
      </c>
      <c r="W6799" s="1">
        <v>0</v>
      </c>
      <c r="Y6799" s="1">
        <v>0</v>
      </c>
      <c r="AA6799" s="1">
        <v>0</v>
      </c>
      <c r="AC6799" s="1">
        <v>0</v>
      </c>
      <c r="AE6799" s="1">
        <v>0</v>
      </c>
      <c r="AG6799" s="1">
        <v>2</v>
      </c>
      <c r="AH6799" s="1">
        <v>6000</v>
      </c>
    </row>
    <row r="6800" spans="1:34">
      <c r="A6800" s="1" t="s">
        <v>17390</v>
      </c>
      <c r="B6800" s="1" t="s">
        <v>17391</v>
      </c>
      <c r="C6800" s="1" t="s">
        <v>235</v>
      </c>
      <c r="D6800" s="1">
        <v>6</v>
      </c>
      <c r="E6800" s="4">
        <v>44705</v>
      </c>
      <c r="F6800" s="1" t="s">
        <v>17392</v>
      </c>
      <c r="G6800" s="1" t="s">
        <v>72</v>
      </c>
      <c r="H6800" s="1" t="s">
        <v>65</v>
      </c>
      <c r="I6800" s="1">
        <v>0.8</v>
      </c>
      <c r="J6800" s="1" t="s">
        <v>75</v>
      </c>
      <c r="K6800" s="1">
        <v>0</v>
      </c>
      <c r="M6800" s="1">
        <v>0</v>
      </c>
      <c r="O6800" s="1">
        <v>0</v>
      </c>
      <c r="Q6800" s="1">
        <v>0</v>
      </c>
      <c r="S6800" s="1">
        <v>0</v>
      </c>
      <c r="U6800" s="1">
        <v>0</v>
      </c>
      <c r="W6800" s="1">
        <v>0</v>
      </c>
      <c r="Y6800" s="1">
        <v>0</v>
      </c>
      <c r="AA6800" s="1">
        <v>0</v>
      </c>
      <c r="AC6800" s="1">
        <v>0</v>
      </c>
      <c r="AE6800" s="1">
        <v>0</v>
      </c>
      <c r="AG6800" s="1">
        <v>1</v>
      </c>
      <c r="AH6800" s="1">
        <v>0</v>
      </c>
    </row>
    <row r="6801" spans="1:34">
      <c r="A6801" s="1" t="s">
        <v>17393</v>
      </c>
      <c r="B6801" s="1" t="s">
        <v>17394</v>
      </c>
      <c r="C6801" s="1" t="s">
        <v>443</v>
      </c>
      <c r="D6801" s="1">
        <v>23</v>
      </c>
      <c r="E6801" s="4">
        <v>44712</v>
      </c>
      <c r="F6801" s="1" t="s">
        <v>17395</v>
      </c>
      <c r="G6801" s="1" t="s">
        <v>72</v>
      </c>
      <c r="H6801" s="1" t="s">
        <v>73</v>
      </c>
      <c r="I6801" s="1">
        <v>0</v>
      </c>
      <c r="J6801" s="1" t="s">
        <v>434</v>
      </c>
      <c r="K6801" s="1">
        <v>0.8</v>
      </c>
      <c r="L6801" s="1" t="s">
        <v>75</v>
      </c>
      <c r="M6801" s="1">
        <v>0</v>
      </c>
      <c r="O6801" s="1">
        <v>0</v>
      </c>
      <c r="Q6801" s="1">
        <v>0</v>
      </c>
      <c r="S6801" s="1">
        <v>0</v>
      </c>
      <c r="U6801" s="1">
        <v>0</v>
      </c>
      <c r="W6801" s="1">
        <v>0</v>
      </c>
      <c r="Y6801" s="1">
        <v>0</v>
      </c>
      <c r="AA6801" s="1">
        <v>0</v>
      </c>
      <c r="AC6801" s="1">
        <v>0</v>
      </c>
      <c r="AE6801" s="1">
        <v>0</v>
      </c>
      <c r="AG6801" s="1">
        <v>2</v>
      </c>
      <c r="AH6801" s="1">
        <v>7500</v>
      </c>
    </row>
    <row r="6802" spans="1:34">
      <c r="A6802" s="1" t="s">
        <v>17396</v>
      </c>
      <c r="B6802" s="1" t="s">
        <v>17397</v>
      </c>
      <c r="C6802" s="1" t="s">
        <v>64</v>
      </c>
      <c r="D6802" s="1">
        <v>2</v>
      </c>
      <c r="E6802" s="1">
        <v>44225</v>
      </c>
      <c r="F6802" s="1" t="s">
        <v>20332</v>
      </c>
      <c r="G6802" s="1" t="s">
        <v>72</v>
      </c>
      <c r="H6802" s="1" t="s">
        <v>65</v>
      </c>
      <c r="I6802" s="1">
        <v>0.8</v>
      </c>
      <c r="J6802" s="1" t="s">
        <v>75</v>
      </c>
      <c r="K6802" s="1">
        <v>0</v>
      </c>
      <c r="M6802" s="1">
        <v>0</v>
      </c>
      <c r="O6802" s="1">
        <v>0</v>
      </c>
      <c r="Q6802" s="1">
        <v>0</v>
      </c>
      <c r="S6802" s="1">
        <v>0</v>
      </c>
      <c r="U6802" s="1">
        <v>0</v>
      </c>
      <c r="W6802" s="1">
        <v>0</v>
      </c>
      <c r="Y6802" s="1">
        <v>0</v>
      </c>
      <c r="AA6802" s="1">
        <v>0</v>
      </c>
      <c r="AC6802" s="1">
        <v>0</v>
      </c>
      <c r="AE6802" s="1">
        <v>0</v>
      </c>
      <c r="AG6802" s="1">
        <v>1</v>
      </c>
      <c r="AH6802" s="1">
        <v>0</v>
      </c>
    </row>
    <row r="6803" spans="1:34">
      <c r="A6803" s="1" t="s">
        <v>17398</v>
      </c>
      <c r="B6803" s="1" t="s">
        <v>17399</v>
      </c>
      <c r="C6803" s="1" t="s">
        <v>3535</v>
      </c>
      <c r="D6803" s="1">
        <v>20</v>
      </c>
      <c r="E6803" s="4">
        <v>44711</v>
      </c>
      <c r="F6803" s="1" t="s">
        <v>17400</v>
      </c>
      <c r="G6803" s="1" t="s">
        <v>72</v>
      </c>
      <c r="H6803" s="1" t="s">
        <v>73</v>
      </c>
      <c r="I6803" s="1">
        <v>0</v>
      </c>
      <c r="J6803" s="1" t="s">
        <v>81</v>
      </c>
      <c r="K6803" s="1">
        <v>0.8</v>
      </c>
      <c r="L6803" s="1" t="s">
        <v>75</v>
      </c>
      <c r="M6803" s="1">
        <v>0</v>
      </c>
      <c r="O6803" s="1">
        <v>0</v>
      </c>
      <c r="Q6803" s="1">
        <v>0</v>
      </c>
      <c r="S6803" s="1">
        <v>0</v>
      </c>
      <c r="U6803" s="1">
        <v>0</v>
      </c>
      <c r="W6803" s="1">
        <v>0</v>
      </c>
      <c r="Y6803" s="1">
        <v>0</v>
      </c>
      <c r="AA6803" s="1">
        <v>0</v>
      </c>
      <c r="AC6803" s="1">
        <v>0</v>
      </c>
      <c r="AE6803" s="1">
        <v>0</v>
      </c>
      <c r="AG6803" s="1">
        <v>2</v>
      </c>
      <c r="AH6803" s="1">
        <v>15000</v>
      </c>
    </row>
    <row r="6804" spans="1:34">
      <c r="A6804" s="1" t="s">
        <v>17401</v>
      </c>
      <c r="B6804" s="1" t="s">
        <v>17402</v>
      </c>
      <c r="C6804" s="1" t="s">
        <v>199</v>
      </c>
      <c r="D6804" s="1">
        <v>10</v>
      </c>
      <c r="E6804" s="4">
        <v>44740</v>
      </c>
      <c r="F6804" s="1" t="s">
        <v>17403</v>
      </c>
      <c r="G6804" s="1" t="s">
        <v>72</v>
      </c>
      <c r="H6804" s="1" t="s">
        <v>65</v>
      </c>
      <c r="I6804" s="1">
        <v>0.8</v>
      </c>
      <c r="J6804" s="1" t="s">
        <v>75</v>
      </c>
      <c r="K6804" s="1">
        <v>0</v>
      </c>
      <c r="M6804" s="1">
        <v>0</v>
      </c>
      <c r="O6804" s="1">
        <v>0</v>
      </c>
      <c r="Q6804" s="1">
        <v>0</v>
      </c>
      <c r="S6804" s="1">
        <v>0</v>
      </c>
      <c r="U6804" s="1">
        <v>0</v>
      </c>
      <c r="W6804" s="1">
        <v>0</v>
      </c>
      <c r="Y6804" s="1">
        <v>0</v>
      </c>
      <c r="AA6804" s="1">
        <v>0</v>
      </c>
      <c r="AC6804" s="1">
        <v>0</v>
      </c>
      <c r="AE6804" s="1">
        <v>0</v>
      </c>
      <c r="AG6804" s="1">
        <v>1</v>
      </c>
      <c r="AH6804" s="1">
        <v>0</v>
      </c>
    </row>
    <row r="6805" spans="1:34">
      <c r="A6805" s="1" t="s">
        <v>17404</v>
      </c>
      <c r="B6805" s="1" t="s">
        <v>17405</v>
      </c>
      <c r="C6805" s="1" t="s">
        <v>636</v>
      </c>
      <c r="D6805" s="1">
        <v>63</v>
      </c>
      <c r="E6805" s="1">
        <v>44196</v>
      </c>
      <c r="F6805" s="1" t="s">
        <v>20332</v>
      </c>
      <c r="G6805" s="1" t="s">
        <v>72</v>
      </c>
      <c r="H6805" s="1" t="s">
        <v>65</v>
      </c>
      <c r="I6805" s="1">
        <v>0.8</v>
      </c>
      <c r="J6805" s="1" t="s">
        <v>75</v>
      </c>
      <c r="K6805" s="1">
        <v>0</v>
      </c>
      <c r="M6805" s="1">
        <v>0</v>
      </c>
      <c r="O6805" s="1">
        <v>0</v>
      </c>
      <c r="Q6805" s="1">
        <v>0</v>
      </c>
      <c r="S6805" s="1">
        <v>0</v>
      </c>
      <c r="U6805" s="1">
        <v>0</v>
      </c>
      <c r="W6805" s="1">
        <v>0</v>
      </c>
      <c r="Y6805" s="1">
        <v>0</v>
      </c>
      <c r="AA6805" s="1">
        <v>0</v>
      </c>
      <c r="AC6805" s="1">
        <v>0</v>
      </c>
      <c r="AE6805" s="1">
        <v>0</v>
      </c>
      <c r="AG6805" s="1">
        <v>1</v>
      </c>
      <c r="AH6805" s="1">
        <v>0</v>
      </c>
    </row>
    <row r="6806" spans="1:34">
      <c r="A6806" s="1" t="s">
        <v>17406</v>
      </c>
      <c r="B6806" s="1" t="s">
        <v>17407</v>
      </c>
      <c r="C6806" s="1" t="s">
        <v>423</v>
      </c>
      <c r="D6806" s="1">
        <v>3</v>
      </c>
      <c r="E6806" s="4">
        <v>44677</v>
      </c>
      <c r="F6806" s="1" t="s">
        <v>17408</v>
      </c>
      <c r="G6806" s="1" t="s">
        <v>72</v>
      </c>
      <c r="H6806" s="1" t="s">
        <v>65</v>
      </c>
      <c r="I6806" s="1">
        <v>0.4</v>
      </c>
      <c r="J6806" s="1" t="s">
        <v>75</v>
      </c>
      <c r="K6806" s="1">
        <v>0</v>
      </c>
      <c r="M6806" s="1">
        <v>0</v>
      </c>
      <c r="O6806" s="1">
        <v>0</v>
      </c>
      <c r="Q6806" s="1">
        <v>0</v>
      </c>
      <c r="S6806" s="1">
        <v>0</v>
      </c>
      <c r="U6806" s="1">
        <v>0</v>
      </c>
      <c r="W6806" s="1">
        <v>0</v>
      </c>
      <c r="Y6806" s="1">
        <v>0</v>
      </c>
      <c r="AA6806" s="1">
        <v>0</v>
      </c>
      <c r="AC6806" s="1">
        <v>0</v>
      </c>
      <c r="AE6806" s="1">
        <v>0</v>
      </c>
      <c r="AG6806" s="1">
        <v>1</v>
      </c>
      <c r="AH6806" s="1">
        <v>0</v>
      </c>
    </row>
    <row r="6807" spans="1:34">
      <c r="A6807" s="1" t="s">
        <v>17409</v>
      </c>
      <c r="B6807" s="1" t="s">
        <v>17410</v>
      </c>
      <c r="C6807" s="1" t="s">
        <v>172</v>
      </c>
      <c r="D6807" s="1">
        <v>14</v>
      </c>
      <c r="E6807" s="1">
        <v>44406</v>
      </c>
      <c r="F6807" s="1" t="s">
        <v>20332</v>
      </c>
      <c r="G6807" s="1" t="s">
        <v>72</v>
      </c>
      <c r="H6807" s="1" t="s">
        <v>65</v>
      </c>
      <c r="I6807" s="1">
        <v>0.67</v>
      </c>
      <c r="J6807" s="1" t="s">
        <v>75</v>
      </c>
      <c r="K6807" s="1">
        <v>0</v>
      </c>
      <c r="M6807" s="1">
        <v>0</v>
      </c>
      <c r="O6807" s="1">
        <v>0</v>
      </c>
      <c r="Q6807" s="1">
        <v>0</v>
      </c>
      <c r="S6807" s="1">
        <v>0</v>
      </c>
      <c r="U6807" s="1">
        <v>0</v>
      </c>
      <c r="W6807" s="1">
        <v>0</v>
      </c>
      <c r="Y6807" s="1">
        <v>0</v>
      </c>
      <c r="AA6807" s="1">
        <v>0</v>
      </c>
      <c r="AC6807" s="1">
        <v>0</v>
      </c>
      <c r="AE6807" s="1">
        <v>0</v>
      </c>
      <c r="AG6807" s="1">
        <v>1</v>
      </c>
      <c r="AH6807" s="1">
        <v>0</v>
      </c>
    </row>
    <row r="6808" spans="1:34">
      <c r="A6808" s="1" t="s">
        <v>17411</v>
      </c>
      <c r="B6808" s="1" t="s">
        <v>17412</v>
      </c>
      <c r="C6808" s="1" t="s">
        <v>378</v>
      </c>
      <c r="D6808" s="1">
        <v>45</v>
      </c>
      <c r="E6808" s="1">
        <v>44194</v>
      </c>
      <c r="F6808" s="1" t="s">
        <v>20332</v>
      </c>
      <c r="G6808" s="1" t="s">
        <v>72</v>
      </c>
      <c r="H6808" s="1" t="s">
        <v>65</v>
      </c>
      <c r="I6808" s="1">
        <v>0.8</v>
      </c>
      <c r="J6808" s="1" t="s">
        <v>75</v>
      </c>
      <c r="K6808" s="1">
        <v>0</v>
      </c>
      <c r="M6808" s="1">
        <v>0</v>
      </c>
      <c r="O6808" s="1">
        <v>0</v>
      </c>
      <c r="Q6808" s="1">
        <v>0</v>
      </c>
      <c r="S6808" s="1">
        <v>0</v>
      </c>
      <c r="U6808" s="1">
        <v>0</v>
      </c>
      <c r="W6808" s="1">
        <v>0</v>
      </c>
      <c r="Y6808" s="1">
        <v>0</v>
      </c>
      <c r="AA6808" s="1">
        <v>0</v>
      </c>
      <c r="AC6808" s="1">
        <v>0</v>
      </c>
      <c r="AE6808" s="1">
        <v>0</v>
      </c>
      <c r="AG6808" s="1">
        <v>1</v>
      </c>
      <c r="AH6808" s="1">
        <v>0</v>
      </c>
    </row>
    <row r="6809" spans="1:34">
      <c r="A6809" s="1" t="s">
        <v>17413</v>
      </c>
      <c r="B6809" s="1" t="s">
        <v>17414</v>
      </c>
      <c r="C6809" s="1" t="s">
        <v>378</v>
      </c>
      <c r="D6809" s="1">
        <v>8</v>
      </c>
      <c r="E6809" s="1">
        <v>44281</v>
      </c>
      <c r="F6809" s="1" t="s">
        <v>20332</v>
      </c>
      <c r="G6809" s="1" t="s">
        <v>72</v>
      </c>
      <c r="H6809" s="1" t="s">
        <v>65</v>
      </c>
      <c r="I6809" s="1">
        <v>0.4</v>
      </c>
      <c r="J6809" s="1" t="s">
        <v>75</v>
      </c>
      <c r="K6809" s="1">
        <v>0</v>
      </c>
      <c r="M6809" s="1">
        <v>0</v>
      </c>
      <c r="O6809" s="1">
        <v>0</v>
      </c>
      <c r="Q6809" s="1">
        <v>0</v>
      </c>
      <c r="S6809" s="1">
        <v>0</v>
      </c>
      <c r="U6809" s="1">
        <v>0</v>
      </c>
      <c r="W6809" s="1">
        <v>0</v>
      </c>
      <c r="Y6809" s="1">
        <v>0</v>
      </c>
      <c r="AA6809" s="1">
        <v>0</v>
      </c>
      <c r="AC6809" s="1">
        <v>0</v>
      </c>
      <c r="AE6809" s="1">
        <v>0</v>
      </c>
      <c r="AG6809" s="1">
        <v>1</v>
      </c>
      <c r="AH6809" s="1">
        <v>0</v>
      </c>
    </row>
    <row r="6810" spans="1:34">
      <c r="A6810" s="1" t="s">
        <v>17415</v>
      </c>
      <c r="B6810" s="1" t="s">
        <v>17416</v>
      </c>
      <c r="C6810" s="1" t="s">
        <v>126</v>
      </c>
      <c r="H6810" s="1" t="s">
        <v>65</v>
      </c>
      <c r="I6810" s="1" t="s">
        <v>66</v>
      </c>
      <c r="V6810" s="1" t="s">
        <v>67</v>
      </c>
    </row>
    <row r="6811" spans="1:34">
      <c r="A6811" s="1" t="s">
        <v>17417</v>
      </c>
      <c r="B6811" s="1" t="s">
        <v>17418</v>
      </c>
      <c r="C6811" s="1" t="s">
        <v>360</v>
      </c>
      <c r="H6811" s="1" t="s">
        <v>65</v>
      </c>
      <c r="I6811" s="1" t="s">
        <v>66</v>
      </c>
      <c r="V6811" s="1" t="s">
        <v>67</v>
      </c>
    </row>
    <row r="6812" spans="1:34">
      <c r="A6812" s="1" t="s">
        <v>17419</v>
      </c>
      <c r="B6812" s="1" t="s">
        <v>17420</v>
      </c>
      <c r="C6812" s="1" t="s">
        <v>506</v>
      </c>
      <c r="D6812" s="1">
        <v>12</v>
      </c>
      <c r="E6812" s="4">
        <v>44742</v>
      </c>
      <c r="F6812" s="1" t="s">
        <v>17421</v>
      </c>
      <c r="G6812" s="1" t="s">
        <v>72</v>
      </c>
      <c r="H6812" s="1" t="s">
        <v>73</v>
      </c>
      <c r="I6812" s="1">
        <v>0</v>
      </c>
      <c r="J6812" s="1" t="s">
        <v>17422</v>
      </c>
      <c r="K6812" s="1">
        <v>0.8</v>
      </c>
      <c r="L6812" s="1" t="s">
        <v>75</v>
      </c>
      <c r="M6812" s="1">
        <v>0</v>
      </c>
      <c r="O6812" s="1">
        <v>0</v>
      </c>
      <c r="Q6812" s="1">
        <v>0</v>
      </c>
      <c r="S6812" s="1">
        <v>0</v>
      </c>
      <c r="U6812" s="1">
        <v>0</v>
      </c>
      <c r="W6812" s="1">
        <v>0</v>
      </c>
      <c r="Y6812" s="1">
        <v>0</v>
      </c>
      <c r="AA6812" s="1">
        <v>0</v>
      </c>
      <c r="AC6812" s="1">
        <v>0</v>
      </c>
      <c r="AE6812" s="1">
        <v>0</v>
      </c>
      <c r="AG6812" s="1">
        <v>5</v>
      </c>
      <c r="AH6812" s="1">
        <v>0</v>
      </c>
    </row>
    <row r="6813" spans="1:34">
      <c r="A6813" s="1" t="s">
        <v>17423</v>
      </c>
      <c r="B6813" s="1" t="s">
        <v>17424</v>
      </c>
      <c r="C6813" s="1" t="s">
        <v>212</v>
      </c>
      <c r="D6813" s="1">
        <v>55</v>
      </c>
      <c r="E6813" s="4">
        <v>44552</v>
      </c>
      <c r="F6813" s="1" t="s">
        <v>17425</v>
      </c>
      <c r="G6813" s="1" t="s">
        <v>72</v>
      </c>
      <c r="H6813" s="1" t="s">
        <v>73</v>
      </c>
      <c r="I6813" s="1">
        <v>0</v>
      </c>
      <c r="J6813" s="1" t="s">
        <v>81</v>
      </c>
      <c r="K6813" s="1">
        <v>0.8</v>
      </c>
      <c r="L6813" s="1" t="s">
        <v>75</v>
      </c>
      <c r="M6813" s="1">
        <v>0</v>
      </c>
      <c r="O6813" s="1">
        <v>0</v>
      </c>
      <c r="Q6813" s="1">
        <v>0</v>
      </c>
      <c r="S6813" s="1">
        <v>0</v>
      </c>
      <c r="U6813" s="1">
        <v>0</v>
      </c>
      <c r="W6813" s="1">
        <v>0</v>
      </c>
      <c r="Y6813" s="1">
        <v>0</v>
      </c>
      <c r="AA6813" s="1">
        <v>0</v>
      </c>
      <c r="AC6813" s="1">
        <v>0</v>
      </c>
      <c r="AE6813" s="1">
        <v>0</v>
      </c>
      <c r="AG6813" s="1">
        <v>2</v>
      </c>
      <c r="AH6813" s="1">
        <v>15000</v>
      </c>
    </row>
    <row r="6814" spans="1:34">
      <c r="A6814" s="1" t="s">
        <v>17426</v>
      </c>
      <c r="B6814" s="1" t="s">
        <v>17427</v>
      </c>
      <c r="C6814" s="1" t="s">
        <v>218</v>
      </c>
      <c r="D6814" s="1">
        <v>2</v>
      </c>
      <c r="E6814" s="1">
        <v>44305</v>
      </c>
      <c r="F6814" s="1" t="s">
        <v>20332</v>
      </c>
      <c r="G6814" s="1" t="s">
        <v>72</v>
      </c>
      <c r="H6814" s="1" t="s">
        <v>65</v>
      </c>
      <c r="I6814" s="1">
        <v>0.8</v>
      </c>
      <c r="J6814" s="1" t="s">
        <v>75</v>
      </c>
      <c r="K6814" s="1">
        <v>0</v>
      </c>
      <c r="M6814" s="1">
        <v>0</v>
      </c>
      <c r="O6814" s="1">
        <v>0</v>
      </c>
      <c r="Q6814" s="1">
        <v>0</v>
      </c>
      <c r="S6814" s="1">
        <v>0</v>
      </c>
      <c r="U6814" s="1">
        <v>0</v>
      </c>
      <c r="W6814" s="1">
        <v>0</v>
      </c>
      <c r="Y6814" s="1">
        <v>0</v>
      </c>
      <c r="AA6814" s="1">
        <v>0</v>
      </c>
      <c r="AC6814" s="1">
        <v>0</v>
      </c>
      <c r="AE6814" s="1">
        <v>0</v>
      </c>
      <c r="AG6814" s="1">
        <v>1</v>
      </c>
      <c r="AH6814" s="1">
        <v>0</v>
      </c>
    </row>
    <row r="6815" spans="1:34">
      <c r="A6815" s="1" t="s">
        <v>17428</v>
      </c>
      <c r="B6815" s="1" t="s">
        <v>17429</v>
      </c>
      <c r="C6815" s="1" t="s">
        <v>115</v>
      </c>
      <c r="D6815" s="1">
        <v>21</v>
      </c>
      <c r="E6815" s="4">
        <v>44711</v>
      </c>
      <c r="F6815" s="1" t="s">
        <v>17430</v>
      </c>
      <c r="G6815" s="1" t="s">
        <v>72</v>
      </c>
      <c r="H6815" s="1" t="s">
        <v>65</v>
      </c>
      <c r="I6815" s="1">
        <v>0.2</v>
      </c>
      <c r="J6815" s="1" t="s">
        <v>75</v>
      </c>
      <c r="K6815" s="1">
        <v>0</v>
      </c>
      <c r="M6815" s="1">
        <v>0</v>
      </c>
      <c r="O6815" s="1">
        <v>0</v>
      </c>
      <c r="Q6815" s="1">
        <v>0</v>
      </c>
      <c r="S6815" s="1">
        <v>0</v>
      </c>
      <c r="U6815" s="1">
        <v>0</v>
      </c>
      <c r="W6815" s="1">
        <v>0</v>
      </c>
      <c r="Y6815" s="1">
        <v>0</v>
      </c>
      <c r="AA6815" s="1">
        <v>0</v>
      </c>
      <c r="AC6815" s="1">
        <v>0</v>
      </c>
      <c r="AE6815" s="1">
        <v>0</v>
      </c>
      <c r="AG6815" s="1">
        <v>1</v>
      </c>
      <c r="AH6815" s="1">
        <v>0</v>
      </c>
    </row>
    <row r="6816" spans="1:34">
      <c r="A6816" s="1" t="s">
        <v>17431</v>
      </c>
      <c r="B6816" s="1" t="s">
        <v>17432</v>
      </c>
      <c r="C6816" s="1" t="s">
        <v>235</v>
      </c>
      <c r="D6816" s="1">
        <v>6</v>
      </c>
      <c r="E6816" s="1">
        <v>39596</v>
      </c>
      <c r="F6816" s="1" t="s">
        <v>20332</v>
      </c>
      <c r="G6816" s="1" t="s">
        <v>72</v>
      </c>
      <c r="H6816" s="1" t="s">
        <v>65</v>
      </c>
      <c r="I6816" s="1">
        <v>0.8</v>
      </c>
      <c r="J6816" s="1" t="s">
        <v>75</v>
      </c>
      <c r="K6816" s="1">
        <v>0</v>
      </c>
      <c r="M6816" s="1">
        <v>0</v>
      </c>
      <c r="O6816" s="1">
        <v>0</v>
      </c>
      <c r="Q6816" s="1">
        <v>0</v>
      </c>
      <c r="S6816" s="1">
        <v>0</v>
      </c>
      <c r="U6816" s="1">
        <v>0</v>
      </c>
      <c r="W6816" s="1">
        <v>0</v>
      </c>
      <c r="Y6816" s="1">
        <v>0</v>
      </c>
      <c r="AA6816" s="1">
        <v>0</v>
      </c>
      <c r="AC6816" s="1">
        <v>0</v>
      </c>
      <c r="AE6816" s="1">
        <v>0</v>
      </c>
      <c r="AG6816" s="1">
        <v>1</v>
      </c>
      <c r="AH6816" s="1">
        <v>0</v>
      </c>
    </row>
    <row r="6817" spans="1:34">
      <c r="A6817" s="1" t="s">
        <v>17433</v>
      </c>
      <c r="B6817" s="1" t="s">
        <v>17434</v>
      </c>
      <c r="C6817" s="1" t="s">
        <v>235</v>
      </c>
      <c r="D6817" s="1">
        <v>10</v>
      </c>
      <c r="E6817" s="4">
        <v>44712</v>
      </c>
      <c r="F6817" s="1" t="s">
        <v>17435</v>
      </c>
      <c r="G6817" s="1" t="s">
        <v>72</v>
      </c>
      <c r="H6817" s="1" t="s">
        <v>73</v>
      </c>
      <c r="I6817" s="1">
        <v>0</v>
      </c>
      <c r="J6817" s="1" t="s">
        <v>615</v>
      </c>
      <c r="K6817" s="1">
        <v>0.65</v>
      </c>
      <c r="L6817" s="1" t="s">
        <v>75</v>
      </c>
      <c r="M6817" s="1">
        <v>0</v>
      </c>
      <c r="O6817" s="1">
        <v>0</v>
      </c>
      <c r="Q6817" s="1">
        <v>0</v>
      </c>
      <c r="S6817" s="1">
        <v>0</v>
      </c>
      <c r="U6817" s="1">
        <v>0</v>
      </c>
      <c r="W6817" s="1">
        <v>0</v>
      </c>
      <c r="Y6817" s="1">
        <v>0</v>
      </c>
      <c r="AA6817" s="1">
        <v>0</v>
      </c>
      <c r="AC6817" s="1">
        <v>0</v>
      </c>
      <c r="AE6817" s="1">
        <v>0</v>
      </c>
      <c r="AG6817" s="1">
        <v>2</v>
      </c>
      <c r="AH6817" s="1">
        <v>7999.99</v>
      </c>
    </row>
    <row r="6818" spans="1:34">
      <c r="A6818" s="1" t="s">
        <v>17436</v>
      </c>
      <c r="B6818" s="1" t="s">
        <v>17437</v>
      </c>
      <c r="C6818" s="1" t="s">
        <v>121</v>
      </c>
      <c r="D6818" s="1">
        <v>17</v>
      </c>
      <c r="E6818" s="1">
        <v>44407</v>
      </c>
      <c r="F6818" s="1" t="s">
        <v>20332</v>
      </c>
      <c r="G6818" s="1" t="s">
        <v>72</v>
      </c>
      <c r="H6818" s="1" t="s">
        <v>73</v>
      </c>
      <c r="I6818" s="1">
        <v>0</v>
      </c>
      <c r="J6818" s="1" t="s">
        <v>1640</v>
      </c>
      <c r="K6818" s="1">
        <v>0.7</v>
      </c>
      <c r="L6818" s="1" t="s">
        <v>75</v>
      </c>
      <c r="M6818" s="1">
        <v>0</v>
      </c>
      <c r="O6818" s="1">
        <v>0</v>
      </c>
      <c r="Q6818" s="1">
        <v>0</v>
      </c>
      <c r="S6818" s="1">
        <v>0</v>
      </c>
      <c r="U6818" s="1">
        <v>0</v>
      </c>
      <c r="W6818" s="1">
        <v>0</v>
      </c>
      <c r="Y6818" s="1">
        <v>0</v>
      </c>
      <c r="AA6818" s="1">
        <v>0</v>
      </c>
      <c r="AC6818" s="1">
        <v>0</v>
      </c>
      <c r="AE6818" s="1">
        <v>0</v>
      </c>
      <c r="AG6818" s="1">
        <v>2</v>
      </c>
      <c r="AH6818" s="1">
        <v>7499.99</v>
      </c>
    </row>
    <row r="6819" spans="1:34">
      <c r="A6819" s="1" t="s">
        <v>17438</v>
      </c>
      <c r="B6819" s="1" t="s">
        <v>17439</v>
      </c>
      <c r="C6819" s="1" t="s">
        <v>129</v>
      </c>
      <c r="D6819" s="1">
        <v>8</v>
      </c>
      <c r="E6819" s="1">
        <v>43118</v>
      </c>
      <c r="F6819" s="1" t="s">
        <v>20332</v>
      </c>
      <c r="G6819" s="1" t="s">
        <v>72</v>
      </c>
      <c r="H6819" s="1" t="s">
        <v>73</v>
      </c>
      <c r="I6819" s="1">
        <v>0</v>
      </c>
      <c r="J6819" s="1" t="s">
        <v>434</v>
      </c>
      <c r="K6819" s="1">
        <v>0.5</v>
      </c>
      <c r="L6819" s="1" t="s">
        <v>75</v>
      </c>
      <c r="M6819" s="1">
        <v>0</v>
      </c>
      <c r="O6819" s="1">
        <v>0</v>
      </c>
      <c r="Q6819" s="1">
        <v>0</v>
      </c>
      <c r="S6819" s="1">
        <v>0</v>
      </c>
      <c r="U6819" s="1">
        <v>0</v>
      </c>
      <c r="W6819" s="1">
        <v>0</v>
      </c>
      <c r="Y6819" s="1">
        <v>0</v>
      </c>
      <c r="AA6819" s="1">
        <v>0</v>
      </c>
      <c r="AC6819" s="1">
        <v>0</v>
      </c>
      <c r="AE6819" s="1">
        <v>0</v>
      </c>
      <c r="AG6819" s="1">
        <v>2</v>
      </c>
      <c r="AH6819" s="1">
        <v>7500</v>
      </c>
    </row>
    <row r="6820" spans="1:34">
      <c r="A6820" s="1" t="s">
        <v>17440</v>
      </c>
      <c r="B6820" s="1" t="s">
        <v>17441</v>
      </c>
      <c r="C6820" s="1" t="s">
        <v>108</v>
      </c>
      <c r="D6820" s="1">
        <v>13</v>
      </c>
      <c r="E6820" s="1">
        <v>40715</v>
      </c>
      <c r="F6820" s="1" t="s">
        <v>20332</v>
      </c>
      <c r="G6820" s="1" t="s">
        <v>72</v>
      </c>
      <c r="H6820" s="1" t="s">
        <v>65</v>
      </c>
      <c r="I6820" s="1">
        <v>0.8</v>
      </c>
      <c r="J6820" s="1" t="s">
        <v>75</v>
      </c>
      <c r="K6820" s="1">
        <v>0</v>
      </c>
      <c r="M6820" s="1">
        <v>0</v>
      </c>
      <c r="O6820" s="1">
        <v>0</v>
      </c>
      <c r="Q6820" s="1">
        <v>0</v>
      </c>
      <c r="S6820" s="1">
        <v>0</v>
      </c>
      <c r="U6820" s="1">
        <v>0</v>
      </c>
      <c r="W6820" s="1">
        <v>0</v>
      </c>
      <c r="Y6820" s="1">
        <v>0</v>
      </c>
      <c r="AA6820" s="1">
        <v>0</v>
      </c>
      <c r="AC6820" s="1">
        <v>0</v>
      </c>
      <c r="AE6820" s="1">
        <v>0</v>
      </c>
      <c r="AG6820" s="1">
        <v>1</v>
      </c>
      <c r="AH6820" s="1">
        <v>0</v>
      </c>
    </row>
    <row r="6821" spans="1:34">
      <c r="A6821" s="1" t="s">
        <v>17442</v>
      </c>
      <c r="B6821" s="1" t="s">
        <v>17443</v>
      </c>
      <c r="C6821" s="1" t="s">
        <v>108</v>
      </c>
      <c r="D6821" s="1">
        <v>7</v>
      </c>
      <c r="E6821" s="1">
        <v>41121</v>
      </c>
      <c r="F6821" s="1" t="s">
        <v>20332</v>
      </c>
      <c r="G6821" s="1" t="s">
        <v>72</v>
      </c>
      <c r="H6821" s="1" t="s">
        <v>65</v>
      </c>
      <c r="I6821" s="1">
        <v>0.8</v>
      </c>
      <c r="J6821" s="1" t="s">
        <v>75</v>
      </c>
      <c r="K6821" s="1">
        <v>0</v>
      </c>
      <c r="M6821" s="1">
        <v>0</v>
      </c>
      <c r="O6821" s="1">
        <v>0</v>
      </c>
      <c r="Q6821" s="1">
        <v>0</v>
      </c>
      <c r="S6821" s="1">
        <v>0</v>
      </c>
      <c r="U6821" s="1">
        <v>0</v>
      </c>
      <c r="W6821" s="1">
        <v>0</v>
      </c>
      <c r="Y6821" s="1">
        <v>0</v>
      </c>
      <c r="AA6821" s="1">
        <v>0</v>
      </c>
      <c r="AC6821" s="1">
        <v>0</v>
      </c>
      <c r="AE6821" s="1">
        <v>0</v>
      </c>
      <c r="AG6821" s="1">
        <v>1</v>
      </c>
      <c r="AH6821" s="1">
        <v>0</v>
      </c>
    </row>
    <row r="6822" spans="1:34">
      <c r="A6822" s="1" t="s">
        <v>17444</v>
      </c>
      <c r="B6822" s="1" t="s">
        <v>17445</v>
      </c>
      <c r="C6822" s="1" t="s">
        <v>360</v>
      </c>
      <c r="H6822" s="1" t="s">
        <v>65</v>
      </c>
      <c r="I6822" s="1" t="s">
        <v>66</v>
      </c>
      <c r="V6822" s="1" t="s">
        <v>67</v>
      </c>
    </row>
    <row r="6823" spans="1:34">
      <c r="A6823" s="1" t="s">
        <v>17446</v>
      </c>
      <c r="B6823" s="1" t="s">
        <v>17447</v>
      </c>
      <c r="C6823" s="1" t="s">
        <v>779</v>
      </c>
      <c r="D6823" s="1">
        <v>35</v>
      </c>
      <c r="E6823" s="4">
        <v>44560</v>
      </c>
      <c r="F6823" s="1" t="s">
        <v>17448</v>
      </c>
      <c r="G6823" s="1" t="s">
        <v>72</v>
      </c>
      <c r="H6823" s="1" t="s">
        <v>73</v>
      </c>
      <c r="I6823" s="1">
        <v>0</v>
      </c>
      <c r="J6823" s="1" t="s">
        <v>74</v>
      </c>
      <c r="K6823" s="1">
        <v>0.8</v>
      </c>
      <c r="L6823" s="1" t="s">
        <v>75</v>
      </c>
      <c r="M6823" s="1">
        <v>0</v>
      </c>
      <c r="O6823" s="1">
        <v>0</v>
      </c>
      <c r="Q6823" s="1">
        <v>0</v>
      </c>
      <c r="S6823" s="1">
        <v>0</v>
      </c>
      <c r="U6823" s="1">
        <v>0</v>
      </c>
      <c r="W6823" s="1">
        <v>0</v>
      </c>
      <c r="Y6823" s="1">
        <v>0</v>
      </c>
      <c r="AA6823" s="1">
        <v>0</v>
      </c>
      <c r="AC6823" s="1">
        <v>0</v>
      </c>
      <c r="AE6823" s="1">
        <v>0</v>
      </c>
      <c r="AG6823" s="1">
        <v>2</v>
      </c>
      <c r="AH6823" s="1">
        <v>10000</v>
      </c>
    </row>
    <row r="6824" spans="1:34">
      <c r="A6824" s="1" t="s">
        <v>17449</v>
      </c>
      <c r="B6824" s="1" t="s">
        <v>17450</v>
      </c>
      <c r="C6824" s="1" t="s">
        <v>365</v>
      </c>
      <c r="D6824" s="1">
        <v>8</v>
      </c>
      <c r="E6824" s="4">
        <v>44650</v>
      </c>
      <c r="F6824" s="1" t="s">
        <v>17451</v>
      </c>
      <c r="G6824" s="1" t="s">
        <v>80</v>
      </c>
      <c r="H6824" s="1" t="s">
        <v>73</v>
      </c>
      <c r="I6824" s="1">
        <v>0</v>
      </c>
      <c r="J6824" s="1" t="s">
        <v>81</v>
      </c>
      <c r="K6824" s="1">
        <v>0.7</v>
      </c>
      <c r="L6824" s="1" t="s">
        <v>82</v>
      </c>
      <c r="M6824" s="1">
        <v>0.71</v>
      </c>
      <c r="N6824" s="1" t="s">
        <v>83</v>
      </c>
      <c r="O6824" s="1">
        <v>0.78</v>
      </c>
      <c r="P6824" s="1" t="s">
        <v>84</v>
      </c>
      <c r="Q6824" s="1">
        <v>0.8</v>
      </c>
      <c r="R6824" s="1" t="s">
        <v>85</v>
      </c>
      <c r="S6824" s="1">
        <v>0</v>
      </c>
      <c r="U6824" s="1">
        <v>0</v>
      </c>
      <c r="W6824" s="1">
        <v>0</v>
      </c>
      <c r="Y6824" s="1">
        <v>0</v>
      </c>
      <c r="AA6824" s="1">
        <v>0</v>
      </c>
      <c r="AC6824" s="1">
        <v>0</v>
      </c>
      <c r="AE6824" s="1">
        <v>0</v>
      </c>
      <c r="AG6824" s="1">
        <v>4</v>
      </c>
      <c r="AH6824" s="1">
        <v>15000</v>
      </c>
    </row>
    <row r="6825" spans="1:34">
      <c r="A6825" s="1" t="s">
        <v>17452</v>
      </c>
      <c r="B6825" s="1" t="s">
        <v>17453</v>
      </c>
      <c r="C6825" s="1" t="s">
        <v>259</v>
      </c>
      <c r="D6825" s="1">
        <v>3</v>
      </c>
      <c r="E6825" s="4">
        <v>44663</v>
      </c>
      <c r="F6825" s="1" t="s">
        <v>17454</v>
      </c>
      <c r="G6825" s="1" t="s">
        <v>72</v>
      </c>
      <c r="H6825" s="1" t="s">
        <v>65</v>
      </c>
      <c r="I6825" s="1">
        <v>0.4</v>
      </c>
      <c r="J6825" s="1" t="s">
        <v>75</v>
      </c>
      <c r="K6825" s="1">
        <v>0</v>
      </c>
      <c r="M6825" s="1">
        <v>0</v>
      </c>
      <c r="O6825" s="1">
        <v>0</v>
      </c>
      <c r="Q6825" s="1">
        <v>0</v>
      </c>
      <c r="S6825" s="1">
        <v>0</v>
      </c>
      <c r="U6825" s="1">
        <v>0</v>
      </c>
      <c r="W6825" s="1">
        <v>0</v>
      </c>
      <c r="Y6825" s="1">
        <v>0</v>
      </c>
      <c r="AA6825" s="1">
        <v>0</v>
      </c>
      <c r="AC6825" s="1">
        <v>0</v>
      </c>
      <c r="AE6825" s="1">
        <v>0</v>
      </c>
      <c r="AG6825" s="1">
        <v>1</v>
      </c>
      <c r="AH6825" s="1">
        <v>0</v>
      </c>
    </row>
    <row r="6826" spans="1:34">
      <c r="A6826" s="1" t="s">
        <v>17455</v>
      </c>
      <c r="B6826" s="1" t="s">
        <v>17456</v>
      </c>
      <c r="C6826" s="1" t="s">
        <v>259</v>
      </c>
      <c r="D6826" s="1">
        <v>19</v>
      </c>
      <c r="E6826" s="1">
        <v>41178</v>
      </c>
      <c r="F6826" s="1" t="s">
        <v>20332</v>
      </c>
      <c r="G6826" s="1" t="s">
        <v>72</v>
      </c>
      <c r="H6826" s="1" t="s">
        <v>73</v>
      </c>
      <c r="I6826" s="1">
        <v>0</v>
      </c>
      <c r="J6826" s="1" t="s">
        <v>20675</v>
      </c>
      <c r="K6826" s="1">
        <v>0.8</v>
      </c>
      <c r="L6826" s="1" t="s">
        <v>75</v>
      </c>
      <c r="M6826" s="1">
        <v>0</v>
      </c>
      <c r="O6826" s="1">
        <v>0</v>
      </c>
      <c r="Q6826" s="1">
        <v>0</v>
      </c>
      <c r="S6826" s="1">
        <v>0</v>
      </c>
      <c r="U6826" s="1">
        <v>0</v>
      </c>
      <c r="W6826" s="1">
        <v>0</v>
      </c>
      <c r="Y6826" s="1">
        <v>0</v>
      </c>
      <c r="AA6826" s="1">
        <v>0</v>
      </c>
      <c r="AC6826" s="1">
        <v>0</v>
      </c>
      <c r="AE6826" s="1">
        <v>0</v>
      </c>
      <c r="AG6826" s="1">
        <v>2</v>
      </c>
      <c r="AH6826" s="1">
        <v>11071.34</v>
      </c>
    </row>
    <row r="6827" spans="1:34">
      <c r="A6827" s="1" t="s">
        <v>17457</v>
      </c>
      <c r="B6827" s="1" t="s">
        <v>17458</v>
      </c>
      <c r="C6827" s="1" t="s">
        <v>146</v>
      </c>
      <c r="D6827" s="1">
        <v>7</v>
      </c>
      <c r="E6827" s="4">
        <v>44740</v>
      </c>
      <c r="F6827" s="1" t="s">
        <v>17459</v>
      </c>
      <c r="G6827" s="1" t="s">
        <v>80</v>
      </c>
      <c r="H6827" s="1" t="s">
        <v>73</v>
      </c>
      <c r="I6827" s="1">
        <v>0.65</v>
      </c>
      <c r="J6827" s="1" t="s">
        <v>82</v>
      </c>
      <c r="K6827" s="1">
        <v>0.7</v>
      </c>
      <c r="L6827" s="1" t="s">
        <v>83</v>
      </c>
      <c r="M6827" s="1">
        <v>0.75</v>
      </c>
      <c r="N6827" s="1" t="s">
        <v>84</v>
      </c>
      <c r="O6827" s="1">
        <v>0.8</v>
      </c>
      <c r="P6827" s="1" t="s">
        <v>85</v>
      </c>
      <c r="Q6827" s="1">
        <v>0</v>
      </c>
      <c r="S6827" s="1">
        <v>0</v>
      </c>
      <c r="U6827" s="1">
        <v>0</v>
      </c>
      <c r="W6827" s="1">
        <v>0</v>
      </c>
      <c r="Y6827" s="1">
        <v>0</v>
      </c>
      <c r="AA6827" s="1">
        <v>0</v>
      </c>
      <c r="AC6827" s="1">
        <v>0</v>
      </c>
      <c r="AE6827" s="1">
        <v>0</v>
      </c>
      <c r="AG6827" s="1">
        <v>3</v>
      </c>
      <c r="AH6827" s="1">
        <v>0</v>
      </c>
    </row>
    <row r="6828" spans="1:34">
      <c r="A6828" s="1" t="s">
        <v>17460</v>
      </c>
      <c r="B6828" s="1" t="s">
        <v>17461</v>
      </c>
      <c r="C6828" s="1" t="s">
        <v>327</v>
      </c>
      <c r="D6828" s="1">
        <v>3</v>
      </c>
      <c r="E6828" s="4">
        <v>44606</v>
      </c>
      <c r="F6828" s="1" t="s">
        <v>17462</v>
      </c>
      <c r="G6828" s="1" t="s">
        <v>72</v>
      </c>
      <c r="H6828" s="1" t="s">
        <v>65</v>
      </c>
      <c r="I6828" s="1">
        <v>0.3</v>
      </c>
      <c r="J6828" s="1" t="s">
        <v>75</v>
      </c>
      <c r="K6828" s="1">
        <v>0</v>
      </c>
      <c r="M6828" s="1">
        <v>0</v>
      </c>
      <c r="O6828" s="1">
        <v>0</v>
      </c>
      <c r="Q6828" s="1">
        <v>0</v>
      </c>
      <c r="S6828" s="1">
        <v>0</v>
      </c>
      <c r="U6828" s="1">
        <v>0</v>
      </c>
      <c r="W6828" s="1">
        <v>0</v>
      </c>
      <c r="Y6828" s="1">
        <v>0</v>
      </c>
      <c r="AA6828" s="1">
        <v>0</v>
      </c>
      <c r="AC6828" s="1">
        <v>0</v>
      </c>
      <c r="AE6828" s="1">
        <v>0</v>
      </c>
      <c r="AG6828" s="1">
        <v>1</v>
      </c>
      <c r="AH6828" s="1">
        <v>0</v>
      </c>
    </row>
    <row r="6829" spans="1:34">
      <c r="A6829" s="1" t="s">
        <v>17463</v>
      </c>
      <c r="B6829" s="1" t="s">
        <v>17464</v>
      </c>
      <c r="C6829" s="1" t="s">
        <v>360</v>
      </c>
      <c r="H6829" s="1" t="s">
        <v>65</v>
      </c>
      <c r="I6829" s="1" t="s">
        <v>66</v>
      </c>
      <c r="V6829" s="1" t="s">
        <v>67</v>
      </c>
    </row>
    <row r="6830" spans="1:34">
      <c r="A6830" s="1" t="s">
        <v>17465</v>
      </c>
      <c r="B6830" s="1" t="s">
        <v>17466</v>
      </c>
      <c r="C6830" s="1" t="s">
        <v>810</v>
      </c>
      <c r="H6830" s="1" t="s">
        <v>65</v>
      </c>
      <c r="I6830" s="1" t="s">
        <v>66</v>
      </c>
      <c r="V6830" s="1" t="s">
        <v>67</v>
      </c>
    </row>
    <row r="6831" spans="1:34">
      <c r="A6831" s="1" t="s">
        <v>17467</v>
      </c>
      <c r="B6831" s="1" t="s">
        <v>17468</v>
      </c>
      <c r="C6831" s="1" t="s">
        <v>199</v>
      </c>
      <c r="D6831" s="1">
        <v>35</v>
      </c>
      <c r="E6831" s="1">
        <v>41608</v>
      </c>
      <c r="F6831" s="1" t="s">
        <v>20332</v>
      </c>
      <c r="G6831" s="1" t="s">
        <v>72</v>
      </c>
      <c r="H6831" s="1" t="s">
        <v>65</v>
      </c>
      <c r="I6831" s="1">
        <v>0.4</v>
      </c>
      <c r="J6831" s="1" t="s">
        <v>75</v>
      </c>
      <c r="K6831" s="1">
        <v>0</v>
      </c>
      <c r="M6831" s="1">
        <v>0</v>
      </c>
      <c r="O6831" s="1">
        <v>0</v>
      </c>
      <c r="Q6831" s="1">
        <v>0</v>
      </c>
      <c r="S6831" s="1">
        <v>0</v>
      </c>
      <c r="U6831" s="1">
        <v>0</v>
      </c>
      <c r="W6831" s="1">
        <v>0</v>
      </c>
      <c r="Y6831" s="1">
        <v>0</v>
      </c>
      <c r="AA6831" s="1">
        <v>0</v>
      </c>
      <c r="AC6831" s="1">
        <v>0</v>
      </c>
      <c r="AE6831" s="1">
        <v>0</v>
      </c>
      <c r="AG6831" s="1">
        <v>1</v>
      </c>
      <c r="AH6831" s="1">
        <v>0</v>
      </c>
    </row>
    <row r="6832" spans="1:34">
      <c r="A6832" s="1" t="s">
        <v>17469</v>
      </c>
      <c r="B6832" s="1" t="s">
        <v>17470</v>
      </c>
      <c r="C6832" s="1" t="s">
        <v>132</v>
      </c>
      <c r="D6832" s="1">
        <v>47</v>
      </c>
      <c r="E6832" s="4">
        <v>44557</v>
      </c>
      <c r="F6832" s="1" t="s">
        <v>17471</v>
      </c>
      <c r="G6832" s="1" t="s">
        <v>72</v>
      </c>
      <c r="H6832" s="1" t="s">
        <v>73</v>
      </c>
      <c r="I6832" s="1">
        <v>0</v>
      </c>
      <c r="J6832" s="1" t="s">
        <v>74</v>
      </c>
      <c r="K6832" s="1">
        <v>0.8</v>
      </c>
      <c r="L6832" s="1" t="s">
        <v>75</v>
      </c>
      <c r="M6832" s="1">
        <v>0</v>
      </c>
      <c r="O6832" s="1">
        <v>0</v>
      </c>
      <c r="Q6832" s="1">
        <v>0</v>
      </c>
      <c r="S6832" s="1">
        <v>0</v>
      </c>
      <c r="U6832" s="1">
        <v>0</v>
      </c>
      <c r="W6832" s="1">
        <v>0</v>
      </c>
      <c r="Y6832" s="1">
        <v>0</v>
      </c>
      <c r="AA6832" s="1">
        <v>0</v>
      </c>
      <c r="AC6832" s="1">
        <v>0</v>
      </c>
      <c r="AE6832" s="1">
        <v>0</v>
      </c>
      <c r="AG6832" s="1">
        <v>2</v>
      </c>
      <c r="AH6832" s="1">
        <v>10000</v>
      </c>
    </row>
    <row r="6833" spans="1:34">
      <c r="A6833" s="1" t="s">
        <v>17472</v>
      </c>
      <c r="B6833" s="1" t="s">
        <v>17473</v>
      </c>
      <c r="C6833" s="1" t="s">
        <v>337</v>
      </c>
      <c r="D6833" s="1">
        <v>23</v>
      </c>
      <c r="E6833" s="1">
        <v>43454</v>
      </c>
      <c r="F6833" s="1" t="s">
        <v>20332</v>
      </c>
      <c r="G6833" s="1" t="s">
        <v>72</v>
      </c>
      <c r="H6833" s="1" t="s">
        <v>65</v>
      </c>
      <c r="I6833" s="1">
        <v>0.8</v>
      </c>
      <c r="J6833" s="1" t="s">
        <v>75</v>
      </c>
      <c r="K6833" s="1">
        <v>0</v>
      </c>
      <c r="M6833" s="1">
        <v>0</v>
      </c>
      <c r="O6833" s="1">
        <v>0</v>
      </c>
      <c r="Q6833" s="1">
        <v>0</v>
      </c>
      <c r="S6833" s="1">
        <v>0</v>
      </c>
      <c r="U6833" s="1">
        <v>0</v>
      </c>
      <c r="W6833" s="1">
        <v>0</v>
      </c>
      <c r="Y6833" s="1">
        <v>0</v>
      </c>
      <c r="AA6833" s="1">
        <v>0</v>
      </c>
      <c r="AC6833" s="1">
        <v>0</v>
      </c>
      <c r="AE6833" s="1">
        <v>0</v>
      </c>
      <c r="AG6833" s="1">
        <v>1</v>
      </c>
      <c r="AH6833" s="1">
        <v>0</v>
      </c>
    </row>
    <row r="6834" spans="1:34">
      <c r="A6834" s="1" t="s">
        <v>17474</v>
      </c>
      <c r="B6834" s="1" t="s">
        <v>17475</v>
      </c>
      <c r="C6834" s="1" t="s">
        <v>179</v>
      </c>
      <c r="D6834" s="1">
        <v>9</v>
      </c>
      <c r="E6834" s="4">
        <v>44643</v>
      </c>
      <c r="F6834" s="1" t="s">
        <v>17476</v>
      </c>
      <c r="G6834" s="1" t="s">
        <v>72</v>
      </c>
      <c r="H6834" s="1" t="s">
        <v>65</v>
      </c>
      <c r="I6834" s="1">
        <v>0.8</v>
      </c>
      <c r="J6834" s="1" t="s">
        <v>75</v>
      </c>
      <c r="K6834" s="1">
        <v>0</v>
      </c>
      <c r="M6834" s="1">
        <v>0</v>
      </c>
      <c r="O6834" s="1">
        <v>0</v>
      </c>
      <c r="Q6834" s="1">
        <v>0</v>
      </c>
      <c r="S6834" s="1">
        <v>0</v>
      </c>
      <c r="U6834" s="1">
        <v>0</v>
      </c>
      <c r="W6834" s="1">
        <v>0</v>
      </c>
      <c r="Y6834" s="1">
        <v>0</v>
      </c>
      <c r="AA6834" s="1">
        <v>0</v>
      </c>
      <c r="AC6834" s="1">
        <v>0</v>
      </c>
      <c r="AE6834" s="1">
        <v>0</v>
      </c>
      <c r="AG6834" s="1">
        <v>1</v>
      </c>
      <c r="AH6834" s="1">
        <v>0</v>
      </c>
    </row>
    <row r="6835" spans="1:34">
      <c r="A6835" s="1" t="s">
        <v>17477</v>
      </c>
      <c r="B6835" s="1" t="s">
        <v>17478</v>
      </c>
      <c r="C6835" s="1" t="s">
        <v>1756</v>
      </c>
      <c r="D6835" s="1">
        <v>20</v>
      </c>
      <c r="E6835" s="4">
        <v>44712</v>
      </c>
      <c r="F6835" s="1" t="s">
        <v>17479</v>
      </c>
      <c r="G6835" s="1" t="s">
        <v>72</v>
      </c>
      <c r="H6835" s="1" t="s">
        <v>65</v>
      </c>
      <c r="I6835" s="1">
        <v>0.6</v>
      </c>
      <c r="J6835" s="1" t="s">
        <v>75</v>
      </c>
      <c r="K6835" s="1">
        <v>0</v>
      </c>
      <c r="M6835" s="1">
        <v>0</v>
      </c>
      <c r="O6835" s="1">
        <v>0</v>
      </c>
      <c r="Q6835" s="1">
        <v>0</v>
      </c>
      <c r="S6835" s="1">
        <v>0</v>
      </c>
      <c r="U6835" s="1">
        <v>0</v>
      </c>
      <c r="W6835" s="1">
        <v>0</v>
      </c>
      <c r="Y6835" s="1">
        <v>0</v>
      </c>
      <c r="AA6835" s="1">
        <v>0</v>
      </c>
      <c r="AC6835" s="1">
        <v>0</v>
      </c>
      <c r="AE6835" s="1">
        <v>0</v>
      </c>
      <c r="AG6835" s="1">
        <v>1</v>
      </c>
      <c r="AH6835" s="1">
        <v>0</v>
      </c>
    </row>
    <row r="6836" spans="1:34">
      <c r="A6836" s="1" t="s">
        <v>17480</v>
      </c>
      <c r="B6836" s="1" t="s">
        <v>17481</v>
      </c>
      <c r="C6836" s="1" t="s">
        <v>369</v>
      </c>
      <c r="D6836" s="1">
        <v>28</v>
      </c>
      <c r="E6836" s="4">
        <v>44546</v>
      </c>
      <c r="F6836" s="1" t="s">
        <v>17482</v>
      </c>
      <c r="G6836" s="1" t="s">
        <v>72</v>
      </c>
      <c r="H6836" s="1" t="s">
        <v>65</v>
      </c>
      <c r="I6836" s="1">
        <v>0.8</v>
      </c>
      <c r="J6836" s="1" t="s">
        <v>75</v>
      </c>
      <c r="K6836" s="1">
        <v>0</v>
      </c>
      <c r="M6836" s="1">
        <v>0</v>
      </c>
      <c r="O6836" s="1">
        <v>0</v>
      </c>
      <c r="Q6836" s="1">
        <v>0</v>
      </c>
      <c r="S6836" s="1">
        <v>0</v>
      </c>
      <c r="U6836" s="1">
        <v>0</v>
      </c>
      <c r="W6836" s="1">
        <v>0</v>
      </c>
      <c r="Y6836" s="1">
        <v>0</v>
      </c>
      <c r="AA6836" s="1">
        <v>0</v>
      </c>
      <c r="AC6836" s="1">
        <v>0</v>
      </c>
      <c r="AE6836" s="1">
        <v>0</v>
      </c>
      <c r="AG6836" s="1">
        <v>1</v>
      </c>
      <c r="AH6836" s="1">
        <v>0</v>
      </c>
    </row>
    <row r="6837" spans="1:34">
      <c r="A6837" s="1" t="s">
        <v>17483</v>
      </c>
      <c r="B6837" s="1" t="s">
        <v>17484</v>
      </c>
      <c r="C6837" s="1" t="s">
        <v>112</v>
      </c>
      <c r="H6837" s="1" t="s">
        <v>65</v>
      </c>
      <c r="I6837" s="1" t="s">
        <v>66</v>
      </c>
      <c r="V6837" s="1" t="s">
        <v>67</v>
      </c>
    </row>
    <row r="6838" spans="1:34">
      <c r="A6838" s="1" t="s">
        <v>17485</v>
      </c>
      <c r="B6838" s="1" t="s">
        <v>17486</v>
      </c>
      <c r="C6838" s="1" t="s">
        <v>212</v>
      </c>
      <c r="D6838" s="1">
        <v>29</v>
      </c>
      <c r="E6838" s="4">
        <v>44552</v>
      </c>
      <c r="F6838" s="1" t="s">
        <v>17487</v>
      </c>
      <c r="G6838" s="1" t="s">
        <v>72</v>
      </c>
      <c r="H6838" s="1" t="s">
        <v>65</v>
      </c>
      <c r="I6838" s="1">
        <v>0.6</v>
      </c>
      <c r="J6838" s="1" t="s">
        <v>75</v>
      </c>
      <c r="K6838" s="1">
        <v>0</v>
      </c>
      <c r="M6838" s="1">
        <v>0</v>
      </c>
      <c r="O6838" s="1">
        <v>0</v>
      </c>
      <c r="Q6838" s="1">
        <v>0</v>
      </c>
      <c r="S6838" s="1">
        <v>0</v>
      </c>
      <c r="U6838" s="1">
        <v>0</v>
      </c>
      <c r="W6838" s="1">
        <v>0</v>
      </c>
      <c r="Y6838" s="1">
        <v>0</v>
      </c>
      <c r="AA6838" s="1">
        <v>0</v>
      </c>
      <c r="AC6838" s="1">
        <v>0</v>
      </c>
      <c r="AE6838" s="1">
        <v>0</v>
      </c>
      <c r="AG6838" s="1">
        <v>1</v>
      </c>
      <c r="AH6838" s="1">
        <v>0</v>
      </c>
    </row>
    <row r="6839" spans="1:34">
      <c r="A6839" s="1" t="s">
        <v>17488</v>
      </c>
      <c r="B6839" s="1" t="s">
        <v>17489</v>
      </c>
      <c r="C6839" s="1" t="s">
        <v>322</v>
      </c>
      <c r="D6839" s="1">
        <v>12</v>
      </c>
      <c r="E6839" s="4">
        <v>44785</v>
      </c>
      <c r="F6839" s="1" t="s">
        <v>17490</v>
      </c>
      <c r="G6839" s="1" t="s">
        <v>80</v>
      </c>
      <c r="H6839" s="1" t="s">
        <v>73</v>
      </c>
      <c r="I6839" s="1">
        <v>0.7</v>
      </c>
      <c r="J6839" s="1" t="s">
        <v>82</v>
      </c>
      <c r="K6839" s="1">
        <v>0.71</v>
      </c>
      <c r="L6839" s="1" t="s">
        <v>83</v>
      </c>
      <c r="M6839" s="1">
        <v>0.79</v>
      </c>
      <c r="N6839" s="1" t="s">
        <v>84</v>
      </c>
      <c r="O6839" s="1">
        <v>0.8</v>
      </c>
      <c r="P6839" s="1" t="s">
        <v>85</v>
      </c>
      <c r="Q6839" s="1">
        <v>0</v>
      </c>
      <c r="S6839" s="1">
        <v>0</v>
      </c>
      <c r="U6839" s="1">
        <v>0</v>
      </c>
      <c r="W6839" s="1">
        <v>0</v>
      </c>
      <c r="Y6839" s="1">
        <v>0</v>
      </c>
      <c r="AA6839" s="1">
        <v>0</v>
      </c>
      <c r="AC6839" s="1">
        <v>0</v>
      </c>
      <c r="AE6839" s="1">
        <v>0</v>
      </c>
      <c r="AG6839" s="1">
        <v>3</v>
      </c>
      <c r="AH6839" s="1">
        <v>0</v>
      </c>
    </row>
    <row r="6840" spans="1:34">
      <c r="A6840" s="1" t="s">
        <v>17491</v>
      </c>
      <c r="B6840" s="1" t="s">
        <v>17492</v>
      </c>
      <c r="C6840" s="1" t="s">
        <v>752</v>
      </c>
      <c r="D6840" s="1">
        <v>10</v>
      </c>
      <c r="E6840" s="1">
        <v>44300</v>
      </c>
      <c r="F6840" s="1" t="s">
        <v>20332</v>
      </c>
      <c r="G6840" s="1" t="s">
        <v>72</v>
      </c>
      <c r="H6840" s="1" t="s">
        <v>65</v>
      </c>
      <c r="I6840" s="1">
        <v>0.8</v>
      </c>
      <c r="J6840" s="1" t="s">
        <v>75</v>
      </c>
      <c r="K6840" s="1">
        <v>0</v>
      </c>
      <c r="M6840" s="1">
        <v>0</v>
      </c>
      <c r="O6840" s="1">
        <v>0</v>
      </c>
      <c r="Q6840" s="1">
        <v>0</v>
      </c>
      <c r="S6840" s="1">
        <v>0</v>
      </c>
      <c r="U6840" s="1">
        <v>0</v>
      </c>
      <c r="W6840" s="1">
        <v>0</v>
      </c>
      <c r="Y6840" s="1">
        <v>0</v>
      </c>
      <c r="AA6840" s="1">
        <v>0</v>
      </c>
      <c r="AC6840" s="1">
        <v>0</v>
      </c>
      <c r="AE6840" s="1">
        <v>0</v>
      </c>
      <c r="AG6840" s="1">
        <v>1</v>
      </c>
      <c r="AH6840" s="1">
        <v>0</v>
      </c>
    </row>
    <row r="6841" spans="1:34">
      <c r="A6841" s="1" t="s">
        <v>17493</v>
      </c>
      <c r="B6841" s="1" t="s">
        <v>17494</v>
      </c>
      <c r="C6841" s="1" t="s">
        <v>228</v>
      </c>
      <c r="D6841" s="1">
        <v>31</v>
      </c>
      <c r="E6841" s="4">
        <v>44711</v>
      </c>
      <c r="F6841" s="1" t="s">
        <v>17495</v>
      </c>
      <c r="G6841" s="1" t="s">
        <v>72</v>
      </c>
      <c r="H6841" s="1" t="s">
        <v>65</v>
      </c>
      <c r="I6841" s="1">
        <v>0.8</v>
      </c>
      <c r="J6841" s="1" t="s">
        <v>75</v>
      </c>
      <c r="K6841" s="1">
        <v>0</v>
      </c>
      <c r="M6841" s="1">
        <v>0</v>
      </c>
      <c r="O6841" s="1">
        <v>0</v>
      </c>
      <c r="Q6841" s="1">
        <v>0</v>
      </c>
      <c r="S6841" s="1">
        <v>0</v>
      </c>
      <c r="U6841" s="1">
        <v>0</v>
      </c>
      <c r="W6841" s="1">
        <v>0</v>
      </c>
      <c r="Y6841" s="1">
        <v>0</v>
      </c>
      <c r="AA6841" s="1">
        <v>0</v>
      </c>
      <c r="AC6841" s="1">
        <v>0</v>
      </c>
      <c r="AE6841" s="1">
        <v>0</v>
      </c>
      <c r="AG6841" s="1">
        <v>1</v>
      </c>
      <c r="AH6841" s="1">
        <v>0</v>
      </c>
    </row>
    <row r="6842" spans="1:34">
      <c r="A6842" s="1" t="s">
        <v>17496</v>
      </c>
      <c r="B6842" s="1" t="s">
        <v>17497</v>
      </c>
      <c r="C6842" s="1" t="s">
        <v>334</v>
      </c>
      <c r="D6842" s="1">
        <v>3</v>
      </c>
      <c r="E6842" s="4">
        <v>44680</v>
      </c>
      <c r="F6842" s="1" t="s">
        <v>17498</v>
      </c>
      <c r="G6842" s="1" t="s">
        <v>72</v>
      </c>
      <c r="H6842" s="1" t="s">
        <v>65</v>
      </c>
      <c r="I6842" s="1">
        <v>0.8</v>
      </c>
      <c r="J6842" s="1" t="s">
        <v>75</v>
      </c>
      <c r="K6842" s="1">
        <v>0</v>
      </c>
      <c r="M6842" s="1">
        <v>0</v>
      </c>
      <c r="O6842" s="1">
        <v>0</v>
      </c>
      <c r="Q6842" s="1">
        <v>0</v>
      </c>
      <c r="S6842" s="1">
        <v>0</v>
      </c>
      <c r="U6842" s="1">
        <v>0</v>
      </c>
      <c r="W6842" s="1">
        <v>0</v>
      </c>
      <c r="Y6842" s="1">
        <v>0</v>
      </c>
      <c r="AA6842" s="1">
        <v>0</v>
      </c>
      <c r="AC6842" s="1">
        <v>0</v>
      </c>
      <c r="AE6842" s="1">
        <v>0</v>
      </c>
      <c r="AG6842" s="1">
        <v>1</v>
      </c>
      <c r="AH6842" s="1">
        <v>0</v>
      </c>
    </row>
    <row r="6843" spans="1:34">
      <c r="A6843" s="1" t="s">
        <v>17499</v>
      </c>
      <c r="B6843" s="1" t="s">
        <v>17500</v>
      </c>
      <c r="C6843" s="1" t="s">
        <v>78</v>
      </c>
      <c r="D6843" s="1">
        <v>21</v>
      </c>
      <c r="E6843" s="1">
        <v>42338</v>
      </c>
      <c r="F6843" s="1" t="s">
        <v>20332</v>
      </c>
      <c r="G6843" s="1" t="s">
        <v>72</v>
      </c>
      <c r="H6843" s="1" t="s">
        <v>65</v>
      </c>
      <c r="I6843" s="1">
        <v>0.5</v>
      </c>
      <c r="J6843" s="1" t="s">
        <v>75</v>
      </c>
      <c r="K6843" s="1">
        <v>0</v>
      </c>
      <c r="M6843" s="1">
        <v>0</v>
      </c>
      <c r="O6843" s="1">
        <v>0</v>
      </c>
      <c r="Q6843" s="1">
        <v>0</v>
      </c>
      <c r="S6843" s="1">
        <v>0</v>
      </c>
      <c r="U6843" s="1">
        <v>0</v>
      </c>
      <c r="W6843" s="1">
        <v>0</v>
      </c>
      <c r="Y6843" s="1">
        <v>0</v>
      </c>
      <c r="AA6843" s="1">
        <v>0</v>
      </c>
      <c r="AC6843" s="1">
        <v>0</v>
      </c>
      <c r="AE6843" s="1">
        <v>0</v>
      </c>
      <c r="AG6843" s="1">
        <v>1</v>
      </c>
      <c r="AH6843" s="1">
        <v>0</v>
      </c>
    </row>
    <row r="6844" spans="1:34">
      <c r="A6844" s="1" t="s">
        <v>17501</v>
      </c>
      <c r="B6844" s="1" t="s">
        <v>17502</v>
      </c>
      <c r="C6844" s="1" t="s">
        <v>903</v>
      </c>
      <c r="H6844" s="1" t="s">
        <v>65</v>
      </c>
      <c r="I6844" s="1" t="s">
        <v>66</v>
      </c>
      <c r="V6844" s="1" t="s">
        <v>67</v>
      </c>
    </row>
    <row r="6845" spans="1:34">
      <c r="A6845" s="1" t="s">
        <v>17503</v>
      </c>
      <c r="B6845" s="1" t="s">
        <v>17504</v>
      </c>
      <c r="C6845" s="1" t="s">
        <v>78</v>
      </c>
      <c r="D6845" s="1">
        <v>3</v>
      </c>
      <c r="E6845" s="4">
        <v>44614</v>
      </c>
      <c r="F6845" s="1" t="s">
        <v>17505</v>
      </c>
      <c r="G6845" s="1" t="s">
        <v>72</v>
      </c>
      <c r="H6845" s="1" t="s">
        <v>73</v>
      </c>
      <c r="I6845" s="1">
        <v>0</v>
      </c>
      <c r="J6845" s="1" t="s">
        <v>434</v>
      </c>
      <c r="K6845" s="1">
        <v>0.4</v>
      </c>
      <c r="L6845" s="1" t="s">
        <v>75</v>
      </c>
      <c r="M6845" s="1">
        <v>0</v>
      </c>
      <c r="O6845" s="1">
        <v>0</v>
      </c>
      <c r="Q6845" s="1">
        <v>0</v>
      </c>
      <c r="S6845" s="1">
        <v>0</v>
      </c>
      <c r="U6845" s="1">
        <v>0</v>
      </c>
      <c r="W6845" s="1">
        <v>0</v>
      </c>
      <c r="Y6845" s="1">
        <v>0</v>
      </c>
      <c r="AA6845" s="1">
        <v>0</v>
      </c>
      <c r="AC6845" s="1">
        <v>0</v>
      </c>
      <c r="AE6845" s="1">
        <v>0</v>
      </c>
      <c r="AG6845" s="1">
        <v>2</v>
      </c>
      <c r="AH6845" s="1">
        <v>7500</v>
      </c>
    </row>
    <row r="6846" spans="1:34">
      <c r="A6846" s="1" t="s">
        <v>17506</v>
      </c>
      <c r="B6846" s="1" t="s">
        <v>17507</v>
      </c>
      <c r="C6846" s="1" t="s">
        <v>212</v>
      </c>
      <c r="D6846" s="1">
        <v>14</v>
      </c>
      <c r="E6846" s="4">
        <v>44681</v>
      </c>
      <c r="F6846" s="1" t="s">
        <v>17508</v>
      </c>
      <c r="G6846" s="1" t="s">
        <v>80</v>
      </c>
      <c r="H6846" s="1" t="s">
        <v>65</v>
      </c>
      <c r="I6846" s="1">
        <v>0.8</v>
      </c>
      <c r="J6846" s="1" t="s">
        <v>75</v>
      </c>
      <c r="K6846" s="1">
        <v>0</v>
      </c>
      <c r="M6846" s="1">
        <v>0</v>
      </c>
      <c r="O6846" s="1">
        <v>0</v>
      </c>
      <c r="Q6846" s="1">
        <v>0</v>
      </c>
      <c r="S6846" s="1">
        <v>0</v>
      </c>
      <c r="U6846" s="1">
        <v>0</v>
      </c>
      <c r="W6846" s="1">
        <v>0</v>
      </c>
      <c r="Y6846" s="1">
        <v>0</v>
      </c>
      <c r="AA6846" s="1">
        <v>0</v>
      </c>
      <c r="AC6846" s="1">
        <v>0</v>
      </c>
      <c r="AE6846" s="1">
        <v>0</v>
      </c>
      <c r="AG6846" s="1">
        <v>1</v>
      </c>
      <c r="AH6846" s="1">
        <v>0</v>
      </c>
    </row>
    <row r="6847" spans="1:34">
      <c r="A6847" s="1" t="s">
        <v>17509</v>
      </c>
      <c r="B6847" s="1" t="s">
        <v>17510</v>
      </c>
      <c r="C6847" s="1" t="s">
        <v>291</v>
      </c>
      <c r="D6847" s="1">
        <v>7</v>
      </c>
      <c r="E6847" s="4">
        <v>44641</v>
      </c>
      <c r="F6847" s="1" t="s">
        <v>17511</v>
      </c>
      <c r="G6847" s="1" t="s">
        <v>80</v>
      </c>
      <c r="H6847" s="1" t="s">
        <v>73</v>
      </c>
      <c r="I6847" s="1">
        <v>0</v>
      </c>
      <c r="J6847" s="1" t="s">
        <v>81</v>
      </c>
      <c r="K6847" s="1">
        <v>0.55000000000000004</v>
      </c>
      <c r="L6847" s="1" t="s">
        <v>82</v>
      </c>
      <c r="M6847" s="1">
        <v>0.65</v>
      </c>
      <c r="N6847" s="1" t="s">
        <v>83</v>
      </c>
      <c r="O6847" s="1">
        <v>0.75</v>
      </c>
      <c r="P6847" s="1" t="s">
        <v>84</v>
      </c>
      <c r="Q6847" s="1">
        <v>0.8</v>
      </c>
      <c r="R6847" s="1" t="s">
        <v>85</v>
      </c>
      <c r="S6847" s="1">
        <v>0</v>
      </c>
      <c r="U6847" s="1">
        <v>0</v>
      </c>
      <c r="W6847" s="1">
        <v>0</v>
      </c>
      <c r="Y6847" s="1">
        <v>0</v>
      </c>
      <c r="AA6847" s="1">
        <v>0</v>
      </c>
      <c r="AC6847" s="1">
        <v>0</v>
      </c>
      <c r="AE6847" s="1">
        <v>0</v>
      </c>
      <c r="AG6847" s="1">
        <v>4</v>
      </c>
      <c r="AH6847" s="1">
        <v>15000</v>
      </c>
    </row>
    <row r="6848" spans="1:34">
      <c r="A6848" s="1" t="s">
        <v>17512</v>
      </c>
      <c r="B6848" s="1" t="s">
        <v>17513</v>
      </c>
      <c r="C6848" s="1" t="s">
        <v>152</v>
      </c>
      <c r="D6848" s="1">
        <v>7</v>
      </c>
      <c r="E6848" s="1">
        <v>44294</v>
      </c>
      <c r="F6848" s="1" t="s">
        <v>20332</v>
      </c>
      <c r="G6848" s="1" t="s">
        <v>72</v>
      </c>
      <c r="H6848" s="1" t="s">
        <v>65</v>
      </c>
      <c r="I6848" s="1">
        <v>0.8</v>
      </c>
      <c r="J6848" s="1" t="s">
        <v>75</v>
      </c>
      <c r="K6848" s="1">
        <v>0</v>
      </c>
      <c r="M6848" s="1">
        <v>0</v>
      </c>
      <c r="O6848" s="1">
        <v>0</v>
      </c>
      <c r="Q6848" s="1">
        <v>0</v>
      </c>
      <c r="S6848" s="1">
        <v>0</v>
      </c>
      <c r="U6848" s="1">
        <v>0</v>
      </c>
      <c r="W6848" s="1">
        <v>0</v>
      </c>
      <c r="Y6848" s="1">
        <v>0</v>
      </c>
      <c r="AA6848" s="1">
        <v>0</v>
      </c>
      <c r="AC6848" s="1">
        <v>0</v>
      </c>
      <c r="AE6848" s="1">
        <v>0</v>
      </c>
      <c r="AG6848" s="1">
        <v>1</v>
      </c>
      <c r="AH6848" s="1">
        <v>0</v>
      </c>
    </row>
    <row r="6849" spans="1:34">
      <c r="A6849" s="1" t="s">
        <v>17514</v>
      </c>
      <c r="B6849" s="1" t="s">
        <v>17515</v>
      </c>
      <c r="C6849" s="1" t="s">
        <v>287</v>
      </c>
      <c r="D6849" s="1">
        <v>7</v>
      </c>
      <c r="E6849" s="1">
        <v>44299</v>
      </c>
      <c r="F6849" s="1" t="s">
        <v>20332</v>
      </c>
      <c r="G6849" s="1" t="s">
        <v>72</v>
      </c>
      <c r="H6849" s="1" t="s">
        <v>65</v>
      </c>
      <c r="I6849" s="1">
        <v>0.8</v>
      </c>
      <c r="J6849" s="1" t="s">
        <v>75</v>
      </c>
      <c r="K6849" s="1">
        <v>0</v>
      </c>
      <c r="M6849" s="1">
        <v>0</v>
      </c>
      <c r="O6849" s="1">
        <v>0</v>
      </c>
      <c r="Q6849" s="1">
        <v>0</v>
      </c>
      <c r="S6849" s="1">
        <v>0</v>
      </c>
      <c r="U6849" s="1">
        <v>0</v>
      </c>
      <c r="W6849" s="1">
        <v>0</v>
      </c>
      <c r="Y6849" s="1">
        <v>0</v>
      </c>
      <c r="AA6849" s="1">
        <v>0</v>
      </c>
      <c r="AC6849" s="1">
        <v>0</v>
      </c>
      <c r="AE6849" s="1">
        <v>0</v>
      </c>
      <c r="AG6849" s="1">
        <v>1</v>
      </c>
      <c r="AH6849" s="1">
        <v>0</v>
      </c>
    </row>
    <row r="6850" spans="1:34">
      <c r="A6850" s="1" t="s">
        <v>17516</v>
      </c>
      <c r="B6850" s="1" t="s">
        <v>17517</v>
      </c>
      <c r="C6850" s="1" t="s">
        <v>322</v>
      </c>
      <c r="D6850" s="1">
        <v>7</v>
      </c>
      <c r="E6850" s="4">
        <v>44686</v>
      </c>
      <c r="F6850" s="1" t="s">
        <v>17518</v>
      </c>
      <c r="G6850" s="1" t="s">
        <v>72</v>
      </c>
      <c r="H6850" s="1" t="s">
        <v>65</v>
      </c>
      <c r="I6850" s="1">
        <v>0.5</v>
      </c>
      <c r="J6850" s="1" t="s">
        <v>75</v>
      </c>
      <c r="K6850" s="1">
        <v>0</v>
      </c>
      <c r="M6850" s="1">
        <v>0</v>
      </c>
      <c r="O6850" s="1">
        <v>0</v>
      </c>
      <c r="Q6850" s="1">
        <v>0</v>
      </c>
      <c r="S6850" s="1">
        <v>0</v>
      </c>
      <c r="U6850" s="1">
        <v>0</v>
      </c>
      <c r="W6850" s="1">
        <v>0</v>
      </c>
      <c r="Y6850" s="1">
        <v>0</v>
      </c>
      <c r="AA6850" s="1">
        <v>0</v>
      </c>
      <c r="AC6850" s="1">
        <v>0</v>
      </c>
      <c r="AE6850" s="1">
        <v>0</v>
      </c>
      <c r="AG6850" s="1">
        <v>1</v>
      </c>
      <c r="AH6850" s="1">
        <v>0</v>
      </c>
    </row>
    <row r="6851" spans="1:34">
      <c r="A6851" s="1" t="s">
        <v>17519</v>
      </c>
      <c r="B6851" s="1" t="s">
        <v>17520</v>
      </c>
      <c r="C6851" s="1" t="s">
        <v>92</v>
      </c>
      <c r="H6851" s="1" t="s">
        <v>65</v>
      </c>
      <c r="I6851" s="1" t="s">
        <v>66</v>
      </c>
      <c r="V6851" s="1" t="s">
        <v>67</v>
      </c>
    </row>
    <row r="6852" spans="1:34">
      <c r="A6852" s="1" t="s">
        <v>17521</v>
      </c>
      <c r="B6852" s="1" t="s">
        <v>17522</v>
      </c>
      <c r="C6852" s="1" t="s">
        <v>65</v>
      </c>
      <c r="D6852" s="1">
        <v>11</v>
      </c>
      <c r="E6852" s="4">
        <v>44670</v>
      </c>
      <c r="F6852" s="1" t="s">
        <v>17523</v>
      </c>
      <c r="G6852" s="1" t="s">
        <v>72</v>
      </c>
      <c r="H6852" s="1" t="s">
        <v>73</v>
      </c>
      <c r="I6852" s="1">
        <v>0</v>
      </c>
      <c r="J6852" s="1" t="s">
        <v>434</v>
      </c>
      <c r="K6852" s="1">
        <v>0.5</v>
      </c>
      <c r="L6852" s="1" t="s">
        <v>75</v>
      </c>
      <c r="M6852" s="1">
        <v>0</v>
      </c>
      <c r="O6852" s="1">
        <v>0</v>
      </c>
      <c r="Q6852" s="1">
        <v>0</v>
      </c>
      <c r="S6852" s="1">
        <v>0</v>
      </c>
      <c r="U6852" s="1">
        <v>0</v>
      </c>
      <c r="W6852" s="1">
        <v>0</v>
      </c>
      <c r="Y6852" s="1">
        <v>0</v>
      </c>
      <c r="AA6852" s="1">
        <v>0</v>
      </c>
      <c r="AC6852" s="1">
        <v>0</v>
      </c>
      <c r="AE6852" s="1">
        <v>0</v>
      </c>
      <c r="AG6852" s="1">
        <v>2</v>
      </c>
      <c r="AH6852" s="1">
        <v>7500</v>
      </c>
    </row>
    <row r="6853" spans="1:34">
      <c r="A6853" s="1" t="s">
        <v>17524</v>
      </c>
      <c r="B6853" s="1" t="s">
        <v>17525</v>
      </c>
      <c r="C6853" s="1" t="s">
        <v>506</v>
      </c>
      <c r="D6853" s="1">
        <v>6</v>
      </c>
      <c r="E6853" s="4">
        <v>44651</v>
      </c>
      <c r="F6853" s="1" t="s">
        <v>17526</v>
      </c>
      <c r="G6853" s="1" t="s">
        <v>80</v>
      </c>
      <c r="H6853" s="1" t="s">
        <v>73</v>
      </c>
      <c r="I6853" s="1">
        <v>0</v>
      </c>
      <c r="J6853" s="1" t="s">
        <v>89</v>
      </c>
      <c r="K6853" s="1">
        <v>0.7</v>
      </c>
      <c r="L6853" s="1" t="s">
        <v>82</v>
      </c>
      <c r="M6853" s="1">
        <v>0.73</v>
      </c>
      <c r="N6853" s="1" t="s">
        <v>83</v>
      </c>
      <c r="O6853" s="1">
        <v>0.78</v>
      </c>
      <c r="P6853" s="1" t="s">
        <v>84</v>
      </c>
      <c r="Q6853" s="1">
        <v>0.8</v>
      </c>
      <c r="R6853" s="1" t="s">
        <v>85</v>
      </c>
      <c r="S6853" s="1">
        <v>0</v>
      </c>
      <c r="U6853" s="1">
        <v>0</v>
      </c>
      <c r="W6853" s="1">
        <v>0</v>
      </c>
      <c r="Y6853" s="1">
        <v>0</v>
      </c>
      <c r="AA6853" s="1">
        <v>0</v>
      </c>
      <c r="AC6853" s="1">
        <v>0</v>
      </c>
      <c r="AE6853" s="1">
        <v>0</v>
      </c>
      <c r="AG6853" s="1">
        <v>4</v>
      </c>
      <c r="AH6853" s="1">
        <v>12000</v>
      </c>
    </row>
    <row r="6854" spans="1:34">
      <c r="A6854" s="1" t="s">
        <v>17527</v>
      </c>
      <c r="B6854" s="1" t="s">
        <v>17528</v>
      </c>
      <c r="C6854" s="1" t="s">
        <v>146</v>
      </c>
      <c r="D6854" s="1">
        <v>40</v>
      </c>
      <c r="E6854" s="4">
        <v>44559</v>
      </c>
      <c r="F6854" s="1" t="s">
        <v>17529</v>
      </c>
      <c r="G6854" s="1" t="s">
        <v>72</v>
      </c>
      <c r="H6854" s="1" t="s">
        <v>65</v>
      </c>
      <c r="I6854" s="1">
        <v>0.8</v>
      </c>
      <c r="J6854" s="1" t="s">
        <v>75</v>
      </c>
      <c r="K6854" s="1">
        <v>0</v>
      </c>
      <c r="M6854" s="1">
        <v>0</v>
      </c>
      <c r="O6854" s="1">
        <v>0</v>
      </c>
      <c r="Q6854" s="1">
        <v>0</v>
      </c>
      <c r="S6854" s="1">
        <v>0</v>
      </c>
      <c r="U6854" s="1">
        <v>0</v>
      </c>
      <c r="W6854" s="1">
        <v>0</v>
      </c>
      <c r="Y6854" s="1">
        <v>0</v>
      </c>
      <c r="AA6854" s="1">
        <v>0</v>
      </c>
      <c r="AC6854" s="1">
        <v>0</v>
      </c>
      <c r="AE6854" s="1">
        <v>0</v>
      </c>
      <c r="AG6854" s="1">
        <v>1</v>
      </c>
      <c r="AH6854" s="1">
        <v>0</v>
      </c>
    </row>
    <row r="6855" spans="1:34">
      <c r="A6855" s="1" t="s">
        <v>17530</v>
      </c>
      <c r="B6855" s="1" t="s">
        <v>17531</v>
      </c>
      <c r="C6855" s="1" t="s">
        <v>506</v>
      </c>
      <c r="D6855" s="1">
        <v>10</v>
      </c>
      <c r="E6855" s="1">
        <v>43578</v>
      </c>
      <c r="F6855" s="1" t="s">
        <v>20332</v>
      </c>
      <c r="G6855" s="1" t="s">
        <v>72</v>
      </c>
      <c r="H6855" s="1" t="s">
        <v>73</v>
      </c>
      <c r="I6855" s="1">
        <v>0</v>
      </c>
      <c r="J6855" s="1" t="s">
        <v>434</v>
      </c>
      <c r="K6855" s="1">
        <v>0.6</v>
      </c>
      <c r="L6855" s="1" t="s">
        <v>75</v>
      </c>
      <c r="M6855" s="1">
        <v>0</v>
      </c>
      <c r="O6855" s="1">
        <v>0</v>
      </c>
      <c r="Q6855" s="1">
        <v>0</v>
      </c>
      <c r="S6855" s="1">
        <v>0</v>
      </c>
      <c r="U6855" s="1">
        <v>0</v>
      </c>
      <c r="W6855" s="1">
        <v>0</v>
      </c>
      <c r="Y6855" s="1">
        <v>0</v>
      </c>
      <c r="AA6855" s="1">
        <v>0</v>
      </c>
      <c r="AC6855" s="1">
        <v>0</v>
      </c>
      <c r="AE6855" s="1">
        <v>0</v>
      </c>
      <c r="AG6855" s="1">
        <v>2</v>
      </c>
      <c r="AH6855" s="1">
        <v>7500</v>
      </c>
    </row>
    <row r="6856" spans="1:34">
      <c r="A6856" s="1" t="s">
        <v>17532</v>
      </c>
      <c r="B6856" s="1" t="s">
        <v>17533</v>
      </c>
      <c r="C6856" s="1" t="s">
        <v>506</v>
      </c>
      <c r="D6856" s="1">
        <v>12</v>
      </c>
      <c r="E6856" s="4">
        <v>44672</v>
      </c>
      <c r="F6856" s="1" t="s">
        <v>17534</v>
      </c>
      <c r="G6856" s="1" t="s">
        <v>72</v>
      </c>
      <c r="H6856" s="1" t="s">
        <v>65</v>
      </c>
      <c r="I6856" s="1">
        <v>0.8</v>
      </c>
      <c r="J6856" s="1" t="s">
        <v>75</v>
      </c>
      <c r="K6856" s="1">
        <v>0</v>
      </c>
      <c r="M6856" s="1">
        <v>0</v>
      </c>
      <c r="O6856" s="1">
        <v>0</v>
      </c>
      <c r="Q6856" s="1">
        <v>0</v>
      </c>
      <c r="S6856" s="1">
        <v>0</v>
      </c>
      <c r="U6856" s="1">
        <v>0</v>
      </c>
      <c r="W6856" s="1">
        <v>0</v>
      </c>
      <c r="Y6856" s="1">
        <v>0</v>
      </c>
      <c r="AA6856" s="1">
        <v>0</v>
      </c>
      <c r="AC6856" s="1">
        <v>0</v>
      </c>
      <c r="AE6856" s="1">
        <v>0</v>
      </c>
      <c r="AG6856" s="1">
        <v>1</v>
      </c>
      <c r="AH6856" s="1">
        <v>0</v>
      </c>
    </row>
    <row r="6857" spans="1:34">
      <c r="A6857" s="1" t="s">
        <v>17535</v>
      </c>
      <c r="B6857" s="1" t="s">
        <v>17536</v>
      </c>
      <c r="C6857" s="1" t="s">
        <v>259</v>
      </c>
      <c r="D6857" s="1">
        <v>5</v>
      </c>
      <c r="E6857" s="4">
        <v>44642</v>
      </c>
      <c r="F6857" s="1" t="s">
        <v>17537</v>
      </c>
      <c r="G6857" s="1" t="s">
        <v>72</v>
      </c>
      <c r="H6857" s="1" t="s">
        <v>65</v>
      </c>
      <c r="I6857" s="1">
        <v>0.8</v>
      </c>
      <c r="J6857" s="1" t="s">
        <v>75</v>
      </c>
      <c r="K6857" s="1">
        <v>0</v>
      </c>
      <c r="M6857" s="1">
        <v>0</v>
      </c>
      <c r="O6857" s="1">
        <v>0</v>
      </c>
      <c r="Q6857" s="1">
        <v>0</v>
      </c>
      <c r="S6857" s="1">
        <v>0</v>
      </c>
      <c r="U6857" s="1">
        <v>0</v>
      </c>
      <c r="W6857" s="1">
        <v>0</v>
      </c>
      <c r="Y6857" s="1">
        <v>0</v>
      </c>
      <c r="AA6857" s="1">
        <v>0</v>
      </c>
      <c r="AC6857" s="1">
        <v>0</v>
      </c>
      <c r="AE6857" s="1">
        <v>0</v>
      </c>
      <c r="AG6857" s="1">
        <v>1</v>
      </c>
      <c r="AH6857" s="1">
        <v>0</v>
      </c>
    </row>
    <row r="6858" spans="1:34">
      <c r="A6858" s="1" t="s">
        <v>17538</v>
      </c>
      <c r="B6858" s="1" t="s">
        <v>17539</v>
      </c>
      <c r="C6858" s="1" t="s">
        <v>626</v>
      </c>
      <c r="D6858" s="1">
        <v>46</v>
      </c>
      <c r="E6858" s="1">
        <v>43067</v>
      </c>
      <c r="F6858" s="1" t="s">
        <v>20340</v>
      </c>
      <c r="G6858" s="1" t="s">
        <v>20341</v>
      </c>
      <c r="H6858" s="1" t="s">
        <v>73</v>
      </c>
      <c r="I6858" s="1">
        <v>0</v>
      </c>
      <c r="J6858" s="1" t="s">
        <v>74</v>
      </c>
      <c r="K6858" s="1">
        <v>0.7</v>
      </c>
      <c r="L6858" s="1" t="s">
        <v>82</v>
      </c>
      <c r="M6858" s="1">
        <v>0.7</v>
      </c>
      <c r="N6858" s="1" t="s">
        <v>83</v>
      </c>
      <c r="O6858" s="1">
        <v>0.8</v>
      </c>
      <c r="P6858" s="1" t="s">
        <v>84</v>
      </c>
      <c r="Q6858" s="1">
        <v>0.8</v>
      </c>
      <c r="R6858" s="1" t="s">
        <v>85</v>
      </c>
      <c r="S6858" s="1">
        <v>0</v>
      </c>
      <c r="U6858" s="1">
        <v>0</v>
      </c>
      <c r="W6858" s="1">
        <v>0</v>
      </c>
      <c r="Y6858" s="1">
        <v>0</v>
      </c>
      <c r="AA6858" s="1">
        <v>0</v>
      </c>
      <c r="AC6858" s="1">
        <v>0</v>
      </c>
      <c r="AE6858" s="1">
        <v>0</v>
      </c>
      <c r="AG6858" s="1">
        <v>4</v>
      </c>
      <c r="AH6858" s="1">
        <v>10000</v>
      </c>
    </row>
    <row r="6859" spans="1:34">
      <c r="A6859" s="1" t="s">
        <v>17540</v>
      </c>
      <c r="B6859" s="1" t="s">
        <v>17541</v>
      </c>
      <c r="C6859" s="1" t="s">
        <v>159</v>
      </c>
      <c r="D6859" s="1">
        <v>2</v>
      </c>
      <c r="E6859" s="1">
        <v>44310</v>
      </c>
      <c r="F6859" s="1" t="s">
        <v>20332</v>
      </c>
      <c r="G6859" s="1" t="s">
        <v>72</v>
      </c>
      <c r="H6859" s="1" t="s">
        <v>73</v>
      </c>
      <c r="I6859" s="1">
        <v>0</v>
      </c>
      <c r="J6859" s="1" t="s">
        <v>74</v>
      </c>
      <c r="K6859" s="1">
        <v>0.7</v>
      </c>
      <c r="L6859" s="1" t="s">
        <v>75</v>
      </c>
      <c r="M6859" s="1">
        <v>0</v>
      </c>
      <c r="O6859" s="1">
        <v>0</v>
      </c>
      <c r="Q6859" s="1">
        <v>0</v>
      </c>
      <c r="S6859" s="1">
        <v>0</v>
      </c>
      <c r="U6859" s="1">
        <v>0</v>
      </c>
      <c r="W6859" s="1">
        <v>0</v>
      </c>
      <c r="Y6859" s="1">
        <v>0</v>
      </c>
      <c r="AA6859" s="1">
        <v>0</v>
      </c>
      <c r="AC6859" s="1">
        <v>0</v>
      </c>
      <c r="AE6859" s="1">
        <v>0</v>
      </c>
      <c r="AG6859" s="1">
        <v>2</v>
      </c>
      <c r="AH6859" s="1">
        <v>10000</v>
      </c>
    </row>
    <row r="6860" spans="1:34">
      <c r="A6860" s="1" t="s">
        <v>17542</v>
      </c>
      <c r="B6860" s="1" t="s">
        <v>17543</v>
      </c>
      <c r="C6860" s="1" t="s">
        <v>190</v>
      </c>
      <c r="D6860" s="1">
        <v>47</v>
      </c>
      <c r="E6860" s="1">
        <v>40284</v>
      </c>
      <c r="F6860" s="1" t="s">
        <v>20332</v>
      </c>
      <c r="G6860" s="1" t="s">
        <v>72</v>
      </c>
      <c r="H6860" s="1" t="s">
        <v>65</v>
      </c>
      <c r="I6860" s="1">
        <v>0.3</v>
      </c>
      <c r="J6860" s="1" t="s">
        <v>75</v>
      </c>
      <c r="K6860" s="1">
        <v>0</v>
      </c>
      <c r="M6860" s="1">
        <v>0</v>
      </c>
      <c r="O6860" s="1">
        <v>0</v>
      </c>
      <c r="Q6860" s="1">
        <v>0</v>
      </c>
      <c r="S6860" s="1">
        <v>0</v>
      </c>
      <c r="U6860" s="1">
        <v>0</v>
      </c>
      <c r="W6860" s="1">
        <v>0</v>
      </c>
      <c r="Y6860" s="1">
        <v>0</v>
      </c>
      <c r="AA6860" s="1">
        <v>0</v>
      </c>
      <c r="AC6860" s="1">
        <v>0</v>
      </c>
      <c r="AE6860" s="1">
        <v>0</v>
      </c>
      <c r="AG6860" s="1">
        <v>1</v>
      </c>
      <c r="AH6860" s="1">
        <v>0</v>
      </c>
    </row>
    <row r="6861" spans="1:34">
      <c r="A6861" s="1" t="s">
        <v>17544</v>
      </c>
      <c r="B6861" s="1" t="s">
        <v>17545</v>
      </c>
      <c r="C6861" s="1" t="s">
        <v>167</v>
      </c>
      <c r="D6861" s="1">
        <v>19</v>
      </c>
      <c r="E6861" s="1">
        <v>44091</v>
      </c>
      <c r="F6861" s="1" t="s">
        <v>20332</v>
      </c>
      <c r="G6861" s="1" t="s">
        <v>72</v>
      </c>
      <c r="H6861" s="1" t="s">
        <v>73</v>
      </c>
      <c r="I6861" s="1">
        <v>0</v>
      </c>
      <c r="J6861" s="1" t="s">
        <v>20840</v>
      </c>
      <c r="K6861" s="1">
        <v>0.6</v>
      </c>
      <c r="L6861" s="1" t="s">
        <v>75</v>
      </c>
      <c r="M6861" s="1">
        <v>0</v>
      </c>
      <c r="O6861" s="1">
        <v>0</v>
      </c>
      <c r="Q6861" s="1">
        <v>0</v>
      </c>
      <c r="S6861" s="1">
        <v>0</v>
      </c>
      <c r="U6861" s="1">
        <v>0</v>
      </c>
      <c r="W6861" s="1">
        <v>0</v>
      </c>
      <c r="Y6861" s="1">
        <v>0</v>
      </c>
      <c r="AA6861" s="1">
        <v>0</v>
      </c>
      <c r="AC6861" s="1">
        <v>0</v>
      </c>
      <c r="AE6861" s="1">
        <v>0</v>
      </c>
      <c r="AG6861" s="1">
        <v>2</v>
      </c>
      <c r="AH6861" s="1">
        <v>8125</v>
      </c>
    </row>
    <row r="6862" spans="1:34">
      <c r="A6862" s="1" t="s">
        <v>17546</v>
      </c>
      <c r="B6862" s="1" t="s">
        <v>17547</v>
      </c>
      <c r="C6862" s="1" t="s">
        <v>327</v>
      </c>
      <c r="D6862" s="1">
        <v>16</v>
      </c>
      <c r="E6862" s="4">
        <v>44592</v>
      </c>
      <c r="F6862" s="1" t="s">
        <v>17548</v>
      </c>
      <c r="G6862" s="1" t="s">
        <v>72</v>
      </c>
      <c r="H6862" s="1" t="s">
        <v>65</v>
      </c>
      <c r="I6862" s="1">
        <v>0.2</v>
      </c>
      <c r="J6862" s="1" t="s">
        <v>75</v>
      </c>
      <c r="K6862" s="1">
        <v>0</v>
      </c>
      <c r="M6862" s="1">
        <v>0</v>
      </c>
      <c r="O6862" s="1">
        <v>0</v>
      </c>
      <c r="Q6862" s="1">
        <v>0</v>
      </c>
      <c r="S6862" s="1">
        <v>0</v>
      </c>
      <c r="U6862" s="1">
        <v>0</v>
      </c>
      <c r="W6862" s="1">
        <v>0</v>
      </c>
      <c r="Y6862" s="1">
        <v>0</v>
      </c>
      <c r="AA6862" s="1">
        <v>0</v>
      </c>
      <c r="AC6862" s="1">
        <v>0</v>
      </c>
      <c r="AE6862" s="1">
        <v>0</v>
      </c>
      <c r="AG6862" s="1">
        <v>1</v>
      </c>
      <c r="AH6862" s="1">
        <v>0</v>
      </c>
    </row>
    <row r="6863" spans="1:34">
      <c r="A6863" s="1" t="s">
        <v>17549</v>
      </c>
      <c r="B6863" s="1" t="s">
        <v>17550</v>
      </c>
      <c r="C6863" s="1" t="s">
        <v>1916</v>
      </c>
      <c r="D6863" s="1">
        <v>71</v>
      </c>
      <c r="E6863" s="4">
        <v>44558</v>
      </c>
      <c r="F6863" s="1" t="s">
        <v>17551</v>
      </c>
      <c r="G6863" s="1" t="s">
        <v>72</v>
      </c>
      <c r="H6863" s="1" t="s">
        <v>73</v>
      </c>
      <c r="I6863" s="1">
        <v>0</v>
      </c>
      <c r="J6863" s="1" t="s">
        <v>74</v>
      </c>
      <c r="K6863" s="1">
        <v>0.7</v>
      </c>
      <c r="L6863" s="1" t="s">
        <v>75</v>
      </c>
      <c r="M6863" s="1">
        <v>0</v>
      </c>
      <c r="O6863" s="1">
        <v>0</v>
      </c>
      <c r="Q6863" s="1">
        <v>0</v>
      </c>
      <c r="S6863" s="1">
        <v>0</v>
      </c>
      <c r="U6863" s="1">
        <v>0</v>
      </c>
      <c r="W6863" s="1">
        <v>0</v>
      </c>
      <c r="Y6863" s="1">
        <v>0</v>
      </c>
      <c r="AA6863" s="1">
        <v>0</v>
      </c>
      <c r="AC6863" s="1">
        <v>0</v>
      </c>
      <c r="AE6863" s="1">
        <v>0</v>
      </c>
      <c r="AG6863" s="1">
        <v>2</v>
      </c>
      <c r="AH6863" s="1">
        <v>10000</v>
      </c>
    </row>
    <row r="6864" spans="1:34">
      <c r="A6864" s="1" t="s">
        <v>17552</v>
      </c>
      <c r="B6864" s="1" t="s">
        <v>17553</v>
      </c>
      <c r="C6864" s="1" t="s">
        <v>159</v>
      </c>
      <c r="D6864" s="1">
        <v>51</v>
      </c>
      <c r="E6864" s="1">
        <v>41908</v>
      </c>
      <c r="F6864" s="1" t="s">
        <v>20332</v>
      </c>
      <c r="G6864" s="1" t="s">
        <v>72</v>
      </c>
      <c r="H6864" s="1" t="s">
        <v>73</v>
      </c>
      <c r="I6864" s="1">
        <v>0</v>
      </c>
      <c r="J6864" s="1" t="s">
        <v>74</v>
      </c>
      <c r="K6864" s="1">
        <v>0.55000000000000004</v>
      </c>
      <c r="L6864" s="1" t="s">
        <v>75</v>
      </c>
      <c r="M6864" s="1">
        <v>0</v>
      </c>
      <c r="O6864" s="1">
        <v>0</v>
      </c>
      <c r="Q6864" s="1">
        <v>0</v>
      </c>
      <c r="S6864" s="1">
        <v>0</v>
      </c>
      <c r="U6864" s="1">
        <v>0</v>
      </c>
      <c r="W6864" s="1">
        <v>0</v>
      </c>
      <c r="Y6864" s="1">
        <v>0</v>
      </c>
      <c r="AA6864" s="1">
        <v>0</v>
      </c>
      <c r="AC6864" s="1">
        <v>0</v>
      </c>
      <c r="AE6864" s="1">
        <v>0</v>
      </c>
      <c r="AG6864" s="1">
        <v>2</v>
      </c>
      <c r="AH6864" s="1">
        <v>10000</v>
      </c>
    </row>
    <row r="6865" spans="1:34">
      <c r="A6865" s="1" t="s">
        <v>17554</v>
      </c>
      <c r="B6865" s="1" t="s">
        <v>17555</v>
      </c>
      <c r="C6865" s="1" t="s">
        <v>78</v>
      </c>
      <c r="D6865" s="1">
        <v>10</v>
      </c>
      <c r="E6865" s="1">
        <v>41044</v>
      </c>
      <c r="F6865" s="1" t="s">
        <v>20340</v>
      </c>
      <c r="G6865" s="1" t="s">
        <v>20341</v>
      </c>
      <c r="H6865" s="1" t="s">
        <v>73</v>
      </c>
      <c r="I6865" s="1">
        <v>0.2</v>
      </c>
      <c r="J6865" s="1" t="s">
        <v>82</v>
      </c>
      <c r="K6865" s="1">
        <v>0.3</v>
      </c>
      <c r="L6865" s="1" t="s">
        <v>83</v>
      </c>
      <c r="M6865" s="1">
        <v>0.4</v>
      </c>
      <c r="N6865" s="1" t="s">
        <v>84</v>
      </c>
      <c r="O6865" s="1">
        <v>0.6</v>
      </c>
      <c r="P6865" s="1" t="s">
        <v>85</v>
      </c>
      <c r="Q6865" s="1">
        <v>0</v>
      </c>
      <c r="S6865" s="1">
        <v>0</v>
      </c>
      <c r="U6865" s="1">
        <v>0</v>
      </c>
      <c r="W6865" s="1">
        <v>0</v>
      </c>
      <c r="Y6865" s="1">
        <v>0</v>
      </c>
      <c r="AA6865" s="1">
        <v>0</v>
      </c>
      <c r="AC6865" s="1">
        <v>0</v>
      </c>
      <c r="AE6865" s="1">
        <v>0</v>
      </c>
      <c r="AG6865" s="1">
        <v>3</v>
      </c>
      <c r="AH6865" s="1">
        <v>0</v>
      </c>
    </row>
    <row r="6866" spans="1:34">
      <c r="A6866" s="1" t="s">
        <v>17556</v>
      </c>
      <c r="B6866" s="1" t="s">
        <v>17557</v>
      </c>
      <c r="C6866" s="1" t="s">
        <v>92</v>
      </c>
      <c r="H6866" s="1" t="s">
        <v>65</v>
      </c>
      <c r="I6866" s="1" t="s">
        <v>66</v>
      </c>
      <c r="V6866" s="1" t="s">
        <v>67</v>
      </c>
    </row>
    <row r="6867" spans="1:34">
      <c r="A6867" s="1" t="s">
        <v>17558</v>
      </c>
      <c r="B6867" s="1" t="s">
        <v>17559</v>
      </c>
      <c r="C6867" s="1" t="s">
        <v>350</v>
      </c>
      <c r="D6867" s="1">
        <v>59</v>
      </c>
      <c r="E6867" s="1">
        <v>41213</v>
      </c>
      <c r="F6867" s="1" t="s">
        <v>20332</v>
      </c>
      <c r="G6867" s="1" t="s">
        <v>72</v>
      </c>
      <c r="H6867" s="1" t="s">
        <v>65</v>
      </c>
      <c r="I6867" s="1">
        <v>0.6</v>
      </c>
      <c r="J6867" s="1" t="s">
        <v>75</v>
      </c>
      <c r="K6867" s="1">
        <v>0</v>
      </c>
      <c r="M6867" s="1">
        <v>0</v>
      </c>
      <c r="O6867" s="1">
        <v>0</v>
      </c>
      <c r="Q6867" s="1">
        <v>0</v>
      </c>
      <c r="S6867" s="1">
        <v>0</v>
      </c>
      <c r="U6867" s="1">
        <v>0</v>
      </c>
      <c r="W6867" s="1">
        <v>0</v>
      </c>
      <c r="Y6867" s="1">
        <v>0</v>
      </c>
      <c r="AA6867" s="1">
        <v>0</v>
      </c>
      <c r="AC6867" s="1">
        <v>0</v>
      </c>
      <c r="AE6867" s="1">
        <v>0</v>
      </c>
      <c r="AG6867" s="1">
        <v>1</v>
      </c>
      <c r="AH6867" s="1">
        <v>0</v>
      </c>
    </row>
    <row r="6868" spans="1:34">
      <c r="A6868" s="1" t="s">
        <v>17560</v>
      </c>
      <c r="B6868" s="1" t="s">
        <v>17561</v>
      </c>
      <c r="C6868" s="1" t="s">
        <v>118</v>
      </c>
      <c r="D6868" s="1">
        <v>35</v>
      </c>
      <c r="E6868" s="1">
        <v>41886</v>
      </c>
      <c r="F6868" s="1" t="s">
        <v>20332</v>
      </c>
      <c r="G6868" s="1" t="s">
        <v>72</v>
      </c>
      <c r="H6868" s="1" t="s">
        <v>73</v>
      </c>
      <c r="I6868" s="1">
        <v>0</v>
      </c>
      <c r="J6868" s="1" t="s">
        <v>89</v>
      </c>
      <c r="K6868" s="1">
        <v>0.8</v>
      </c>
      <c r="L6868" s="1" t="s">
        <v>75</v>
      </c>
      <c r="M6868" s="1">
        <v>0</v>
      </c>
      <c r="O6868" s="1">
        <v>0</v>
      </c>
      <c r="Q6868" s="1">
        <v>0</v>
      </c>
      <c r="S6868" s="1">
        <v>0</v>
      </c>
      <c r="U6868" s="1">
        <v>0</v>
      </c>
      <c r="W6868" s="1">
        <v>0</v>
      </c>
      <c r="Y6868" s="1">
        <v>0</v>
      </c>
      <c r="AA6868" s="1">
        <v>0</v>
      </c>
      <c r="AC6868" s="1">
        <v>0</v>
      </c>
      <c r="AE6868" s="1">
        <v>0</v>
      </c>
      <c r="AG6868" s="1">
        <v>2</v>
      </c>
      <c r="AH6868" s="1">
        <v>12000</v>
      </c>
    </row>
    <row r="6869" spans="1:34">
      <c r="A6869" s="1" t="s">
        <v>17562</v>
      </c>
      <c r="B6869" s="1" t="s">
        <v>17563</v>
      </c>
      <c r="C6869" s="1" t="s">
        <v>218</v>
      </c>
      <c r="D6869" s="1">
        <v>17</v>
      </c>
      <c r="E6869" s="1">
        <v>41110</v>
      </c>
      <c r="F6869" s="1" t="s">
        <v>20332</v>
      </c>
      <c r="G6869" s="1" t="s">
        <v>72</v>
      </c>
      <c r="H6869" s="1" t="s">
        <v>65</v>
      </c>
      <c r="I6869" s="1">
        <v>0.8</v>
      </c>
      <c r="J6869" s="1" t="s">
        <v>75</v>
      </c>
      <c r="K6869" s="1">
        <v>0</v>
      </c>
      <c r="M6869" s="1">
        <v>0</v>
      </c>
      <c r="O6869" s="1">
        <v>0</v>
      </c>
      <c r="Q6869" s="1">
        <v>0</v>
      </c>
      <c r="S6869" s="1">
        <v>0</v>
      </c>
      <c r="U6869" s="1">
        <v>0</v>
      </c>
      <c r="W6869" s="1">
        <v>0</v>
      </c>
      <c r="Y6869" s="1">
        <v>0</v>
      </c>
      <c r="AA6869" s="1">
        <v>0</v>
      </c>
      <c r="AC6869" s="1">
        <v>0</v>
      </c>
      <c r="AE6869" s="1">
        <v>0</v>
      </c>
      <c r="AG6869" s="1">
        <v>1</v>
      </c>
      <c r="AH6869" s="1">
        <v>0</v>
      </c>
    </row>
    <row r="6870" spans="1:34">
      <c r="A6870" s="1" t="s">
        <v>17564</v>
      </c>
      <c r="B6870" s="1" t="s">
        <v>17565</v>
      </c>
      <c r="C6870" s="1" t="s">
        <v>199</v>
      </c>
      <c r="D6870" s="1">
        <v>10</v>
      </c>
      <c r="E6870" s="1">
        <v>43977</v>
      </c>
      <c r="F6870" s="1" t="s">
        <v>20332</v>
      </c>
      <c r="G6870" s="1" t="s">
        <v>72</v>
      </c>
      <c r="H6870" s="1" t="s">
        <v>65</v>
      </c>
      <c r="I6870" s="1">
        <v>0.8</v>
      </c>
      <c r="J6870" s="1" t="s">
        <v>75</v>
      </c>
      <c r="K6870" s="1">
        <v>0</v>
      </c>
      <c r="M6870" s="1">
        <v>0</v>
      </c>
      <c r="O6870" s="1">
        <v>0</v>
      </c>
      <c r="Q6870" s="1">
        <v>0</v>
      </c>
      <c r="S6870" s="1">
        <v>0</v>
      </c>
      <c r="U6870" s="1">
        <v>0</v>
      </c>
      <c r="W6870" s="1">
        <v>0</v>
      </c>
      <c r="Y6870" s="1">
        <v>0</v>
      </c>
      <c r="AA6870" s="1">
        <v>0</v>
      </c>
      <c r="AC6870" s="1">
        <v>0</v>
      </c>
      <c r="AE6870" s="1">
        <v>0</v>
      </c>
      <c r="AG6870" s="1">
        <v>1</v>
      </c>
      <c r="AH6870" s="1">
        <v>0</v>
      </c>
    </row>
    <row r="6871" spans="1:34">
      <c r="A6871" s="1" t="s">
        <v>17566</v>
      </c>
      <c r="B6871" s="1" t="s">
        <v>17567</v>
      </c>
      <c r="C6871" s="1" t="s">
        <v>279</v>
      </c>
      <c r="D6871" s="1">
        <v>7</v>
      </c>
      <c r="E6871" s="4">
        <v>44635</v>
      </c>
      <c r="F6871" s="1" t="s">
        <v>17568</v>
      </c>
      <c r="G6871" s="1" t="s">
        <v>80</v>
      </c>
      <c r="H6871" s="1" t="s">
        <v>73</v>
      </c>
      <c r="I6871" s="1">
        <v>0</v>
      </c>
      <c r="J6871" s="1" t="s">
        <v>81</v>
      </c>
      <c r="K6871" s="1">
        <v>0.5</v>
      </c>
      <c r="L6871" s="1" t="s">
        <v>82</v>
      </c>
      <c r="M6871" s="1">
        <v>0.53</v>
      </c>
      <c r="N6871" s="1" t="s">
        <v>83</v>
      </c>
      <c r="O6871" s="1">
        <v>0.8</v>
      </c>
      <c r="P6871" s="1" t="s">
        <v>84</v>
      </c>
      <c r="Q6871" s="1">
        <v>0.8</v>
      </c>
      <c r="R6871" s="1" t="s">
        <v>85</v>
      </c>
      <c r="S6871" s="1">
        <v>0</v>
      </c>
      <c r="U6871" s="1">
        <v>0</v>
      </c>
      <c r="W6871" s="1">
        <v>0</v>
      </c>
      <c r="Y6871" s="1">
        <v>0</v>
      </c>
      <c r="AA6871" s="1">
        <v>0</v>
      </c>
      <c r="AC6871" s="1">
        <v>0</v>
      </c>
      <c r="AE6871" s="1">
        <v>0</v>
      </c>
      <c r="AG6871" s="1">
        <v>4</v>
      </c>
      <c r="AH6871" s="1">
        <v>15000</v>
      </c>
    </row>
    <row r="6872" spans="1:34">
      <c r="A6872" s="1" t="s">
        <v>17569</v>
      </c>
      <c r="B6872" s="1" t="s">
        <v>17570</v>
      </c>
      <c r="C6872" s="1" t="s">
        <v>287</v>
      </c>
      <c r="D6872" s="1">
        <v>11</v>
      </c>
      <c r="E6872" s="4">
        <v>44711</v>
      </c>
      <c r="F6872" s="1" t="s">
        <v>17571</v>
      </c>
      <c r="G6872" s="1" t="s">
        <v>80</v>
      </c>
      <c r="H6872" s="1" t="s">
        <v>73</v>
      </c>
      <c r="I6872" s="1">
        <v>0</v>
      </c>
      <c r="J6872" s="1" t="s">
        <v>1697</v>
      </c>
      <c r="K6872" s="1">
        <v>0.71</v>
      </c>
      <c r="L6872" s="1" t="s">
        <v>82</v>
      </c>
      <c r="M6872" s="1">
        <v>0.72</v>
      </c>
      <c r="N6872" s="1" t="s">
        <v>83</v>
      </c>
      <c r="O6872" s="1">
        <v>0.75</v>
      </c>
      <c r="P6872" s="1" t="s">
        <v>84</v>
      </c>
      <c r="Q6872" s="1">
        <v>0.8</v>
      </c>
      <c r="R6872" s="1" t="s">
        <v>85</v>
      </c>
      <c r="S6872" s="1">
        <v>0</v>
      </c>
      <c r="U6872" s="1">
        <v>0</v>
      </c>
      <c r="W6872" s="1">
        <v>0</v>
      </c>
      <c r="Y6872" s="1">
        <v>0</v>
      </c>
      <c r="AA6872" s="1">
        <v>0</v>
      </c>
      <c r="AC6872" s="1">
        <v>0</v>
      </c>
      <c r="AE6872" s="1">
        <v>0</v>
      </c>
      <c r="AG6872" s="1">
        <v>4</v>
      </c>
      <c r="AH6872" s="1">
        <v>20000</v>
      </c>
    </row>
    <row r="6873" spans="1:34">
      <c r="A6873" s="1" t="s">
        <v>17572</v>
      </c>
      <c r="B6873" s="1" t="s">
        <v>17573</v>
      </c>
      <c r="C6873" s="1" t="s">
        <v>1707</v>
      </c>
      <c r="D6873" s="1">
        <v>10</v>
      </c>
      <c r="E6873" s="1">
        <v>44062</v>
      </c>
      <c r="F6873" s="1" t="s">
        <v>20332</v>
      </c>
      <c r="G6873" s="1" t="s">
        <v>72</v>
      </c>
      <c r="H6873" s="1" t="s">
        <v>65</v>
      </c>
      <c r="I6873" s="1">
        <v>0.6</v>
      </c>
      <c r="J6873" s="1" t="s">
        <v>75</v>
      </c>
      <c r="K6873" s="1">
        <v>0</v>
      </c>
      <c r="M6873" s="1">
        <v>0</v>
      </c>
      <c r="O6873" s="1">
        <v>0</v>
      </c>
      <c r="Q6873" s="1">
        <v>0</v>
      </c>
      <c r="S6873" s="1">
        <v>0</v>
      </c>
      <c r="U6873" s="1">
        <v>0</v>
      </c>
      <c r="W6873" s="1">
        <v>0</v>
      </c>
      <c r="Y6873" s="1">
        <v>0</v>
      </c>
      <c r="AA6873" s="1">
        <v>0</v>
      </c>
      <c r="AC6873" s="1">
        <v>0</v>
      </c>
      <c r="AE6873" s="1">
        <v>0</v>
      </c>
      <c r="AG6873" s="1">
        <v>1</v>
      </c>
      <c r="AH6873" s="1">
        <v>0</v>
      </c>
    </row>
    <row r="6874" spans="1:34">
      <c r="A6874" s="1" t="s">
        <v>17574</v>
      </c>
      <c r="B6874" s="1" t="s">
        <v>17575</v>
      </c>
      <c r="C6874" s="1" t="s">
        <v>411</v>
      </c>
      <c r="D6874" s="1">
        <v>7</v>
      </c>
      <c r="E6874" s="4">
        <v>44623</v>
      </c>
      <c r="F6874" s="1" t="s">
        <v>17576</v>
      </c>
      <c r="G6874" s="1" t="s">
        <v>72</v>
      </c>
      <c r="H6874" s="1" t="s">
        <v>65</v>
      </c>
      <c r="I6874" s="1">
        <v>0.8</v>
      </c>
      <c r="J6874" s="1" t="s">
        <v>75</v>
      </c>
      <c r="K6874" s="1">
        <v>0</v>
      </c>
      <c r="M6874" s="1">
        <v>0</v>
      </c>
      <c r="O6874" s="1">
        <v>0</v>
      </c>
      <c r="Q6874" s="1">
        <v>0</v>
      </c>
      <c r="S6874" s="1">
        <v>0</v>
      </c>
      <c r="U6874" s="1">
        <v>0</v>
      </c>
      <c r="W6874" s="1">
        <v>0</v>
      </c>
      <c r="Y6874" s="1">
        <v>0</v>
      </c>
      <c r="AA6874" s="1">
        <v>0</v>
      </c>
      <c r="AC6874" s="1">
        <v>0</v>
      </c>
      <c r="AE6874" s="1">
        <v>0</v>
      </c>
      <c r="AG6874" s="1">
        <v>1</v>
      </c>
      <c r="AH6874" s="1">
        <v>0</v>
      </c>
    </row>
    <row r="6875" spans="1:34">
      <c r="A6875" s="1" t="s">
        <v>17577</v>
      </c>
      <c r="B6875" s="1" t="s">
        <v>17578</v>
      </c>
      <c r="C6875" s="1" t="s">
        <v>896</v>
      </c>
      <c r="D6875" s="1">
        <v>57</v>
      </c>
      <c r="E6875" s="1">
        <v>38855</v>
      </c>
      <c r="F6875" s="1" t="s">
        <v>20332</v>
      </c>
      <c r="G6875" s="1" t="s">
        <v>72</v>
      </c>
      <c r="H6875" s="1" t="s">
        <v>65</v>
      </c>
      <c r="I6875" s="1">
        <v>0.2</v>
      </c>
      <c r="J6875" s="1" t="s">
        <v>75</v>
      </c>
      <c r="K6875" s="1">
        <v>0</v>
      </c>
      <c r="M6875" s="1">
        <v>0</v>
      </c>
      <c r="O6875" s="1">
        <v>0</v>
      </c>
      <c r="Q6875" s="1">
        <v>0</v>
      </c>
      <c r="S6875" s="1">
        <v>0</v>
      </c>
      <c r="U6875" s="1">
        <v>0</v>
      </c>
      <c r="W6875" s="1">
        <v>0</v>
      </c>
      <c r="Y6875" s="1">
        <v>0</v>
      </c>
      <c r="AA6875" s="1">
        <v>0</v>
      </c>
      <c r="AC6875" s="1">
        <v>0</v>
      </c>
      <c r="AE6875" s="1">
        <v>0</v>
      </c>
      <c r="AG6875" s="1">
        <v>1</v>
      </c>
      <c r="AH6875" s="1">
        <v>0</v>
      </c>
    </row>
    <row r="6876" spans="1:34">
      <c r="A6876" s="1" t="s">
        <v>17579</v>
      </c>
      <c r="B6876" s="1" t="s">
        <v>17580</v>
      </c>
      <c r="C6876" s="1" t="s">
        <v>212</v>
      </c>
      <c r="D6876" s="1">
        <v>18</v>
      </c>
      <c r="E6876" s="1">
        <v>41458</v>
      </c>
      <c r="F6876" s="1" t="s">
        <v>20332</v>
      </c>
      <c r="G6876" s="1" t="s">
        <v>1003</v>
      </c>
      <c r="H6876" s="1" t="s">
        <v>65</v>
      </c>
      <c r="I6876" s="1">
        <v>0</v>
      </c>
      <c r="J6876" s="1" t="s">
        <v>75</v>
      </c>
      <c r="K6876" s="1">
        <v>0</v>
      </c>
      <c r="M6876" s="1">
        <v>0</v>
      </c>
      <c r="O6876" s="1">
        <v>0</v>
      </c>
      <c r="Q6876" s="1">
        <v>0</v>
      </c>
      <c r="S6876" s="1">
        <v>0</v>
      </c>
      <c r="U6876" s="1">
        <v>0</v>
      </c>
      <c r="W6876" s="1">
        <v>0</v>
      </c>
      <c r="Y6876" s="1">
        <v>0</v>
      </c>
      <c r="AA6876" s="1">
        <v>0</v>
      </c>
      <c r="AC6876" s="1">
        <v>0</v>
      </c>
      <c r="AE6876" s="1">
        <v>0</v>
      </c>
      <c r="AG6876" s="1">
        <v>1</v>
      </c>
      <c r="AH6876" s="1">
        <v>0</v>
      </c>
    </row>
    <row r="6877" spans="1:34">
      <c r="A6877" s="1" t="s">
        <v>17581</v>
      </c>
      <c r="B6877" s="1" t="s">
        <v>17582</v>
      </c>
      <c r="C6877" s="1" t="s">
        <v>752</v>
      </c>
      <c r="D6877" s="1">
        <v>42</v>
      </c>
      <c r="E6877" s="4">
        <v>44560</v>
      </c>
      <c r="F6877" s="1" t="s">
        <v>17583</v>
      </c>
      <c r="G6877" s="1" t="s">
        <v>72</v>
      </c>
      <c r="H6877" s="1" t="s">
        <v>65</v>
      </c>
      <c r="I6877" s="1">
        <v>0.8</v>
      </c>
      <c r="J6877" s="1" t="s">
        <v>75</v>
      </c>
      <c r="K6877" s="1">
        <v>0</v>
      </c>
      <c r="M6877" s="1">
        <v>0</v>
      </c>
      <c r="O6877" s="1">
        <v>0</v>
      </c>
      <c r="Q6877" s="1">
        <v>0</v>
      </c>
      <c r="S6877" s="1">
        <v>0</v>
      </c>
      <c r="U6877" s="1">
        <v>0</v>
      </c>
      <c r="W6877" s="1">
        <v>0</v>
      </c>
      <c r="Y6877" s="1">
        <v>0</v>
      </c>
      <c r="AA6877" s="1">
        <v>0</v>
      </c>
      <c r="AC6877" s="1">
        <v>0</v>
      </c>
      <c r="AE6877" s="1">
        <v>0</v>
      </c>
      <c r="AG6877" s="1">
        <v>1</v>
      </c>
      <c r="AH6877" s="1">
        <v>0</v>
      </c>
    </row>
    <row r="6878" spans="1:34">
      <c r="A6878" s="1" t="s">
        <v>17584</v>
      </c>
      <c r="B6878" s="1" t="s">
        <v>17585</v>
      </c>
      <c r="C6878" s="1" t="s">
        <v>327</v>
      </c>
      <c r="D6878" s="1">
        <v>17</v>
      </c>
      <c r="E6878" s="4">
        <v>44680</v>
      </c>
      <c r="F6878" s="1" t="s">
        <v>17586</v>
      </c>
      <c r="G6878" s="1" t="s">
        <v>80</v>
      </c>
      <c r="H6878" s="1" t="s">
        <v>73</v>
      </c>
      <c r="I6878" s="1">
        <v>0.3</v>
      </c>
      <c r="J6878" s="1" t="s">
        <v>82</v>
      </c>
      <c r="K6878" s="1">
        <v>0.5</v>
      </c>
      <c r="L6878" s="1" t="s">
        <v>83</v>
      </c>
      <c r="M6878" s="1">
        <v>0.7</v>
      </c>
      <c r="N6878" s="1" t="s">
        <v>84</v>
      </c>
      <c r="O6878" s="1">
        <v>0.8</v>
      </c>
      <c r="P6878" s="1" t="s">
        <v>85</v>
      </c>
      <c r="Q6878" s="1">
        <v>0</v>
      </c>
      <c r="S6878" s="1">
        <v>0</v>
      </c>
      <c r="U6878" s="1">
        <v>0</v>
      </c>
      <c r="W6878" s="1">
        <v>0</v>
      </c>
      <c r="Y6878" s="1">
        <v>0</v>
      </c>
      <c r="AA6878" s="1">
        <v>0</v>
      </c>
      <c r="AC6878" s="1">
        <v>0</v>
      </c>
      <c r="AE6878" s="1">
        <v>0</v>
      </c>
      <c r="AG6878" s="1">
        <v>3</v>
      </c>
      <c r="AH6878" s="1">
        <v>0</v>
      </c>
    </row>
    <row r="6879" spans="1:34">
      <c r="A6879" s="1" t="s">
        <v>17587</v>
      </c>
      <c r="B6879" s="1" t="s">
        <v>17588</v>
      </c>
      <c r="C6879" s="1" t="s">
        <v>279</v>
      </c>
      <c r="D6879" s="1">
        <v>6</v>
      </c>
      <c r="E6879" s="1">
        <v>43549</v>
      </c>
      <c r="F6879" s="1" t="s">
        <v>20332</v>
      </c>
      <c r="G6879" s="1" t="s">
        <v>72</v>
      </c>
      <c r="H6879" s="1" t="s">
        <v>73</v>
      </c>
      <c r="I6879" s="1">
        <v>0</v>
      </c>
      <c r="J6879" s="1" t="s">
        <v>74</v>
      </c>
      <c r="K6879" s="1">
        <v>0.8</v>
      </c>
      <c r="L6879" s="1" t="s">
        <v>75</v>
      </c>
      <c r="M6879" s="1">
        <v>0</v>
      </c>
      <c r="O6879" s="1">
        <v>0</v>
      </c>
      <c r="Q6879" s="1">
        <v>0</v>
      </c>
      <c r="S6879" s="1">
        <v>0</v>
      </c>
      <c r="U6879" s="1">
        <v>0</v>
      </c>
      <c r="W6879" s="1">
        <v>0</v>
      </c>
      <c r="Y6879" s="1">
        <v>0</v>
      </c>
      <c r="AA6879" s="1">
        <v>0</v>
      </c>
      <c r="AC6879" s="1">
        <v>0</v>
      </c>
      <c r="AE6879" s="1">
        <v>0</v>
      </c>
      <c r="AG6879" s="1">
        <v>2</v>
      </c>
      <c r="AH6879" s="1">
        <v>10000</v>
      </c>
    </row>
    <row r="6880" spans="1:34">
      <c r="A6880" s="1" t="s">
        <v>17589</v>
      </c>
      <c r="B6880" s="1" t="s">
        <v>17590</v>
      </c>
      <c r="C6880" s="1" t="s">
        <v>491</v>
      </c>
      <c r="D6880" s="1">
        <v>69</v>
      </c>
      <c r="E6880" s="1">
        <v>44425</v>
      </c>
      <c r="F6880" s="1" t="s">
        <v>20332</v>
      </c>
      <c r="G6880" s="1" t="s">
        <v>72</v>
      </c>
      <c r="H6880" s="1" t="s">
        <v>65</v>
      </c>
      <c r="I6880" s="1">
        <v>0.8</v>
      </c>
      <c r="J6880" s="1" t="s">
        <v>75</v>
      </c>
      <c r="K6880" s="1">
        <v>0</v>
      </c>
      <c r="M6880" s="1">
        <v>0</v>
      </c>
      <c r="O6880" s="1">
        <v>0</v>
      </c>
      <c r="Q6880" s="1">
        <v>0</v>
      </c>
      <c r="S6880" s="1">
        <v>0</v>
      </c>
      <c r="U6880" s="1">
        <v>0</v>
      </c>
      <c r="W6880" s="1">
        <v>0</v>
      </c>
      <c r="Y6880" s="1">
        <v>0</v>
      </c>
      <c r="AA6880" s="1">
        <v>0</v>
      </c>
      <c r="AC6880" s="1">
        <v>0</v>
      </c>
      <c r="AE6880" s="1">
        <v>0</v>
      </c>
      <c r="AG6880" s="1">
        <v>1</v>
      </c>
      <c r="AH6880" s="1">
        <v>0</v>
      </c>
    </row>
    <row r="6881" spans="1:34">
      <c r="A6881" s="1" t="s">
        <v>17591</v>
      </c>
      <c r="B6881" s="1" t="s">
        <v>17592</v>
      </c>
      <c r="C6881" s="1" t="s">
        <v>121</v>
      </c>
      <c r="D6881" s="1">
        <v>71</v>
      </c>
      <c r="E6881" s="1">
        <v>41481</v>
      </c>
      <c r="F6881" s="1" t="s">
        <v>20332</v>
      </c>
      <c r="G6881" s="1" t="s">
        <v>72</v>
      </c>
      <c r="H6881" s="1" t="s">
        <v>65</v>
      </c>
      <c r="I6881" s="1">
        <v>0.8</v>
      </c>
      <c r="J6881" s="1" t="s">
        <v>75</v>
      </c>
      <c r="K6881" s="1">
        <v>0</v>
      </c>
      <c r="M6881" s="1">
        <v>0</v>
      </c>
      <c r="O6881" s="1">
        <v>0</v>
      </c>
      <c r="Q6881" s="1">
        <v>0</v>
      </c>
      <c r="S6881" s="1">
        <v>0</v>
      </c>
      <c r="U6881" s="1">
        <v>0</v>
      </c>
      <c r="W6881" s="1">
        <v>0</v>
      </c>
      <c r="Y6881" s="1">
        <v>0</v>
      </c>
      <c r="AA6881" s="1">
        <v>0</v>
      </c>
      <c r="AC6881" s="1">
        <v>0</v>
      </c>
      <c r="AE6881" s="1">
        <v>0</v>
      </c>
      <c r="AG6881" s="1">
        <v>1</v>
      </c>
      <c r="AH6881" s="1">
        <v>0</v>
      </c>
    </row>
    <row r="6882" spans="1:34">
      <c r="A6882" s="1" t="s">
        <v>17593</v>
      </c>
      <c r="B6882" s="1" t="s">
        <v>17594</v>
      </c>
      <c r="C6882" s="1" t="s">
        <v>620</v>
      </c>
      <c r="D6882" s="1">
        <v>19</v>
      </c>
      <c r="E6882" s="1">
        <v>42214</v>
      </c>
      <c r="F6882" s="1" t="s">
        <v>20332</v>
      </c>
      <c r="G6882" s="1" t="s">
        <v>72</v>
      </c>
      <c r="H6882" s="1" t="s">
        <v>73</v>
      </c>
      <c r="I6882" s="1">
        <v>0</v>
      </c>
      <c r="J6882" s="1" t="s">
        <v>74</v>
      </c>
      <c r="K6882" s="1">
        <v>0.8</v>
      </c>
      <c r="L6882" s="1" t="s">
        <v>75</v>
      </c>
      <c r="M6882" s="1">
        <v>0</v>
      </c>
      <c r="O6882" s="1">
        <v>0</v>
      </c>
      <c r="Q6882" s="1">
        <v>0</v>
      </c>
      <c r="S6882" s="1">
        <v>0</v>
      </c>
      <c r="U6882" s="1">
        <v>0</v>
      </c>
      <c r="W6882" s="1">
        <v>0</v>
      </c>
      <c r="Y6882" s="1">
        <v>0</v>
      </c>
      <c r="AA6882" s="1">
        <v>0</v>
      </c>
      <c r="AC6882" s="1">
        <v>0</v>
      </c>
      <c r="AE6882" s="1">
        <v>0</v>
      </c>
      <c r="AG6882" s="1">
        <v>2</v>
      </c>
      <c r="AH6882" s="1">
        <v>10000</v>
      </c>
    </row>
    <row r="6883" spans="1:34">
      <c r="A6883" s="1" t="s">
        <v>17595</v>
      </c>
      <c r="B6883" s="1" t="s">
        <v>17596</v>
      </c>
      <c r="C6883" s="1" t="s">
        <v>112</v>
      </c>
      <c r="D6883" s="1">
        <v>18</v>
      </c>
      <c r="E6883" s="1">
        <v>42194</v>
      </c>
      <c r="F6883" s="1" t="s">
        <v>20332</v>
      </c>
      <c r="G6883" s="1" t="s">
        <v>72</v>
      </c>
      <c r="H6883" s="1" t="s">
        <v>73</v>
      </c>
      <c r="I6883" s="1">
        <v>0</v>
      </c>
      <c r="J6883" s="1" t="s">
        <v>81</v>
      </c>
      <c r="K6883" s="1">
        <v>0.6</v>
      </c>
      <c r="L6883" s="1" t="s">
        <v>75</v>
      </c>
      <c r="M6883" s="1">
        <v>0</v>
      </c>
      <c r="O6883" s="1">
        <v>0</v>
      </c>
      <c r="Q6883" s="1">
        <v>0</v>
      </c>
      <c r="S6883" s="1">
        <v>0</v>
      </c>
      <c r="U6883" s="1">
        <v>0</v>
      </c>
      <c r="W6883" s="1">
        <v>0</v>
      </c>
      <c r="Y6883" s="1">
        <v>0</v>
      </c>
      <c r="AA6883" s="1">
        <v>0</v>
      </c>
      <c r="AC6883" s="1">
        <v>0</v>
      </c>
      <c r="AE6883" s="1">
        <v>0</v>
      </c>
      <c r="AG6883" s="1">
        <v>2</v>
      </c>
      <c r="AH6883" s="1">
        <v>15000</v>
      </c>
    </row>
    <row r="6884" spans="1:34">
      <c r="A6884" s="1" t="s">
        <v>17597</v>
      </c>
      <c r="B6884" s="1" t="s">
        <v>17598</v>
      </c>
      <c r="C6884" s="1" t="s">
        <v>1232</v>
      </c>
      <c r="D6884" s="1">
        <v>181</v>
      </c>
      <c r="E6884" s="1">
        <v>44194</v>
      </c>
      <c r="F6884" s="1" t="s">
        <v>20332</v>
      </c>
      <c r="G6884" s="1" t="s">
        <v>72</v>
      </c>
      <c r="H6884" s="1" t="s">
        <v>73</v>
      </c>
      <c r="I6884" s="1">
        <v>0</v>
      </c>
      <c r="J6884" s="1" t="s">
        <v>81</v>
      </c>
      <c r="K6884" s="1">
        <v>0.8</v>
      </c>
      <c r="L6884" s="1" t="s">
        <v>75</v>
      </c>
      <c r="M6884" s="1">
        <v>0</v>
      </c>
      <c r="O6884" s="1">
        <v>0</v>
      </c>
      <c r="Q6884" s="1">
        <v>0</v>
      </c>
      <c r="S6884" s="1">
        <v>0</v>
      </c>
      <c r="U6884" s="1">
        <v>0</v>
      </c>
      <c r="W6884" s="1">
        <v>0</v>
      </c>
      <c r="Y6884" s="1">
        <v>0</v>
      </c>
      <c r="AA6884" s="1">
        <v>0</v>
      </c>
      <c r="AC6884" s="1">
        <v>0</v>
      </c>
      <c r="AE6884" s="1">
        <v>0</v>
      </c>
      <c r="AG6884" s="1">
        <v>2</v>
      </c>
      <c r="AH6884" s="1">
        <v>15000</v>
      </c>
    </row>
    <row r="6885" spans="1:34">
      <c r="A6885" s="1" t="s">
        <v>17599</v>
      </c>
      <c r="B6885" s="1" t="s">
        <v>17600</v>
      </c>
      <c r="C6885" s="1" t="s">
        <v>327</v>
      </c>
      <c r="D6885" s="1">
        <v>34</v>
      </c>
      <c r="E6885" s="4">
        <v>44657</v>
      </c>
      <c r="F6885" s="1" t="s">
        <v>17601</v>
      </c>
      <c r="G6885" s="1" t="s">
        <v>72</v>
      </c>
      <c r="H6885" s="1" t="s">
        <v>73</v>
      </c>
      <c r="I6885" s="1">
        <v>0</v>
      </c>
      <c r="J6885" s="1" t="s">
        <v>81</v>
      </c>
      <c r="K6885" s="1">
        <v>0.25</v>
      </c>
      <c r="L6885" s="1" t="s">
        <v>75</v>
      </c>
      <c r="M6885" s="1">
        <v>0</v>
      </c>
      <c r="O6885" s="1">
        <v>0</v>
      </c>
      <c r="Q6885" s="1">
        <v>0</v>
      </c>
      <c r="S6885" s="1">
        <v>0</v>
      </c>
      <c r="U6885" s="1">
        <v>0</v>
      </c>
      <c r="W6885" s="1">
        <v>0</v>
      </c>
      <c r="Y6885" s="1">
        <v>0</v>
      </c>
      <c r="AA6885" s="1">
        <v>0</v>
      </c>
      <c r="AC6885" s="1">
        <v>0</v>
      </c>
      <c r="AE6885" s="1">
        <v>0</v>
      </c>
      <c r="AG6885" s="1">
        <v>2</v>
      </c>
      <c r="AH6885" s="1">
        <v>15000</v>
      </c>
    </row>
    <row r="6886" spans="1:34">
      <c r="A6886" s="1" t="s">
        <v>17602</v>
      </c>
      <c r="B6886" s="1" t="s">
        <v>17603</v>
      </c>
      <c r="C6886" s="1" t="s">
        <v>149</v>
      </c>
      <c r="D6886" s="1">
        <v>6</v>
      </c>
      <c r="E6886" s="1">
        <v>44316</v>
      </c>
      <c r="F6886" s="1" t="s">
        <v>20332</v>
      </c>
      <c r="G6886" s="1" t="s">
        <v>72</v>
      </c>
      <c r="H6886" s="1" t="s">
        <v>65</v>
      </c>
      <c r="I6886" s="1">
        <v>0.7</v>
      </c>
      <c r="J6886" s="1" t="s">
        <v>75</v>
      </c>
      <c r="K6886" s="1">
        <v>0</v>
      </c>
      <c r="M6886" s="1">
        <v>0</v>
      </c>
      <c r="O6886" s="1">
        <v>0</v>
      </c>
      <c r="Q6886" s="1">
        <v>0</v>
      </c>
      <c r="S6886" s="1">
        <v>0</v>
      </c>
      <c r="U6886" s="1">
        <v>0</v>
      </c>
      <c r="W6886" s="1">
        <v>0</v>
      </c>
      <c r="Y6886" s="1">
        <v>0</v>
      </c>
      <c r="AA6886" s="1">
        <v>0</v>
      </c>
      <c r="AC6886" s="1">
        <v>0</v>
      </c>
      <c r="AE6886" s="1">
        <v>0</v>
      </c>
      <c r="AG6886" s="1">
        <v>1</v>
      </c>
      <c r="AH6886" s="1">
        <v>0</v>
      </c>
    </row>
    <row r="6887" spans="1:34">
      <c r="A6887" s="1" t="s">
        <v>17604</v>
      </c>
      <c r="B6887" s="1" t="s">
        <v>17605</v>
      </c>
      <c r="C6887" s="1" t="s">
        <v>411</v>
      </c>
      <c r="D6887" s="1">
        <v>3</v>
      </c>
      <c r="E6887" s="1">
        <v>43965</v>
      </c>
      <c r="F6887" s="1" t="s">
        <v>20332</v>
      </c>
      <c r="G6887" s="1" t="s">
        <v>72</v>
      </c>
      <c r="H6887" s="1" t="s">
        <v>65</v>
      </c>
      <c r="I6887" s="1">
        <v>0.2</v>
      </c>
      <c r="J6887" s="1" t="s">
        <v>75</v>
      </c>
      <c r="K6887" s="1">
        <v>0</v>
      </c>
      <c r="M6887" s="1">
        <v>0</v>
      </c>
      <c r="O6887" s="1">
        <v>0</v>
      </c>
      <c r="Q6887" s="1">
        <v>0</v>
      </c>
      <c r="S6887" s="1">
        <v>0</v>
      </c>
      <c r="U6887" s="1">
        <v>0</v>
      </c>
      <c r="W6887" s="1">
        <v>0</v>
      </c>
      <c r="Y6887" s="1">
        <v>0</v>
      </c>
      <c r="AA6887" s="1">
        <v>0</v>
      </c>
      <c r="AC6887" s="1">
        <v>0</v>
      </c>
      <c r="AE6887" s="1">
        <v>0</v>
      </c>
      <c r="AG6887" s="1">
        <v>1</v>
      </c>
      <c r="AH6887" s="1">
        <v>0</v>
      </c>
    </row>
    <row r="6888" spans="1:34">
      <c r="A6888" s="1" t="s">
        <v>17606</v>
      </c>
      <c r="B6888" s="1" t="s">
        <v>17607</v>
      </c>
      <c r="C6888" s="1" t="s">
        <v>327</v>
      </c>
      <c r="D6888" s="1">
        <v>95</v>
      </c>
      <c r="E6888" s="4">
        <v>44557</v>
      </c>
      <c r="F6888" s="1" t="s">
        <v>17608</v>
      </c>
      <c r="G6888" s="1" t="s">
        <v>80</v>
      </c>
      <c r="H6888" s="1" t="s">
        <v>73</v>
      </c>
      <c r="I6888" s="1">
        <v>0</v>
      </c>
      <c r="J6888" s="1" t="s">
        <v>81</v>
      </c>
      <c r="K6888" s="1">
        <v>0.1</v>
      </c>
      <c r="L6888" s="1" t="s">
        <v>82</v>
      </c>
      <c r="M6888" s="1">
        <v>0.2</v>
      </c>
      <c r="N6888" s="1" t="s">
        <v>83</v>
      </c>
      <c r="O6888" s="1">
        <v>0.3</v>
      </c>
      <c r="P6888" s="1" t="s">
        <v>84</v>
      </c>
      <c r="Q6888" s="1">
        <v>0.7</v>
      </c>
      <c r="R6888" s="1" t="s">
        <v>85</v>
      </c>
      <c r="S6888" s="1">
        <v>0</v>
      </c>
      <c r="U6888" s="1">
        <v>0</v>
      </c>
      <c r="W6888" s="1">
        <v>0</v>
      </c>
      <c r="Y6888" s="1">
        <v>0</v>
      </c>
      <c r="AA6888" s="1">
        <v>0</v>
      </c>
      <c r="AC6888" s="1">
        <v>0</v>
      </c>
      <c r="AE6888" s="1">
        <v>0</v>
      </c>
      <c r="AG6888" s="1">
        <v>4</v>
      </c>
      <c r="AH6888" s="1">
        <v>15000</v>
      </c>
    </row>
    <row r="6889" spans="1:34">
      <c r="A6889" s="1" t="s">
        <v>17609</v>
      </c>
      <c r="B6889" s="1" t="s">
        <v>17610</v>
      </c>
      <c r="C6889" s="1" t="s">
        <v>626</v>
      </c>
      <c r="D6889" s="1">
        <v>7</v>
      </c>
      <c r="E6889" s="4">
        <v>44665</v>
      </c>
      <c r="F6889" s="1" t="s">
        <v>17611</v>
      </c>
      <c r="G6889" s="1" t="s">
        <v>80</v>
      </c>
      <c r="H6889" s="1" t="s">
        <v>73</v>
      </c>
      <c r="I6889" s="1">
        <v>0</v>
      </c>
      <c r="J6889" s="1" t="s">
        <v>81</v>
      </c>
      <c r="K6889" s="1">
        <v>0.4</v>
      </c>
      <c r="L6889" s="1" t="s">
        <v>82</v>
      </c>
      <c r="M6889" s="1">
        <v>0.55000000000000004</v>
      </c>
      <c r="N6889" s="1" t="s">
        <v>83</v>
      </c>
      <c r="O6889" s="1">
        <v>0.65</v>
      </c>
      <c r="P6889" s="1" t="s">
        <v>84</v>
      </c>
      <c r="Q6889" s="1">
        <v>0.8</v>
      </c>
      <c r="R6889" s="1" t="s">
        <v>85</v>
      </c>
      <c r="S6889" s="1">
        <v>0</v>
      </c>
      <c r="U6889" s="1">
        <v>0</v>
      </c>
      <c r="W6889" s="1">
        <v>0</v>
      </c>
      <c r="Y6889" s="1">
        <v>0</v>
      </c>
      <c r="AA6889" s="1">
        <v>0</v>
      </c>
      <c r="AC6889" s="1">
        <v>0</v>
      </c>
      <c r="AE6889" s="1">
        <v>0</v>
      </c>
      <c r="AG6889" s="1">
        <v>4</v>
      </c>
      <c r="AH6889" s="1">
        <v>15000</v>
      </c>
    </row>
    <row r="6890" spans="1:34">
      <c r="A6890" s="1" t="s">
        <v>17612</v>
      </c>
      <c r="B6890" s="1" t="s">
        <v>17613</v>
      </c>
      <c r="C6890" s="1" t="s">
        <v>199</v>
      </c>
      <c r="D6890" s="1">
        <v>9</v>
      </c>
      <c r="E6890" s="1">
        <v>44041</v>
      </c>
      <c r="F6890" s="1" t="s">
        <v>20332</v>
      </c>
      <c r="G6890" s="1" t="s">
        <v>72</v>
      </c>
      <c r="H6890" s="1" t="s">
        <v>65</v>
      </c>
      <c r="I6890" s="1">
        <v>0.4</v>
      </c>
      <c r="J6890" s="1" t="s">
        <v>75</v>
      </c>
      <c r="K6890" s="1">
        <v>0</v>
      </c>
      <c r="M6890" s="1">
        <v>0</v>
      </c>
      <c r="O6890" s="1">
        <v>0</v>
      </c>
      <c r="Q6890" s="1">
        <v>0</v>
      </c>
      <c r="S6890" s="1">
        <v>0</v>
      </c>
      <c r="U6890" s="1">
        <v>0</v>
      </c>
      <c r="W6890" s="1">
        <v>0</v>
      </c>
      <c r="Y6890" s="1">
        <v>0</v>
      </c>
      <c r="AA6890" s="1">
        <v>0</v>
      </c>
      <c r="AC6890" s="1">
        <v>0</v>
      </c>
      <c r="AE6890" s="1">
        <v>0</v>
      </c>
      <c r="AG6890" s="1">
        <v>1</v>
      </c>
      <c r="AH6890" s="1">
        <v>0</v>
      </c>
    </row>
    <row r="6891" spans="1:34">
      <c r="A6891" s="1" t="s">
        <v>17614</v>
      </c>
      <c r="B6891" s="1" t="s">
        <v>17615</v>
      </c>
      <c r="C6891" s="1" t="s">
        <v>322</v>
      </c>
      <c r="D6891" s="1">
        <v>47</v>
      </c>
      <c r="E6891" s="1">
        <v>40695</v>
      </c>
      <c r="F6891" s="1" t="s">
        <v>20332</v>
      </c>
      <c r="G6891" s="1" t="s">
        <v>72</v>
      </c>
      <c r="H6891" s="1" t="s">
        <v>65</v>
      </c>
      <c r="I6891" s="1">
        <v>0.5</v>
      </c>
      <c r="J6891" s="1" t="s">
        <v>75</v>
      </c>
      <c r="K6891" s="1">
        <v>0</v>
      </c>
      <c r="M6891" s="1">
        <v>0</v>
      </c>
      <c r="O6891" s="1">
        <v>0</v>
      </c>
      <c r="Q6891" s="1">
        <v>0</v>
      </c>
      <c r="S6891" s="1">
        <v>0</v>
      </c>
      <c r="U6891" s="1">
        <v>0</v>
      </c>
      <c r="W6891" s="1">
        <v>0</v>
      </c>
      <c r="Y6891" s="1">
        <v>0</v>
      </c>
      <c r="AA6891" s="1">
        <v>0</v>
      </c>
      <c r="AC6891" s="1">
        <v>0</v>
      </c>
      <c r="AE6891" s="1">
        <v>0</v>
      </c>
      <c r="AG6891" s="1">
        <v>1</v>
      </c>
      <c r="AH6891" s="1">
        <v>0</v>
      </c>
    </row>
    <row r="6892" spans="1:34">
      <c r="A6892" s="1" t="s">
        <v>17616</v>
      </c>
      <c r="B6892" s="1" t="s">
        <v>17617</v>
      </c>
      <c r="C6892" s="1" t="s">
        <v>322</v>
      </c>
      <c r="D6892" s="1">
        <v>12</v>
      </c>
      <c r="E6892" s="4">
        <v>44734</v>
      </c>
      <c r="F6892" s="1" t="s">
        <v>17618</v>
      </c>
      <c r="G6892" s="1" t="s">
        <v>72</v>
      </c>
      <c r="H6892" s="1" t="s">
        <v>65</v>
      </c>
      <c r="I6892" s="1">
        <v>0.8</v>
      </c>
      <c r="J6892" s="1" t="s">
        <v>75</v>
      </c>
      <c r="K6892" s="1">
        <v>0</v>
      </c>
      <c r="M6892" s="1">
        <v>0</v>
      </c>
      <c r="O6892" s="1">
        <v>0</v>
      </c>
      <c r="Q6892" s="1">
        <v>0</v>
      </c>
      <c r="S6892" s="1">
        <v>0</v>
      </c>
      <c r="U6892" s="1">
        <v>0</v>
      </c>
      <c r="W6892" s="1">
        <v>0</v>
      </c>
      <c r="Y6892" s="1">
        <v>0</v>
      </c>
      <c r="AA6892" s="1">
        <v>0</v>
      </c>
      <c r="AC6892" s="1">
        <v>0</v>
      </c>
      <c r="AE6892" s="1">
        <v>0</v>
      </c>
      <c r="AG6892" s="1">
        <v>1</v>
      </c>
      <c r="AH6892" s="1">
        <v>0</v>
      </c>
    </row>
    <row r="6893" spans="1:34">
      <c r="A6893" s="1" t="s">
        <v>17619</v>
      </c>
      <c r="B6893" s="1" t="s">
        <v>17620</v>
      </c>
      <c r="C6893" s="1" t="s">
        <v>235</v>
      </c>
      <c r="D6893" s="1">
        <v>73</v>
      </c>
      <c r="E6893" s="1">
        <v>43091</v>
      </c>
      <c r="F6893" s="1" t="s">
        <v>20332</v>
      </c>
      <c r="G6893" s="1" t="s">
        <v>72</v>
      </c>
      <c r="H6893" s="1" t="s">
        <v>65</v>
      </c>
      <c r="I6893" s="1">
        <v>0.8</v>
      </c>
      <c r="J6893" s="1" t="s">
        <v>75</v>
      </c>
      <c r="K6893" s="1">
        <v>0</v>
      </c>
      <c r="M6893" s="1">
        <v>0</v>
      </c>
      <c r="O6893" s="1">
        <v>0</v>
      </c>
      <c r="Q6893" s="1">
        <v>0</v>
      </c>
      <c r="S6893" s="1">
        <v>0</v>
      </c>
      <c r="U6893" s="1">
        <v>0</v>
      </c>
      <c r="W6893" s="1">
        <v>0</v>
      </c>
      <c r="Y6893" s="1">
        <v>0</v>
      </c>
      <c r="AA6893" s="1">
        <v>0</v>
      </c>
      <c r="AC6893" s="1">
        <v>0</v>
      </c>
      <c r="AE6893" s="1">
        <v>0</v>
      </c>
      <c r="AG6893" s="1">
        <v>1</v>
      </c>
      <c r="AH6893" s="1">
        <v>0</v>
      </c>
    </row>
    <row r="6894" spans="1:34">
      <c r="A6894" s="1" t="s">
        <v>17621</v>
      </c>
      <c r="B6894" s="1" t="s">
        <v>17622</v>
      </c>
      <c r="C6894" s="1" t="s">
        <v>506</v>
      </c>
      <c r="D6894" s="1">
        <v>11</v>
      </c>
      <c r="E6894" s="1">
        <v>43187</v>
      </c>
      <c r="F6894" s="1" t="s">
        <v>20332</v>
      </c>
      <c r="G6894" s="1" t="s">
        <v>72</v>
      </c>
      <c r="H6894" s="1" t="s">
        <v>65</v>
      </c>
      <c r="I6894" s="1">
        <v>0.8</v>
      </c>
      <c r="J6894" s="1" t="s">
        <v>75</v>
      </c>
      <c r="K6894" s="1">
        <v>0</v>
      </c>
      <c r="M6894" s="1">
        <v>0</v>
      </c>
      <c r="O6894" s="1">
        <v>0</v>
      </c>
      <c r="Q6894" s="1">
        <v>0</v>
      </c>
      <c r="S6894" s="1">
        <v>0</v>
      </c>
      <c r="U6894" s="1">
        <v>0</v>
      </c>
      <c r="W6894" s="1">
        <v>0</v>
      </c>
      <c r="Y6894" s="1">
        <v>0</v>
      </c>
      <c r="AA6894" s="1">
        <v>0</v>
      </c>
      <c r="AC6894" s="1">
        <v>0</v>
      </c>
      <c r="AE6894" s="1">
        <v>0</v>
      </c>
      <c r="AG6894" s="1">
        <v>1</v>
      </c>
      <c r="AH6894" s="1">
        <v>0</v>
      </c>
    </row>
    <row r="6895" spans="1:34">
      <c r="A6895" s="1" t="s">
        <v>17623</v>
      </c>
      <c r="B6895" s="1" t="s">
        <v>17624</v>
      </c>
      <c r="C6895" s="1" t="s">
        <v>327</v>
      </c>
      <c r="D6895" s="1">
        <v>14</v>
      </c>
      <c r="E6895" s="1">
        <v>42527</v>
      </c>
      <c r="F6895" s="1" t="s">
        <v>20332</v>
      </c>
      <c r="G6895" s="1" t="s">
        <v>72</v>
      </c>
      <c r="H6895" s="1" t="s">
        <v>65</v>
      </c>
      <c r="I6895" s="1">
        <v>0.5</v>
      </c>
      <c r="J6895" s="1" t="s">
        <v>75</v>
      </c>
      <c r="K6895" s="1">
        <v>0</v>
      </c>
      <c r="M6895" s="1">
        <v>0</v>
      </c>
      <c r="O6895" s="1">
        <v>0</v>
      </c>
      <c r="Q6895" s="1">
        <v>0</v>
      </c>
      <c r="S6895" s="1">
        <v>0</v>
      </c>
      <c r="U6895" s="1">
        <v>0</v>
      </c>
      <c r="W6895" s="1">
        <v>0</v>
      </c>
      <c r="Y6895" s="1">
        <v>0</v>
      </c>
      <c r="AA6895" s="1">
        <v>0</v>
      </c>
      <c r="AC6895" s="1">
        <v>0</v>
      </c>
      <c r="AE6895" s="1">
        <v>0</v>
      </c>
      <c r="AG6895" s="1">
        <v>1</v>
      </c>
      <c r="AH6895" s="1">
        <v>0</v>
      </c>
    </row>
    <row r="6896" spans="1:34">
      <c r="A6896" s="1" t="s">
        <v>17625</v>
      </c>
      <c r="B6896" s="1" t="s">
        <v>17626</v>
      </c>
      <c r="C6896" s="1" t="s">
        <v>259</v>
      </c>
      <c r="D6896" s="1">
        <v>30</v>
      </c>
      <c r="E6896" s="4">
        <v>44550</v>
      </c>
      <c r="F6896" s="1" t="s">
        <v>17627</v>
      </c>
      <c r="G6896" s="1" t="s">
        <v>72</v>
      </c>
      <c r="H6896" s="1" t="s">
        <v>65</v>
      </c>
      <c r="I6896" s="1">
        <v>0.6</v>
      </c>
      <c r="J6896" s="1" t="s">
        <v>75</v>
      </c>
      <c r="K6896" s="1">
        <v>0</v>
      </c>
      <c r="M6896" s="1">
        <v>0</v>
      </c>
      <c r="O6896" s="1">
        <v>0</v>
      </c>
      <c r="Q6896" s="1">
        <v>0</v>
      </c>
      <c r="S6896" s="1">
        <v>0</v>
      </c>
      <c r="U6896" s="1">
        <v>0</v>
      </c>
      <c r="W6896" s="1">
        <v>0</v>
      </c>
      <c r="Y6896" s="1">
        <v>0</v>
      </c>
      <c r="AA6896" s="1">
        <v>0</v>
      </c>
      <c r="AC6896" s="1">
        <v>0</v>
      </c>
      <c r="AE6896" s="1">
        <v>0</v>
      </c>
      <c r="AG6896" s="1">
        <v>1</v>
      </c>
      <c r="AH6896" s="1">
        <v>0</v>
      </c>
    </row>
    <row r="6897" spans="1:34">
      <c r="A6897" s="1" t="s">
        <v>17628</v>
      </c>
      <c r="B6897" s="1" t="s">
        <v>17629</v>
      </c>
      <c r="C6897" s="1" t="s">
        <v>193</v>
      </c>
      <c r="D6897" s="1">
        <v>5</v>
      </c>
      <c r="E6897" s="4">
        <v>44706</v>
      </c>
      <c r="F6897" s="1" t="s">
        <v>17630</v>
      </c>
      <c r="G6897" s="1" t="s">
        <v>72</v>
      </c>
      <c r="H6897" s="1" t="s">
        <v>65</v>
      </c>
      <c r="I6897" s="1">
        <v>0.6</v>
      </c>
      <c r="J6897" s="1" t="s">
        <v>75</v>
      </c>
      <c r="K6897" s="1">
        <v>0</v>
      </c>
      <c r="M6897" s="1">
        <v>0</v>
      </c>
      <c r="O6897" s="1">
        <v>0</v>
      </c>
      <c r="Q6897" s="1">
        <v>0</v>
      </c>
      <c r="S6897" s="1">
        <v>0</v>
      </c>
      <c r="U6897" s="1">
        <v>0</v>
      </c>
      <c r="W6897" s="1">
        <v>0</v>
      </c>
      <c r="Y6897" s="1">
        <v>0</v>
      </c>
      <c r="AA6897" s="1">
        <v>0</v>
      </c>
      <c r="AC6897" s="1">
        <v>0</v>
      </c>
      <c r="AE6897" s="1">
        <v>0</v>
      </c>
      <c r="AG6897" s="1">
        <v>1</v>
      </c>
      <c r="AH6897" s="1">
        <v>0</v>
      </c>
    </row>
    <row r="6898" spans="1:34">
      <c r="A6898" s="1" t="s">
        <v>17631</v>
      </c>
      <c r="B6898" s="1" t="s">
        <v>17632</v>
      </c>
      <c r="C6898" s="1" t="s">
        <v>443</v>
      </c>
      <c r="D6898" s="1">
        <v>14</v>
      </c>
      <c r="E6898" s="1">
        <v>43553</v>
      </c>
      <c r="F6898" s="1" t="s">
        <v>20332</v>
      </c>
      <c r="G6898" s="1" t="s">
        <v>72</v>
      </c>
      <c r="H6898" s="1" t="s">
        <v>73</v>
      </c>
      <c r="I6898" s="1">
        <v>0</v>
      </c>
      <c r="J6898" s="1" t="s">
        <v>434</v>
      </c>
      <c r="K6898" s="1">
        <v>0.8</v>
      </c>
      <c r="L6898" s="1" t="s">
        <v>75</v>
      </c>
      <c r="M6898" s="1">
        <v>0</v>
      </c>
      <c r="O6898" s="1">
        <v>0</v>
      </c>
      <c r="Q6898" s="1">
        <v>0</v>
      </c>
      <c r="S6898" s="1">
        <v>0</v>
      </c>
      <c r="U6898" s="1">
        <v>0</v>
      </c>
      <c r="W6898" s="1">
        <v>0</v>
      </c>
      <c r="Y6898" s="1">
        <v>0</v>
      </c>
      <c r="AA6898" s="1">
        <v>0</v>
      </c>
      <c r="AC6898" s="1">
        <v>0</v>
      </c>
      <c r="AE6898" s="1">
        <v>0</v>
      </c>
      <c r="AG6898" s="1">
        <v>2</v>
      </c>
      <c r="AH6898" s="1">
        <v>7500</v>
      </c>
    </row>
    <row r="6899" spans="1:34">
      <c r="A6899" s="1" t="s">
        <v>17633</v>
      </c>
      <c r="B6899" s="1" t="s">
        <v>17634</v>
      </c>
      <c r="C6899" s="1" t="s">
        <v>423</v>
      </c>
      <c r="D6899" s="1">
        <v>20</v>
      </c>
      <c r="E6899" s="1">
        <v>41842</v>
      </c>
      <c r="F6899" s="1" t="s">
        <v>20332</v>
      </c>
      <c r="G6899" s="1" t="s">
        <v>72</v>
      </c>
      <c r="H6899" s="1" t="s">
        <v>73</v>
      </c>
      <c r="I6899" s="1">
        <v>0</v>
      </c>
      <c r="J6899" s="1" t="s">
        <v>1640</v>
      </c>
      <c r="K6899" s="1">
        <v>0.7</v>
      </c>
      <c r="L6899" s="1" t="s">
        <v>75</v>
      </c>
      <c r="M6899" s="1">
        <v>0</v>
      </c>
      <c r="O6899" s="1">
        <v>0</v>
      </c>
      <c r="Q6899" s="1">
        <v>0</v>
      </c>
      <c r="S6899" s="1">
        <v>0</v>
      </c>
      <c r="U6899" s="1">
        <v>0</v>
      </c>
      <c r="W6899" s="1">
        <v>0</v>
      </c>
      <c r="Y6899" s="1">
        <v>0</v>
      </c>
      <c r="AA6899" s="1">
        <v>0</v>
      </c>
      <c r="AC6899" s="1">
        <v>0</v>
      </c>
      <c r="AE6899" s="1">
        <v>0</v>
      </c>
      <c r="AG6899" s="1">
        <v>2</v>
      </c>
      <c r="AH6899" s="1">
        <v>7499.99</v>
      </c>
    </row>
    <row r="6900" spans="1:34">
      <c r="A6900" s="1" t="s">
        <v>17635</v>
      </c>
      <c r="B6900" s="1" t="s">
        <v>17636</v>
      </c>
      <c r="C6900" s="1" t="s">
        <v>212</v>
      </c>
      <c r="D6900" s="1">
        <v>11</v>
      </c>
      <c r="E6900" s="4">
        <v>44712</v>
      </c>
      <c r="F6900" s="1" t="s">
        <v>17637</v>
      </c>
      <c r="G6900" s="1" t="s">
        <v>72</v>
      </c>
      <c r="H6900" s="1" t="s">
        <v>65</v>
      </c>
      <c r="I6900" s="1">
        <v>0.7</v>
      </c>
      <c r="J6900" s="1" t="s">
        <v>75</v>
      </c>
      <c r="K6900" s="1">
        <v>0</v>
      </c>
      <c r="M6900" s="1">
        <v>0</v>
      </c>
      <c r="O6900" s="1">
        <v>0</v>
      </c>
      <c r="Q6900" s="1">
        <v>0</v>
      </c>
      <c r="S6900" s="1">
        <v>0</v>
      </c>
      <c r="U6900" s="1">
        <v>0</v>
      </c>
      <c r="W6900" s="1">
        <v>0</v>
      </c>
      <c r="Y6900" s="1">
        <v>0</v>
      </c>
      <c r="AA6900" s="1">
        <v>0</v>
      </c>
      <c r="AC6900" s="1">
        <v>0</v>
      </c>
      <c r="AE6900" s="1">
        <v>0</v>
      </c>
      <c r="AG6900" s="1">
        <v>1</v>
      </c>
      <c r="AH6900" s="1">
        <v>0</v>
      </c>
    </row>
    <row r="6901" spans="1:34">
      <c r="A6901" s="1" t="s">
        <v>17638</v>
      </c>
      <c r="B6901" s="1" t="s">
        <v>17639</v>
      </c>
      <c r="C6901" s="1" t="s">
        <v>506</v>
      </c>
      <c r="D6901" s="1">
        <v>45</v>
      </c>
      <c r="E6901" s="1">
        <v>41607</v>
      </c>
      <c r="F6901" s="1" t="s">
        <v>20332</v>
      </c>
      <c r="G6901" s="1" t="s">
        <v>72</v>
      </c>
      <c r="H6901" s="1" t="s">
        <v>65</v>
      </c>
      <c r="I6901" s="1">
        <v>0.8</v>
      </c>
      <c r="J6901" s="1" t="s">
        <v>75</v>
      </c>
      <c r="K6901" s="1">
        <v>0</v>
      </c>
      <c r="M6901" s="1">
        <v>0</v>
      </c>
      <c r="O6901" s="1">
        <v>0</v>
      </c>
      <c r="Q6901" s="1">
        <v>0</v>
      </c>
      <c r="S6901" s="1">
        <v>0</v>
      </c>
      <c r="U6901" s="1">
        <v>0</v>
      </c>
      <c r="W6901" s="1">
        <v>0</v>
      </c>
      <c r="Y6901" s="1">
        <v>0</v>
      </c>
      <c r="AA6901" s="1">
        <v>0</v>
      </c>
      <c r="AC6901" s="1">
        <v>0</v>
      </c>
      <c r="AE6901" s="1">
        <v>0</v>
      </c>
      <c r="AG6901" s="1">
        <v>1</v>
      </c>
      <c r="AH6901" s="1">
        <v>0</v>
      </c>
    </row>
    <row r="6902" spans="1:34">
      <c r="A6902" s="1" t="s">
        <v>17640</v>
      </c>
      <c r="B6902" s="1" t="s">
        <v>17641</v>
      </c>
      <c r="C6902" s="1" t="s">
        <v>337</v>
      </c>
      <c r="D6902" s="1">
        <v>28</v>
      </c>
      <c r="E6902" s="4">
        <v>44548</v>
      </c>
      <c r="F6902" s="1" t="s">
        <v>17642</v>
      </c>
      <c r="G6902" s="1" t="s">
        <v>72</v>
      </c>
      <c r="H6902" s="1" t="s">
        <v>65</v>
      </c>
      <c r="I6902" s="1">
        <v>0.65</v>
      </c>
      <c r="J6902" s="1" t="s">
        <v>75</v>
      </c>
      <c r="K6902" s="1">
        <v>0</v>
      </c>
      <c r="M6902" s="1">
        <v>0</v>
      </c>
      <c r="O6902" s="1">
        <v>0</v>
      </c>
      <c r="Q6902" s="1">
        <v>0</v>
      </c>
      <c r="S6902" s="1">
        <v>0</v>
      </c>
      <c r="U6902" s="1">
        <v>0</v>
      </c>
      <c r="W6902" s="1">
        <v>0</v>
      </c>
      <c r="Y6902" s="1">
        <v>0</v>
      </c>
      <c r="AA6902" s="1">
        <v>0</v>
      </c>
      <c r="AC6902" s="1">
        <v>0</v>
      </c>
      <c r="AE6902" s="1">
        <v>0</v>
      </c>
      <c r="AG6902" s="1">
        <v>1</v>
      </c>
      <c r="AH6902" s="1">
        <v>0</v>
      </c>
    </row>
    <row r="6903" spans="1:34">
      <c r="A6903" s="1" t="s">
        <v>17643</v>
      </c>
      <c r="B6903" s="1" t="s">
        <v>17644</v>
      </c>
      <c r="C6903" s="1" t="s">
        <v>156</v>
      </c>
      <c r="D6903" s="1">
        <v>4</v>
      </c>
      <c r="E6903" s="1">
        <v>43543</v>
      </c>
      <c r="F6903" s="1" t="s">
        <v>20332</v>
      </c>
      <c r="G6903" s="1" t="s">
        <v>72</v>
      </c>
      <c r="H6903" s="1" t="s">
        <v>65</v>
      </c>
      <c r="I6903" s="1">
        <v>0.8</v>
      </c>
      <c r="J6903" s="1" t="s">
        <v>75</v>
      </c>
      <c r="K6903" s="1">
        <v>0</v>
      </c>
      <c r="M6903" s="1">
        <v>0</v>
      </c>
      <c r="O6903" s="1">
        <v>0</v>
      </c>
      <c r="Q6903" s="1">
        <v>0</v>
      </c>
      <c r="S6903" s="1">
        <v>0</v>
      </c>
      <c r="U6903" s="1">
        <v>0</v>
      </c>
      <c r="W6903" s="1">
        <v>0</v>
      </c>
      <c r="Y6903" s="1">
        <v>0</v>
      </c>
      <c r="AA6903" s="1">
        <v>0</v>
      </c>
      <c r="AC6903" s="1">
        <v>0</v>
      </c>
      <c r="AE6903" s="1">
        <v>0</v>
      </c>
      <c r="AG6903" s="1">
        <v>1</v>
      </c>
      <c r="AH6903" s="1">
        <v>0</v>
      </c>
    </row>
    <row r="6904" spans="1:34">
      <c r="A6904" s="1" t="s">
        <v>17645</v>
      </c>
      <c r="B6904" s="1" t="s">
        <v>17646</v>
      </c>
      <c r="C6904" s="1" t="s">
        <v>156</v>
      </c>
      <c r="D6904" s="1">
        <v>50</v>
      </c>
      <c r="E6904" s="4">
        <v>44504</v>
      </c>
      <c r="F6904" s="1" t="s">
        <v>17647</v>
      </c>
      <c r="G6904" s="1" t="s">
        <v>72</v>
      </c>
      <c r="H6904" s="1" t="s">
        <v>73</v>
      </c>
      <c r="I6904" s="1">
        <v>0</v>
      </c>
      <c r="J6904" s="1" t="s">
        <v>187</v>
      </c>
      <c r="K6904" s="1">
        <v>0.8</v>
      </c>
      <c r="L6904" s="1" t="s">
        <v>75</v>
      </c>
      <c r="M6904" s="1">
        <v>0</v>
      </c>
      <c r="O6904" s="1">
        <v>0</v>
      </c>
      <c r="Q6904" s="1">
        <v>0</v>
      </c>
      <c r="S6904" s="1">
        <v>0</v>
      </c>
      <c r="U6904" s="1">
        <v>0</v>
      </c>
      <c r="W6904" s="1">
        <v>0</v>
      </c>
      <c r="Y6904" s="1">
        <v>0</v>
      </c>
      <c r="AA6904" s="1">
        <v>0</v>
      </c>
      <c r="AC6904" s="1">
        <v>0</v>
      </c>
      <c r="AE6904" s="1">
        <v>0</v>
      </c>
      <c r="AG6904" s="1">
        <v>2</v>
      </c>
      <c r="AH6904" s="1">
        <v>9000</v>
      </c>
    </row>
    <row r="6905" spans="1:34">
      <c r="A6905" s="1" t="s">
        <v>17648</v>
      </c>
      <c r="B6905" s="1" t="s">
        <v>17649</v>
      </c>
      <c r="C6905" s="1" t="s">
        <v>101</v>
      </c>
      <c r="D6905" s="1">
        <v>41</v>
      </c>
      <c r="E6905" s="1">
        <v>44035</v>
      </c>
      <c r="F6905" s="1" t="s">
        <v>20332</v>
      </c>
      <c r="G6905" s="1" t="s">
        <v>72</v>
      </c>
      <c r="H6905" s="1" t="s">
        <v>65</v>
      </c>
      <c r="I6905" s="1">
        <v>0.2</v>
      </c>
      <c r="J6905" s="1" t="s">
        <v>75</v>
      </c>
      <c r="K6905" s="1">
        <v>0</v>
      </c>
      <c r="M6905" s="1">
        <v>0</v>
      </c>
      <c r="O6905" s="1">
        <v>0</v>
      </c>
      <c r="Q6905" s="1">
        <v>0</v>
      </c>
      <c r="S6905" s="1">
        <v>0</v>
      </c>
      <c r="U6905" s="1">
        <v>0</v>
      </c>
      <c r="W6905" s="1">
        <v>0</v>
      </c>
      <c r="Y6905" s="1">
        <v>0</v>
      </c>
      <c r="AA6905" s="1">
        <v>0</v>
      </c>
      <c r="AC6905" s="1">
        <v>0</v>
      </c>
      <c r="AE6905" s="1">
        <v>0</v>
      </c>
      <c r="AG6905" s="1">
        <v>1</v>
      </c>
      <c r="AH6905" s="1">
        <v>0</v>
      </c>
    </row>
    <row r="6906" spans="1:34">
      <c r="A6906" s="1" t="s">
        <v>17650</v>
      </c>
      <c r="B6906" s="1" t="s">
        <v>17651</v>
      </c>
      <c r="C6906" s="1" t="s">
        <v>334</v>
      </c>
      <c r="D6906" s="1">
        <v>18</v>
      </c>
      <c r="E6906" s="1">
        <v>42215</v>
      </c>
      <c r="F6906" s="1" t="s">
        <v>20332</v>
      </c>
      <c r="G6906" s="1" t="s">
        <v>72</v>
      </c>
      <c r="H6906" s="1" t="s">
        <v>65</v>
      </c>
      <c r="I6906" s="1">
        <v>0.8</v>
      </c>
      <c r="J6906" s="1" t="s">
        <v>75</v>
      </c>
      <c r="K6906" s="1">
        <v>0</v>
      </c>
      <c r="M6906" s="1">
        <v>0</v>
      </c>
      <c r="O6906" s="1">
        <v>0</v>
      </c>
      <c r="Q6906" s="1">
        <v>0</v>
      </c>
      <c r="S6906" s="1">
        <v>0</v>
      </c>
      <c r="U6906" s="1">
        <v>0</v>
      </c>
      <c r="W6906" s="1">
        <v>0</v>
      </c>
      <c r="Y6906" s="1">
        <v>0</v>
      </c>
      <c r="AA6906" s="1">
        <v>0</v>
      </c>
      <c r="AC6906" s="1">
        <v>0</v>
      </c>
      <c r="AE6906" s="1">
        <v>0</v>
      </c>
      <c r="AG6906" s="1">
        <v>1</v>
      </c>
      <c r="AH6906" s="1">
        <v>0</v>
      </c>
    </row>
    <row r="6907" spans="1:34">
      <c r="A6907" s="1" t="s">
        <v>17652</v>
      </c>
      <c r="B6907" s="1" t="s">
        <v>17653</v>
      </c>
      <c r="C6907" s="1" t="s">
        <v>411</v>
      </c>
      <c r="D6907" s="1">
        <v>50</v>
      </c>
      <c r="E6907" s="4">
        <v>44560</v>
      </c>
      <c r="F6907" s="1" t="s">
        <v>17654</v>
      </c>
      <c r="G6907" s="1" t="s">
        <v>72</v>
      </c>
      <c r="H6907" s="1" t="s">
        <v>65</v>
      </c>
      <c r="I6907" s="1">
        <v>0.8</v>
      </c>
      <c r="J6907" s="1" t="s">
        <v>75</v>
      </c>
      <c r="K6907" s="1">
        <v>0</v>
      </c>
      <c r="M6907" s="1">
        <v>0</v>
      </c>
      <c r="O6907" s="1">
        <v>0</v>
      </c>
      <c r="Q6907" s="1">
        <v>0</v>
      </c>
      <c r="S6907" s="1">
        <v>0</v>
      </c>
      <c r="U6907" s="1">
        <v>0</v>
      </c>
      <c r="W6907" s="1">
        <v>0</v>
      </c>
      <c r="Y6907" s="1">
        <v>0</v>
      </c>
      <c r="AA6907" s="1">
        <v>0</v>
      </c>
      <c r="AC6907" s="1">
        <v>0</v>
      </c>
      <c r="AE6907" s="1">
        <v>0</v>
      </c>
      <c r="AG6907" s="1">
        <v>1</v>
      </c>
      <c r="AH6907" s="1">
        <v>0</v>
      </c>
    </row>
    <row r="6908" spans="1:34">
      <c r="A6908" s="1" t="s">
        <v>17655</v>
      </c>
      <c r="B6908" s="1" t="s">
        <v>17656</v>
      </c>
      <c r="C6908" s="1" t="s">
        <v>779</v>
      </c>
      <c r="D6908" s="1">
        <v>9</v>
      </c>
      <c r="E6908" s="1">
        <v>43551</v>
      </c>
      <c r="F6908" s="1" t="s">
        <v>20332</v>
      </c>
      <c r="G6908" s="1" t="s">
        <v>72</v>
      </c>
      <c r="H6908" s="1" t="s">
        <v>65</v>
      </c>
      <c r="I6908" s="1">
        <v>0.8</v>
      </c>
      <c r="J6908" s="1" t="s">
        <v>75</v>
      </c>
      <c r="K6908" s="1">
        <v>0</v>
      </c>
      <c r="M6908" s="1">
        <v>0</v>
      </c>
      <c r="O6908" s="1">
        <v>0</v>
      </c>
      <c r="Q6908" s="1">
        <v>0</v>
      </c>
      <c r="S6908" s="1">
        <v>0</v>
      </c>
      <c r="U6908" s="1">
        <v>0</v>
      </c>
      <c r="W6908" s="1">
        <v>0</v>
      </c>
      <c r="Y6908" s="1">
        <v>0</v>
      </c>
      <c r="AA6908" s="1">
        <v>0</v>
      </c>
      <c r="AC6908" s="1">
        <v>0</v>
      </c>
      <c r="AE6908" s="1">
        <v>0</v>
      </c>
      <c r="AG6908" s="1">
        <v>1</v>
      </c>
      <c r="AH6908" s="1">
        <v>0</v>
      </c>
    </row>
    <row r="6909" spans="1:34">
      <c r="A6909" s="1" t="s">
        <v>17657</v>
      </c>
      <c r="B6909" s="1" t="s">
        <v>17658</v>
      </c>
      <c r="C6909" s="1" t="s">
        <v>346</v>
      </c>
      <c r="D6909" s="1">
        <v>13</v>
      </c>
      <c r="E6909" s="4">
        <v>44712</v>
      </c>
      <c r="F6909" s="1" t="s">
        <v>17659</v>
      </c>
      <c r="G6909" s="1" t="s">
        <v>72</v>
      </c>
      <c r="H6909" s="1" t="s">
        <v>65</v>
      </c>
      <c r="I6909" s="1">
        <v>0.8</v>
      </c>
      <c r="J6909" s="1" t="s">
        <v>75</v>
      </c>
      <c r="K6909" s="1">
        <v>0</v>
      </c>
      <c r="M6909" s="1">
        <v>0</v>
      </c>
      <c r="O6909" s="1">
        <v>0</v>
      </c>
      <c r="Q6909" s="1">
        <v>0</v>
      </c>
      <c r="S6909" s="1">
        <v>0</v>
      </c>
      <c r="U6909" s="1">
        <v>0</v>
      </c>
      <c r="W6909" s="1">
        <v>0</v>
      </c>
      <c r="Y6909" s="1">
        <v>0</v>
      </c>
      <c r="AA6909" s="1">
        <v>0</v>
      </c>
      <c r="AC6909" s="1">
        <v>0</v>
      </c>
      <c r="AE6909" s="1">
        <v>0</v>
      </c>
      <c r="AG6909" s="1">
        <v>1</v>
      </c>
      <c r="AH6909" s="1">
        <v>0</v>
      </c>
    </row>
    <row r="6910" spans="1:34">
      <c r="A6910" s="1" t="s">
        <v>17660</v>
      </c>
      <c r="B6910" s="1" t="s">
        <v>17661</v>
      </c>
      <c r="C6910" s="1" t="s">
        <v>212</v>
      </c>
      <c r="D6910" s="1">
        <v>29</v>
      </c>
      <c r="E6910" s="4">
        <v>44559</v>
      </c>
      <c r="F6910" s="1" t="s">
        <v>17662</v>
      </c>
      <c r="G6910" s="1" t="s">
        <v>72</v>
      </c>
      <c r="H6910" s="1" t="s">
        <v>65</v>
      </c>
      <c r="I6910" s="1">
        <v>0.6</v>
      </c>
      <c r="J6910" s="1" t="s">
        <v>75</v>
      </c>
      <c r="K6910" s="1">
        <v>0</v>
      </c>
      <c r="M6910" s="1">
        <v>0</v>
      </c>
      <c r="O6910" s="1">
        <v>0</v>
      </c>
      <c r="Q6910" s="1">
        <v>0</v>
      </c>
      <c r="S6910" s="1">
        <v>0</v>
      </c>
      <c r="U6910" s="1">
        <v>0</v>
      </c>
      <c r="W6910" s="1">
        <v>0</v>
      </c>
      <c r="Y6910" s="1">
        <v>0</v>
      </c>
      <c r="AA6910" s="1">
        <v>0</v>
      </c>
      <c r="AC6910" s="1">
        <v>0</v>
      </c>
      <c r="AE6910" s="1">
        <v>0</v>
      </c>
      <c r="AG6910" s="1">
        <v>1</v>
      </c>
      <c r="AH6910" s="1">
        <v>0</v>
      </c>
    </row>
    <row r="6911" spans="1:34">
      <c r="A6911" s="1" t="s">
        <v>17663</v>
      </c>
      <c r="B6911" s="1" t="s">
        <v>17664</v>
      </c>
      <c r="C6911" s="1" t="s">
        <v>245</v>
      </c>
      <c r="D6911" s="1">
        <v>27</v>
      </c>
      <c r="E6911" s="4">
        <v>44722</v>
      </c>
      <c r="F6911" s="1" t="s">
        <v>17665</v>
      </c>
      <c r="G6911" s="1" t="s">
        <v>72</v>
      </c>
      <c r="H6911" s="1" t="s">
        <v>73</v>
      </c>
      <c r="I6911" s="1">
        <v>0</v>
      </c>
      <c r="J6911" s="1" t="s">
        <v>222</v>
      </c>
      <c r="K6911" s="1">
        <v>0.8</v>
      </c>
      <c r="L6911" s="1" t="s">
        <v>75</v>
      </c>
      <c r="M6911" s="1">
        <v>0</v>
      </c>
      <c r="O6911" s="1">
        <v>0</v>
      </c>
      <c r="Q6911" s="1">
        <v>0</v>
      </c>
      <c r="S6911" s="1">
        <v>0</v>
      </c>
      <c r="U6911" s="1">
        <v>0</v>
      </c>
      <c r="W6911" s="1">
        <v>0</v>
      </c>
      <c r="Y6911" s="1">
        <v>0</v>
      </c>
      <c r="AA6911" s="1">
        <v>0</v>
      </c>
      <c r="AC6911" s="1">
        <v>0</v>
      </c>
      <c r="AE6911" s="1">
        <v>0</v>
      </c>
      <c r="AG6911" s="1">
        <v>2</v>
      </c>
      <c r="AH6911" s="1">
        <v>9999.99</v>
      </c>
    </row>
    <row r="6912" spans="1:34">
      <c r="A6912" s="1" t="s">
        <v>17666</v>
      </c>
      <c r="B6912" s="1" t="s">
        <v>17667</v>
      </c>
      <c r="C6912" s="1" t="s">
        <v>360</v>
      </c>
      <c r="H6912" s="1" t="s">
        <v>65</v>
      </c>
      <c r="I6912" s="1" t="s">
        <v>66</v>
      </c>
      <c r="V6912" s="1" t="s">
        <v>67</v>
      </c>
    </row>
    <row r="6913" spans="1:34">
      <c r="A6913" s="1" t="s">
        <v>17668</v>
      </c>
      <c r="B6913" s="1" t="s">
        <v>17669</v>
      </c>
      <c r="C6913" s="1" t="s">
        <v>360</v>
      </c>
      <c r="H6913" s="1" t="s">
        <v>65</v>
      </c>
      <c r="I6913" s="1" t="s">
        <v>66</v>
      </c>
      <c r="V6913" s="1" t="s">
        <v>67</v>
      </c>
    </row>
    <row r="6914" spans="1:34">
      <c r="A6914" s="1" t="s">
        <v>17670</v>
      </c>
      <c r="B6914" s="1" t="s">
        <v>17671</v>
      </c>
      <c r="C6914" s="1" t="s">
        <v>245</v>
      </c>
      <c r="D6914" s="1">
        <v>5</v>
      </c>
      <c r="E6914" s="1">
        <v>43552</v>
      </c>
      <c r="F6914" s="1" t="s">
        <v>20332</v>
      </c>
      <c r="G6914" s="1" t="s">
        <v>72</v>
      </c>
      <c r="H6914" s="1" t="s">
        <v>65</v>
      </c>
      <c r="I6914" s="1">
        <v>0.8</v>
      </c>
      <c r="J6914" s="1" t="s">
        <v>75</v>
      </c>
      <c r="K6914" s="1">
        <v>0</v>
      </c>
      <c r="M6914" s="1">
        <v>0</v>
      </c>
      <c r="O6914" s="1">
        <v>0</v>
      </c>
      <c r="Q6914" s="1">
        <v>0</v>
      </c>
      <c r="S6914" s="1">
        <v>0</v>
      </c>
      <c r="U6914" s="1">
        <v>0</v>
      </c>
      <c r="W6914" s="1">
        <v>0</v>
      </c>
      <c r="Y6914" s="1">
        <v>0</v>
      </c>
      <c r="AA6914" s="1">
        <v>0</v>
      </c>
      <c r="AC6914" s="1">
        <v>0</v>
      </c>
      <c r="AE6914" s="1">
        <v>0</v>
      </c>
      <c r="AG6914" s="1">
        <v>1</v>
      </c>
      <c r="AH6914" s="1">
        <v>0</v>
      </c>
    </row>
    <row r="6915" spans="1:34">
      <c r="A6915" s="1" t="s">
        <v>17672</v>
      </c>
      <c r="B6915" s="1" t="s">
        <v>17673</v>
      </c>
      <c r="C6915" s="1" t="s">
        <v>152</v>
      </c>
      <c r="H6915" s="1" t="s">
        <v>65</v>
      </c>
      <c r="I6915" s="1" t="s">
        <v>66</v>
      </c>
      <c r="V6915" s="1" t="s">
        <v>67</v>
      </c>
    </row>
    <row r="6916" spans="1:34">
      <c r="A6916" s="1" t="s">
        <v>17674</v>
      </c>
      <c r="B6916" s="1" t="s">
        <v>17675</v>
      </c>
      <c r="C6916" s="1" t="s">
        <v>360</v>
      </c>
      <c r="H6916" s="1" t="s">
        <v>65</v>
      </c>
      <c r="I6916" s="1" t="s">
        <v>66</v>
      </c>
      <c r="V6916" s="1" t="s">
        <v>67</v>
      </c>
    </row>
    <row r="6917" spans="1:34">
      <c r="A6917" s="1" t="s">
        <v>17676</v>
      </c>
      <c r="B6917" s="1" t="s">
        <v>17677</v>
      </c>
      <c r="C6917" s="1" t="s">
        <v>360</v>
      </c>
      <c r="H6917" s="1" t="s">
        <v>65</v>
      </c>
      <c r="I6917" s="1" t="s">
        <v>66</v>
      </c>
      <c r="V6917" s="1" t="s">
        <v>67</v>
      </c>
    </row>
    <row r="6918" spans="1:34">
      <c r="A6918" s="1" t="s">
        <v>17678</v>
      </c>
      <c r="B6918" s="1" t="s">
        <v>17679</v>
      </c>
      <c r="C6918" s="1" t="s">
        <v>64</v>
      </c>
      <c r="D6918" s="1">
        <v>13</v>
      </c>
      <c r="E6918" s="4">
        <v>44644</v>
      </c>
      <c r="F6918" s="1" t="s">
        <v>17680</v>
      </c>
      <c r="G6918" s="1" t="s">
        <v>80</v>
      </c>
      <c r="H6918" s="1" t="s">
        <v>73</v>
      </c>
      <c r="I6918" s="1">
        <v>0.3</v>
      </c>
      <c r="J6918" s="1" t="s">
        <v>82</v>
      </c>
      <c r="K6918" s="1">
        <v>0.45</v>
      </c>
      <c r="L6918" s="1" t="s">
        <v>83</v>
      </c>
      <c r="M6918" s="1">
        <v>0.6</v>
      </c>
      <c r="N6918" s="1" t="s">
        <v>84</v>
      </c>
      <c r="O6918" s="1">
        <v>0.75</v>
      </c>
      <c r="P6918" s="1" t="s">
        <v>85</v>
      </c>
      <c r="Q6918" s="1">
        <v>0</v>
      </c>
      <c r="S6918" s="1">
        <v>0</v>
      </c>
      <c r="U6918" s="1">
        <v>0</v>
      </c>
      <c r="W6918" s="1">
        <v>0</v>
      </c>
      <c r="Y6918" s="1">
        <v>0</v>
      </c>
      <c r="AA6918" s="1">
        <v>0</v>
      </c>
      <c r="AC6918" s="1">
        <v>0</v>
      </c>
      <c r="AE6918" s="1">
        <v>0</v>
      </c>
      <c r="AG6918" s="1">
        <v>3</v>
      </c>
      <c r="AH6918" s="1">
        <v>0</v>
      </c>
    </row>
    <row r="6919" spans="1:34">
      <c r="A6919" s="1" t="s">
        <v>17681</v>
      </c>
      <c r="B6919" s="1" t="s">
        <v>17682</v>
      </c>
      <c r="C6919" s="1" t="s">
        <v>322</v>
      </c>
      <c r="D6919" s="1">
        <v>5</v>
      </c>
      <c r="E6919" s="1">
        <v>44292</v>
      </c>
      <c r="F6919" s="1" t="s">
        <v>20332</v>
      </c>
      <c r="G6919" s="1" t="s">
        <v>72</v>
      </c>
      <c r="H6919" s="1" t="s">
        <v>65</v>
      </c>
      <c r="I6919" s="1">
        <v>0.2</v>
      </c>
      <c r="J6919" s="1" t="s">
        <v>75</v>
      </c>
      <c r="K6919" s="1">
        <v>0</v>
      </c>
      <c r="M6919" s="1">
        <v>0</v>
      </c>
      <c r="O6919" s="1">
        <v>0</v>
      </c>
      <c r="Q6919" s="1">
        <v>0</v>
      </c>
      <c r="S6919" s="1">
        <v>0</v>
      </c>
      <c r="U6919" s="1">
        <v>0</v>
      </c>
      <c r="W6919" s="1">
        <v>0</v>
      </c>
      <c r="Y6919" s="1">
        <v>0</v>
      </c>
      <c r="AA6919" s="1">
        <v>0</v>
      </c>
      <c r="AC6919" s="1">
        <v>0</v>
      </c>
      <c r="AE6919" s="1">
        <v>0</v>
      </c>
      <c r="AG6919" s="1">
        <v>1</v>
      </c>
      <c r="AH6919" s="1">
        <v>0</v>
      </c>
    </row>
    <row r="6920" spans="1:34">
      <c r="A6920" s="1" t="s">
        <v>17683</v>
      </c>
      <c r="B6920" s="1" t="s">
        <v>17684</v>
      </c>
      <c r="C6920" s="1" t="s">
        <v>387</v>
      </c>
      <c r="D6920" s="1">
        <v>79</v>
      </c>
      <c r="E6920" s="1">
        <v>40897</v>
      </c>
      <c r="F6920" s="1" t="s">
        <v>20332</v>
      </c>
      <c r="G6920" s="1" t="s">
        <v>72</v>
      </c>
      <c r="H6920" s="1" t="s">
        <v>73</v>
      </c>
      <c r="I6920" s="1">
        <v>0</v>
      </c>
      <c r="J6920" s="1" t="s">
        <v>74</v>
      </c>
      <c r="K6920" s="1">
        <v>0.8</v>
      </c>
      <c r="L6920" s="1" t="s">
        <v>75</v>
      </c>
      <c r="M6920" s="1">
        <v>0</v>
      </c>
      <c r="O6920" s="1">
        <v>0</v>
      </c>
      <c r="Q6920" s="1">
        <v>0</v>
      </c>
      <c r="S6920" s="1">
        <v>0</v>
      </c>
      <c r="U6920" s="1">
        <v>0</v>
      </c>
      <c r="W6920" s="1">
        <v>0</v>
      </c>
      <c r="Y6920" s="1">
        <v>0</v>
      </c>
      <c r="AA6920" s="1">
        <v>0</v>
      </c>
      <c r="AC6920" s="1">
        <v>0</v>
      </c>
      <c r="AE6920" s="1">
        <v>0</v>
      </c>
      <c r="AG6920" s="1">
        <v>2</v>
      </c>
      <c r="AH6920" s="1">
        <v>10000</v>
      </c>
    </row>
    <row r="6921" spans="1:34">
      <c r="A6921" s="1" t="s">
        <v>17685</v>
      </c>
      <c r="B6921" s="1" t="s">
        <v>17686</v>
      </c>
      <c r="C6921" s="1" t="s">
        <v>65</v>
      </c>
      <c r="D6921" s="1">
        <v>6</v>
      </c>
      <c r="E6921" s="4">
        <v>44630</v>
      </c>
      <c r="F6921" s="1" t="s">
        <v>17687</v>
      </c>
      <c r="G6921" s="1" t="s">
        <v>80</v>
      </c>
      <c r="H6921" s="1" t="s">
        <v>73</v>
      </c>
      <c r="I6921" s="1">
        <v>0</v>
      </c>
      <c r="J6921" s="1" t="s">
        <v>434</v>
      </c>
      <c r="K6921" s="1">
        <v>0.3</v>
      </c>
      <c r="L6921" s="1" t="s">
        <v>82</v>
      </c>
      <c r="M6921" s="1">
        <v>0.5</v>
      </c>
      <c r="N6921" s="1" t="s">
        <v>83</v>
      </c>
      <c r="O6921" s="1">
        <v>0.6</v>
      </c>
      <c r="P6921" s="1" t="s">
        <v>84</v>
      </c>
      <c r="Q6921" s="1">
        <v>0.8</v>
      </c>
      <c r="R6921" s="1" t="s">
        <v>85</v>
      </c>
      <c r="S6921" s="1">
        <v>0</v>
      </c>
      <c r="U6921" s="1">
        <v>0</v>
      </c>
      <c r="W6921" s="1">
        <v>0</v>
      </c>
      <c r="Y6921" s="1">
        <v>0</v>
      </c>
      <c r="AA6921" s="1">
        <v>0</v>
      </c>
      <c r="AC6921" s="1">
        <v>0</v>
      </c>
      <c r="AE6921" s="1">
        <v>0</v>
      </c>
      <c r="AG6921" s="1">
        <v>4</v>
      </c>
      <c r="AH6921" s="1">
        <v>7500</v>
      </c>
    </row>
    <row r="6922" spans="1:34">
      <c r="A6922" s="1" t="s">
        <v>17688</v>
      </c>
      <c r="B6922" s="1" t="s">
        <v>17689</v>
      </c>
      <c r="C6922" s="1" t="s">
        <v>146</v>
      </c>
      <c r="D6922" s="1">
        <v>11</v>
      </c>
      <c r="E6922" s="1">
        <v>38778</v>
      </c>
      <c r="F6922" s="1" t="s">
        <v>20332</v>
      </c>
      <c r="G6922" s="1" t="s">
        <v>72</v>
      </c>
      <c r="H6922" s="1" t="s">
        <v>65</v>
      </c>
      <c r="I6922" s="1">
        <v>0.4</v>
      </c>
      <c r="J6922" s="1" t="s">
        <v>75</v>
      </c>
      <c r="K6922" s="1">
        <v>0</v>
      </c>
      <c r="M6922" s="1">
        <v>0</v>
      </c>
      <c r="O6922" s="1">
        <v>0</v>
      </c>
      <c r="Q6922" s="1">
        <v>0</v>
      </c>
      <c r="S6922" s="1">
        <v>0</v>
      </c>
      <c r="U6922" s="1">
        <v>0</v>
      </c>
      <c r="W6922" s="1">
        <v>0</v>
      </c>
      <c r="Y6922" s="1">
        <v>0</v>
      </c>
      <c r="AA6922" s="1">
        <v>0</v>
      </c>
      <c r="AC6922" s="1">
        <v>0</v>
      </c>
      <c r="AE6922" s="1">
        <v>0</v>
      </c>
      <c r="AG6922" s="1">
        <v>1</v>
      </c>
      <c r="AH6922" s="1">
        <v>0</v>
      </c>
    </row>
    <row r="6923" spans="1:34">
      <c r="A6923" s="1" t="s">
        <v>17690</v>
      </c>
      <c r="B6923" s="1" t="s">
        <v>17691</v>
      </c>
      <c r="C6923" s="1" t="s">
        <v>126</v>
      </c>
      <c r="H6923" s="1" t="s">
        <v>65</v>
      </c>
      <c r="I6923" s="1" t="s">
        <v>66</v>
      </c>
      <c r="V6923" s="1" t="s">
        <v>67</v>
      </c>
    </row>
    <row r="6924" spans="1:34">
      <c r="A6924" s="1" t="s">
        <v>17692</v>
      </c>
      <c r="B6924" s="1" t="s">
        <v>17693</v>
      </c>
      <c r="C6924" s="1" t="s">
        <v>126</v>
      </c>
      <c r="D6924" s="1">
        <v>56</v>
      </c>
      <c r="E6924" s="1">
        <v>42696</v>
      </c>
      <c r="F6924" s="1" t="s">
        <v>20332</v>
      </c>
      <c r="G6924" s="1" t="s">
        <v>1003</v>
      </c>
      <c r="H6924" s="1" t="s">
        <v>65</v>
      </c>
      <c r="I6924" s="1">
        <v>0</v>
      </c>
      <c r="J6924" s="1" t="s">
        <v>75</v>
      </c>
      <c r="K6924" s="1">
        <v>0</v>
      </c>
      <c r="M6924" s="1">
        <v>0</v>
      </c>
      <c r="O6924" s="1">
        <v>0</v>
      </c>
      <c r="Q6924" s="1">
        <v>0</v>
      </c>
      <c r="S6924" s="1">
        <v>0</v>
      </c>
      <c r="U6924" s="1">
        <v>0</v>
      </c>
      <c r="W6924" s="1">
        <v>0</v>
      </c>
      <c r="Y6924" s="1">
        <v>0</v>
      </c>
      <c r="AA6924" s="1">
        <v>0</v>
      </c>
      <c r="AC6924" s="1">
        <v>0</v>
      </c>
      <c r="AE6924" s="1">
        <v>0</v>
      </c>
      <c r="AG6924" s="1">
        <v>1</v>
      </c>
      <c r="AH6924" s="1">
        <v>0</v>
      </c>
    </row>
    <row r="6925" spans="1:34">
      <c r="A6925" s="1" t="s">
        <v>17694</v>
      </c>
      <c r="B6925" s="1" t="s">
        <v>17695</v>
      </c>
      <c r="C6925" s="1" t="s">
        <v>185</v>
      </c>
      <c r="D6925" s="1">
        <v>30</v>
      </c>
      <c r="E6925" s="1">
        <v>39545</v>
      </c>
      <c r="F6925" s="1" t="s">
        <v>20332</v>
      </c>
      <c r="G6925" s="1" t="s">
        <v>72</v>
      </c>
      <c r="H6925" s="1" t="s">
        <v>73</v>
      </c>
      <c r="I6925" s="1">
        <v>0</v>
      </c>
      <c r="J6925" s="1" t="s">
        <v>20841</v>
      </c>
      <c r="K6925" s="1">
        <v>0.3</v>
      </c>
      <c r="L6925" s="1" t="s">
        <v>75</v>
      </c>
      <c r="M6925" s="1">
        <v>0</v>
      </c>
      <c r="O6925" s="1">
        <v>0</v>
      </c>
      <c r="Q6925" s="1">
        <v>0</v>
      </c>
      <c r="S6925" s="1">
        <v>0</v>
      </c>
      <c r="U6925" s="1">
        <v>0</v>
      </c>
      <c r="W6925" s="1">
        <v>0</v>
      </c>
      <c r="Y6925" s="1">
        <v>0</v>
      </c>
      <c r="AA6925" s="1">
        <v>0</v>
      </c>
      <c r="AC6925" s="1">
        <v>0</v>
      </c>
      <c r="AE6925" s="1">
        <v>0</v>
      </c>
      <c r="AG6925" s="1">
        <v>5</v>
      </c>
      <c r="AH6925" s="1">
        <v>0</v>
      </c>
    </row>
    <row r="6926" spans="1:34">
      <c r="A6926" s="1" t="s">
        <v>17696</v>
      </c>
      <c r="B6926" s="1" t="s">
        <v>17697</v>
      </c>
      <c r="C6926" s="1" t="s">
        <v>126</v>
      </c>
      <c r="D6926" s="1">
        <v>4</v>
      </c>
      <c r="E6926" s="1">
        <v>41302</v>
      </c>
      <c r="F6926" s="1" t="s">
        <v>20332</v>
      </c>
      <c r="G6926" s="1" t="s">
        <v>72</v>
      </c>
      <c r="H6926" s="1" t="s">
        <v>73</v>
      </c>
      <c r="I6926" s="1">
        <v>0</v>
      </c>
      <c r="J6926" s="1" t="s">
        <v>846</v>
      </c>
      <c r="K6926" s="1">
        <v>0.3</v>
      </c>
      <c r="L6926" s="1" t="s">
        <v>75</v>
      </c>
      <c r="M6926" s="1">
        <v>0</v>
      </c>
      <c r="O6926" s="1">
        <v>0</v>
      </c>
      <c r="Q6926" s="1">
        <v>0</v>
      </c>
      <c r="S6926" s="1">
        <v>0</v>
      </c>
      <c r="U6926" s="1">
        <v>0</v>
      </c>
      <c r="W6926" s="1">
        <v>0</v>
      </c>
      <c r="Y6926" s="1">
        <v>0</v>
      </c>
      <c r="AA6926" s="1">
        <v>0</v>
      </c>
      <c r="AC6926" s="1">
        <v>0</v>
      </c>
      <c r="AE6926" s="1">
        <v>0</v>
      </c>
      <c r="AG6926" s="1">
        <v>2</v>
      </c>
      <c r="AH6926" s="1">
        <v>28000</v>
      </c>
    </row>
    <row r="6927" spans="1:34">
      <c r="A6927" s="1" t="s">
        <v>17698</v>
      </c>
      <c r="B6927" s="1" t="s">
        <v>17699</v>
      </c>
      <c r="C6927" s="1" t="s">
        <v>533</v>
      </c>
      <c r="D6927" s="1">
        <v>53</v>
      </c>
      <c r="E6927" s="1">
        <v>41115</v>
      </c>
      <c r="F6927" s="1" t="s">
        <v>20332</v>
      </c>
      <c r="G6927" s="1" t="s">
        <v>72</v>
      </c>
      <c r="H6927" s="1" t="s">
        <v>65</v>
      </c>
      <c r="I6927" s="1">
        <v>0.8</v>
      </c>
      <c r="J6927" s="1" t="s">
        <v>75</v>
      </c>
      <c r="K6927" s="1">
        <v>0</v>
      </c>
      <c r="M6927" s="1">
        <v>0</v>
      </c>
      <c r="O6927" s="1">
        <v>0</v>
      </c>
      <c r="Q6927" s="1">
        <v>0</v>
      </c>
      <c r="S6927" s="1">
        <v>0</v>
      </c>
      <c r="U6927" s="1">
        <v>0</v>
      </c>
      <c r="W6927" s="1">
        <v>0</v>
      </c>
      <c r="Y6927" s="1">
        <v>0</v>
      </c>
      <c r="AA6927" s="1">
        <v>0</v>
      </c>
      <c r="AC6927" s="1">
        <v>0</v>
      </c>
      <c r="AE6927" s="1">
        <v>0</v>
      </c>
      <c r="AG6927" s="1">
        <v>1</v>
      </c>
      <c r="AH6927" s="1">
        <v>0</v>
      </c>
    </row>
    <row r="6928" spans="1:34">
      <c r="A6928" s="1" t="s">
        <v>17700</v>
      </c>
      <c r="B6928" s="1" t="s">
        <v>17701</v>
      </c>
      <c r="C6928" s="1" t="s">
        <v>193</v>
      </c>
      <c r="D6928" s="1">
        <v>17</v>
      </c>
      <c r="E6928" s="4">
        <v>44693</v>
      </c>
      <c r="F6928" s="1" t="s">
        <v>17702</v>
      </c>
      <c r="G6928" s="1" t="s">
        <v>80</v>
      </c>
      <c r="H6928" s="1" t="s">
        <v>73</v>
      </c>
      <c r="I6928" s="1">
        <v>0</v>
      </c>
      <c r="J6928" s="1" t="s">
        <v>89</v>
      </c>
      <c r="K6928" s="1">
        <v>0.65</v>
      </c>
      <c r="L6928" s="1" t="s">
        <v>82</v>
      </c>
      <c r="M6928" s="1">
        <v>0.7</v>
      </c>
      <c r="N6928" s="1" t="s">
        <v>83</v>
      </c>
      <c r="O6928" s="1">
        <v>0.75</v>
      </c>
      <c r="P6928" s="1" t="s">
        <v>84</v>
      </c>
      <c r="Q6928" s="1">
        <v>0.8</v>
      </c>
      <c r="R6928" s="1" t="s">
        <v>85</v>
      </c>
      <c r="S6928" s="1">
        <v>0</v>
      </c>
      <c r="U6928" s="1">
        <v>0</v>
      </c>
      <c r="W6928" s="1">
        <v>0</v>
      </c>
      <c r="Y6928" s="1">
        <v>0</v>
      </c>
      <c r="AA6928" s="1">
        <v>0</v>
      </c>
      <c r="AC6928" s="1">
        <v>0</v>
      </c>
      <c r="AE6928" s="1">
        <v>0</v>
      </c>
      <c r="AG6928" s="1">
        <v>4</v>
      </c>
      <c r="AH6928" s="1">
        <v>12000</v>
      </c>
    </row>
    <row r="6929" spans="1:34">
      <c r="A6929" s="1" t="s">
        <v>17703</v>
      </c>
      <c r="B6929" s="1" t="s">
        <v>17704</v>
      </c>
      <c r="C6929" s="1" t="s">
        <v>287</v>
      </c>
      <c r="D6929" s="1">
        <v>56</v>
      </c>
      <c r="E6929" s="4">
        <v>44558</v>
      </c>
      <c r="F6929" s="1" t="s">
        <v>17705</v>
      </c>
      <c r="G6929" s="1" t="s">
        <v>72</v>
      </c>
      <c r="H6929" s="1" t="s">
        <v>73</v>
      </c>
      <c r="I6929" s="1">
        <v>0</v>
      </c>
      <c r="J6929" s="1" t="s">
        <v>81</v>
      </c>
      <c r="K6929" s="1">
        <v>0.5</v>
      </c>
      <c r="L6929" s="1" t="s">
        <v>75</v>
      </c>
      <c r="M6929" s="1">
        <v>0</v>
      </c>
      <c r="O6929" s="1">
        <v>0</v>
      </c>
      <c r="Q6929" s="1">
        <v>0</v>
      </c>
      <c r="S6929" s="1">
        <v>0</v>
      </c>
      <c r="U6929" s="1">
        <v>0</v>
      </c>
      <c r="W6929" s="1">
        <v>0</v>
      </c>
      <c r="Y6929" s="1">
        <v>0</v>
      </c>
      <c r="AA6929" s="1">
        <v>0</v>
      </c>
      <c r="AC6929" s="1">
        <v>0</v>
      </c>
      <c r="AE6929" s="1">
        <v>0</v>
      </c>
      <c r="AG6929" s="1">
        <v>2</v>
      </c>
      <c r="AH6929" s="1">
        <v>15000</v>
      </c>
    </row>
    <row r="6930" spans="1:34">
      <c r="A6930" s="1" t="s">
        <v>17706</v>
      </c>
      <c r="B6930" s="1" t="s">
        <v>17707</v>
      </c>
      <c r="C6930" s="1" t="s">
        <v>337</v>
      </c>
      <c r="D6930" s="1">
        <v>23</v>
      </c>
      <c r="E6930" s="1">
        <v>44184</v>
      </c>
      <c r="F6930" s="1" t="s">
        <v>20332</v>
      </c>
      <c r="G6930" s="1" t="s">
        <v>72</v>
      </c>
      <c r="H6930" s="1" t="s">
        <v>65</v>
      </c>
      <c r="I6930" s="1">
        <v>0.8</v>
      </c>
      <c r="J6930" s="1" t="s">
        <v>75</v>
      </c>
      <c r="K6930" s="1">
        <v>0</v>
      </c>
      <c r="M6930" s="1">
        <v>0</v>
      </c>
      <c r="O6930" s="1">
        <v>0</v>
      </c>
      <c r="Q6930" s="1">
        <v>0</v>
      </c>
      <c r="S6930" s="1">
        <v>0</v>
      </c>
      <c r="U6930" s="1">
        <v>0</v>
      </c>
      <c r="W6930" s="1">
        <v>0</v>
      </c>
      <c r="Y6930" s="1">
        <v>0</v>
      </c>
      <c r="AA6930" s="1">
        <v>0</v>
      </c>
      <c r="AC6930" s="1">
        <v>0</v>
      </c>
      <c r="AE6930" s="1">
        <v>0</v>
      </c>
      <c r="AG6930" s="1">
        <v>1</v>
      </c>
      <c r="AH6930" s="1">
        <v>0</v>
      </c>
    </row>
    <row r="6931" spans="1:34">
      <c r="A6931" s="1" t="s">
        <v>17708</v>
      </c>
      <c r="B6931" s="1" t="s">
        <v>17709</v>
      </c>
      <c r="C6931" s="1" t="s">
        <v>179</v>
      </c>
      <c r="D6931" s="1">
        <v>65</v>
      </c>
      <c r="E6931" s="1">
        <v>44712</v>
      </c>
      <c r="F6931" s="1" t="s">
        <v>20842</v>
      </c>
      <c r="G6931" s="1" t="s">
        <v>72</v>
      </c>
      <c r="H6931" s="1" t="s">
        <v>73</v>
      </c>
      <c r="I6931" s="1">
        <v>0</v>
      </c>
      <c r="J6931" s="1" t="s">
        <v>1194</v>
      </c>
      <c r="K6931" s="1">
        <v>0.8</v>
      </c>
      <c r="L6931" s="1" t="s">
        <v>75</v>
      </c>
      <c r="M6931" s="1">
        <v>0</v>
      </c>
      <c r="O6931" s="1">
        <v>0</v>
      </c>
      <c r="Q6931" s="1">
        <v>0</v>
      </c>
      <c r="S6931" s="1">
        <v>0</v>
      </c>
      <c r="U6931" s="1">
        <v>0</v>
      </c>
      <c r="W6931" s="1">
        <v>0</v>
      </c>
      <c r="Y6931" s="1">
        <v>0</v>
      </c>
      <c r="AA6931" s="1">
        <v>0</v>
      </c>
      <c r="AC6931" s="1">
        <v>0</v>
      </c>
      <c r="AE6931" s="1">
        <v>0</v>
      </c>
      <c r="AG6931" s="1">
        <v>2</v>
      </c>
      <c r="AH6931" s="1">
        <v>12500</v>
      </c>
    </row>
    <row r="6932" spans="1:34">
      <c r="A6932" s="1" t="s">
        <v>17710</v>
      </c>
      <c r="B6932" s="1" t="s">
        <v>17711</v>
      </c>
      <c r="C6932" s="1" t="s">
        <v>212</v>
      </c>
      <c r="D6932" s="1">
        <v>49</v>
      </c>
      <c r="E6932" s="4">
        <v>44560</v>
      </c>
      <c r="F6932" s="1" t="s">
        <v>17712</v>
      </c>
      <c r="G6932" s="1" t="s">
        <v>80</v>
      </c>
      <c r="H6932" s="1" t="s">
        <v>73</v>
      </c>
      <c r="I6932" s="1">
        <v>0.7</v>
      </c>
      <c r="J6932" s="1" t="s">
        <v>82</v>
      </c>
      <c r="K6932" s="1">
        <v>0.75</v>
      </c>
      <c r="L6932" s="1" t="s">
        <v>83</v>
      </c>
      <c r="M6932" s="1">
        <v>0.8</v>
      </c>
      <c r="N6932" s="1" t="s">
        <v>84</v>
      </c>
      <c r="O6932" s="1">
        <v>0.8</v>
      </c>
      <c r="P6932" s="1" t="s">
        <v>85</v>
      </c>
      <c r="Q6932" s="1">
        <v>0</v>
      </c>
      <c r="S6932" s="1">
        <v>0</v>
      </c>
      <c r="U6932" s="1">
        <v>0</v>
      </c>
      <c r="W6932" s="1">
        <v>0</v>
      </c>
      <c r="Y6932" s="1">
        <v>0</v>
      </c>
      <c r="AA6932" s="1">
        <v>0</v>
      </c>
      <c r="AC6932" s="1">
        <v>0</v>
      </c>
      <c r="AE6932" s="1">
        <v>0</v>
      </c>
      <c r="AG6932" s="1">
        <v>3</v>
      </c>
      <c r="AH6932" s="1">
        <v>0</v>
      </c>
    </row>
    <row r="6933" spans="1:34">
      <c r="A6933" s="1" t="s">
        <v>17713</v>
      </c>
      <c r="B6933" s="1" t="s">
        <v>17714</v>
      </c>
      <c r="C6933" s="1" t="s">
        <v>867</v>
      </c>
      <c r="D6933" s="1">
        <v>107</v>
      </c>
      <c r="E6933" s="1">
        <v>40833</v>
      </c>
      <c r="F6933" s="1" t="s">
        <v>20332</v>
      </c>
      <c r="G6933" s="1" t="s">
        <v>72</v>
      </c>
      <c r="H6933" s="1" t="s">
        <v>73</v>
      </c>
      <c r="I6933" s="1">
        <v>0</v>
      </c>
      <c r="J6933" s="1" t="s">
        <v>397</v>
      </c>
      <c r="K6933" s="1">
        <v>0.8</v>
      </c>
      <c r="L6933" s="1" t="s">
        <v>75</v>
      </c>
      <c r="M6933" s="1">
        <v>0</v>
      </c>
      <c r="O6933" s="1">
        <v>0</v>
      </c>
      <c r="Q6933" s="1">
        <v>0</v>
      </c>
      <c r="S6933" s="1">
        <v>0</v>
      </c>
      <c r="U6933" s="1">
        <v>0</v>
      </c>
      <c r="W6933" s="1">
        <v>0</v>
      </c>
      <c r="Y6933" s="1">
        <v>0</v>
      </c>
      <c r="AA6933" s="1">
        <v>0</v>
      </c>
      <c r="AC6933" s="1">
        <v>0</v>
      </c>
      <c r="AE6933" s="1">
        <v>0</v>
      </c>
      <c r="AG6933" s="1">
        <v>2</v>
      </c>
      <c r="AH6933" s="1">
        <v>8000</v>
      </c>
    </row>
    <row r="6934" spans="1:34">
      <c r="A6934" s="1" t="s">
        <v>17715</v>
      </c>
      <c r="B6934" s="1" t="s">
        <v>17716</v>
      </c>
      <c r="C6934" s="1" t="s">
        <v>360</v>
      </c>
      <c r="H6934" s="1" t="s">
        <v>65</v>
      </c>
      <c r="I6934" s="1" t="s">
        <v>66</v>
      </c>
      <c r="V6934" s="1" t="s">
        <v>67</v>
      </c>
    </row>
    <row r="6935" spans="1:34">
      <c r="A6935" s="1" t="s">
        <v>17717</v>
      </c>
      <c r="B6935" s="1" t="s">
        <v>17718</v>
      </c>
      <c r="C6935" s="1" t="s">
        <v>92</v>
      </c>
      <c r="D6935" s="1">
        <v>4</v>
      </c>
      <c r="E6935" s="1">
        <v>40200</v>
      </c>
      <c r="F6935" s="1" t="s">
        <v>20332</v>
      </c>
      <c r="G6935" s="1" t="s">
        <v>72</v>
      </c>
      <c r="H6935" s="1" t="s">
        <v>65</v>
      </c>
      <c r="I6935" s="1">
        <v>0.4</v>
      </c>
      <c r="J6935" s="1" t="s">
        <v>75</v>
      </c>
      <c r="K6935" s="1">
        <v>0</v>
      </c>
      <c r="M6935" s="1">
        <v>0</v>
      </c>
      <c r="O6935" s="1">
        <v>0</v>
      </c>
      <c r="Q6935" s="1">
        <v>0</v>
      </c>
      <c r="S6935" s="1">
        <v>0</v>
      </c>
      <c r="U6935" s="1">
        <v>0</v>
      </c>
      <c r="W6935" s="1">
        <v>0</v>
      </c>
      <c r="Y6935" s="1">
        <v>0</v>
      </c>
      <c r="AA6935" s="1">
        <v>0</v>
      </c>
      <c r="AC6935" s="1">
        <v>0</v>
      </c>
      <c r="AE6935" s="1">
        <v>0</v>
      </c>
      <c r="AG6935" s="1">
        <v>1</v>
      </c>
      <c r="AH6935" s="1">
        <v>0</v>
      </c>
    </row>
    <row r="6936" spans="1:34">
      <c r="A6936" s="1" t="s">
        <v>17719</v>
      </c>
      <c r="B6936" s="1" t="s">
        <v>17720</v>
      </c>
      <c r="C6936" s="1" t="s">
        <v>752</v>
      </c>
      <c r="D6936" s="1">
        <v>9</v>
      </c>
      <c r="E6936" s="4">
        <v>44620</v>
      </c>
      <c r="F6936" s="1" t="s">
        <v>17721</v>
      </c>
      <c r="G6936" s="1" t="s">
        <v>80</v>
      </c>
      <c r="H6936" s="1" t="s">
        <v>65</v>
      </c>
      <c r="I6936" s="1">
        <v>0.8</v>
      </c>
      <c r="J6936" s="1" t="s">
        <v>75</v>
      </c>
      <c r="K6936" s="1">
        <v>0</v>
      </c>
      <c r="M6936" s="1">
        <v>0</v>
      </c>
      <c r="O6936" s="1">
        <v>0</v>
      </c>
      <c r="Q6936" s="1">
        <v>0</v>
      </c>
      <c r="S6936" s="1">
        <v>0</v>
      </c>
      <c r="U6936" s="1">
        <v>0</v>
      </c>
      <c r="W6936" s="1">
        <v>0</v>
      </c>
      <c r="Y6936" s="1">
        <v>0</v>
      </c>
      <c r="AA6936" s="1">
        <v>0</v>
      </c>
      <c r="AC6936" s="1">
        <v>0</v>
      </c>
      <c r="AE6936" s="1">
        <v>0</v>
      </c>
      <c r="AG6936" s="1">
        <v>1</v>
      </c>
      <c r="AH6936" s="1">
        <v>0</v>
      </c>
    </row>
    <row r="6937" spans="1:34">
      <c r="A6937" s="1" t="s">
        <v>17722</v>
      </c>
      <c r="B6937" s="1" t="s">
        <v>17723</v>
      </c>
      <c r="C6937" s="1" t="s">
        <v>149</v>
      </c>
      <c r="D6937" s="1">
        <v>7</v>
      </c>
      <c r="E6937" s="4">
        <v>44708</v>
      </c>
      <c r="F6937" s="1" t="s">
        <v>17724</v>
      </c>
      <c r="G6937" s="1" t="s">
        <v>80</v>
      </c>
      <c r="H6937" s="1" t="s">
        <v>65</v>
      </c>
      <c r="I6937" s="1">
        <v>0.8</v>
      </c>
      <c r="J6937" s="1" t="s">
        <v>75</v>
      </c>
      <c r="K6937" s="1">
        <v>0</v>
      </c>
      <c r="M6937" s="1">
        <v>0</v>
      </c>
      <c r="O6937" s="1">
        <v>0</v>
      </c>
      <c r="Q6937" s="1">
        <v>0</v>
      </c>
      <c r="S6937" s="1">
        <v>0</v>
      </c>
      <c r="U6937" s="1">
        <v>0</v>
      </c>
      <c r="W6937" s="1">
        <v>0</v>
      </c>
      <c r="Y6937" s="1">
        <v>0</v>
      </c>
      <c r="AA6937" s="1">
        <v>0</v>
      </c>
      <c r="AC6937" s="1">
        <v>0</v>
      </c>
      <c r="AE6937" s="1">
        <v>0</v>
      </c>
      <c r="AG6937" s="1">
        <v>1</v>
      </c>
      <c r="AH6937" s="1">
        <v>0</v>
      </c>
    </row>
    <row r="6938" spans="1:34">
      <c r="A6938" s="1" t="s">
        <v>17725</v>
      </c>
      <c r="B6938" s="1" t="s">
        <v>17726</v>
      </c>
      <c r="C6938" s="1" t="s">
        <v>70</v>
      </c>
      <c r="D6938" s="1">
        <v>11</v>
      </c>
      <c r="E6938" s="4">
        <v>44742</v>
      </c>
      <c r="F6938" s="1" t="s">
        <v>17727</v>
      </c>
      <c r="G6938" s="1" t="s">
        <v>80</v>
      </c>
      <c r="H6938" s="1" t="s">
        <v>73</v>
      </c>
      <c r="I6938" s="1">
        <v>0</v>
      </c>
      <c r="J6938" s="1" t="s">
        <v>425</v>
      </c>
      <c r="K6938" s="1">
        <v>0.3</v>
      </c>
      <c r="L6938" s="1" t="s">
        <v>75</v>
      </c>
      <c r="M6938" s="1">
        <v>0</v>
      </c>
      <c r="O6938" s="1">
        <v>0</v>
      </c>
      <c r="Q6938" s="1">
        <v>0</v>
      </c>
      <c r="S6938" s="1">
        <v>0</v>
      </c>
      <c r="U6938" s="1">
        <v>0</v>
      </c>
      <c r="W6938" s="1">
        <v>0</v>
      </c>
      <c r="Y6938" s="1">
        <v>0</v>
      </c>
      <c r="AA6938" s="1">
        <v>0</v>
      </c>
      <c r="AC6938" s="1">
        <v>0</v>
      </c>
      <c r="AE6938" s="1">
        <v>0</v>
      </c>
      <c r="AG6938" s="1">
        <v>2</v>
      </c>
      <c r="AH6938" s="1">
        <v>13000</v>
      </c>
    </row>
    <row r="6939" spans="1:34">
      <c r="A6939" s="1" t="s">
        <v>17728</v>
      </c>
      <c r="B6939" s="1" t="s">
        <v>17729</v>
      </c>
      <c r="C6939" s="1" t="s">
        <v>101</v>
      </c>
      <c r="H6939" s="1" t="s">
        <v>65</v>
      </c>
      <c r="I6939" s="1" t="s">
        <v>66</v>
      </c>
      <c r="V6939" s="1" t="s">
        <v>67</v>
      </c>
    </row>
    <row r="6940" spans="1:34">
      <c r="A6940" s="1" t="s">
        <v>17730</v>
      </c>
      <c r="B6940" s="1" t="s">
        <v>17731</v>
      </c>
      <c r="C6940" s="1" t="s">
        <v>235</v>
      </c>
      <c r="D6940" s="1">
        <v>16</v>
      </c>
      <c r="E6940" s="1">
        <v>42215</v>
      </c>
      <c r="F6940" s="1" t="s">
        <v>20332</v>
      </c>
      <c r="G6940" s="1" t="s">
        <v>72</v>
      </c>
      <c r="H6940" s="1" t="s">
        <v>65</v>
      </c>
      <c r="I6940" s="1">
        <v>0.5</v>
      </c>
      <c r="J6940" s="1" t="s">
        <v>75</v>
      </c>
      <c r="K6940" s="1">
        <v>0</v>
      </c>
      <c r="M6940" s="1">
        <v>0</v>
      </c>
      <c r="O6940" s="1">
        <v>0</v>
      </c>
      <c r="Q6940" s="1">
        <v>0</v>
      </c>
      <c r="S6940" s="1">
        <v>0</v>
      </c>
      <c r="U6940" s="1">
        <v>0</v>
      </c>
      <c r="W6940" s="1">
        <v>0</v>
      </c>
      <c r="Y6940" s="1">
        <v>0</v>
      </c>
      <c r="AA6940" s="1">
        <v>0</v>
      </c>
      <c r="AC6940" s="1">
        <v>0</v>
      </c>
      <c r="AE6940" s="1">
        <v>0</v>
      </c>
      <c r="AG6940" s="1">
        <v>1</v>
      </c>
      <c r="AH6940" s="1">
        <v>0</v>
      </c>
    </row>
    <row r="6941" spans="1:34">
      <c r="A6941" s="1" t="s">
        <v>17732</v>
      </c>
      <c r="B6941" s="1" t="s">
        <v>17733</v>
      </c>
      <c r="C6941" s="1" t="s">
        <v>533</v>
      </c>
      <c r="D6941" s="1">
        <v>18</v>
      </c>
      <c r="E6941" s="4">
        <v>44718</v>
      </c>
      <c r="F6941" s="1" t="s">
        <v>17734</v>
      </c>
      <c r="G6941" s="1" t="s">
        <v>80</v>
      </c>
      <c r="H6941" s="1" t="s">
        <v>73</v>
      </c>
      <c r="I6941" s="1">
        <v>0.3</v>
      </c>
      <c r="J6941" s="1" t="s">
        <v>82</v>
      </c>
      <c r="K6941" s="1">
        <v>0.4</v>
      </c>
      <c r="L6941" s="1" t="s">
        <v>83</v>
      </c>
      <c r="M6941" s="1">
        <v>0.6</v>
      </c>
      <c r="N6941" s="1" t="s">
        <v>84</v>
      </c>
      <c r="O6941" s="1">
        <v>0.8</v>
      </c>
      <c r="P6941" s="1" t="s">
        <v>85</v>
      </c>
      <c r="Q6941" s="1">
        <v>0</v>
      </c>
      <c r="S6941" s="1">
        <v>0</v>
      </c>
      <c r="U6941" s="1">
        <v>0</v>
      </c>
      <c r="W6941" s="1">
        <v>0</v>
      </c>
      <c r="Y6941" s="1">
        <v>0</v>
      </c>
      <c r="AA6941" s="1">
        <v>0</v>
      </c>
      <c r="AC6941" s="1">
        <v>0</v>
      </c>
      <c r="AE6941" s="1">
        <v>0</v>
      </c>
      <c r="AG6941" s="1">
        <v>3</v>
      </c>
      <c r="AH6941" s="1">
        <v>0</v>
      </c>
    </row>
    <row r="6942" spans="1:34">
      <c r="A6942" s="1" t="s">
        <v>17735</v>
      </c>
      <c r="B6942" s="1" t="s">
        <v>17736</v>
      </c>
      <c r="C6942" s="1" t="s">
        <v>64</v>
      </c>
      <c r="D6942" s="1">
        <v>4</v>
      </c>
      <c r="E6942" s="1">
        <v>44322</v>
      </c>
      <c r="F6942" s="1" t="s">
        <v>20332</v>
      </c>
      <c r="G6942" s="1" t="s">
        <v>72</v>
      </c>
      <c r="H6942" s="1" t="s">
        <v>65</v>
      </c>
      <c r="I6942" s="1">
        <v>0.7</v>
      </c>
      <c r="J6942" s="1" t="s">
        <v>75</v>
      </c>
      <c r="K6942" s="1">
        <v>0</v>
      </c>
      <c r="M6942" s="1">
        <v>0</v>
      </c>
      <c r="O6942" s="1">
        <v>0</v>
      </c>
      <c r="Q6942" s="1">
        <v>0</v>
      </c>
      <c r="S6942" s="1">
        <v>0</v>
      </c>
      <c r="U6942" s="1">
        <v>0</v>
      </c>
      <c r="W6942" s="1">
        <v>0</v>
      </c>
      <c r="Y6942" s="1">
        <v>0</v>
      </c>
      <c r="AA6942" s="1">
        <v>0</v>
      </c>
      <c r="AC6942" s="1">
        <v>0</v>
      </c>
      <c r="AE6942" s="1">
        <v>0</v>
      </c>
      <c r="AG6942" s="1">
        <v>1</v>
      </c>
      <c r="AH6942" s="1">
        <v>0</v>
      </c>
    </row>
    <row r="6943" spans="1:34">
      <c r="A6943" s="1" t="s">
        <v>17737</v>
      </c>
      <c r="B6943" s="1" t="s">
        <v>17738</v>
      </c>
      <c r="C6943" s="1" t="s">
        <v>149</v>
      </c>
      <c r="D6943" s="1">
        <v>14</v>
      </c>
      <c r="E6943" s="4">
        <v>44705</v>
      </c>
      <c r="F6943" s="1" t="s">
        <v>17739</v>
      </c>
      <c r="G6943" s="1" t="s">
        <v>72</v>
      </c>
      <c r="H6943" s="1" t="s">
        <v>73</v>
      </c>
      <c r="I6943" s="1">
        <v>0</v>
      </c>
      <c r="J6943" s="1" t="s">
        <v>397</v>
      </c>
      <c r="K6943" s="1">
        <v>0.4</v>
      </c>
      <c r="L6943" s="1" t="s">
        <v>75</v>
      </c>
      <c r="M6943" s="1">
        <v>0</v>
      </c>
      <c r="O6943" s="1">
        <v>0</v>
      </c>
      <c r="Q6943" s="1">
        <v>0</v>
      </c>
      <c r="S6943" s="1">
        <v>0</v>
      </c>
      <c r="U6943" s="1">
        <v>0</v>
      </c>
      <c r="W6943" s="1">
        <v>0</v>
      </c>
      <c r="Y6943" s="1">
        <v>0</v>
      </c>
      <c r="AA6943" s="1">
        <v>0</v>
      </c>
      <c r="AC6943" s="1">
        <v>0</v>
      </c>
      <c r="AE6943" s="1">
        <v>0</v>
      </c>
      <c r="AG6943" s="1">
        <v>2</v>
      </c>
      <c r="AH6943" s="1">
        <v>8000</v>
      </c>
    </row>
    <row r="6944" spans="1:34">
      <c r="A6944" s="1" t="s">
        <v>17740</v>
      </c>
      <c r="B6944" s="1" t="s">
        <v>17741</v>
      </c>
      <c r="C6944" s="1" t="s">
        <v>225</v>
      </c>
      <c r="D6944" s="1">
        <v>25</v>
      </c>
      <c r="E6944" s="1">
        <v>41088</v>
      </c>
      <c r="F6944" s="1" t="s">
        <v>20332</v>
      </c>
      <c r="G6944" s="1" t="s">
        <v>72</v>
      </c>
      <c r="H6944" s="1" t="s">
        <v>65</v>
      </c>
      <c r="I6944" s="1">
        <v>0.8</v>
      </c>
      <c r="J6944" s="1" t="s">
        <v>75</v>
      </c>
      <c r="K6944" s="1">
        <v>0</v>
      </c>
      <c r="M6944" s="1">
        <v>0</v>
      </c>
      <c r="O6944" s="1">
        <v>0</v>
      </c>
      <c r="Q6944" s="1">
        <v>0</v>
      </c>
      <c r="S6944" s="1">
        <v>0</v>
      </c>
      <c r="U6944" s="1">
        <v>0</v>
      </c>
      <c r="W6944" s="1">
        <v>0</v>
      </c>
      <c r="Y6944" s="1">
        <v>0</v>
      </c>
      <c r="AA6944" s="1">
        <v>0</v>
      </c>
      <c r="AC6944" s="1">
        <v>0</v>
      </c>
      <c r="AE6944" s="1">
        <v>0</v>
      </c>
      <c r="AG6944" s="1">
        <v>1</v>
      </c>
      <c r="AH6944" s="1">
        <v>0</v>
      </c>
    </row>
    <row r="6945" spans="1:34">
      <c r="A6945" s="1" t="s">
        <v>17742</v>
      </c>
      <c r="B6945" s="1" t="s">
        <v>17743</v>
      </c>
      <c r="C6945" s="1" t="s">
        <v>1331</v>
      </c>
      <c r="D6945" s="1">
        <v>7</v>
      </c>
      <c r="E6945" s="1">
        <v>42235</v>
      </c>
      <c r="F6945" s="1" t="s">
        <v>20332</v>
      </c>
      <c r="G6945" s="1" t="s">
        <v>72</v>
      </c>
      <c r="H6945" s="1" t="s">
        <v>65</v>
      </c>
      <c r="I6945" s="1">
        <v>0.65</v>
      </c>
      <c r="J6945" s="1" t="s">
        <v>75</v>
      </c>
      <c r="K6945" s="1">
        <v>0</v>
      </c>
      <c r="M6945" s="1">
        <v>0</v>
      </c>
      <c r="O6945" s="1">
        <v>0</v>
      </c>
      <c r="Q6945" s="1">
        <v>0</v>
      </c>
      <c r="S6945" s="1">
        <v>0</v>
      </c>
      <c r="U6945" s="1">
        <v>0</v>
      </c>
      <c r="W6945" s="1">
        <v>0</v>
      </c>
      <c r="Y6945" s="1">
        <v>0</v>
      </c>
      <c r="AA6945" s="1">
        <v>0</v>
      </c>
      <c r="AC6945" s="1">
        <v>0</v>
      </c>
      <c r="AE6945" s="1">
        <v>0</v>
      </c>
      <c r="AG6945" s="1">
        <v>1</v>
      </c>
      <c r="AH6945" s="1">
        <v>0</v>
      </c>
    </row>
    <row r="6946" spans="1:34">
      <c r="A6946" s="1" t="s">
        <v>17744</v>
      </c>
      <c r="B6946" s="1" t="s">
        <v>17745</v>
      </c>
      <c r="C6946" s="1" t="s">
        <v>199</v>
      </c>
      <c r="D6946" s="1">
        <v>6</v>
      </c>
      <c r="E6946" s="1">
        <v>43514</v>
      </c>
      <c r="F6946" s="1" t="s">
        <v>20332</v>
      </c>
      <c r="G6946" s="1" t="s">
        <v>72</v>
      </c>
      <c r="H6946" s="1" t="s">
        <v>65</v>
      </c>
      <c r="I6946" s="1">
        <v>0.8</v>
      </c>
      <c r="J6946" s="1" t="s">
        <v>75</v>
      </c>
      <c r="K6946" s="1">
        <v>0</v>
      </c>
      <c r="M6946" s="1">
        <v>0</v>
      </c>
      <c r="O6946" s="1">
        <v>0</v>
      </c>
      <c r="Q6946" s="1">
        <v>0</v>
      </c>
      <c r="S6946" s="1">
        <v>0</v>
      </c>
      <c r="U6946" s="1">
        <v>0</v>
      </c>
      <c r="W6946" s="1">
        <v>0</v>
      </c>
      <c r="Y6946" s="1">
        <v>0</v>
      </c>
      <c r="AA6946" s="1">
        <v>0</v>
      </c>
      <c r="AC6946" s="1">
        <v>0</v>
      </c>
      <c r="AE6946" s="1">
        <v>0</v>
      </c>
      <c r="AG6946" s="1">
        <v>1</v>
      </c>
      <c r="AH6946" s="1">
        <v>0</v>
      </c>
    </row>
    <row r="6947" spans="1:34">
      <c r="A6947" s="1" t="s">
        <v>17746</v>
      </c>
      <c r="B6947" s="1" t="s">
        <v>17747</v>
      </c>
      <c r="C6947" s="1" t="s">
        <v>896</v>
      </c>
      <c r="H6947" s="1" t="s">
        <v>65</v>
      </c>
      <c r="I6947" s="1" t="s">
        <v>66</v>
      </c>
      <c r="V6947" s="1" t="s">
        <v>67</v>
      </c>
    </row>
    <row r="6948" spans="1:34">
      <c r="A6948" s="1" t="s">
        <v>17748</v>
      </c>
      <c r="B6948" s="1" t="s">
        <v>17749</v>
      </c>
      <c r="C6948" s="1" t="s">
        <v>132</v>
      </c>
      <c r="D6948" s="1">
        <v>4</v>
      </c>
      <c r="E6948" s="1">
        <v>44644</v>
      </c>
      <c r="F6948" s="1" t="s">
        <v>20843</v>
      </c>
      <c r="G6948" s="1" t="s">
        <v>80</v>
      </c>
      <c r="H6948" s="1" t="s">
        <v>73</v>
      </c>
      <c r="I6948" s="1">
        <v>0</v>
      </c>
      <c r="J6948" s="1" t="s">
        <v>434</v>
      </c>
      <c r="K6948" s="1">
        <v>0.8</v>
      </c>
      <c r="L6948" s="1" t="s">
        <v>75</v>
      </c>
      <c r="M6948" s="1">
        <v>0</v>
      </c>
      <c r="O6948" s="1">
        <v>0</v>
      </c>
      <c r="Q6948" s="1">
        <v>0</v>
      </c>
      <c r="S6948" s="1">
        <v>0</v>
      </c>
      <c r="U6948" s="1">
        <v>0</v>
      </c>
      <c r="W6948" s="1">
        <v>0</v>
      </c>
      <c r="Y6948" s="1">
        <v>0</v>
      </c>
      <c r="AA6948" s="1">
        <v>0</v>
      </c>
      <c r="AC6948" s="1">
        <v>0</v>
      </c>
      <c r="AE6948" s="1">
        <v>0</v>
      </c>
      <c r="AG6948" s="1">
        <v>2</v>
      </c>
      <c r="AH6948" s="1">
        <v>7500</v>
      </c>
    </row>
    <row r="6949" spans="1:34">
      <c r="A6949" s="1" t="s">
        <v>17750</v>
      </c>
      <c r="B6949" s="1" t="s">
        <v>17751</v>
      </c>
      <c r="C6949" s="1" t="s">
        <v>199</v>
      </c>
      <c r="D6949" s="1">
        <v>4</v>
      </c>
      <c r="E6949" s="4">
        <v>44687</v>
      </c>
      <c r="F6949" s="1" t="s">
        <v>17752</v>
      </c>
      <c r="G6949" s="1" t="s">
        <v>80</v>
      </c>
      <c r="H6949" s="1" t="s">
        <v>65</v>
      </c>
      <c r="I6949" s="1">
        <v>0.8</v>
      </c>
      <c r="J6949" s="1" t="s">
        <v>75</v>
      </c>
      <c r="K6949" s="1">
        <v>0</v>
      </c>
      <c r="M6949" s="1">
        <v>0</v>
      </c>
      <c r="O6949" s="1">
        <v>0</v>
      </c>
      <c r="Q6949" s="1">
        <v>0</v>
      </c>
      <c r="S6949" s="1">
        <v>0</v>
      </c>
      <c r="U6949" s="1">
        <v>0</v>
      </c>
      <c r="W6949" s="1">
        <v>0</v>
      </c>
      <c r="Y6949" s="1">
        <v>0</v>
      </c>
      <c r="AA6949" s="1">
        <v>0</v>
      </c>
      <c r="AC6949" s="1">
        <v>0</v>
      </c>
      <c r="AE6949" s="1">
        <v>0</v>
      </c>
      <c r="AG6949" s="1">
        <v>1</v>
      </c>
      <c r="AH6949" s="1">
        <v>0</v>
      </c>
    </row>
    <row r="6950" spans="1:34">
      <c r="A6950" s="1" t="s">
        <v>17753</v>
      </c>
      <c r="B6950" s="1" t="s">
        <v>17754</v>
      </c>
      <c r="C6950" s="1" t="s">
        <v>327</v>
      </c>
      <c r="D6950" s="1">
        <v>16</v>
      </c>
      <c r="E6950" s="4">
        <v>44712</v>
      </c>
      <c r="F6950" s="1" t="s">
        <v>17755</v>
      </c>
      <c r="G6950" s="1" t="s">
        <v>80</v>
      </c>
      <c r="H6950" s="1" t="s">
        <v>73</v>
      </c>
      <c r="I6950" s="1">
        <v>0</v>
      </c>
      <c r="J6950" s="1" t="s">
        <v>81</v>
      </c>
      <c r="K6950" s="1">
        <v>0.2</v>
      </c>
      <c r="L6950" s="1" t="s">
        <v>82</v>
      </c>
      <c r="M6950" s="1">
        <v>0.4</v>
      </c>
      <c r="N6950" s="1" t="s">
        <v>83</v>
      </c>
      <c r="O6950" s="1">
        <v>0.5</v>
      </c>
      <c r="P6950" s="1" t="s">
        <v>84</v>
      </c>
      <c r="Q6950" s="1">
        <v>0.8</v>
      </c>
      <c r="R6950" s="1" t="s">
        <v>85</v>
      </c>
      <c r="S6950" s="1">
        <v>0</v>
      </c>
      <c r="U6950" s="1">
        <v>0</v>
      </c>
      <c r="W6950" s="1">
        <v>0</v>
      </c>
      <c r="Y6950" s="1">
        <v>0</v>
      </c>
      <c r="AA6950" s="1">
        <v>0</v>
      </c>
      <c r="AC6950" s="1">
        <v>0</v>
      </c>
      <c r="AE6950" s="1">
        <v>0</v>
      </c>
      <c r="AG6950" s="1">
        <v>4</v>
      </c>
      <c r="AH6950" s="1">
        <v>15000</v>
      </c>
    </row>
    <row r="6951" spans="1:34">
      <c r="A6951" s="1" t="s">
        <v>17756</v>
      </c>
      <c r="B6951" s="1" t="s">
        <v>17757</v>
      </c>
      <c r="C6951" s="1" t="s">
        <v>360</v>
      </c>
      <c r="H6951" s="1" t="s">
        <v>65</v>
      </c>
      <c r="I6951" s="1" t="s">
        <v>66</v>
      </c>
      <c r="V6951" s="1" t="s">
        <v>67</v>
      </c>
    </row>
    <row r="6952" spans="1:34">
      <c r="A6952" s="1" t="s">
        <v>17758</v>
      </c>
      <c r="B6952" s="1" t="s">
        <v>17759</v>
      </c>
      <c r="C6952" s="1" t="s">
        <v>350</v>
      </c>
      <c r="D6952" s="1">
        <v>3</v>
      </c>
      <c r="E6952" s="4">
        <v>44622</v>
      </c>
      <c r="F6952" s="1" t="s">
        <v>17760</v>
      </c>
      <c r="G6952" s="1" t="s">
        <v>72</v>
      </c>
      <c r="H6952" s="1" t="s">
        <v>65</v>
      </c>
      <c r="I6952" s="1">
        <v>0.8</v>
      </c>
      <c r="J6952" s="1" t="s">
        <v>75</v>
      </c>
      <c r="K6952" s="1">
        <v>0</v>
      </c>
      <c r="M6952" s="1">
        <v>0</v>
      </c>
      <c r="O6952" s="1">
        <v>0</v>
      </c>
      <c r="Q6952" s="1">
        <v>0</v>
      </c>
      <c r="S6952" s="1">
        <v>0</v>
      </c>
      <c r="U6952" s="1">
        <v>0</v>
      </c>
      <c r="W6952" s="1">
        <v>0</v>
      </c>
      <c r="Y6952" s="1">
        <v>0</v>
      </c>
      <c r="AA6952" s="1">
        <v>0</v>
      </c>
      <c r="AC6952" s="1">
        <v>0</v>
      </c>
      <c r="AE6952" s="1">
        <v>0</v>
      </c>
      <c r="AG6952" s="1">
        <v>1</v>
      </c>
      <c r="AH6952" s="1">
        <v>0</v>
      </c>
    </row>
    <row r="6953" spans="1:34">
      <c r="A6953" s="1" t="s">
        <v>17761</v>
      </c>
      <c r="B6953" s="1" t="s">
        <v>17762</v>
      </c>
      <c r="C6953" s="1" t="s">
        <v>360</v>
      </c>
      <c r="H6953" s="1" t="s">
        <v>65</v>
      </c>
      <c r="I6953" s="1" t="s">
        <v>66</v>
      </c>
      <c r="V6953" s="1" t="s">
        <v>67</v>
      </c>
    </row>
    <row r="6954" spans="1:34">
      <c r="A6954" s="1" t="s">
        <v>17763</v>
      </c>
      <c r="B6954" s="1" t="s">
        <v>17764</v>
      </c>
      <c r="C6954" s="1" t="s">
        <v>126</v>
      </c>
      <c r="H6954" s="1" t="s">
        <v>65</v>
      </c>
      <c r="I6954" s="1" t="s">
        <v>66</v>
      </c>
      <c r="V6954" s="1" t="s">
        <v>67</v>
      </c>
    </row>
    <row r="6955" spans="1:34">
      <c r="A6955" s="1" t="s">
        <v>17765</v>
      </c>
      <c r="B6955" s="1" t="s">
        <v>17766</v>
      </c>
      <c r="C6955" s="1" t="s">
        <v>167</v>
      </c>
      <c r="D6955" s="1">
        <v>2</v>
      </c>
      <c r="E6955" s="1">
        <v>44316</v>
      </c>
      <c r="F6955" s="1" t="s">
        <v>20332</v>
      </c>
      <c r="G6955" s="1" t="s">
        <v>72</v>
      </c>
      <c r="H6955" s="1" t="s">
        <v>65</v>
      </c>
      <c r="I6955" s="1">
        <v>0.8</v>
      </c>
      <c r="J6955" s="1" t="s">
        <v>75</v>
      </c>
      <c r="K6955" s="1">
        <v>0</v>
      </c>
      <c r="M6955" s="1">
        <v>0</v>
      </c>
      <c r="O6955" s="1">
        <v>0</v>
      </c>
      <c r="Q6955" s="1">
        <v>0</v>
      </c>
      <c r="S6955" s="1">
        <v>0</v>
      </c>
      <c r="U6955" s="1">
        <v>0</v>
      </c>
      <c r="W6955" s="1">
        <v>0</v>
      </c>
      <c r="Y6955" s="1">
        <v>0</v>
      </c>
      <c r="AA6955" s="1">
        <v>0</v>
      </c>
      <c r="AC6955" s="1">
        <v>0</v>
      </c>
      <c r="AE6955" s="1">
        <v>0</v>
      </c>
      <c r="AG6955" s="1">
        <v>1</v>
      </c>
      <c r="AH6955" s="1">
        <v>0</v>
      </c>
    </row>
    <row r="6956" spans="1:34">
      <c r="A6956" s="1" t="s">
        <v>17767</v>
      </c>
      <c r="B6956" s="1" t="s">
        <v>17768</v>
      </c>
      <c r="C6956" s="1" t="s">
        <v>378</v>
      </c>
      <c r="D6956" s="1">
        <v>7</v>
      </c>
      <c r="E6956" s="1">
        <v>44306</v>
      </c>
      <c r="F6956" s="1" t="s">
        <v>20332</v>
      </c>
      <c r="G6956" s="1" t="s">
        <v>72</v>
      </c>
      <c r="H6956" s="1" t="s">
        <v>65</v>
      </c>
      <c r="I6956" s="1">
        <v>0.3</v>
      </c>
      <c r="J6956" s="1" t="s">
        <v>75</v>
      </c>
      <c r="K6956" s="1">
        <v>0</v>
      </c>
      <c r="M6956" s="1">
        <v>0</v>
      </c>
      <c r="O6956" s="1">
        <v>0</v>
      </c>
      <c r="Q6956" s="1">
        <v>0</v>
      </c>
      <c r="S6956" s="1">
        <v>0</v>
      </c>
      <c r="U6956" s="1">
        <v>0</v>
      </c>
      <c r="W6956" s="1">
        <v>0</v>
      </c>
      <c r="Y6956" s="1">
        <v>0</v>
      </c>
      <c r="AA6956" s="1">
        <v>0</v>
      </c>
      <c r="AC6956" s="1">
        <v>0</v>
      </c>
      <c r="AE6956" s="1">
        <v>0</v>
      </c>
      <c r="AG6956" s="1">
        <v>1</v>
      </c>
      <c r="AH6956" s="1">
        <v>0</v>
      </c>
    </row>
    <row r="6957" spans="1:34">
      <c r="A6957" s="1" t="s">
        <v>17769</v>
      </c>
      <c r="B6957" s="1" t="s">
        <v>17770</v>
      </c>
      <c r="C6957" s="1" t="s">
        <v>896</v>
      </c>
      <c r="D6957" s="1">
        <v>11</v>
      </c>
      <c r="E6957" s="1">
        <v>42254</v>
      </c>
      <c r="F6957" s="1" t="s">
        <v>20332</v>
      </c>
      <c r="G6957" s="1" t="s">
        <v>72</v>
      </c>
      <c r="H6957" s="1" t="s">
        <v>65</v>
      </c>
      <c r="I6957" s="1">
        <v>0.1</v>
      </c>
      <c r="J6957" s="1" t="s">
        <v>75</v>
      </c>
      <c r="K6957" s="1">
        <v>0</v>
      </c>
      <c r="M6957" s="1">
        <v>0</v>
      </c>
      <c r="O6957" s="1">
        <v>0</v>
      </c>
      <c r="Q6957" s="1">
        <v>0</v>
      </c>
      <c r="S6957" s="1">
        <v>0</v>
      </c>
      <c r="U6957" s="1">
        <v>0</v>
      </c>
      <c r="W6957" s="1">
        <v>0</v>
      </c>
      <c r="Y6957" s="1">
        <v>0</v>
      </c>
      <c r="AA6957" s="1">
        <v>0</v>
      </c>
      <c r="AC6957" s="1">
        <v>0</v>
      </c>
      <c r="AE6957" s="1">
        <v>0</v>
      </c>
      <c r="AG6957" s="1">
        <v>1</v>
      </c>
      <c r="AH6957" s="1">
        <v>0</v>
      </c>
    </row>
    <row r="6958" spans="1:34">
      <c r="A6958" s="1" t="s">
        <v>17771</v>
      </c>
      <c r="B6958" s="1" t="s">
        <v>17772</v>
      </c>
      <c r="C6958" s="1" t="s">
        <v>903</v>
      </c>
      <c r="D6958" s="1">
        <v>9</v>
      </c>
      <c r="E6958" s="4">
        <v>44680</v>
      </c>
      <c r="F6958" s="1" t="s">
        <v>17773</v>
      </c>
      <c r="G6958" s="1" t="s">
        <v>80</v>
      </c>
      <c r="H6958" s="1" t="s">
        <v>73</v>
      </c>
      <c r="I6958" s="1">
        <v>0.3</v>
      </c>
      <c r="J6958" s="1" t="s">
        <v>82</v>
      </c>
      <c r="K6958" s="1">
        <v>0.4</v>
      </c>
      <c r="L6958" s="1" t="s">
        <v>83</v>
      </c>
      <c r="M6958" s="1">
        <v>0.5</v>
      </c>
      <c r="N6958" s="1" t="s">
        <v>84</v>
      </c>
      <c r="O6958" s="1">
        <v>0.6</v>
      </c>
      <c r="P6958" s="1" t="s">
        <v>85</v>
      </c>
      <c r="Q6958" s="1">
        <v>0</v>
      </c>
      <c r="S6958" s="1">
        <v>0</v>
      </c>
      <c r="U6958" s="1">
        <v>0</v>
      </c>
      <c r="W6958" s="1">
        <v>0</v>
      </c>
      <c r="Y6958" s="1">
        <v>0</v>
      </c>
      <c r="AA6958" s="1">
        <v>0</v>
      </c>
      <c r="AC6958" s="1">
        <v>0</v>
      </c>
      <c r="AE6958" s="1">
        <v>0</v>
      </c>
      <c r="AG6958" s="1">
        <v>3</v>
      </c>
      <c r="AH6958" s="1">
        <v>0</v>
      </c>
    </row>
    <row r="6959" spans="1:34">
      <c r="A6959" s="1" t="s">
        <v>17774</v>
      </c>
      <c r="B6959" s="1" t="s">
        <v>17775</v>
      </c>
      <c r="C6959" s="1" t="s">
        <v>334</v>
      </c>
      <c r="D6959" s="1">
        <v>3</v>
      </c>
      <c r="E6959" s="1">
        <v>44314</v>
      </c>
      <c r="F6959" s="1" t="s">
        <v>20332</v>
      </c>
      <c r="G6959" s="1" t="s">
        <v>72</v>
      </c>
      <c r="H6959" s="1" t="s">
        <v>65</v>
      </c>
      <c r="I6959" s="1">
        <v>0.5</v>
      </c>
      <c r="J6959" s="1" t="s">
        <v>75</v>
      </c>
      <c r="K6959" s="1">
        <v>0</v>
      </c>
      <c r="M6959" s="1">
        <v>0</v>
      </c>
      <c r="O6959" s="1">
        <v>0</v>
      </c>
      <c r="Q6959" s="1">
        <v>0</v>
      </c>
      <c r="S6959" s="1">
        <v>0</v>
      </c>
      <c r="U6959" s="1">
        <v>0</v>
      </c>
      <c r="W6959" s="1">
        <v>0</v>
      </c>
      <c r="Y6959" s="1">
        <v>0</v>
      </c>
      <c r="AA6959" s="1">
        <v>0</v>
      </c>
      <c r="AC6959" s="1">
        <v>0</v>
      </c>
      <c r="AE6959" s="1">
        <v>0</v>
      </c>
      <c r="AG6959" s="1">
        <v>1</v>
      </c>
      <c r="AH6959" s="1">
        <v>0</v>
      </c>
    </row>
    <row r="6960" spans="1:34">
      <c r="A6960" s="1" t="s">
        <v>17776</v>
      </c>
      <c r="B6960" s="1" t="s">
        <v>17777</v>
      </c>
      <c r="C6960" s="1" t="s">
        <v>306</v>
      </c>
      <c r="D6960" s="1">
        <v>60</v>
      </c>
      <c r="E6960" s="4">
        <v>44550</v>
      </c>
      <c r="F6960" s="1" t="s">
        <v>17778</v>
      </c>
      <c r="G6960" s="1" t="s">
        <v>72</v>
      </c>
      <c r="H6960" s="1" t="s">
        <v>65</v>
      </c>
      <c r="I6960" s="1">
        <v>0.8</v>
      </c>
      <c r="J6960" s="1" t="s">
        <v>75</v>
      </c>
      <c r="K6960" s="1">
        <v>0</v>
      </c>
      <c r="M6960" s="1">
        <v>0</v>
      </c>
      <c r="O6960" s="1">
        <v>0</v>
      </c>
      <c r="Q6960" s="1">
        <v>0</v>
      </c>
      <c r="S6960" s="1">
        <v>0</v>
      </c>
      <c r="U6960" s="1">
        <v>0</v>
      </c>
      <c r="W6960" s="1">
        <v>0</v>
      </c>
      <c r="Y6960" s="1">
        <v>0</v>
      </c>
      <c r="AA6960" s="1">
        <v>0</v>
      </c>
      <c r="AC6960" s="1">
        <v>0</v>
      </c>
      <c r="AE6960" s="1">
        <v>0</v>
      </c>
      <c r="AG6960" s="1">
        <v>1</v>
      </c>
      <c r="AH6960" s="1">
        <v>0</v>
      </c>
    </row>
    <row r="6961" spans="1:34">
      <c r="A6961" s="1" t="s">
        <v>17779</v>
      </c>
      <c r="B6961" s="1" t="s">
        <v>17780</v>
      </c>
      <c r="C6961" s="1" t="s">
        <v>306</v>
      </c>
      <c r="D6961" s="1">
        <v>341</v>
      </c>
      <c r="E6961" s="4">
        <v>44546</v>
      </c>
      <c r="F6961" s="1" t="s">
        <v>17781</v>
      </c>
      <c r="G6961" s="1" t="s">
        <v>72</v>
      </c>
      <c r="H6961" s="1" t="s">
        <v>73</v>
      </c>
      <c r="I6961" s="1">
        <v>0</v>
      </c>
      <c r="J6961" s="1" t="s">
        <v>74</v>
      </c>
      <c r="K6961" s="1">
        <v>0.8</v>
      </c>
      <c r="L6961" s="1" t="s">
        <v>75</v>
      </c>
      <c r="M6961" s="1">
        <v>0</v>
      </c>
      <c r="O6961" s="1">
        <v>0</v>
      </c>
      <c r="Q6961" s="1">
        <v>0</v>
      </c>
      <c r="S6961" s="1">
        <v>0</v>
      </c>
      <c r="U6961" s="1">
        <v>0</v>
      </c>
      <c r="W6961" s="1">
        <v>0</v>
      </c>
      <c r="Y6961" s="1">
        <v>0</v>
      </c>
      <c r="AA6961" s="1">
        <v>0</v>
      </c>
      <c r="AC6961" s="1">
        <v>0</v>
      </c>
      <c r="AE6961" s="1">
        <v>0</v>
      </c>
      <c r="AG6961" s="1">
        <v>2</v>
      </c>
      <c r="AH6961" s="1">
        <v>10000</v>
      </c>
    </row>
    <row r="6962" spans="1:34">
      <c r="A6962" s="1" t="s">
        <v>17782</v>
      </c>
      <c r="B6962" s="1" t="s">
        <v>17783</v>
      </c>
      <c r="C6962" s="1" t="s">
        <v>245</v>
      </c>
      <c r="D6962" s="1">
        <v>41</v>
      </c>
      <c r="E6962" s="1">
        <v>41607</v>
      </c>
      <c r="F6962" s="1" t="s">
        <v>20332</v>
      </c>
      <c r="G6962" s="1" t="s">
        <v>1003</v>
      </c>
      <c r="H6962" s="1" t="s">
        <v>65</v>
      </c>
      <c r="I6962" s="1">
        <v>0</v>
      </c>
      <c r="J6962" s="1" t="s">
        <v>75</v>
      </c>
      <c r="K6962" s="1">
        <v>0</v>
      </c>
      <c r="M6962" s="1">
        <v>0</v>
      </c>
      <c r="O6962" s="1">
        <v>0</v>
      </c>
      <c r="Q6962" s="1">
        <v>0</v>
      </c>
      <c r="S6962" s="1">
        <v>0</v>
      </c>
      <c r="U6962" s="1">
        <v>0</v>
      </c>
      <c r="W6962" s="1">
        <v>0</v>
      </c>
      <c r="Y6962" s="1">
        <v>0</v>
      </c>
      <c r="AA6962" s="1">
        <v>0</v>
      </c>
      <c r="AC6962" s="1">
        <v>0</v>
      </c>
      <c r="AE6962" s="1">
        <v>0</v>
      </c>
      <c r="AG6962" s="1">
        <v>1</v>
      </c>
      <c r="AH6962" s="1">
        <v>0</v>
      </c>
    </row>
    <row r="6963" spans="1:34">
      <c r="A6963" s="1" t="s">
        <v>17784</v>
      </c>
      <c r="B6963" s="1" t="s">
        <v>17785</v>
      </c>
      <c r="C6963" s="1" t="s">
        <v>896</v>
      </c>
      <c r="H6963" s="1" t="s">
        <v>65</v>
      </c>
      <c r="I6963" s="1" t="s">
        <v>66</v>
      </c>
      <c r="V6963" s="1" t="s">
        <v>67</v>
      </c>
    </row>
    <row r="6964" spans="1:34">
      <c r="A6964" s="1" t="s">
        <v>17786</v>
      </c>
      <c r="B6964" s="1" t="s">
        <v>17787</v>
      </c>
      <c r="C6964" s="1" t="s">
        <v>163</v>
      </c>
      <c r="D6964" s="1">
        <v>3</v>
      </c>
      <c r="E6964" s="4">
        <v>44683</v>
      </c>
      <c r="F6964" s="1" t="s">
        <v>17788</v>
      </c>
      <c r="G6964" s="1" t="s">
        <v>72</v>
      </c>
      <c r="H6964" s="1" t="s">
        <v>73</v>
      </c>
      <c r="I6964" s="1">
        <v>0</v>
      </c>
      <c r="J6964" s="1" t="s">
        <v>17789</v>
      </c>
      <c r="K6964" s="1">
        <v>0.4</v>
      </c>
      <c r="L6964" s="1" t="s">
        <v>75</v>
      </c>
      <c r="M6964" s="1">
        <v>0</v>
      </c>
      <c r="O6964" s="1">
        <v>0</v>
      </c>
      <c r="Q6964" s="1">
        <v>0</v>
      </c>
      <c r="S6964" s="1">
        <v>0</v>
      </c>
      <c r="U6964" s="1">
        <v>0</v>
      </c>
      <c r="W6964" s="1">
        <v>0</v>
      </c>
      <c r="Y6964" s="1">
        <v>0</v>
      </c>
      <c r="AA6964" s="1">
        <v>0</v>
      </c>
      <c r="AC6964" s="1">
        <v>0</v>
      </c>
      <c r="AE6964" s="1">
        <v>0</v>
      </c>
      <c r="AG6964" s="1">
        <v>5</v>
      </c>
      <c r="AH6964" s="1">
        <v>0</v>
      </c>
    </row>
    <row r="6965" spans="1:34">
      <c r="A6965" s="1" t="s">
        <v>17790</v>
      </c>
      <c r="B6965" s="1" t="s">
        <v>17791</v>
      </c>
      <c r="C6965" s="1" t="s">
        <v>199</v>
      </c>
      <c r="D6965" s="1">
        <v>6</v>
      </c>
      <c r="E6965" s="4">
        <v>44643</v>
      </c>
      <c r="F6965" s="1" t="s">
        <v>17792</v>
      </c>
      <c r="G6965" s="1" t="s">
        <v>72</v>
      </c>
      <c r="H6965" s="1" t="s">
        <v>65</v>
      </c>
      <c r="I6965" s="1">
        <v>0.8</v>
      </c>
      <c r="J6965" s="1" t="s">
        <v>75</v>
      </c>
      <c r="K6965" s="1">
        <v>0</v>
      </c>
      <c r="M6965" s="1">
        <v>0</v>
      </c>
      <c r="O6965" s="1">
        <v>0</v>
      </c>
      <c r="Q6965" s="1">
        <v>0</v>
      </c>
      <c r="S6965" s="1">
        <v>0</v>
      </c>
      <c r="U6965" s="1">
        <v>0</v>
      </c>
      <c r="W6965" s="1">
        <v>0</v>
      </c>
      <c r="Y6965" s="1">
        <v>0</v>
      </c>
      <c r="AA6965" s="1">
        <v>0</v>
      </c>
      <c r="AC6965" s="1">
        <v>0</v>
      </c>
      <c r="AE6965" s="1">
        <v>0</v>
      </c>
      <c r="AG6965" s="1">
        <v>1</v>
      </c>
      <c r="AH6965" s="1">
        <v>0</v>
      </c>
    </row>
    <row r="6966" spans="1:34">
      <c r="A6966" s="1" t="s">
        <v>17793</v>
      </c>
      <c r="B6966" s="1" t="s">
        <v>17794</v>
      </c>
      <c r="C6966" s="1" t="s">
        <v>506</v>
      </c>
      <c r="D6966" s="1">
        <v>12</v>
      </c>
      <c r="E6966" s="4">
        <v>44711</v>
      </c>
      <c r="F6966" s="1" t="s">
        <v>17795</v>
      </c>
      <c r="G6966" s="1" t="s">
        <v>72</v>
      </c>
      <c r="H6966" s="1" t="s">
        <v>65</v>
      </c>
      <c r="I6966" s="1">
        <v>0.7</v>
      </c>
      <c r="J6966" s="1" t="s">
        <v>75</v>
      </c>
      <c r="K6966" s="1">
        <v>0</v>
      </c>
      <c r="M6966" s="1">
        <v>0</v>
      </c>
      <c r="O6966" s="1">
        <v>0</v>
      </c>
      <c r="Q6966" s="1">
        <v>0</v>
      </c>
      <c r="S6966" s="1">
        <v>0</v>
      </c>
      <c r="U6966" s="1">
        <v>0</v>
      </c>
      <c r="W6966" s="1">
        <v>0</v>
      </c>
      <c r="Y6966" s="1">
        <v>0</v>
      </c>
      <c r="AA6966" s="1">
        <v>0</v>
      </c>
      <c r="AC6966" s="1">
        <v>0</v>
      </c>
      <c r="AE6966" s="1">
        <v>0</v>
      </c>
      <c r="AG6966" s="1">
        <v>1</v>
      </c>
      <c r="AH6966" s="1">
        <v>0</v>
      </c>
    </row>
    <row r="6967" spans="1:34">
      <c r="A6967" s="1" t="s">
        <v>17796</v>
      </c>
      <c r="B6967" s="1" t="s">
        <v>17797</v>
      </c>
      <c r="C6967" s="1" t="s">
        <v>964</v>
      </c>
      <c r="D6967" s="1">
        <v>6</v>
      </c>
      <c r="E6967" s="4">
        <v>44627</v>
      </c>
      <c r="F6967" s="1" t="s">
        <v>17798</v>
      </c>
      <c r="G6967" s="1" t="s">
        <v>72</v>
      </c>
      <c r="H6967" s="1" t="s">
        <v>65</v>
      </c>
      <c r="I6967" s="1">
        <v>0.75</v>
      </c>
      <c r="J6967" s="1" t="s">
        <v>75</v>
      </c>
      <c r="K6967" s="1">
        <v>0</v>
      </c>
      <c r="M6967" s="1">
        <v>0</v>
      </c>
      <c r="O6967" s="1">
        <v>0</v>
      </c>
      <c r="Q6967" s="1">
        <v>0</v>
      </c>
      <c r="S6967" s="1">
        <v>0</v>
      </c>
      <c r="U6967" s="1">
        <v>0</v>
      </c>
      <c r="W6967" s="1">
        <v>0</v>
      </c>
      <c r="Y6967" s="1">
        <v>0</v>
      </c>
      <c r="AA6967" s="1">
        <v>0</v>
      </c>
      <c r="AC6967" s="1">
        <v>0</v>
      </c>
      <c r="AE6967" s="1">
        <v>0</v>
      </c>
      <c r="AG6967" s="1">
        <v>1</v>
      </c>
      <c r="AH6967" s="1">
        <v>0</v>
      </c>
    </row>
    <row r="6968" spans="1:34">
      <c r="A6968" s="1" t="s">
        <v>17799</v>
      </c>
      <c r="B6968" s="1" t="s">
        <v>17800</v>
      </c>
      <c r="C6968" s="1" t="s">
        <v>255</v>
      </c>
      <c r="D6968" s="1">
        <v>47</v>
      </c>
      <c r="E6968" s="4">
        <v>44559</v>
      </c>
      <c r="F6968" s="1" t="s">
        <v>17801</v>
      </c>
      <c r="G6968" s="1" t="s">
        <v>72</v>
      </c>
      <c r="H6968" s="1" t="s">
        <v>65</v>
      </c>
      <c r="I6968" s="1">
        <v>0.5</v>
      </c>
      <c r="J6968" s="1" t="s">
        <v>75</v>
      </c>
      <c r="K6968" s="1">
        <v>0</v>
      </c>
      <c r="M6968" s="1">
        <v>0</v>
      </c>
      <c r="O6968" s="1">
        <v>0</v>
      </c>
      <c r="Q6968" s="1">
        <v>0</v>
      </c>
      <c r="S6968" s="1">
        <v>0</v>
      </c>
      <c r="U6968" s="1">
        <v>0</v>
      </c>
      <c r="W6968" s="1">
        <v>0</v>
      </c>
      <c r="Y6968" s="1">
        <v>0</v>
      </c>
      <c r="AA6968" s="1">
        <v>0</v>
      </c>
      <c r="AC6968" s="1">
        <v>0</v>
      </c>
      <c r="AE6968" s="1">
        <v>0</v>
      </c>
      <c r="AG6968" s="1">
        <v>1</v>
      </c>
      <c r="AH6968" s="1">
        <v>0</v>
      </c>
    </row>
    <row r="6969" spans="1:34">
      <c r="A6969" s="1" t="s">
        <v>17802</v>
      </c>
      <c r="B6969" s="1" t="s">
        <v>17803</v>
      </c>
      <c r="C6969" s="1" t="s">
        <v>152</v>
      </c>
      <c r="D6969" s="1">
        <v>14</v>
      </c>
      <c r="E6969" s="4">
        <v>44680</v>
      </c>
      <c r="F6969" s="1" t="s">
        <v>17804</v>
      </c>
      <c r="G6969" s="1" t="s">
        <v>80</v>
      </c>
      <c r="H6969" s="1" t="s">
        <v>73</v>
      </c>
      <c r="I6969" s="1">
        <v>0</v>
      </c>
      <c r="J6969" s="1" t="s">
        <v>74</v>
      </c>
      <c r="K6969" s="1">
        <v>0.4</v>
      </c>
      <c r="L6969" s="1" t="s">
        <v>82</v>
      </c>
      <c r="M6969" s="1">
        <v>0.5</v>
      </c>
      <c r="N6969" s="1" t="s">
        <v>83</v>
      </c>
      <c r="O6969" s="1">
        <v>0.6</v>
      </c>
      <c r="P6969" s="1" t="s">
        <v>84</v>
      </c>
      <c r="Q6969" s="1">
        <v>0.7</v>
      </c>
      <c r="R6969" s="1" t="s">
        <v>85</v>
      </c>
      <c r="S6969" s="1">
        <v>0</v>
      </c>
      <c r="U6969" s="1">
        <v>0</v>
      </c>
      <c r="W6969" s="1">
        <v>0</v>
      </c>
      <c r="Y6969" s="1">
        <v>0</v>
      </c>
      <c r="AA6969" s="1">
        <v>0</v>
      </c>
      <c r="AC6969" s="1">
        <v>0</v>
      </c>
      <c r="AE6969" s="1">
        <v>0</v>
      </c>
      <c r="AG6969" s="1">
        <v>4</v>
      </c>
      <c r="AH6969" s="1">
        <v>10000</v>
      </c>
    </row>
    <row r="6970" spans="1:34">
      <c r="A6970" s="1" t="s">
        <v>17805</v>
      </c>
      <c r="B6970" s="1" t="s">
        <v>17806</v>
      </c>
      <c r="C6970" s="1" t="s">
        <v>92</v>
      </c>
      <c r="H6970" s="1" t="s">
        <v>65</v>
      </c>
      <c r="I6970" s="1" t="s">
        <v>66</v>
      </c>
      <c r="V6970" s="1" t="s">
        <v>67</v>
      </c>
    </row>
    <row r="6971" spans="1:34">
      <c r="A6971" s="1" t="s">
        <v>17807</v>
      </c>
      <c r="B6971" s="1" t="s">
        <v>17808</v>
      </c>
      <c r="C6971" s="1" t="s">
        <v>118</v>
      </c>
      <c r="D6971" s="1">
        <v>27</v>
      </c>
      <c r="E6971" s="1">
        <v>41605</v>
      </c>
      <c r="F6971" s="1" t="s">
        <v>20332</v>
      </c>
      <c r="G6971" s="1" t="s">
        <v>72</v>
      </c>
      <c r="H6971" s="1" t="s">
        <v>65</v>
      </c>
      <c r="I6971" s="1">
        <v>0.8</v>
      </c>
      <c r="J6971" s="1" t="s">
        <v>75</v>
      </c>
      <c r="K6971" s="1">
        <v>0</v>
      </c>
      <c r="M6971" s="1">
        <v>0</v>
      </c>
      <c r="O6971" s="1">
        <v>0</v>
      </c>
      <c r="Q6971" s="1">
        <v>0</v>
      </c>
      <c r="S6971" s="1">
        <v>0</v>
      </c>
      <c r="U6971" s="1">
        <v>0</v>
      </c>
      <c r="W6971" s="1">
        <v>0</v>
      </c>
      <c r="Y6971" s="1">
        <v>0</v>
      </c>
      <c r="AA6971" s="1">
        <v>0</v>
      </c>
      <c r="AC6971" s="1">
        <v>0</v>
      </c>
      <c r="AE6971" s="1">
        <v>0</v>
      </c>
      <c r="AG6971" s="1">
        <v>1</v>
      </c>
      <c r="AH6971" s="1">
        <v>0</v>
      </c>
    </row>
    <row r="6972" spans="1:34">
      <c r="A6972" s="1" t="s">
        <v>17809</v>
      </c>
      <c r="B6972" s="1" t="s">
        <v>17810</v>
      </c>
      <c r="C6972" s="1" t="s">
        <v>360</v>
      </c>
      <c r="H6972" s="1" t="s">
        <v>65</v>
      </c>
      <c r="I6972" s="1" t="s">
        <v>66</v>
      </c>
      <c r="V6972" s="1" t="s">
        <v>67</v>
      </c>
    </row>
    <row r="6973" spans="1:34">
      <c r="A6973" s="1" t="s">
        <v>17811</v>
      </c>
      <c r="B6973" s="1" t="s">
        <v>17812</v>
      </c>
      <c r="C6973" s="1" t="s">
        <v>411</v>
      </c>
      <c r="D6973" s="1">
        <v>11</v>
      </c>
      <c r="E6973" s="4">
        <v>44712</v>
      </c>
      <c r="F6973" s="1" t="s">
        <v>17813</v>
      </c>
      <c r="G6973" s="1" t="s">
        <v>72</v>
      </c>
      <c r="H6973" s="1" t="s">
        <v>73</v>
      </c>
      <c r="I6973" s="1">
        <v>0</v>
      </c>
      <c r="J6973" s="1" t="s">
        <v>89</v>
      </c>
      <c r="K6973" s="1">
        <v>0.8</v>
      </c>
      <c r="L6973" s="1" t="s">
        <v>75</v>
      </c>
      <c r="M6973" s="1">
        <v>0</v>
      </c>
      <c r="O6973" s="1">
        <v>0</v>
      </c>
      <c r="Q6973" s="1">
        <v>0</v>
      </c>
      <c r="S6973" s="1">
        <v>0</v>
      </c>
      <c r="U6973" s="1">
        <v>0</v>
      </c>
      <c r="W6973" s="1">
        <v>0</v>
      </c>
      <c r="Y6973" s="1">
        <v>0</v>
      </c>
      <c r="AA6973" s="1">
        <v>0</v>
      </c>
      <c r="AC6973" s="1">
        <v>0</v>
      </c>
      <c r="AE6973" s="1">
        <v>0</v>
      </c>
      <c r="AG6973" s="1">
        <v>2</v>
      </c>
      <c r="AH6973" s="1">
        <v>12000</v>
      </c>
    </row>
    <row r="6974" spans="1:34">
      <c r="A6974" s="1" t="s">
        <v>17814</v>
      </c>
      <c r="B6974" s="1" t="s">
        <v>17815</v>
      </c>
      <c r="C6974" s="1" t="s">
        <v>126</v>
      </c>
      <c r="D6974" s="1">
        <v>32</v>
      </c>
      <c r="E6974" s="1">
        <v>38331</v>
      </c>
      <c r="F6974" s="1" t="s">
        <v>20332</v>
      </c>
      <c r="G6974" s="1" t="s">
        <v>1003</v>
      </c>
      <c r="H6974" s="1" t="s">
        <v>65</v>
      </c>
      <c r="I6974" s="1">
        <v>0</v>
      </c>
      <c r="J6974" s="1" t="s">
        <v>75</v>
      </c>
      <c r="K6974" s="1">
        <v>0</v>
      </c>
      <c r="M6974" s="1">
        <v>0</v>
      </c>
      <c r="O6974" s="1">
        <v>0</v>
      </c>
      <c r="Q6974" s="1">
        <v>0</v>
      </c>
      <c r="S6974" s="1">
        <v>0</v>
      </c>
      <c r="U6974" s="1">
        <v>0</v>
      </c>
      <c r="W6974" s="1">
        <v>0</v>
      </c>
      <c r="Y6974" s="1">
        <v>0</v>
      </c>
      <c r="AA6974" s="1">
        <v>0</v>
      </c>
      <c r="AC6974" s="1">
        <v>0</v>
      </c>
      <c r="AE6974" s="1">
        <v>0</v>
      </c>
      <c r="AG6974" s="1">
        <v>1</v>
      </c>
      <c r="AH6974" s="1">
        <v>0</v>
      </c>
    </row>
    <row r="6975" spans="1:34">
      <c r="A6975" s="1" t="s">
        <v>17816</v>
      </c>
      <c r="B6975" s="1" t="s">
        <v>17817</v>
      </c>
      <c r="C6975" s="1" t="s">
        <v>443</v>
      </c>
      <c r="D6975" s="1">
        <v>30</v>
      </c>
      <c r="E6975" s="1">
        <v>39596</v>
      </c>
      <c r="F6975" s="1" t="s">
        <v>20332</v>
      </c>
      <c r="G6975" s="1" t="s">
        <v>72</v>
      </c>
      <c r="H6975" s="1" t="s">
        <v>65</v>
      </c>
      <c r="I6975" s="1">
        <v>0.8</v>
      </c>
      <c r="J6975" s="1" t="s">
        <v>75</v>
      </c>
      <c r="K6975" s="1">
        <v>0</v>
      </c>
      <c r="M6975" s="1">
        <v>0</v>
      </c>
      <c r="O6975" s="1">
        <v>0</v>
      </c>
      <c r="Q6975" s="1">
        <v>0</v>
      </c>
      <c r="S6975" s="1">
        <v>0</v>
      </c>
      <c r="U6975" s="1">
        <v>0</v>
      </c>
      <c r="W6975" s="1">
        <v>0</v>
      </c>
      <c r="Y6975" s="1">
        <v>0</v>
      </c>
      <c r="AA6975" s="1">
        <v>0</v>
      </c>
      <c r="AC6975" s="1">
        <v>0</v>
      </c>
      <c r="AE6975" s="1">
        <v>0</v>
      </c>
      <c r="AG6975" s="1">
        <v>1</v>
      </c>
      <c r="AH6975" s="1">
        <v>0</v>
      </c>
    </row>
    <row r="6976" spans="1:34">
      <c r="A6976" s="1" t="s">
        <v>17818</v>
      </c>
      <c r="B6976" s="1" t="s">
        <v>17819</v>
      </c>
      <c r="C6976" s="1" t="s">
        <v>126</v>
      </c>
      <c r="H6976" s="1" t="s">
        <v>65</v>
      </c>
      <c r="I6976" s="1" t="s">
        <v>66</v>
      </c>
      <c r="V6976" s="1" t="s">
        <v>67</v>
      </c>
    </row>
    <row r="6977" spans="1:34">
      <c r="A6977" s="1" t="s">
        <v>17820</v>
      </c>
      <c r="B6977" s="1" t="s">
        <v>17821</v>
      </c>
      <c r="C6977" s="1" t="s">
        <v>245</v>
      </c>
      <c r="H6977" s="1" t="s">
        <v>65</v>
      </c>
      <c r="I6977" s="1" t="s">
        <v>66</v>
      </c>
      <c r="V6977" s="1" t="s">
        <v>67</v>
      </c>
    </row>
    <row r="6978" spans="1:34">
      <c r="A6978" s="1" t="s">
        <v>17822</v>
      </c>
      <c r="B6978" s="1" t="s">
        <v>17823</v>
      </c>
      <c r="C6978" s="1" t="s">
        <v>101</v>
      </c>
      <c r="D6978" s="1">
        <v>3</v>
      </c>
      <c r="E6978" s="4">
        <v>44641</v>
      </c>
      <c r="F6978" s="1" t="s">
        <v>17824</v>
      </c>
      <c r="G6978" s="1" t="s">
        <v>72</v>
      </c>
      <c r="H6978" s="1" t="s">
        <v>65</v>
      </c>
      <c r="I6978" s="1">
        <v>0.8</v>
      </c>
      <c r="J6978" s="1" t="s">
        <v>75</v>
      </c>
      <c r="K6978" s="1">
        <v>0</v>
      </c>
      <c r="M6978" s="1">
        <v>0</v>
      </c>
      <c r="O6978" s="1">
        <v>0</v>
      </c>
      <c r="Q6978" s="1">
        <v>0</v>
      </c>
      <c r="S6978" s="1">
        <v>0</v>
      </c>
      <c r="U6978" s="1">
        <v>0</v>
      </c>
      <c r="W6978" s="1">
        <v>0</v>
      </c>
      <c r="Y6978" s="1">
        <v>0</v>
      </c>
      <c r="AA6978" s="1">
        <v>0</v>
      </c>
      <c r="AC6978" s="1">
        <v>0</v>
      </c>
      <c r="AE6978" s="1">
        <v>0</v>
      </c>
      <c r="AG6978" s="1">
        <v>1</v>
      </c>
      <c r="AH6978" s="1">
        <v>0</v>
      </c>
    </row>
    <row r="6979" spans="1:34">
      <c r="A6979" s="1" t="s">
        <v>17825</v>
      </c>
      <c r="B6979" s="1" t="s">
        <v>17826</v>
      </c>
      <c r="C6979" s="1" t="s">
        <v>228</v>
      </c>
      <c r="D6979" s="5">
        <v>44593</v>
      </c>
      <c r="E6979" s="4">
        <v>44650</v>
      </c>
      <c r="F6979" s="1" t="s">
        <v>17827</v>
      </c>
      <c r="G6979" s="1" t="s">
        <v>72</v>
      </c>
      <c r="H6979" s="1" t="s">
        <v>73</v>
      </c>
      <c r="I6979" s="1">
        <v>0</v>
      </c>
      <c r="J6979" s="1" t="s">
        <v>187</v>
      </c>
      <c r="K6979" s="1">
        <v>0.8</v>
      </c>
      <c r="L6979" s="1" t="s">
        <v>75</v>
      </c>
      <c r="M6979" s="1">
        <v>0</v>
      </c>
      <c r="O6979" s="1">
        <v>0</v>
      </c>
      <c r="Q6979" s="1">
        <v>0</v>
      </c>
      <c r="S6979" s="1">
        <v>0</v>
      </c>
      <c r="U6979" s="1">
        <v>0</v>
      </c>
      <c r="W6979" s="1">
        <v>0</v>
      </c>
      <c r="Y6979" s="1">
        <v>0</v>
      </c>
      <c r="AA6979" s="1">
        <v>0</v>
      </c>
      <c r="AC6979" s="1">
        <v>0</v>
      </c>
      <c r="AE6979" s="1">
        <v>0</v>
      </c>
      <c r="AG6979" s="1">
        <v>2</v>
      </c>
      <c r="AH6979" s="1">
        <v>9000</v>
      </c>
    </row>
    <row r="6980" spans="1:34">
      <c r="A6980" s="1" t="s">
        <v>17828</v>
      </c>
      <c r="B6980" s="1" t="s">
        <v>17829</v>
      </c>
      <c r="C6980" s="1" t="s">
        <v>30</v>
      </c>
      <c r="D6980" s="1">
        <v>65</v>
      </c>
      <c r="E6980" s="4">
        <v>44558</v>
      </c>
      <c r="F6980" s="1" t="s">
        <v>17830</v>
      </c>
      <c r="G6980" s="1" t="s">
        <v>72</v>
      </c>
      <c r="H6980" s="1" t="s">
        <v>73</v>
      </c>
      <c r="I6980" s="1">
        <v>0</v>
      </c>
      <c r="J6980" s="1" t="s">
        <v>1640</v>
      </c>
      <c r="K6980" s="1">
        <v>0.8</v>
      </c>
      <c r="L6980" s="1" t="s">
        <v>75</v>
      </c>
      <c r="M6980" s="1">
        <v>0</v>
      </c>
      <c r="O6980" s="1">
        <v>0</v>
      </c>
      <c r="Q6980" s="1">
        <v>0</v>
      </c>
      <c r="S6980" s="1">
        <v>0</v>
      </c>
      <c r="U6980" s="1">
        <v>0</v>
      </c>
      <c r="W6980" s="1">
        <v>0</v>
      </c>
      <c r="Y6980" s="1">
        <v>0</v>
      </c>
      <c r="AA6980" s="1">
        <v>0</v>
      </c>
      <c r="AC6980" s="1">
        <v>0</v>
      </c>
      <c r="AE6980" s="1">
        <v>0</v>
      </c>
      <c r="AG6980" s="1">
        <v>2</v>
      </c>
      <c r="AH6980" s="1">
        <v>7499.99</v>
      </c>
    </row>
    <row r="6981" spans="1:34">
      <c r="A6981" s="1" t="s">
        <v>17831</v>
      </c>
      <c r="B6981" s="1" t="s">
        <v>17832</v>
      </c>
      <c r="C6981" s="1" t="s">
        <v>460</v>
      </c>
      <c r="D6981" s="1">
        <v>40</v>
      </c>
      <c r="E6981" s="4">
        <v>44559</v>
      </c>
      <c r="F6981" s="1" t="s">
        <v>17833</v>
      </c>
      <c r="G6981" s="1" t="s">
        <v>72</v>
      </c>
      <c r="H6981" s="1" t="s">
        <v>65</v>
      </c>
      <c r="I6981" s="1">
        <v>0.76</v>
      </c>
      <c r="J6981" s="1" t="s">
        <v>75</v>
      </c>
      <c r="K6981" s="1">
        <v>0</v>
      </c>
      <c r="M6981" s="1">
        <v>0</v>
      </c>
      <c r="O6981" s="1">
        <v>0</v>
      </c>
      <c r="Q6981" s="1">
        <v>0</v>
      </c>
      <c r="S6981" s="1">
        <v>0</v>
      </c>
      <c r="U6981" s="1">
        <v>0</v>
      </c>
      <c r="W6981" s="1">
        <v>0</v>
      </c>
      <c r="Y6981" s="1">
        <v>0</v>
      </c>
      <c r="AA6981" s="1">
        <v>0</v>
      </c>
      <c r="AC6981" s="1">
        <v>0</v>
      </c>
      <c r="AE6981" s="1">
        <v>0</v>
      </c>
      <c r="AG6981" s="1">
        <v>1</v>
      </c>
      <c r="AH6981" s="1">
        <v>0</v>
      </c>
    </row>
    <row r="6982" spans="1:34">
      <c r="A6982" s="1" t="s">
        <v>17834</v>
      </c>
      <c r="B6982" s="1" t="s">
        <v>17835</v>
      </c>
      <c r="C6982" s="1" t="s">
        <v>346</v>
      </c>
      <c r="D6982" s="1">
        <v>2</v>
      </c>
      <c r="E6982" s="4">
        <v>44679</v>
      </c>
      <c r="F6982" s="1" t="s">
        <v>17836</v>
      </c>
      <c r="G6982" s="1" t="s">
        <v>80</v>
      </c>
      <c r="H6982" s="1" t="s">
        <v>73</v>
      </c>
      <c r="I6982" s="1">
        <v>0</v>
      </c>
      <c r="J6982" s="1" t="s">
        <v>74</v>
      </c>
      <c r="K6982" s="1">
        <v>0.4</v>
      </c>
      <c r="L6982" s="1" t="s">
        <v>82</v>
      </c>
      <c r="M6982" s="1">
        <v>0.6</v>
      </c>
      <c r="N6982" s="1" t="s">
        <v>83</v>
      </c>
      <c r="O6982" s="1">
        <v>0.7</v>
      </c>
      <c r="P6982" s="1" t="s">
        <v>84</v>
      </c>
      <c r="Q6982" s="1">
        <v>0.8</v>
      </c>
      <c r="R6982" s="1" t="s">
        <v>85</v>
      </c>
      <c r="S6982" s="1">
        <v>0</v>
      </c>
      <c r="U6982" s="1">
        <v>0</v>
      </c>
      <c r="W6982" s="1">
        <v>0</v>
      </c>
      <c r="Y6982" s="1">
        <v>0</v>
      </c>
      <c r="AA6982" s="1">
        <v>0</v>
      </c>
      <c r="AC6982" s="1">
        <v>0</v>
      </c>
      <c r="AE6982" s="1">
        <v>0</v>
      </c>
      <c r="AG6982" s="1">
        <v>4</v>
      </c>
      <c r="AH6982" s="1">
        <v>10000</v>
      </c>
    </row>
    <row r="6983" spans="1:34">
      <c r="A6983" s="1" t="s">
        <v>17837</v>
      </c>
      <c r="B6983" s="1" t="s">
        <v>17838</v>
      </c>
      <c r="C6983" s="1" t="s">
        <v>95</v>
      </c>
      <c r="H6983" s="1" t="s">
        <v>65</v>
      </c>
      <c r="I6983" s="1" t="s">
        <v>66</v>
      </c>
      <c r="V6983" s="1" t="s">
        <v>67</v>
      </c>
    </row>
    <row r="6984" spans="1:34">
      <c r="A6984" s="1" t="s">
        <v>17839</v>
      </c>
      <c r="B6984" s="1" t="s">
        <v>17840</v>
      </c>
      <c r="C6984" s="1" t="s">
        <v>810</v>
      </c>
      <c r="D6984" s="1">
        <v>11</v>
      </c>
      <c r="E6984" s="1">
        <v>40714</v>
      </c>
      <c r="F6984" s="1" t="s">
        <v>20332</v>
      </c>
      <c r="G6984" s="1" t="s">
        <v>72</v>
      </c>
      <c r="H6984" s="1" t="s">
        <v>65</v>
      </c>
      <c r="I6984" s="1">
        <v>0.3</v>
      </c>
      <c r="J6984" s="1" t="s">
        <v>75</v>
      </c>
      <c r="K6984" s="1">
        <v>0</v>
      </c>
      <c r="M6984" s="1">
        <v>0</v>
      </c>
      <c r="O6984" s="1">
        <v>0</v>
      </c>
      <c r="Q6984" s="1">
        <v>0</v>
      </c>
      <c r="S6984" s="1">
        <v>0</v>
      </c>
      <c r="U6984" s="1">
        <v>0</v>
      </c>
      <c r="W6984" s="1">
        <v>0</v>
      </c>
      <c r="Y6984" s="1">
        <v>0</v>
      </c>
      <c r="AA6984" s="1">
        <v>0</v>
      </c>
      <c r="AC6984" s="1">
        <v>0</v>
      </c>
      <c r="AE6984" s="1">
        <v>0</v>
      </c>
      <c r="AG6984" s="1">
        <v>1</v>
      </c>
      <c r="AH6984" s="1">
        <v>0</v>
      </c>
    </row>
    <row r="6985" spans="1:34">
      <c r="A6985" s="1" t="s">
        <v>17841</v>
      </c>
      <c r="B6985" s="1" t="s">
        <v>17842</v>
      </c>
      <c r="C6985" s="1" t="s">
        <v>1153</v>
      </c>
      <c r="D6985" s="1">
        <v>13</v>
      </c>
      <c r="E6985" s="4">
        <v>44636</v>
      </c>
      <c r="F6985" s="1" t="s">
        <v>17843</v>
      </c>
      <c r="G6985" s="1" t="s">
        <v>80</v>
      </c>
      <c r="H6985" s="1" t="s">
        <v>73</v>
      </c>
      <c r="I6985" s="1">
        <v>0</v>
      </c>
      <c r="J6985" s="1" t="s">
        <v>684</v>
      </c>
      <c r="K6985" s="1">
        <v>0.63</v>
      </c>
      <c r="L6985" s="1" t="s">
        <v>82</v>
      </c>
      <c r="M6985" s="1">
        <v>0.64</v>
      </c>
      <c r="N6985" s="1" t="s">
        <v>83</v>
      </c>
      <c r="O6985" s="1">
        <v>0.65</v>
      </c>
      <c r="P6985" s="1" t="s">
        <v>84</v>
      </c>
      <c r="Q6985" s="1">
        <v>0.66</v>
      </c>
      <c r="R6985" s="1" t="s">
        <v>85</v>
      </c>
      <c r="S6985" s="1">
        <v>0</v>
      </c>
      <c r="U6985" s="1">
        <v>0</v>
      </c>
      <c r="W6985" s="1">
        <v>0</v>
      </c>
      <c r="Y6985" s="1">
        <v>0</v>
      </c>
      <c r="AA6985" s="1">
        <v>0</v>
      </c>
      <c r="AC6985" s="1">
        <v>0</v>
      </c>
      <c r="AE6985" s="1">
        <v>0</v>
      </c>
      <c r="AG6985" s="1">
        <v>4</v>
      </c>
      <c r="AH6985" s="1">
        <v>11000</v>
      </c>
    </row>
    <row r="6986" spans="1:34">
      <c r="A6986" s="1" t="s">
        <v>17844</v>
      </c>
      <c r="B6986" s="1" t="s">
        <v>17845</v>
      </c>
      <c r="C6986" s="1" t="s">
        <v>121</v>
      </c>
      <c r="D6986" s="1">
        <v>11</v>
      </c>
      <c r="E6986" s="1">
        <v>44319</v>
      </c>
      <c r="F6986" s="1" t="s">
        <v>20332</v>
      </c>
      <c r="G6986" s="1" t="s">
        <v>72</v>
      </c>
      <c r="H6986" s="1" t="s">
        <v>65</v>
      </c>
      <c r="I6986" s="1">
        <v>0.8</v>
      </c>
      <c r="J6986" s="1" t="s">
        <v>75</v>
      </c>
      <c r="K6986" s="1">
        <v>0</v>
      </c>
      <c r="M6986" s="1">
        <v>0</v>
      </c>
      <c r="O6986" s="1">
        <v>0</v>
      </c>
      <c r="Q6986" s="1">
        <v>0</v>
      </c>
      <c r="S6986" s="1">
        <v>0</v>
      </c>
      <c r="U6986" s="1">
        <v>0</v>
      </c>
      <c r="W6986" s="1">
        <v>0</v>
      </c>
      <c r="Y6986" s="1">
        <v>0</v>
      </c>
      <c r="AA6986" s="1">
        <v>0</v>
      </c>
      <c r="AC6986" s="1">
        <v>0</v>
      </c>
      <c r="AE6986" s="1">
        <v>0</v>
      </c>
      <c r="AG6986" s="1">
        <v>1</v>
      </c>
      <c r="AH6986" s="1">
        <v>0</v>
      </c>
    </row>
    <row r="6987" spans="1:34">
      <c r="A6987" s="1" t="s">
        <v>17846</v>
      </c>
      <c r="B6987" s="1" t="s">
        <v>17847</v>
      </c>
      <c r="C6987" s="1" t="s">
        <v>378</v>
      </c>
      <c r="D6987" s="1">
        <v>15</v>
      </c>
      <c r="E6987" s="1">
        <v>39859</v>
      </c>
      <c r="F6987" s="1" t="s">
        <v>20332</v>
      </c>
      <c r="G6987" s="1" t="s">
        <v>72</v>
      </c>
      <c r="H6987" s="1" t="s">
        <v>65</v>
      </c>
      <c r="I6987" s="1">
        <v>0.5</v>
      </c>
      <c r="J6987" s="1" t="s">
        <v>75</v>
      </c>
      <c r="K6987" s="1">
        <v>0</v>
      </c>
      <c r="M6987" s="1">
        <v>0</v>
      </c>
      <c r="O6987" s="1">
        <v>0</v>
      </c>
      <c r="Q6987" s="1">
        <v>0</v>
      </c>
      <c r="S6987" s="1">
        <v>0</v>
      </c>
      <c r="U6987" s="1">
        <v>0</v>
      </c>
      <c r="W6987" s="1">
        <v>0</v>
      </c>
      <c r="Y6987" s="1">
        <v>0</v>
      </c>
      <c r="AA6987" s="1">
        <v>0</v>
      </c>
      <c r="AC6987" s="1">
        <v>0</v>
      </c>
      <c r="AE6987" s="1">
        <v>0</v>
      </c>
      <c r="AG6987" s="1">
        <v>1</v>
      </c>
      <c r="AH6987" s="1">
        <v>0</v>
      </c>
    </row>
    <row r="6988" spans="1:34">
      <c r="A6988" s="1" t="s">
        <v>17848</v>
      </c>
      <c r="B6988" s="1" t="s">
        <v>17849</v>
      </c>
      <c r="C6988" s="1" t="s">
        <v>840</v>
      </c>
      <c r="D6988" s="1">
        <v>3</v>
      </c>
      <c r="E6988" s="4">
        <v>44565</v>
      </c>
      <c r="F6988" s="1" t="s">
        <v>17850</v>
      </c>
      <c r="G6988" s="1" t="s">
        <v>72</v>
      </c>
      <c r="H6988" s="1" t="s">
        <v>73</v>
      </c>
      <c r="I6988" s="1">
        <v>0</v>
      </c>
      <c r="J6988" s="1" t="s">
        <v>434</v>
      </c>
      <c r="K6988" s="1">
        <v>0.8</v>
      </c>
      <c r="L6988" s="1" t="s">
        <v>75</v>
      </c>
      <c r="M6988" s="1">
        <v>0</v>
      </c>
      <c r="O6988" s="1">
        <v>0</v>
      </c>
      <c r="Q6988" s="1">
        <v>0</v>
      </c>
      <c r="S6988" s="1">
        <v>0</v>
      </c>
      <c r="U6988" s="1">
        <v>0</v>
      </c>
      <c r="W6988" s="1">
        <v>0</v>
      </c>
      <c r="Y6988" s="1">
        <v>0</v>
      </c>
      <c r="AA6988" s="1">
        <v>0</v>
      </c>
      <c r="AC6988" s="1">
        <v>0</v>
      </c>
      <c r="AE6988" s="1">
        <v>0</v>
      </c>
      <c r="AG6988" s="1">
        <v>2</v>
      </c>
      <c r="AH6988" s="1">
        <v>7500</v>
      </c>
    </row>
    <row r="6989" spans="1:34">
      <c r="A6989" s="1" t="s">
        <v>17851</v>
      </c>
      <c r="B6989" s="1" t="s">
        <v>17852</v>
      </c>
      <c r="C6989" s="1" t="s">
        <v>228</v>
      </c>
      <c r="D6989" s="1">
        <v>12</v>
      </c>
      <c r="E6989" s="4">
        <v>44711</v>
      </c>
      <c r="F6989" s="1" t="s">
        <v>17853</v>
      </c>
      <c r="G6989" s="1" t="s">
        <v>72</v>
      </c>
      <c r="H6989" s="1" t="s">
        <v>65</v>
      </c>
      <c r="I6989" s="1">
        <v>0.5</v>
      </c>
      <c r="J6989" s="1" t="s">
        <v>75</v>
      </c>
      <c r="K6989" s="1">
        <v>0</v>
      </c>
      <c r="M6989" s="1">
        <v>0</v>
      </c>
      <c r="O6989" s="1">
        <v>0</v>
      </c>
      <c r="Q6989" s="1">
        <v>0</v>
      </c>
      <c r="S6989" s="1">
        <v>0</v>
      </c>
      <c r="U6989" s="1">
        <v>0</v>
      </c>
      <c r="W6989" s="1">
        <v>0</v>
      </c>
      <c r="Y6989" s="1">
        <v>0</v>
      </c>
      <c r="AA6989" s="1">
        <v>0</v>
      </c>
      <c r="AC6989" s="1">
        <v>0</v>
      </c>
      <c r="AE6989" s="1">
        <v>0</v>
      </c>
      <c r="AG6989" s="1">
        <v>1</v>
      </c>
      <c r="AH6989" s="1">
        <v>0</v>
      </c>
    </row>
    <row r="6990" spans="1:34">
      <c r="A6990" s="1" t="s">
        <v>17854</v>
      </c>
      <c r="B6990" s="1" t="s">
        <v>17855</v>
      </c>
      <c r="C6990" s="1" t="s">
        <v>337</v>
      </c>
      <c r="D6990" s="1">
        <v>14</v>
      </c>
      <c r="E6990" s="1">
        <v>41416</v>
      </c>
      <c r="F6990" s="1" t="s">
        <v>20332</v>
      </c>
      <c r="G6990" s="1" t="s">
        <v>72</v>
      </c>
      <c r="H6990" s="1" t="s">
        <v>65</v>
      </c>
      <c r="I6990" s="1">
        <v>0.8</v>
      </c>
      <c r="J6990" s="1" t="s">
        <v>75</v>
      </c>
      <c r="K6990" s="1">
        <v>0</v>
      </c>
      <c r="M6990" s="1">
        <v>0</v>
      </c>
      <c r="O6990" s="1">
        <v>0</v>
      </c>
      <c r="Q6990" s="1">
        <v>0</v>
      </c>
      <c r="S6990" s="1">
        <v>0</v>
      </c>
      <c r="U6990" s="1">
        <v>0</v>
      </c>
      <c r="W6990" s="1">
        <v>0</v>
      </c>
      <c r="Y6990" s="1">
        <v>0</v>
      </c>
      <c r="AA6990" s="1">
        <v>0</v>
      </c>
      <c r="AC6990" s="1">
        <v>0</v>
      </c>
      <c r="AE6990" s="1">
        <v>0</v>
      </c>
      <c r="AG6990" s="1">
        <v>1</v>
      </c>
      <c r="AH6990" s="1">
        <v>0</v>
      </c>
    </row>
    <row r="6991" spans="1:34">
      <c r="A6991" s="1" t="s">
        <v>17856</v>
      </c>
      <c r="B6991" s="1" t="s">
        <v>17857</v>
      </c>
      <c r="C6991" s="1" t="s">
        <v>620</v>
      </c>
      <c r="D6991" s="1">
        <v>43</v>
      </c>
      <c r="E6991" s="1">
        <v>44193</v>
      </c>
      <c r="F6991" s="1" t="s">
        <v>20332</v>
      </c>
      <c r="G6991" s="1" t="s">
        <v>72</v>
      </c>
      <c r="H6991" s="1" t="s">
        <v>65</v>
      </c>
      <c r="I6991" s="1">
        <v>0.7</v>
      </c>
      <c r="J6991" s="1" t="s">
        <v>75</v>
      </c>
      <c r="K6991" s="1">
        <v>0</v>
      </c>
      <c r="M6991" s="1">
        <v>0</v>
      </c>
      <c r="O6991" s="1">
        <v>0</v>
      </c>
      <c r="Q6991" s="1">
        <v>0</v>
      </c>
      <c r="S6991" s="1">
        <v>0</v>
      </c>
      <c r="U6991" s="1">
        <v>0</v>
      </c>
      <c r="W6991" s="1">
        <v>0</v>
      </c>
      <c r="Y6991" s="1">
        <v>0</v>
      </c>
      <c r="AA6991" s="1">
        <v>0</v>
      </c>
      <c r="AC6991" s="1">
        <v>0</v>
      </c>
      <c r="AE6991" s="1">
        <v>0</v>
      </c>
      <c r="AG6991" s="1">
        <v>1</v>
      </c>
      <c r="AH6991" s="1">
        <v>0</v>
      </c>
    </row>
    <row r="6992" spans="1:34">
      <c r="A6992" s="1" t="s">
        <v>17858</v>
      </c>
      <c r="B6992" s="1" t="s">
        <v>17859</v>
      </c>
      <c r="C6992" s="1" t="s">
        <v>327</v>
      </c>
      <c r="D6992" s="1">
        <v>3</v>
      </c>
      <c r="E6992" s="4">
        <v>44635</v>
      </c>
      <c r="F6992" s="1" t="s">
        <v>17860</v>
      </c>
      <c r="G6992" s="1" t="s">
        <v>80</v>
      </c>
      <c r="H6992" s="1" t="s">
        <v>73</v>
      </c>
      <c r="I6992" s="1">
        <v>0.7</v>
      </c>
      <c r="J6992" s="1" t="s">
        <v>82</v>
      </c>
      <c r="K6992" s="1">
        <v>0.72</v>
      </c>
      <c r="L6992" s="1" t="s">
        <v>83</v>
      </c>
      <c r="M6992" s="1">
        <v>0.75</v>
      </c>
      <c r="N6992" s="1" t="s">
        <v>84</v>
      </c>
      <c r="O6992" s="1">
        <v>0.77</v>
      </c>
      <c r="P6992" s="1" t="s">
        <v>85</v>
      </c>
      <c r="Q6992" s="1">
        <v>0</v>
      </c>
      <c r="S6992" s="1">
        <v>0</v>
      </c>
      <c r="U6992" s="1">
        <v>0</v>
      </c>
      <c r="W6992" s="1">
        <v>0</v>
      </c>
      <c r="Y6992" s="1">
        <v>0</v>
      </c>
      <c r="AA6992" s="1">
        <v>0</v>
      </c>
      <c r="AC6992" s="1">
        <v>0</v>
      </c>
      <c r="AE6992" s="1">
        <v>0</v>
      </c>
      <c r="AG6992" s="1">
        <v>3</v>
      </c>
      <c r="AH6992" s="1">
        <v>0</v>
      </c>
    </row>
    <row r="6993" spans="1:34">
      <c r="A6993" s="1" t="s">
        <v>17861</v>
      </c>
      <c r="B6993" s="1" t="s">
        <v>17862</v>
      </c>
      <c r="C6993" s="1" t="s">
        <v>101</v>
      </c>
      <c r="D6993" s="1">
        <v>5</v>
      </c>
      <c r="E6993" s="1">
        <v>39538</v>
      </c>
      <c r="F6993" s="1" t="s">
        <v>20332</v>
      </c>
      <c r="G6993" s="1" t="s">
        <v>72</v>
      </c>
      <c r="H6993" s="1" t="s">
        <v>65</v>
      </c>
      <c r="I6993" s="1">
        <v>0.5</v>
      </c>
      <c r="J6993" s="1" t="s">
        <v>75</v>
      </c>
      <c r="K6993" s="1">
        <v>0</v>
      </c>
      <c r="M6993" s="1">
        <v>0</v>
      </c>
      <c r="O6993" s="1">
        <v>0</v>
      </c>
      <c r="Q6993" s="1">
        <v>0</v>
      </c>
      <c r="S6993" s="1">
        <v>0</v>
      </c>
      <c r="U6993" s="1">
        <v>0</v>
      </c>
      <c r="W6993" s="1">
        <v>0</v>
      </c>
      <c r="Y6993" s="1">
        <v>0</v>
      </c>
      <c r="AA6993" s="1">
        <v>0</v>
      </c>
      <c r="AC6993" s="1">
        <v>0</v>
      </c>
      <c r="AE6993" s="1">
        <v>0</v>
      </c>
      <c r="AG6993" s="1">
        <v>1</v>
      </c>
      <c r="AH6993" s="1">
        <v>0</v>
      </c>
    </row>
    <row r="6994" spans="1:34">
      <c r="A6994" s="1" t="s">
        <v>17863</v>
      </c>
      <c r="B6994" s="1" t="s">
        <v>17864</v>
      </c>
      <c r="C6994" s="1" t="s">
        <v>64</v>
      </c>
      <c r="D6994" s="1">
        <v>30</v>
      </c>
      <c r="E6994" s="1">
        <v>43455</v>
      </c>
      <c r="F6994" s="1" t="s">
        <v>20332</v>
      </c>
      <c r="G6994" s="1" t="s">
        <v>72</v>
      </c>
      <c r="H6994" s="1" t="s">
        <v>73</v>
      </c>
      <c r="I6994" s="1">
        <v>0</v>
      </c>
      <c r="J6994" s="1" t="s">
        <v>81</v>
      </c>
      <c r="K6994" s="1">
        <v>0.6</v>
      </c>
      <c r="L6994" s="1" t="s">
        <v>75</v>
      </c>
      <c r="M6994" s="1">
        <v>0</v>
      </c>
      <c r="O6994" s="1">
        <v>0</v>
      </c>
      <c r="Q6994" s="1">
        <v>0</v>
      </c>
      <c r="S6994" s="1">
        <v>0</v>
      </c>
      <c r="U6994" s="1">
        <v>0</v>
      </c>
      <c r="W6994" s="1">
        <v>0</v>
      </c>
      <c r="Y6994" s="1">
        <v>0</v>
      </c>
      <c r="AA6994" s="1">
        <v>0</v>
      </c>
      <c r="AC6994" s="1">
        <v>0</v>
      </c>
      <c r="AE6994" s="1">
        <v>0</v>
      </c>
      <c r="AG6994" s="1">
        <v>2</v>
      </c>
      <c r="AH6994" s="1">
        <v>15000</v>
      </c>
    </row>
    <row r="6995" spans="1:34">
      <c r="A6995" s="1" t="s">
        <v>17865</v>
      </c>
      <c r="B6995" s="1" t="s">
        <v>17866</v>
      </c>
      <c r="C6995" s="1" t="s">
        <v>360</v>
      </c>
      <c r="H6995" s="1" t="s">
        <v>65</v>
      </c>
      <c r="I6995" s="1" t="s">
        <v>66</v>
      </c>
      <c r="V6995" s="1" t="s">
        <v>67</v>
      </c>
    </row>
    <row r="6996" spans="1:34">
      <c r="A6996" s="1" t="s">
        <v>17867</v>
      </c>
      <c r="B6996" s="1" t="s">
        <v>17868</v>
      </c>
      <c r="C6996" s="1" t="s">
        <v>896</v>
      </c>
      <c r="H6996" s="1" t="s">
        <v>65</v>
      </c>
      <c r="I6996" s="1" t="s">
        <v>66</v>
      </c>
      <c r="V6996" s="1" t="s">
        <v>67</v>
      </c>
    </row>
    <row r="6997" spans="1:34">
      <c r="A6997" s="1" t="s">
        <v>17869</v>
      </c>
      <c r="B6997" s="1" t="s">
        <v>17870</v>
      </c>
      <c r="C6997" s="1" t="s">
        <v>255</v>
      </c>
      <c r="D6997" s="1">
        <v>10</v>
      </c>
      <c r="E6997" s="4">
        <v>44625</v>
      </c>
      <c r="F6997" s="1" t="s">
        <v>17871</v>
      </c>
      <c r="G6997" s="1" t="s">
        <v>72</v>
      </c>
      <c r="H6997" s="1" t="s">
        <v>65</v>
      </c>
      <c r="I6997" s="1">
        <v>0.6</v>
      </c>
      <c r="J6997" s="1" t="s">
        <v>75</v>
      </c>
      <c r="K6997" s="1">
        <v>0</v>
      </c>
      <c r="M6997" s="1">
        <v>0</v>
      </c>
      <c r="O6997" s="1">
        <v>0</v>
      </c>
      <c r="Q6997" s="1">
        <v>0</v>
      </c>
      <c r="S6997" s="1">
        <v>0</v>
      </c>
      <c r="U6997" s="1">
        <v>0</v>
      </c>
      <c r="W6997" s="1">
        <v>0</v>
      </c>
      <c r="Y6997" s="1">
        <v>0</v>
      </c>
      <c r="AA6997" s="1">
        <v>0</v>
      </c>
      <c r="AC6997" s="1">
        <v>0</v>
      </c>
      <c r="AE6997" s="1">
        <v>0</v>
      </c>
      <c r="AG6997" s="1">
        <v>1</v>
      </c>
      <c r="AH6997" s="1">
        <v>0</v>
      </c>
    </row>
    <row r="6998" spans="1:34">
      <c r="A6998" s="1" t="s">
        <v>17872</v>
      </c>
      <c r="B6998" s="1" t="s">
        <v>17873</v>
      </c>
      <c r="C6998" s="1" t="s">
        <v>255</v>
      </c>
      <c r="D6998" s="1">
        <v>8</v>
      </c>
      <c r="E6998" s="4">
        <v>44620</v>
      </c>
      <c r="F6998" s="1" t="s">
        <v>17874</v>
      </c>
      <c r="G6998" s="1" t="s">
        <v>72</v>
      </c>
      <c r="H6998" s="1" t="s">
        <v>65</v>
      </c>
      <c r="I6998" s="1">
        <v>0.7</v>
      </c>
      <c r="J6998" s="1" t="s">
        <v>75</v>
      </c>
      <c r="K6998" s="1">
        <v>0</v>
      </c>
      <c r="M6998" s="1">
        <v>0</v>
      </c>
      <c r="O6998" s="1">
        <v>0</v>
      </c>
      <c r="Q6998" s="1">
        <v>0</v>
      </c>
      <c r="S6998" s="1">
        <v>0</v>
      </c>
      <c r="U6998" s="1">
        <v>0</v>
      </c>
      <c r="W6998" s="1">
        <v>0</v>
      </c>
      <c r="Y6998" s="1">
        <v>0</v>
      </c>
      <c r="AA6998" s="1">
        <v>0</v>
      </c>
      <c r="AC6998" s="1">
        <v>0</v>
      </c>
      <c r="AE6998" s="1">
        <v>0</v>
      </c>
      <c r="AG6998" s="1">
        <v>1</v>
      </c>
      <c r="AH6998" s="1">
        <v>0</v>
      </c>
    </row>
    <row r="6999" spans="1:34">
      <c r="A6999" s="1" t="s">
        <v>17875</v>
      </c>
      <c r="B6999" s="1" t="s">
        <v>17876</v>
      </c>
      <c r="C6999" s="1" t="s">
        <v>334</v>
      </c>
      <c r="D6999" s="1">
        <v>4</v>
      </c>
      <c r="E6999" s="1">
        <v>44407</v>
      </c>
      <c r="F6999" s="1" t="s">
        <v>20332</v>
      </c>
      <c r="G6999" s="1" t="s">
        <v>72</v>
      </c>
      <c r="H6999" s="1" t="s">
        <v>65</v>
      </c>
      <c r="I6999" s="1">
        <v>0.8</v>
      </c>
      <c r="J6999" s="1" t="s">
        <v>75</v>
      </c>
      <c r="K6999" s="1">
        <v>0</v>
      </c>
      <c r="M6999" s="1">
        <v>0</v>
      </c>
      <c r="O6999" s="1">
        <v>0</v>
      </c>
      <c r="Q6999" s="1">
        <v>0</v>
      </c>
      <c r="S6999" s="1">
        <v>0</v>
      </c>
      <c r="U6999" s="1">
        <v>0</v>
      </c>
      <c r="W6999" s="1">
        <v>0</v>
      </c>
      <c r="Y6999" s="1">
        <v>0</v>
      </c>
      <c r="AA6999" s="1">
        <v>0</v>
      </c>
      <c r="AC6999" s="1">
        <v>0</v>
      </c>
      <c r="AE6999" s="1">
        <v>0</v>
      </c>
      <c r="AG6999" s="1">
        <v>1</v>
      </c>
      <c r="AH6999" s="1">
        <v>0</v>
      </c>
    </row>
    <row r="7000" spans="1:34">
      <c r="A7000" s="1" t="s">
        <v>17877</v>
      </c>
      <c r="B7000" s="1" t="s">
        <v>17878</v>
      </c>
      <c r="C7000" s="1" t="s">
        <v>149</v>
      </c>
      <c r="D7000" s="1">
        <v>37</v>
      </c>
      <c r="E7000" s="4">
        <v>44530</v>
      </c>
      <c r="F7000" s="1" t="s">
        <v>17879</v>
      </c>
      <c r="G7000" s="1" t="s">
        <v>72</v>
      </c>
      <c r="H7000" s="1" t="s">
        <v>73</v>
      </c>
      <c r="I7000" s="1">
        <v>0</v>
      </c>
      <c r="J7000" s="1" t="s">
        <v>6643</v>
      </c>
      <c r="K7000" s="1">
        <v>0.7</v>
      </c>
      <c r="L7000" s="1" t="s">
        <v>75</v>
      </c>
      <c r="M7000" s="1">
        <v>0</v>
      </c>
      <c r="O7000" s="1">
        <v>0</v>
      </c>
      <c r="Q7000" s="1">
        <v>0</v>
      </c>
      <c r="S7000" s="1">
        <v>0</v>
      </c>
      <c r="U7000" s="1">
        <v>0</v>
      </c>
      <c r="W7000" s="1">
        <v>0</v>
      </c>
      <c r="Y7000" s="1">
        <v>0</v>
      </c>
      <c r="AA7000" s="1">
        <v>0</v>
      </c>
      <c r="AC7000" s="1">
        <v>0</v>
      </c>
      <c r="AE7000" s="1">
        <v>0</v>
      </c>
      <c r="AG7000" s="1">
        <v>2</v>
      </c>
      <c r="AH7000" s="1">
        <v>8999.99</v>
      </c>
    </row>
    <row r="7001" spans="1:34">
      <c r="A7001" s="1" t="s">
        <v>17880</v>
      </c>
      <c r="B7001" s="1" t="s">
        <v>17881</v>
      </c>
      <c r="C7001" s="1" t="s">
        <v>387</v>
      </c>
      <c r="D7001" s="1">
        <v>10</v>
      </c>
      <c r="E7001" s="4">
        <v>44712</v>
      </c>
      <c r="F7001" s="1" t="s">
        <v>17882</v>
      </c>
      <c r="G7001" s="1" t="s">
        <v>72</v>
      </c>
      <c r="H7001" s="1" t="s">
        <v>65</v>
      </c>
      <c r="I7001" s="1">
        <v>0.6</v>
      </c>
      <c r="J7001" s="1" t="s">
        <v>75</v>
      </c>
      <c r="K7001" s="1">
        <v>0</v>
      </c>
      <c r="M7001" s="1">
        <v>0</v>
      </c>
      <c r="O7001" s="1">
        <v>0</v>
      </c>
      <c r="Q7001" s="1">
        <v>0</v>
      </c>
      <c r="S7001" s="1">
        <v>0</v>
      </c>
      <c r="U7001" s="1">
        <v>0</v>
      </c>
      <c r="W7001" s="1">
        <v>0</v>
      </c>
      <c r="Y7001" s="1">
        <v>0</v>
      </c>
      <c r="AA7001" s="1">
        <v>0</v>
      </c>
      <c r="AC7001" s="1">
        <v>0</v>
      </c>
      <c r="AE7001" s="1">
        <v>0</v>
      </c>
      <c r="AG7001" s="1">
        <v>1</v>
      </c>
      <c r="AH7001" s="1">
        <v>0</v>
      </c>
    </row>
    <row r="7002" spans="1:34">
      <c r="A7002" s="1" t="s">
        <v>17883</v>
      </c>
      <c r="B7002" s="1" t="s">
        <v>17884</v>
      </c>
      <c r="C7002" s="1" t="s">
        <v>152</v>
      </c>
      <c r="D7002" s="1">
        <v>9</v>
      </c>
      <c r="E7002" s="4">
        <v>44641</v>
      </c>
      <c r="F7002" s="1" t="s">
        <v>17885</v>
      </c>
      <c r="G7002" s="1" t="s">
        <v>80</v>
      </c>
      <c r="H7002" s="1" t="s">
        <v>73</v>
      </c>
      <c r="I7002" s="1">
        <v>0</v>
      </c>
      <c r="J7002" s="1" t="s">
        <v>81</v>
      </c>
      <c r="K7002" s="1">
        <v>0.57999999999999996</v>
      </c>
      <c r="L7002" s="1" t="s">
        <v>82</v>
      </c>
      <c r="M7002" s="1">
        <v>0.65</v>
      </c>
      <c r="N7002" s="1" t="s">
        <v>83</v>
      </c>
      <c r="O7002" s="1">
        <v>0.7</v>
      </c>
      <c r="P7002" s="1" t="s">
        <v>84</v>
      </c>
      <c r="Q7002" s="1">
        <v>0.8</v>
      </c>
      <c r="R7002" s="1" t="s">
        <v>85</v>
      </c>
      <c r="S7002" s="1">
        <v>0</v>
      </c>
      <c r="U7002" s="1">
        <v>0</v>
      </c>
      <c r="W7002" s="1">
        <v>0</v>
      </c>
      <c r="Y7002" s="1">
        <v>0</v>
      </c>
      <c r="AA7002" s="1">
        <v>0</v>
      </c>
      <c r="AC7002" s="1">
        <v>0</v>
      </c>
      <c r="AE7002" s="1">
        <v>0</v>
      </c>
      <c r="AG7002" s="1">
        <v>4</v>
      </c>
      <c r="AH7002" s="1">
        <v>15000</v>
      </c>
    </row>
    <row r="7003" spans="1:34">
      <c r="A7003" s="1" t="s">
        <v>17886</v>
      </c>
      <c r="B7003" s="1" t="s">
        <v>17887</v>
      </c>
      <c r="C7003" s="1" t="s">
        <v>360</v>
      </c>
      <c r="H7003" s="1" t="s">
        <v>65</v>
      </c>
      <c r="I7003" s="1" t="s">
        <v>66</v>
      </c>
      <c r="V7003" s="1" t="s">
        <v>67</v>
      </c>
    </row>
    <row r="7004" spans="1:34">
      <c r="A7004" s="1" t="s">
        <v>17888</v>
      </c>
      <c r="B7004" s="1" t="s">
        <v>17889</v>
      </c>
      <c r="C7004" s="1" t="s">
        <v>129</v>
      </c>
      <c r="D7004" s="1">
        <v>16</v>
      </c>
      <c r="E7004" s="1">
        <v>44711</v>
      </c>
      <c r="F7004" s="1" t="s">
        <v>20844</v>
      </c>
      <c r="G7004" s="1" t="s">
        <v>72</v>
      </c>
      <c r="H7004" s="1" t="s">
        <v>65</v>
      </c>
      <c r="I7004" s="1">
        <v>0.6</v>
      </c>
      <c r="J7004" s="1" t="s">
        <v>75</v>
      </c>
      <c r="K7004" s="1">
        <v>0</v>
      </c>
      <c r="M7004" s="1">
        <v>0</v>
      </c>
      <c r="O7004" s="1">
        <v>0</v>
      </c>
      <c r="Q7004" s="1">
        <v>0</v>
      </c>
      <c r="S7004" s="1">
        <v>0</v>
      </c>
      <c r="U7004" s="1">
        <v>0</v>
      </c>
      <c r="W7004" s="1">
        <v>0</v>
      </c>
      <c r="Y7004" s="1">
        <v>0</v>
      </c>
      <c r="AA7004" s="1">
        <v>0</v>
      </c>
      <c r="AC7004" s="1">
        <v>0</v>
      </c>
      <c r="AE7004" s="1">
        <v>0</v>
      </c>
      <c r="AG7004" s="1">
        <v>1</v>
      </c>
      <c r="AH7004" s="1">
        <v>0</v>
      </c>
    </row>
    <row r="7005" spans="1:34">
      <c r="A7005" s="1" t="s">
        <v>17890</v>
      </c>
      <c r="B7005" s="1" t="s">
        <v>17891</v>
      </c>
      <c r="C7005" s="1" t="s">
        <v>2500</v>
      </c>
      <c r="D7005" s="1">
        <v>19</v>
      </c>
      <c r="E7005" s="4">
        <v>44711</v>
      </c>
      <c r="F7005" s="1" t="s">
        <v>17892</v>
      </c>
      <c r="G7005" s="1" t="s">
        <v>72</v>
      </c>
      <c r="H7005" s="1" t="s">
        <v>65</v>
      </c>
      <c r="I7005" s="1">
        <v>0.8</v>
      </c>
      <c r="J7005" s="1" t="s">
        <v>75</v>
      </c>
      <c r="K7005" s="1">
        <v>0</v>
      </c>
      <c r="M7005" s="1">
        <v>0</v>
      </c>
      <c r="O7005" s="1">
        <v>0</v>
      </c>
      <c r="Q7005" s="1">
        <v>0</v>
      </c>
      <c r="S7005" s="1">
        <v>0</v>
      </c>
      <c r="U7005" s="1">
        <v>0</v>
      </c>
      <c r="W7005" s="1">
        <v>0</v>
      </c>
      <c r="Y7005" s="1">
        <v>0</v>
      </c>
      <c r="AA7005" s="1">
        <v>0</v>
      </c>
      <c r="AC7005" s="1">
        <v>0</v>
      </c>
      <c r="AE7005" s="1">
        <v>0</v>
      </c>
      <c r="AG7005" s="1">
        <v>1</v>
      </c>
      <c r="AH7005" s="1">
        <v>0</v>
      </c>
    </row>
    <row r="7006" spans="1:34">
      <c r="A7006" s="1" t="s">
        <v>17893</v>
      </c>
      <c r="B7006" s="1" t="s">
        <v>17894</v>
      </c>
      <c r="C7006" s="1" t="s">
        <v>322</v>
      </c>
      <c r="D7006" s="1">
        <v>11</v>
      </c>
      <c r="E7006" s="4">
        <v>44711</v>
      </c>
      <c r="F7006" s="1" t="s">
        <v>17895</v>
      </c>
      <c r="G7006" s="1" t="s">
        <v>72</v>
      </c>
      <c r="H7006" s="1" t="s">
        <v>65</v>
      </c>
      <c r="I7006" s="1">
        <v>0.4</v>
      </c>
      <c r="J7006" s="1" t="s">
        <v>75</v>
      </c>
      <c r="K7006" s="1">
        <v>0</v>
      </c>
      <c r="M7006" s="1">
        <v>0</v>
      </c>
      <c r="O7006" s="1">
        <v>0</v>
      </c>
      <c r="Q7006" s="1">
        <v>0</v>
      </c>
      <c r="S7006" s="1">
        <v>0</v>
      </c>
      <c r="U7006" s="1">
        <v>0</v>
      </c>
      <c r="W7006" s="1">
        <v>0</v>
      </c>
      <c r="Y7006" s="1">
        <v>0</v>
      </c>
      <c r="AA7006" s="1">
        <v>0</v>
      </c>
      <c r="AC7006" s="1">
        <v>0</v>
      </c>
      <c r="AE7006" s="1">
        <v>0</v>
      </c>
      <c r="AG7006" s="1">
        <v>1</v>
      </c>
      <c r="AH7006" s="1">
        <v>0</v>
      </c>
    </row>
    <row r="7007" spans="1:34">
      <c r="A7007" s="1" t="s">
        <v>17896</v>
      </c>
      <c r="B7007" s="1" t="s">
        <v>17897</v>
      </c>
      <c r="C7007" s="1" t="s">
        <v>193</v>
      </c>
      <c r="D7007" s="1">
        <v>11</v>
      </c>
      <c r="E7007" s="4">
        <v>44663</v>
      </c>
      <c r="F7007" s="1" t="s">
        <v>17898</v>
      </c>
      <c r="G7007" s="1" t="s">
        <v>72</v>
      </c>
      <c r="H7007" s="1" t="s">
        <v>65</v>
      </c>
      <c r="I7007" s="1">
        <v>0.3</v>
      </c>
      <c r="J7007" s="1" t="s">
        <v>75</v>
      </c>
      <c r="K7007" s="1">
        <v>0</v>
      </c>
      <c r="M7007" s="1">
        <v>0</v>
      </c>
      <c r="O7007" s="1">
        <v>0</v>
      </c>
      <c r="Q7007" s="1">
        <v>0</v>
      </c>
      <c r="S7007" s="1">
        <v>0</v>
      </c>
      <c r="U7007" s="1">
        <v>0</v>
      </c>
      <c r="W7007" s="1">
        <v>0</v>
      </c>
      <c r="Y7007" s="1">
        <v>0</v>
      </c>
      <c r="AA7007" s="1">
        <v>0</v>
      </c>
      <c r="AC7007" s="1">
        <v>0</v>
      </c>
      <c r="AE7007" s="1">
        <v>0</v>
      </c>
      <c r="AG7007" s="1">
        <v>1</v>
      </c>
      <c r="AH7007" s="1">
        <v>0</v>
      </c>
    </row>
    <row r="7008" spans="1:34">
      <c r="A7008" s="1" t="s">
        <v>17899</v>
      </c>
      <c r="B7008" s="1" t="s">
        <v>17900</v>
      </c>
      <c r="C7008" s="1" t="s">
        <v>1153</v>
      </c>
      <c r="D7008" s="1">
        <v>4</v>
      </c>
      <c r="E7008" s="1">
        <v>44602</v>
      </c>
      <c r="F7008" s="1" t="s">
        <v>20845</v>
      </c>
      <c r="G7008" s="1" t="s">
        <v>80</v>
      </c>
      <c r="H7008" s="1" t="s">
        <v>73</v>
      </c>
      <c r="I7008" s="1">
        <v>0</v>
      </c>
      <c r="J7008" s="1" t="s">
        <v>1194</v>
      </c>
      <c r="K7008" s="1">
        <v>0.8</v>
      </c>
      <c r="L7008" s="1" t="s">
        <v>75</v>
      </c>
      <c r="M7008" s="1">
        <v>0</v>
      </c>
      <c r="O7008" s="1">
        <v>0</v>
      </c>
      <c r="Q7008" s="1">
        <v>0</v>
      </c>
      <c r="S7008" s="1">
        <v>0</v>
      </c>
      <c r="U7008" s="1">
        <v>0</v>
      </c>
      <c r="W7008" s="1">
        <v>0</v>
      </c>
      <c r="Y7008" s="1">
        <v>0</v>
      </c>
      <c r="AA7008" s="1">
        <v>0</v>
      </c>
      <c r="AC7008" s="1">
        <v>0</v>
      </c>
      <c r="AE7008" s="1">
        <v>0</v>
      </c>
      <c r="AG7008" s="1">
        <v>2</v>
      </c>
      <c r="AH7008" s="1">
        <v>12500</v>
      </c>
    </row>
    <row r="7009" spans="1:34">
      <c r="A7009" s="1" t="s">
        <v>17901</v>
      </c>
      <c r="B7009" s="1" t="s">
        <v>17902</v>
      </c>
      <c r="C7009" s="1" t="s">
        <v>310</v>
      </c>
      <c r="H7009" s="1" t="s">
        <v>65</v>
      </c>
      <c r="I7009" s="1" t="s">
        <v>66</v>
      </c>
      <c r="V7009" s="1" t="s">
        <v>67</v>
      </c>
    </row>
    <row r="7010" spans="1:34">
      <c r="A7010" s="1" t="s">
        <v>17903</v>
      </c>
      <c r="B7010" s="1" t="s">
        <v>17904</v>
      </c>
      <c r="C7010" s="1" t="s">
        <v>620</v>
      </c>
      <c r="D7010" s="1">
        <v>5</v>
      </c>
      <c r="E7010" s="1">
        <v>41351</v>
      </c>
      <c r="F7010" s="1" t="s">
        <v>20332</v>
      </c>
      <c r="G7010" s="1" t="s">
        <v>72</v>
      </c>
      <c r="H7010" s="1" t="s">
        <v>65</v>
      </c>
      <c r="I7010" s="1">
        <v>0.5</v>
      </c>
      <c r="J7010" s="1" t="s">
        <v>75</v>
      </c>
      <c r="K7010" s="1">
        <v>0</v>
      </c>
      <c r="M7010" s="1">
        <v>0</v>
      </c>
      <c r="O7010" s="1">
        <v>0</v>
      </c>
      <c r="Q7010" s="1">
        <v>0</v>
      </c>
      <c r="S7010" s="1">
        <v>0</v>
      </c>
      <c r="U7010" s="1">
        <v>0</v>
      </c>
      <c r="W7010" s="1">
        <v>0</v>
      </c>
      <c r="Y7010" s="1">
        <v>0</v>
      </c>
      <c r="AA7010" s="1">
        <v>0</v>
      </c>
      <c r="AC7010" s="1">
        <v>0</v>
      </c>
      <c r="AE7010" s="1">
        <v>0</v>
      </c>
      <c r="AG7010" s="1">
        <v>1</v>
      </c>
      <c r="AH7010" s="1">
        <v>0</v>
      </c>
    </row>
    <row r="7011" spans="1:34">
      <c r="A7011" s="1" t="s">
        <v>17905</v>
      </c>
      <c r="B7011" s="1" t="s">
        <v>17906</v>
      </c>
      <c r="C7011" s="1" t="s">
        <v>259</v>
      </c>
      <c r="D7011" s="1">
        <v>195</v>
      </c>
      <c r="E7011" s="4">
        <v>44649</v>
      </c>
      <c r="F7011" s="1" t="s">
        <v>17907</v>
      </c>
      <c r="G7011" s="1" t="s">
        <v>80</v>
      </c>
      <c r="H7011" s="1" t="s">
        <v>73</v>
      </c>
      <c r="I7011" s="1">
        <v>0</v>
      </c>
      <c r="J7011" s="1" t="s">
        <v>17908</v>
      </c>
      <c r="K7011" s="1">
        <v>0.8</v>
      </c>
      <c r="L7011" s="1" t="s">
        <v>82</v>
      </c>
      <c r="M7011" s="1">
        <v>0.8</v>
      </c>
      <c r="N7011" s="1" t="s">
        <v>83</v>
      </c>
      <c r="O7011" s="1">
        <v>1.1000000000000001</v>
      </c>
      <c r="P7011" s="1" t="s">
        <v>84</v>
      </c>
      <c r="Q7011" s="1">
        <v>1.2</v>
      </c>
      <c r="R7011" s="1" t="s">
        <v>85</v>
      </c>
      <c r="S7011" s="1">
        <v>0</v>
      </c>
      <c r="U7011" s="1">
        <v>0</v>
      </c>
      <c r="W7011" s="1">
        <v>0</v>
      </c>
      <c r="Y7011" s="1">
        <v>0</v>
      </c>
      <c r="AA7011" s="1">
        <v>0</v>
      </c>
      <c r="AC7011" s="1">
        <v>0</v>
      </c>
      <c r="AE7011" s="1">
        <v>0</v>
      </c>
      <c r="AG7011" s="1">
        <v>4</v>
      </c>
      <c r="AH7011" s="1">
        <v>11790</v>
      </c>
    </row>
    <row r="7012" spans="1:34">
      <c r="A7012" s="1" t="s">
        <v>17909</v>
      </c>
      <c r="B7012" s="1" t="s">
        <v>17910</v>
      </c>
      <c r="C7012" s="1" t="s">
        <v>185</v>
      </c>
      <c r="D7012" s="1">
        <v>47</v>
      </c>
      <c r="E7012" s="4">
        <v>44553</v>
      </c>
      <c r="F7012" s="1" t="s">
        <v>17911</v>
      </c>
      <c r="G7012" s="1" t="s">
        <v>72</v>
      </c>
      <c r="H7012" s="1" t="s">
        <v>65</v>
      </c>
      <c r="I7012" s="1">
        <v>0.8</v>
      </c>
      <c r="J7012" s="1" t="s">
        <v>75</v>
      </c>
      <c r="K7012" s="1">
        <v>0</v>
      </c>
      <c r="M7012" s="1">
        <v>0</v>
      </c>
      <c r="O7012" s="1">
        <v>0</v>
      </c>
      <c r="Q7012" s="1">
        <v>0</v>
      </c>
      <c r="S7012" s="1">
        <v>0</v>
      </c>
      <c r="U7012" s="1">
        <v>0</v>
      </c>
      <c r="W7012" s="1">
        <v>0</v>
      </c>
      <c r="Y7012" s="1">
        <v>0</v>
      </c>
      <c r="AA7012" s="1">
        <v>0</v>
      </c>
      <c r="AC7012" s="1">
        <v>0</v>
      </c>
      <c r="AE7012" s="1">
        <v>0</v>
      </c>
      <c r="AG7012" s="1">
        <v>1</v>
      </c>
      <c r="AH7012" s="1">
        <v>0</v>
      </c>
    </row>
    <row r="7013" spans="1:34">
      <c r="A7013" s="1" t="s">
        <v>17912</v>
      </c>
      <c r="B7013" s="1" t="s">
        <v>17913</v>
      </c>
      <c r="C7013" s="1" t="s">
        <v>163</v>
      </c>
      <c r="D7013" s="1">
        <v>10</v>
      </c>
      <c r="E7013" s="4">
        <v>44662</v>
      </c>
      <c r="F7013" s="1" t="s">
        <v>17914</v>
      </c>
      <c r="G7013" s="1" t="s">
        <v>72</v>
      </c>
      <c r="H7013" s="1" t="s">
        <v>73</v>
      </c>
      <c r="I7013" s="1">
        <v>0</v>
      </c>
      <c r="J7013" s="1" t="s">
        <v>74</v>
      </c>
      <c r="K7013" s="1">
        <v>0.8</v>
      </c>
      <c r="L7013" s="1" t="s">
        <v>75</v>
      </c>
      <c r="M7013" s="1">
        <v>0</v>
      </c>
      <c r="O7013" s="1">
        <v>0</v>
      </c>
      <c r="Q7013" s="1">
        <v>0</v>
      </c>
      <c r="S7013" s="1">
        <v>0</v>
      </c>
      <c r="U7013" s="1">
        <v>0</v>
      </c>
      <c r="W7013" s="1">
        <v>0</v>
      </c>
      <c r="Y7013" s="1">
        <v>0</v>
      </c>
      <c r="AA7013" s="1">
        <v>0</v>
      </c>
      <c r="AC7013" s="1">
        <v>0</v>
      </c>
      <c r="AE7013" s="1">
        <v>0</v>
      </c>
      <c r="AG7013" s="1">
        <v>2</v>
      </c>
      <c r="AH7013" s="1">
        <v>10000</v>
      </c>
    </row>
    <row r="7014" spans="1:34">
      <c r="A7014" s="1" t="s">
        <v>17915</v>
      </c>
      <c r="B7014" s="1" t="s">
        <v>17916</v>
      </c>
      <c r="C7014" s="1" t="s">
        <v>65</v>
      </c>
      <c r="D7014" s="1">
        <v>3</v>
      </c>
      <c r="E7014" s="4">
        <v>44672</v>
      </c>
      <c r="F7014" s="1" t="s">
        <v>17917</v>
      </c>
      <c r="G7014" s="1" t="s">
        <v>72</v>
      </c>
      <c r="H7014" s="1" t="s">
        <v>65</v>
      </c>
      <c r="I7014" s="1">
        <v>0.4</v>
      </c>
      <c r="J7014" s="1" t="s">
        <v>75</v>
      </c>
      <c r="K7014" s="1">
        <v>0</v>
      </c>
      <c r="M7014" s="1">
        <v>0</v>
      </c>
      <c r="O7014" s="1">
        <v>0</v>
      </c>
      <c r="Q7014" s="1">
        <v>0</v>
      </c>
      <c r="S7014" s="1">
        <v>0</v>
      </c>
      <c r="U7014" s="1">
        <v>0</v>
      </c>
      <c r="W7014" s="1">
        <v>0</v>
      </c>
      <c r="Y7014" s="1">
        <v>0</v>
      </c>
      <c r="AA7014" s="1">
        <v>0</v>
      </c>
      <c r="AC7014" s="1">
        <v>0</v>
      </c>
      <c r="AE7014" s="1">
        <v>0</v>
      </c>
      <c r="AG7014" s="1">
        <v>1</v>
      </c>
      <c r="AH7014" s="1">
        <v>0</v>
      </c>
    </row>
    <row r="7015" spans="1:34">
      <c r="A7015" s="1" t="s">
        <v>17918</v>
      </c>
      <c r="B7015" s="1" t="s">
        <v>17919</v>
      </c>
      <c r="C7015" s="1" t="s">
        <v>620</v>
      </c>
      <c r="D7015" s="1">
        <v>5</v>
      </c>
      <c r="E7015" s="4">
        <v>44679</v>
      </c>
      <c r="F7015" s="1" t="s">
        <v>17920</v>
      </c>
      <c r="G7015" s="1" t="s">
        <v>72</v>
      </c>
      <c r="H7015" s="1" t="s">
        <v>65</v>
      </c>
      <c r="I7015" s="1">
        <v>0.5</v>
      </c>
      <c r="J7015" s="1" t="s">
        <v>75</v>
      </c>
      <c r="K7015" s="1">
        <v>0</v>
      </c>
      <c r="M7015" s="1">
        <v>0</v>
      </c>
      <c r="O7015" s="1">
        <v>0</v>
      </c>
      <c r="Q7015" s="1">
        <v>0</v>
      </c>
      <c r="S7015" s="1">
        <v>0</v>
      </c>
      <c r="U7015" s="1">
        <v>0</v>
      </c>
      <c r="W7015" s="1">
        <v>0</v>
      </c>
      <c r="Y7015" s="1">
        <v>0</v>
      </c>
      <c r="AA7015" s="1">
        <v>0</v>
      </c>
      <c r="AC7015" s="1">
        <v>0</v>
      </c>
      <c r="AE7015" s="1">
        <v>0</v>
      </c>
      <c r="AG7015" s="1">
        <v>1</v>
      </c>
      <c r="AH7015" s="1">
        <v>0</v>
      </c>
    </row>
    <row r="7016" spans="1:34">
      <c r="A7016" s="1" t="s">
        <v>17921</v>
      </c>
      <c r="B7016" s="1" t="s">
        <v>17922</v>
      </c>
      <c r="C7016" s="1" t="s">
        <v>163</v>
      </c>
      <c r="H7016" s="1" t="s">
        <v>65</v>
      </c>
      <c r="I7016" s="1" t="s">
        <v>66</v>
      </c>
      <c r="V7016" s="1" t="s">
        <v>67</v>
      </c>
    </row>
    <row r="7017" spans="1:34">
      <c r="A7017" s="1" t="s">
        <v>17923</v>
      </c>
      <c r="B7017" s="1" t="s">
        <v>17924</v>
      </c>
      <c r="C7017" s="1" t="s">
        <v>118</v>
      </c>
      <c r="D7017" s="1">
        <v>20</v>
      </c>
      <c r="E7017" s="1">
        <v>41607</v>
      </c>
      <c r="F7017" s="1" t="s">
        <v>20332</v>
      </c>
      <c r="G7017" s="1" t="s">
        <v>72</v>
      </c>
      <c r="H7017" s="1" t="s">
        <v>65</v>
      </c>
      <c r="I7017" s="1">
        <v>0.8</v>
      </c>
      <c r="J7017" s="1" t="s">
        <v>75</v>
      </c>
      <c r="K7017" s="1">
        <v>0</v>
      </c>
      <c r="M7017" s="1">
        <v>0</v>
      </c>
      <c r="O7017" s="1">
        <v>0</v>
      </c>
      <c r="Q7017" s="1">
        <v>0</v>
      </c>
      <c r="S7017" s="1">
        <v>0</v>
      </c>
      <c r="U7017" s="1">
        <v>0</v>
      </c>
      <c r="W7017" s="1">
        <v>0</v>
      </c>
      <c r="Y7017" s="1">
        <v>0</v>
      </c>
      <c r="AA7017" s="1">
        <v>0</v>
      </c>
      <c r="AC7017" s="1">
        <v>0</v>
      </c>
      <c r="AE7017" s="1">
        <v>0</v>
      </c>
      <c r="AG7017" s="1">
        <v>1</v>
      </c>
      <c r="AH7017" s="1">
        <v>0</v>
      </c>
    </row>
    <row r="7018" spans="1:34">
      <c r="A7018" s="1" t="s">
        <v>17925</v>
      </c>
      <c r="B7018" s="1" t="s">
        <v>17926</v>
      </c>
      <c r="C7018" s="1" t="s">
        <v>423</v>
      </c>
      <c r="D7018" s="1">
        <v>8</v>
      </c>
      <c r="E7018" s="4">
        <v>44648</v>
      </c>
      <c r="F7018" s="1" t="s">
        <v>17927</v>
      </c>
      <c r="G7018" s="1" t="s">
        <v>80</v>
      </c>
      <c r="H7018" s="1" t="s">
        <v>73</v>
      </c>
      <c r="I7018" s="1">
        <v>0</v>
      </c>
      <c r="J7018" s="1" t="s">
        <v>74</v>
      </c>
      <c r="K7018" s="1">
        <v>0.1</v>
      </c>
      <c r="L7018" s="1" t="s">
        <v>82</v>
      </c>
      <c r="M7018" s="1">
        <v>0.15</v>
      </c>
      <c r="N7018" s="1" t="s">
        <v>83</v>
      </c>
      <c r="O7018" s="1">
        <v>0.2</v>
      </c>
      <c r="P7018" s="1" t="s">
        <v>84</v>
      </c>
      <c r="Q7018" s="1">
        <v>0.7</v>
      </c>
      <c r="R7018" s="1" t="s">
        <v>85</v>
      </c>
      <c r="S7018" s="1">
        <v>0</v>
      </c>
      <c r="U7018" s="1">
        <v>0</v>
      </c>
      <c r="W7018" s="1">
        <v>0</v>
      </c>
      <c r="Y7018" s="1">
        <v>0</v>
      </c>
      <c r="AA7018" s="1">
        <v>0</v>
      </c>
      <c r="AC7018" s="1">
        <v>0</v>
      </c>
      <c r="AE7018" s="1">
        <v>0</v>
      </c>
      <c r="AG7018" s="1">
        <v>4</v>
      </c>
      <c r="AH7018" s="1">
        <v>10000</v>
      </c>
    </row>
    <row r="7019" spans="1:34">
      <c r="A7019" s="1" t="s">
        <v>17928</v>
      </c>
      <c r="B7019" s="1" t="s">
        <v>17929</v>
      </c>
      <c r="C7019" s="1" t="s">
        <v>30</v>
      </c>
      <c r="D7019" s="1">
        <v>12</v>
      </c>
      <c r="E7019" s="4">
        <v>44631</v>
      </c>
      <c r="F7019" s="1" t="s">
        <v>17930</v>
      </c>
      <c r="G7019" s="1" t="s">
        <v>72</v>
      </c>
      <c r="H7019" s="1" t="s">
        <v>65</v>
      </c>
      <c r="I7019" s="1">
        <v>0.8</v>
      </c>
      <c r="J7019" s="1" t="s">
        <v>75</v>
      </c>
      <c r="K7019" s="1">
        <v>0</v>
      </c>
      <c r="M7019" s="1">
        <v>0</v>
      </c>
      <c r="O7019" s="1">
        <v>0</v>
      </c>
      <c r="Q7019" s="1">
        <v>0</v>
      </c>
      <c r="S7019" s="1">
        <v>0</v>
      </c>
      <c r="U7019" s="1">
        <v>0</v>
      </c>
      <c r="W7019" s="1">
        <v>0</v>
      </c>
      <c r="Y7019" s="1">
        <v>0</v>
      </c>
      <c r="AA7019" s="1">
        <v>0</v>
      </c>
      <c r="AC7019" s="1">
        <v>0</v>
      </c>
      <c r="AE7019" s="1">
        <v>0</v>
      </c>
      <c r="AG7019" s="1">
        <v>1</v>
      </c>
      <c r="AH7019" s="1">
        <v>0</v>
      </c>
    </row>
    <row r="7020" spans="1:34">
      <c r="A7020" s="1" t="s">
        <v>17931</v>
      </c>
      <c r="B7020" s="1" t="s">
        <v>17932</v>
      </c>
      <c r="C7020" s="1" t="s">
        <v>193</v>
      </c>
      <c r="D7020" s="1">
        <v>8</v>
      </c>
      <c r="E7020" s="4">
        <v>44708</v>
      </c>
      <c r="F7020" s="1" t="s">
        <v>17933</v>
      </c>
      <c r="G7020" s="1" t="s">
        <v>72</v>
      </c>
      <c r="H7020" s="1" t="s">
        <v>65</v>
      </c>
      <c r="I7020" s="1">
        <v>0.8</v>
      </c>
      <c r="J7020" s="1" t="s">
        <v>75</v>
      </c>
      <c r="K7020" s="1">
        <v>0</v>
      </c>
      <c r="M7020" s="1">
        <v>0</v>
      </c>
      <c r="O7020" s="1">
        <v>0</v>
      </c>
      <c r="Q7020" s="1">
        <v>0</v>
      </c>
      <c r="S7020" s="1">
        <v>0</v>
      </c>
      <c r="U7020" s="1">
        <v>0</v>
      </c>
      <c r="W7020" s="1">
        <v>0</v>
      </c>
      <c r="Y7020" s="1">
        <v>0</v>
      </c>
      <c r="AA7020" s="1">
        <v>0</v>
      </c>
      <c r="AC7020" s="1">
        <v>0</v>
      </c>
      <c r="AE7020" s="1">
        <v>0</v>
      </c>
      <c r="AG7020" s="1">
        <v>1</v>
      </c>
      <c r="AH7020" s="1">
        <v>0</v>
      </c>
    </row>
    <row r="7021" spans="1:34">
      <c r="A7021" s="1" t="s">
        <v>17934</v>
      </c>
      <c r="B7021" s="1" t="s">
        <v>17935</v>
      </c>
      <c r="C7021" s="1" t="s">
        <v>896</v>
      </c>
      <c r="H7021" s="1" t="s">
        <v>65</v>
      </c>
      <c r="I7021" s="1" t="s">
        <v>66</v>
      </c>
      <c r="V7021" s="1" t="s">
        <v>67</v>
      </c>
    </row>
    <row r="7022" spans="1:34">
      <c r="A7022" s="1" t="s">
        <v>17936</v>
      </c>
      <c r="B7022" s="1" t="s">
        <v>17937</v>
      </c>
      <c r="C7022" s="1" t="s">
        <v>129</v>
      </c>
      <c r="D7022" s="1">
        <v>4</v>
      </c>
      <c r="E7022" s="1">
        <v>43210</v>
      </c>
      <c r="F7022" s="1" t="s">
        <v>20332</v>
      </c>
      <c r="G7022" s="1" t="s">
        <v>72</v>
      </c>
      <c r="H7022" s="1" t="s">
        <v>73</v>
      </c>
      <c r="I7022" s="1">
        <v>0</v>
      </c>
      <c r="J7022" s="1" t="s">
        <v>1640</v>
      </c>
      <c r="K7022" s="1">
        <v>0.8</v>
      </c>
      <c r="L7022" s="1" t="s">
        <v>75</v>
      </c>
      <c r="M7022" s="1">
        <v>0</v>
      </c>
      <c r="O7022" s="1">
        <v>0</v>
      </c>
      <c r="Q7022" s="1">
        <v>0</v>
      </c>
      <c r="S7022" s="1">
        <v>0</v>
      </c>
      <c r="U7022" s="1">
        <v>0</v>
      </c>
      <c r="W7022" s="1">
        <v>0</v>
      </c>
      <c r="Y7022" s="1">
        <v>0</v>
      </c>
      <c r="AA7022" s="1">
        <v>0</v>
      </c>
      <c r="AC7022" s="1">
        <v>0</v>
      </c>
      <c r="AE7022" s="1">
        <v>0</v>
      </c>
      <c r="AG7022" s="1">
        <v>2</v>
      </c>
      <c r="AH7022" s="1">
        <v>7499.99</v>
      </c>
    </row>
    <row r="7023" spans="1:34">
      <c r="A7023" s="1" t="s">
        <v>17938</v>
      </c>
      <c r="B7023" s="1" t="s">
        <v>17939</v>
      </c>
      <c r="C7023" s="1" t="s">
        <v>245</v>
      </c>
      <c r="H7023" s="1" t="s">
        <v>65</v>
      </c>
      <c r="I7023" s="1" t="s">
        <v>66</v>
      </c>
      <c r="V7023" s="1" t="s">
        <v>67</v>
      </c>
    </row>
    <row r="7024" spans="1:34">
      <c r="A7024" s="1" t="s">
        <v>17940</v>
      </c>
      <c r="B7024" s="1" t="s">
        <v>17941</v>
      </c>
      <c r="C7024" s="1" t="s">
        <v>365</v>
      </c>
      <c r="D7024" s="1">
        <v>9</v>
      </c>
      <c r="E7024" s="4">
        <v>44705</v>
      </c>
      <c r="F7024" s="1" t="s">
        <v>17942</v>
      </c>
      <c r="G7024" s="1" t="s">
        <v>80</v>
      </c>
      <c r="H7024" s="1" t="s">
        <v>73</v>
      </c>
      <c r="I7024" s="1">
        <v>0</v>
      </c>
      <c r="J7024" s="1" t="s">
        <v>74</v>
      </c>
      <c r="K7024" s="1">
        <v>0.3</v>
      </c>
      <c r="L7024" s="1" t="s">
        <v>82</v>
      </c>
      <c r="M7024" s="1">
        <v>0.45</v>
      </c>
      <c r="N7024" s="1" t="s">
        <v>83</v>
      </c>
      <c r="O7024" s="1">
        <v>0.65</v>
      </c>
      <c r="P7024" s="1" t="s">
        <v>84</v>
      </c>
      <c r="Q7024" s="1">
        <v>0.78</v>
      </c>
      <c r="R7024" s="1" t="s">
        <v>85</v>
      </c>
      <c r="S7024" s="1">
        <v>0</v>
      </c>
      <c r="U7024" s="1">
        <v>0</v>
      </c>
      <c r="W7024" s="1">
        <v>0</v>
      </c>
      <c r="Y7024" s="1">
        <v>0</v>
      </c>
      <c r="AA7024" s="1">
        <v>0</v>
      </c>
      <c r="AC7024" s="1">
        <v>0</v>
      </c>
      <c r="AE7024" s="1">
        <v>0</v>
      </c>
      <c r="AG7024" s="1">
        <v>4</v>
      </c>
      <c r="AH7024" s="1">
        <v>10000</v>
      </c>
    </row>
    <row r="7025" spans="1:34">
      <c r="A7025" s="1" t="s">
        <v>17943</v>
      </c>
      <c r="B7025" s="1" t="s">
        <v>17944</v>
      </c>
      <c r="C7025" s="1" t="s">
        <v>259</v>
      </c>
      <c r="D7025" s="1">
        <v>4</v>
      </c>
      <c r="E7025" s="1">
        <v>43494</v>
      </c>
      <c r="F7025" s="1" t="s">
        <v>20332</v>
      </c>
      <c r="G7025" s="1" t="s">
        <v>72</v>
      </c>
      <c r="H7025" s="1" t="s">
        <v>73</v>
      </c>
      <c r="I7025" s="1">
        <v>0</v>
      </c>
      <c r="J7025" s="1" t="s">
        <v>222</v>
      </c>
      <c r="K7025" s="1">
        <v>0.7</v>
      </c>
      <c r="L7025" s="1" t="s">
        <v>75</v>
      </c>
      <c r="M7025" s="1">
        <v>0</v>
      </c>
      <c r="O7025" s="1">
        <v>0</v>
      </c>
      <c r="Q7025" s="1">
        <v>0</v>
      </c>
      <c r="S7025" s="1">
        <v>0</v>
      </c>
      <c r="U7025" s="1">
        <v>0</v>
      </c>
      <c r="W7025" s="1">
        <v>0</v>
      </c>
      <c r="Y7025" s="1">
        <v>0</v>
      </c>
      <c r="AA7025" s="1">
        <v>0</v>
      </c>
      <c r="AC7025" s="1">
        <v>0</v>
      </c>
      <c r="AE7025" s="1">
        <v>0</v>
      </c>
      <c r="AG7025" s="1">
        <v>2</v>
      </c>
      <c r="AH7025" s="1">
        <v>9999.99</v>
      </c>
    </row>
    <row r="7026" spans="1:34">
      <c r="A7026" s="1" t="s">
        <v>17945</v>
      </c>
      <c r="B7026" s="1" t="s">
        <v>17946</v>
      </c>
      <c r="C7026" s="1" t="s">
        <v>337</v>
      </c>
      <c r="D7026" s="1">
        <v>8</v>
      </c>
      <c r="E7026" s="1">
        <v>43511</v>
      </c>
      <c r="F7026" s="1" t="s">
        <v>20332</v>
      </c>
      <c r="G7026" s="1" t="s">
        <v>72</v>
      </c>
      <c r="H7026" s="1" t="s">
        <v>65</v>
      </c>
      <c r="I7026" s="1">
        <v>0.5</v>
      </c>
      <c r="J7026" s="1" t="s">
        <v>75</v>
      </c>
      <c r="K7026" s="1">
        <v>0</v>
      </c>
      <c r="M7026" s="1">
        <v>0</v>
      </c>
      <c r="O7026" s="1">
        <v>0</v>
      </c>
      <c r="Q7026" s="1">
        <v>0</v>
      </c>
      <c r="S7026" s="1">
        <v>0</v>
      </c>
      <c r="U7026" s="1">
        <v>0</v>
      </c>
      <c r="W7026" s="1">
        <v>0</v>
      </c>
      <c r="Y7026" s="1">
        <v>0</v>
      </c>
      <c r="AA7026" s="1">
        <v>0</v>
      </c>
      <c r="AC7026" s="1">
        <v>0</v>
      </c>
      <c r="AE7026" s="1">
        <v>0</v>
      </c>
      <c r="AG7026" s="1">
        <v>1</v>
      </c>
      <c r="AH7026" s="1">
        <v>0</v>
      </c>
    </row>
    <row r="7027" spans="1:34">
      <c r="A7027" s="1" t="s">
        <v>17947</v>
      </c>
      <c r="B7027" s="1" t="s">
        <v>17948</v>
      </c>
      <c r="C7027" s="1" t="s">
        <v>443</v>
      </c>
      <c r="D7027" s="1">
        <v>24</v>
      </c>
      <c r="E7027" s="1">
        <v>39983</v>
      </c>
      <c r="F7027" s="1" t="s">
        <v>20332</v>
      </c>
      <c r="G7027" s="1" t="s">
        <v>1003</v>
      </c>
      <c r="H7027" s="1" t="s">
        <v>65</v>
      </c>
      <c r="I7027" s="1">
        <v>0</v>
      </c>
      <c r="J7027" s="1" t="s">
        <v>75</v>
      </c>
      <c r="K7027" s="1">
        <v>0</v>
      </c>
      <c r="M7027" s="1">
        <v>0</v>
      </c>
      <c r="O7027" s="1">
        <v>0</v>
      </c>
      <c r="Q7027" s="1">
        <v>0</v>
      </c>
      <c r="S7027" s="1">
        <v>0</v>
      </c>
      <c r="U7027" s="1">
        <v>0</v>
      </c>
      <c r="W7027" s="1">
        <v>0</v>
      </c>
      <c r="Y7027" s="1">
        <v>0</v>
      </c>
      <c r="AA7027" s="1">
        <v>0</v>
      </c>
      <c r="AC7027" s="1">
        <v>0</v>
      </c>
      <c r="AE7027" s="1">
        <v>0</v>
      </c>
      <c r="AG7027" s="1">
        <v>1</v>
      </c>
      <c r="AH7027" s="1">
        <v>0</v>
      </c>
    </row>
    <row r="7028" spans="1:34">
      <c r="A7028" s="1" t="s">
        <v>17949</v>
      </c>
      <c r="B7028" s="1" t="s">
        <v>17950</v>
      </c>
      <c r="C7028" s="1" t="s">
        <v>112</v>
      </c>
      <c r="D7028" s="1">
        <v>6</v>
      </c>
      <c r="E7028" s="4">
        <v>44683</v>
      </c>
      <c r="F7028" s="1" t="s">
        <v>17951</v>
      </c>
      <c r="G7028" s="1" t="s">
        <v>72</v>
      </c>
      <c r="H7028" s="1" t="s">
        <v>65</v>
      </c>
      <c r="I7028" s="1">
        <v>0.6</v>
      </c>
      <c r="J7028" s="1" t="s">
        <v>75</v>
      </c>
      <c r="K7028" s="1">
        <v>0</v>
      </c>
      <c r="M7028" s="1">
        <v>0</v>
      </c>
      <c r="O7028" s="1">
        <v>0</v>
      </c>
      <c r="Q7028" s="1">
        <v>0</v>
      </c>
      <c r="S7028" s="1">
        <v>0</v>
      </c>
      <c r="U7028" s="1">
        <v>0</v>
      </c>
      <c r="W7028" s="1">
        <v>0</v>
      </c>
      <c r="Y7028" s="1">
        <v>0</v>
      </c>
      <c r="AA7028" s="1">
        <v>0</v>
      </c>
      <c r="AC7028" s="1">
        <v>0</v>
      </c>
      <c r="AE7028" s="1">
        <v>0</v>
      </c>
      <c r="AG7028" s="1">
        <v>1</v>
      </c>
      <c r="AH7028" s="1">
        <v>0</v>
      </c>
    </row>
    <row r="7029" spans="1:34">
      <c r="A7029" s="1" t="s">
        <v>17952</v>
      </c>
      <c r="B7029" s="1" t="s">
        <v>17953</v>
      </c>
      <c r="C7029" s="1" t="s">
        <v>146</v>
      </c>
      <c r="D7029" s="1">
        <v>10</v>
      </c>
      <c r="E7029" s="4">
        <v>44719</v>
      </c>
      <c r="F7029" s="1" t="s">
        <v>17954</v>
      </c>
      <c r="G7029" s="1" t="s">
        <v>72</v>
      </c>
      <c r="H7029" s="1" t="s">
        <v>65</v>
      </c>
      <c r="I7029" s="1">
        <v>0.8</v>
      </c>
      <c r="J7029" s="1" t="s">
        <v>75</v>
      </c>
      <c r="K7029" s="1">
        <v>0</v>
      </c>
      <c r="M7029" s="1">
        <v>0</v>
      </c>
      <c r="O7029" s="1">
        <v>0</v>
      </c>
      <c r="Q7029" s="1">
        <v>0</v>
      </c>
      <c r="S7029" s="1">
        <v>0</v>
      </c>
      <c r="U7029" s="1">
        <v>0</v>
      </c>
      <c r="W7029" s="1">
        <v>0</v>
      </c>
      <c r="Y7029" s="1">
        <v>0</v>
      </c>
      <c r="AA7029" s="1">
        <v>0</v>
      </c>
      <c r="AC7029" s="1">
        <v>0</v>
      </c>
      <c r="AE7029" s="1">
        <v>0</v>
      </c>
      <c r="AG7029" s="1">
        <v>1</v>
      </c>
      <c r="AH7029" s="1">
        <v>0</v>
      </c>
    </row>
    <row r="7030" spans="1:34">
      <c r="A7030" s="1" t="s">
        <v>17955</v>
      </c>
      <c r="B7030" s="1" t="s">
        <v>17956</v>
      </c>
      <c r="C7030" s="1" t="s">
        <v>411</v>
      </c>
      <c r="H7030" s="1" t="s">
        <v>65</v>
      </c>
      <c r="I7030" s="1" t="s">
        <v>66</v>
      </c>
      <c r="V7030" s="1" t="s">
        <v>67</v>
      </c>
    </row>
    <row r="7031" spans="1:34">
      <c r="A7031" s="1" t="s">
        <v>17957</v>
      </c>
      <c r="B7031" s="1" t="s">
        <v>17958</v>
      </c>
      <c r="C7031" s="1" t="s">
        <v>132</v>
      </c>
      <c r="D7031" s="1">
        <v>5</v>
      </c>
      <c r="E7031" s="4">
        <v>44677</v>
      </c>
      <c r="F7031" s="1" t="s">
        <v>17959</v>
      </c>
      <c r="G7031" s="1" t="s">
        <v>72</v>
      </c>
      <c r="H7031" s="1" t="s">
        <v>73</v>
      </c>
      <c r="I7031" s="1">
        <v>0</v>
      </c>
      <c r="J7031" s="1" t="s">
        <v>17960</v>
      </c>
      <c r="K7031" s="1">
        <v>0.8</v>
      </c>
      <c r="L7031" s="1" t="s">
        <v>75</v>
      </c>
      <c r="M7031" s="1">
        <v>0</v>
      </c>
      <c r="O7031" s="1">
        <v>0</v>
      </c>
      <c r="Q7031" s="1">
        <v>0</v>
      </c>
      <c r="S7031" s="1">
        <v>0</v>
      </c>
      <c r="U7031" s="1">
        <v>0</v>
      </c>
      <c r="W7031" s="1">
        <v>0</v>
      </c>
      <c r="Y7031" s="1">
        <v>0</v>
      </c>
      <c r="AA7031" s="1">
        <v>0</v>
      </c>
      <c r="AC7031" s="1">
        <v>0</v>
      </c>
      <c r="AE7031" s="1">
        <v>0</v>
      </c>
      <c r="AG7031" s="1">
        <v>5</v>
      </c>
      <c r="AH7031" s="1">
        <v>0</v>
      </c>
    </row>
    <row r="7032" spans="1:34">
      <c r="A7032" s="1" t="s">
        <v>17961</v>
      </c>
      <c r="B7032" s="1" t="s">
        <v>17962</v>
      </c>
      <c r="C7032" s="1" t="s">
        <v>327</v>
      </c>
      <c r="D7032" s="1">
        <v>7</v>
      </c>
      <c r="E7032" s="1">
        <v>44712</v>
      </c>
      <c r="F7032" s="1" t="s">
        <v>20846</v>
      </c>
      <c r="G7032" s="1" t="s">
        <v>72</v>
      </c>
      <c r="H7032" s="1" t="s">
        <v>65</v>
      </c>
      <c r="I7032" s="1">
        <v>0.45</v>
      </c>
      <c r="J7032" s="1" t="s">
        <v>75</v>
      </c>
      <c r="K7032" s="1">
        <v>0</v>
      </c>
      <c r="M7032" s="1">
        <v>0</v>
      </c>
      <c r="O7032" s="1">
        <v>0</v>
      </c>
      <c r="Q7032" s="1">
        <v>0</v>
      </c>
      <c r="S7032" s="1">
        <v>0</v>
      </c>
      <c r="U7032" s="1">
        <v>0</v>
      </c>
      <c r="W7032" s="1">
        <v>0</v>
      </c>
      <c r="Y7032" s="1">
        <v>0</v>
      </c>
      <c r="AA7032" s="1">
        <v>0</v>
      </c>
      <c r="AC7032" s="1">
        <v>0</v>
      </c>
      <c r="AE7032" s="1">
        <v>0</v>
      </c>
      <c r="AG7032" s="1">
        <v>1</v>
      </c>
      <c r="AH7032" s="1">
        <v>0</v>
      </c>
    </row>
    <row r="7033" spans="1:34">
      <c r="A7033" s="1" t="s">
        <v>17963</v>
      </c>
      <c r="B7033" s="1" t="s">
        <v>17964</v>
      </c>
      <c r="C7033" s="1" t="s">
        <v>259</v>
      </c>
      <c r="D7033" s="1">
        <v>2</v>
      </c>
      <c r="E7033" s="4">
        <v>44637</v>
      </c>
      <c r="F7033" s="1" t="s">
        <v>17965</v>
      </c>
      <c r="G7033" s="1" t="s">
        <v>72</v>
      </c>
      <c r="H7033" s="1" t="s">
        <v>65</v>
      </c>
      <c r="I7033" s="1">
        <v>0.7</v>
      </c>
      <c r="J7033" s="1" t="s">
        <v>75</v>
      </c>
      <c r="K7033" s="1">
        <v>0</v>
      </c>
      <c r="M7033" s="1">
        <v>0</v>
      </c>
      <c r="O7033" s="1">
        <v>0</v>
      </c>
      <c r="Q7033" s="1">
        <v>0</v>
      </c>
      <c r="S7033" s="1">
        <v>0</v>
      </c>
      <c r="U7033" s="1">
        <v>0</v>
      </c>
      <c r="W7033" s="1">
        <v>0</v>
      </c>
      <c r="Y7033" s="1">
        <v>0</v>
      </c>
      <c r="AA7033" s="1">
        <v>0</v>
      </c>
      <c r="AC7033" s="1">
        <v>0</v>
      </c>
      <c r="AE7033" s="1">
        <v>0</v>
      </c>
      <c r="AG7033" s="1">
        <v>1</v>
      </c>
      <c r="AH7033" s="1">
        <v>0</v>
      </c>
    </row>
    <row r="7034" spans="1:34">
      <c r="A7034" s="1" t="s">
        <v>17966</v>
      </c>
      <c r="B7034" s="1" t="s">
        <v>17967</v>
      </c>
      <c r="C7034" s="1" t="s">
        <v>306</v>
      </c>
      <c r="D7034" s="1">
        <v>70</v>
      </c>
      <c r="E7034" s="4">
        <v>44560</v>
      </c>
      <c r="F7034" s="1" t="s">
        <v>17968</v>
      </c>
      <c r="G7034" s="1" t="s">
        <v>72</v>
      </c>
      <c r="H7034" s="1" t="s">
        <v>73</v>
      </c>
      <c r="I7034" s="1">
        <v>0</v>
      </c>
      <c r="J7034" s="1" t="s">
        <v>74</v>
      </c>
      <c r="K7034" s="1">
        <v>0.8</v>
      </c>
      <c r="L7034" s="1" t="s">
        <v>75</v>
      </c>
      <c r="M7034" s="1">
        <v>0</v>
      </c>
      <c r="O7034" s="1">
        <v>0</v>
      </c>
      <c r="Q7034" s="1">
        <v>0</v>
      </c>
      <c r="S7034" s="1">
        <v>0</v>
      </c>
      <c r="U7034" s="1">
        <v>0</v>
      </c>
      <c r="W7034" s="1">
        <v>0</v>
      </c>
      <c r="Y7034" s="1">
        <v>0</v>
      </c>
      <c r="AA7034" s="1">
        <v>0</v>
      </c>
      <c r="AC7034" s="1">
        <v>0</v>
      </c>
      <c r="AE7034" s="1">
        <v>0</v>
      </c>
      <c r="AG7034" s="1">
        <v>2</v>
      </c>
      <c r="AH7034" s="1">
        <v>10000</v>
      </c>
    </row>
    <row r="7035" spans="1:34">
      <c r="A7035" s="1" t="s">
        <v>17969</v>
      </c>
      <c r="B7035" s="1" t="s">
        <v>17970</v>
      </c>
      <c r="C7035" s="1" t="s">
        <v>365</v>
      </c>
      <c r="D7035" s="1">
        <v>3</v>
      </c>
      <c r="E7035" s="4">
        <v>44681</v>
      </c>
      <c r="F7035" s="1" t="s">
        <v>17971</v>
      </c>
      <c r="G7035" s="1" t="s">
        <v>745</v>
      </c>
      <c r="H7035" s="1" t="s">
        <v>73</v>
      </c>
      <c r="I7035" s="1">
        <v>0</v>
      </c>
      <c r="J7035" s="1" t="s">
        <v>1697</v>
      </c>
      <c r="K7035" s="1">
        <v>0.6</v>
      </c>
      <c r="L7035" s="1" t="s">
        <v>75</v>
      </c>
      <c r="M7035" s="1">
        <v>0</v>
      </c>
      <c r="O7035" s="1">
        <v>0</v>
      </c>
      <c r="Q7035" s="1">
        <v>0</v>
      </c>
      <c r="S7035" s="1">
        <v>0</v>
      </c>
      <c r="U7035" s="1">
        <v>0</v>
      </c>
      <c r="W7035" s="1">
        <v>0</v>
      </c>
      <c r="Y7035" s="1">
        <v>0</v>
      </c>
      <c r="AA7035" s="1">
        <v>0</v>
      </c>
      <c r="AC7035" s="1">
        <v>0</v>
      </c>
      <c r="AE7035" s="1">
        <v>0</v>
      </c>
      <c r="AG7035" s="1">
        <v>2</v>
      </c>
      <c r="AH7035" s="1">
        <v>20000</v>
      </c>
    </row>
    <row r="7036" spans="1:34">
      <c r="A7036" s="1" t="s">
        <v>17972</v>
      </c>
      <c r="B7036" s="1" t="s">
        <v>17973</v>
      </c>
      <c r="C7036" s="1" t="s">
        <v>212</v>
      </c>
      <c r="D7036" s="1">
        <v>36</v>
      </c>
      <c r="E7036" s="4">
        <v>44553</v>
      </c>
      <c r="F7036" s="1" t="s">
        <v>17974</v>
      </c>
      <c r="G7036" s="1" t="s">
        <v>72</v>
      </c>
      <c r="H7036" s="1" t="s">
        <v>73</v>
      </c>
      <c r="I7036" s="1">
        <v>0</v>
      </c>
      <c r="J7036" s="1" t="s">
        <v>74</v>
      </c>
      <c r="K7036" s="1">
        <v>0.8</v>
      </c>
      <c r="L7036" s="1" t="s">
        <v>75</v>
      </c>
      <c r="M7036" s="1">
        <v>0</v>
      </c>
      <c r="O7036" s="1">
        <v>0</v>
      </c>
      <c r="Q7036" s="1">
        <v>0</v>
      </c>
      <c r="S7036" s="1">
        <v>0</v>
      </c>
      <c r="U7036" s="1">
        <v>0</v>
      </c>
      <c r="W7036" s="1">
        <v>0</v>
      </c>
      <c r="Y7036" s="1">
        <v>0</v>
      </c>
      <c r="AA7036" s="1">
        <v>0</v>
      </c>
      <c r="AC7036" s="1">
        <v>0</v>
      </c>
      <c r="AE7036" s="1">
        <v>0</v>
      </c>
      <c r="AG7036" s="1">
        <v>2</v>
      </c>
      <c r="AH7036" s="1">
        <v>10000</v>
      </c>
    </row>
    <row r="7037" spans="1:34">
      <c r="A7037" s="1" t="s">
        <v>17975</v>
      </c>
      <c r="B7037" s="1" t="s">
        <v>17976</v>
      </c>
      <c r="C7037" s="1" t="s">
        <v>112</v>
      </c>
      <c r="H7037" s="1" t="s">
        <v>65</v>
      </c>
      <c r="I7037" s="1" t="s">
        <v>66</v>
      </c>
      <c r="V7037" s="1" t="s">
        <v>67</v>
      </c>
    </row>
    <row r="7038" spans="1:34">
      <c r="A7038" s="1" t="s">
        <v>17977</v>
      </c>
      <c r="B7038" s="1" t="s">
        <v>17978</v>
      </c>
      <c r="C7038" s="1" t="s">
        <v>620</v>
      </c>
      <c r="D7038" s="1">
        <v>8</v>
      </c>
      <c r="E7038" s="1">
        <v>42149</v>
      </c>
      <c r="F7038" s="1" t="s">
        <v>20332</v>
      </c>
      <c r="G7038" s="1" t="s">
        <v>72</v>
      </c>
      <c r="H7038" s="1" t="s">
        <v>65</v>
      </c>
      <c r="I7038" s="1">
        <v>0.3</v>
      </c>
      <c r="J7038" s="1" t="s">
        <v>75</v>
      </c>
      <c r="K7038" s="1">
        <v>0</v>
      </c>
      <c r="M7038" s="1">
        <v>0</v>
      </c>
      <c r="O7038" s="1">
        <v>0</v>
      </c>
      <c r="Q7038" s="1">
        <v>0</v>
      </c>
      <c r="S7038" s="1">
        <v>0</v>
      </c>
      <c r="U7038" s="1">
        <v>0</v>
      </c>
      <c r="W7038" s="1">
        <v>0</v>
      </c>
      <c r="Y7038" s="1">
        <v>0</v>
      </c>
      <c r="AA7038" s="1">
        <v>0</v>
      </c>
      <c r="AC7038" s="1">
        <v>0</v>
      </c>
      <c r="AE7038" s="1">
        <v>0</v>
      </c>
      <c r="AG7038" s="1">
        <v>1</v>
      </c>
      <c r="AH7038" s="1">
        <v>0</v>
      </c>
    </row>
    <row r="7039" spans="1:34">
      <c r="A7039" s="1" t="s">
        <v>17979</v>
      </c>
      <c r="B7039" s="1" t="s">
        <v>17980</v>
      </c>
      <c r="C7039" s="1" t="s">
        <v>346</v>
      </c>
      <c r="D7039" s="1">
        <v>12</v>
      </c>
      <c r="E7039" s="1">
        <v>41109</v>
      </c>
      <c r="F7039" s="1" t="s">
        <v>20332</v>
      </c>
      <c r="G7039" s="1" t="s">
        <v>72</v>
      </c>
      <c r="H7039" s="1" t="s">
        <v>65</v>
      </c>
      <c r="I7039" s="1">
        <v>0.7</v>
      </c>
      <c r="J7039" s="1" t="s">
        <v>75</v>
      </c>
      <c r="K7039" s="1">
        <v>0</v>
      </c>
      <c r="M7039" s="1">
        <v>0</v>
      </c>
      <c r="O7039" s="1">
        <v>0</v>
      </c>
      <c r="Q7039" s="1">
        <v>0</v>
      </c>
      <c r="S7039" s="1">
        <v>0</v>
      </c>
      <c r="U7039" s="1">
        <v>0</v>
      </c>
      <c r="W7039" s="1">
        <v>0</v>
      </c>
      <c r="Y7039" s="1">
        <v>0</v>
      </c>
      <c r="AA7039" s="1">
        <v>0</v>
      </c>
      <c r="AC7039" s="1">
        <v>0</v>
      </c>
      <c r="AE7039" s="1">
        <v>0</v>
      </c>
      <c r="AG7039" s="1">
        <v>1</v>
      </c>
      <c r="AH7039" s="1">
        <v>0</v>
      </c>
    </row>
    <row r="7040" spans="1:34">
      <c r="A7040" s="1" t="s">
        <v>17981</v>
      </c>
      <c r="B7040" s="1" t="s">
        <v>17982</v>
      </c>
      <c r="C7040" s="1" t="s">
        <v>365</v>
      </c>
      <c r="D7040" s="1">
        <v>17</v>
      </c>
      <c r="E7040" s="1">
        <v>43812</v>
      </c>
      <c r="F7040" s="1" t="s">
        <v>20332</v>
      </c>
      <c r="G7040" s="1" t="s">
        <v>72</v>
      </c>
      <c r="H7040" s="1" t="s">
        <v>73</v>
      </c>
      <c r="I7040" s="1">
        <v>0</v>
      </c>
      <c r="J7040" s="1" t="s">
        <v>434</v>
      </c>
      <c r="K7040" s="1">
        <v>0.8</v>
      </c>
      <c r="L7040" s="1" t="s">
        <v>75</v>
      </c>
      <c r="M7040" s="1">
        <v>0</v>
      </c>
      <c r="O7040" s="1">
        <v>0</v>
      </c>
      <c r="Q7040" s="1">
        <v>0</v>
      </c>
      <c r="S7040" s="1">
        <v>0</v>
      </c>
      <c r="U7040" s="1">
        <v>0</v>
      </c>
      <c r="W7040" s="1">
        <v>0</v>
      </c>
      <c r="Y7040" s="1">
        <v>0</v>
      </c>
      <c r="AA7040" s="1">
        <v>0</v>
      </c>
      <c r="AC7040" s="1">
        <v>0</v>
      </c>
      <c r="AE7040" s="1">
        <v>0</v>
      </c>
      <c r="AG7040" s="1">
        <v>2</v>
      </c>
      <c r="AH7040" s="1">
        <v>7500</v>
      </c>
    </row>
    <row r="7041" spans="1:34">
      <c r="A7041" s="1" t="s">
        <v>17983</v>
      </c>
      <c r="B7041" s="1" t="s">
        <v>17984</v>
      </c>
      <c r="C7041" s="1" t="s">
        <v>212</v>
      </c>
      <c r="D7041" s="1">
        <v>10</v>
      </c>
      <c r="E7041" s="4">
        <v>44679</v>
      </c>
      <c r="F7041" s="1" t="s">
        <v>17985</v>
      </c>
      <c r="G7041" s="1" t="s">
        <v>72</v>
      </c>
      <c r="H7041" s="1" t="s">
        <v>73</v>
      </c>
      <c r="I7041" s="1">
        <v>0</v>
      </c>
      <c r="J7041" s="1" t="s">
        <v>684</v>
      </c>
      <c r="K7041" s="1">
        <v>0.8</v>
      </c>
      <c r="L7041" s="1" t="s">
        <v>75</v>
      </c>
      <c r="M7041" s="1">
        <v>0</v>
      </c>
      <c r="O7041" s="1">
        <v>0</v>
      </c>
      <c r="Q7041" s="1">
        <v>0</v>
      </c>
      <c r="S7041" s="1">
        <v>0</v>
      </c>
      <c r="U7041" s="1">
        <v>0</v>
      </c>
      <c r="W7041" s="1">
        <v>0</v>
      </c>
      <c r="Y7041" s="1">
        <v>0</v>
      </c>
      <c r="AA7041" s="1">
        <v>0</v>
      </c>
      <c r="AC7041" s="1">
        <v>0</v>
      </c>
      <c r="AE7041" s="1">
        <v>0</v>
      </c>
      <c r="AG7041" s="1">
        <v>2</v>
      </c>
      <c r="AH7041" s="1">
        <v>11000</v>
      </c>
    </row>
    <row r="7042" spans="1:34">
      <c r="A7042" s="1" t="s">
        <v>17986</v>
      </c>
      <c r="B7042" s="1" t="s">
        <v>17987</v>
      </c>
      <c r="C7042" s="1" t="s">
        <v>163</v>
      </c>
      <c r="D7042" s="1">
        <v>3</v>
      </c>
      <c r="E7042" s="4">
        <v>44683</v>
      </c>
      <c r="F7042" s="1" t="s">
        <v>17988</v>
      </c>
      <c r="G7042" s="1" t="s">
        <v>72</v>
      </c>
      <c r="H7042" s="1" t="s">
        <v>73</v>
      </c>
      <c r="I7042" s="1">
        <v>0.2</v>
      </c>
      <c r="J7042" s="1" t="s">
        <v>17989</v>
      </c>
      <c r="K7042" s="1">
        <v>0.45</v>
      </c>
      <c r="L7042" s="1" t="s">
        <v>17990</v>
      </c>
      <c r="M7042" s="1">
        <v>0</v>
      </c>
      <c r="O7042" s="1">
        <v>0</v>
      </c>
      <c r="Q7042" s="1">
        <v>0</v>
      </c>
      <c r="S7042" s="1">
        <v>0</v>
      </c>
      <c r="U7042" s="1">
        <v>0</v>
      </c>
      <c r="W7042" s="1">
        <v>0</v>
      </c>
      <c r="Y7042" s="1">
        <v>0</v>
      </c>
      <c r="AA7042" s="1">
        <v>0</v>
      </c>
      <c r="AC7042" s="1">
        <v>0</v>
      </c>
      <c r="AE7042" s="1">
        <v>0</v>
      </c>
      <c r="AG7042" s="1">
        <v>0</v>
      </c>
      <c r="AH7042" s="1">
        <v>0</v>
      </c>
    </row>
    <row r="7043" spans="1:34">
      <c r="A7043" s="1" t="s">
        <v>17991</v>
      </c>
      <c r="B7043" s="1" t="s">
        <v>17992</v>
      </c>
      <c r="C7043" s="1" t="s">
        <v>132</v>
      </c>
      <c r="D7043" s="1">
        <v>105</v>
      </c>
      <c r="E7043" s="4">
        <v>44529</v>
      </c>
      <c r="F7043" s="1" t="s">
        <v>17993</v>
      </c>
      <c r="G7043" s="1" t="s">
        <v>72</v>
      </c>
      <c r="H7043" s="1" t="s">
        <v>65</v>
      </c>
      <c r="I7043" s="1">
        <v>0.8</v>
      </c>
      <c r="J7043" s="1" t="s">
        <v>75</v>
      </c>
      <c r="K7043" s="1">
        <v>0</v>
      </c>
      <c r="M7043" s="1">
        <v>0</v>
      </c>
      <c r="O7043" s="1">
        <v>0</v>
      </c>
      <c r="Q7043" s="1">
        <v>0</v>
      </c>
      <c r="S7043" s="1">
        <v>0</v>
      </c>
      <c r="U7043" s="1">
        <v>0</v>
      </c>
      <c r="W7043" s="1">
        <v>0</v>
      </c>
      <c r="Y7043" s="1">
        <v>0</v>
      </c>
      <c r="AA7043" s="1">
        <v>0</v>
      </c>
      <c r="AC7043" s="1">
        <v>0</v>
      </c>
      <c r="AE7043" s="1">
        <v>0</v>
      </c>
      <c r="AG7043" s="1">
        <v>1</v>
      </c>
      <c r="AH7043" s="1">
        <v>0</v>
      </c>
    </row>
    <row r="7044" spans="1:34">
      <c r="A7044" s="1" t="s">
        <v>17994</v>
      </c>
      <c r="B7044" s="1" t="s">
        <v>17995</v>
      </c>
      <c r="C7044" s="1" t="s">
        <v>365</v>
      </c>
      <c r="D7044" s="1">
        <v>6</v>
      </c>
      <c r="E7044" s="4">
        <v>44685</v>
      </c>
      <c r="F7044" s="1" t="s">
        <v>17996</v>
      </c>
      <c r="G7044" s="1" t="s">
        <v>80</v>
      </c>
      <c r="H7044" s="1" t="s">
        <v>73</v>
      </c>
      <c r="I7044" s="1">
        <v>0</v>
      </c>
      <c r="J7044" s="1" t="s">
        <v>89</v>
      </c>
      <c r="K7044" s="1">
        <v>0.8</v>
      </c>
      <c r="L7044" s="1" t="s">
        <v>75</v>
      </c>
      <c r="M7044" s="1">
        <v>0</v>
      </c>
      <c r="O7044" s="1">
        <v>0</v>
      </c>
      <c r="Q7044" s="1">
        <v>0</v>
      </c>
      <c r="S7044" s="1">
        <v>0</v>
      </c>
      <c r="U7044" s="1">
        <v>0</v>
      </c>
      <c r="W7044" s="1">
        <v>0</v>
      </c>
      <c r="Y7044" s="1">
        <v>0</v>
      </c>
      <c r="AA7044" s="1">
        <v>0</v>
      </c>
      <c r="AC7044" s="1">
        <v>0</v>
      </c>
      <c r="AE7044" s="1">
        <v>0</v>
      </c>
      <c r="AG7044" s="1">
        <v>2</v>
      </c>
      <c r="AH7044" s="1">
        <v>12000</v>
      </c>
    </row>
    <row r="7045" spans="1:34">
      <c r="A7045" s="1" t="s">
        <v>17997</v>
      </c>
      <c r="B7045" s="1" t="s">
        <v>17998</v>
      </c>
      <c r="C7045" s="1" t="s">
        <v>95</v>
      </c>
      <c r="D7045" s="1">
        <v>2</v>
      </c>
      <c r="E7045" s="4">
        <v>44629</v>
      </c>
      <c r="F7045" s="1" t="s">
        <v>17999</v>
      </c>
      <c r="G7045" s="1" t="s">
        <v>72</v>
      </c>
      <c r="H7045" s="1" t="s">
        <v>65</v>
      </c>
      <c r="I7045" s="1">
        <v>0.7</v>
      </c>
      <c r="J7045" s="1" t="s">
        <v>75</v>
      </c>
      <c r="K7045" s="1">
        <v>0</v>
      </c>
      <c r="M7045" s="1">
        <v>0</v>
      </c>
      <c r="O7045" s="1">
        <v>0</v>
      </c>
      <c r="Q7045" s="1">
        <v>0</v>
      </c>
      <c r="S7045" s="1">
        <v>0</v>
      </c>
      <c r="U7045" s="1">
        <v>0</v>
      </c>
      <c r="W7045" s="1">
        <v>0</v>
      </c>
      <c r="Y7045" s="1">
        <v>0</v>
      </c>
      <c r="AA7045" s="1">
        <v>0</v>
      </c>
      <c r="AC7045" s="1">
        <v>0</v>
      </c>
      <c r="AE7045" s="1">
        <v>0</v>
      </c>
      <c r="AG7045" s="1">
        <v>1</v>
      </c>
      <c r="AH7045" s="1">
        <v>0</v>
      </c>
    </row>
    <row r="7046" spans="1:34">
      <c r="A7046" s="1" t="s">
        <v>18000</v>
      </c>
      <c r="B7046" s="1" t="s">
        <v>18001</v>
      </c>
      <c r="C7046" s="1" t="s">
        <v>212</v>
      </c>
      <c r="D7046" s="1">
        <v>14</v>
      </c>
      <c r="E7046" s="4">
        <v>44677</v>
      </c>
      <c r="F7046" s="1" t="s">
        <v>18002</v>
      </c>
      <c r="G7046" s="1" t="s">
        <v>80</v>
      </c>
      <c r="H7046" s="1" t="s">
        <v>73</v>
      </c>
      <c r="I7046" s="1">
        <v>0</v>
      </c>
      <c r="J7046" s="1" t="s">
        <v>16582</v>
      </c>
      <c r="K7046" s="1">
        <v>0.35</v>
      </c>
      <c r="L7046" s="1" t="s">
        <v>82</v>
      </c>
      <c r="M7046" s="1">
        <v>0.6</v>
      </c>
      <c r="N7046" s="1" t="s">
        <v>83</v>
      </c>
      <c r="O7046" s="1">
        <v>0.76</v>
      </c>
      <c r="P7046" s="1" t="s">
        <v>84</v>
      </c>
      <c r="Q7046" s="1">
        <v>0.8</v>
      </c>
      <c r="R7046" s="1" t="s">
        <v>85</v>
      </c>
      <c r="S7046" s="1">
        <v>0</v>
      </c>
      <c r="U7046" s="1">
        <v>0</v>
      </c>
      <c r="W7046" s="1">
        <v>0</v>
      </c>
      <c r="Y7046" s="1">
        <v>0</v>
      </c>
      <c r="AA7046" s="1">
        <v>0</v>
      </c>
      <c r="AC7046" s="1">
        <v>0</v>
      </c>
      <c r="AE7046" s="1">
        <v>0</v>
      </c>
      <c r="AG7046" s="1">
        <v>4</v>
      </c>
      <c r="AH7046" s="1">
        <v>8200</v>
      </c>
    </row>
    <row r="7047" spans="1:34">
      <c r="A7047" s="1" t="s">
        <v>18003</v>
      </c>
      <c r="B7047" s="1" t="s">
        <v>18004</v>
      </c>
      <c r="C7047" s="1" t="s">
        <v>779</v>
      </c>
      <c r="D7047" s="1">
        <v>10</v>
      </c>
      <c r="E7047" s="4">
        <v>44267</v>
      </c>
      <c r="F7047" s="1" t="s">
        <v>20847</v>
      </c>
      <c r="G7047" s="1" t="s">
        <v>20341</v>
      </c>
      <c r="H7047" s="1" t="s">
        <v>73</v>
      </c>
      <c r="I7047" s="1">
        <v>0</v>
      </c>
      <c r="J7047" s="1" t="s">
        <v>74</v>
      </c>
      <c r="K7047" s="1">
        <v>0.7</v>
      </c>
      <c r="L7047" s="1" t="s">
        <v>82</v>
      </c>
      <c r="M7047" s="1">
        <v>0.7</v>
      </c>
      <c r="N7047" s="1" t="s">
        <v>83</v>
      </c>
      <c r="O7047" s="1">
        <v>0.7</v>
      </c>
      <c r="P7047" s="1" t="s">
        <v>84</v>
      </c>
      <c r="Q7047" s="1">
        <v>0.75</v>
      </c>
      <c r="R7047" s="1" t="s">
        <v>85</v>
      </c>
      <c r="S7047" s="1">
        <v>0</v>
      </c>
      <c r="U7047" s="1">
        <v>0</v>
      </c>
      <c r="W7047" s="1">
        <v>0</v>
      </c>
      <c r="Y7047" s="1">
        <v>0</v>
      </c>
      <c r="AA7047" s="1">
        <v>0</v>
      </c>
      <c r="AC7047" s="1">
        <v>0</v>
      </c>
      <c r="AE7047" s="1">
        <v>0</v>
      </c>
      <c r="AG7047" s="1">
        <v>4</v>
      </c>
      <c r="AH7047" s="1">
        <v>10000</v>
      </c>
    </row>
    <row r="7048" spans="1:34">
      <c r="A7048" s="1" t="s">
        <v>18005</v>
      </c>
      <c r="B7048" s="1" t="s">
        <v>18006</v>
      </c>
      <c r="C7048" s="1" t="s">
        <v>365</v>
      </c>
      <c r="D7048" s="1">
        <v>8</v>
      </c>
      <c r="E7048" s="1">
        <v>43187</v>
      </c>
      <c r="F7048" s="1" t="s">
        <v>20332</v>
      </c>
      <c r="G7048" s="1" t="s">
        <v>72</v>
      </c>
      <c r="H7048" s="1" t="s">
        <v>73</v>
      </c>
      <c r="I7048" s="1">
        <v>0</v>
      </c>
      <c r="J7048" s="1" t="s">
        <v>20848</v>
      </c>
      <c r="K7048" s="1">
        <v>0.8</v>
      </c>
      <c r="L7048" s="1" t="s">
        <v>75</v>
      </c>
      <c r="M7048" s="1">
        <v>0</v>
      </c>
      <c r="O7048" s="1">
        <v>0</v>
      </c>
      <c r="Q7048" s="1">
        <v>0</v>
      </c>
      <c r="S7048" s="1">
        <v>0</v>
      </c>
      <c r="U7048" s="1">
        <v>0</v>
      </c>
      <c r="W7048" s="1">
        <v>0</v>
      </c>
      <c r="Y7048" s="1">
        <v>0</v>
      </c>
      <c r="AA7048" s="1">
        <v>0</v>
      </c>
      <c r="AC7048" s="1">
        <v>0</v>
      </c>
      <c r="AE7048" s="1">
        <v>0</v>
      </c>
      <c r="AG7048" s="1">
        <v>5</v>
      </c>
      <c r="AH7048" s="1">
        <v>0</v>
      </c>
    </row>
    <row r="7049" spans="1:34">
      <c r="A7049" s="1" t="s">
        <v>18007</v>
      </c>
      <c r="B7049" s="1" t="s">
        <v>18008</v>
      </c>
      <c r="C7049" s="1" t="s">
        <v>64</v>
      </c>
      <c r="D7049" s="1">
        <v>7</v>
      </c>
      <c r="E7049" s="1">
        <v>44265</v>
      </c>
      <c r="F7049" s="1" t="s">
        <v>20340</v>
      </c>
      <c r="G7049" s="1" t="s">
        <v>20341</v>
      </c>
      <c r="H7049" s="1" t="s">
        <v>73</v>
      </c>
      <c r="I7049" s="1">
        <v>0</v>
      </c>
      <c r="J7049" s="1" t="s">
        <v>74</v>
      </c>
      <c r="K7049" s="1">
        <v>0.5</v>
      </c>
      <c r="L7049" s="1" t="s">
        <v>82</v>
      </c>
      <c r="M7049" s="1">
        <v>0.6</v>
      </c>
      <c r="N7049" s="1" t="s">
        <v>83</v>
      </c>
      <c r="O7049" s="1">
        <v>0.7</v>
      </c>
      <c r="P7049" s="1" t="s">
        <v>84</v>
      </c>
      <c r="Q7049" s="1">
        <v>0.75</v>
      </c>
      <c r="R7049" s="1" t="s">
        <v>85</v>
      </c>
      <c r="S7049" s="1">
        <v>0</v>
      </c>
      <c r="U7049" s="1">
        <v>0</v>
      </c>
      <c r="W7049" s="1">
        <v>0</v>
      </c>
      <c r="Y7049" s="1">
        <v>0</v>
      </c>
      <c r="AA7049" s="1">
        <v>0</v>
      </c>
      <c r="AC7049" s="1">
        <v>0</v>
      </c>
      <c r="AE7049" s="1">
        <v>0</v>
      </c>
      <c r="AG7049" s="1">
        <v>4</v>
      </c>
      <c r="AH7049" s="1">
        <v>10000</v>
      </c>
    </row>
    <row r="7050" spans="1:34">
      <c r="A7050" s="1" t="s">
        <v>18009</v>
      </c>
      <c r="B7050" s="1" t="s">
        <v>18010</v>
      </c>
      <c r="C7050" s="1" t="s">
        <v>491</v>
      </c>
      <c r="D7050" s="1">
        <v>27</v>
      </c>
      <c r="E7050" s="1">
        <v>41086</v>
      </c>
      <c r="F7050" s="1" t="s">
        <v>20332</v>
      </c>
      <c r="G7050" s="1" t="s">
        <v>72</v>
      </c>
      <c r="H7050" s="1" t="s">
        <v>65</v>
      </c>
      <c r="I7050" s="1">
        <v>0.8</v>
      </c>
      <c r="J7050" s="1" t="s">
        <v>75</v>
      </c>
      <c r="K7050" s="1">
        <v>0</v>
      </c>
      <c r="M7050" s="1">
        <v>0</v>
      </c>
      <c r="O7050" s="1">
        <v>0</v>
      </c>
      <c r="Q7050" s="1">
        <v>0</v>
      </c>
      <c r="S7050" s="1">
        <v>0</v>
      </c>
      <c r="U7050" s="1">
        <v>0</v>
      </c>
      <c r="W7050" s="1">
        <v>0</v>
      </c>
      <c r="Y7050" s="1">
        <v>0</v>
      </c>
      <c r="AA7050" s="1">
        <v>0</v>
      </c>
      <c r="AC7050" s="1">
        <v>0</v>
      </c>
      <c r="AE7050" s="1">
        <v>0</v>
      </c>
      <c r="AG7050" s="1">
        <v>1</v>
      </c>
      <c r="AH7050" s="1">
        <v>0</v>
      </c>
    </row>
    <row r="7051" spans="1:34">
      <c r="A7051" s="1" t="s">
        <v>18011</v>
      </c>
      <c r="B7051" s="1" t="s">
        <v>18012</v>
      </c>
      <c r="C7051" s="1" t="s">
        <v>322</v>
      </c>
      <c r="D7051" s="1">
        <v>4</v>
      </c>
      <c r="E7051" s="1">
        <v>44273</v>
      </c>
      <c r="F7051" s="1" t="s">
        <v>20332</v>
      </c>
      <c r="G7051" s="1" t="s">
        <v>72</v>
      </c>
      <c r="H7051" s="1" t="s">
        <v>65</v>
      </c>
      <c r="I7051" s="1">
        <v>0.4</v>
      </c>
      <c r="J7051" s="1" t="s">
        <v>75</v>
      </c>
      <c r="K7051" s="1">
        <v>0</v>
      </c>
      <c r="M7051" s="1">
        <v>0</v>
      </c>
      <c r="O7051" s="1">
        <v>0</v>
      </c>
      <c r="Q7051" s="1">
        <v>0</v>
      </c>
      <c r="S7051" s="1">
        <v>0</v>
      </c>
      <c r="U7051" s="1">
        <v>0</v>
      </c>
      <c r="W7051" s="1">
        <v>0</v>
      </c>
      <c r="Y7051" s="1">
        <v>0</v>
      </c>
      <c r="AA7051" s="1">
        <v>0</v>
      </c>
      <c r="AC7051" s="1">
        <v>0</v>
      </c>
      <c r="AE7051" s="1">
        <v>0</v>
      </c>
      <c r="AG7051" s="1">
        <v>1</v>
      </c>
      <c r="AH7051" s="1">
        <v>0</v>
      </c>
    </row>
    <row r="7052" spans="1:34">
      <c r="A7052" s="1" t="s">
        <v>18013</v>
      </c>
      <c r="B7052" s="1" t="s">
        <v>18014</v>
      </c>
      <c r="C7052" s="1" t="s">
        <v>108</v>
      </c>
      <c r="D7052" s="1">
        <v>13</v>
      </c>
      <c r="E7052" s="4">
        <v>44704</v>
      </c>
      <c r="F7052" s="1" t="s">
        <v>18015</v>
      </c>
      <c r="G7052" s="1" t="s">
        <v>72</v>
      </c>
      <c r="H7052" s="1" t="s">
        <v>73</v>
      </c>
      <c r="I7052" s="1">
        <v>0</v>
      </c>
      <c r="J7052" s="1" t="s">
        <v>615</v>
      </c>
      <c r="K7052" s="1">
        <v>0.6</v>
      </c>
      <c r="L7052" s="1" t="s">
        <v>75</v>
      </c>
      <c r="M7052" s="1">
        <v>0</v>
      </c>
      <c r="O7052" s="1">
        <v>0</v>
      </c>
      <c r="Q7052" s="1">
        <v>0</v>
      </c>
      <c r="S7052" s="1">
        <v>0</v>
      </c>
      <c r="U7052" s="1">
        <v>0</v>
      </c>
      <c r="W7052" s="1">
        <v>0</v>
      </c>
      <c r="Y7052" s="1">
        <v>0</v>
      </c>
      <c r="AA7052" s="1">
        <v>0</v>
      </c>
      <c r="AC7052" s="1">
        <v>0</v>
      </c>
      <c r="AE7052" s="1">
        <v>0</v>
      </c>
      <c r="AG7052" s="1">
        <v>2</v>
      </c>
      <c r="AH7052" s="1">
        <v>7999.99</v>
      </c>
    </row>
    <row r="7053" spans="1:34">
      <c r="A7053" s="1" t="s">
        <v>18016</v>
      </c>
      <c r="B7053" s="1" t="s">
        <v>18017</v>
      </c>
      <c r="C7053" s="1" t="s">
        <v>129</v>
      </c>
      <c r="D7053" s="1">
        <v>10</v>
      </c>
      <c r="E7053" s="1">
        <v>44286</v>
      </c>
      <c r="F7053" s="1" t="s">
        <v>20340</v>
      </c>
      <c r="G7053" s="1" t="s">
        <v>20341</v>
      </c>
      <c r="H7053" s="1" t="s">
        <v>73</v>
      </c>
      <c r="I7053" s="1">
        <v>0</v>
      </c>
      <c r="J7053" s="1" t="s">
        <v>684</v>
      </c>
      <c r="K7053" s="1">
        <v>0.4</v>
      </c>
      <c r="L7053" s="1" t="s">
        <v>82</v>
      </c>
      <c r="M7053" s="1">
        <v>0.5</v>
      </c>
      <c r="N7053" s="1" t="s">
        <v>83</v>
      </c>
      <c r="O7053" s="1">
        <v>0.55000000000000004</v>
      </c>
      <c r="P7053" s="1" t="s">
        <v>84</v>
      </c>
      <c r="Q7053" s="1">
        <v>0.6</v>
      </c>
      <c r="R7053" s="1" t="s">
        <v>85</v>
      </c>
      <c r="S7053" s="1">
        <v>0</v>
      </c>
      <c r="U7053" s="1">
        <v>0</v>
      </c>
      <c r="W7053" s="1">
        <v>0</v>
      </c>
      <c r="Y7053" s="1">
        <v>0</v>
      </c>
      <c r="AA7053" s="1">
        <v>0</v>
      </c>
      <c r="AC7053" s="1">
        <v>0</v>
      </c>
      <c r="AE7053" s="1">
        <v>0</v>
      </c>
      <c r="AG7053" s="1">
        <v>4</v>
      </c>
      <c r="AH7053" s="1">
        <v>11000</v>
      </c>
    </row>
    <row r="7054" spans="1:34">
      <c r="A7054" s="1" t="s">
        <v>18018</v>
      </c>
      <c r="B7054" s="1" t="s">
        <v>18019</v>
      </c>
      <c r="C7054" s="1" t="s">
        <v>212</v>
      </c>
      <c r="D7054" s="1">
        <v>3</v>
      </c>
      <c r="E7054" s="4">
        <v>44642</v>
      </c>
      <c r="F7054" s="1" t="s">
        <v>18020</v>
      </c>
      <c r="G7054" s="1" t="s">
        <v>80</v>
      </c>
      <c r="H7054" s="1" t="s">
        <v>65</v>
      </c>
      <c r="I7054" s="1">
        <v>0.7</v>
      </c>
      <c r="J7054" s="1" t="s">
        <v>75</v>
      </c>
      <c r="K7054" s="1">
        <v>0</v>
      </c>
      <c r="M7054" s="1">
        <v>0</v>
      </c>
      <c r="O7054" s="1">
        <v>0</v>
      </c>
      <c r="Q7054" s="1">
        <v>0</v>
      </c>
      <c r="S7054" s="1">
        <v>0</v>
      </c>
      <c r="U7054" s="1">
        <v>0</v>
      </c>
      <c r="W7054" s="1">
        <v>0</v>
      </c>
      <c r="Y7054" s="1">
        <v>0</v>
      </c>
      <c r="AA7054" s="1">
        <v>0</v>
      </c>
      <c r="AC7054" s="1">
        <v>0</v>
      </c>
      <c r="AE7054" s="1">
        <v>0</v>
      </c>
      <c r="AG7054" s="1">
        <v>1</v>
      </c>
      <c r="AH7054" s="1">
        <v>0</v>
      </c>
    </row>
    <row r="7055" spans="1:34">
      <c r="A7055" s="1" t="s">
        <v>18021</v>
      </c>
      <c r="B7055" s="1" t="s">
        <v>18022</v>
      </c>
      <c r="C7055" s="1" t="s">
        <v>259</v>
      </c>
      <c r="D7055" s="1">
        <v>48</v>
      </c>
      <c r="E7055" s="4">
        <v>44552</v>
      </c>
      <c r="F7055" s="1" t="s">
        <v>18023</v>
      </c>
      <c r="G7055" s="1" t="s">
        <v>72</v>
      </c>
      <c r="H7055" s="1" t="s">
        <v>73</v>
      </c>
      <c r="I7055" s="1">
        <v>0</v>
      </c>
      <c r="J7055" s="1" t="s">
        <v>1640</v>
      </c>
      <c r="K7055" s="1">
        <v>0.8</v>
      </c>
      <c r="L7055" s="1" t="s">
        <v>75</v>
      </c>
      <c r="M7055" s="1">
        <v>0</v>
      </c>
      <c r="O7055" s="1">
        <v>0</v>
      </c>
      <c r="Q7055" s="1">
        <v>0</v>
      </c>
      <c r="S7055" s="1">
        <v>0</v>
      </c>
      <c r="U7055" s="1">
        <v>0</v>
      </c>
      <c r="W7055" s="1">
        <v>0</v>
      </c>
      <c r="Y7055" s="1">
        <v>0</v>
      </c>
      <c r="AA7055" s="1">
        <v>0</v>
      </c>
      <c r="AC7055" s="1">
        <v>0</v>
      </c>
      <c r="AE7055" s="1">
        <v>0</v>
      </c>
      <c r="AG7055" s="1">
        <v>2</v>
      </c>
      <c r="AH7055" s="1">
        <v>7499.99</v>
      </c>
    </row>
    <row r="7056" spans="1:34">
      <c r="A7056" s="1" t="s">
        <v>18024</v>
      </c>
      <c r="B7056" s="1" t="s">
        <v>18025</v>
      </c>
      <c r="C7056" s="1" t="s">
        <v>112</v>
      </c>
      <c r="D7056" s="1">
        <v>5</v>
      </c>
      <c r="E7056" s="4">
        <v>44606</v>
      </c>
      <c r="F7056" s="1" t="s">
        <v>18026</v>
      </c>
      <c r="G7056" s="1" t="s">
        <v>72</v>
      </c>
      <c r="H7056" s="1" t="s">
        <v>65</v>
      </c>
      <c r="I7056" s="1">
        <v>0.35</v>
      </c>
      <c r="J7056" s="1" t="s">
        <v>75</v>
      </c>
      <c r="K7056" s="1">
        <v>0</v>
      </c>
      <c r="M7056" s="1">
        <v>0</v>
      </c>
      <c r="O7056" s="1">
        <v>0</v>
      </c>
      <c r="Q7056" s="1">
        <v>0</v>
      </c>
      <c r="S7056" s="1">
        <v>0</v>
      </c>
      <c r="U7056" s="1">
        <v>0</v>
      </c>
      <c r="W7056" s="1">
        <v>0</v>
      </c>
      <c r="Y7056" s="1">
        <v>0</v>
      </c>
      <c r="AA7056" s="1">
        <v>0</v>
      </c>
      <c r="AC7056" s="1">
        <v>0</v>
      </c>
      <c r="AE7056" s="1">
        <v>0</v>
      </c>
      <c r="AG7056" s="1">
        <v>1</v>
      </c>
      <c r="AH7056" s="1">
        <v>0</v>
      </c>
    </row>
    <row r="7057" spans="1:34">
      <c r="A7057" s="1" t="s">
        <v>18027</v>
      </c>
      <c r="B7057" s="1" t="s">
        <v>18028</v>
      </c>
      <c r="C7057" s="1" t="s">
        <v>613</v>
      </c>
      <c r="D7057" s="1">
        <v>39</v>
      </c>
      <c r="E7057" s="4">
        <v>44560</v>
      </c>
      <c r="F7057" s="1" t="s">
        <v>18029</v>
      </c>
      <c r="G7057" s="1" t="s">
        <v>72</v>
      </c>
      <c r="H7057" s="1" t="s">
        <v>65</v>
      </c>
      <c r="I7057" s="1">
        <v>0.8</v>
      </c>
      <c r="J7057" s="1" t="s">
        <v>75</v>
      </c>
      <c r="K7057" s="1">
        <v>0</v>
      </c>
      <c r="M7057" s="1">
        <v>0</v>
      </c>
      <c r="O7057" s="1">
        <v>0</v>
      </c>
      <c r="Q7057" s="1">
        <v>0</v>
      </c>
      <c r="S7057" s="1">
        <v>0</v>
      </c>
      <c r="U7057" s="1">
        <v>0</v>
      </c>
      <c r="W7057" s="1">
        <v>0</v>
      </c>
      <c r="Y7057" s="1">
        <v>0</v>
      </c>
      <c r="AA7057" s="1">
        <v>0</v>
      </c>
      <c r="AC7057" s="1">
        <v>0</v>
      </c>
      <c r="AE7057" s="1">
        <v>0</v>
      </c>
      <c r="AG7057" s="1">
        <v>1</v>
      </c>
      <c r="AH7057" s="1">
        <v>0</v>
      </c>
    </row>
    <row r="7058" spans="1:34">
      <c r="A7058" s="1" t="s">
        <v>18030</v>
      </c>
      <c r="B7058" s="1" t="s">
        <v>18031</v>
      </c>
      <c r="C7058" s="1" t="s">
        <v>2500</v>
      </c>
      <c r="D7058" s="1">
        <v>17</v>
      </c>
      <c r="E7058" s="4">
        <v>44741</v>
      </c>
      <c r="F7058" s="1" t="s">
        <v>18032</v>
      </c>
      <c r="G7058" s="1" t="s">
        <v>72</v>
      </c>
      <c r="H7058" s="1" t="s">
        <v>65</v>
      </c>
      <c r="I7058" s="1">
        <v>0.8</v>
      </c>
      <c r="J7058" s="1" t="s">
        <v>75</v>
      </c>
      <c r="K7058" s="1">
        <v>0</v>
      </c>
      <c r="M7058" s="1">
        <v>0</v>
      </c>
      <c r="O7058" s="1">
        <v>0</v>
      </c>
      <c r="Q7058" s="1">
        <v>0</v>
      </c>
      <c r="S7058" s="1">
        <v>0</v>
      </c>
      <c r="U7058" s="1">
        <v>0</v>
      </c>
      <c r="W7058" s="1">
        <v>0</v>
      </c>
      <c r="Y7058" s="1">
        <v>0</v>
      </c>
      <c r="AA7058" s="1">
        <v>0</v>
      </c>
      <c r="AC7058" s="1">
        <v>0</v>
      </c>
      <c r="AE7058" s="1">
        <v>0</v>
      </c>
      <c r="AG7058" s="1">
        <v>1</v>
      </c>
      <c r="AH7058" s="1">
        <v>0</v>
      </c>
    </row>
    <row r="7059" spans="1:34">
      <c r="A7059" s="1" t="s">
        <v>18033</v>
      </c>
      <c r="B7059" s="1" t="s">
        <v>18034</v>
      </c>
      <c r="C7059" s="1" t="s">
        <v>112</v>
      </c>
      <c r="D7059" s="1">
        <v>5</v>
      </c>
      <c r="E7059" s="1">
        <v>44278</v>
      </c>
      <c r="F7059" s="1" t="s">
        <v>20332</v>
      </c>
      <c r="G7059" s="1" t="s">
        <v>72</v>
      </c>
      <c r="H7059" s="1" t="s">
        <v>65</v>
      </c>
      <c r="I7059" s="1">
        <v>0.4</v>
      </c>
      <c r="J7059" s="1" t="s">
        <v>75</v>
      </c>
      <c r="K7059" s="1">
        <v>0</v>
      </c>
      <c r="M7059" s="1">
        <v>0</v>
      </c>
      <c r="O7059" s="1">
        <v>0</v>
      </c>
      <c r="Q7059" s="1">
        <v>0</v>
      </c>
      <c r="S7059" s="1">
        <v>0</v>
      </c>
      <c r="U7059" s="1">
        <v>0</v>
      </c>
      <c r="W7059" s="1">
        <v>0</v>
      </c>
      <c r="Y7059" s="1">
        <v>0</v>
      </c>
      <c r="AA7059" s="1">
        <v>0</v>
      </c>
      <c r="AC7059" s="1">
        <v>0</v>
      </c>
      <c r="AE7059" s="1">
        <v>0</v>
      </c>
      <c r="AG7059" s="1">
        <v>1</v>
      </c>
      <c r="AH7059" s="1">
        <v>0</v>
      </c>
    </row>
    <row r="7060" spans="1:34">
      <c r="A7060" s="1" t="s">
        <v>18035</v>
      </c>
      <c r="B7060" s="1" t="s">
        <v>18036</v>
      </c>
      <c r="C7060" s="1" t="s">
        <v>533</v>
      </c>
      <c r="D7060" s="1">
        <v>9</v>
      </c>
      <c r="E7060" s="1">
        <v>39184</v>
      </c>
      <c r="F7060" s="1" t="s">
        <v>20332</v>
      </c>
      <c r="G7060" s="1" t="s">
        <v>72</v>
      </c>
      <c r="H7060" s="1" t="s">
        <v>65</v>
      </c>
      <c r="I7060" s="1">
        <v>0.8</v>
      </c>
      <c r="J7060" s="1" t="s">
        <v>75</v>
      </c>
      <c r="K7060" s="1">
        <v>0</v>
      </c>
      <c r="M7060" s="1">
        <v>0</v>
      </c>
      <c r="O7060" s="1">
        <v>0</v>
      </c>
      <c r="Q7060" s="1">
        <v>0</v>
      </c>
      <c r="S7060" s="1">
        <v>0</v>
      </c>
      <c r="U7060" s="1">
        <v>0</v>
      </c>
      <c r="W7060" s="1">
        <v>0</v>
      </c>
      <c r="Y7060" s="1">
        <v>0</v>
      </c>
      <c r="AA7060" s="1">
        <v>0</v>
      </c>
      <c r="AC7060" s="1">
        <v>0</v>
      </c>
      <c r="AE7060" s="1">
        <v>0</v>
      </c>
      <c r="AG7060" s="1">
        <v>1</v>
      </c>
      <c r="AH7060" s="1">
        <v>0</v>
      </c>
    </row>
    <row r="7061" spans="1:34">
      <c r="A7061" s="1" t="s">
        <v>18037</v>
      </c>
      <c r="B7061" s="1" t="s">
        <v>18038</v>
      </c>
      <c r="C7061" s="1" t="s">
        <v>620</v>
      </c>
      <c r="D7061" s="1">
        <v>27</v>
      </c>
      <c r="E7061" s="1">
        <v>42215</v>
      </c>
      <c r="F7061" s="1" t="s">
        <v>20340</v>
      </c>
      <c r="G7061" s="1" t="s">
        <v>20341</v>
      </c>
      <c r="H7061" s="1" t="s">
        <v>73</v>
      </c>
      <c r="I7061" s="1">
        <v>0</v>
      </c>
      <c r="J7061" s="1" t="s">
        <v>397</v>
      </c>
      <c r="K7061" s="1">
        <v>0.45</v>
      </c>
      <c r="L7061" s="1" t="s">
        <v>82</v>
      </c>
      <c r="M7061" s="1">
        <v>0.55000000000000004</v>
      </c>
      <c r="N7061" s="1" t="s">
        <v>83</v>
      </c>
      <c r="O7061" s="1">
        <v>0.69</v>
      </c>
      <c r="P7061" s="1" t="s">
        <v>84</v>
      </c>
      <c r="Q7061" s="1">
        <v>0.79</v>
      </c>
      <c r="R7061" s="1" t="s">
        <v>85</v>
      </c>
      <c r="S7061" s="1">
        <v>0</v>
      </c>
      <c r="U7061" s="1">
        <v>0</v>
      </c>
      <c r="W7061" s="1">
        <v>0</v>
      </c>
      <c r="Y7061" s="1">
        <v>0</v>
      </c>
      <c r="AA7061" s="1">
        <v>0</v>
      </c>
      <c r="AC7061" s="1">
        <v>0</v>
      </c>
      <c r="AE7061" s="1">
        <v>0</v>
      </c>
      <c r="AG7061" s="1">
        <v>4</v>
      </c>
      <c r="AH7061" s="1">
        <v>8000</v>
      </c>
    </row>
    <row r="7062" spans="1:34">
      <c r="A7062" s="1" t="s">
        <v>18039</v>
      </c>
      <c r="B7062" s="1" t="s">
        <v>18040</v>
      </c>
      <c r="C7062" s="1" t="s">
        <v>365</v>
      </c>
      <c r="D7062" s="1">
        <v>10</v>
      </c>
      <c r="E7062" s="1">
        <v>44316</v>
      </c>
      <c r="F7062" s="1" t="s">
        <v>20332</v>
      </c>
      <c r="G7062" s="1" t="s">
        <v>72</v>
      </c>
      <c r="H7062" s="1" t="s">
        <v>73</v>
      </c>
      <c r="I7062" s="1">
        <v>0</v>
      </c>
      <c r="J7062" s="1" t="s">
        <v>89</v>
      </c>
      <c r="K7062" s="1">
        <v>0.8</v>
      </c>
      <c r="L7062" s="1" t="s">
        <v>75</v>
      </c>
      <c r="M7062" s="1">
        <v>0</v>
      </c>
      <c r="O7062" s="1">
        <v>0</v>
      </c>
      <c r="Q7062" s="1">
        <v>0</v>
      </c>
      <c r="S7062" s="1">
        <v>0</v>
      </c>
      <c r="U7062" s="1">
        <v>0</v>
      </c>
      <c r="W7062" s="1">
        <v>0</v>
      </c>
      <c r="Y7062" s="1">
        <v>0</v>
      </c>
      <c r="AA7062" s="1">
        <v>0</v>
      </c>
      <c r="AC7062" s="1">
        <v>0</v>
      </c>
      <c r="AE7062" s="1">
        <v>0</v>
      </c>
      <c r="AG7062" s="1">
        <v>2</v>
      </c>
      <c r="AH7062" s="1">
        <v>12000</v>
      </c>
    </row>
    <row r="7063" spans="1:34">
      <c r="A7063" s="1" t="s">
        <v>18041</v>
      </c>
      <c r="B7063" s="1" t="s">
        <v>18042</v>
      </c>
      <c r="C7063" s="1" t="s">
        <v>121</v>
      </c>
      <c r="D7063" s="1">
        <v>5</v>
      </c>
      <c r="E7063" s="4">
        <v>44671</v>
      </c>
      <c r="F7063" s="1" t="s">
        <v>18043</v>
      </c>
      <c r="G7063" s="1" t="s">
        <v>80</v>
      </c>
      <c r="H7063" s="1" t="s">
        <v>73</v>
      </c>
      <c r="I7063" s="1">
        <v>0</v>
      </c>
      <c r="J7063" s="1" t="s">
        <v>5609</v>
      </c>
      <c r="K7063" s="1">
        <v>0.6</v>
      </c>
      <c r="L7063" s="1" t="s">
        <v>82</v>
      </c>
      <c r="M7063" s="1">
        <v>0.7</v>
      </c>
      <c r="N7063" s="1" t="s">
        <v>83</v>
      </c>
      <c r="O7063" s="1">
        <v>0.75</v>
      </c>
      <c r="P7063" s="1" t="s">
        <v>84</v>
      </c>
      <c r="Q7063" s="1">
        <v>0.8</v>
      </c>
      <c r="R7063" s="1" t="s">
        <v>85</v>
      </c>
      <c r="S7063" s="1">
        <v>0</v>
      </c>
      <c r="U7063" s="1">
        <v>0</v>
      </c>
      <c r="W7063" s="1">
        <v>0</v>
      </c>
      <c r="Y7063" s="1">
        <v>0</v>
      </c>
      <c r="AA7063" s="1">
        <v>0</v>
      </c>
      <c r="AC7063" s="1">
        <v>0</v>
      </c>
      <c r="AE7063" s="1">
        <v>0</v>
      </c>
      <c r="AG7063" s="1">
        <v>4</v>
      </c>
      <c r="AH7063" s="1">
        <v>8173.99</v>
      </c>
    </row>
    <row r="7064" spans="1:34">
      <c r="A7064" s="1" t="s">
        <v>18044</v>
      </c>
      <c r="B7064" s="1" t="s">
        <v>18045</v>
      </c>
      <c r="C7064" s="1" t="s">
        <v>225</v>
      </c>
      <c r="D7064" s="1">
        <v>4</v>
      </c>
      <c r="E7064" s="4">
        <v>44573</v>
      </c>
      <c r="F7064" s="1" t="s">
        <v>18046</v>
      </c>
      <c r="G7064" s="1" t="s">
        <v>72</v>
      </c>
      <c r="H7064" s="1" t="s">
        <v>65</v>
      </c>
      <c r="I7064" s="1">
        <v>0.8</v>
      </c>
      <c r="J7064" s="1" t="s">
        <v>75</v>
      </c>
      <c r="K7064" s="1">
        <v>0</v>
      </c>
      <c r="M7064" s="1">
        <v>0</v>
      </c>
      <c r="O7064" s="1">
        <v>0</v>
      </c>
      <c r="Q7064" s="1">
        <v>0</v>
      </c>
      <c r="S7064" s="1">
        <v>0</v>
      </c>
      <c r="U7064" s="1">
        <v>0</v>
      </c>
      <c r="W7064" s="1">
        <v>0</v>
      </c>
      <c r="Y7064" s="1">
        <v>0</v>
      </c>
      <c r="AA7064" s="1">
        <v>0</v>
      </c>
      <c r="AC7064" s="1">
        <v>0</v>
      </c>
      <c r="AE7064" s="1">
        <v>0</v>
      </c>
      <c r="AG7064" s="1">
        <v>1</v>
      </c>
      <c r="AH7064" s="1">
        <v>0</v>
      </c>
    </row>
    <row r="7065" spans="1:34">
      <c r="A7065" s="1" t="s">
        <v>18047</v>
      </c>
      <c r="B7065" s="1" t="s">
        <v>18048</v>
      </c>
      <c r="C7065" s="1" t="s">
        <v>146</v>
      </c>
      <c r="D7065" s="1">
        <v>3</v>
      </c>
      <c r="E7065" s="1">
        <v>44271</v>
      </c>
      <c r="F7065" s="1" t="s">
        <v>20332</v>
      </c>
      <c r="G7065" s="1" t="s">
        <v>72</v>
      </c>
      <c r="H7065" s="1" t="s">
        <v>65</v>
      </c>
      <c r="I7065" s="1">
        <v>0.8</v>
      </c>
      <c r="J7065" s="1" t="s">
        <v>75</v>
      </c>
      <c r="K7065" s="1">
        <v>0</v>
      </c>
      <c r="M7065" s="1">
        <v>0</v>
      </c>
      <c r="O7065" s="1">
        <v>0</v>
      </c>
      <c r="Q7065" s="1">
        <v>0</v>
      </c>
      <c r="S7065" s="1">
        <v>0</v>
      </c>
      <c r="U7065" s="1">
        <v>0</v>
      </c>
      <c r="W7065" s="1">
        <v>0</v>
      </c>
      <c r="Y7065" s="1">
        <v>0</v>
      </c>
      <c r="AA7065" s="1">
        <v>0</v>
      </c>
      <c r="AC7065" s="1">
        <v>0</v>
      </c>
      <c r="AE7065" s="1">
        <v>0</v>
      </c>
      <c r="AG7065" s="1">
        <v>1</v>
      </c>
      <c r="AH7065" s="1">
        <v>0</v>
      </c>
    </row>
    <row r="7066" spans="1:34">
      <c r="A7066" s="1" t="s">
        <v>18049</v>
      </c>
      <c r="B7066" s="1" t="s">
        <v>18050</v>
      </c>
      <c r="C7066" s="1" t="s">
        <v>620</v>
      </c>
      <c r="D7066" s="1">
        <v>4</v>
      </c>
      <c r="E7066" s="1">
        <v>44237</v>
      </c>
      <c r="F7066" s="1" t="s">
        <v>20332</v>
      </c>
      <c r="G7066" s="1" t="s">
        <v>72</v>
      </c>
      <c r="H7066" s="1" t="s">
        <v>73</v>
      </c>
      <c r="I7066" s="1">
        <v>0</v>
      </c>
      <c r="J7066" s="1" t="s">
        <v>615</v>
      </c>
      <c r="K7066" s="1">
        <v>0.8</v>
      </c>
      <c r="L7066" s="1" t="s">
        <v>75</v>
      </c>
      <c r="M7066" s="1">
        <v>0</v>
      </c>
      <c r="O7066" s="1">
        <v>0</v>
      </c>
      <c r="Q7066" s="1">
        <v>0</v>
      </c>
      <c r="S7066" s="1">
        <v>0</v>
      </c>
      <c r="U7066" s="1">
        <v>0</v>
      </c>
      <c r="W7066" s="1">
        <v>0</v>
      </c>
      <c r="Y7066" s="1">
        <v>0</v>
      </c>
      <c r="AA7066" s="1">
        <v>0</v>
      </c>
      <c r="AC7066" s="1">
        <v>0</v>
      </c>
      <c r="AE7066" s="1">
        <v>0</v>
      </c>
      <c r="AG7066" s="1">
        <v>2</v>
      </c>
      <c r="AH7066" s="1">
        <v>7999.99</v>
      </c>
    </row>
    <row r="7067" spans="1:34">
      <c r="A7067" s="1" t="s">
        <v>18051</v>
      </c>
      <c r="B7067" s="1" t="s">
        <v>18052</v>
      </c>
      <c r="C7067" s="1" t="s">
        <v>365</v>
      </c>
      <c r="D7067" s="1">
        <v>5</v>
      </c>
      <c r="E7067" s="4">
        <v>44665</v>
      </c>
      <c r="F7067" s="1" t="s">
        <v>18053</v>
      </c>
      <c r="G7067" s="1" t="s">
        <v>80</v>
      </c>
      <c r="H7067" s="1" t="s">
        <v>73</v>
      </c>
      <c r="I7067" s="1">
        <v>0</v>
      </c>
      <c r="J7067" s="1" t="s">
        <v>187</v>
      </c>
      <c r="K7067" s="1">
        <v>0.6</v>
      </c>
      <c r="L7067" s="1" t="s">
        <v>82</v>
      </c>
      <c r="M7067" s="1">
        <v>0.65</v>
      </c>
      <c r="N7067" s="1" t="s">
        <v>83</v>
      </c>
      <c r="O7067" s="1">
        <v>0.7</v>
      </c>
      <c r="P7067" s="1" t="s">
        <v>84</v>
      </c>
      <c r="Q7067" s="1">
        <v>0.8</v>
      </c>
      <c r="R7067" s="1" t="s">
        <v>85</v>
      </c>
      <c r="S7067" s="1">
        <v>0</v>
      </c>
      <c r="U7067" s="1">
        <v>0</v>
      </c>
      <c r="W7067" s="1">
        <v>0</v>
      </c>
      <c r="Y7067" s="1">
        <v>0</v>
      </c>
      <c r="AA7067" s="1">
        <v>0</v>
      </c>
      <c r="AC7067" s="1">
        <v>0</v>
      </c>
      <c r="AE7067" s="1">
        <v>0</v>
      </c>
      <c r="AG7067" s="1">
        <v>4</v>
      </c>
      <c r="AH7067" s="1">
        <v>9000</v>
      </c>
    </row>
    <row r="7068" spans="1:34">
      <c r="A7068" s="1" t="s">
        <v>18054</v>
      </c>
      <c r="B7068" s="1" t="s">
        <v>18055</v>
      </c>
      <c r="C7068" s="1" t="s">
        <v>121</v>
      </c>
      <c r="D7068" s="1">
        <v>7</v>
      </c>
      <c r="E7068" s="4">
        <v>44712</v>
      </c>
      <c r="F7068" s="1" t="s">
        <v>18056</v>
      </c>
      <c r="G7068" s="1" t="s">
        <v>72</v>
      </c>
      <c r="H7068" s="1" t="s">
        <v>65</v>
      </c>
      <c r="I7068" s="1">
        <v>0.8</v>
      </c>
      <c r="J7068" s="1" t="s">
        <v>75</v>
      </c>
      <c r="K7068" s="1">
        <v>0</v>
      </c>
      <c r="M7068" s="1">
        <v>0</v>
      </c>
      <c r="O7068" s="1">
        <v>0</v>
      </c>
      <c r="Q7068" s="1">
        <v>0</v>
      </c>
      <c r="S7068" s="1">
        <v>0</v>
      </c>
      <c r="U7068" s="1">
        <v>0</v>
      </c>
      <c r="W7068" s="1">
        <v>0</v>
      </c>
      <c r="Y7068" s="1">
        <v>0</v>
      </c>
      <c r="AA7068" s="1">
        <v>0</v>
      </c>
      <c r="AC7068" s="1">
        <v>0</v>
      </c>
      <c r="AE7068" s="1">
        <v>0</v>
      </c>
      <c r="AG7068" s="1">
        <v>1</v>
      </c>
      <c r="AH7068" s="1">
        <v>0</v>
      </c>
    </row>
    <row r="7069" spans="1:34">
      <c r="A7069" s="1" t="s">
        <v>18057</v>
      </c>
      <c r="B7069" s="1" t="s">
        <v>18058</v>
      </c>
      <c r="C7069" s="1" t="s">
        <v>1232</v>
      </c>
      <c r="D7069" s="1">
        <v>20</v>
      </c>
      <c r="E7069" s="4">
        <v>44707</v>
      </c>
      <c r="F7069" s="1" t="s">
        <v>18059</v>
      </c>
      <c r="G7069" s="1" t="s">
        <v>72</v>
      </c>
      <c r="H7069" s="1" t="s">
        <v>65</v>
      </c>
      <c r="I7069" s="1">
        <v>0.8</v>
      </c>
      <c r="J7069" s="1" t="s">
        <v>75</v>
      </c>
      <c r="K7069" s="1">
        <v>0</v>
      </c>
      <c r="M7069" s="1">
        <v>0</v>
      </c>
      <c r="O7069" s="1">
        <v>0</v>
      </c>
      <c r="Q7069" s="1">
        <v>0</v>
      </c>
      <c r="S7069" s="1">
        <v>0</v>
      </c>
      <c r="U7069" s="1">
        <v>0</v>
      </c>
      <c r="W7069" s="1">
        <v>0</v>
      </c>
      <c r="Y7069" s="1">
        <v>0</v>
      </c>
      <c r="AA7069" s="1">
        <v>0</v>
      </c>
      <c r="AC7069" s="1">
        <v>0</v>
      </c>
      <c r="AE7069" s="1">
        <v>0</v>
      </c>
      <c r="AG7069" s="1">
        <v>1</v>
      </c>
      <c r="AH7069" s="1">
        <v>0</v>
      </c>
    </row>
    <row r="7070" spans="1:34">
      <c r="A7070" s="1" t="s">
        <v>18060</v>
      </c>
      <c r="B7070" s="1" t="s">
        <v>18061</v>
      </c>
      <c r="C7070" s="1" t="s">
        <v>387</v>
      </c>
      <c r="D7070" s="1">
        <v>2</v>
      </c>
      <c r="E7070" s="4">
        <v>44638</v>
      </c>
      <c r="F7070" s="1" t="s">
        <v>18062</v>
      </c>
      <c r="G7070" s="1" t="s">
        <v>72</v>
      </c>
      <c r="H7070" s="1" t="s">
        <v>65</v>
      </c>
      <c r="I7070" s="1">
        <v>0.8</v>
      </c>
      <c r="J7070" s="1" t="s">
        <v>75</v>
      </c>
      <c r="K7070" s="1">
        <v>0</v>
      </c>
      <c r="M7070" s="1">
        <v>0</v>
      </c>
      <c r="O7070" s="1">
        <v>0</v>
      </c>
      <c r="Q7070" s="1">
        <v>0</v>
      </c>
      <c r="S7070" s="1">
        <v>0</v>
      </c>
      <c r="U7070" s="1">
        <v>0</v>
      </c>
      <c r="W7070" s="1">
        <v>0</v>
      </c>
      <c r="Y7070" s="1">
        <v>0</v>
      </c>
      <c r="AA7070" s="1">
        <v>0</v>
      </c>
      <c r="AC7070" s="1">
        <v>0</v>
      </c>
      <c r="AE7070" s="1">
        <v>0</v>
      </c>
      <c r="AG7070" s="1">
        <v>1</v>
      </c>
      <c r="AH7070" s="1">
        <v>0</v>
      </c>
    </row>
    <row r="7071" spans="1:34">
      <c r="A7071" s="1" t="s">
        <v>18063</v>
      </c>
      <c r="B7071" s="1" t="s">
        <v>18064</v>
      </c>
      <c r="C7071" s="1" t="s">
        <v>163</v>
      </c>
      <c r="D7071" s="1">
        <v>4</v>
      </c>
      <c r="E7071" s="4">
        <v>44596</v>
      </c>
      <c r="F7071" s="1" t="s">
        <v>18065</v>
      </c>
      <c r="G7071" s="1" t="s">
        <v>80</v>
      </c>
      <c r="H7071" s="1" t="s">
        <v>65</v>
      </c>
      <c r="I7071" s="1">
        <v>0.65</v>
      </c>
      <c r="J7071" s="1" t="s">
        <v>75</v>
      </c>
      <c r="K7071" s="1">
        <v>0</v>
      </c>
      <c r="M7071" s="1">
        <v>0</v>
      </c>
      <c r="O7071" s="1">
        <v>0</v>
      </c>
      <c r="Q7071" s="1">
        <v>0</v>
      </c>
      <c r="S7071" s="1">
        <v>0</v>
      </c>
      <c r="U7071" s="1">
        <v>0</v>
      </c>
      <c r="W7071" s="1">
        <v>0</v>
      </c>
      <c r="Y7071" s="1">
        <v>0</v>
      </c>
      <c r="AA7071" s="1">
        <v>0</v>
      </c>
      <c r="AC7071" s="1">
        <v>0</v>
      </c>
      <c r="AE7071" s="1">
        <v>0</v>
      </c>
      <c r="AG7071" s="1">
        <v>1</v>
      </c>
      <c r="AH7071" s="1">
        <v>0</v>
      </c>
    </row>
    <row r="7072" spans="1:34">
      <c r="A7072" s="1" t="s">
        <v>18066</v>
      </c>
      <c r="B7072" s="1" t="s">
        <v>18067</v>
      </c>
      <c r="C7072" s="1" t="s">
        <v>306</v>
      </c>
      <c r="D7072" s="1">
        <v>55</v>
      </c>
      <c r="E7072" s="4">
        <v>44560</v>
      </c>
      <c r="F7072" s="1" t="s">
        <v>18068</v>
      </c>
      <c r="G7072" s="1" t="s">
        <v>72</v>
      </c>
      <c r="H7072" s="1" t="s">
        <v>73</v>
      </c>
      <c r="I7072" s="1">
        <v>0</v>
      </c>
      <c r="J7072" s="1" t="s">
        <v>89</v>
      </c>
      <c r="K7072" s="1">
        <v>0.8</v>
      </c>
      <c r="L7072" s="1" t="s">
        <v>75</v>
      </c>
      <c r="M7072" s="1">
        <v>0</v>
      </c>
      <c r="O7072" s="1">
        <v>0</v>
      </c>
      <c r="Q7072" s="1">
        <v>0</v>
      </c>
      <c r="S7072" s="1">
        <v>0</v>
      </c>
      <c r="U7072" s="1">
        <v>0</v>
      </c>
      <c r="W7072" s="1">
        <v>0</v>
      </c>
      <c r="Y7072" s="1">
        <v>0</v>
      </c>
      <c r="AA7072" s="1">
        <v>0</v>
      </c>
      <c r="AC7072" s="1">
        <v>0</v>
      </c>
      <c r="AE7072" s="1">
        <v>0</v>
      </c>
      <c r="AG7072" s="1">
        <v>2</v>
      </c>
      <c r="AH7072" s="1">
        <v>12000</v>
      </c>
    </row>
    <row r="7073" spans="1:34">
      <c r="A7073" s="1" t="s">
        <v>18069</v>
      </c>
      <c r="B7073" s="1" t="s">
        <v>18070</v>
      </c>
      <c r="C7073" s="1" t="s">
        <v>964</v>
      </c>
      <c r="D7073" s="1">
        <v>11</v>
      </c>
      <c r="E7073" s="1">
        <v>41100</v>
      </c>
      <c r="F7073" s="1" t="s">
        <v>20332</v>
      </c>
      <c r="G7073" s="1" t="s">
        <v>72</v>
      </c>
      <c r="H7073" s="1" t="s">
        <v>73</v>
      </c>
      <c r="I7073" s="1">
        <v>0</v>
      </c>
      <c r="J7073" s="1" t="s">
        <v>651</v>
      </c>
      <c r="K7073" s="1">
        <v>0.4</v>
      </c>
      <c r="L7073" s="1" t="s">
        <v>75</v>
      </c>
      <c r="M7073" s="1">
        <v>0</v>
      </c>
      <c r="O7073" s="1">
        <v>0</v>
      </c>
      <c r="Q7073" s="1">
        <v>0</v>
      </c>
      <c r="S7073" s="1">
        <v>0</v>
      </c>
      <c r="U7073" s="1">
        <v>0</v>
      </c>
      <c r="W7073" s="1">
        <v>0</v>
      </c>
      <c r="Y7073" s="1">
        <v>0</v>
      </c>
      <c r="AA7073" s="1">
        <v>0</v>
      </c>
      <c r="AC7073" s="1">
        <v>0</v>
      </c>
      <c r="AE7073" s="1">
        <v>0</v>
      </c>
      <c r="AG7073" s="1">
        <v>2</v>
      </c>
      <c r="AH7073" s="1">
        <v>14999.99</v>
      </c>
    </row>
    <row r="7074" spans="1:34">
      <c r="A7074" s="1" t="s">
        <v>18071</v>
      </c>
      <c r="B7074" s="1" t="s">
        <v>18072</v>
      </c>
      <c r="C7074" s="1" t="s">
        <v>30</v>
      </c>
      <c r="D7074" s="1">
        <v>70</v>
      </c>
      <c r="E7074" s="4">
        <v>44561</v>
      </c>
      <c r="F7074" s="1" t="s">
        <v>18073</v>
      </c>
      <c r="G7074" s="1" t="s">
        <v>72</v>
      </c>
      <c r="H7074" s="1" t="s">
        <v>73</v>
      </c>
      <c r="I7074" s="1">
        <v>0</v>
      </c>
      <c r="J7074" s="1" t="s">
        <v>972</v>
      </c>
      <c r="K7074" s="1">
        <v>0.8</v>
      </c>
      <c r="L7074" s="1" t="s">
        <v>75</v>
      </c>
      <c r="M7074" s="1">
        <v>0</v>
      </c>
      <c r="O7074" s="1">
        <v>0</v>
      </c>
      <c r="Q7074" s="1">
        <v>0</v>
      </c>
      <c r="S7074" s="1">
        <v>0</v>
      </c>
      <c r="U7074" s="1">
        <v>0</v>
      </c>
      <c r="W7074" s="1">
        <v>0</v>
      </c>
      <c r="Y7074" s="1">
        <v>0</v>
      </c>
      <c r="AA7074" s="1">
        <v>0</v>
      </c>
      <c r="AC7074" s="1">
        <v>0</v>
      </c>
      <c r="AE7074" s="1">
        <v>0</v>
      </c>
      <c r="AG7074" s="1">
        <v>2</v>
      </c>
      <c r="AH7074" s="1">
        <v>13500</v>
      </c>
    </row>
    <row r="7075" spans="1:34">
      <c r="A7075" s="1" t="s">
        <v>18074</v>
      </c>
      <c r="B7075" s="1" t="s">
        <v>18075</v>
      </c>
      <c r="C7075" s="1" t="s">
        <v>322</v>
      </c>
      <c r="D7075" s="1">
        <v>7</v>
      </c>
      <c r="E7075" s="4">
        <v>44723</v>
      </c>
      <c r="F7075" s="1" t="s">
        <v>18076</v>
      </c>
      <c r="G7075" s="1" t="s">
        <v>72</v>
      </c>
      <c r="H7075" s="1" t="s">
        <v>65</v>
      </c>
      <c r="I7075" s="1">
        <v>0.6</v>
      </c>
      <c r="J7075" s="1" t="s">
        <v>75</v>
      </c>
      <c r="K7075" s="1">
        <v>0</v>
      </c>
      <c r="M7075" s="1">
        <v>0</v>
      </c>
      <c r="O7075" s="1">
        <v>0</v>
      </c>
      <c r="Q7075" s="1">
        <v>0</v>
      </c>
      <c r="S7075" s="1">
        <v>0</v>
      </c>
      <c r="U7075" s="1">
        <v>0</v>
      </c>
      <c r="W7075" s="1">
        <v>0</v>
      </c>
      <c r="Y7075" s="1">
        <v>0</v>
      </c>
      <c r="AA7075" s="1">
        <v>0</v>
      </c>
      <c r="AC7075" s="1">
        <v>0</v>
      </c>
      <c r="AE7075" s="1">
        <v>0</v>
      </c>
      <c r="AG7075" s="1">
        <v>1</v>
      </c>
      <c r="AH7075" s="1">
        <v>0</v>
      </c>
    </row>
    <row r="7076" spans="1:34">
      <c r="A7076" s="1" t="s">
        <v>18077</v>
      </c>
      <c r="B7076" s="1" t="s">
        <v>18078</v>
      </c>
      <c r="C7076" s="1" t="s">
        <v>228</v>
      </c>
      <c r="D7076" s="1">
        <v>8</v>
      </c>
      <c r="E7076" s="4">
        <v>44701</v>
      </c>
      <c r="F7076" s="1" t="s">
        <v>18079</v>
      </c>
      <c r="G7076" s="1" t="s">
        <v>72</v>
      </c>
      <c r="H7076" s="1" t="s">
        <v>73</v>
      </c>
      <c r="I7076" s="1">
        <v>0</v>
      </c>
      <c r="J7076" s="1" t="s">
        <v>397</v>
      </c>
      <c r="K7076" s="1">
        <v>0.4</v>
      </c>
      <c r="L7076" s="1" t="s">
        <v>75</v>
      </c>
      <c r="M7076" s="1">
        <v>0</v>
      </c>
      <c r="O7076" s="1">
        <v>0</v>
      </c>
      <c r="Q7076" s="1">
        <v>0</v>
      </c>
      <c r="S7076" s="1">
        <v>0</v>
      </c>
      <c r="U7076" s="1">
        <v>0</v>
      </c>
      <c r="W7076" s="1">
        <v>0</v>
      </c>
      <c r="Y7076" s="1">
        <v>0</v>
      </c>
      <c r="AA7076" s="1">
        <v>0</v>
      </c>
      <c r="AC7076" s="1">
        <v>0</v>
      </c>
      <c r="AE7076" s="1">
        <v>0</v>
      </c>
      <c r="AG7076" s="1">
        <v>2</v>
      </c>
      <c r="AH7076" s="1">
        <v>8000</v>
      </c>
    </row>
    <row r="7077" spans="1:34">
      <c r="A7077" s="1" t="s">
        <v>18080</v>
      </c>
      <c r="B7077" s="1" t="s">
        <v>18081</v>
      </c>
      <c r="C7077" s="1" t="s">
        <v>73</v>
      </c>
      <c r="D7077" s="1">
        <v>46</v>
      </c>
      <c r="E7077" s="1">
        <v>41857</v>
      </c>
      <c r="F7077" s="1" t="s">
        <v>20332</v>
      </c>
      <c r="G7077" s="1" t="s">
        <v>72</v>
      </c>
      <c r="H7077" s="1" t="s">
        <v>65</v>
      </c>
      <c r="I7077" s="1">
        <v>0.8</v>
      </c>
      <c r="J7077" s="1" t="s">
        <v>75</v>
      </c>
      <c r="K7077" s="1">
        <v>0</v>
      </c>
      <c r="M7077" s="1">
        <v>0</v>
      </c>
      <c r="O7077" s="1">
        <v>0</v>
      </c>
      <c r="Q7077" s="1">
        <v>0</v>
      </c>
      <c r="S7077" s="1">
        <v>0</v>
      </c>
      <c r="U7077" s="1">
        <v>0</v>
      </c>
      <c r="W7077" s="1">
        <v>0</v>
      </c>
      <c r="Y7077" s="1">
        <v>0</v>
      </c>
      <c r="AA7077" s="1">
        <v>0</v>
      </c>
      <c r="AC7077" s="1">
        <v>0</v>
      </c>
      <c r="AE7077" s="1">
        <v>0</v>
      </c>
      <c r="AG7077" s="1">
        <v>1</v>
      </c>
      <c r="AH7077" s="1">
        <v>0</v>
      </c>
    </row>
    <row r="7078" spans="1:34">
      <c r="A7078" s="1" t="s">
        <v>18082</v>
      </c>
      <c r="B7078" s="1" t="s">
        <v>18083</v>
      </c>
      <c r="C7078" s="1" t="s">
        <v>199</v>
      </c>
      <c r="D7078" s="1">
        <v>88</v>
      </c>
      <c r="E7078" s="4">
        <v>44550</v>
      </c>
      <c r="F7078" s="1" t="s">
        <v>18084</v>
      </c>
      <c r="G7078" s="1" t="s">
        <v>72</v>
      </c>
      <c r="H7078" s="1" t="s">
        <v>65</v>
      </c>
      <c r="I7078" s="1">
        <v>0.8</v>
      </c>
      <c r="J7078" s="1" t="s">
        <v>75</v>
      </c>
      <c r="K7078" s="1">
        <v>0</v>
      </c>
      <c r="M7078" s="1">
        <v>0</v>
      </c>
      <c r="O7078" s="1">
        <v>0</v>
      </c>
      <c r="Q7078" s="1">
        <v>0</v>
      </c>
      <c r="S7078" s="1">
        <v>0</v>
      </c>
      <c r="U7078" s="1">
        <v>0</v>
      </c>
      <c r="W7078" s="1">
        <v>0</v>
      </c>
      <c r="Y7078" s="1">
        <v>0</v>
      </c>
      <c r="AA7078" s="1">
        <v>0</v>
      </c>
      <c r="AC7078" s="1">
        <v>0</v>
      </c>
      <c r="AE7078" s="1">
        <v>0</v>
      </c>
      <c r="AG7078" s="1">
        <v>1</v>
      </c>
      <c r="AH7078" s="1">
        <v>0</v>
      </c>
    </row>
    <row r="7079" spans="1:34">
      <c r="A7079" s="1" t="s">
        <v>18085</v>
      </c>
      <c r="B7079" s="1" t="s">
        <v>18086</v>
      </c>
      <c r="C7079" s="1" t="s">
        <v>149</v>
      </c>
      <c r="D7079" s="1">
        <v>5</v>
      </c>
      <c r="E7079" s="1">
        <v>44306</v>
      </c>
      <c r="F7079" s="1" t="s">
        <v>20332</v>
      </c>
      <c r="G7079" s="1" t="s">
        <v>72</v>
      </c>
      <c r="H7079" s="1" t="s">
        <v>65</v>
      </c>
      <c r="I7079" s="1">
        <v>0.8</v>
      </c>
      <c r="J7079" s="1" t="s">
        <v>75</v>
      </c>
      <c r="K7079" s="1">
        <v>0</v>
      </c>
      <c r="M7079" s="1">
        <v>0</v>
      </c>
      <c r="O7079" s="1">
        <v>0</v>
      </c>
      <c r="Q7079" s="1">
        <v>0</v>
      </c>
      <c r="S7079" s="1">
        <v>0</v>
      </c>
      <c r="U7079" s="1">
        <v>0</v>
      </c>
      <c r="W7079" s="1">
        <v>0</v>
      </c>
      <c r="Y7079" s="1">
        <v>0</v>
      </c>
      <c r="AA7079" s="1">
        <v>0</v>
      </c>
      <c r="AC7079" s="1">
        <v>0</v>
      </c>
      <c r="AE7079" s="1">
        <v>0</v>
      </c>
      <c r="AG7079" s="1">
        <v>1</v>
      </c>
      <c r="AH7079" s="1">
        <v>0</v>
      </c>
    </row>
    <row r="7080" spans="1:34">
      <c r="A7080" s="1" t="s">
        <v>18087</v>
      </c>
      <c r="B7080" s="1" t="s">
        <v>18088</v>
      </c>
      <c r="C7080" s="1" t="s">
        <v>129</v>
      </c>
      <c r="H7080" s="1" t="s">
        <v>65</v>
      </c>
      <c r="I7080" s="1" t="s">
        <v>66</v>
      </c>
      <c r="V7080" s="1" t="s">
        <v>67</v>
      </c>
    </row>
    <row r="7081" spans="1:34">
      <c r="A7081" s="1" t="s">
        <v>18089</v>
      </c>
      <c r="B7081" s="1" t="s">
        <v>18090</v>
      </c>
      <c r="C7081" s="1" t="s">
        <v>387</v>
      </c>
      <c r="D7081" s="1">
        <v>4</v>
      </c>
      <c r="E7081" s="4">
        <v>44595</v>
      </c>
      <c r="F7081" s="1" t="s">
        <v>18091</v>
      </c>
      <c r="G7081" s="1" t="s">
        <v>72</v>
      </c>
      <c r="H7081" s="1" t="s">
        <v>73</v>
      </c>
      <c r="I7081" s="1">
        <v>0</v>
      </c>
      <c r="J7081" s="1" t="s">
        <v>18092</v>
      </c>
      <c r="K7081" s="1">
        <v>0.8</v>
      </c>
      <c r="L7081" s="1" t="s">
        <v>75</v>
      </c>
      <c r="M7081" s="1">
        <v>0</v>
      </c>
      <c r="O7081" s="1">
        <v>0</v>
      </c>
      <c r="Q7081" s="1">
        <v>0</v>
      </c>
      <c r="S7081" s="1">
        <v>0</v>
      </c>
      <c r="U7081" s="1">
        <v>0</v>
      </c>
      <c r="W7081" s="1">
        <v>0</v>
      </c>
      <c r="Y7081" s="1">
        <v>0</v>
      </c>
      <c r="AA7081" s="1">
        <v>0</v>
      </c>
      <c r="AC7081" s="1">
        <v>0</v>
      </c>
      <c r="AE7081" s="1">
        <v>0</v>
      </c>
      <c r="AG7081" s="1">
        <v>2</v>
      </c>
      <c r="AH7081" s="1">
        <v>33499.99</v>
      </c>
    </row>
    <row r="7082" spans="1:34">
      <c r="A7082" s="1" t="s">
        <v>18093</v>
      </c>
      <c r="B7082" s="1" t="s">
        <v>18094</v>
      </c>
      <c r="C7082" s="1" t="s">
        <v>491</v>
      </c>
      <c r="D7082" s="1">
        <v>22</v>
      </c>
      <c r="E7082" s="1">
        <v>44777</v>
      </c>
      <c r="F7082" s="1" t="s">
        <v>20849</v>
      </c>
      <c r="G7082" s="1" t="s">
        <v>694</v>
      </c>
      <c r="H7082" s="1" t="s">
        <v>65</v>
      </c>
      <c r="I7082" s="1">
        <v>0.8</v>
      </c>
      <c r="J7082" s="1" t="s">
        <v>75</v>
      </c>
      <c r="K7082" s="1">
        <v>0</v>
      </c>
      <c r="M7082" s="1">
        <v>0</v>
      </c>
      <c r="O7082" s="1">
        <v>0</v>
      </c>
      <c r="Q7082" s="1">
        <v>0</v>
      </c>
      <c r="S7082" s="1">
        <v>0</v>
      </c>
      <c r="U7082" s="1">
        <v>0</v>
      </c>
      <c r="W7082" s="1">
        <v>0</v>
      </c>
      <c r="Y7082" s="1">
        <v>0</v>
      </c>
      <c r="AA7082" s="1">
        <v>0</v>
      </c>
      <c r="AC7082" s="1">
        <v>0</v>
      </c>
      <c r="AE7082" s="1">
        <v>0</v>
      </c>
      <c r="AG7082" s="1">
        <v>1</v>
      </c>
      <c r="AH7082" s="1">
        <v>0</v>
      </c>
    </row>
    <row r="7083" spans="1:34">
      <c r="A7083" s="1" t="s">
        <v>18095</v>
      </c>
      <c r="B7083" s="1" t="s">
        <v>18096</v>
      </c>
      <c r="C7083" s="1" t="s">
        <v>327</v>
      </c>
      <c r="D7083" s="1">
        <v>16</v>
      </c>
      <c r="E7083" s="1">
        <v>43613</v>
      </c>
      <c r="F7083" s="1" t="s">
        <v>20332</v>
      </c>
      <c r="G7083" s="1" t="s">
        <v>72</v>
      </c>
      <c r="H7083" s="1" t="s">
        <v>73</v>
      </c>
      <c r="I7083" s="1">
        <v>0</v>
      </c>
      <c r="J7083" s="1" t="s">
        <v>89</v>
      </c>
      <c r="K7083" s="1">
        <v>0.5</v>
      </c>
      <c r="L7083" s="1" t="s">
        <v>75</v>
      </c>
      <c r="M7083" s="1">
        <v>0</v>
      </c>
      <c r="O7083" s="1">
        <v>0</v>
      </c>
      <c r="Q7083" s="1">
        <v>0</v>
      </c>
      <c r="S7083" s="1">
        <v>0</v>
      </c>
      <c r="U7083" s="1">
        <v>0</v>
      </c>
      <c r="W7083" s="1">
        <v>0</v>
      </c>
      <c r="Y7083" s="1">
        <v>0</v>
      </c>
      <c r="AA7083" s="1">
        <v>0</v>
      </c>
      <c r="AC7083" s="1">
        <v>0</v>
      </c>
      <c r="AE7083" s="1">
        <v>0</v>
      </c>
      <c r="AG7083" s="1">
        <v>2</v>
      </c>
      <c r="AH7083" s="1">
        <v>12000</v>
      </c>
    </row>
    <row r="7084" spans="1:34">
      <c r="A7084" s="1" t="s">
        <v>18097</v>
      </c>
      <c r="B7084" s="1" t="s">
        <v>18098</v>
      </c>
      <c r="C7084" s="1" t="s">
        <v>167</v>
      </c>
      <c r="D7084" s="1">
        <v>32</v>
      </c>
      <c r="E7084" s="1">
        <v>42212</v>
      </c>
      <c r="F7084" s="1" t="s">
        <v>20332</v>
      </c>
      <c r="G7084" s="1" t="s">
        <v>72</v>
      </c>
      <c r="H7084" s="1" t="s">
        <v>65</v>
      </c>
      <c r="I7084" s="1">
        <v>0.8</v>
      </c>
      <c r="J7084" s="1" t="s">
        <v>75</v>
      </c>
      <c r="K7084" s="1">
        <v>0</v>
      </c>
      <c r="M7084" s="1">
        <v>0</v>
      </c>
      <c r="O7084" s="1">
        <v>0</v>
      </c>
      <c r="Q7084" s="1">
        <v>0</v>
      </c>
      <c r="S7084" s="1">
        <v>0</v>
      </c>
      <c r="U7084" s="1">
        <v>0</v>
      </c>
      <c r="W7084" s="1">
        <v>0</v>
      </c>
      <c r="Y7084" s="1">
        <v>0</v>
      </c>
      <c r="AA7084" s="1">
        <v>0</v>
      </c>
      <c r="AC7084" s="1">
        <v>0</v>
      </c>
      <c r="AE7084" s="1">
        <v>0</v>
      </c>
      <c r="AG7084" s="1">
        <v>1</v>
      </c>
      <c r="AH7084" s="1">
        <v>0</v>
      </c>
    </row>
    <row r="7085" spans="1:34">
      <c r="A7085" s="1" t="s">
        <v>18099</v>
      </c>
      <c r="B7085" s="1" t="s">
        <v>18100</v>
      </c>
      <c r="C7085" s="1" t="s">
        <v>152</v>
      </c>
      <c r="D7085" s="1">
        <v>57</v>
      </c>
      <c r="E7085" s="4">
        <v>44558</v>
      </c>
      <c r="F7085" s="1" t="s">
        <v>18101</v>
      </c>
      <c r="G7085" s="1" t="s">
        <v>80</v>
      </c>
      <c r="H7085" s="1" t="s">
        <v>73</v>
      </c>
      <c r="I7085" s="1">
        <v>0</v>
      </c>
      <c r="J7085" s="1" t="s">
        <v>10344</v>
      </c>
      <c r="K7085" s="1">
        <v>0.4</v>
      </c>
      <c r="L7085" s="1" t="s">
        <v>75</v>
      </c>
      <c r="M7085" s="1">
        <v>0</v>
      </c>
      <c r="O7085" s="1">
        <v>0</v>
      </c>
      <c r="Q7085" s="1">
        <v>0</v>
      </c>
      <c r="S7085" s="1">
        <v>0</v>
      </c>
      <c r="U7085" s="1">
        <v>0</v>
      </c>
      <c r="W7085" s="1">
        <v>0</v>
      </c>
      <c r="Y7085" s="1">
        <v>0</v>
      </c>
      <c r="AA7085" s="1">
        <v>0</v>
      </c>
      <c r="AC7085" s="1">
        <v>0</v>
      </c>
      <c r="AE7085" s="1">
        <v>0</v>
      </c>
      <c r="AG7085" s="1">
        <v>2</v>
      </c>
      <c r="AH7085" s="1">
        <v>25000</v>
      </c>
    </row>
    <row r="7086" spans="1:34">
      <c r="A7086" s="1" t="s">
        <v>18102</v>
      </c>
      <c r="B7086" s="1" t="s">
        <v>18103</v>
      </c>
      <c r="C7086" s="1" t="s">
        <v>387</v>
      </c>
      <c r="D7086" s="1">
        <v>4</v>
      </c>
      <c r="E7086" s="4">
        <v>44644</v>
      </c>
      <c r="F7086" s="1" t="s">
        <v>18104</v>
      </c>
      <c r="G7086" s="1" t="s">
        <v>72</v>
      </c>
      <c r="H7086" s="1" t="s">
        <v>65</v>
      </c>
      <c r="I7086" s="1">
        <v>0.4</v>
      </c>
      <c r="J7086" s="1" t="s">
        <v>75</v>
      </c>
      <c r="K7086" s="1">
        <v>0</v>
      </c>
      <c r="M7086" s="1">
        <v>0</v>
      </c>
      <c r="O7086" s="1">
        <v>0</v>
      </c>
      <c r="Q7086" s="1">
        <v>0</v>
      </c>
      <c r="S7086" s="1">
        <v>0</v>
      </c>
      <c r="U7086" s="1">
        <v>0</v>
      </c>
      <c r="W7086" s="1">
        <v>0</v>
      </c>
      <c r="Y7086" s="1">
        <v>0</v>
      </c>
      <c r="AA7086" s="1">
        <v>0</v>
      </c>
      <c r="AC7086" s="1">
        <v>0</v>
      </c>
      <c r="AE7086" s="1">
        <v>0</v>
      </c>
      <c r="AG7086" s="1">
        <v>1</v>
      </c>
      <c r="AH7086" s="1">
        <v>0</v>
      </c>
    </row>
    <row r="7087" spans="1:34">
      <c r="A7087" s="1" t="s">
        <v>18105</v>
      </c>
      <c r="B7087" s="1" t="s">
        <v>18106</v>
      </c>
      <c r="C7087" s="1" t="s">
        <v>378</v>
      </c>
      <c r="D7087" s="1">
        <v>7</v>
      </c>
      <c r="E7087" s="4">
        <v>44658</v>
      </c>
      <c r="F7087" s="1" t="s">
        <v>18107</v>
      </c>
      <c r="G7087" s="1" t="s">
        <v>72</v>
      </c>
      <c r="H7087" s="1" t="s">
        <v>65</v>
      </c>
      <c r="I7087" s="1">
        <v>0.8</v>
      </c>
      <c r="J7087" s="1" t="s">
        <v>75</v>
      </c>
      <c r="K7087" s="1">
        <v>0</v>
      </c>
      <c r="M7087" s="1">
        <v>0</v>
      </c>
      <c r="O7087" s="1">
        <v>0</v>
      </c>
      <c r="Q7087" s="1">
        <v>0</v>
      </c>
      <c r="S7087" s="1">
        <v>0</v>
      </c>
      <c r="U7087" s="1">
        <v>0</v>
      </c>
      <c r="W7087" s="1">
        <v>0</v>
      </c>
      <c r="Y7087" s="1">
        <v>0</v>
      </c>
      <c r="AA7087" s="1">
        <v>0</v>
      </c>
      <c r="AC7087" s="1">
        <v>0</v>
      </c>
      <c r="AE7087" s="1">
        <v>0</v>
      </c>
      <c r="AG7087" s="1">
        <v>1</v>
      </c>
      <c r="AH7087" s="1">
        <v>0</v>
      </c>
    </row>
    <row r="7088" spans="1:34">
      <c r="A7088" s="1" t="s">
        <v>18108</v>
      </c>
      <c r="B7088" s="1" t="s">
        <v>18109</v>
      </c>
      <c r="C7088" s="1" t="s">
        <v>411</v>
      </c>
      <c r="H7088" s="1" t="s">
        <v>65</v>
      </c>
      <c r="I7088" s="1" t="s">
        <v>66</v>
      </c>
      <c r="V7088" s="1" t="s">
        <v>67</v>
      </c>
    </row>
    <row r="7089" spans="1:34">
      <c r="A7089" s="1" t="s">
        <v>18110</v>
      </c>
      <c r="B7089" s="1" t="s">
        <v>18111</v>
      </c>
      <c r="C7089" s="1" t="s">
        <v>533</v>
      </c>
      <c r="D7089" s="1">
        <v>3</v>
      </c>
      <c r="E7089" s="1">
        <v>44224</v>
      </c>
      <c r="F7089" s="1" t="s">
        <v>20332</v>
      </c>
      <c r="G7089" s="1" t="s">
        <v>72</v>
      </c>
      <c r="H7089" s="1" t="s">
        <v>65</v>
      </c>
      <c r="I7089" s="1">
        <v>0.8</v>
      </c>
      <c r="J7089" s="1" t="s">
        <v>75</v>
      </c>
      <c r="K7089" s="1">
        <v>0</v>
      </c>
      <c r="M7089" s="1">
        <v>0</v>
      </c>
      <c r="O7089" s="1">
        <v>0</v>
      </c>
      <c r="Q7089" s="1">
        <v>0</v>
      </c>
      <c r="S7089" s="1">
        <v>0</v>
      </c>
      <c r="U7089" s="1">
        <v>0</v>
      </c>
      <c r="W7089" s="1">
        <v>0</v>
      </c>
      <c r="Y7089" s="1">
        <v>0</v>
      </c>
      <c r="AA7089" s="1">
        <v>0</v>
      </c>
      <c r="AC7089" s="1">
        <v>0</v>
      </c>
      <c r="AE7089" s="1">
        <v>0</v>
      </c>
      <c r="AG7089" s="1">
        <v>1</v>
      </c>
      <c r="AH7089" s="1">
        <v>0</v>
      </c>
    </row>
    <row r="7090" spans="1:34">
      <c r="A7090" s="1" t="s">
        <v>18112</v>
      </c>
      <c r="B7090" s="1" t="s">
        <v>18113</v>
      </c>
      <c r="C7090" s="1" t="s">
        <v>287</v>
      </c>
      <c r="D7090" s="1">
        <v>3</v>
      </c>
      <c r="E7090" s="4">
        <v>44645</v>
      </c>
      <c r="F7090" s="1" t="s">
        <v>18114</v>
      </c>
      <c r="G7090" s="1" t="s">
        <v>80</v>
      </c>
      <c r="H7090" s="1" t="s">
        <v>73</v>
      </c>
      <c r="I7090" s="1">
        <v>0</v>
      </c>
      <c r="J7090" s="1" t="s">
        <v>89</v>
      </c>
      <c r="K7090" s="1">
        <v>0.2</v>
      </c>
      <c r="L7090" s="1" t="s">
        <v>82</v>
      </c>
      <c r="M7090" s="1">
        <v>0.3</v>
      </c>
      <c r="N7090" s="1" t="s">
        <v>83</v>
      </c>
      <c r="O7090" s="1">
        <v>0.4</v>
      </c>
      <c r="P7090" s="1" t="s">
        <v>84</v>
      </c>
      <c r="Q7090" s="1">
        <v>0.6</v>
      </c>
      <c r="R7090" s="1" t="s">
        <v>85</v>
      </c>
      <c r="S7090" s="1">
        <v>0</v>
      </c>
      <c r="U7090" s="1">
        <v>0</v>
      </c>
      <c r="W7090" s="1">
        <v>0</v>
      </c>
      <c r="Y7090" s="1">
        <v>0</v>
      </c>
      <c r="AA7090" s="1">
        <v>0</v>
      </c>
      <c r="AC7090" s="1">
        <v>0</v>
      </c>
      <c r="AE7090" s="1">
        <v>0</v>
      </c>
      <c r="AG7090" s="1">
        <v>4</v>
      </c>
      <c r="AH7090" s="1">
        <v>12000</v>
      </c>
    </row>
    <row r="7091" spans="1:34">
      <c r="A7091" s="1" t="s">
        <v>18115</v>
      </c>
      <c r="B7091" s="1" t="s">
        <v>18116</v>
      </c>
      <c r="C7091" s="1" t="s">
        <v>92</v>
      </c>
      <c r="D7091" s="1">
        <v>2</v>
      </c>
      <c r="E7091" s="4">
        <v>44613</v>
      </c>
      <c r="F7091" s="1" t="s">
        <v>18117</v>
      </c>
      <c r="G7091" s="1" t="s">
        <v>72</v>
      </c>
      <c r="H7091" s="1" t="s">
        <v>65</v>
      </c>
      <c r="I7091" s="1">
        <v>0.4</v>
      </c>
      <c r="J7091" s="1" t="s">
        <v>75</v>
      </c>
      <c r="K7091" s="1">
        <v>0</v>
      </c>
      <c r="M7091" s="1">
        <v>0</v>
      </c>
      <c r="O7091" s="1">
        <v>0</v>
      </c>
      <c r="Q7091" s="1">
        <v>0</v>
      </c>
      <c r="S7091" s="1">
        <v>0</v>
      </c>
      <c r="U7091" s="1">
        <v>0</v>
      </c>
      <c r="W7091" s="1">
        <v>0</v>
      </c>
      <c r="Y7091" s="1">
        <v>0</v>
      </c>
      <c r="AA7091" s="1">
        <v>0</v>
      </c>
      <c r="AC7091" s="1">
        <v>0</v>
      </c>
      <c r="AE7091" s="1">
        <v>0</v>
      </c>
      <c r="AG7091" s="1">
        <v>1</v>
      </c>
      <c r="AH7091" s="1">
        <v>0</v>
      </c>
    </row>
    <row r="7092" spans="1:34">
      <c r="A7092" s="1" t="s">
        <v>18118</v>
      </c>
      <c r="B7092" s="1" t="s">
        <v>18119</v>
      </c>
      <c r="C7092" s="1" t="s">
        <v>360</v>
      </c>
      <c r="H7092" s="1" t="s">
        <v>65</v>
      </c>
      <c r="I7092" s="1" t="s">
        <v>66</v>
      </c>
      <c r="V7092" s="1" t="s">
        <v>67</v>
      </c>
    </row>
    <row r="7093" spans="1:34">
      <c r="A7093" s="1" t="s">
        <v>18120</v>
      </c>
      <c r="B7093" s="1" t="s">
        <v>18121</v>
      </c>
      <c r="C7093" s="1" t="s">
        <v>129</v>
      </c>
      <c r="H7093" s="1" t="s">
        <v>65</v>
      </c>
      <c r="I7093" s="1" t="s">
        <v>66</v>
      </c>
      <c r="V7093" s="1" t="s">
        <v>67</v>
      </c>
    </row>
    <row r="7094" spans="1:34">
      <c r="A7094" s="1" t="s">
        <v>18122</v>
      </c>
      <c r="B7094" s="1" t="s">
        <v>18123</v>
      </c>
      <c r="C7094" s="1" t="s">
        <v>731</v>
      </c>
      <c r="H7094" s="1" t="s">
        <v>65</v>
      </c>
      <c r="I7094" s="1" t="s">
        <v>66</v>
      </c>
      <c r="V7094" s="1" t="s">
        <v>67</v>
      </c>
    </row>
    <row r="7095" spans="1:34">
      <c r="A7095" s="1" t="s">
        <v>18124</v>
      </c>
      <c r="B7095" s="1" t="s">
        <v>18125</v>
      </c>
      <c r="C7095" s="1" t="s">
        <v>731</v>
      </c>
      <c r="H7095" s="1" t="s">
        <v>65</v>
      </c>
      <c r="I7095" s="1" t="s">
        <v>66</v>
      </c>
      <c r="V7095" s="1" t="s">
        <v>67</v>
      </c>
    </row>
    <row r="7096" spans="1:34">
      <c r="A7096" s="1" t="s">
        <v>18126</v>
      </c>
      <c r="B7096" s="1" t="s">
        <v>18127</v>
      </c>
      <c r="C7096" s="1" t="s">
        <v>101</v>
      </c>
      <c r="D7096" s="1">
        <v>6</v>
      </c>
      <c r="E7096" s="4">
        <v>44644</v>
      </c>
      <c r="F7096" s="1" t="s">
        <v>18128</v>
      </c>
      <c r="G7096" s="1" t="s">
        <v>72</v>
      </c>
      <c r="H7096" s="1" t="s">
        <v>73</v>
      </c>
      <c r="I7096" s="1">
        <v>0</v>
      </c>
      <c r="J7096" s="1" t="s">
        <v>74</v>
      </c>
      <c r="K7096" s="1">
        <v>0.2</v>
      </c>
      <c r="L7096" s="1" t="s">
        <v>75</v>
      </c>
      <c r="M7096" s="1">
        <v>0</v>
      </c>
      <c r="O7096" s="1">
        <v>0</v>
      </c>
      <c r="Q7096" s="1">
        <v>0</v>
      </c>
      <c r="S7096" s="1">
        <v>0</v>
      </c>
      <c r="U7096" s="1">
        <v>0</v>
      </c>
      <c r="W7096" s="1">
        <v>0</v>
      </c>
      <c r="Y7096" s="1">
        <v>0</v>
      </c>
      <c r="AA7096" s="1">
        <v>0</v>
      </c>
      <c r="AC7096" s="1">
        <v>0</v>
      </c>
      <c r="AE7096" s="1">
        <v>0</v>
      </c>
      <c r="AG7096" s="1">
        <v>2</v>
      </c>
      <c r="AH7096" s="1">
        <v>10000</v>
      </c>
    </row>
    <row r="7097" spans="1:34">
      <c r="A7097" s="1" t="s">
        <v>18129</v>
      </c>
      <c r="B7097" s="1" t="s">
        <v>18130</v>
      </c>
      <c r="C7097" s="1" t="s">
        <v>259</v>
      </c>
      <c r="D7097" s="1">
        <v>6</v>
      </c>
      <c r="E7097" s="4">
        <v>44665</v>
      </c>
      <c r="F7097" s="1" t="s">
        <v>18131</v>
      </c>
      <c r="G7097" s="1" t="s">
        <v>80</v>
      </c>
      <c r="H7097" s="1" t="s">
        <v>73</v>
      </c>
      <c r="I7097" s="1">
        <v>0</v>
      </c>
      <c r="J7097" s="1" t="s">
        <v>684</v>
      </c>
      <c r="K7097" s="1">
        <v>0.6</v>
      </c>
      <c r="L7097" s="1" t="s">
        <v>82</v>
      </c>
      <c r="M7097" s="1">
        <v>0.72</v>
      </c>
      <c r="N7097" s="1" t="s">
        <v>83</v>
      </c>
      <c r="O7097" s="1">
        <v>0.79</v>
      </c>
      <c r="P7097" s="1" t="s">
        <v>84</v>
      </c>
      <c r="Q7097" s="1">
        <v>0.8</v>
      </c>
      <c r="R7097" s="1" t="s">
        <v>85</v>
      </c>
      <c r="S7097" s="1">
        <v>0</v>
      </c>
      <c r="U7097" s="1">
        <v>0</v>
      </c>
      <c r="W7097" s="1">
        <v>0</v>
      </c>
      <c r="Y7097" s="1">
        <v>0</v>
      </c>
      <c r="AA7097" s="1">
        <v>0</v>
      </c>
      <c r="AC7097" s="1">
        <v>0</v>
      </c>
      <c r="AE7097" s="1">
        <v>0</v>
      </c>
      <c r="AG7097" s="1">
        <v>4</v>
      </c>
      <c r="AH7097" s="1">
        <v>11000</v>
      </c>
    </row>
    <row r="7098" spans="1:34">
      <c r="A7098" s="1" t="s">
        <v>18132</v>
      </c>
      <c r="B7098" s="1" t="s">
        <v>18133</v>
      </c>
      <c r="C7098" s="1" t="s">
        <v>736</v>
      </c>
      <c r="D7098" s="1">
        <v>10</v>
      </c>
      <c r="E7098" s="4">
        <v>44630</v>
      </c>
      <c r="F7098" s="1" t="s">
        <v>18134</v>
      </c>
      <c r="G7098" s="1" t="s">
        <v>80</v>
      </c>
      <c r="H7098" s="1" t="s">
        <v>73</v>
      </c>
      <c r="I7098" s="1">
        <v>0</v>
      </c>
      <c r="J7098" s="1" t="s">
        <v>615</v>
      </c>
      <c r="K7098" s="1">
        <v>0.7</v>
      </c>
      <c r="L7098" s="1" t="s">
        <v>82</v>
      </c>
      <c r="M7098" s="1">
        <v>0.75</v>
      </c>
      <c r="N7098" s="1" t="s">
        <v>83</v>
      </c>
      <c r="O7098" s="1">
        <v>0.8</v>
      </c>
      <c r="P7098" s="1" t="s">
        <v>84</v>
      </c>
      <c r="Q7098" s="1">
        <v>0.8</v>
      </c>
      <c r="R7098" s="1" t="s">
        <v>85</v>
      </c>
      <c r="S7098" s="1">
        <v>0</v>
      </c>
      <c r="U7098" s="1">
        <v>0</v>
      </c>
      <c r="W7098" s="1">
        <v>0</v>
      </c>
      <c r="Y7098" s="1">
        <v>0</v>
      </c>
      <c r="AA7098" s="1">
        <v>0</v>
      </c>
      <c r="AC7098" s="1">
        <v>0</v>
      </c>
      <c r="AE7098" s="1">
        <v>0</v>
      </c>
      <c r="AG7098" s="1">
        <v>4</v>
      </c>
      <c r="AH7098" s="1">
        <v>7999.99</v>
      </c>
    </row>
    <row r="7099" spans="1:34">
      <c r="A7099" s="1" t="s">
        <v>18135</v>
      </c>
      <c r="B7099" s="1" t="s">
        <v>18136</v>
      </c>
      <c r="C7099" s="1" t="s">
        <v>411</v>
      </c>
      <c r="H7099" s="1" t="s">
        <v>65</v>
      </c>
      <c r="I7099" s="1" t="s">
        <v>66</v>
      </c>
      <c r="V7099" s="1" t="s">
        <v>67</v>
      </c>
    </row>
    <row r="7100" spans="1:34">
      <c r="A7100" s="1" t="s">
        <v>18137</v>
      </c>
      <c r="B7100" s="1" t="s">
        <v>18138</v>
      </c>
      <c r="C7100" s="1" t="s">
        <v>488</v>
      </c>
      <c r="D7100" s="1">
        <v>30</v>
      </c>
      <c r="E7100" s="1">
        <v>43552</v>
      </c>
      <c r="F7100" s="1" t="s">
        <v>20332</v>
      </c>
      <c r="G7100" s="1" t="s">
        <v>72</v>
      </c>
      <c r="H7100" s="1" t="s">
        <v>73</v>
      </c>
      <c r="I7100" s="1">
        <v>0</v>
      </c>
      <c r="J7100" s="1" t="s">
        <v>74</v>
      </c>
      <c r="K7100" s="1">
        <v>0.8</v>
      </c>
      <c r="L7100" s="1" t="s">
        <v>75</v>
      </c>
      <c r="M7100" s="1">
        <v>0</v>
      </c>
      <c r="O7100" s="1">
        <v>0</v>
      </c>
      <c r="Q7100" s="1">
        <v>0</v>
      </c>
      <c r="S7100" s="1">
        <v>0</v>
      </c>
      <c r="U7100" s="1">
        <v>0</v>
      </c>
      <c r="W7100" s="1">
        <v>0</v>
      </c>
      <c r="Y7100" s="1">
        <v>0</v>
      </c>
      <c r="AA7100" s="1">
        <v>0</v>
      </c>
      <c r="AC7100" s="1">
        <v>0</v>
      </c>
      <c r="AE7100" s="1">
        <v>0</v>
      </c>
      <c r="AG7100" s="1">
        <v>2</v>
      </c>
      <c r="AH7100" s="1">
        <v>10000</v>
      </c>
    </row>
    <row r="7101" spans="1:34">
      <c r="A7101" s="1" t="s">
        <v>18139</v>
      </c>
      <c r="B7101" s="1" t="s">
        <v>18140</v>
      </c>
      <c r="C7101" s="1" t="s">
        <v>533</v>
      </c>
      <c r="D7101" s="1">
        <v>36</v>
      </c>
      <c r="E7101" s="1">
        <v>41122</v>
      </c>
      <c r="F7101" s="1" t="s">
        <v>20332</v>
      </c>
      <c r="G7101" s="1" t="s">
        <v>72</v>
      </c>
      <c r="H7101" s="1" t="s">
        <v>65</v>
      </c>
      <c r="I7101" s="1">
        <v>0.8</v>
      </c>
      <c r="J7101" s="1" t="s">
        <v>75</v>
      </c>
      <c r="K7101" s="1">
        <v>0</v>
      </c>
      <c r="M7101" s="1">
        <v>0</v>
      </c>
      <c r="O7101" s="1">
        <v>0</v>
      </c>
      <c r="Q7101" s="1">
        <v>0</v>
      </c>
      <c r="S7101" s="1">
        <v>0</v>
      </c>
      <c r="U7101" s="1">
        <v>0</v>
      </c>
      <c r="W7101" s="1">
        <v>0</v>
      </c>
      <c r="Y7101" s="1">
        <v>0</v>
      </c>
      <c r="AA7101" s="1">
        <v>0</v>
      </c>
      <c r="AC7101" s="1">
        <v>0</v>
      </c>
      <c r="AE7101" s="1">
        <v>0</v>
      </c>
      <c r="AG7101" s="1">
        <v>1</v>
      </c>
      <c r="AH7101" s="1">
        <v>0</v>
      </c>
    </row>
    <row r="7102" spans="1:34">
      <c r="A7102" s="1" t="s">
        <v>18141</v>
      </c>
      <c r="B7102" s="1" t="s">
        <v>18142</v>
      </c>
      <c r="C7102" s="1" t="s">
        <v>810</v>
      </c>
      <c r="H7102" s="1" t="s">
        <v>65</v>
      </c>
      <c r="I7102" s="1" t="s">
        <v>66</v>
      </c>
      <c r="V7102" s="1" t="s">
        <v>67</v>
      </c>
    </row>
    <row r="7103" spans="1:34">
      <c r="A7103" s="1" t="s">
        <v>18143</v>
      </c>
      <c r="B7103" s="1" t="s">
        <v>18144</v>
      </c>
      <c r="C7103" s="1" t="s">
        <v>118</v>
      </c>
      <c r="D7103" s="1">
        <v>8</v>
      </c>
      <c r="E7103" s="4">
        <v>44698</v>
      </c>
      <c r="F7103" s="1" t="s">
        <v>18145</v>
      </c>
      <c r="G7103" s="1" t="s">
        <v>72</v>
      </c>
      <c r="H7103" s="1" t="s">
        <v>65</v>
      </c>
      <c r="I7103" s="1">
        <v>0.6</v>
      </c>
      <c r="J7103" s="1" t="s">
        <v>75</v>
      </c>
      <c r="K7103" s="1">
        <v>0</v>
      </c>
      <c r="M7103" s="1">
        <v>0</v>
      </c>
      <c r="O7103" s="1">
        <v>0</v>
      </c>
      <c r="Q7103" s="1">
        <v>0</v>
      </c>
      <c r="S7103" s="1">
        <v>0</v>
      </c>
      <c r="U7103" s="1">
        <v>0</v>
      </c>
      <c r="W7103" s="1">
        <v>0</v>
      </c>
      <c r="Y7103" s="1">
        <v>0</v>
      </c>
      <c r="AA7103" s="1">
        <v>0</v>
      </c>
      <c r="AC7103" s="1">
        <v>0</v>
      </c>
      <c r="AE7103" s="1">
        <v>0</v>
      </c>
      <c r="AG7103" s="1">
        <v>1</v>
      </c>
      <c r="AH7103" s="1">
        <v>0</v>
      </c>
    </row>
    <row r="7104" spans="1:34">
      <c r="A7104" s="1" t="s">
        <v>18146</v>
      </c>
      <c r="B7104" s="1" t="s">
        <v>18147</v>
      </c>
      <c r="C7104" s="1" t="s">
        <v>327</v>
      </c>
      <c r="H7104" s="1" t="s">
        <v>65</v>
      </c>
      <c r="I7104" s="1" t="s">
        <v>66</v>
      </c>
      <c r="V7104" s="1" t="s">
        <v>67</v>
      </c>
    </row>
    <row r="7105" spans="1:34">
      <c r="A7105" s="1" t="s">
        <v>18148</v>
      </c>
      <c r="B7105" s="1" t="s">
        <v>18149</v>
      </c>
      <c r="C7105" s="1" t="s">
        <v>810</v>
      </c>
      <c r="H7105" s="1" t="s">
        <v>65</v>
      </c>
      <c r="I7105" s="1" t="s">
        <v>66</v>
      </c>
      <c r="V7105" s="1" t="s">
        <v>67</v>
      </c>
    </row>
    <row r="7106" spans="1:34">
      <c r="A7106" s="1" t="s">
        <v>18150</v>
      </c>
      <c r="B7106" s="1" t="s">
        <v>18151</v>
      </c>
      <c r="C7106" s="1" t="s">
        <v>903</v>
      </c>
      <c r="D7106" s="1">
        <v>16</v>
      </c>
      <c r="E7106" s="1">
        <v>44286</v>
      </c>
      <c r="F7106" s="1" t="s">
        <v>20332</v>
      </c>
      <c r="G7106" s="1" t="s">
        <v>72</v>
      </c>
      <c r="H7106" s="1" t="s">
        <v>65</v>
      </c>
      <c r="I7106" s="1">
        <v>0.5</v>
      </c>
      <c r="J7106" s="1" t="s">
        <v>75</v>
      </c>
      <c r="K7106" s="1">
        <v>0</v>
      </c>
      <c r="M7106" s="1">
        <v>0</v>
      </c>
      <c r="O7106" s="1">
        <v>0</v>
      </c>
      <c r="Q7106" s="1">
        <v>0</v>
      </c>
      <c r="S7106" s="1">
        <v>0</v>
      </c>
      <c r="U7106" s="1">
        <v>0</v>
      </c>
      <c r="W7106" s="1">
        <v>0</v>
      </c>
      <c r="Y7106" s="1">
        <v>0</v>
      </c>
      <c r="AA7106" s="1">
        <v>0</v>
      </c>
      <c r="AC7106" s="1">
        <v>0</v>
      </c>
      <c r="AE7106" s="1">
        <v>0</v>
      </c>
      <c r="AG7106" s="1">
        <v>1</v>
      </c>
      <c r="AH7106" s="1">
        <v>0</v>
      </c>
    </row>
    <row r="7107" spans="1:34">
      <c r="A7107" s="1" t="s">
        <v>18152</v>
      </c>
      <c r="B7107" s="1" t="s">
        <v>18153</v>
      </c>
      <c r="C7107" s="1" t="s">
        <v>152</v>
      </c>
      <c r="D7107" s="1">
        <v>16</v>
      </c>
      <c r="E7107" s="4">
        <v>44680</v>
      </c>
      <c r="F7107" s="1" t="s">
        <v>18154</v>
      </c>
      <c r="G7107" s="1" t="s">
        <v>80</v>
      </c>
      <c r="H7107" s="1" t="s">
        <v>73</v>
      </c>
      <c r="I7107" s="1">
        <v>0</v>
      </c>
      <c r="J7107" s="1" t="s">
        <v>18155</v>
      </c>
      <c r="K7107" s="1">
        <v>0</v>
      </c>
      <c r="L7107" s="1" t="s">
        <v>18156</v>
      </c>
      <c r="M7107" s="1">
        <v>0.3</v>
      </c>
      <c r="N7107" s="1" t="s">
        <v>82</v>
      </c>
      <c r="O7107" s="1">
        <v>0.4</v>
      </c>
      <c r="P7107" s="1" t="s">
        <v>83</v>
      </c>
      <c r="Q7107" s="1">
        <v>0.5</v>
      </c>
      <c r="R7107" s="1" t="s">
        <v>84</v>
      </c>
      <c r="S7107" s="1">
        <v>0.7</v>
      </c>
      <c r="T7107" s="1" t="s">
        <v>85</v>
      </c>
      <c r="U7107" s="1">
        <v>0</v>
      </c>
      <c r="W7107" s="1">
        <v>0</v>
      </c>
      <c r="Y7107" s="1">
        <v>0</v>
      </c>
      <c r="AA7107" s="1">
        <v>0</v>
      </c>
      <c r="AC7107" s="1">
        <v>0</v>
      </c>
      <c r="AE7107" s="1">
        <v>0</v>
      </c>
      <c r="AG7107" s="1">
        <v>6</v>
      </c>
      <c r="AH7107" s="1">
        <v>0</v>
      </c>
    </row>
    <row r="7108" spans="1:34">
      <c r="A7108" s="1" t="s">
        <v>18157</v>
      </c>
      <c r="B7108" s="1" t="s">
        <v>18158</v>
      </c>
      <c r="C7108" s="1" t="s">
        <v>259</v>
      </c>
      <c r="D7108" s="1">
        <v>4</v>
      </c>
      <c r="E7108" s="1">
        <v>44630</v>
      </c>
      <c r="F7108" s="1" t="s">
        <v>20850</v>
      </c>
      <c r="G7108" s="1" t="s">
        <v>72</v>
      </c>
      <c r="H7108" s="1" t="s">
        <v>65</v>
      </c>
      <c r="I7108" s="1">
        <v>0.6</v>
      </c>
      <c r="J7108" s="1" t="s">
        <v>75</v>
      </c>
      <c r="K7108" s="1">
        <v>0</v>
      </c>
      <c r="M7108" s="1">
        <v>0</v>
      </c>
      <c r="O7108" s="1">
        <v>0</v>
      </c>
      <c r="Q7108" s="1">
        <v>0</v>
      </c>
      <c r="S7108" s="1">
        <v>0</v>
      </c>
      <c r="U7108" s="1">
        <v>0</v>
      </c>
      <c r="W7108" s="1">
        <v>0</v>
      </c>
      <c r="Y7108" s="1">
        <v>0</v>
      </c>
      <c r="AA7108" s="1">
        <v>0</v>
      </c>
      <c r="AC7108" s="1">
        <v>0</v>
      </c>
      <c r="AE7108" s="1">
        <v>0</v>
      </c>
      <c r="AG7108" s="1">
        <v>1</v>
      </c>
      <c r="AH7108" s="1">
        <v>0</v>
      </c>
    </row>
    <row r="7109" spans="1:34">
      <c r="A7109" s="1" t="s">
        <v>18159</v>
      </c>
      <c r="B7109" s="1" t="s">
        <v>18160</v>
      </c>
      <c r="C7109" s="1" t="s">
        <v>287</v>
      </c>
      <c r="D7109" s="1">
        <v>3</v>
      </c>
      <c r="E7109" s="4">
        <v>44646</v>
      </c>
      <c r="F7109" s="1" t="s">
        <v>18161</v>
      </c>
      <c r="G7109" s="1" t="s">
        <v>80</v>
      </c>
      <c r="H7109" s="1" t="s">
        <v>73</v>
      </c>
      <c r="I7109" s="1">
        <v>0</v>
      </c>
      <c r="J7109" s="1" t="s">
        <v>615</v>
      </c>
      <c r="K7109" s="1">
        <v>0.65</v>
      </c>
      <c r="L7109" s="1" t="s">
        <v>82</v>
      </c>
      <c r="M7109" s="1">
        <v>0.77</v>
      </c>
      <c r="N7109" s="1" t="s">
        <v>83</v>
      </c>
      <c r="O7109" s="1">
        <v>0.79</v>
      </c>
      <c r="P7109" s="1" t="s">
        <v>84</v>
      </c>
      <c r="Q7109" s="1">
        <v>0.8</v>
      </c>
      <c r="R7109" s="1" t="s">
        <v>85</v>
      </c>
      <c r="S7109" s="1">
        <v>0</v>
      </c>
      <c r="U7109" s="1">
        <v>0</v>
      </c>
      <c r="W7109" s="1">
        <v>0</v>
      </c>
      <c r="Y7109" s="1">
        <v>0</v>
      </c>
      <c r="AA7109" s="1">
        <v>0</v>
      </c>
      <c r="AC7109" s="1">
        <v>0</v>
      </c>
      <c r="AE7109" s="1">
        <v>0</v>
      </c>
      <c r="AG7109" s="1">
        <v>4</v>
      </c>
      <c r="AH7109" s="1">
        <v>7999.99</v>
      </c>
    </row>
    <row r="7110" spans="1:34">
      <c r="A7110" s="1" t="s">
        <v>18162</v>
      </c>
      <c r="B7110" s="1" t="s">
        <v>18163</v>
      </c>
      <c r="C7110" s="1" t="s">
        <v>259</v>
      </c>
      <c r="D7110" s="1">
        <v>6</v>
      </c>
      <c r="E7110" s="1">
        <v>44257</v>
      </c>
      <c r="F7110" s="1" t="s">
        <v>20332</v>
      </c>
      <c r="G7110" s="1" t="s">
        <v>72</v>
      </c>
      <c r="H7110" s="1" t="s">
        <v>65</v>
      </c>
      <c r="I7110" s="1">
        <v>0.5</v>
      </c>
      <c r="J7110" s="1" t="s">
        <v>75</v>
      </c>
      <c r="K7110" s="1">
        <v>0</v>
      </c>
      <c r="M7110" s="1">
        <v>0</v>
      </c>
      <c r="O7110" s="1">
        <v>0</v>
      </c>
      <c r="Q7110" s="1">
        <v>0</v>
      </c>
      <c r="S7110" s="1">
        <v>0</v>
      </c>
      <c r="U7110" s="1">
        <v>0</v>
      </c>
      <c r="W7110" s="1">
        <v>0</v>
      </c>
      <c r="Y7110" s="1">
        <v>0</v>
      </c>
      <c r="AA7110" s="1">
        <v>0</v>
      </c>
      <c r="AC7110" s="1">
        <v>0</v>
      </c>
      <c r="AE7110" s="1">
        <v>0</v>
      </c>
      <c r="AG7110" s="1">
        <v>1</v>
      </c>
      <c r="AH7110" s="1">
        <v>0</v>
      </c>
    </row>
    <row r="7111" spans="1:34">
      <c r="A7111" s="1" t="s">
        <v>18164</v>
      </c>
      <c r="B7111" s="1" t="s">
        <v>18165</v>
      </c>
      <c r="C7111" s="1" t="s">
        <v>30</v>
      </c>
      <c r="D7111" s="1">
        <v>64</v>
      </c>
      <c r="E7111" s="1">
        <v>43455</v>
      </c>
      <c r="F7111" s="1" t="s">
        <v>20332</v>
      </c>
      <c r="G7111" s="1" t="s">
        <v>72</v>
      </c>
      <c r="H7111" s="1" t="s">
        <v>73</v>
      </c>
      <c r="I7111" s="1">
        <v>0</v>
      </c>
      <c r="J7111" s="1" t="s">
        <v>89</v>
      </c>
      <c r="K7111" s="1">
        <v>0.8</v>
      </c>
      <c r="L7111" s="1" t="s">
        <v>75</v>
      </c>
      <c r="M7111" s="1">
        <v>0</v>
      </c>
      <c r="O7111" s="1">
        <v>0</v>
      </c>
      <c r="Q7111" s="1">
        <v>0</v>
      </c>
      <c r="S7111" s="1">
        <v>0</v>
      </c>
      <c r="U7111" s="1">
        <v>0</v>
      </c>
      <c r="W7111" s="1">
        <v>0</v>
      </c>
      <c r="Y7111" s="1">
        <v>0</v>
      </c>
      <c r="AA7111" s="1">
        <v>0</v>
      </c>
      <c r="AC7111" s="1">
        <v>0</v>
      </c>
      <c r="AE7111" s="1">
        <v>0</v>
      </c>
      <c r="AG7111" s="1">
        <v>2</v>
      </c>
      <c r="AH7111" s="1">
        <v>12000</v>
      </c>
    </row>
    <row r="7112" spans="1:34">
      <c r="A7112" s="1" t="s">
        <v>18166</v>
      </c>
      <c r="B7112" s="1" t="s">
        <v>18167</v>
      </c>
      <c r="C7112" s="1" t="s">
        <v>731</v>
      </c>
      <c r="D7112" s="1">
        <v>3</v>
      </c>
      <c r="E7112" s="1">
        <v>44664</v>
      </c>
      <c r="F7112" s="1" t="s">
        <v>20851</v>
      </c>
      <c r="G7112" s="1" t="s">
        <v>80</v>
      </c>
      <c r="H7112" s="1" t="s">
        <v>73</v>
      </c>
      <c r="I7112" s="1">
        <v>0</v>
      </c>
      <c r="J7112" s="1" t="s">
        <v>74</v>
      </c>
      <c r="K7112" s="1">
        <v>0.23</v>
      </c>
      <c r="L7112" s="1" t="s">
        <v>82</v>
      </c>
      <c r="M7112" s="1">
        <v>0.27</v>
      </c>
      <c r="N7112" s="1" t="s">
        <v>83</v>
      </c>
      <c r="O7112" s="1">
        <v>0.38</v>
      </c>
      <c r="P7112" s="1" t="s">
        <v>84</v>
      </c>
      <c r="Q7112" s="1">
        <v>0.55000000000000004</v>
      </c>
      <c r="R7112" s="1" t="s">
        <v>85</v>
      </c>
      <c r="S7112" s="1">
        <v>0</v>
      </c>
      <c r="U7112" s="1">
        <v>0</v>
      </c>
      <c r="W7112" s="1">
        <v>0</v>
      </c>
      <c r="Y7112" s="1">
        <v>0</v>
      </c>
      <c r="AA7112" s="1">
        <v>0</v>
      </c>
      <c r="AC7112" s="1">
        <v>0</v>
      </c>
      <c r="AE7112" s="1">
        <v>0</v>
      </c>
      <c r="AG7112" s="1">
        <v>4</v>
      </c>
      <c r="AH7112" s="1">
        <v>10000</v>
      </c>
    </row>
    <row r="7113" spans="1:34">
      <c r="A7113" s="1" t="s">
        <v>18168</v>
      </c>
      <c r="B7113" s="1" t="s">
        <v>18169</v>
      </c>
      <c r="C7113" s="1" t="s">
        <v>238</v>
      </c>
      <c r="D7113" s="1">
        <v>45</v>
      </c>
      <c r="E7113" s="4">
        <v>44557</v>
      </c>
      <c r="F7113" s="1" t="s">
        <v>18170</v>
      </c>
      <c r="G7113" s="1" t="s">
        <v>72</v>
      </c>
      <c r="H7113" s="1" t="s">
        <v>73</v>
      </c>
      <c r="I7113" s="1">
        <v>0</v>
      </c>
      <c r="J7113" s="1" t="s">
        <v>222</v>
      </c>
      <c r="K7113" s="1">
        <v>0.7</v>
      </c>
      <c r="L7113" s="1" t="s">
        <v>75</v>
      </c>
      <c r="M7113" s="1">
        <v>0</v>
      </c>
      <c r="O7113" s="1">
        <v>0</v>
      </c>
      <c r="Q7113" s="1">
        <v>0</v>
      </c>
      <c r="S7113" s="1">
        <v>0</v>
      </c>
      <c r="U7113" s="1">
        <v>0</v>
      </c>
      <c r="W7113" s="1">
        <v>0</v>
      </c>
      <c r="Y7113" s="1">
        <v>0</v>
      </c>
      <c r="AA7113" s="1">
        <v>0</v>
      </c>
      <c r="AC7113" s="1">
        <v>0</v>
      </c>
      <c r="AE7113" s="1">
        <v>0</v>
      </c>
      <c r="AG7113" s="1">
        <v>2</v>
      </c>
      <c r="AH7113" s="1">
        <v>9999.99</v>
      </c>
    </row>
    <row r="7114" spans="1:34">
      <c r="A7114" s="1" t="s">
        <v>18171</v>
      </c>
      <c r="B7114" s="1" t="s">
        <v>18172</v>
      </c>
      <c r="C7114" s="1" t="s">
        <v>64</v>
      </c>
      <c r="D7114" s="1">
        <v>6</v>
      </c>
      <c r="E7114" s="4">
        <v>44634</v>
      </c>
      <c r="F7114" s="1" t="s">
        <v>18173</v>
      </c>
      <c r="G7114" s="1" t="s">
        <v>72</v>
      </c>
      <c r="H7114" s="1" t="s">
        <v>73</v>
      </c>
      <c r="I7114" s="1">
        <v>0</v>
      </c>
      <c r="J7114" s="1" t="s">
        <v>74</v>
      </c>
      <c r="K7114" s="1">
        <v>0.7</v>
      </c>
      <c r="L7114" s="1" t="s">
        <v>75</v>
      </c>
      <c r="M7114" s="1">
        <v>0</v>
      </c>
      <c r="O7114" s="1">
        <v>0</v>
      </c>
      <c r="Q7114" s="1">
        <v>0</v>
      </c>
      <c r="S7114" s="1">
        <v>0</v>
      </c>
      <c r="U7114" s="1">
        <v>0</v>
      </c>
      <c r="W7114" s="1">
        <v>0</v>
      </c>
      <c r="Y7114" s="1">
        <v>0</v>
      </c>
      <c r="AA7114" s="1">
        <v>0</v>
      </c>
      <c r="AC7114" s="1">
        <v>0</v>
      </c>
      <c r="AE7114" s="1">
        <v>0</v>
      </c>
      <c r="AG7114" s="1">
        <v>2</v>
      </c>
      <c r="AH7114" s="1">
        <v>10000</v>
      </c>
    </row>
    <row r="7115" spans="1:34">
      <c r="A7115" s="1" t="s">
        <v>18174</v>
      </c>
      <c r="B7115" s="1" t="s">
        <v>18175</v>
      </c>
      <c r="C7115" s="1" t="s">
        <v>149</v>
      </c>
      <c r="D7115" s="1">
        <v>1</v>
      </c>
      <c r="E7115" s="4">
        <v>44600</v>
      </c>
      <c r="F7115" s="1" t="s">
        <v>18176</v>
      </c>
      <c r="G7115" s="1" t="s">
        <v>72</v>
      </c>
      <c r="H7115" s="1" t="s">
        <v>65</v>
      </c>
      <c r="I7115" s="1">
        <v>0.8</v>
      </c>
      <c r="J7115" s="1" t="s">
        <v>75</v>
      </c>
      <c r="K7115" s="1">
        <v>0</v>
      </c>
      <c r="M7115" s="1">
        <v>0</v>
      </c>
      <c r="O7115" s="1">
        <v>0</v>
      </c>
      <c r="Q7115" s="1">
        <v>0</v>
      </c>
      <c r="S7115" s="1">
        <v>0</v>
      </c>
      <c r="U7115" s="1">
        <v>0</v>
      </c>
      <c r="W7115" s="1">
        <v>0</v>
      </c>
      <c r="Y7115" s="1">
        <v>0</v>
      </c>
      <c r="AA7115" s="1">
        <v>0</v>
      </c>
      <c r="AC7115" s="1">
        <v>0</v>
      </c>
      <c r="AE7115" s="1">
        <v>0</v>
      </c>
      <c r="AG7115" s="1">
        <v>1</v>
      </c>
      <c r="AH7115" s="1">
        <v>0</v>
      </c>
    </row>
    <row r="7116" spans="1:34">
      <c r="A7116" s="1" t="s">
        <v>18177</v>
      </c>
      <c r="B7116" s="1" t="s">
        <v>18178</v>
      </c>
      <c r="C7116" s="1" t="s">
        <v>135</v>
      </c>
      <c r="D7116" s="1">
        <v>33</v>
      </c>
      <c r="E7116" s="1">
        <v>44286</v>
      </c>
      <c r="F7116" s="1" t="s">
        <v>20332</v>
      </c>
      <c r="G7116" s="1" t="s">
        <v>72</v>
      </c>
      <c r="H7116" s="1" t="s">
        <v>65</v>
      </c>
      <c r="I7116" s="1">
        <v>0.8</v>
      </c>
      <c r="J7116" s="1" t="s">
        <v>75</v>
      </c>
      <c r="K7116" s="1">
        <v>0</v>
      </c>
      <c r="M7116" s="1">
        <v>0</v>
      </c>
      <c r="O7116" s="1">
        <v>0</v>
      </c>
      <c r="Q7116" s="1">
        <v>0</v>
      </c>
      <c r="S7116" s="1">
        <v>0</v>
      </c>
      <c r="U7116" s="1">
        <v>0</v>
      </c>
      <c r="W7116" s="1">
        <v>0</v>
      </c>
      <c r="Y7116" s="1">
        <v>0</v>
      </c>
      <c r="AA7116" s="1">
        <v>0</v>
      </c>
      <c r="AC7116" s="1">
        <v>0</v>
      </c>
      <c r="AE7116" s="1">
        <v>0</v>
      </c>
      <c r="AG7116" s="1">
        <v>1</v>
      </c>
      <c r="AH7116" s="1">
        <v>0</v>
      </c>
    </row>
    <row r="7117" spans="1:34">
      <c r="A7117" s="1" t="s">
        <v>18179</v>
      </c>
      <c r="B7117" s="1" t="s">
        <v>18180</v>
      </c>
      <c r="C7117" s="1" t="s">
        <v>65</v>
      </c>
      <c r="D7117" s="1">
        <v>19</v>
      </c>
      <c r="E7117" s="4">
        <v>44651</v>
      </c>
      <c r="F7117" s="1" t="s">
        <v>18181</v>
      </c>
      <c r="G7117" s="1" t="s">
        <v>80</v>
      </c>
      <c r="H7117" s="1" t="s">
        <v>73</v>
      </c>
      <c r="I7117" s="1">
        <v>0</v>
      </c>
      <c r="J7117" s="1" t="s">
        <v>562</v>
      </c>
      <c r="K7117" s="1">
        <v>0.8</v>
      </c>
      <c r="L7117" s="1" t="s">
        <v>75</v>
      </c>
      <c r="M7117" s="1">
        <v>0</v>
      </c>
      <c r="O7117" s="1">
        <v>0</v>
      </c>
      <c r="Q7117" s="1">
        <v>0</v>
      </c>
      <c r="S7117" s="1">
        <v>0</v>
      </c>
      <c r="U7117" s="1">
        <v>0</v>
      </c>
      <c r="W7117" s="1">
        <v>0</v>
      </c>
      <c r="Y7117" s="1">
        <v>0</v>
      </c>
      <c r="AA7117" s="1">
        <v>0</v>
      </c>
      <c r="AC7117" s="1">
        <v>0</v>
      </c>
      <c r="AE7117" s="1">
        <v>0</v>
      </c>
      <c r="AG7117" s="1">
        <v>2</v>
      </c>
      <c r="AH7117" s="1">
        <v>8500</v>
      </c>
    </row>
    <row r="7118" spans="1:34">
      <c r="A7118" s="1" t="s">
        <v>18182</v>
      </c>
      <c r="B7118" s="1" t="s">
        <v>18183</v>
      </c>
      <c r="C7118" s="1" t="s">
        <v>101</v>
      </c>
      <c r="D7118" s="1">
        <v>17</v>
      </c>
      <c r="E7118" s="4">
        <v>44723</v>
      </c>
      <c r="F7118" s="1" t="s">
        <v>18184</v>
      </c>
      <c r="G7118" s="1" t="s">
        <v>72</v>
      </c>
      <c r="H7118" s="1" t="s">
        <v>65</v>
      </c>
      <c r="I7118" s="1">
        <v>0.3</v>
      </c>
      <c r="J7118" s="1" t="s">
        <v>75</v>
      </c>
      <c r="K7118" s="1">
        <v>0</v>
      </c>
      <c r="M7118" s="1">
        <v>0</v>
      </c>
      <c r="O7118" s="1">
        <v>0</v>
      </c>
      <c r="Q7118" s="1">
        <v>0</v>
      </c>
      <c r="S7118" s="1">
        <v>0</v>
      </c>
      <c r="U7118" s="1">
        <v>0</v>
      </c>
      <c r="W7118" s="1">
        <v>0</v>
      </c>
      <c r="Y7118" s="1">
        <v>0</v>
      </c>
      <c r="AA7118" s="1">
        <v>0</v>
      </c>
      <c r="AC7118" s="1">
        <v>0</v>
      </c>
      <c r="AE7118" s="1">
        <v>0</v>
      </c>
      <c r="AG7118" s="1">
        <v>1</v>
      </c>
      <c r="AH7118" s="1">
        <v>0</v>
      </c>
    </row>
    <row r="7119" spans="1:34">
      <c r="A7119" s="1" t="s">
        <v>18185</v>
      </c>
      <c r="B7119" s="1" t="s">
        <v>18186</v>
      </c>
      <c r="C7119" s="1" t="s">
        <v>218</v>
      </c>
      <c r="D7119" s="1">
        <v>6</v>
      </c>
      <c r="E7119" s="4">
        <v>44642</v>
      </c>
      <c r="F7119" s="1" t="s">
        <v>18187</v>
      </c>
      <c r="G7119" s="1" t="s">
        <v>72</v>
      </c>
      <c r="H7119" s="1" t="s">
        <v>73</v>
      </c>
      <c r="I7119" s="1">
        <v>0</v>
      </c>
      <c r="J7119" s="1" t="s">
        <v>74</v>
      </c>
      <c r="K7119" s="1">
        <v>0.8</v>
      </c>
      <c r="L7119" s="1" t="s">
        <v>75</v>
      </c>
      <c r="M7119" s="1">
        <v>0</v>
      </c>
      <c r="O7119" s="1">
        <v>0</v>
      </c>
      <c r="Q7119" s="1">
        <v>0</v>
      </c>
      <c r="S7119" s="1">
        <v>0</v>
      </c>
      <c r="U7119" s="1">
        <v>0</v>
      </c>
      <c r="W7119" s="1">
        <v>0</v>
      </c>
      <c r="Y7119" s="1">
        <v>0</v>
      </c>
      <c r="AA7119" s="1">
        <v>0</v>
      </c>
      <c r="AC7119" s="1">
        <v>0</v>
      </c>
      <c r="AE7119" s="1">
        <v>0</v>
      </c>
      <c r="AG7119" s="1">
        <v>2</v>
      </c>
      <c r="AH7119" s="1">
        <v>10000</v>
      </c>
    </row>
    <row r="7120" spans="1:34">
      <c r="A7120" s="1" t="s">
        <v>18188</v>
      </c>
      <c r="B7120" s="1" t="s">
        <v>18189</v>
      </c>
      <c r="C7120" s="1" t="s">
        <v>1337</v>
      </c>
      <c r="D7120" s="1">
        <v>8</v>
      </c>
      <c r="E7120" s="4">
        <v>44620</v>
      </c>
      <c r="F7120" s="1" t="s">
        <v>18190</v>
      </c>
      <c r="G7120" s="1" t="s">
        <v>80</v>
      </c>
      <c r="H7120" s="1" t="s">
        <v>73</v>
      </c>
      <c r="I7120" s="1">
        <v>0</v>
      </c>
      <c r="J7120" s="1" t="s">
        <v>425</v>
      </c>
      <c r="K7120" s="1">
        <v>0.4</v>
      </c>
      <c r="L7120" s="1" t="s">
        <v>82</v>
      </c>
      <c r="M7120" s="1">
        <v>0.55000000000000004</v>
      </c>
      <c r="N7120" s="1" t="s">
        <v>83</v>
      </c>
      <c r="O7120" s="1">
        <v>0.78</v>
      </c>
      <c r="P7120" s="1" t="s">
        <v>84</v>
      </c>
      <c r="Q7120" s="1">
        <v>0.8</v>
      </c>
      <c r="R7120" s="1" t="s">
        <v>85</v>
      </c>
      <c r="S7120" s="1">
        <v>0</v>
      </c>
      <c r="U7120" s="1">
        <v>0</v>
      </c>
      <c r="W7120" s="1">
        <v>0</v>
      </c>
      <c r="Y7120" s="1">
        <v>0</v>
      </c>
      <c r="AA7120" s="1">
        <v>0</v>
      </c>
      <c r="AC7120" s="1">
        <v>0</v>
      </c>
      <c r="AE7120" s="1">
        <v>0</v>
      </c>
      <c r="AG7120" s="1">
        <v>4</v>
      </c>
      <c r="AH7120" s="1">
        <v>13000</v>
      </c>
    </row>
    <row r="7121" spans="1:34">
      <c r="A7121" s="1" t="s">
        <v>18191</v>
      </c>
      <c r="B7121" s="1" t="s">
        <v>18192</v>
      </c>
      <c r="C7121" s="1" t="s">
        <v>620</v>
      </c>
      <c r="D7121" s="1">
        <v>5</v>
      </c>
      <c r="E7121" s="1">
        <v>44315</v>
      </c>
      <c r="F7121" s="1" t="s">
        <v>20332</v>
      </c>
      <c r="G7121" s="1" t="s">
        <v>72</v>
      </c>
      <c r="H7121" s="1" t="s">
        <v>65</v>
      </c>
      <c r="I7121" s="1">
        <v>0.7</v>
      </c>
      <c r="J7121" s="1" t="s">
        <v>75</v>
      </c>
      <c r="K7121" s="1">
        <v>0</v>
      </c>
      <c r="M7121" s="1">
        <v>0</v>
      </c>
      <c r="O7121" s="1">
        <v>0</v>
      </c>
      <c r="Q7121" s="1">
        <v>0</v>
      </c>
      <c r="S7121" s="1">
        <v>0</v>
      </c>
      <c r="U7121" s="1">
        <v>0</v>
      </c>
      <c r="W7121" s="1">
        <v>0</v>
      </c>
      <c r="Y7121" s="1">
        <v>0</v>
      </c>
      <c r="AA7121" s="1">
        <v>0</v>
      </c>
      <c r="AC7121" s="1">
        <v>0</v>
      </c>
      <c r="AE7121" s="1">
        <v>0</v>
      </c>
      <c r="AG7121" s="1">
        <v>1</v>
      </c>
      <c r="AH7121" s="1">
        <v>0</v>
      </c>
    </row>
    <row r="7122" spans="1:34">
      <c r="A7122" s="1" t="s">
        <v>18193</v>
      </c>
      <c r="B7122" s="1" t="s">
        <v>18194</v>
      </c>
      <c r="C7122" s="1" t="s">
        <v>225</v>
      </c>
      <c r="D7122" s="1">
        <v>5</v>
      </c>
      <c r="E7122" s="4">
        <v>44621</v>
      </c>
      <c r="F7122" s="1" t="s">
        <v>18195</v>
      </c>
      <c r="G7122" s="1" t="s">
        <v>72</v>
      </c>
      <c r="H7122" s="1" t="s">
        <v>65</v>
      </c>
      <c r="I7122" s="1">
        <v>0.75</v>
      </c>
      <c r="J7122" s="1" t="s">
        <v>75</v>
      </c>
      <c r="K7122" s="1">
        <v>0</v>
      </c>
      <c r="M7122" s="1">
        <v>0</v>
      </c>
      <c r="O7122" s="1">
        <v>0</v>
      </c>
      <c r="Q7122" s="1">
        <v>0</v>
      </c>
      <c r="S7122" s="1">
        <v>0</v>
      </c>
      <c r="U7122" s="1">
        <v>0</v>
      </c>
      <c r="W7122" s="1">
        <v>0</v>
      </c>
      <c r="Y7122" s="1">
        <v>0</v>
      </c>
      <c r="AA7122" s="1">
        <v>0</v>
      </c>
      <c r="AC7122" s="1">
        <v>0</v>
      </c>
      <c r="AE7122" s="1">
        <v>0</v>
      </c>
      <c r="AG7122" s="1">
        <v>1</v>
      </c>
      <c r="AH7122" s="1">
        <v>0</v>
      </c>
    </row>
    <row r="7123" spans="1:34">
      <c r="A7123" s="1" t="s">
        <v>18196</v>
      </c>
      <c r="B7123" s="1" t="s">
        <v>18197</v>
      </c>
      <c r="C7123" s="1" t="s">
        <v>840</v>
      </c>
      <c r="D7123" s="1">
        <v>11</v>
      </c>
      <c r="E7123" s="1">
        <v>41092</v>
      </c>
      <c r="F7123" s="1" t="s">
        <v>20332</v>
      </c>
      <c r="G7123" s="1" t="s">
        <v>72</v>
      </c>
      <c r="H7123" s="1" t="s">
        <v>65</v>
      </c>
      <c r="I7123" s="1">
        <v>0.8</v>
      </c>
      <c r="J7123" s="1" t="s">
        <v>75</v>
      </c>
      <c r="K7123" s="1">
        <v>0</v>
      </c>
      <c r="M7123" s="1">
        <v>0</v>
      </c>
      <c r="O7123" s="1">
        <v>0</v>
      </c>
      <c r="Q7123" s="1">
        <v>0</v>
      </c>
      <c r="S7123" s="1">
        <v>0</v>
      </c>
      <c r="U7123" s="1">
        <v>0</v>
      </c>
      <c r="W7123" s="1">
        <v>0</v>
      </c>
      <c r="Y7123" s="1">
        <v>0</v>
      </c>
      <c r="AA7123" s="1">
        <v>0</v>
      </c>
      <c r="AC7123" s="1">
        <v>0</v>
      </c>
      <c r="AE7123" s="1">
        <v>0</v>
      </c>
      <c r="AG7123" s="1">
        <v>1</v>
      </c>
      <c r="AH7123" s="1">
        <v>0</v>
      </c>
    </row>
    <row r="7124" spans="1:34">
      <c r="A7124" s="1" t="s">
        <v>18198</v>
      </c>
      <c r="B7124" s="1" t="s">
        <v>18199</v>
      </c>
      <c r="C7124" s="1" t="s">
        <v>112</v>
      </c>
      <c r="D7124" s="1">
        <v>38</v>
      </c>
      <c r="E7124" s="4">
        <v>44559</v>
      </c>
      <c r="F7124" s="1" t="s">
        <v>18200</v>
      </c>
      <c r="G7124" s="1" t="s">
        <v>72</v>
      </c>
      <c r="H7124" s="1" t="s">
        <v>65</v>
      </c>
      <c r="I7124" s="1">
        <v>0.65</v>
      </c>
      <c r="J7124" s="1" t="s">
        <v>75</v>
      </c>
      <c r="K7124" s="1">
        <v>0</v>
      </c>
      <c r="M7124" s="1">
        <v>0</v>
      </c>
      <c r="O7124" s="1">
        <v>0</v>
      </c>
      <c r="Q7124" s="1">
        <v>0</v>
      </c>
      <c r="S7124" s="1">
        <v>0</v>
      </c>
      <c r="U7124" s="1">
        <v>0</v>
      </c>
      <c r="W7124" s="1">
        <v>0</v>
      </c>
      <c r="Y7124" s="1">
        <v>0</v>
      </c>
      <c r="AA7124" s="1">
        <v>0</v>
      </c>
      <c r="AC7124" s="1">
        <v>0</v>
      </c>
      <c r="AE7124" s="1">
        <v>0</v>
      </c>
      <c r="AG7124" s="1">
        <v>1</v>
      </c>
      <c r="AH7124" s="1">
        <v>0</v>
      </c>
    </row>
    <row r="7125" spans="1:34">
      <c r="A7125" s="1" t="s">
        <v>18201</v>
      </c>
      <c r="B7125" s="1" t="s">
        <v>18202</v>
      </c>
      <c r="C7125" s="1" t="s">
        <v>135</v>
      </c>
      <c r="D7125" s="1">
        <v>11</v>
      </c>
      <c r="E7125" s="1">
        <v>42152</v>
      </c>
      <c r="F7125" s="1" t="s">
        <v>20332</v>
      </c>
      <c r="G7125" s="1" t="s">
        <v>72</v>
      </c>
      <c r="H7125" s="1" t="s">
        <v>65</v>
      </c>
      <c r="I7125" s="1">
        <v>0.8</v>
      </c>
      <c r="J7125" s="1" t="s">
        <v>75</v>
      </c>
      <c r="K7125" s="1">
        <v>0</v>
      </c>
      <c r="M7125" s="1">
        <v>0</v>
      </c>
      <c r="O7125" s="1">
        <v>0</v>
      </c>
      <c r="Q7125" s="1">
        <v>0</v>
      </c>
      <c r="S7125" s="1">
        <v>0</v>
      </c>
      <c r="U7125" s="1">
        <v>0</v>
      </c>
      <c r="W7125" s="1">
        <v>0</v>
      </c>
      <c r="Y7125" s="1">
        <v>0</v>
      </c>
      <c r="AA7125" s="1">
        <v>0</v>
      </c>
      <c r="AC7125" s="1">
        <v>0</v>
      </c>
      <c r="AE7125" s="1">
        <v>0</v>
      </c>
      <c r="AG7125" s="1">
        <v>1</v>
      </c>
      <c r="AH7125" s="1">
        <v>0</v>
      </c>
    </row>
    <row r="7126" spans="1:34">
      <c r="A7126" s="1" t="s">
        <v>18203</v>
      </c>
      <c r="B7126" s="1" t="s">
        <v>18204</v>
      </c>
      <c r="C7126" s="1" t="s">
        <v>152</v>
      </c>
      <c r="H7126" s="1" t="s">
        <v>65</v>
      </c>
      <c r="I7126" s="1" t="s">
        <v>66</v>
      </c>
      <c r="V7126" s="1" t="s">
        <v>67</v>
      </c>
    </row>
    <row r="7127" spans="1:34">
      <c r="A7127" s="1" t="s">
        <v>18205</v>
      </c>
      <c r="B7127" s="1" t="s">
        <v>18206</v>
      </c>
      <c r="C7127" s="1" t="s">
        <v>129</v>
      </c>
      <c r="H7127" s="1" t="s">
        <v>65</v>
      </c>
      <c r="I7127" s="1" t="s">
        <v>66</v>
      </c>
      <c r="V7127" s="1" t="s">
        <v>67</v>
      </c>
    </row>
    <row r="7128" spans="1:34">
      <c r="A7128" s="1" t="s">
        <v>18207</v>
      </c>
      <c r="B7128" s="1" t="s">
        <v>18208</v>
      </c>
      <c r="C7128" s="1" t="s">
        <v>360</v>
      </c>
      <c r="H7128" s="1" t="s">
        <v>65</v>
      </c>
      <c r="I7128" s="1" t="s">
        <v>66</v>
      </c>
      <c r="V7128" s="1" t="s">
        <v>67</v>
      </c>
    </row>
    <row r="7129" spans="1:34">
      <c r="A7129" s="1" t="s">
        <v>18209</v>
      </c>
      <c r="B7129" s="1" t="s">
        <v>18210</v>
      </c>
      <c r="C7129" s="1" t="s">
        <v>334</v>
      </c>
      <c r="D7129" s="1">
        <v>10</v>
      </c>
      <c r="E7129" s="4">
        <v>44741</v>
      </c>
      <c r="F7129" s="1" t="s">
        <v>18211</v>
      </c>
      <c r="G7129" s="1" t="s">
        <v>80</v>
      </c>
      <c r="H7129" s="1" t="s">
        <v>65</v>
      </c>
      <c r="I7129" s="1">
        <v>0.8</v>
      </c>
      <c r="J7129" s="1" t="s">
        <v>75</v>
      </c>
      <c r="K7129" s="1">
        <v>0</v>
      </c>
      <c r="M7129" s="1">
        <v>0</v>
      </c>
      <c r="O7129" s="1">
        <v>0</v>
      </c>
      <c r="Q7129" s="1">
        <v>0</v>
      </c>
      <c r="S7129" s="1">
        <v>0</v>
      </c>
      <c r="U7129" s="1">
        <v>0</v>
      </c>
      <c r="W7129" s="1">
        <v>0</v>
      </c>
      <c r="Y7129" s="1">
        <v>0</v>
      </c>
      <c r="AA7129" s="1">
        <v>0</v>
      </c>
      <c r="AC7129" s="1">
        <v>0</v>
      </c>
      <c r="AE7129" s="1">
        <v>0</v>
      </c>
      <c r="AG7129" s="1">
        <v>1</v>
      </c>
      <c r="AH7129" s="1">
        <v>0</v>
      </c>
    </row>
    <row r="7130" spans="1:34">
      <c r="A7130" s="1" t="s">
        <v>18212</v>
      </c>
      <c r="B7130" s="1" t="s">
        <v>18213</v>
      </c>
      <c r="C7130" s="1" t="s">
        <v>152</v>
      </c>
      <c r="H7130" s="1" t="s">
        <v>65</v>
      </c>
      <c r="I7130" s="1" t="s">
        <v>66</v>
      </c>
      <c r="V7130" s="1" t="s">
        <v>67</v>
      </c>
    </row>
    <row r="7131" spans="1:34">
      <c r="A7131" s="1" t="s">
        <v>18214</v>
      </c>
      <c r="B7131" s="1" t="s">
        <v>18215</v>
      </c>
      <c r="C7131" s="1" t="s">
        <v>327</v>
      </c>
      <c r="D7131" s="1">
        <v>7</v>
      </c>
      <c r="E7131" s="4">
        <v>44686</v>
      </c>
      <c r="F7131" s="1" t="s">
        <v>18216</v>
      </c>
      <c r="G7131" s="1" t="s">
        <v>80</v>
      </c>
      <c r="H7131" s="1" t="s">
        <v>73</v>
      </c>
      <c r="I7131" s="1">
        <v>0</v>
      </c>
      <c r="J7131" s="1" t="s">
        <v>434</v>
      </c>
      <c r="K7131" s="1">
        <v>0.64</v>
      </c>
      <c r="L7131" s="1" t="s">
        <v>82</v>
      </c>
      <c r="M7131" s="1">
        <v>0.65</v>
      </c>
      <c r="N7131" s="1" t="s">
        <v>83</v>
      </c>
      <c r="O7131" s="1">
        <v>0.75</v>
      </c>
      <c r="P7131" s="1" t="s">
        <v>84</v>
      </c>
      <c r="Q7131" s="1">
        <v>0.8</v>
      </c>
      <c r="R7131" s="1" t="s">
        <v>85</v>
      </c>
      <c r="S7131" s="1">
        <v>0</v>
      </c>
      <c r="U7131" s="1">
        <v>0</v>
      </c>
      <c r="W7131" s="1">
        <v>0</v>
      </c>
      <c r="Y7131" s="1">
        <v>0</v>
      </c>
      <c r="AA7131" s="1">
        <v>0</v>
      </c>
      <c r="AC7131" s="1">
        <v>0</v>
      </c>
      <c r="AE7131" s="1">
        <v>0</v>
      </c>
      <c r="AG7131" s="1">
        <v>4</v>
      </c>
      <c r="AH7131" s="1">
        <v>7500</v>
      </c>
    </row>
    <row r="7132" spans="1:34">
      <c r="A7132" s="1" t="s">
        <v>18217</v>
      </c>
      <c r="B7132" s="1" t="s">
        <v>18218</v>
      </c>
      <c r="C7132" s="1" t="s">
        <v>506</v>
      </c>
      <c r="D7132" s="1">
        <v>20</v>
      </c>
      <c r="E7132" s="1">
        <v>44316</v>
      </c>
      <c r="F7132" s="1" t="s">
        <v>20332</v>
      </c>
      <c r="G7132" s="1" t="s">
        <v>72</v>
      </c>
      <c r="H7132" s="1" t="s">
        <v>73</v>
      </c>
      <c r="I7132" s="1">
        <v>0</v>
      </c>
      <c r="J7132" s="1" t="s">
        <v>615</v>
      </c>
      <c r="K7132" s="1">
        <v>0.7</v>
      </c>
      <c r="L7132" s="1" t="s">
        <v>75</v>
      </c>
      <c r="M7132" s="1">
        <v>0</v>
      </c>
      <c r="O7132" s="1">
        <v>0</v>
      </c>
      <c r="Q7132" s="1">
        <v>0</v>
      </c>
      <c r="S7132" s="1">
        <v>0</v>
      </c>
      <c r="U7132" s="1">
        <v>0</v>
      </c>
      <c r="W7132" s="1">
        <v>0</v>
      </c>
      <c r="Y7132" s="1">
        <v>0</v>
      </c>
      <c r="AA7132" s="1">
        <v>0</v>
      </c>
      <c r="AC7132" s="1">
        <v>0</v>
      </c>
      <c r="AE7132" s="1">
        <v>0</v>
      </c>
      <c r="AG7132" s="1">
        <v>2</v>
      </c>
      <c r="AH7132" s="1">
        <v>7999.99</v>
      </c>
    </row>
    <row r="7133" spans="1:34">
      <c r="A7133" s="1" t="s">
        <v>18219</v>
      </c>
      <c r="B7133" s="1" t="s">
        <v>18220</v>
      </c>
      <c r="C7133" s="1" t="s">
        <v>73</v>
      </c>
      <c r="D7133" s="1">
        <v>33</v>
      </c>
      <c r="E7133" s="4">
        <v>44741</v>
      </c>
      <c r="F7133" s="1" t="s">
        <v>18221</v>
      </c>
      <c r="G7133" s="1" t="s">
        <v>72</v>
      </c>
      <c r="H7133" s="1" t="s">
        <v>73</v>
      </c>
      <c r="I7133" s="1">
        <v>0</v>
      </c>
      <c r="J7133" s="1" t="s">
        <v>18222</v>
      </c>
      <c r="K7133" s="1">
        <v>0.8</v>
      </c>
      <c r="L7133" s="1" t="s">
        <v>75</v>
      </c>
      <c r="M7133" s="1">
        <v>0</v>
      </c>
      <c r="O7133" s="1">
        <v>0</v>
      </c>
      <c r="Q7133" s="1">
        <v>0</v>
      </c>
      <c r="S7133" s="1">
        <v>0</v>
      </c>
      <c r="U7133" s="1">
        <v>0</v>
      </c>
      <c r="W7133" s="1">
        <v>0</v>
      </c>
      <c r="Y7133" s="1">
        <v>0</v>
      </c>
      <c r="AA7133" s="1">
        <v>0</v>
      </c>
      <c r="AC7133" s="1">
        <v>0</v>
      </c>
      <c r="AE7133" s="1">
        <v>0</v>
      </c>
      <c r="AG7133" s="1">
        <v>5</v>
      </c>
      <c r="AH7133" s="1">
        <v>0</v>
      </c>
    </row>
    <row r="7134" spans="1:34">
      <c r="A7134" s="1" t="s">
        <v>18223</v>
      </c>
      <c r="B7134" s="1" t="s">
        <v>18224</v>
      </c>
      <c r="C7134" s="1" t="s">
        <v>1204</v>
      </c>
      <c r="D7134" s="1">
        <v>8</v>
      </c>
      <c r="E7134" s="4">
        <v>44680</v>
      </c>
      <c r="F7134" s="1" t="s">
        <v>18225</v>
      </c>
      <c r="G7134" s="1" t="s">
        <v>72</v>
      </c>
      <c r="H7134" s="1" t="s">
        <v>65</v>
      </c>
      <c r="I7134" s="1">
        <v>0.6</v>
      </c>
      <c r="J7134" s="1" t="s">
        <v>75</v>
      </c>
      <c r="K7134" s="1">
        <v>0</v>
      </c>
      <c r="M7134" s="1">
        <v>0</v>
      </c>
      <c r="O7134" s="1">
        <v>0</v>
      </c>
      <c r="Q7134" s="1">
        <v>0</v>
      </c>
      <c r="S7134" s="1">
        <v>0</v>
      </c>
      <c r="U7134" s="1">
        <v>0</v>
      </c>
      <c r="W7134" s="1">
        <v>0</v>
      </c>
      <c r="Y7134" s="1">
        <v>0</v>
      </c>
      <c r="AA7134" s="1">
        <v>0</v>
      </c>
      <c r="AC7134" s="1">
        <v>0</v>
      </c>
      <c r="AE7134" s="1">
        <v>0</v>
      </c>
      <c r="AG7134" s="1">
        <v>1</v>
      </c>
      <c r="AH7134" s="1">
        <v>0</v>
      </c>
    </row>
    <row r="7135" spans="1:34">
      <c r="A7135" s="1" t="s">
        <v>18226</v>
      </c>
      <c r="B7135" s="1" t="s">
        <v>18227</v>
      </c>
      <c r="C7135" s="1" t="s">
        <v>212</v>
      </c>
      <c r="D7135" s="1">
        <v>39</v>
      </c>
      <c r="E7135" s="4">
        <v>44545</v>
      </c>
      <c r="F7135" s="1" t="s">
        <v>18228</v>
      </c>
      <c r="G7135" s="1" t="s">
        <v>72</v>
      </c>
      <c r="H7135" s="1" t="s">
        <v>65</v>
      </c>
      <c r="I7135" s="1">
        <v>0.6</v>
      </c>
      <c r="J7135" s="1" t="s">
        <v>75</v>
      </c>
      <c r="K7135" s="1">
        <v>0</v>
      </c>
      <c r="M7135" s="1">
        <v>0</v>
      </c>
      <c r="O7135" s="1">
        <v>0</v>
      </c>
      <c r="Q7135" s="1">
        <v>0</v>
      </c>
      <c r="S7135" s="1">
        <v>0</v>
      </c>
      <c r="U7135" s="1">
        <v>0</v>
      </c>
      <c r="W7135" s="1">
        <v>0</v>
      </c>
      <c r="Y7135" s="1">
        <v>0</v>
      </c>
      <c r="AA7135" s="1">
        <v>0</v>
      </c>
      <c r="AC7135" s="1">
        <v>0</v>
      </c>
      <c r="AE7135" s="1">
        <v>0</v>
      </c>
      <c r="AG7135" s="1">
        <v>1</v>
      </c>
      <c r="AH7135" s="1">
        <v>0</v>
      </c>
    </row>
    <row r="7136" spans="1:34">
      <c r="A7136" s="1" t="s">
        <v>18229</v>
      </c>
      <c r="B7136" s="1" t="s">
        <v>18230</v>
      </c>
      <c r="C7136" s="1" t="s">
        <v>163</v>
      </c>
      <c r="D7136" s="1">
        <v>14</v>
      </c>
      <c r="E7136" s="1">
        <v>42480</v>
      </c>
      <c r="F7136" s="1" t="s">
        <v>20332</v>
      </c>
      <c r="G7136" s="1" t="s">
        <v>72</v>
      </c>
      <c r="H7136" s="1" t="s">
        <v>65</v>
      </c>
      <c r="I7136" s="1">
        <v>0.4</v>
      </c>
      <c r="J7136" s="1" t="s">
        <v>75</v>
      </c>
      <c r="K7136" s="1">
        <v>0</v>
      </c>
      <c r="M7136" s="1">
        <v>0</v>
      </c>
      <c r="O7136" s="1">
        <v>0</v>
      </c>
      <c r="Q7136" s="1">
        <v>0</v>
      </c>
      <c r="S7136" s="1">
        <v>0</v>
      </c>
      <c r="U7136" s="1">
        <v>0</v>
      </c>
      <c r="W7136" s="1">
        <v>0</v>
      </c>
      <c r="Y7136" s="1">
        <v>0</v>
      </c>
      <c r="AA7136" s="1">
        <v>0</v>
      </c>
      <c r="AC7136" s="1">
        <v>0</v>
      </c>
      <c r="AE7136" s="1">
        <v>0</v>
      </c>
      <c r="AG7136" s="1">
        <v>1</v>
      </c>
      <c r="AH7136" s="1">
        <v>0</v>
      </c>
    </row>
    <row r="7137" spans="1:34">
      <c r="A7137" s="1" t="s">
        <v>18231</v>
      </c>
      <c r="B7137" s="1" t="s">
        <v>18232</v>
      </c>
      <c r="C7137" s="1" t="s">
        <v>411</v>
      </c>
      <c r="D7137" s="1">
        <v>37</v>
      </c>
      <c r="E7137" s="4">
        <v>44543</v>
      </c>
      <c r="F7137" s="1" t="s">
        <v>18233</v>
      </c>
      <c r="G7137" s="1" t="s">
        <v>72</v>
      </c>
      <c r="H7137" s="1" t="s">
        <v>65</v>
      </c>
      <c r="I7137" s="1">
        <v>0.4</v>
      </c>
      <c r="J7137" s="1" t="s">
        <v>75</v>
      </c>
      <c r="K7137" s="1">
        <v>0</v>
      </c>
      <c r="M7137" s="1">
        <v>0</v>
      </c>
      <c r="O7137" s="1">
        <v>0</v>
      </c>
      <c r="Q7137" s="1">
        <v>0</v>
      </c>
      <c r="S7137" s="1">
        <v>0</v>
      </c>
      <c r="U7137" s="1">
        <v>0</v>
      </c>
      <c r="W7137" s="1">
        <v>0</v>
      </c>
      <c r="Y7137" s="1">
        <v>0</v>
      </c>
      <c r="AA7137" s="1">
        <v>0</v>
      </c>
      <c r="AC7137" s="1">
        <v>0</v>
      </c>
      <c r="AE7137" s="1">
        <v>0</v>
      </c>
      <c r="AG7137" s="1">
        <v>1</v>
      </c>
      <c r="AH7137" s="1">
        <v>0</v>
      </c>
    </row>
    <row r="7138" spans="1:34">
      <c r="A7138" s="1" t="s">
        <v>18234</v>
      </c>
      <c r="B7138" s="1" t="s">
        <v>18235</v>
      </c>
      <c r="C7138" s="1" t="s">
        <v>92</v>
      </c>
      <c r="H7138" s="1" t="s">
        <v>65</v>
      </c>
      <c r="I7138" s="1" t="s">
        <v>66</v>
      </c>
      <c r="V7138" s="1" t="s">
        <v>67</v>
      </c>
    </row>
    <row r="7139" spans="1:34">
      <c r="A7139" s="1" t="s">
        <v>18236</v>
      </c>
      <c r="B7139" s="1" t="s">
        <v>18237</v>
      </c>
      <c r="C7139" s="1" t="s">
        <v>225</v>
      </c>
      <c r="H7139" s="1" t="s">
        <v>65</v>
      </c>
      <c r="I7139" s="1" t="s">
        <v>66</v>
      </c>
      <c r="V7139" s="1" t="s">
        <v>67</v>
      </c>
    </row>
    <row r="7140" spans="1:34">
      <c r="A7140" s="1" t="s">
        <v>18238</v>
      </c>
      <c r="B7140" s="1" t="s">
        <v>18239</v>
      </c>
      <c r="C7140" s="1" t="s">
        <v>1153</v>
      </c>
      <c r="D7140" s="1">
        <v>10</v>
      </c>
      <c r="E7140" s="4">
        <v>44705</v>
      </c>
      <c r="F7140" s="1" t="s">
        <v>18240</v>
      </c>
      <c r="G7140" s="1" t="s">
        <v>72</v>
      </c>
      <c r="H7140" s="1" t="s">
        <v>73</v>
      </c>
      <c r="I7140" s="1">
        <v>0</v>
      </c>
      <c r="J7140" s="1" t="s">
        <v>187</v>
      </c>
      <c r="K7140" s="1">
        <v>0.79</v>
      </c>
      <c r="L7140" s="1" t="s">
        <v>75</v>
      </c>
      <c r="M7140" s="1">
        <v>0</v>
      </c>
      <c r="O7140" s="1">
        <v>0</v>
      </c>
      <c r="Q7140" s="1">
        <v>0</v>
      </c>
      <c r="S7140" s="1">
        <v>0</v>
      </c>
      <c r="U7140" s="1">
        <v>0</v>
      </c>
      <c r="W7140" s="1">
        <v>0</v>
      </c>
      <c r="Y7140" s="1">
        <v>0</v>
      </c>
      <c r="AA7140" s="1">
        <v>0</v>
      </c>
      <c r="AC7140" s="1">
        <v>0</v>
      </c>
      <c r="AE7140" s="1">
        <v>0</v>
      </c>
      <c r="AG7140" s="1">
        <v>2</v>
      </c>
      <c r="AH7140" s="1">
        <v>9000</v>
      </c>
    </row>
    <row r="7141" spans="1:34">
      <c r="A7141" s="1" t="s">
        <v>18241</v>
      </c>
      <c r="B7141" s="1" t="s">
        <v>18242</v>
      </c>
      <c r="C7141" s="1" t="s">
        <v>146</v>
      </c>
      <c r="D7141" s="1">
        <v>4</v>
      </c>
      <c r="E7141" s="1">
        <v>43859</v>
      </c>
      <c r="F7141" s="1" t="s">
        <v>20340</v>
      </c>
      <c r="G7141" s="1" t="s">
        <v>20341</v>
      </c>
      <c r="H7141" s="1" t="s">
        <v>73</v>
      </c>
      <c r="I7141" s="1">
        <v>0</v>
      </c>
      <c r="J7141" s="1" t="s">
        <v>434</v>
      </c>
      <c r="K7141" s="1">
        <v>0.6</v>
      </c>
      <c r="L7141" s="1" t="s">
        <v>82</v>
      </c>
      <c r="M7141" s="1">
        <v>0.65</v>
      </c>
      <c r="N7141" s="1" t="s">
        <v>83</v>
      </c>
      <c r="O7141" s="1">
        <v>0.7</v>
      </c>
      <c r="P7141" s="1" t="s">
        <v>84</v>
      </c>
      <c r="Q7141" s="1">
        <v>0.75</v>
      </c>
      <c r="R7141" s="1" t="s">
        <v>85</v>
      </c>
      <c r="S7141" s="1">
        <v>0</v>
      </c>
      <c r="U7141" s="1">
        <v>0</v>
      </c>
      <c r="W7141" s="1">
        <v>0</v>
      </c>
      <c r="Y7141" s="1">
        <v>0</v>
      </c>
      <c r="AA7141" s="1">
        <v>0</v>
      </c>
      <c r="AC7141" s="1">
        <v>0</v>
      </c>
      <c r="AE7141" s="1">
        <v>0</v>
      </c>
      <c r="AG7141" s="1">
        <v>4</v>
      </c>
      <c r="AH7141" s="1">
        <v>7500</v>
      </c>
    </row>
    <row r="7142" spans="1:34">
      <c r="A7142" s="1" t="s">
        <v>18243</v>
      </c>
      <c r="B7142" s="1" t="s">
        <v>18244</v>
      </c>
      <c r="C7142" s="1" t="s">
        <v>322</v>
      </c>
      <c r="D7142" s="1">
        <v>8</v>
      </c>
      <c r="E7142" s="1">
        <v>40726</v>
      </c>
      <c r="F7142" s="1" t="s">
        <v>20332</v>
      </c>
      <c r="G7142" s="1" t="s">
        <v>72</v>
      </c>
      <c r="H7142" s="1" t="s">
        <v>73</v>
      </c>
      <c r="I7142" s="1">
        <v>0</v>
      </c>
      <c r="J7142" s="1" t="s">
        <v>434</v>
      </c>
      <c r="K7142" s="1">
        <v>0.2</v>
      </c>
      <c r="L7142" s="1" t="s">
        <v>75</v>
      </c>
      <c r="M7142" s="1">
        <v>0</v>
      </c>
      <c r="O7142" s="1">
        <v>0</v>
      </c>
      <c r="Q7142" s="1">
        <v>0</v>
      </c>
      <c r="S7142" s="1">
        <v>0</v>
      </c>
      <c r="U7142" s="1">
        <v>0</v>
      </c>
      <c r="W7142" s="1">
        <v>0</v>
      </c>
      <c r="Y7142" s="1">
        <v>0</v>
      </c>
      <c r="AA7142" s="1">
        <v>0</v>
      </c>
      <c r="AC7142" s="1">
        <v>0</v>
      </c>
      <c r="AE7142" s="1">
        <v>0</v>
      </c>
      <c r="AG7142" s="1">
        <v>2</v>
      </c>
      <c r="AH7142" s="1">
        <v>7500</v>
      </c>
    </row>
    <row r="7143" spans="1:34">
      <c r="A7143" s="1" t="s">
        <v>18245</v>
      </c>
      <c r="B7143" s="1" t="s">
        <v>18246</v>
      </c>
      <c r="C7143" s="1" t="s">
        <v>212</v>
      </c>
      <c r="D7143" s="1">
        <v>32</v>
      </c>
      <c r="E7143" s="4">
        <v>44663</v>
      </c>
      <c r="F7143" s="1" t="s">
        <v>18247</v>
      </c>
      <c r="G7143" s="1" t="s">
        <v>80</v>
      </c>
      <c r="H7143" s="1" t="s">
        <v>73</v>
      </c>
      <c r="I7143" s="1">
        <v>0</v>
      </c>
      <c r="J7143" s="1" t="s">
        <v>74</v>
      </c>
      <c r="K7143" s="1">
        <v>0.8</v>
      </c>
      <c r="L7143" s="1" t="s">
        <v>75</v>
      </c>
      <c r="M7143" s="1">
        <v>0</v>
      </c>
      <c r="O7143" s="1">
        <v>0</v>
      </c>
      <c r="Q7143" s="1">
        <v>0</v>
      </c>
      <c r="S7143" s="1">
        <v>0</v>
      </c>
      <c r="U7143" s="1">
        <v>0</v>
      </c>
      <c r="W7143" s="1">
        <v>0</v>
      </c>
      <c r="Y7143" s="1">
        <v>0</v>
      </c>
      <c r="AA7143" s="1">
        <v>0</v>
      </c>
      <c r="AC7143" s="1">
        <v>0</v>
      </c>
      <c r="AE7143" s="1">
        <v>0</v>
      </c>
      <c r="AG7143" s="1">
        <v>2</v>
      </c>
      <c r="AH7143" s="1">
        <v>10000</v>
      </c>
    </row>
    <row r="7144" spans="1:34">
      <c r="A7144" s="1" t="s">
        <v>18248</v>
      </c>
      <c r="B7144" s="1" t="s">
        <v>18249</v>
      </c>
      <c r="C7144" s="1" t="s">
        <v>228</v>
      </c>
      <c r="D7144" s="1">
        <v>14</v>
      </c>
      <c r="E7144" s="4">
        <v>44637</v>
      </c>
      <c r="F7144" s="1" t="s">
        <v>18250</v>
      </c>
      <c r="G7144" s="1" t="s">
        <v>72</v>
      </c>
      <c r="H7144" s="1" t="s">
        <v>65</v>
      </c>
      <c r="I7144" s="1">
        <v>0.8</v>
      </c>
      <c r="J7144" s="1" t="s">
        <v>75</v>
      </c>
      <c r="K7144" s="1">
        <v>0</v>
      </c>
      <c r="M7144" s="1">
        <v>0</v>
      </c>
      <c r="O7144" s="1">
        <v>0</v>
      </c>
      <c r="Q7144" s="1">
        <v>0</v>
      </c>
      <c r="S7144" s="1">
        <v>0</v>
      </c>
      <c r="U7144" s="1">
        <v>0</v>
      </c>
      <c r="W7144" s="1">
        <v>0</v>
      </c>
      <c r="Y7144" s="1">
        <v>0</v>
      </c>
      <c r="AA7144" s="1">
        <v>0</v>
      </c>
      <c r="AC7144" s="1">
        <v>0</v>
      </c>
      <c r="AE7144" s="1">
        <v>0</v>
      </c>
      <c r="AG7144" s="1">
        <v>1</v>
      </c>
      <c r="AH7144" s="1">
        <v>0</v>
      </c>
    </row>
    <row r="7145" spans="1:34">
      <c r="A7145" s="1" t="s">
        <v>18251</v>
      </c>
      <c r="B7145" s="1" t="s">
        <v>18252</v>
      </c>
      <c r="C7145" s="1" t="s">
        <v>626</v>
      </c>
      <c r="D7145" s="1">
        <v>74</v>
      </c>
      <c r="E7145" s="1">
        <v>43090</v>
      </c>
      <c r="F7145" s="1" t="s">
        <v>20332</v>
      </c>
      <c r="G7145" s="1" t="s">
        <v>72</v>
      </c>
      <c r="H7145" s="1" t="s">
        <v>73</v>
      </c>
      <c r="I7145" s="1">
        <v>0</v>
      </c>
      <c r="J7145" s="1" t="s">
        <v>651</v>
      </c>
      <c r="K7145" s="1">
        <v>0.45</v>
      </c>
      <c r="L7145" s="1" t="s">
        <v>75</v>
      </c>
      <c r="M7145" s="1">
        <v>0</v>
      </c>
      <c r="O7145" s="1">
        <v>0</v>
      </c>
      <c r="Q7145" s="1">
        <v>0</v>
      </c>
      <c r="S7145" s="1">
        <v>0</v>
      </c>
      <c r="U7145" s="1">
        <v>0</v>
      </c>
      <c r="W7145" s="1">
        <v>0</v>
      </c>
      <c r="Y7145" s="1">
        <v>0</v>
      </c>
      <c r="AA7145" s="1">
        <v>0</v>
      </c>
      <c r="AC7145" s="1">
        <v>0</v>
      </c>
      <c r="AE7145" s="1">
        <v>0</v>
      </c>
      <c r="AG7145" s="1">
        <v>2</v>
      </c>
      <c r="AH7145" s="1">
        <v>14999.99</v>
      </c>
    </row>
    <row r="7146" spans="1:34">
      <c r="A7146" s="1" t="s">
        <v>18253</v>
      </c>
      <c r="B7146" s="1" t="s">
        <v>18254</v>
      </c>
      <c r="C7146" s="1" t="s">
        <v>199</v>
      </c>
      <c r="D7146" s="1">
        <v>3</v>
      </c>
      <c r="E7146" s="4">
        <v>44624</v>
      </c>
      <c r="F7146" s="1" t="s">
        <v>18255</v>
      </c>
      <c r="G7146" s="1" t="s">
        <v>1821</v>
      </c>
      <c r="H7146" s="1" t="s">
        <v>65</v>
      </c>
      <c r="I7146" s="1">
        <v>0.7</v>
      </c>
      <c r="J7146" s="1" t="s">
        <v>75</v>
      </c>
      <c r="K7146" s="1">
        <v>0</v>
      </c>
      <c r="M7146" s="1">
        <v>0</v>
      </c>
      <c r="O7146" s="1">
        <v>0</v>
      </c>
      <c r="Q7146" s="1">
        <v>0</v>
      </c>
      <c r="S7146" s="1">
        <v>0</v>
      </c>
      <c r="U7146" s="1">
        <v>0</v>
      </c>
      <c r="W7146" s="1">
        <v>0</v>
      </c>
      <c r="Y7146" s="1">
        <v>0</v>
      </c>
      <c r="AA7146" s="1">
        <v>0</v>
      </c>
      <c r="AC7146" s="1">
        <v>0</v>
      </c>
      <c r="AE7146" s="1">
        <v>0</v>
      </c>
      <c r="AG7146" s="1">
        <v>1</v>
      </c>
      <c r="AH7146" s="1">
        <v>0</v>
      </c>
    </row>
    <row r="7147" spans="1:34">
      <c r="A7147" s="1" t="s">
        <v>18256</v>
      </c>
      <c r="B7147" s="1" t="s">
        <v>18257</v>
      </c>
      <c r="C7147" s="1" t="s">
        <v>212</v>
      </c>
      <c r="D7147" s="1">
        <v>2</v>
      </c>
      <c r="E7147" s="1">
        <v>43945</v>
      </c>
      <c r="F7147" s="1" t="s">
        <v>20332</v>
      </c>
      <c r="G7147" s="1" t="s">
        <v>72</v>
      </c>
      <c r="H7147" s="1" t="s">
        <v>73</v>
      </c>
      <c r="I7147" s="1">
        <v>0</v>
      </c>
      <c r="J7147" s="1" t="s">
        <v>10344</v>
      </c>
      <c r="K7147" s="1">
        <v>0.8</v>
      </c>
      <c r="L7147" s="1" t="s">
        <v>75</v>
      </c>
      <c r="M7147" s="1">
        <v>0</v>
      </c>
      <c r="O7147" s="1">
        <v>0</v>
      </c>
      <c r="Q7147" s="1">
        <v>0</v>
      </c>
      <c r="S7147" s="1">
        <v>0</v>
      </c>
      <c r="U7147" s="1">
        <v>0</v>
      </c>
      <c r="W7147" s="1">
        <v>0</v>
      </c>
      <c r="Y7147" s="1">
        <v>0</v>
      </c>
      <c r="AA7147" s="1">
        <v>0</v>
      </c>
      <c r="AC7147" s="1">
        <v>0</v>
      </c>
      <c r="AE7147" s="1">
        <v>0</v>
      </c>
      <c r="AG7147" s="1">
        <v>2</v>
      </c>
      <c r="AH7147" s="1">
        <v>25000</v>
      </c>
    </row>
    <row r="7148" spans="1:34">
      <c r="A7148" s="1" t="s">
        <v>18258</v>
      </c>
      <c r="B7148" s="1" t="s">
        <v>18259</v>
      </c>
      <c r="C7148" s="1" t="s">
        <v>152</v>
      </c>
      <c r="D7148" s="1">
        <v>4</v>
      </c>
      <c r="E7148" s="4">
        <v>44659</v>
      </c>
      <c r="F7148" s="1" t="s">
        <v>18260</v>
      </c>
      <c r="G7148" s="1" t="s">
        <v>72</v>
      </c>
      <c r="H7148" s="1" t="s">
        <v>65</v>
      </c>
      <c r="I7148" s="1">
        <v>0.7</v>
      </c>
      <c r="J7148" s="1" t="s">
        <v>75</v>
      </c>
      <c r="K7148" s="1">
        <v>0</v>
      </c>
      <c r="M7148" s="1">
        <v>0</v>
      </c>
      <c r="O7148" s="1">
        <v>0</v>
      </c>
      <c r="Q7148" s="1">
        <v>0</v>
      </c>
      <c r="S7148" s="1">
        <v>0</v>
      </c>
      <c r="U7148" s="1">
        <v>0</v>
      </c>
      <c r="W7148" s="1">
        <v>0</v>
      </c>
      <c r="Y7148" s="1">
        <v>0</v>
      </c>
      <c r="AA7148" s="1">
        <v>0</v>
      </c>
      <c r="AC7148" s="1">
        <v>0</v>
      </c>
      <c r="AE7148" s="1">
        <v>0</v>
      </c>
      <c r="AG7148" s="1">
        <v>1</v>
      </c>
      <c r="AH7148" s="1">
        <v>0</v>
      </c>
    </row>
    <row r="7149" spans="1:34">
      <c r="A7149" s="1" t="s">
        <v>18261</v>
      </c>
      <c r="B7149" s="1" t="s">
        <v>18262</v>
      </c>
      <c r="C7149" s="1" t="s">
        <v>626</v>
      </c>
      <c r="D7149" s="1">
        <v>16</v>
      </c>
      <c r="E7149" s="1">
        <v>44650</v>
      </c>
      <c r="F7149" s="1" t="s">
        <v>20852</v>
      </c>
      <c r="G7149" s="1" t="s">
        <v>72</v>
      </c>
      <c r="H7149" s="1" t="s">
        <v>73</v>
      </c>
      <c r="I7149" s="1">
        <v>0</v>
      </c>
      <c r="J7149" s="1" t="s">
        <v>81</v>
      </c>
      <c r="K7149" s="1">
        <v>0.6</v>
      </c>
      <c r="L7149" s="1" t="s">
        <v>82</v>
      </c>
      <c r="M7149" s="1">
        <v>0.65</v>
      </c>
      <c r="N7149" s="1" t="s">
        <v>83</v>
      </c>
      <c r="O7149" s="1">
        <v>0.7</v>
      </c>
      <c r="P7149" s="1" t="s">
        <v>84</v>
      </c>
      <c r="Q7149" s="1">
        <v>0.8</v>
      </c>
      <c r="R7149" s="1" t="s">
        <v>85</v>
      </c>
      <c r="S7149" s="1">
        <v>0</v>
      </c>
      <c r="U7149" s="1">
        <v>0</v>
      </c>
      <c r="W7149" s="1">
        <v>0</v>
      </c>
      <c r="Y7149" s="1">
        <v>0</v>
      </c>
      <c r="AA7149" s="1">
        <v>0</v>
      </c>
      <c r="AC7149" s="1">
        <v>0</v>
      </c>
      <c r="AE7149" s="1">
        <v>0</v>
      </c>
      <c r="AG7149" s="1">
        <v>4</v>
      </c>
      <c r="AH7149" s="1">
        <v>15000</v>
      </c>
    </row>
    <row r="7150" spans="1:34">
      <c r="A7150" s="1" t="s">
        <v>18263</v>
      </c>
      <c r="B7150" s="1" t="s">
        <v>18264</v>
      </c>
      <c r="C7150" s="1" t="s">
        <v>98</v>
      </c>
      <c r="D7150" s="1">
        <v>3</v>
      </c>
      <c r="E7150" s="1">
        <v>43517</v>
      </c>
      <c r="F7150" s="1" t="s">
        <v>20332</v>
      </c>
      <c r="G7150" s="1" t="s">
        <v>72</v>
      </c>
      <c r="H7150" s="1" t="s">
        <v>73</v>
      </c>
      <c r="I7150" s="1">
        <v>0</v>
      </c>
      <c r="J7150" s="1" t="s">
        <v>74</v>
      </c>
      <c r="K7150" s="1">
        <v>0.8</v>
      </c>
      <c r="L7150" s="1" t="s">
        <v>75</v>
      </c>
      <c r="M7150" s="1">
        <v>0</v>
      </c>
      <c r="O7150" s="1">
        <v>0</v>
      </c>
      <c r="Q7150" s="1">
        <v>0</v>
      </c>
      <c r="S7150" s="1">
        <v>0</v>
      </c>
      <c r="U7150" s="1">
        <v>0</v>
      </c>
      <c r="W7150" s="1">
        <v>0</v>
      </c>
      <c r="Y7150" s="1">
        <v>0</v>
      </c>
      <c r="AA7150" s="1">
        <v>0</v>
      </c>
      <c r="AC7150" s="1">
        <v>0</v>
      </c>
      <c r="AE7150" s="1">
        <v>0</v>
      </c>
      <c r="AG7150" s="1">
        <v>2</v>
      </c>
      <c r="AH7150" s="1">
        <v>10000</v>
      </c>
    </row>
    <row r="7151" spans="1:34">
      <c r="A7151" s="1" t="s">
        <v>18265</v>
      </c>
      <c r="B7151" s="1" t="s">
        <v>18266</v>
      </c>
      <c r="C7151" s="1" t="s">
        <v>98</v>
      </c>
      <c r="D7151" s="1">
        <v>5</v>
      </c>
      <c r="E7151" s="1">
        <v>43493</v>
      </c>
      <c r="F7151" s="1" t="s">
        <v>20332</v>
      </c>
      <c r="G7151" s="1" t="s">
        <v>72</v>
      </c>
      <c r="H7151" s="1" t="s">
        <v>73</v>
      </c>
      <c r="I7151" s="1">
        <v>0</v>
      </c>
      <c r="J7151" s="1" t="s">
        <v>615</v>
      </c>
      <c r="K7151" s="1">
        <v>0.8</v>
      </c>
      <c r="L7151" s="1" t="s">
        <v>75</v>
      </c>
      <c r="M7151" s="1">
        <v>0</v>
      </c>
      <c r="O7151" s="1">
        <v>0</v>
      </c>
      <c r="Q7151" s="1">
        <v>0</v>
      </c>
      <c r="S7151" s="1">
        <v>0</v>
      </c>
      <c r="U7151" s="1">
        <v>0</v>
      </c>
      <c r="W7151" s="1">
        <v>0</v>
      </c>
      <c r="Y7151" s="1">
        <v>0</v>
      </c>
      <c r="AA7151" s="1">
        <v>0</v>
      </c>
      <c r="AC7151" s="1">
        <v>0</v>
      </c>
      <c r="AE7151" s="1">
        <v>0</v>
      </c>
      <c r="AG7151" s="1">
        <v>2</v>
      </c>
      <c r="AH7151" s="1">
        <v>7999.99</v>
      </c>
    </row>
    <row r="7152" spans="1:34">
      <c r="A7152" s="1" t="s">
        <v>18267</v>
      </c>
      <c r="B7152" s="1" t="s">
        <v>18268</v>
      </c>
      <c r="C7152" s="1" t="s">
        <v>112</v>
      </c>
      <c r="D7152" s="1" t="s">
        <v>20853</v>
      </c>
      <c r="E7152" s="1">
        <v>44523</v>
      </c>
      <c r="F7152" s="1" t="s">
        <v>20854</v>
      </c>
      <c r="G7152" s="1" t="s">
        <v>72</v>
      </c>
      <c r="H7152" s="1" t="s">
        <v>65</v>
      </c>
      <c r="I7152" s="1">
        <v>0.7</v>
      </c>
      <c r="J7152" s="1" t="s">
        <v>75</v>
      </c>
      <c r="K7152" s="1">
        <v>0</v>
      </c>
      <c r="M7152" s="1">
        <v>0</v>
      </c>
      <c r="O7152" s="1">
        <v>0</v>
      </c>
      <c r="Q7152" s="1">
        <v>0</v>
      </c>
      <c r="S7152" s="1">
        <v>0</v>
      </c>
      <c r="U7152" s="1">
        <v>0</v>
      </c>
      <c r="W7152" s="1">
        <v>0</v>
      </c>
      <c r="Y7152" s="1">
        <v>0</v>
      </c>
      <c r="AA7152" s="1">
        <v>0</v>
      </c>
      <c r="AC7152" s="1">
        <v>0</v>
      </c>
      <c r="AE7152" s="1">
        <v>0</v>
      </c>
      <c r="AG7152" s="1">
        <v>1</v>
      </c>
      <c r="AH7152" s="1">
        <v>0</v>
      </c>
    </row>
    <row r="7153" spans="1:34">
      <c r="A7153" s="1" t="s">
        <v>18269</v>
      </c>
      <c r="B7153" s="1" t="s">
        <v>18270</v>
      </c>
      <c r="C7153" s="1" t="s">
        <v>98</v>
      </c>
      <c r="D7153" s="1">
        <v>3</v>
      </c>
      <c r="E7153" s="4">
        <v>44613</v>
      </c>
      <c r="F7153" s="1" t="s">
        <v>18271</v>
      </c>
      <c r="G7153" s="1" t="s">
        <v>80</v>
      </c>
      <c r="H7153" s="1" t="s">
        <v>73</v>
      </c>
      <c r="I7153" s="1">
        <v>0</v>
      </c>
      <c r="J7153" s="1" t="s">
        <v>89</v>
      </c>
      <c r="K7153" s="1">
        <v>0.4</v>
      </c>
      <c r="L7153" s="1" t="s">
        <v>82</v>
      </c>
      <c r="M7153" s="1">
        <v>0.5</v>
      </c>
      <c r="N7153" s="1" t="s">
        <v>83</v>
      </c>
      <c r="O7153" s="1">
        <v>0.6</v>
      </c>
      <c r="P7153" s="1" t="s">
        <v>84</v>
      </c>
      <c r="Q7153" s="1">
        <v>0.7</v>
      </c>
      <c r="R7153" s="1" t="s">
        <v>85</v>
      </c>
      <c r="S7153" s="1">
        <v>0</v>
      </c>
      <c r="U7153" s="1">
        <v>0</v>
      </c>
      <c r="W7153" s="1">
        <v>0</v>
      </c>
      <c r="Y7153" s="1">
        <v>0</v>
      </c>
      <c r="AA7153" s="1">
        <v>0</v>
      </c>
      <c r="AC7153" s="1">
        <v>0</v>
      </c>
      <c r="AE7153" s="1">
        <v>0</v>
      </c>
      <c r="AG7153" s="1">
        <v>4</v>
      </c>
      <c r="AH7153" s="1">
        <v>12000</v>
      </c>
    </row>
    <row r="7154" spans="1:34">
      <c r="A7154" s="1" t="s">
        <v>18272</v>
      </c>
      <c r="B7154" s="1" t="s">
        <v>18273</v>
      </c>
      <c r="C7154" s="1" t="s">
        <v>423</v>
      </c>
      <c r="D7154" s="1">
        <v>5</v>
      </c>
      <c r="E7154" s="4">
        <v>44685</v>
      </c>
      <c r="F7154" s="1" t="s">
        <v>18274</v>
      </c>
      <c r="G7154" s="1" t="s">
        <v>80</v>
      </c>
      <c r="H7154" s="1" t="s">
        <v>65</v>
      </c>
      <c r="I7154" s="1">
        <v>0.8</v>
      </c>
      <c r="J7154" s="1" t="s">
        <v>75</v>
      </c>
      <c r="K7154" s="1">
        <v>0</v>
      </c>
      <c r="M7154" s="1">
        <v>0</v>
      </c>
      <c r="O7154" s="1">
        <v>0</v>
      </c>
      <c r="Q7154" s="1">
        <v>0</v>
      </c>
      <c r="S7154" s="1">
        <v>0</v>
      </c>
      <c r="U7154" s="1">
        <v>0</v>
      </c>
      <c r="W7154" s="1">
        <v>0</v>
      </c>
      <c r="Y7154" s="1">
        <v>0</v>
      </c>
      <c r="AA7154" s="1">
        <v>0</v>
      </c>
      <c r="AC7154" s="1">
        <v>0</v>
      </c>
      <c r="AE7154" s="1">
        <v>0</v>
      </c>
      <c r="AG7154" s="1">
        <v>1</v>
      </c>
      <c r="AH7154" s="1">
        <v>0</v>
      </c>
    </row>
    <row r="7155" spans="1:34">
      <c r="A7155" s="1" t="s">
        <v>18275</v>
      </c>
      <c r="B7155" s="1" t="s">
        <v>18276</v>
      </c>
      <c r="C7155" s="1" t="s">
        <v>64</v>
      </c>
      <c r="D7155" s="1">
        <v>59</v>
      </c>
      <c r="E7155" s="1">
        <v>44186</v>
      </c>
      <c r="F7155" s="1" t="s">
        <v>20332</v>
      </c>
      <c r="G7155" s="1" t="s">
        <v>72</v>
      </c>
      <c r="H7155" s="1" t="s">
        <v>73</v>
      </c>
      <c r="I7155" s="1">
        <v>0</v>
      </c>
      <c r="J7155" s="1" t="s">
        <v>1267</v>
      </c>
      <c r="K7155" s="1">
        <v>0.7</v>
      </c>
      <c r="L7155" s="1" t="s">
        <v>75</v>
      </c>
      <c r="M7155" s="1">
        <v>0</v>
      </c>
      <c r="O7155" s="1">
        <v>0</v>
      </c>
      <c r="Q7155" s="1">
        <v>0</v>
      </c>
      <c r="S7155" s="1">
        <v>0</v>
      </c>
      <c r="U7155" s="1">
        <v>0</v>
      </c>
      <c r="W7155" s="1">
        <v>0</v>
      </c>
      <c r="Y7155" s="1">
        <v>0</v>
      </c>
      <c r="AA7155" s="1">
        <v>0</v>
      </c>
      <c r="AC7155" s="1">
        <v>0</v>
      </c>
      <c r="AE7155" s="1">
        <v>0</v>
      </c>
      <c r="AG7155" s="1">
        <v>2</v>
      </c>
      <c r="AH7155" s="1">
        <v>6000</v>
      </c>
    </row>
    <row r="7156" spans="1:34">
      <c r="A7156" s="1" t="s">
        <v>18277</v>
      </c>
      <c r="B7156" s="1" t="s">
        <v>18278</v>
      </c>
      <c r="C7156" s="1" t="s">
        <v>98</v>
      </c>
      <c r="D7156" s="1">
        <v>26</v>
      </c>
      <c r="E7156" s="1">
        <v>40602</v>
      </c>
      <c r="F7156" s="1" t="s">
        <v>20332</v>
      </c>
      <c r="G7156" s="1" t="s">
        <v>72</v>
      </c>
      <c r="H7156" s="1" t="s">
        <v>65</v>
      </c>
      <c r="I7156" s="1">
        <v>0.4</v>
      </c>
      <c r="J7156" s="1" t="s">
        <v>75</v>
      </c>
      <c r="K7156" s="1">
        <v>0</v>
      </c>
      <c r="M7156" s="1">
        <v>0</v>
      </c>
      <c r="O7156" s="1">
        <v>0</v>
      </c>
      <c r="Q7156" s="1">
        <v>0</v>
      </c>
      <c r="S7156" s="1">
        <v>0</v>
      </c>
      <c r="U7156" s="1">
        <v>0</v>
      </c>
      <c r="W7156" s="1">
        <v>0</v>
      </c>
      <c r="Y7156" s="1">
        <v>0</v>
      </c>
      <c r="AA7156" s="1">
        <v>0</v>
      </c>
      <c r="AC7156" s="1">
        <v>0</v>
      </c>
      <c r="AE7156" s="1">
        <v>0</v>
      </c>
      <c r="AG7156" s="1">
        <v>1</v>
      </c>
      <c r="AH7156" s="1">
        <v>0</v>
      </c>
    </row>
    <row r="7157" spans="1:34">
      <c r="A7157" s="1" t="s">
        <v>18279</v>
      </c>
      <c r="B7157" s="1" t="s">
        <v>18280</v>
      </c>
      <c r="C7157" s="1" t="s">
        <v>964</v>
      </c>
      <c r="D7157" s="1">
        <v>5</v>
      </c>
      <c r="E7157" s="1">
        <v>44285</v>
      </c>
      <c r="F7157" s="1" t="s">
        <v>20332</v>
      </c>
      <c r="G7157" s="1" t="s">
        <v>72</v>
      </c>
      <c r="H7157" s="1" t="s">
        <v>65</v>
      </c>
      <c r="I7157" s="1">
        <v>0.5</v>
      </c>
      <c r="J7157" s="1" t="s">
        <v>75</v>
      </c>
      <c r="K7157" s="1">
        <v>0</v>
      </c>
      <c r="M7157" s="1">
        <v>0</v>
      </c>
      <c r="O7157" s="1">
        <v>0</v>
      </c>
      <c r="Q7157" s="1">
        <v>0</v>
      </c>
      <c r="S7157" s="1">
        <v>0</v>
      </c>
      <c r="U7157" s="1">
        <v>0</v>
      </c>
      <c r="W7157" s="1">
        <v>0</v>
      </c>
      <c r="Y7157" s="1">
        <v>0</v>
      </c>
      <c r="AA7157" s="1">
        <v>0</v>
      </c>
      <c r="AC7157" s="1">
        <v>0</v>
      </c>
      <c r="AE7157" s="1">
        <v>0</v>
      </c>
      <c r="AG7157" s="1">
        <v>1</v>
      </c>
      <c r="AH7157" s="1">
        <v>0</v>
      </c>
    </row>
    <row r="7158" spans="1:34">
      <c r="A7158" s="1" t="s">
        <v>18281</v>
      </c>
      <c r="B7158" s="1" t="s">
        <v>18282</v>
      </c>
      <c r="C7158" s="1" t="s">
        <v>115</v>
      </c>
      <c r="D7158" s="1">
        <v>15</v>
      </c>
      <c r="E7158" s="4">
        <v>44712</v>
      </c>
      <c r="F7158" s="1" t="s">
        <v>18283</v>
      </c>
      <c r="G7158" s="1" t="s">
        <v>72</v>
      </c>
      <c r="H7158" s="1" t="s">
        <v>65</v>
      </c>
      <c r="I7158" s="1">
        <v>0.8</v>
      </c>
      <c r="J7158" s="1" t="s">
        <v>75</v>
      </c>
      <c r="K7158" s="1">
        <v>0</v>
      </c>
      <c r="M7158" s="1">
        <v>0</v>
      </c>
      <c r="O7158" s="1">
        <v>0</v>
      </c>
      <c r="Q7158" s="1">
        <v>0</v>
      </c>
      <c r="S7158" s="1">
        <v>0</v>
      </c>
      <c r="U7158" s="1">
        <v>0</v>
      </c>
      <c r="W7158" s="1">
        <v>0</v>
      </c>
      <c r="Y7158" s="1">
        <v>0</v>
      </c>
      <c r="AA7158" s="1">
        <v>0</v>
      </c>
      <c r="AC7158" s="1">
        <v>0</v>
      </c>
      <c r="AE7158" s="1">
        <v>0</v>
      </c>
      <c r="AG7158" s="1">
        <v>1</v>
      </c>
      <c r="AH7158" s="1">
        <v>0</v>
      </c>
    </row>
    <row r="7159" spans="1:34">
      <c r="A7159" s="1" t="s">
        <v>18284</v>
      </c>
      <c r="B7159" s="1" t="s">
        <v>18285</v>
      </c>
      <c r="C7159" s="1" t="s">
        <v>506</v>
      </c>
      <c r="D7159" s="1">
        <v>44</v>
      </c>
      <c r="E7159" s="1">
        <v>41911</v>
      </c>
      <c r="F7159" s="1" t="s">
        <v>20332</v>
      </c>
      <c r="G7159" s="1" t="s">
        <v>72</v>
      </c>
      <c r="H7159" s="1" t="s">
        <v>65</v>
      </c>
      <c r="I7159" s="1">
        <v>0.8</v>
      </c>
      <c r="J7159" s="1" t="s">
        <v>75</v>
      </c>
      <c r="K7159" s="1">
        <v>0</v>
      </c>
      <c r="M7159" s="1">
        <v>0</v>
      </c>
      <c r="O7159" s="1">
        <v>0</v>
      </c>
      <c r="Q7159" s="1">
        <v>0</v>
      </c>
      <c r="S7159" s="1">
        <v>0</v>
      </c>
      <c r="U7159" s="1">
        <v>0</v>
      </c>
      <c r="W7159" s="1">
        <v>0</v>
      </c>
      <c r="Y7159" s="1">
        <v>0</v>
      </c>
      <c r="AA7159" s="1">
        <v>0</v>
      </c>
      <c r="AC7159" s="1">
        <v>0</v>
      </c>
      <c r="AE7159" s="1">
        <v>0</v>
      </c>
      <c r="AG7159" s="1">
        <v>1</v>
      </c>
      <c r="AH7159" s="1">
        <v>0</v>
      </c>
    </row>
    <row r="7160" spans="1:34">
      <c r="A7160" s="1" t="s">
        <v>18286</v>
      </c>
      <c r="B7160" s="1" t="s">
        <v>18287</v>
      </c>
      <c r="C7160" s="1" t="s">
        <v>369</v>
      </c>
      <c r="D7160" s="1">
        <v>5</v>
      </c>
      <c r="E7160" s="1">
        <v>44313</v>
      </c>
      <c r="F7160" s="1" t="s">
        <v>20332</v>
      </c>
      <c r="G7160" s="1" t="s">
        <v>72</v>
      </c>
      <c r="H7160" s="1" t="s">
        <v>65</v>
      </c>
      <c r="I7160" s="1">
        <v>0.7</v>
      </c>
      <c r="J7160" s="1" t="s">
        <v>75</v>
      </c>
      <c r="K7160" s="1">
        <v>0</v>
      </c>
      <c r="M7160" s="1">
        <v>0</v>
      </c>
      <c r="O7160" s="1">
        <v>0</v>
      </c>
      <c r="Q7160" s="1">
        <v>0</v>
      </c>
      <c r="S7160" s="1">
        <v>0</v>
      </c>
      <c r="U7160" s="1">
        <v>0</v>
      </c>
      <c r="W7160" s="1">
        <v>0</v>
      </c>
      <c r="Y7160" s="1">
        <v>0</v>
      </c>
      <c r="AA7160" s="1">
        <v>0</v>
      </c>
      <c r="AC7160" s="1">
        <v>0</v>
      </c>
      <c r="AE7160" s="1">
        <v>0</v>
      </c>
      <c r="AG7160" s="1">
        <v>1</v>
      </c>
      <c r="AH7160" s="1">
        <v>0</v>
      </c>
    </row>
    <row r="7161" spans="1:34">
      <c r="A7161" s="1" t="s">
        <v>18288</v>
      </c>
      <c r="B7161" s="1" t="s">
        <v>18289</v>
      </c>
      <c r="C7161" s="1" t="s">
        <v>327</v>
      </c>
      <c r="D7161" s="1">
        <v>2</v>
      </c>
      <c r="E7161" s="4">
        <v>44614</v>
      </c>
      <c r="F7161" s="1" t="s">
        <v>18290</v>
      </c>
      <c r="G7161" s="1" t="s">
        <v>80</v>
      </c>
      <c r="H7161" s="1" t="s">
        <v>73</v>
      </c>
      <c r="I7161" s="1">
        <v>0</v>
      </c>
      <c r="J7161" s="1" t="s">
        <v>81</v>
      </c>
      <c r="K7161" s="1">
        <v>0.4</v>
      </c>
      <c r="L7161" s="1" t="s">
        <v>82</v>
      </c>
      <c r="M7161" s="1">
        <v>0.5</v>
      </c>
      <c r="N7161" s="1" t="s">
        <v>83</v>
      </c>
      <c r="O7161" s="1">
        <v>0.6</v>
      </c>
      <c r="P7161" s="1" t="s">
        <v>84</v>
      </c>
      <c r="Q7161" s="1">
        <v>0.8</v>
      </c>
      <c r="R7161" s="1" t="s">
        <v>85</v>
      </c>
      <c r="S7161" s="1">
        <v>0</v>
      </c>
      <c r="U7161" s="1">
        <v>0</v>
      </c>
      <c r="W7161" s="1">
        <v>0</v>
      </c>
      <c r="Y7161" s="1">
        <v>0</v>
      </c>
      <c r="AA7161" s="1">
        <v>0</v>
      </c>
      <c r="AC7161" s="1">
        <v>0</v>
      </c>
      <c r="AE7161" s="1">
        <v>0</v>
      </c>
      <c r="AG7161" s="1">
        <v>4</v>
      </c>
      <c r="AH7161" s="1">
        <v>15000</v>
      </c>
    </row>
    <row r="7162" spans="1:34">
      <c r="A7162" s="1" t="s">
        <v>18291</v>
      </c>
      <c r="B7162" s="1" t="s">
        <v>18292</v>
      </c>
      <c r="C7162" s="1" t="s">
        <v>896</v>
      </c>
      <c r="H7162" s="1" t="s">
        <v>65</v>
      </c>
      <c r="I7162" s="1" t="s">
        <v>66</v>
      </c>
      <c r="V7162" s="1" t="s">
        <v>67</v>
      </c>
    </row>
    <row r="7163" spans="1:34">
      <c r="A7163" s="1" t="s">
        <v>18293</v>
      </c>
      <c r="B7163" s="1" t="s">
        <v>18294</v>
      </c>
      <c r="C7163" s="1" t="s">
        <v>6618</v>
      </c>
      <c r="D7163" s="1">
        <v>33</v>
      </c>
      <c r="E7163" s="1">
        <v>42219</v>
      </c>
      <c r="F7163" s="1" t="s">
        <v>20332</v>
      </c>
      <c r="G7163" s="1" t="s">
        <v>72</v>
      </c>
      <c r="H7163" s="1" t="s">
        <v>73</v>
      </c>
      <c r="I7163" s="1">
        <v>0</v>
      </c>
      <c r="J7163" s="1" t="s">
        <v>1194</v>
      </c>
      <c r="K7163" s="1">
        <v>0.8</v>
      </c>
      <c r="L7163" s="1" t="s">
        <v>75</v>
      </c>
      <c r="M7163" s="1">
        <v>0</v>
      </c>
      <c r="O7163" s="1">
        <v>0</v>
      </c>
      <c r="Q7163" s="1">
        <v>0</v>
      </c>
      <c r="S7163" s="1">
        <v>0</v>
      </c>
      <c r="U7163" s="1">
        <v>0</v>
      </c>
      <c r="W7163" s="1">
        <v>0</v>
      </c>
      <c r="Y7163" s="1">
        <v>0</v>
      </c>
      <c r="AA7163" s="1">
        <v>0</v>
      </c>
      <c r="AC7163" s="1">
        <v>0</v>
      </c>
      <c r="AE7163" s="1">
        <v>0</v>
      </c>
      <c r="AG7163" s="1">
        <v>2</v>
      </c>
      <c r="AH7163" s="1">
        <v>12500</v>
      </c>
    </row>
    <row r="7164" spans="1:34">
      <c r="A7164" s="1" t="s">
        <v>18295</v>
      </c>
      <c r="B7164" s="1" t="s">
        <v>18296</v>
      </c>
      <c r="C7164" s="1" t="s">
        <v>185</v>
      </c>
      <c r="D7164" s="1">
        <v>8</v>
      </c>
      <c r="E7164" s="1">
        <v>43553</v>
      </c>
      <c r="F7164" s="1" t="s">
        <v>20332</v>
      </c>
      <c r="G7164" s="1" t="s">
        <v>72</v>
      </c>
      <c r="H7164" s="1" t="s">
        <v>73</v>
      </c>
      <c r="I7164" s="1">
        <v>0</v>
      </c>
      <c r="J7164" s="1" t="s">
        <v>1640</v>
      </c>
      <c r="K7164" s="1">
        <v>0.8</v>
      </c>
      <c r="L7164" s="1" t="s">
        <v>75</v>
      </c>
      <c r="M7164" s="1">
        <v>0</v>
      </c>
      <c r="O7164" s="1">
        <v>0</v>
      </c>
      <c r="Q7164" s="1">
        <v>0</v>
      </c>
      <c r="S7164" s="1">
        <v>0</v>
      </c>
      <c r="U7164" s="1">
        <v>0</v>
      </c>
      <c r="W7164" s="1">
        <v>0</v>
      </c>
      <c r="Y7164" s="1">
        <v>0</v>
      </c>
      <c r="AA7164" s="1">
        <v>0</v>
      </c>
      <c r="AC7164" s="1">
        <v>0</v>
      </c>
      <c r="AE7164" s="1">
        <v>0</v>
      </c>
      <c r="AG7164" s="1">
        <v>2</v>
      </c>
      <c r="AH7164" s="1">
        <v>7499.99</v>
      </c>
    </row>
    <row r="7165" spans="1:34">
      <c r="A7165" s="1" t="s">
        <v>18297</v>
      </c>
      <c r="B7165" s="1" t="s">
        <v>18298</v>
      </c>
      <c r="C7165" s="1" t="s">
        <v>163</v>
      </c>
      <c r="D7165" s="1">
        <v>5</v>
      </c>
      <c r="E7165" s="4">
        <v>44635</v>
      </c>
      <c r="F7165" s="1" t="s">
        <v>18299</v>
      </c>
      <c r="G7165" s="1" t="s">
        <v>72</v>
      </c>
      <c r="H7165" s="1" t="s">
        <v>73</v>
      </c>
      <c r="I7165" s="1">
        <v>0</v>
      </c>
      <c r="J7165" s="1" t="s">
        <v>81</v>
      </c>
      <c r="K7165" s="1">
        <v>0.6</v>
      </c>
      <c r="L7165" s="1" t="s">
        <v>75</v>
      </c>
      <c r="M7165" s="1">
        <v>0</v>
      </c>
      <c r="O7165" s="1">
        <v>0</v>
      </c>
      <c r="Q7165" s="1">
        <v>0</v>
      </c>
      <c r="S7165" s="1">
        <v>0</v>
      </c>
      <c r="U7165" s="1">
        <v>0</v>
      </c>
      <c r="W7165" s="1">
        <v>0</v>
      </c>
      <c r="Y7165" s="1">
        <v>0</v>
      </c>
      <c r="AA7165" s="1">
        <v>0</v>
      </c>
      <c r="AC7165" s="1">
        <v>0</v>
      </c>
      <c r="AE7165" s="1">
        <v>0</v>
      </c>
      <c r="AG7165" s="1">
        <v>2</v>
      </c>
      <c r="AH7165" s="1">
        <v>15000</v>
      </c>
    </row>
    <row r="7166" spans="1:34">
      <c r="A7166" s="1" t="s">
        <v>18300</v>
      </c>
      <c r="B7166" s="1" t="s">
        <v>18301</v>
      </c>
      <c r="C7166" s="1" t="s">
        <v>112</v>
      </c>
      <c r="D7166" s="1">
        <v>1</v>
      </c>
      <c r="E7166" s="4">
        <v>44592</v>
      </c>
      <c r="F7166" s="1" t="s">
        <v>18302</v>
      </c>
      <c r="G7166" s="1" t="s">
        <v>80</v>
      </c>
      <c r="H7166" s="1" t="s">
        <v>73</v>
      </c>
      <c r="I7166" s="1">
        <v>0.4</v>
      </c>
      <c r="J7166" s="1" t="s">
        <v>82</v>
      </c>
      <c r="K7166" s="1">
        <v>0.45</v>
      </c>
      <c r="L7166" s="1" t="s">
        <v>83</v>
      </c>
      <c r="M7166" s="1">
        <v>0.5</v>
      </c>
      <c r="N7166" s="1" t="s">
        <v>84</v>
      </c>
      <c r="O7166" s="1">
        <v>0.65</v>
      </c>
      <c r="P7166" s="1" t="s">
        <v>85</v>
      </c>
      <c r="Q7166" s="1">
        <v>0</v>
      </c>
      <c r="S7166" s="1">
        <v>0</v>
      </c>
      <c r="U7166" s="1">
        <v>0</v>
      </c>
      <c r="W7166" s="1">
        <v>0</v>
      </c>
      <c r="Y7166" s="1">
        <v>0</v>
      </c>
      <c r="AA7166" s="1">
        <v>0</v>
      </c>
      <c r="AC7166" s="1">
        <v>0</v>
      </c>
      <c r="AE7166" s="1">
        <v>0</v>
      </c>
      <c r="AG7166" s="1">
        <v>3</v>
      </c>
      <c r="AH7166" s="1">
        <v>0</v>
      </c>
    </row>
    <row r="7167" spans="1:34">
      <c r="A7167" s="1" t="s">
        <v>18303</v>
      </c>
      <c r="B7167" s="1" t="s">
        <v>18304</v>
      </c>
      <c r="C7167" s="1" t="s">
        <v>245</v>
      </c>
      <c r="H7167" s="1" t="s">
        <v>65</v>
      </c>
      <c r="I7167" s="1" t="s">
        <v>66</v>
      </c>
      <c r="V7167" s="1" t="s">
        <v>67</v>
      </c>
    </row>
    <row r="7168" spans="1:34">
      <c r="A7168" s="1" t="s">
        <v>18305</v>
      </c>
      <c r="B7168" s="1" t="s">
        <v>18306</v>
      </c>
      <c r="C7168" s="1" t="s">
        <v>369</v>
      </c>
      <c r="D7168" s="1">
        <v>6</v>
      </c>
      <c r="E7168" s="4">
        <v>44663</v>
      </c>
      <c r="F7168" s="1" t="s">
        <v>18307</v>
      </c>
      <c r="G7168" s="1" t="s">
        <v>80</v>
      </c>
      <c r="H7168" s="1" t="s">
        <v>73</v>
      </c>
      <c r="I7168" s="1">
        <v>0.52</v>
      </c>
      <c r="J7168" s="1" t="s">
        <v>82</v>
      </c>
      <c r="K7168" s="1">
        <v>0.6</v>
      </c>
      <c r="L7168" s="1" t="s">
        <v>83</v>
      </c>
      <c r="M7168" s="1">
        <v>0.72</v>
      </c>
      <c r="N7168" s="1" t="s">
        <v>84</v>
      </c>
      <c r="O7168" s="1">
        <v>0.8</v>
      </c>
      <c r="P7168" s="1" t="s">
        <v>85</v>
      </c>
      <c r="Q7168" s="1">
        <v>0</v>
      </c>
      <c r="S7168" s="1">
        <v>0</v>
      </c>
      <c r="U7168" s="1">
        <v>0</v>
      </c>
      <c r="W7168" s="1">
        <v>0</v>
      </c>
      <c r="Y7168" s="1">
        <v>0</v>
      </c>
      <c r="AA7168" s="1">
        <v>0</v>
      </c>
      <c r="AC7168" s="1">
        <v>0</v>
      </c>
      <c r="AE7168" s="1">
        <v>0</v>
      </c>
      <c r="AG7168" s="1">
        <v>3</v>
      </c>
      <c r="AH7168" s="1">
        <v>0</v>
      </c>
    </row>
    <row r="7169" spans="1:34">
      <c r="A7169" s="1" t="s">
        <v>18308</v>
      </c>
      <c r="B7169" s="1" t="s">
        <v>18309</v>
      </c>
      <c r="C7169" s="1" t="s">
        <v>350</v>
      </c>
      <c r="D7169" s="1">
        <v>48</v>
      </c>
      <c r="E7169" s="1">
        <v>44148</v>
      </c>
      <c r="F7169" s="1" t="s">
        <v>20332</v>
      </c>
      <c r="G7169" s="1" t="s">
        <v>72</v>
      </c>
      <c r="H7169" s="1" t="s">
        <v>73</v>
      </c>
      <c r="I7169" s="1">
        <v>0</v>
      </c>
      <c r="J7169" s="1" t="s">
        <v>89</v>
      </c>
      <c r="K7169" s="1">
        <v>0.8</v>
      </c>
      <c r="L7169" s="1" t="s">
        <v>75</v>
      </c>
      <c r="M7169" s="1">
        <v>0</v>
      </c>
      <c r="O7169" s="1">
        <v>0</v>
      </c>
      <c r="Q7169" s="1">
        <v>0</v>
      </c>
      <c r="S7169" s="1">
        <v>0</v>
      </c>
      <c r="U7169" s="1">
        <v>0</v>
      </c>
      <c r="W7169" s="1">
        <v>0</v>
      </c>
      <c r="Y7169" s="1">
        <v>0</v>
      </c>
      <c r="AA7169" s="1">
        <v>0</v>
      </c>
      <c r="AC7169" s="1">
        <v>0</v>
      </c>
      <c r="AE7169" s="1">
        <v>0</v>
      </c>
      <c r="AG7169" s="1">
        <v>2</v>
      </c>
      <c r="AH7169" s="1">
        <v>12000</v>
      </c>
    </row>
    <row r="7170" spans="1:34">
      <c r="A7170" s="1" t="s">
        <v>18310</v>
      </c>
      <c r="B7170" s="1" t="s">
        <v>18311</v>
      </c>
      <c r="C7170" s="1" t="s">
        <v>491</v>
      </c>
      <c r="D7170" s="1">
        <v>42</v>
      </c>
      <c r="E7170" s="1">
        <v>43447</v>
      </c>
      <c r="F7170" s="1" t="s">
        <v>20332</v>
      </c>
      <c r="G7170" s="1" t="s">
        <v>72</v>
      </c>
      <c r="H7170" s="1" t="s">
        <v>65</v>
      </c>
      <c r="I7170" s="1">
        <v>0.6</v>
      </c>
      <c r="J7170" s="1" t="s">
        <v>75</v>
      </c>
      <c r="K7170" s="1">
        <v>0</v>
      </c>
      <c r="M7170" s="1">
        <v>0</v>
      </c>
      <c r="O7170" s="1">
        <v>0</v>
      </c>
      <c r="Q7170" s="1">
        <v>0</v>
      </c>
      <c r="S7170" s="1">
        <v>0</v>
      </c>
      <c r="U7170" s="1">
        <v>0</v>
      </c>
      <c r="W7170" s="1">
        <v>0</v>
      </c>
      <c r="Y7170" s="1">
        <v>0</v>
      </c>
      <c r="AA7170" s="1">
        <v>0</v>
      </c>
      <c r="AC7170" s="1">
        <v>0</v>
      </c>
      <c r="AE7170" s="1">
        <v>0</v>
      </c>
      <c r="AG7170" s="1">
        <v>1</v>
      </c>
      <c r="AH7170" s="1">
        <v>0</v>
      </c>
    </row>
    <row r="7171" spans="1:34">
      <c r="A7171" s="1" t="s">
        <v>18312</v>
      </c>
      <c r="B7171" s="1" t="s">
        <v>18313</v>
      </c>
      <c r="C7171" s="1" t="s">
        <v>199</v>
      </c>
      <c r="D7171" s="1">
        <v>38</v>
      </c>
      <c r="E7171" s="1">
        <v>42224</v>
      </c>
      <c r="F7171" s="1" t="s">
        <v>20332</v>
      </c>
      <c r="G7171" s="1" t="s">
        <v>72</v>
      </c>
      <c r="H7171" s="1" t="s">
        <v>65</v>
      </c>
      <c r="I7171" s="1">
        <v>0.8</v>
      </c>
      <c r="J7171" s="1" t="s">
        <v>75</v>
      </c>
      <c r="K7171" s="1">
        <v>0</v>
      </c>
      <c r="M7171" s="1">
        <v>0</v>
      </c>
      <c r="O7171" s="1">
        <v>0</v>
      </c>
      <c r="Q7171" s="1">
        <v>0</v>
      </c>
      <c r="S7171" s="1">
        <v>0</v>
      </c>
      <c r="U7171" s="1">
        <v>0</v>
      </c>
      <c r="W7171" s="1">
        <v>0</v>
      </c>
      <c r="Y7171" s="1">
        <v>0</v>
      </c>
      <c r="AA7171" s="1">
        <v>0</v>
      </c>
      <c r="AC7171" s="1">
        <v>0</v>
      </c>
      <c r="AE7171" s="1">
        <v>0</v>
      </c>
      <c r="AG7171" s="1">
        <v>1</v>
      </c>
      <c r="AH7171" s="1">
        <v>0</v>
      </c>
    </row>
    <row r="7172" spans="1:34">
      <c r="A7172" s="1" t="s">
        <v>18314</v>
      </c>
      <c r="B7172" s="1" t="s">
        <v>18315</v>
      </c>
      <c r="C7172" s="1" t="s">
        <v>306</v>
      </c>
      <c r="D7172" s="1">
        <v>48</v>
      </c>
      <c r="E7172" s="4">
        <v>44559</v>
      </c>
      <c r="F7172" s="1" t="s">
        <v>18316</v>
      </c>
      <c r="G7172" s="1" t="s">
        <v>72</v>
      </c>
      <c r="H7172" s="1" t="s">
        <v>65</v>
      </c>
      <c r="I7172" s="1">
        <v>0.8</v>
      </c>
      <c r="J7172" s="1" t="s">
        <v>75</v>
      </c>
      <c r="K7172" s="1">
        <v>0</v>
      </c>
      <c r="M7172" s="1">
        <v>0</v>
      </c>
      <c r="O7172" s="1">
        <v>0</v>
      </c>
      <c r="Q7172" s="1">
        <v>0</v>
      </c>
      <c r="S7172" s="1">
        <v>0</v>
      </c>
      <c r="U7172" s="1">
        <v>0</v>
      </c>
      <c r="W7172" s="1">
        <v>0</v>
      </c>
      <c r="Y7172" s="1">
        <v>0</v>
      </c>
      <c r="AA7172" s="1">
        <v>0</v>
      </c>
      <c r="AC7172" s="1">
        <v>0</v>
      </c>
      <c r="AE7172" s="1">
        <v>0</v>
      </c>
      <c r="AG7172" s="1">
        <v>1</v>
      </c>
      <c r="AH7172" s="1">
        <v>0</v>
      </c>
    </row>
    <row r="7173" spans="1:34">
      <c r="A7173" s="1" t="s">
        <v>18317</v>
      </c>
      <c r="B7173" s="1" t="s">
        <v>18318</v>
      </c>
      <c r="C7173" s="1" t="s">
        <v>291</v>
      </c>
      <c r="D7173" s="1">
        <v>11</v>
      </c>
      <c r="E7173" s="4">
        <v>44651</v>
      </c>
      <c r="F7173" s="1" t="s">
        <v>18319</v>
      </c>
      <c r="G7173" s="1" t="s">
        <v>80</v>
      </c>
      <c r="H7173" s="1" t="s">
        <v>73</v>
      </c>
      <c r="I7173" s="1">
        <v>0</v>
      </c>
      <c r="J7173" s="1" t="s">
        <v>81</v>
      </c>
      <c r="K7173" s="1">
        <v>0.6</v>
      </c>
      <c r="L7173" s="1" t="s">
        <v>82</v>
      </c>
      <c r="M7173" s="1">
        <v>0.68</v>
      </c>
      <c r="N7173" s="1" t="s">
        <v>83</v>
      </c>
      <c r="O7173" s="1">
        <v>0.78</v>
      </c>
      <c r="P7173" s="1" t="s">
        <v>84</v>
      </c>
      <c r="Q7173" s="1">
        <v>0.8</v>
      </c>
      <c r="R7173" s="1" t="s">
        <v>85</v>
      </c>
      <c r="S7173" s="1">
        <v>0</v>
      </c>
      <c r="U7173" s="1">
        <v>0</v>
      </c>
      <c r="W7173" s="1">
        <v>0</v>
      </c>
      <c r="Y7173" s="1">
        <v>0</v>
      </c>
      <c r="AA7173" s="1">
        <v>0</v>
      </c>
      <c r="AC7173" s="1">
        <v>0</v>
      </c>
      <c r="AE7173" s="1">
        <v>0</v>
      </c>
      <c r="AG7173" s="1">
        <v>4</v>
      </c>
      <c r="AH7173" s="1">
        <v>15000</v>
      </c>
    </row>
    <row r="7174" spans="1:34">
      <c r="A7174" s="1" t="s">
        <v>18320</v>
      </c>
      <c r="B7174" s="1" t="s">
        <v>18321</v>
      </c>
      <c r="C7174" s="1" t="s">
        <v>193</v>
      </c>
      <c r="D7174" s="1">
        <v>14</v>
      </c>
      <c r="E7174" s="4">
        <v>44681</v>
      </c>
      <c r="F7174" s="1" t="s">
        <v>18322</v>
      </c>
      <c r="G7174" s="1" t="s">
        <v>80</v>
      </c>
      <c r="H7174" s="1" t="s">
        <v>65</v>
      </c>
      <c r="I7174" s="1">
        <v>0.4</v>
      </c>
      <c r="J7174" s="1" t="s">
        <v>75</v>
      </c>
      <c r="K7174" s="1">
        <v>0</v>
      </c>
      <c r="M7174" s="1">
        <v>0</v>
      </c>
      <c r="O7174" s="1">
        <v>0</v>
      </c>
      <c r="Q7174" s="1">
        <v>0</v>
      </c>
      <c r="S7174" s="1">
        <v>0</v>
      </c>
      <c r="U7174" s="1">
        <v>0</v>
      </c>
      <c r="W7174" s="1">
        <v>0</v>
      </c>
      <c r="Y7174" s="1">
        <v>0</v>
      </c>
      <c r="AA7174" s="1">
        <v>0</v>
      </c>
      <c r="AC7174" s="1">
        <v>0</v>
      </c>
      <c r="AE7174" s="1">
        <v>0</v>
      </c>
      <c r="AG7174" s="1">
        <v>1</v>
      </c>
      <c r="AH7174" s="1">
        <v>0</v>
      </c>
    </row>
    <row r="7175" spans="1:34">
      <c r="A7175" s="1" t="s">
        <v>18323</v>
      </c>
      <c r="B7175" s="1" t="s">
        <v>18324</v>
      </c>
      <c r="C7175" s="1" t="s">
        <v>146</v>
      </c>
      <c r="D7175" s="1">
        <v>21</v>
      </c>
      <c r="E7175" s="1">
        <v>44307</v>
      </c>
      <c r="F7175" s="1" t="s">
        <v>20332</v>
      </c>
      <c r="G7175" s="1" t="s">
        <v>72</v>
      </c>
      <c r="H7175" s="1" t="s">
        <v>65</v>
      </c>
      <c r="I7175" s="1">
        <v>0.5</v>
      </c>
      <c r="J7175" s="1" t="s">
        <v>75</v>
      </c>
      <c r="K7175" s="1">
        <v>0</v>
      </c>
      <c r="M7175" s="1">
        <v>0</v>
      </c>
      <c r="O7175" s="1">
        <v>0</v>
      </c>
      <c r="Q7175" s="1">
        <v>0</v>
      </c>
      <c r="S7175" s="1">
        <v>0</v>
      </c>
      <c r="U7175" s="1">
        <v>0</v>
      </c>
      <c r="W7175" s="1">
        <v>0</v>
      </c>
      <c r="Y7175" s="1">
        <v>0</v>
      </c>
      <c r="AA7175" s="1">
        <v>0</v>
      </c>
      <c r="AC7175" s="1">
        <v>0</v>
      </c>
      <c r="AE7175" s="1">
        <v>0</v>
      </c>
      <c r="AG7175" s="1">
        <v>1</v>
      </c>
      <c r="AH7175" s="1">
        <v>0</v>
      </c>
    </row>
    <row r="7176" spans="1:34">
      <c r="A7176" s="1" t="s">
        <v>18325</v>
      </c>
      <c r="B7176" s="1" t="s">
        <v>18326</v>
      </c>
      <c r="C7176" s="1" t="s">
        <v>327</v>
      </c>
      <c r="D7176" s="1">
        <v>3</v>
      </c>
      <c r="E7176" s="4">
        <v>44622</v>
      </c>
      <c r="F7176" s="1" t="s">
        <v>18327</v>
      </c>
      <c r="G7176" s="1" t="s">
        <v>80</v>
      </c>
      <c r="H7176" s="1" t="s">
        <v>73</v>
      </c>
      <c r="I7176" s="1">
        <v>0</v>
      </c>
      <c r="J7176" s="1" t="s">
        <v>434</v>
      </c>
      <c r="K7176" s="1">
        <v>0.8</v>
      </c>
      <c r="L7176" s="1" t="s">
        <v>75</v>
      </c>
      <c r="M7176" s="1">
        <v>0</v>
      </c>
      <c r="O7176" s="1">
        <v>0</v>
      </c>
      <c r="Q7176" s="1">
        <v>0</v>
      </c>
      <c r="S7176" s="1">
        <v>0</v>
      </c>
      <c r="U7176" s="1">
        <v>0</v>
      </c>
      <c r="W7176" s="1">
        <v>0</v>
      </c>
      <c r="Y7176" s="1">
        <v>0</v>
      </c>
      <c r="AA7176" s="1">
        <v>0</v>
      </c>
      <c r="AC7176" s="1">
        <v>0</v>
      </c>
      <c r="AE7176" s="1">
        <v>0</v>
      </c>
      <c r="AG7176" s="1">
        <v>2</v>
      </c>
      <c r="AH7176" s="1">
        <v>7500</v>
      </c>
    </row>
    <row r="7177" spans="1:34">
      <c r="A7177" s="1" t="s">
        <v>18328</v>
      </c>
      <c r="B7177" s="1" t="s">
        <v>18329</v>
      </c>
      <c r="C7177" s="1" t="s">
        <v>101</v>
      </c>
      <c r="D7177" s="1">
        <v>88</v>
      </c>
      <c r="E7177" s="1">
        <v>43452</v>
      </c>
      <c r="F7177" s="1" t="s">
        <v>20332</v>
      </c>
      <c r="G7177" s="1" t="s">
        <v>72</v>
      </c>
      <c r="H7177" s="1" t="s">
        <v>65</v>
      </c>
      <c r="I7177" s="1">
        <v>0.8</v>
      </c>
      <c r="J7177" s="1" t="s">
        <v>75</v>
      </c>
      <c r="K7177" s="1">
        <v>0</v>
      </c>
      <c r="M7177" s="1">
        <v>0</v>
      </c>
      <c r="O7177" s="1">
        <v>0</v>
      </c>
      <c r="Q7177" s="1">
        <v>0</v>
      </c>
      <c r="S7177" s="1">
        <v>0</v>
      </c>
      <c r="U7177" s="1">
        <v>0</v>
      </c>
      <c r="W7177" s="1">
        <v>0</v>
      </c>
      <c r="Y7177" s="1">
        <v>0</v>
      </c>
      <c r="AA7177" s="1">
        <v>0</v>
      </c>
      <c r="AC7177" s="1">
        <v>0</v>
      </c>
      <c r="AE7177" s="1">
        <v>0</v>
      </c>
      <c r="AG7177" s="1">
        <v>1</v>
      </c>
      <c r="AH7177" s="1">
        <v>0</v>
      </c>
    </row>
    <row r="7178" spans="1:34">
      <c r="A7178" s="1" t="s">
        <v>18330</v>
      </c>
      <c r="B7178" s="1" t="s">
        <v>18331</v>
      </c>
      <c r="C7178" s="1" t="s">
        <v>365</v>
      </c>
      <c r="D7178" s="1">
        <v>6</v>
      </c>
      <c r="E7178" s="4">
        <v>44656</v>
      </c>
      <c r="F7178" s="1" t="s">
        <v>18332</v>
      </c>
      <c r="G7178" s="1" t="s">
        <v>72</v>
      </c>
      <c r="H7178" s="1" t="s">
        <v>65</v>
      </c>
      <c r="I7178" s="1">
        <v>0.65</v>
      </c>
      <c r="J7178" s="1" t="s">
        <v>75</v>
      </c>
      <c r="K7178" s="1">
        <v>0</v>
      </c>
      <c r="M7178" s="1">
        <v>0</v>
      </c>
      <c r="O7178" s="1">
        <v>0</v>
      </c>
      <c r="Q7178" s="1">
        <v>0</v>
      </c>
      <c r="S7178" s="1">
        <v>0</v>
      </c>
      <c r="U7178" s="1">
        <v>0</v>
      </c>
      <c r="W7178" s="1">
        <v>0</v>
      </c>
      <c r="Y7178" s="1">
        <v>0</v>
      </c>
      <c r="AA7178" s="1">
        <v>0</v>
      </c>
      <c r="AC7178" s="1">
        <v>0</v>
      </c>
      <c r="AE7178" s="1">
        <v>0</v>
      </c>
      <c r="AG7178" s="1">
        <v>1</v>
      </c>
      <c r="AH7178" s="1">
        <v>0</v>
      </c>
    </row>
    <row r="7179" spans="1:34">
      <c r="A7179" s="1" t="s">
        <v>18333</v>
      </c>
      <c r="B7179" s="1" t="s">
        <v>18334</v>
      </c>
      <c r="C7179" s="1" t="s">
        <v>126</v>
      </c>
      <c r="D7179" s="1" t="s">
        <v>20855</v>
      </c>
      <c r="E7179" s="1">
        <v>39778</v>
      </c>
      <c r="F7179" s="1" t="s">
        <v>20332</v>
      </c>
      <c r="G7179" s="1" t="s">
        <v>1003</v>
      </c>
      <c r="H7179" s="1" t="s">
        <v>65</v>
      </c>
      <c r="I7179" s="1">
        <v>0</v>
      </c>
      <c r="J7179" s="1" t="s">
        <v>75</v>
      </c>
      <c r="K7179" s="1">
        <v>0</v>
      </c>
      <c r="M7179" s="1">
        <v>0</v>
      </c>
      <c r="O7179" s="1">
        <v>0</v>
      </c>
      <c r="Q7179" s="1">
        <v>0</v>
      </c>
      <c r="S7179" s="1">
        <v>0</v>
      </c>
      <c r="U7179" s="1">
        <v>0</v>
      </c>
      <c r="W7179" s="1">
        <v>0</v>
      </c>
      <c r="Y7179" s="1">
        <v>0</v>
      </c>
      <c r="AA7179" s="1">
        <v>0</v>
      </c>
      <c r="AC7179" s="1">
        <v>0</v>
      </c>
      <c r="AE7179" s="1">
        <v>0</v>
      </c>
      <c r="AG7179" s="1">
        <v>1</v>
      </c>
      <c r="AH7179" s="1">
        <v>0</v>
      </c>
    </row>
    <row r="7180" spans="1:34">
      <c r="A7180" s="1" t="s">
        <v>18335</v>
      </c>
      <c r="B7180" s="1" t="s">
        <v>18336</v>
      </c>
      <c r="C7180" s="1" t="s">
        <v>259</v>
      </c>
      <c r="D7180" s="1">
        <v>27</v>
      </c>
      <c r="E7180" s="4">
        <v>44712</v>
      </c>
      <c r="F7180" s="1" t="s">
        <v>18337</v>
      </c>
      <c r="G7180" s="1" t="s">
        <v>80</v>
      </c>
      <c r="H7180" s="1" t="s">
        <v>73</v>
      </c>
      <c r="I7180" s="1">
        <v>0</v>
      </c>
      <c r="J7180" s="1" t="s">
        <v>397</v>
      </c>
      <c r="K7180" s="1">
        <v>0.8</v>
      </c>
      <c r="L7180" s="1" t="s">
        <v>75</v>
      </c>
      <c r="M7180" s="1">
        <v>0</v>
      </c>
      <c r="O7180" s="1">
        <v>0</v>
      </c>
      <c r="Q7180" s="1">
        <v>0</v>
      </c>
      <c r="S7180" s="1">
        <v>0</v>
      </c>
      <c r="U7180" s="1">
        <v>0</v>
      </c>
      <c r="W7180" s="1">
        <v>0</v>
      </c>
      <c r="Y7180" s="1">
        <v>0</v>
      </c>
      <c r="AA7180" s="1">
        <v>0</v>
      </c>
      <c r="AC7180" s="1">
        <v>0</v>
      </c>
      <c r="AE7180" s="1">
        <v>0</v>
      </c>
      <c r="AG7180" s="1">
        <v>2</v>
      </c>
      <c r="AH7180" s="1">
        <v>8000</v>
      </c>
    </row>
    <row r="7181" spans="1:34">
      <c r="A7181" s="1" t="s">
        <v>18338</v>
      </c>
      <c r="B7181" s="1" t="s">
        <v>18339</v>
      </c>
      <c r="C7181" s="1" t="s">
        <v>108</v>
      </c>
      <c r="D7181" s="1">
        <v>25</v>
      </c>
      <c r="E7181" s="1">
        <v>44347</v>
      </c>
      <c r="F7181" s="1" t="s">
        <v>20332</v>
      </c>
      <c r="G7181" s="1" t="s">
        <v>72</v>
      </c>
      <c r="H7181" s="1" t="s">
        <v>65</v>
      </c>
      <c r="I7181" s="1">
        <v>0.5</v>
      </c>
      <c r="J7181" s="1" t="s">
        <v>75</v>
      </c>
      <c r="K7181" s="1">
        <v>0</v>
      </c>
      <c r="M7181" s="1">
        <v>0</v>
      </c>
      <c r="O7181" s="1">
        <v>0</v>
      </c>
      <c r="Q7181" s="1">
        <v>0</v>
      </c>
      <c r="S7181" s="1">
        <v>0</v>
      </c>
      <c r="U7181" s="1">
        <v>0</v>
      </c>
      <c r="W7181" s="1">
        <v>0</v>
      </c>
      <c r="Y7181" s="1">
        <v>0</v>
      </c>
      <c r="AA7181" s="1">
        <v>0</v>
      </c>
      <c r="AC7181" s="1">
        <v>0</v>
      </c>
      <c r="AE7181" s="1">
        <v>0</v>
      </c>
      <c r="AG7181" s="1">
        <v>1</v>
      </c>
      <c r="AH7181" s="1">
        <v>0</v>
      </c>
    </row>
    <row r="7182" spans="1:34">
      <c r="A7182" s="1" t="s">
        <v>18340</v>
      </c>
      <c r="B7182" s="1" t="s">
        <v>18341</v>
      </c>
      <c r="C7182" s="1" t="s">
        <v>248</v>
      </c>
      <c r="D7182" s="1">
        <v>20</v>
      </c>
      <c r="E7182" s="4">
        <v>44711</v>
      </c>
      <c r="F7182" s="1" t="s">
        <v>18342</v>
      </c>
      <c r="G7182" s="1" t="s">
        <v>80</v>
      </c>
      <c r="H7182" s="1" t="s">
        <v>73</v>
      </c>
      <c r="I7182" s="1">
        <v>0</v>
      </c>
      <c r="J7182" s="1" t="s">
        <v>81</v>
      </c>
      <c r="K7182" s="1">
        <v>0.8</v>
      </c>
      <c r="L7182" s="1" t="s">
        <v>75</v>
      </c>
      <c r="M7182" s="1">
        <v>0</v>
      </c>
      <c r="O7182" s="1">
        <v>0</v>
      </c>
      <c r="Q7182" s="1">
        <v>0</v>
      </c>
      <c r="S7182" s="1">
        <v>0</v>
      </c>
      <c r="U7182" s="1">
        <v>0</v>
      </c>
      <c r="W7182" s="1">
        <v>0</v>
      </c>
      <c r="Y7182" s="1">
        <v>0</v>
      </c>
      <c r="AA7182" s="1">
        <v>0</v>
      </c>
      <c r="AC7182" s="1">
        <v>0</v>
      </c>
      <c r="AE7182" s="1">
        <v>0</v>
      </c>
      <c r="AG7182" s="1">
        <v>2</v>
      </c>
      <c r="AH7182" s="1">
        <v>15000</v>
      </c>
    </row>
    <row r="7183" spans="1:34">
      <c r="A7183" s="1" t="s">
        <v>18343</v>
      </c>
      <c r="B7183" s="1" t="s">
        <v>18344</v>
      </c>
      <c r="C7183" s="1" t="s">
        <v>365</v>
      </c>
      <c r="D7183" s="1">
        <v>32</v>
      </c>
      <c r="E7183" s="1">
        <v>43454</v>
      </c>
      <c r="F7183" s="1" t="s">
        <v>20332</v>
      </c>
      <c r="G7183" s="1" t="s">
        <v>72</v>
      </c>
      <c r="H7183" s="1" t="s">
        <v>73</v>
      </c>
      <c r="I7183" s="1">
        <v>0</v>
      </c>
      <c r="J7183" s="1" t="s">
        <v>6593</v>
      </c>
      <c r="K7183" s="1">
        <v>0.8</v>
      </c>
      <c r="L7183" s="1" t="s">
        <v>75</v>
      </c>
      <c r="M7183" s="1">
        <v>0</v>
      </c>
      <c r="O7183" s="1">
        <v>0</v>
      </c>
      <c r="Q7183" s="1">
        <v>0</v>
      </c>
      <c r="S7183" s="1">
        <v>0</v>
      </c>
      <c r="U7183" s="1">
        <v>0</v>
      </c>
      <c r="W7183" s="1">
        <v>0</v>
      </c>
      <c r="Y7183" s="1">
        <v>0</v>
      </c>
      <c r="AA7183" s="1">
        <v>0</v>
      </c>
      <c r="AC7183" s="1">
        <v>0</v>
      </c>
      <c r="AE7183" s="1">
        <v>0</v>
      </c>
      <c r="AG7183" s="1">
        <v>2</v>
      </c>
      <c r="AH7183" s="1">
        <v>12499.99</v>
      </c>
    </row>
    <row r="7184" spans="1:34">
      <c r="A7184" s="1" t="s">
        <v>18345</v>
      </c>
      <c r="B7184" s="1" t="s">
        <v>18346</v>
      </c>
      <c r="C7184" s="1" t="s">
        <v>810</v>
      </c>
      <c r="D7184" s="1">
        <v>34</v>
      </c>
      <c r="E7184" s="4">
        <v>44558</v>
      </c>
      <c r="F7184" s="1" t="s">
        <v>18347</v>
      </c>
      <c r="G7184" s="1" t="s">
        <v>72</v>
      </c>
      <c r="H7184" s="1" t="s">
        <v>73</v>
      </c>
      <c r="I7184" s="1">
        <v>0</v>
      </c>
      <c r="J7184" s="1" t="s">
        <v>18348</v>
      </c>
      <c r="K7184" s="1">
        <v>0.5</v>
      </c>
      <c r="L7184" s="1" t="s">
        <v>75</v>
      </c>
      <c r="M7184" s="1">
        <v>0</v>
      </c>
      <c r="O7184" s="1">
        <v>0</v>
      </c>
      <c r="Q7184" s="1">
        <v>0</v>
      </c>
      <c r="S7184" s="1">
        <v>0</v>
      </c>
      <c r="U7184" s="1">
        <v>0</v>
      </c>
      <c r="W7184" s="1">
        <v>0</v>
      </c>
      <c r="Y7184" s="1">
        <v>0</v>
      </c>
      <c r="AA7184" s="1">
        <v>0</v>
      </c>
      <c r="AC7184" s="1">
        <v>0</v>
      </c>
      <c r="AE7184" s="1">
        <v>0</v>
      </c>
      <c r="AG7184" s="1">
        <v>2</v>
      </c>
      <c r="AH7184" s="1">
        <v>8900</v>
      </c>
    </row>
    <row r="7185" spans="1:34">
      <c r="A7185" s="1" t="s">
        <v>18349</v>
      </c>
      <c r="B7185" s="1" t="s">
        <v>18350</v>
      </c>
      <c r="C7185" s="1" t="s">
        <v>369</v>
      </c>
      <c r="D7185" s="1">
        <v>11</v>
      </c>
      <c r="E7185" s="4">
        <v>44618</v>
      </c>
      <c r="F7185" s="1" t="s">
        <v>18351</v>
      </c>
      <c r="G7185" s="1" t="s">
        <v>72</v>
      </c>
      <c r="H7185" s="1" t="s">
        <v>73</v>
      </c>
      <c r="I7185" s="1">
        <v>0</v>
      </c>
      <c r="J7185" s="1" t="s">
        <v>74</v>
      </c>
      <c r="K7185" s="1">
        <v>0.8</v>
      </c>
      <c r="L7185" s="1" t="s">
        <v>75</v>
      </c>
      <c r="M7185" s="1">
        <v>0</v>
      </c>
      <c r="O7185" s="1">
        <v>0</v>
      </c>
      <c r="Q7185" s="1">
        <v>0</v>
      </c>
      <c r="S7185" s="1">
        <v>0</v>
      </c>
      <c r="U7185" s="1">
        <v>0</v>
      </c>
      <c r="W7185" s="1">
        <v>0</v>
      </c>
      <c r="Y7185" s="1">
        <v>0</v>
      </c>
      <c r="AA7185" s="1">
        <v>0</v>
      </c>
      <c r="AC7185" s="1">
        <v>0</v>
      </c>
      <c r="AE7185" s="1">
        <v>0</v>
      </c>
      <c r="AG7185" s="1">
        <v>2</v>
      </c>
      <c r="AH7185" s="1">
        <v>10000</v>
      </c>
    </row>
    <row r="7186" spans="1:34">
      <c r="A7186" s="1" t="s">
        <v>18352</v>
      </c>
      <c r="B7186" s="1" t="s">
        <v>18353</v>
      </c>
      <c r="C7186" s="1" t="s">
        <v>172</v>
      </c>
      <c r="D7186" s="1">
        <v>12</v>
      </c>
      <c r="E7186" s="4">
        <v>44681</v>
      </c>
      <c r="F7186" s="1" t="s">
        <v>18354</v>
      </c>
      <c r="G7186" s="1" t="s">
        <v>72</v>
      </c>
      <c r="H7186" s="1" t="s">
        <v>73</v>
      </c>
      <c r="I7186" s="1">
        <v>0</v>
      </c>
      <c r="J7186" s="1" t="s">
        <v>434</v>
      </c>
      <c r="K7186" s="1">
        <v>0.8</v>
      </c>
      <c r="L7186" s="1" t="s">
        <v>75</v>
      </c>
      <c r="M7186" s="1">
        <v>0</v>
      </c>
      <c r="O7186" s="1">
        <v>0</v>
      </c>
      <c r="Q7186" s="1">
        <v>0</v>
      </c>
      <c r="S7186" s="1">
        <v>0</v>
      </c>
      <c r="U7186" s="1">
        <v>0</v>
      </c>
      <c r="W7186" s="1">
        <v>0</v>
      </c>
      <c r="Y7186" s="1">
        <v>0</v>
      </c>
      <c r="AA7186" s="1">
        <v>0</v>
      </c>
      <c r="AC7186" s="1">
        <v>0</v>
      </c>
      <c r="AE7186" s="1">
        <v>0</v>
      </c>
      <c r="AG7186" s="1">
        <v>2</v>
      </c>
      <c r="AH7186" s="1">
        <v>7500</v>
      </c>
    </row>
    <row r="7187" spans="1:34">
      <c r="A7187" s="1" t="s">
        <v>18355</v>
      </c>
      <c r="B7187" s="1" t="s">
        <v>18356</v>
      </c>
      <c r="C7187" s="1" t="s">
        <v>365</v>
      </c>
      <c r="D7187" s="1">
        <v>3</v>
      </c>
      <c r="E7187" s="4">
        <v>44634</v>
      </c>
      <c r="F7187" s="1" t="s">
        <v>18357</v>
      </c>
      <c r="G7187" s="1" t="s">
        <v>72</v>
      </c>
      <c r="H7187" s="1" t="s">
        <v>65</v>
      </c>
      <c r="I7187" s="1">
        <v>0.5</v>
      </c>
      <c r="J7187" s="1" t="s">
        <v>75</v>
      </c>
      <c r="K7187" s="1">
        <v>0</v>
      </c>
      <c r="M7187" s="1">
        <v>0</v>
      </c>
      <c r="O7187" s="1">
        <v>0</v>
      </c>
      <c r="Q7187" s="1">
        <v>0</v>
      </c>
      <c r="S7187" s="1">
        <v>0</v>
      </c>
      <c r="U7187" s="1">
        <v>0</v>
      </c>
      <c r="W7187" s="1">
        <v>0</v>
      </c>
      <c r="Y7187" s="1">
        <v>0</v>
      </c>
      <c r="AA7187" s="1">
        <v>0</v>
      </c>
      <c r="AC7187" s="1">
        <v>0</v>
      </c>
      <c r="AE7187" s="1">
        <v>0</v>
      </c>
      <c r="AG7187" s="1">
        <v>1</v>
      </c>
      <c r="AH7187" s="1">
        <v>0</v>
      </c>
    </row>
    <row r="7188" spans="1:34">
      <c r="A7188" s="1" t="s">
        <v>18358</v>
      </c>
      <c r="B7188" s="1" t="s">
        <v>18359</v>
      </c>
      <c r="C7188" s="1" t="s">
        <v>98</v>
      </c>
      <c r="D7188" s="1">
        <v>2</v>
      </c>
      <c r="E7188" s="4">
        <v>44635</v>
      </c>
      <c r="F7188" s="1" t="s">
        <v>18360</v>
      </c>
      <c r="G7188" s="1" t="s">
        <v>72</v>
      </c>
      <c r="H7188" s="1" t="s">
        <v>73</v>
      </c>
      <c r="I7188" s="1">
        <v>0</v>
      </c>
      <c r="J7188" s="1" t="s">
        <v>81</v>
      </c>
      <c r="K7188" s="1">
        <v>0.65</v>
      </c>
      <c r="L7188" s="1" t="s">
        <v>75</v>
      </c>
      <c r="M7188" s="1">
        <v>0</v>
      </c>
      <c r="O7188" s="1">
        <v>0</v>
      </c>
      <c r="Q7188" s="1">
        <v>0</v>
      </c>
      <c r="S7188" s="1">
        <v>0</v>
      </c>
      <c r="U7188" s="1">
        <v>0</v>
      </c>
      <c r="W7188" s="1">
        <v>0</v>
      </c>
      <c r="Y7188" s="1">
        <v>0</v>
      </c>
      <c r="AA7188" s="1">
        <v>0</v>
      </c>
      <c r="AC7188" s="1">
        <v>0</v>
      </c>
      <c r="AE7188" s="1">
        <v>0</v>
      </c>
      <c r="AG7188" s="1">
        <v>2</v>
      </c>
      <c r="AH7188" s="1">
        <v>15000</v>
      </c>
    </row>
    <row r="7189" spans="1:34">
      <c r="A7189" s="1" t="s">
        <v>18361</v>
      </c>
      <c r="B7189" s="1" t="s">
        <v>18362</v>
      </c>
      <c r="C7189" s="1" t="s">
        <v>126</v>
      </c>
      <c r="H7189" s="1" t="s">
        <v>65</v>
      </c>
      <c r="I7189" s="1" t="s">
        <v>66</v>
      </c>
      <c r="V7189" s="1" t="s">
        <v>67</v>
      </c>
    </row>
    <row r="7190" spans="1:34">
      <c r="A7190" s="1" t="s">
        <v>18363</v>
      </c>
      <c r="B7190" s="1" t="s">
        <v>18364</v>
      </c>
      <c r="C7190" s="1" t="s">
        <v>193</v>
      </c>
      <c r="D7190" s="1">
        <v>14</v>
      </c>
      <c r="E7190" s="4">
        <v>44711</v>
      </c>
      <c r="F7190" s="1" t="s">
        <v>18365</v>
      </c>
      <c r="G7190" s="1" t="s">
        <v>72</v>
      </c>
      <c r="H7190" s="1" t="s">
        <v>65</v>
      </c>
      <c r="I7190" s="1">
        <v>0.5</v>
      </c>
      <c r="J7190" s="1" t="s">
        <v>75</v>
      </c>
      <c r="K7190" s="1">
        <v>0</v>
      </c>
      <c r="M7190" s="1">
        <v>0</v>
      </c>
      <c r="O7190" s="1">
        <v>0</v>
      </c>
      <c r="Q7190" s="1">
        <v>0</v>
      </c>
      <c r="S7190" s="1">
        <v>0</v>
      </c>
      <c r="U7190" s="1">
        <v>0</v>
      </c>
      <c r="W7190" s="1">
        <v>0</v>
      </c>
      <c r="Y7190" s="1">
        <v>0</v>
      </c>
      <c r="AA7190" s="1">
        <v>0</v>
      </c>
      <c r="AC7190" s="1">
        <v>0</v>
      </c>
      <c r="AE7190" s="1">
        <v>0</v>
      </c>
      <c r="AG7190" s="1">
        <v>1</v>
      </c>
      <c r="AH7190" s="1">
        <v>0</v>
      </c>
    </row>
    <row r="7191" spans="1:34">
      <c r="A7191" s="1" t="s">
        <v>18366</v>
      </c>
      <c r="B7191" s="1" t="s">
        <v>18367</v>
      </c>
      <c r="C7191" s="1" t="s">
        <v>620</v>
      </c>
      <c r="D7191" s="1">
        <v>6</v>
      </c>
      <c r="E7191" s="1">
        <v>43992</v>
      </c>
      <c r="F7191" s="1" t="s">
        <v>20856</v>
      </c>
      <c r="G7191" s="1" t="s">
        <v>20341</v>
      </c>
      <c r="H7191" s="1" t="s">
        <v>73</v>
      </c>
      <c r="I7191" s="1">
        <v>0.2</v>
      </c>
      <c r="J7191" s="1" t="s">
        <v>82</v>
      </c>
      <c r="K7191" s="1">
        <v>0.25</v>
      </c>
      <c r="L7191" s="1" t="s">
        <v>83</v>
      </c>
      <c r="M7191" s="1">
        <v>0.4</v>
      </c>
      <c r="N7191" s="1" t="s">
        <v>84</v>
      </c>
      <c r="O7191" s="1">
        <v>0.45</v>
      </c>
      <c r="P7191" s="1" t="s">
        <v>85</v>
      </c>
      <c r="Q7191" s="1">
        <v>0</v>
      </c>
      <c r="S7191" s="1">
        <v>0</v>
      </c>
      <c r="U7191" s="1">
        <v>0</v>
      </c>
      <c r="W7191" s="1">
        <v>0</v>
      </c>
      <c r="Y7191" s="1">
        <v>0</v>
      </c>
      <c r="AA7191" s="1">
        <v>0</v>
      </c>
      <c r="AC7191" s="1">
        <v>0</v>
      </c>
      <c r="AE7191" s="1">
        <v>0</v>
      </c>
      <c r="AG7191" s="1">
        <v>3</v>
      </c>
      <c r="AH7191" s="1">
        <v>0</v>
      </c>
    </row>
    <row r="7192" spans="1:34">
      <c r="A7192" s="1" t="s">
        <v>18368</v>
      </c>
      <c r="B7192" s="1" t="s">
        <v>18369</v>
      </c>
      <c r="C7192" s="1" t="s">
        <v>132</v>
      </c>
      <c r="D7192" s="1">
        <v>13</v>
      </c>
      <c r="E7192" s="1">
        <v>44036</v>
      </c>
      <c r="F7192" s="1" t="s">
        <v>20332</v>
      </c>
      <c r="G7192" s="1" t="s">
        <v>72</v>
      </c>
      <c r="H7192" s="1" t="s">
        <v>65</v>
      </c>
      <c r="I7192" s="1">
        <v>0.6</v>
      </c>
      <c r="J7192" s="1" t="s">
        <v>75</v>
      </c>
      <c r="K7192" s="1">
        <v>0</v>
      </c>
      <c r="M7192" s="1">
        <v>0</v>
      </c>
      <c r="O7192" s="1">
        <v>0</v>
      </c>
      <c r="Q7192" s="1">
        <v>0</v>
      </c>
      <c r="S7192" s="1">
        <v>0</v>
      </c>
      <c r="U7192" s="1">
        <v>0</v>
      </c>
      <c r="W7192" s="1">
        <v>0</v>
      </c>
      <c r="Y7192" s="1">
        <v>0</v>
      </c>
      <c r="AA7192" s="1">
        <v>0</v>
      </c>
      <c r="AC7192" s="1">
        <v>0</v>
      </c>
      <c r="AE7192" s="1">
        <v>0</v>
      </c>
      <c r="AG7192" s="1">
        <v>1</v>
      </c>
      <c r="AH7192" s="1">
        <v>0</v>
      </c>
    </row>
    <row r="7193" spans="1:34">
      <c r="A7193" s="1" t="s">
        <v>18370</v>
      </c>
      <c r="B7193" s="1" t="s">
        <v>18371</v>
      </c>
      <c r="C7193" s="1" t="s">
        <v>322</v>
      </c>
      <c r="D7193" s="1">
        <v>22</v>
      </c>
      <c r="E7193" s="1">
        <v>41915</v>
      </c>
      <c r="F7193" s="1" t="s">
        <v>20332</v>
      </c>
      <c r="G7193" s="1" t="s">
        <v>72</v>
      </c>
      <c r="H7193" s="1" t="s">
        <v>65</v>
      </c>
      <c r="I7193" s="1">
        <v>0.8</v>
      </c>
      <c r="J7193" s="1" t="s">
        <v>75</v>
      </c>
      <c r="K7193" s="1">
        <v>0</v>
      </c>
      <c r="M7193" s="1">
        <v>0</v>
      </c>
      <c r="O7193" s="1">
        <v>0</v>
      </c>
      <c r="Q7193" s="1">
        <v>0</v>
      </c>
      <c r="S7193" s="1">
        <v>0</v>
      </c>
      <c r="U7193" s="1">
        <v>0</v>
      </c>
      <c r="W7193" s="1">
        <v>0</v>
      </c>
      <c r="Y7193" s="1">
        <v>0</v>
      </c>
      <c r="AA7193" s="1">
        <v>0</v>
      </c>
      <c r="AC7193" s="1">
        <v>0</v>
      </c>
      <c r="AE7193" s="1">
        <v>0</v>
      </c>
      <c r="AG7193" s="1">
        <v>1</v>
      </c>
      <c r="AH7193" s="1">
        <v>0</v>
      </c>
    </row>
    <row r="7194" spans="1:34">
      <c r="A7194" s="1" t="s">
        <v>18372</v>
      </c>
      <c r="B7194" s="1" t="s">
        <v>18373</v>
      </c>
      <c r="C7194" s="1" t="s">
        <v>506</v>
      </c>
      <c r="D7194" s="1">
        <v>18</v>
      </c>
      <c r="E7194" s="1">
        <v>41089</v>
      </c>
      <c r="F7194" s="1" t="s">
        <v>20332</v>
      </c>
      <c r="G7194" s="1" t="s">
        <v>72</v>
      </c>
      <c r="H7194" s="1" t="s">
        <v>73</v>
      </c>
      <c r="I7194" s="1">
        <v>0</v>
      </c>
      <c r="J7194" s="1" t="s">
        <v>1640</v>
      </c>
      <c r="K7194" s="1">
        <v>0.7</v>
      </c>
      <c r="L7194" s="1" t="s">
        <v>75</v>
      </c>
      <c r="M7194" s="1">
        <v>0</v>
      </c>
      <c r="O7194" s="1">
        <v>0</v>
      </c>
      <c r="Q7194" s="1">
        <v>0</v>
      </c>
      <c r="S7194" s="1">
        <v>0</v>
      </c>
      <c r="U7194" s="1">
        <v>0</v>
      </c>
      <c r="W7194" s="1">
        <v>0</v>
      </c>
      <c r="Y7194" s="1">
        <v>0</v>
      </c>
      <c r="AA7194" s="1">
        <v>0</v>
      </c>
      <c r="AC7194" s="1">
        <v>0</v>
      </c>
      <c r="AE7194" s="1">
        <v>0</v>
      </c>
      <c r="AG7194" s="1">
        <v>2</v>
      </c>
      <c r="AH7194" s="1">
        <v>7499.99</v>
      </c>
    </row>
    <row r="7195" spans="1:34">
      <c r="A7195" s="1" t="s">
        <v>18374</v>
      </c>
      <c r="B7195" s="1" t="s">
        <v>18375</v>
      </c>
      <c r="C7195" s="1" t="s">
        <v>903</v>
      </c>
      <c r="H7195" s="1" t="s">
        <v>65</v>
      </c>
      <c r="I7195" s="1" t="s">
        <v>66</v>
      </c>
      <c r="V7195" s="1" t="s">
        <v>67</v>
      </c>
    </row>
    <row r="7196" spans="1:34">
      <c r="A7196" s="1" t="s">
        <v>18376</v>
      </c>
      <c r="B7196" s="1" t="s">
        <v>18377</v>
      </c>
      <c r="C7196" s="1" t="s">
        <v>245</v>
      </c>
      <c r="H7196" s="1" t="s">
        <v>65</v>
      </c>
      <c r="I7196" s="1" t="s">
        <v>66</v>
      </c>
      <c r="V7196" s="1" t="s">
        <v>67</v>
      </c>
    </row>
    <row r="7197" spans="1:34">
      <c r="A7197" s="1" t="s">
        <v>18378</v>
      </c>
      <c r="B7197" s="1" t="s">
        <v>18379</v>
      </c>
      <c r="C7197" s="1" t="s">
        <v>1153</v>
      </c>
      <c r="D7197" s="1">
        <v>13</v>
      </c>
      <c r="E7197" s="4">
        <v>44712</v>
      </c>
      <c r="F7197" s="1" t="s">
        <v>18380</v>
      </c>
      <c r="G7197" s="1" t="s">
        <v>72</v>
      </c>
      <c r="H7197" s="1" t="s">
        <v>73</v>
      </c>
      <c r="I7197" s="1">
        <v>0</v>
      </c>
      <c r="J7197" s="1" t="s">
        <v>89</v>
      </c>
      <c r="K7197" s="1">
        <v>0.8</v>
      </c>
      <c r="L7197" s="1" t="s">
        <v>75</v>
      </c>
      <c r="M7197" s="1">
        <v>0</v>
      </c>
      <c r="O7197" s="1">
        <v>0</v>
      </c>
      <c r="Q7197" s="1">
        <v>0</v>
      </c>
      <c r="S7197" s="1">
        <v>0</v>
      </c>
      <c r="U7197" s="1">
        <v>0</v>
      </c>
      <c r="W7197" s="1">
        <v>0</v>
      </c>
      <c r="Y7197" s="1">
        <v>0</v>
      </c>
      <c r="AA7197" s="1">
        <v>0</v>
      </c>
      <c r="AC7197" s="1">
        <v>0</v>
      </c>
      <c r="AE7197" s="1">
        <v>0</v>
      </c>
      <c r="AG7197" s="1">
        <v>2</v>
      </c>
      <c r="AH7197" s="1">
        <v>12000</v>
      </c>
    </row>
    <row r="7198" spans="1:34">
      <c r="A7198" s="1" t="s">
        <v>18381</v>
      </c>
      <c r="B7198" s="1" t="s">
        <v>18382</v>
      </c>
      <c r="C7198" s="1" t="s">
        <v>152</v>
      </c>
      <c r="D7198" s="1">
        <v>6</v>
      </c>
      <c r="E7198" s="1">
        <v>44315</v>
      </c>
      <c r="F7198" s="1" t="s">
        <v>20332</v>
      </c>
      <c r="G7198" s="1" t="s">
        <v>72</v>
      </c>
      <c r="H7198" s="1" t="s">
        <v>65</v>
      </c>
      <c r="I7198" s="1">
        <v>0.2</v>
      </c>
      <c r="J7198" s="1" t="s">
        <v>75</v>
      </c>
      <c r="K7198" s="1">
        <v>0</v>
      </c>
      <c r="M7198" s="1">
        <v>0</v>
      </c>
      <c r="O7198" s="1">
        <v>0</v>
      </c>
      <c r="Q7198" s="1">
        <v>0</v>
      </c>
      <c r="S7198" s="1">
        <v>0</v>
      </c>
      <c r="U7198" s="1">
        <v>0</v>
      </c>
      <c r="W7198" s="1">
        <v>0</v>
      </c>
      <c r="Y7198" s="1">
        <v>0</v>
      </c>
      <c r="AA7198" s="1">
        <v>0</v>
      </c>
      <c r="AC7198" s="1">
        <v>0</v>
      </c>
      <c r="AE7198" s="1">
        <v>0</v>
      </c>
      <c r="AG7198" s="1">
        <v>1</v>
      </c>
      <c r="AH7198" s="1">
        <v>0</v>
      </c>
    </row>
    <row r="7199" spans="1:34">
      <c r="A7199" s="1" t="s">
        <v>18383</v>
      </c>
      <c r="B7199" s="1" t="s">
        <v>18384</v>
      </c>
      <c r="C7199" s="1" t="s">
        <v>70</v>
      </c>
      <c r="D7199" s="1">
        <v>2</v>
      </c>
      <c r="E7199" s="4">
        <v>44655</v>
      </c>
      <c r="F7199" s="1" t="s">
        <v>18385</v>
      </c>
      <c r="G7199" s="1" t="s">
        <v>72</v>
      </c>
      <c r="H7199" s="1" t="s">
        <v>65</v>
      </c>
      <c r="I7199" s="1">
        <v>0.2</v>
      </c>
      <c r="J7199" s="1" t="s">
        <v>75</v>
      </c>
      <c r="K7199" s="1">
        <v>0</v>
      </c>
      <c r="M7199" s="1">
        <v>0</v>
      </c>
      <c r="O7199" s="1">
        <v>0</v>
      </c>
      <c r="Q7199" s="1">
        <v>0</v>
      </c>
      <c r="S7199" s="1">
        <v>0</v>
      </c>
      <c r="U7199" s="1">
        <v>0</v>
      </c>
      <c r="W7199" s="1">
        <v>0</v>
      </c>
      <c r="Y7199" s="1">
        <v>0</v>
      </c>
      <c r="AA7199" s="1">
        <v>0</v>
      </c>
      <c r="AC7199" s="1">
        <v>0</v>
      </c>
      <c r="AE7199" s="1">
        <v>0</v>
      </c>
      <c r="AG7199" s="1">
        <v>1</v>
      </c>
      <c r="AH7199" s="1">
        <v>0</v>
      </c>
    </row>
    <row r="7200" spans="1:34">
      <c r="A7200" s="1" t="s">
        <v>18386</v>
      </c>
      <c r="B7200" s="1" t="s">
        <v>18387</v>
      </c>
      <c r="C7200" s="1" t="s">
        <v>423</v>
      </c>
      <c r="H7200" s="1" t="s">
        <v>65</v>
      </c>
      <c r="I7200" s="1" t="s">
        <v>66</v>
      </c>
      <c r="V7200" s="1" t="s">
        <v>67</v>
      </c>
    </row>
    <row r="7201" spans="1:34">
      <c r="A7201" s="1" t="s">
        <v>18388</v>
      </c>
      <c r="B7201" s="1" t="s">
        <v>18389</v>
      </c>
      <c r="C7201" s="1" t="s">
        <v>98</v>
      </c>
      <c r="D7201" s="1">
        <v>6</v>
      </c>
      <c r="E7201" s="1">
        <v>43537</v>
      </c>
      <c r="F7201" s="1" t="s">
        <v>20332</v>
      </c>
      <c r="G7201" s="1" t="s">
        <v>72</v>
      </c>
      <c r="H7201" s="1" t="s">
        <v>73</v>
      </c>
      <c r="I7201" s="1">
        <v>0</v>
      </c>
      <c r="J7201" s="1" t="s">
        <v>74</v>
      </c>
      <c r="K7201" s="1">
        <v>0.5</v>
      </c>
      <c r="L7201" s="1" t="s">
        <v>75</v>
      </c>
      <c r="M7201" s="1">
        <v>0</v>
      </c>
      <c r="O7201" s="1">
        <v>0</v>
      </c>
      <c r="Q7201" s="1">
        <v>0</v>
      </c>
      <c r="S7201" s="1">
        <v>0</v>
      </c>
      <c r="U7201" s="1">
        <v>0</v>
      </c>
      <c r="W7201" s="1">
        <v>0</v>
      </c>
      <c r="Y7201" s="1">
        <v>0</v>
      </c>
      <c r="AA7201" s="1">
        <v>0</v>
      </c>
      <c r="AC7201" s="1">
        <v>0</v>
      </c>
      <c r="AE7201" s="1">
        <v>0</v>
      </c>
      <c r="AG7201" s="1">
        <v>2</v>
      </c>
      <c r="AH7201" s="1">
        <v>10000</v>
      </c>
    </row>
    <row r="7202" spans="1:34">
      <c r="A7202" s="1" t="s">
        <v>18390</v>
      </c>
      <c r="B7202" s="1" t="s">
        <v>18391</v>
      </c>
      <c r="C7202" s="1" t="s">
        <v>185</v>
      </c>
      <c r="D7202" s="1">
        <v>15</v>
      </c>
      <c r="E7202" s="4">
        <v>44712</v>
      </c>
      <c r="F7202" s="1" t="s">
        <v>18392</v>
      </c>
      <c r="G7202" s="1" t="s">
        <v>72</v>
      </c>
      <c r="H7202" s="1" t="s">
        <v>73</v>
      </c>
      <c r="I7202" s="1">
        <v>0</v>
      </c>
      <c r="J7202" s="1" t="s">
        <v>74</v>
      </c>
      <c r="K7202" s="1">
        <v>0.8</v>
      </c>
      <c r="L7202" s="1" t="s">
        <v>75</v>
      </c>
      <c r="M7202" s="1">
        <v>0</v>
      </c>
      <c r="O7202" s="1">
        <v>0</v>
      </c>
      <c r="Q7202" s="1">
        <v>0</v>
      </c>
      <c r="S7202" s="1">
        <v>0</v>
      </c>
      <c r="U7202" s="1">
        <v>0</v>
      </c>
      <c r="W7202" s="1">
        <v>0</v>
      </c>
      <c r="Y7202" s="1">
        <v>0</v>
      </c>
      <c r="AA7202" s="1">
        <v>0</v>
      </c>
      <c r="AC7202" s="1">
        <v>0</v>
      </c>
      <c r="AE7202" s="1">
        <v>0</v>
      </c>
      <c r="AG7202" s="1">
        <v>2</v>
      </c>
      <c r="AH7202" s="1">
        <v>10000</v>
      </c>
    </row>
    <row r="7203" spans="1:34">
      <c r="A7203" s="1" t="s">
        <v>18393</v>
      </c>
      <c r="B7203" s="1" t="s">
        <v>18394</v>
      </c>
      <c r="C7203" s="1" t="s">
        <v>903</v>
      </c>
      <c r="D7203" s="1">
        <v>4</v>
      </c>
      <c r="E7203" s="4">
        <v>44616</v>
      </c>
      <c r="F7203" s="1" t="s">
        <v>18395</v>
      </c>
      <c r="G7203" s="1" t="s">
        <v>80</v>
      </c>
      <c r="H7203" s="1" t="s">
        <v>65</v>
      </c>
      <c r="I7203" s="1">
        <v>0.4</v>
      </c>
      <c r="J7203" s="1" t="s">
        <v>75</v>
      </c>
      <c r="K7203" s="1">
        <v>0</v>
      </c>
      <c r="M7203" s="1">
        <v>0</v>
      </c>
      <c r="O7203" s="1">
        <v>0</v>
      </c>
      <c r="Q7203" s="1">
        <v>0</v>
      </c>
      <c r="S7203" s="1">
        <v>0</v>
      </c>
      <c r="U7203" s="1">
        <v>0</v>
      </c>
      <c r="W7203" s="1">
        <v>0</v>
      </c>
      <c r="Y7203" s="1">
        <v>0</v>
      </c>
      <c r="AA7203" s="1">
        <v>0</v>
      </c>
      <c r="AC7203" s="1">
        <v>0</v>
      </c>
      <c r="AE7203" s="1">
        <v>0</v>
      </c>
      <c r="AG7203" s="1">
        <v>1</v>
      </c>
      <c r="AH7203" s="1">
        <v>0</v>
      </c>
    </row>
    <row r="7204" spans="1:34">
      <c r="A7204" s="1" t="s">
        <v>18396</v>
      </c>
      <c r="B7204" s="1" t="s">
        <v>18397</v>
      </c>
      <c r="C7204" s="1" t="s">
        <v>3535</v>
      </c>
      <c r="H7204" s="1" t="s">
        <v>65</v>
      </c>
      <c r="I7204" s="1" t="s">
        <v>66</v>
      </c>
      <c r="V7204" s="1" t="s">
        <v>67</v>
      </c>
    </row>
    <row r="7205" spans="1:34">
      <c r="A7205" s="1" t="s">
        <v>18398</v>
      </c>
      <c r="B7205" s="1" t="s">
        <v>18399</v>
      </c>
      <c r="C7205" s="1" t="s">
        <v>95</v>
      </c>
      <c r="D7205" s="1">
        <v>11</v>
      </c>
      <c r="E7205" s="4">
        <v>44708</v>
      </c>
      <c r="F7205" s="1" t="s">
        <v>18400</v>
      </c>
      <c r="G7205" s="1" t="s">
        <v>72</v>
      </c>
      <c r="H7205" s="1" t="s">
        <v>65</v>
      </c>
      <c r="I7205" s="1">
        <v>0.8</v>
      </c>
      <c r="J7205" s="1" t="s">
        <v>75</v>
      </c>
      <c r="K7205" s="1">
        <v>0</v>
      </c>
      <c r="M7205" s="1">
        <v>0</v>
      </c>
      <c r="O7205" s="1">
        <v>0</v>
      </c>
      <c r="Q7205" s="1">
        <v>0</v>
      </c>
      <c r="S7205" s="1">
        <v>0</v>
      </c>
      <c r="U7205" s="1">
        <v>0</v>
      </c>
      <c r="W7205" s="1">
        <v>0</v>
      </c>
      <c r="Y7205" s="1">
        <v>0</v>
      </c>
      <c r="AA7205" s="1">
        <v>0</v>
      </c>
      <c r="AC7205" s="1">
        <v>0</v>
      </c>
      <c r="AE7205" s="1">
        <v>0</v>
      </c>
      <c r="AG7205" s="1">
        <v>1</v>
      </c>
      <c r="AH7205" s="1">
        <v>0</v>
      </c>
    </row>
    <row r="7206" spans="1:34">
      <c r="A7206" s="1" t="s">
        <v>18401</v>
      </c>
      <c r="B7206" s="1" t="s">
        <v>18402</v>
      </c>
      <c r="C7206" s="1" t="s">
        <v>115</v>
      </c>
      <c r="D7206" s="1">
        <v>19</v>
      </c>
      <c r="E7206" s="1">
        <v>44063</v>
      </c>
      <c r="F7206" s="1" t="s">
        <v>20332</v>
      </c>
      <c r="G7206" s="1" t="s">
        <v>72</v>
      </c>
      <c r="H7206" s="1" t="s">
        <v>65</v>
      </c>
      <c r="I7206" s="1">
        <v>0.8</v>
      </c>
      <c r="J7206" s="1" t="s">
        <v>75</v>
      </c>
      <c r="K7206" s="1">
        <v>0</v>
      </c>
      <c r="M7206" s="1">
        <v>0</v>
      </c>
      <c r="O7206" s="1">
        <v>0</v>
      </c>
      <c r="Q7206" s="1">
        <v>0</v>
      </c>
      <c r="S7206" s="1">
        <v>0</v>
      </c>
      <c r="U7206" s="1">
        <v>0</v>
      </c>
      <c r="W7206" s="1">
        <v>0</v>
      </c>
      <c r="Y7206" s="1">
        <v>0</v>
      </c>
      <c r="AA7206" s="1">
        <v>0</v>
      </c>
      <c r="AC7206" s="1">
        <v>0</v>
      </c>
      <c r="AE7206" s="1">
        <v>0</v>
      </c>
      <c r="AG7206" s="1">
        <v>1</v>
      </c>
      <c r="AH7206" s="1">
        <v>0</v>
      </c>
    </row>
    <row r="7207" spans="1:34">
      <c r="A7207" s="1" t="s">
        <v>18403</v>
      </c>
      <c r="B7207" s="1" t="s">
        <v>18404</v>
      </c>
      <c r="C7207" s="1" t="s">
        <v>491</v>
      </c>
      <c r="H7207" s="1" t="s">
        <v>65</v>
      </c>
      <c r="I7207" s="1" t="s">
        <v>66</v>
      </c>
      <c r="V7207" s="1" t="s">
        <v>67</v>
      </c>
    </row>
    <row r="7208" spans="1:34">
      <c r="A7208" s="1" t="s">
        <v>18405</v>
      </c>
      <c r="B7208" s="1" t="s">
        <v>18406</v>
      </c>
      <c r="C7208" s="1" t="s">
        <v>287</v>
      </c>
      <c r="D7208" s="1">
        <v>25</v>
      </c>
      <c r="E7208" s="4">
        <v>44707</v>
      </c>
      <c r="F7208" s="1" t="s">
        <v>18407</v>
      </c>
      <c r="G7208" s="1" t="s">
        <v>80</v>
      </c>
      <c r="H7208" s="1" t="s">
        <v>73</v>
      </c>
      <c r="I7208" s="1">
        <v>0</v>
      </c>
      <c r="J7208" s="1" t="s">
        <v>1194</v>
      </c>
      <c r="K7208" s="1">
        <v>0.7</v>
      </c>
      <c r="L7208" s="1" t="s">
        <v>82</v>
      </c>
      <c r="M7208" s="1">
        <v>0.7</v>
      </c>
      <c r="N7208" s="1" t="s">
        <v>83</v>
      </c>
      <c r="O7208" s="1">
        <v>0.7</v>
      </c>
      <c r="P7208" s="1" t="s">
        <v>84</v>
      </c>
      <c r="Q7208" s="1">
        <v>0.75</v>
      </c>
      <c r="R7208" s="1" t="s">
        <v>85</v>
      </c>
      <c r="S7208" s="1">
        <v>0</v>
      </c>
      <c r="U7208" s="1">
        <v>0</v>
      </c>
      <c r="W7208" s="1">
        <v>0</v>
      </c>
      <c r="Y7208" s="1">
        <v>0</v>
      </c>
      <c r="AA7208" s="1">
        <v>0</v>
      </c>
      <c r="AC7208" s="1">
        <v>0</v>
      </c>
      <c r="AE7208" s="1">
        <v>0</v>
      </c>
      <c r="AG7208" s="1">
        <v>4</v>
      </c>
      <c r="AH7208" s="1">
        <v>12500</v>
      </c>
    </row>
    <row r="7209" spans="1:34">
      <c r="A7209" s="1" t="s">
        <v>18408</v>
      </c>
      <c r="B7209" s="1" t="s">
        <v>18409</v>
      </c>
      <c r="C7209" s="1" t="s">
        <v>491</v>
      </c>
      <c r="D7209" s="1">
        <v>7</v>
      </c>
      <c r="E7209" s="1">
        <v>37699</v>
      </c>
      <c r="F7209" s="1" t="s">
        <v>20332</v>
      </c>
      <c r="G7209" s="1" t="s">
        <v>72</v>
      </c>
      <c r="H7209" s="1" t="s">
        <v>65</v>
      </c>
      <c r="I7209" s="1">
        <v>0.5</v>
      </c>
      <c r="J7209" s="1" t="s">
        <v>75</v>
      </c>
      <c r="K7209" s="1">
        <v>0</v>
      </c>
      <c r="M7209" s="1">
        <v>0</v>
      </c>
      <c r="O7209" s="1">
        <v>0</v>
      </c>
      <c r="Q7209" s="1">
        <v>0</v>
      </c>
      <c r="S7209" s="1">
        <v>0</v>
      </c>
      <c r="U7209" s="1">
        <v>0</v>
      </c>
      <c r="W7209" s="1">
        <v>0</v>
      </c>
      <c r="Y7209" s="1">
        <v>0</v>
      </c>
      <c r="AA7209" s="1">
        <v>0</v>
      </c>
      <c r="AC7209" s="1">
        <v>0</v>
      </c>
      <c r="AE7209" s="1">
        <v>0</v>
      </c>
      <c r="AG7209" s="1">
        <v>1</v>
      </c>
      <c r="AH7209" s="1">
        <v>0</v>
      </c>
    </row>
    <row r="7210" spans="1:34">
      <c r="A7210" s="1" t="s">
        <v>18410</v>
      </c>
      <c r="B7210" s="1" t="s">
        <v>18411</v>
      </c>
      <c r="C7210" s="1" t="s">
        <v>327</v>
      </c>
      <c r="D7210" s="1">
        <v>50</v>
      </c>
      <c r="E7210" s="1">
        <v>44039</v>
      </c>
      <c r="F7210" s="1" t="s">
        <v>20332</v>
      </c>
      <c r="G7210" s="1" t="s">
        <v>72</v>
      </c>
      <c r="H7210" s="1" t="s">
        <v>65</v>
      </c>
      <c r="I7210" s="1">
        <v>0.2</v>
      </c>
      <c r="J7210" s="1" t="s">
        <v>75</v>
      </c>
      <c r="K7210" s="1">
        <v>0</v>
      </c>
      <c r="M7210" s="1">
        <v>0</v>
      </c>
      <c r="O7210" s="1">
        <v>0</v>
      </c>
      <c r="Q7210" s="1">
        <v>0</v>
      </c>
      <c r="S7210" s="1">
        <v>0</v>
      </c>
      <c r="U7210" s="1">
        <v>0</v>
      </c>
      <c r="W7210" s="1">
        <v>0</v>
      </c>
      <c r="Y7210" s="1">
        <v>0</v>
      </c>
      <c r="AA7210" s="1">
        <v>0</v>
      </c>
      <c r="AC7210" s="1">
        <v>0</v>
      </c>
      <c r="AE7210" s="1">
        <v>0</v>
      </c>
      <c r="AG7210" s="1">
        <v>1</v>
      </c>
      <c r="AH7210" s="1">
        <v>0</v>
      </c>
    </row>
    <row r="7211" spans="1:34">
      <c r="A7211" s="1" t="s">
        <v>18412</v>
      </c>
      <c r="B7211" s="1" t="s">
        <v>18413</v>
      </c>
      <c r="C7211" s="1" t="s">
        <v>506</v>
      </c>
      <c r="D7211" s="1">
        <v>25</v>
      </c>
      <c r="E7211" s="1">
        <v>39590</v>
      </c>
      <c r="F7211" s="1" t="s">
        <v>20332</v>
      </c>
      <c r="G7211" s="1" t="s">
        <v>72</v>
      </c>
      <c r="H7211" s="1" t="s">
        <v>65</v>
      </c>
      <c r="I7211" s="1">
        <v>0.8</v>
      </c>
      <c r="J7211" s="1" t="s">
        <v>75</v>
      </c>
      <c r="K7211" s="1">
        <v>0</v>
      </c>
      <c r="M7211" s="1">
        <v>0</v>
      </c>
      <c r="O7211" s="1">
        <v>0</v>
      </c>
      <c r="Q7211" s="1">
        <v>0</v>
      </c>
      <c r="S7211" s="1">
        <v>0</v>
      </c>
      <c r="U7211" s="1">
        <v>0</v>
      </c>
      <c r="W7211" s="1">
        <v>0</v>
      </c>
      <c r="Y7211" s="1">
        <v>0</v>
      </c>
      <c r="AA7211" s="1">
        <v>0</v>
      </c>
      <c r="AC7211" s="1">
        <v>0</v>
      </c>
      <c r="AE7211" s="1">
        <v>0</v>
      </c>
      <c r="AG7211" s="1">
        <v>1</v>
      </c>
      <c r="AH7211" s="1">
        <v>0</v>
      </c>
    </row>
    <row r="7212" spans="1:34">
      <c r="A7212" s="1" t="s">
        <v>18414</v>
      </c>
      <c r="B7212" s="1" t="s">
        <v>18415</v>
      </c>
      <c r="C7212" s="1" t="s">
        <v>506</v>
      </c>
      <c r="D7212" s="1">
        <v>27</v>
      </c>
      <c r="E7212" s="1">
        <v>42215</v>
      </c>
      <c r="F7212" s="1" t="s">
        <v>20332</v>
      </c>
      <c r="G7212" s="1" t="s">
        <v>72</v>
      </c>
      <c r="H7212" s="1" t="s">
        <v>73</v>
      </c>
      <c r="I7212" s="1">
        <v>0</v>
      </c>
      <c r="J7212" s="1" t="s">
        <v>1640</v>
      </c>
      <c r="K7212" s="1">
        <v>0.6</v>
      </c>
      <c r="L7212" s="1" t="s">
        <v>75</v>
      </c>
      <c r="M7212" s="1">
        <v>0</v>
      </c>
      <c r="O7212" s="1">
        <v>0</v>
      </c>
      <c r="Q7212" s="1">
        <v>0</v>
      </c>
      <c r="S7212" s="1">
        <v>0</v>
      </c>
      <c r="U7212" s="1">
        <v>0</v>
      </c>
      <c r="W7212" s="1">
        <v>0</v>
      </c>
      <c r="Y7212" s="1">
        <v>0</v>
      </c>
      <c r="AA7212" s="1">
        <v>0</v>
      </c>
      <c r="AC7212" s="1">
        <v>0</v>
      </c>
      <c r="AE7212" s="1">
        <v>0</v>
      </c>
      <c r="AG7212" s="1">
        <v>2</v>
      </c>
      <c r="AH7212" s="1">
        <v>7499.99</v>
      </c>
    </row>
    <row r="7213" spans="1:34">
      <c r="A7213" s="1" t="s">
        <v>18416</v>
      </c>
      <c r="B7213" s="1" t="s">
        <v>18417</v>
      </c>
      <c r="C7213" s="1" t="s">
        <v>423</v>
      </c>
      <c r="D7213" s="1">
        <v>12</v>
      </c>
      <c r="E7213" s="4">
        <v>44711</v>
      </c>
      <c r="F7213" s="1" t="s">
        <v>18418</v>
      </c>
      <c r="G7213" s="1" t="s">
        <v>80</v>
      </c>
      <c r="H7213" s="1" t="s">
        <v>73</v>
      </c>
      <c r="I7213" s="1">
        <v>0</v>
      </c>
      <c r="J7213" s="1" t="s">
        <v>1697</v>
      </c>
      <c r="K7213" s="1">
        <v>0.4</v>
      </c>
      <c r="L7213" s="1" t="s">
        <v>82</v>
      </c>
      <c r="M7213" s="1">
        <v>0.6</v>
      </c>
      <c r="N7213" s="1" t="s">
        <v>83</v>
      </c>
      <c r="O7213" s="1">
        <v>0.7</v>
      </c>
      <c r="P7213" s="1" t="s">
        <v>84</v>
      </c>
      <c r="Q7213" s="1">
        <v>0.8</v>
      </c>
      <c r="R7213" s="1" t="s">
        <v>85</v>
      </c>
      <c r="S7213" s="1">
        <v>0</v>
      </c>
      <c r="U7213" s="1">
        <v>0</v>
      </c>
      <c r="W7213" s="1">
        <v>0</v>
      </c>
      <c r="Y7213" s="1">
        <v>0</v>
      </c>
      <c r="AA7213" s="1">
        <v>0</v>
      </c>
      <c r="AC7213" s="1">
        <v>0</v>
      </c>
      <c r="AE7213" s="1">
        <v>0</v>
      </c>
      <c r="AG7213" s="1">
        <v>4</v>
      </c>
      <c r="AH7213" s="1">
        <v>20000</v>
      </c>
    </row>
    <row r="7214" spans="1:34">
      <c r="A7214" s="1" t="s">
        <v>18419</v>
      </c>
      <c r="B7214" s="1" t="s">
        <v>18420</v>
      </c>
      <c r="C7214" s="1" t="s">
        <v>92</v>
      </c>
      <c r="D7214" s="1">
        <v>6</v>
      </c>
      <c r="E7214" s="1">
        <v>39528</v>
      </c>
      <c r="F7214" s="1" t="s">
        <v>20332</v>
      </c>
      <c r="G7214" s="1" t="s">
        <v>1003</v>
      </c>
      <c r="H7214" s="1" t="s">
        <v>65</v>
      </c>
      <c r="I7214" s="1">
        <v>0</v>
      </c>
      <c r="J7214" s="1" t="s">
        <v>75</v>
      </c>
      <c r="K7214" s="1">
        <v>0</v>
      </c>
      <c r="M7214" s="1">
        <v>0</v>
      </c>
      <c r="O7214" s="1">
        <v>0</v>
      </c>
      <c r="Q7214" s="1">
        <v>0</v>
      </c>
      <c r="S7214" s="1">
        <v>0</v>
      </c>
      <c r="U7214" s="1">
        <v>0</v>
      </c>
      <c r="W7214" s="1">
        <v>0</v>
      </c>
      <c r="Y7214" s="1">
        <v>0</v>
      </c>
      <c r="AA7214" s="1">
        <v>0</v>
      </c>
      <c r="AC7214" s="1">
        <v>0</v>
      </c>
      <c r="AE7214" s="1">
        <v>0</v>
      </c>
      <c r="AG7214" s="1">
        <v>1</v>
      </c>
      <c r="AH7214" s="1">
        <v>0</v>
      </c>
    </row>
    <row r="7215" spans="1:34">
      <c r="A7215" s="1" t="s">
        <v>18421</v>
      </c>
      <c r="B7215" s="1" t="s">
        <v>18422</v>
      </c>
      <c r="C7215" s="1" t="s">
        <v>896</v>
      </c>
      <c r="H7215" s="1" t="s">
        <v>65</v>
      </c>
      <c r="I7215" s="1" t="s">
        <v>66</v>
      </c>
      <c r="V7215" s="1" t="s">
        <v>67</v>
      </c>
    </row>
    <row r="7216" spans="1:34">
      <c r="A7216" s="1" t="s">
        <v>18423</v>
      </c>
      <c r="B7216" s="1" t="s">
        <v>18424</v>
      </c>
      <c r="C7216" s="1" t="s">
        <v>126</v>
      </c>
      <c r="H7216" s="1" t="s">
        <v>65</v>
      </c>
      <c r="I7216" s="1" t="s">
        <v>66</v>
      </c>
      <c r="V7216" s="1" t="s">
        <v>67</v>
      </c>
    </row>
    <row r="7217" spans="1:34">
      <c r="A7217" s="1" t="s">
        <v>18425</v>
      </c>
      <c r="B7217" s="1" t="s">
        <v>18426</v>
      </c>
      <c r="C7217" s="1" t="s">
        <v>1756</v>
      </c>
      <c r="D7217" s="1">
        <v>19</v>
      </c>
      <c r="E7217" s="1">
        <v>44103</v>
      </c>
      <c r="F7217" s="1" t="s">
        <v>20332</v>
      </c>
      <c r="G7217" s="1" t="s">
        <v>72</v>
      </c>
      <c r="H7217" s="1" t="s">
        <v>65</v>
      </c>
      <c r="I7217" s="1">
        <v>0.4</v>
      </c>
      <c r="J7217" s="1" t="s">
        <v>75</v>
      </c>
      <c r="K7217" s="1">
        <v>0</v>
      </c>
      <c r="M7217" s="1">
        <v>0</v>
      </c>
      <c r="O7217" s="1">
        <v>0</v>
      </c>
      <c r="Q7217" s="1">
        <v>0</v>
      </c>
      <c r="S7217" s="1">
        <v>0</v>
      </c>
      <c r="U7217" s="1">
        <v>0</v>
      </c>
      <c r="W7217" s="1">
        <v>0</v>
      </c>
      <c r="Y7217" s="1">
        <v>0</v>
      </c>
      <c r="AA7217" s="1">
        <v>0</v>
      </c>
      <c r="AC7217" s="1">
        <v>0</v>
      </c>
      <c r="AE7217" s="1">
        <v>0</v>
      </c>
      <c r="AG7217" s="1">
        <v>1</v>
      </c>
      <c r="AH7217" s="1">
        <v>0</v>
      </c>
    </row>
    <row r="7218" spans="1:34">
      <c r="A7218" s="1" t="s">
        <v>18427</v>
      </c>
      <c r="B7218" s="1" t="s">
        <v>18428</v>
      </c>
      <c r="C7218" s="1" t="s">
        <v>152</v>
      </c>
      <c r="D7218" s="1">
        <v>31</v>
      </c>
      <c r="E7218" s="1">
        <v>44188</v>
      </c>
      <c r="F7218" s="1" t="s">
        <v>20332</v>
      </c>
      <c r="G7218" s="1" t="s">
        <v>72</v>
      </c>
      <c r="H7218" s="1" t="s">
        <v>65</v>
      </c>
      <c r="I7218" s="1">
        <v>0.5</v>
      </c>
      <c r="J7218" s="1" t="s">
        <v>75</v>
      </c>
      <c r="K7218" s="1">
        <v>0</v>
      </c>
      <c r="M7218" s="1">
        <v>0</v>
      </c>
      <c r="O7218" s="1">
        <v>0</v>
      </c>
      <c r="Q7218" s="1">
        <v>0</v>
      </c>
      <c r="S7218" s="1">
        <v>0</v>
      </c>
      <c r="U7218" s="1">
        <v>0</v>
      </c>
      <c r="W7218" s="1">
        <v>0</v>
      </c>
      <c r="Y7218" s="1">
        <v>0</v>
      </c>
      <c r="AA7218" s="1">
        <v>0</v>
      </c>
      <c r="AC7218" s="1">
        <v>0</v>
      </c>
      <c r="AE7218" s="1">
        <v>0</v>
      </c>
      <c r="AG7218" s="1">
        <v>1</v>
      </c>
      <c r="AH7218" s="1">
        <v>0</v>
      </c>
    </row>
    <row r="7219" spans="1:34">
      <c r="A7219" s="1" t="s">
        <v>18429</v>
      </c>
      <c r="B7219" s="1" t="s">
        <v>18430</v>
      </c>
      <c r="C7219" s="1" t="s">
        <v>92</v>
      </c>
      <c r="D7219" s="1">
        <v>28</v>
      </c>
      <c r="E7219" s="4">
        <v>44526</v>
      </c>
      <c r="F7219" s="1" t="s">
        <v>18431</v>
      </c>
      <c r="G7219" s="1" t="s">
        <v>72</v>
      </c>
      <c r="H7219" s="1" t="s">
        <v>65</v>
      </c>
      <c r="I7219" s="1">
        <v>0.4</v>
      </c>
      <c r="J7219" s="1" t="s">
        <v>75</v>
      </c>
      <c r="K7219" s="1">
        <v>0</v>
      </c>
      <c r="M7219" s="1">
        <v>0</v>
      </c>
      <c r="O7219" s="1">
        <v>0</v>
      </c>
      <c r="Q7219" s="1">
        <v>0</v>
      </c>
      <c r="S7219" s="1">
        <v>0</v>
      </c>
      <c r="U7219" s="1">
        <v>0</v>
      </c>
      <c r="W7219" s="1">
        <v>0</v>
      </c>
      <c r="Y7219" s="1">
        <v>0</v>
      </c>
      <c r="AA7219" s="1">
        <v>0</v>
      </c>
      <c r="AC7219" s="1">
        <v>0</v>
      </c>
      <c r="AE7219" s="1">
        <v>0</v>
      </c>
      <c r="AG7219" s="1">
        <v>1</v>
      </c>
      <c r="AH7219" s="1">
        <v>0</v>
      </c>
    </row>
    <row r="7220" spans="1:34">
      <c r="A7220" s="1" t="s">
        <v>18432</v>
      </c>
      <c r="B7220" s="1" t="s">
        <v>18433</v>
      </c>
      <c r="C7220" s="1" t="s">
        <v>64</v>
      </c>
      <c r="D7220" s="1">
        <v>17</v>
      </c>
      <c r="E7220" s="4">
        <v>44560</v>
      </c>
      <c r="F7220" s="1" t="s">
        <v>18434</v>
      </c>
      <c r="G7220" s="1" t="s">
        <v>72</v>
      </c>
      <c r="H7220" s="1" t="s">
        <v>73</v>
      </c>
      <c r="I7220" s="1">
        <v>0</v>
      </c>
      <c r="J7220" s="1" t="s">
        <v>6216</v>
      </c>
      <c r="K7220" s="1">
        <v>0.8</v>
      </c>
      <c r="L7220" s="1" t="s">
        <v>75</v>
      </c>
      <c r="M7220" s="1">
        <v>0</v>
      </c>
      <c r="O7220" s="1">
        <v>0</v>
      </c>
      <c r="Q7220" s="1">
        <v>0</v>
      </c>
      <c r="S7220" s="1">
        <v>0</v>
      </c>
      <c r="U7220" s="1">
        <v>0</v>
      </c>
      <c r="W7220" s="1">
        <v>0</v>
      </c>
      <c r="Y7220" s="1">
        <v>0</v>
      </c>
      <c r="AA7220" s="1">
        <v>0</v>
      </c>
      <c r="AC7220" s="1">
        <v>0</v>
      </c>
      <c r="AE7220" s="1">
        <v>0</v>
      </c>
      <c r="AG7220" s="1">
        <v>2</v>
      </c>
      <c r="AH7220" s="1">
        <v>7000</v>
      </c>
    </row>
    <row r="7221" spans="1:34">
      <c r="A7221" s="1" t="s">
        <v>18435</v>
      </c>
      <c r="B7221" s="1" t="s">
        <v>18436</v>
      </c>
      <c r="C7221" s="1" t="s">
        <v>156</v>
      </c>
      <c r="D7221" s="1">
        <v>20</v>
      </c>
      <c r="E7221" s="1">
        <v>42489</v>
      </c>
      <c r="F7221" s="1" t="s">
        <v>20332</v>
      </c>
      <c r="G7221" s="1" t="s">
        <v>72</v>
      </c>
      <c r="H7221" s="1" t="s">
        <v>65</v>
      </c>
      <c r="I7221" s="1">
        <v>0.8</v>
      </c>
      <c r="J7221" s="1" t="s">
        <v>75</v>
      </c>
      <c r="K7221" s="1">
        <v>0</v>
      </c>
      <c r="M7221" s="1">
        <v>0</v>
      </c>
      <c r="O7221" s="1">
        <v>0</v>
      </c>
      <c r="Q7221" s="1">
        <v>0</v>
      </c>
      <c r="S7221" s="1">
        <v>0</v>
      </c>
      <c r="U7221" s="1">
        <v>0</v>
      </c>
      <c r="W7221" s="1">
        <v>0</v>
      </c>
      <c r="Y7221" s="1">
        <v>0</v>
      </c>
      <c r="AA7221" s="1">
        <v>0</v>
      </c>
      <c r="AC7221" s="1">
        <v>0</v>
      </c>
      <c r="AE7221" s="1">
        <v>0</v>
      </c>
      <c r="AG7221" s="1">
        <v>1</v>
      </c>
      <c r="AH7221" s="1">
        <v>0</v>
      </c>
    </row>
    <row r="7222" spans="1:34">
      <c r="A7222" s="1" t="s">
        <v>18437</v>
      </c>
      <c r="B7222" s="1" t="s">
        <v>18438</v>
      </c>
      <c r="C7222" s="1" t="s">
        <v>378</v>
      </c>
      <c r="D7222" s="1">
        <v>12</v>
      </c>
      <c r="E7222" s="1">
        <v>44244</v>
      </c>
      <c r="F7222" s="1" t="s">
        <v>20332</v>
      </c>
      <c r="G7222" s="1" t="s">
        <v>72</v>
      </c>
      <c r="H7222" s="1" t="s">
        <v>65</v>
      </c>
      <c r="I7222" s="1">
        <v>0.8</v>
      </c>
      <c r="J7222" s="1" t="s">
        <v>75</v>
      </c>
      <c r="K7222" s="1">
        <v>0</v>
      </c>
      <c r="M7222" s="1">
        <v>0</v>
      </c>
      <c r="O7222" s="1">
        <v>0</v>
      </c>
      <c r="Q7222" s="1">
        <v>0</v>
      </c>
      <c r="S7222" s="1">
        <v>0</v>
      </c>
      <c r="U7222" s="1">
        <v>0</v>
      </c>
      <c r="W7222" s="1">
        <v>0</v>
      </c>
      <c r="Y7222" s="1">
        <v>0</v>
      </c>
      <c r="AA7222" s="1">
        <v>0</v>
      </c>
      <c r="AC7222" s="1">
        <v>0</v>
      </c>
      <c r="AE7222" s="1">
        <v>0</v>
      </c>
      <c r="AG7222" s="1">
        <v>1</v>
      </c>
      <c r="AH7222" s="1">
        <v>0</v>
      </c>
    </row>
    <row r="7223" spans="1:34">
      <c r="A7223" s="1" t="s">
        <v>18439</v>
      </c>
      <c r="B7223" s="1" t="s">
        <v>18440</v>
      </c>
      <c r="C7223" s="1" t="s">
        <v>156</v>
      </c>
      <c r="D7223" s="1">
        <v>13</v>
      </c>
      <c r="E7223" s="4">
        <v>44616</v>
      </c>
      <c r="F7223" s="1" t="s">
        <v>18441</v>
      </c>
      <c r="G7223" s="1" t="s">
        <v>72</v>
      </c>
      <c r="H7223" s="1" t="s">
        <v>73</v>
      </c>
      <c r="I7223" s="1">
        <v>0</v>
      </c>
      <c r="J7223" s="1" t="s">
        <v>397</v>
      </c>
      <c r="K7223" s="1">
        <v>0.8</v>
      </c>
      <c r="L7223" s="1" t="s">
        <v>75</v>
      </c>
      <c r="M7223" s="1">
        <v>0</v>
      </c>
      <c r="O7223" s="1">
        <v>0</v>
      </c>
      <c r="Q7223" s="1">
        <v>0</v>
      </c>
      <c r="S7223" s="1">
        <v>0</v>
      </c>
      <c r="U7223" s="1">
        <v>0</v>
      </c>
      <c r="W7223" s="1">
        <v>0</v>
      </c>
      <c r="Y7223" s="1">
        <v>0</v>
      </c>
      <c r="AA7223" s="1">
        <v>0</v>
      </c>
      <c r="AC7223" s="1">
        <v>0</v>
      </c>
      <c r="AE7223" s="1">
        <v>0</v>
      </c>
      <c r="AG7223" s="1">
        <v>2</v>
      </c>
      <c r="AH7223" s="1">
        <v>8000</v>
      </c>
    </row>
    <row r="7224" spans="1:34">
      <c r="A7224" s="1" t="s">
        <v>18442</v>
      </c>
      <c r="B7224" s="1" t="s">
        <v>18443</v>
      </c>
      <c r="C7224" s="1" t="s">
        <v>840</v>
      </c>
      <c r="D7224" s="1">
        <v>6</v>
      </c>
      <c r="E7224" s="4">
        <v>44651</v>
      </c>
      <c r="F7224" s="1" t="s">
        <v>18444</v>
      </c>
      <c r="G7224" s="1" t="s">
        <v>80</v>
      </c>
      <c r="H7224" s="1" t="s">
        <v>73</v>
      </c>
      <c r="I7224" s="1">
        <v>0.5</v>
      </c>
      <c r="J7224" s="1" t="s">
        <v>82</v>
      </c>
      <c r="K7224" s="1">
        <v>0.6</v>
      </c>
      <c r="L7224" s="1" t="s">
        <v>83</v>
      </c>
      <c r="M7224" s="1">
        <v>0.75</v>
      </c>
      <c r="N7224" s="1" t="s">
        <v>84</v>
      </c>
      <c r="O7224" s="1">
        <v>0.8</v>
      </c>
      <c r="P7224" s="1" t="s">
        <v>85</v>
      </c>
      <c r="Q7224" s="1">
        <v>0</v>
      </c>
      <c r="S7224" s="1">
        <v>0</v>
      </c>
      <c r="U7224" s="1">
        <v>0</v>
      </c>
      <c r="W7224" s="1">
        <v>0</v>
      </c>
      <c r="Y7224" s="1">
        <v>0</v>
      </c>
      <c r="AA7224" s="1">
        <v>0</v>
      </c>
      <c r="AC7224" s="1">
        <v>0</v>
      </c>
      <c r="AE7224" s="1">
        <v>0</v>
      </c>
      <c r="AG7224" s="1">
        <v>3</v>
      </c>
      <c r="AH7224" s="1">
        <v>0</v>
      </c>
    </row>
    <row r="7225" spans="1:34">
      <c r="A7225" s="1" t="s">
        <v>18445</v>
      </c>
      <c r="B7225" s="1" t="s">
        <v>18446</v>
      </c>
      <c r="C7225" s="1" t="s">
        <v>212</v>
      </c>
      <c r="D7225" s="1">
        <v>36</v>
      </c>
      <c r="E7225" s="1">
        <v>42580</v>
      </c>
      <c r="F7225" s="1" t="s">
        <v>20332</v>
      </c>
      <c r="G7225" s="1" t="s">
        <v>72</v>
      </c>
      <c r="H7225" s="1" t="s">
        <v>65</v>
      </c>
      <c r="I7225" s="1">
        <v>0.5</v>
      </c>
      <c r="J7225" s="1" t="s">
        <v>75</v>
      </c>
      <c r="K7225" s="1">
        <v>0</v>
      </c>
      <c r="M7225" s="1">
        <v>0</v>
      </c>
      <c r="O7225" s="1">
        <v>0</v>
      </c>
      <c r="Q7225" s="1">
        <v>0</v>
      </c>
      <c r="S7225" s="1">
        <v>0</v>
      </c>
      <c r="U7225" s="1">
        <v>0</v>
      </c>
      <c r="W7225" s="1">
        <v>0</v>
      </c>
      <c r="Y7225" s="1">
        <v>0</v>
      </c>
      <c r="AA7225" s="1">
        <v>0</v>
      </c>
      <c r="AC7225" s="1">
        <v>0</v>
      </c>
      <c r="AE7225" s="1">
        <v>0</v>
      </c>
      <c r="AG7225" s="1">
        <v>1</v>
      </c>
      <c r="AH7225" s="1">
        <v>0</v>
      </c>
    </row>
    <row r="7226" spans="1:34">
      <c r="A7226" s="1" t="s">
        <v>18447</v>
      </c>
      <c r="B7226" s="1" t="s">
        <v>18448</v>
      </c>
      <c r="C7226" s="1" t="s">
        <v>245</v>
      </c>
      <c r="D7226" s="1">
        <v>14</v>
      </c>
      <c r="E7226" s="4">
        <v>44657</v>
      </c>
      <c r="F7226" s="1" t="s">
        <v>18449</v>
      </c>
      <c r="G7226" s="1" t="s">
        <v>72</v>
      </c>
      <c r="H7226" s="1" t="s">
        <v>65</v>
      </c>
      <c r="I7226" s="1">
        <v>0.1</v>
      </c>
      <c r="J7226" s="1" t="s">
        <v>75</v>
      </c>
      <c r="K7226" s="1">
        <v>0</v>
      </c>
      <c r="M7226" s="1">
        <v>0</v>
      </c>
      <c r="O7226" s="1">
        <v>0</v>
      </c>
      <c r="Q7226" s="1">
        <v>0</v>
      </c>
      <c r="S7226" s="1">
        <v>0</v>
      </c>
      <c r="U7226" s="1">
        <v>0</v>
      </c>
      <c r="W7226" s="1">
        <v>0</v>
      </c>
      <c r="Y7226" s="1">
        <v>0</v>
      </c>
      <c r="AA7226" s="1">
        <v>0</v>
      </c>
      <c r="AC7226" s="1">
        <v>0</v>
      </c>
      <c r="AE7226" s="1">
        <v>0</v>
      </c>
      <c r="AG7226" s="1">
        <v>1</v>
      </c>
      <c r="AH7226" s="1">
        <v>0</v>
      </c>
    </row>
    <row r="7227" spans="1:34">
      <c r="A7227" s="1" t="s">
        <v>18450</v>
      </c>
      <c r="B7227" s="1" t="s">
        <v>18451</v>
      </c>
      <c r="C7227" s="1" t="s">
        <v>193</v>
      </c>
      <c r="D7227" s="1">
        <v>16</v>
      </c>
      <c r="E7227" s="4">
        <v>44712</v>
      </c>
      <c r="F7227" s="1" t="s">
        <v>18452</v>
      </c>
      <c r="G7227" s="1" t="s">
        <v>72</v>
      </c>
      <c r="H7227" s="1" t="s">
        <v>65</v>
      </c>
      <c r="I7227" s="1">
        <v>0.6</v>
      </c>
      <c r="J7227" s="1" t="s">
        <v>75</v>
      </c>
      <c r="K7227" s="1">
        <v>0</v>
      </c>
      <c r="M7227" s="1">
        <v>0</v>
      </c>
      <c r="O7227" s="1">
        <v>0</v>
      </c>
      <c r="Q7227" s="1">
        <v>0</v>
      </c>
      <c r="S7227" s="1">
        <v>0</v>
      </c>
      <c r="U7227" s="1">
        <v>0</v>
      </c>
      <c r="W7227" s="1">
        <v>0</v>
      </c>
      <c r="Y7227" s="1">
        <v>0</v>
      </c>
      <c r="AA7227" s="1">
        <v>0</v>
      </c>
      <c r="AC7227" s="1">
        <v>0</v>
      </c>
      <c r="AE7227" s="1">
        <v>0</v>
      </c>
      <c r="AG7227" s="1">
        <v>1</v>
      </c>
      <c r="AH7227" s="1">
        <v>0</v>
      </c>
    </row>
    <row r="7228" spans="1:34">
      <c r="A7228" s="1" t="s">
        <v>18453</v>
      </c>
      <c r="B7228" s="1" t="s">
        <v>18454</v>
      </c>
      <c r="C7228" s="1" t="s">
        <v>896</v>
      </c>
      <c r="H7228" s="1" t="s">
        <v>65</v>
      </c>
      <c r="I7228" s="1" t="s">
        <v>66</v>
      </c>
      <c r="V7228" s="1" t="s">
        <v>67</v>
      </c>
    </row>
    <row r="7229" spans="1:34">
      <c r="A7229" s="1" t="s">
        <v>18455</v>
      </c>
      <c r="B7229" s="1" t="s">
        <v>18456</v>
      </c>
      <c r="C7229" s="1" t="s">
        <v>964</v>
      </c>
      <c r="D7229" s="1">
        <v>4</v>
      </c>
      <c r="E7229" s="4">
        <v>44630</v>
      </c>
      <c r="F7229" s="1" t="s">
        <v>18457</v>
      </c>
      <c r="G7229" s="1" t="s">
        <v>72</v>
      </c>
      <c r="H7229" s="1" t="s">
        <v>65</v>
      </c>
      <c r="I7229" s="1">
        <v>0.5</v>
      </c>
      <c r="J7229" s="1" t="s">
        <v>75</v>
      </c>
      <c r="K7229" s="1">
        <v>0</v>
      </c>
      <c r="M7229" s="1">
        <v>0</v>
      </c>
      <c r="O7229" s="1">
        <v>0</v>
      </c>
      <c r="Q7229" s="1">
        <v>0</v>
      </c>
      <c r="S7229" s="1">
        <v>0</v>
      </c>
      <c r="U7229" s="1">
        <v>0</v>
      </c>
      <c r="W7229" s="1">
        <v>0</v>
      </c>
      <c r="Y7229" s="1">
        <v>0</v>
      </c>
      <c r="AA7229" s="1">
        <v>0</v>
      </c>
      <c r="AC7229" s="1">
        <v>0</v>
      </c>
      <c r="AE7229" s="1">
        <v>0</v>
      </c>
      <c r="AG7229" s="1">
        <v>1</v>
      </c>
      <c r="AH7229" s="1">
        <v>0</v>
      </c>
    </row>
    <row r="7230" spans="1:34">
      <c r="A7230" s="1" t="s">
        <v>18458</v>
      </c>
      <c r="B7230" s="1" t="s">
        <v>18459</v>
      </c>
      <c r="C7230" s="1" t="s">
        <v>92</v>
      </c>
      <c r="D7230" s="1">
        <v>3</v>
      </c>
      <c r="E7230" s="4">
        <v>44608</v>
      </c>
      <c r="F7230" s="1" t="s">
        <v>18460</v>
      </c>
      <c r="G7230" s="1" t="s">
        <v>72</v>
      </c>
      <c r="H7230" s="1" t="s">
        <v>65</v>
      </c>
      <c r="I7230" s="1">
        <v>0.5</v>
      </c>
      <c r="J7230" s="1" t="s">
        <v>75</v>
      </c>
      <c r="K7230" s="1">
        <v>0</v>
      </c>
      <c r="M7230" s="1">
        <v>0</v>
      </c>
      <c r="O7230" s="1">
        <v>0</v>
      </c>
      <c r="Q7230" s="1">
        <v>0</v>
      </c>
      <c r="S7230" s="1">
        <v>0</v>
      </c>
      <c r="U7230" s="1">
        <v>0</v>
      </c>
      <c r="W7230" s="1">
        <v>0</v>
      </c>
      <c r="Y7230" s="1">
        <v>0</v>
      </c>
      <c r="AA7230" s="1">
        <v>0</v>
      </c>
      <c r="AC7230" s="1">
        <v>0</v>
      </c>
      <c r="AE7230" s="1">
        <v>0</v>
      </c>
      <c r="AG7230" s="1">
        <v>1</v>
      </c>
      <c r="AH7230" s="1">
        <v>0</v>
      </c>
    </row>
    <row r="7231" spans="1:34">
      <c r="A7231" s="1" t="s">
        <v>18461</v>
      </c>
      <c r="B7231" s="1" t="s">
        <v>18462</v>
      </c>
      <c r="C7231" s="1" t="s">
        <v>245</v>
      </c>
      <c r="D7231" s="1">
        <v>54</v>
      </c>
      <c r="E7231" s="4">
        <v>44522</v>
      </c>
      <c r="F7231" s="1" t="s">
        <v>18463</v>
      </c>
      <c r="G7231" s="1" t="s">
        <v>80</v>
      </c>
      <c r="H7231" s="1" t="s">
        <v>73</v>
      </c>
      <c r="I7231" s="1">
        <v>0</v>
      </c>
      <c r="J7231" s="1" t="s">
        <v>74</v>
      </c>
      <c r="K7231" s="1">
        <v>0.6</v>
      </c>
      <c r="L7231" s="1" t="s">
        <v>75</v>
      </c>
      <c r="M7231" s="1">
        <v>0</v>
      </c>
      <c r="O7231" s="1">
        <v>0</v>
      </c>
      <c r="Q7231" s="1">
        <v>0</v>
      </c>
      <c r="S7231" s="1">
        <v>0</v>
      </c>
      <c r="U7231" s="1">
        <v>0</v>
      </c>
      <c r="W7231" s="1">
        <v>0</v>
      </c>
      <c r="Y7231" s="1">
        <v>0</v>
      </c>
      <c r="AA7231" s="1">
        <v>0</v>
      </c>
      <c r="AC7231" s="1">
        <v>0</v>
      </c>
      <c r="AE7231" s="1">
        <v>0</v>
      </c>
      <c r="AG7231" s="1">
        <v>2</v>
      </c>
      <c r="AH7231" s="1">
        <v>10000</v>
      </c>
    </row>
    <row r="7232" spans="1:34">
      <c r="A7232" s="1" t="s">
        <v>18464</v>
      </c>
      <c r="B7232" s="1" t="s">
        <v>18465</v>
      </c>
      <c r="C7232" s="1" t="s">
        <v>291</v>
      </c>
      <c r="D7232" s="1">
        <v>4</v>
      </c>
      <c r="E7232" s="4">
        <v>44641</v>
      </c>
      <c r="F7232" s="1" t="s">
        <v>18466</v>
      </c>
      <c r="G7232" s="1" t="s">
        <v>80</v>
      </c>
      <c r="H7232" s="1" t="s">
        <v>73</v>
      </c>
      <c r="I7232" s="1">
        <v>0</v>
      </c>
      <c r="J7232" s="1" t="s">
        <v>4960</v>
      </c>
      <c r="K7232" s="1">
        <v>0.45</v>
      </c>
      <c r="L7232" s="1" t="s">
        <v>82</v>
      </c>
      <c r="M7232" s="1">
        <v>0.55000000000000004</v>
      </c>
      <c r="N7232" s="1" t="s">
        <v>83</v>
      </c>
      <c r="O7232" s="1">
        <v>0.65</v>
      </c>
      <c r="P7232" s="1" t="s">
        <v>84</v>
      </c>
      <c r="Q7232" s="1">
        <v>0.8</v>
      </c>
      <c r="R7232" s="1" t="s">
        <v>85</v>
      </c>
      <c r="S7232" s="1">
        <v>0</v>
      </c>
      <c r="U7232" s="1">
        <v>0</v>
      </c>
      <c r="W7232" s="1">
        <v>0</v>
      </c>
      <c r="Y7232" s="1">
        <v>0</v>
      </c>
      <c r="AA7232" s="1">
        <v>0</v>
      </c>
      <c r="AC7232" s="1">
        <v>0</v>
      </c>
      <c r="AE7232" s="1">
        <v>0</v>
      </c>
      <c r="AG7232" s="1">
        <v>4</v>
      </c>
      <c r="AH7232" s="1">
        <v>18000</v>
      </c>
    </row>
    <row r="7233" spans="1:34">
      <c r="A7233" s="1" t="s">
        <v>18467</v>
      </c>
      <c r="B7233" s="1" t="s">
        <v>18468</v>
      </c>
      <c r="C7233" s="1" t="s">
        <v>903</v>
      </c>
      <c r="D7233" s="1">
        <v>14</v>
      </c>
      <c r="E7233" s="1">
        <v>41351</v>
      </c>
      <c r="F7233" s="1" t="s">
        <v>20332</v>
      </c>
      <c r="G7233" s="1" t="s">
        <v>72</v>
      </c>
      <c r="H7233" s="1" t="s">
        <v>65</v>
      </c>
      <c r="I7233" s="1">
        <v>0.6</v>
      </c>
      <c r="J7233" s="1" t="s">
        <v>75</v>
      </c>
      <c r="K7233" s="1">
        <v>0</v>
      </c>
      <c r="M7233" s="1">
        <v>0</v>
      </c>
      <c r="O7233" s="1">
        <v>0</v>
      </c>
      <c r="Q7233" s="1">
        <v>0</v>
      </c>
      <c r="S7233" s="1">
        <v>0</v>
      </c>
      <c r="U7233" s="1">
        <v>0</v>
      </c>
      <c r="W7233" s="1">
        <v>0</v>
      </c>
      <c r="Y7233" s="1">
        <v>0</v>
      </c>
      <c r="AA7233" s="1">
        <v>0</v>
      </c>
      <c r="AC7233" s="1">
        <v>0</v>
      </c>
      <c r="AE7233" s="1">
        <v>0</v>
      </c>
      <c r="AG7233" s="1">
        <v>1</v>
      </c>
      <c r="AH7233" s="1">
        <v>0</v>
      </c>
    </row>
    <row r="7234" spans="1:34">
      <c r="A7234" s="1" t="s">
        <v>18469</v>
      </c>
      <c r="B7234" s="1" t="s">
        <v>18470</v>
      </c>
      <c r="C7234" s="1" t="s">
        <v>903</v>
      </c>
      <c r="D7234" s="1">
        <v>13</v>
      </c>
      <c r="E7234" s="4">
        <v>44614</v>
      </c>
      <c r="F7234" s="1" t="s">
        <v>18471</v>
      </c>
      <c r="G7234" s="1" t="s">
        <v>72</v>
      </c>
      <c r="H7234" s="1" t="s">
        <v>65</v>
      </c>
      <c r="I7234" s="1">
        <v>0.1</v>
      </c>
      <c r="J7234" s="1" t="s">
        <v>75</v>
      </c>
      <c r="K7234" s="1">
        <v>0</v>
      </c>
      <c r="M7234" s="1">
        <v>0</v>
      </c>
      <c r="O7234" s="1">
        <v>0</v>
      </c>
      <c r="Q7234" s="1">
        <v>0</v>
      </c>
      <c r="S7234" s="1">
        <v>0</v>
      </c>
      <c r="U7234" s="1">
        <v>0</v>
      </c>
      <c r="W7234" s="1">
        <v>0</v>
      </c>
      <c r="Y7234" s="1">
        <v>0</v>
      </c>
      <c r="AA7234" s="1">
        <v>0</v>
      </c>
      <c r="AC7234" s="1">
        <v>0</v>
      </c>
      <c r="AE7234" s="1">
        <v>0</v>
      </c>
      <c r="AG7234" s="1">
        <v>1</v>
      </c>
      <c r="AH7234" s="1">
        <v>0</v>
      </c>
    </row>
    <row r="7235" spans="1:34">
      <c r="A7235" s="1" t="s">
        <v>18472</v>
      </c>
      <c r="B7235" s="1" t="s">
        <v>18473</v>
      </c>
      <c r="C7235" s="1" t="s">
        <v>896</v>
      </c>
      <c r="H7235" s="1" t="s">
        <v>65</v>
      </c>
      <c r="I7235" s="1" t="s">
        <v>66</v>
      </c>
      <c r="V7235" s="1" t="s">
        <v>67</v>
      </c>
    </row>
    <row r="7236" spans="1:34">
      <c r="A7236" s="1" t="s">
        <v>18474</v>
      </c>
      <c r="B7236" s="1" t="s">
        <v>18475</v>
      </c>
      <c r="C7236" s="1" t="s">
        <v>259</v>
      </c>
      <c r="D7236" s="1">
        <v>5</v>
      </c>
      <c r="E7236" s="1">
        <v>40984</v>
      </c>
      <c r="F7236" s="1" t="s">
        <v>20332</v>
      </c>
      <c r="G7236" s="1" t="s">
        <v>72</v>
      </c>
      <c r="H7236" s="1" t="s">
        <v>73</v>
      </c>
      <c r="I7236" s="1">
        <v>0</v>
      </c>
      <c r="J7236" s="1" t="s">
        <v>434</v>
      </c>
      <c r="K7236" s="1">
        <v>0.8</v>
      </c>
      <c r="L7236" s="1" t="s">
        <v>75</v>
      </c>
      <c r="M7236" s="1">
        <v>0</v>
      </c>
      <c r="O7236" s="1">
        <v>0</v>
      </c>
      <c r="Q7236" s="1">
        <v>0</v>
      </c>
      <c r="S7236" s="1">
        <v>0</v>
      </c>
      <c r="U7236" s="1">
        <v>0</v>
      </c>
      <c r="W7236" s="1">
        <v>0</v>
      </c>
      <c r="Y7236" s="1">
        <v>0</v>
      </c>
      <c r="AA7236" s="1">
        <v>0</v>
      </c>
      <c r="AC7236" s="1">
        <v>0</v>
      </c>
      <c r="AE7236" s="1">
        <v>0</v>
      </c>
      <c r="AG7236" s="1">
        <v>2</v>
      </c>
      <c r="AH7236" s="1">
        <v>7500</v>
      </c>
    </row>
    <row r="7237" spans="1:34">
      <c r="A7237" s="1" t="s">
        <v>18476</v>
      </c>
      <c r="B7237" s="1" t="s">
        <v>18477</v>
      </c>
      <c r="C7237" s="1" t="s">
        <v>259</v>
      </c>
      <c r="H7237" s="1" t="s">
        <v>65</v>
      </c>
      <c r="I7237" s="1" t="s">
        <v>66</v>
      </c>
      <c r="V7237" s="1" t="s">
        <v>67</v>
      </c>
    </row>
    <row r="7238" spans="1:34">
      <c r="A7238" s="1" t="s">
        <v>18478</v>
      </c>
      <c r="B7238" s="1" t="s">
        <v>18479</v>
      </c>
      <c r="C7238" s="1" t="s">
        <v>840</v>
      </c>
      <c r="D7238" s="1">
        <v>14</v>
      </c>
      <c r="E7238" s="4">
        <v>44708</v>
      </c>
      <c r="F7238" s="1" t="s">
        <v>18480</v>
      </c>
      <c r="G7238" s="1" t="s">
        <v>72</v>
      </c>
      <c r="H7238" s="1" t="s">
        <v>73</v>
      </c>
      <c r="I7238" s="1">
        <v>0</v>
      </c>
      <c r="J7238" s="1" t="s">
        <v>222</v>
      </c>
      <c r="K7238" s="1">
        <v>0.8</v>
      </c>
      <c r="L7238" s="1" t="s">
        <v>75</v>
      </c>
      <c r="M7238" s="1">
        <v>0</v>
      </c>
      <c r="O7238" s="1">
        <v>0</v>
      </c>
      <c r="Q7238" s="1">
        <v>0</v>
      </c>
      <c r="S7238" s="1">
        <v>0</v>
      </c>
      <c r="U7238" s="1">
        <v>0</v>
      </c>
      <c r="W7238" s="1">
        <v>0</v>
      </c>
      <c r="Y7238" s="1">
        <v>0</v>
      </c>
      <c r="AA7238" s="1">
        <v>0</v>
      </c>
      <c r="AC7238" s="1">
        <v>0</v>
      </c>
      <c r="AE7238" s="1">
        <v>0</v>
      </c>
      <c r="AG7238" s="1">
        <v>2</v>
      </c>
      <c r="AH7238" s="1">
        <v>9999.99</v>
      </c>
    </row>
    <row r="7239" spans="1:34">
      <c r="A7239" s="1" t="s">
        <v>18481</v>
      </c>
      <c r="B7239" s="1" t="s">
        <v>18482</v>
      </c>
      <c r="C7239" s="1" t="s">
        <v>533</v>
      </c>
      <c r="D7239" s="1">
        <v>5</v>
      </c>
      <c r="E7239" s="4">
        <v>44690</v>
      </c>
      <c r="F7239" s="1" t="s">
        <v>18483</v>
      </c>
      <c r="G7239" s="1" t="s">
        <v>745</v>
      </c>
      <c r="H7239" s="1" t="s">
        <v>73</v>
      </c>
      <c r="I7239" s="1">
        <v>0</v>
      </c>
      <c r="J7239" s="1" t="s">
        <v>74</v>
      </c>
      <c r="K7239" s="1">
        <v>0.8</v>
      </c>
      <c r="L7239" s="1" t="s">
        <v>75</v>
      </c>
      <c r="M7239" s="1">
        <v>0</v>
      </c>
      <c r="O7239" s="1">
        <v>0</v>
      </c>
      <c r="Q7239" s="1">
        <v>0</v>
      </c>
      <c r="S7239" s="1">
        <v>0</v>
      </c>
      <c r="U7239" s="1">
        <v>0</v>
      </c>
      <c r="W7239" s="1">
        <v>0</v>
      </c>
      <c r="Y7239" s="1">
        <v>0</v>
      </c>
      <c r="AA7239" s="1">
        <v>0</v>
      </c>
      <c r="AC7239" s="1">
        <v>0</v>
      </c>
      <c r="AE7239" s="1">
        <v>0</v>
      </c>
      <c r="AG7239" s="1">
        <v>2</v>
      </c>
      <c r="AH7239" s="1">
        <v>10000</v>
      </c>
    </row>
    <row r="7240" spans="1:34">
      <c r="A7240" s="1" t="s">
        <v>18484</v>
      </c>
      <c r="B7240" s="1" t="s">
        <v>18485</v>
      </c>
      <c r="C7240" s="1" t="s">
        <v>1149</v>
      </c>
      <c r="D7240" s="1">
        <v>33</v>
      </c>
      <c r="E7240" s="4">
        <v>44712</v>
      </c>
      <c r="F7240" s="1" t="s">
        <v>18486</v>
      </c>
      <c r="G7240" s="1" t="s">
        <v>80</v>
      </c>
      <c r="H7240" s="1" t="s">
        <v>73</v>
      </c>
      <c r="I7240" s="1">
        <v>0.51</v>
      </c>
      <c r="J7240" s="1" t="s">
        <v>82</v>
      </c>
      <c r="K7240" s="1">
        <v>0.56000000000000005</v>
      </c>
      <c r="L7240" s="1" t="s">
        <v>83</v>
      </c>
      <c r="M7240" s="1">
        <v>0.56999999999999995</v>
      </c>
      <c r="N7240" s="1" t="s">
        <v>84</v>
      </c>
      <c r="O7240" s="1">
        <v>0.57999999999999996</v>
      </c>
      <c r="P7240" s="1" t="s">
        <v>85</v>
      </c>
      <c r="Q7240" s="1">
        <v>0</v>
      </c>
      <c r="S7240" s="1">
        <v>0</v>
      </c>
      <c r="U7240" s="1">
        <v>0</v>
      </c>
      <c r="W7240" s="1">
        <v>0</v>
      </c>
      <c r="Y7240" s="1">
        <v>0</v>
      </c>
      <c r="AA7240" s="1">
        <v>0</v>
      </c>
      <c r="AC7240" s="1">
        <v>0</v>
      </c>
      <c r="AE7240" s="1">
        <v>0</v>
      </c>
      <c r="AG7240" s="1">
        <v>3</v>
      </c>
      <c r="AH7240" s="1">
        <v>0</v>
      </c>
    </row>
    <row r="7241" spans="1:34">
      <c r="A7241" s="1" t="s">
        <v>18487</v>
      </c>
      <c r="B7241" s="1" t="s">
        <v>18488</v>
      </c>
      <c r="C7241" s="1" t="s">
        <v>252</v>
      </c>
      <c r="D7241" s="1">
        <v>7</v>
      </c>
      <c r="E7241" s="4">
        <v>44630</v>
      </c>
      <c r="F7241" s="1" t="s">
        <v>18489</v>
      </c>
      <c r="G7241" s="1" t="s">
        <v>72</v>
      </c>
      <c r="H7241" s="1" t="s">
        <v>73</v>
      </c>
      <c r="I7241" s="1">
        <v>0</v>
      </c>
      <c r="J7241" s="1" t="s">
        <v>485</v>
      </c>
      <c r="K7241" s="1">
        <v>0.7</v>
      </c>
      <c r="L7241" s="1" t="s">
        <v>75</v>
      </c>
      <c r="M7241" s="1">
        <v>0</v>
      </c>
      <c r="O7241" s="1">
        <v>0</v>
      </c>
      <c r="Q7241" s="1">
        <v>0</v>
      </c>
      <c r="S7241" s="1">
        <v>0</v>
      </c>
      <c r="U7241" s="1">
        <v>0</v>
      </c>
      <c r="W7241" s="1">
        <v>0</v>
      </c>
      <c r="Y7241" s="1">
        <v>0</v>
      </c>
      <c r="AA7241" s="1">
        <v>0</v>
      </c>
      <c r="AC7241" s="1">
        <v>0</v>
      </c>
      <c r="AE7241" s="1">
        <v>0</v>
      </c>
      <c r="AG7241" s="1">
        <v>2</v>
      </c>
      <c r="AH7241" s="1">
        <v>10999.99</v>
      </c>
    </row>
    <row r="7242" spans="1:34">
      <c r="A7242" s="1" t="s">
        <v>18490</v>
      </c>
      <c r="B7242" s="1" t="s">
        <v>18491</v>
      </c>
      <c r="C7242" s="1" t="s">
        <v>149</v>
      </c>
      <c r="D7242" s="1">
        <v>19</v>
      </c>
      <c r="E7242" s="4">
        <v>44749</v>
      </c>
      <c r="F7242" s="1" t="s">
        <v>18492</v>
      </c>
      <c r="G7242" s="1" t="s">
        <v>72</v>
      </c>
      <c r="H7242" s="1" t="s">
        <v>65</v>
      </c>
      <c r="I7242" s="1">
        <v>0.8</v>
      </c>
      <c r="J7242" s="1" t="s">
        <v>75</v>
      </c>
      <c r="K7242" s="1">
        <v>0</v>
      </c>
      <c r="M7242" s="1">
        <v>0</v>
      </c>
      <c r="O7242" s="1">
        <v>0</v>
      </c>
      <c r="Q7242" s="1">
        <v>0</v>
      </c>
      <c r="S7242" s="1">
        <v>0</v>
      </c>
      <c r="U7242" s="1">
        <v>0</v>
      </c>
      <c r="W7242" s="1">
        <v>0</v>
      </c>
      <c r="Y7242" s="1">
        <v>0</v>
      </c>
      <c r="AA7242" s="1">
        <v>0</v>
      </c>
      <c r="AC7242" s="1">
        <v>0</v>
      </c>
      <c r="AE7242" s="1">
        <v>0</v>
      </c>
      <c r="AG7242" s="1">
        <v>1</v>
      </c>
      <c r="AH7242" s="1">
        <v>0</v>
      </c>
    </row>
    <row r="7243" spans="1:34">
      <c r="A7243" s="1" t="s">
        <v>18493</v>
      </c>
      <c r="B7243" s="1" t="s">
        <v>18494</v>
      </c>
      <c r="C7243" s="1" t="s">
        <v>121</v>
      </c>
      <c r="D7243" s="1">
        <v>6</v>
      </c>
      <c r="E7243" s="1">
        <v>44250</v>
      </c>
      <c r="F7243" s="1" t="s">
        <v>20332</v>
      </c>
      <c r="G7243" s="1" t="s">
        <v>72</v>
      </c>
      <c r="H7243" s="1" t="s">
        <v>65</v>
      </c>
      <c r="I7243" s="1">
        <v>0.8</v>
      </c>
      <c r="J7243" s="1" t="s">
        <v>75</v>
      </c>
      <c r="K7243" s="1">
        <v>0</v>
      </c>
      <c r="M7243" s="1">
        <v>0</v>
      </c>
      <c r="O7243" s="1">
        <v>0</v>
      </c>
      <c r="Q7243" s="1">
        <v>0</v>
      </c>
      <c r="S7243" s="1">
        <v>0</v>
      </c>
      <c r="U7243" s="1">
        <v>0</v>
      </c>
      <c r="W7243" s="1">
        <v>0</v>
      </c>
      <c r="Y7243" s="1">
        <v>0</v>
      </c>
      <c r="AA7243" s="1">
        <v>0</v>
      </c>
      <c r="AC7243" s="1">
        <v>0</v>
      </c>
      <c r="AE7243" s="1">
        <v>0</v>
      </c>
      <c r="AG7243" s="1">
        <v>1</v>
      </c>
      <c r="AH7243" s="1">
        <v>0</v>
      </c>
    </row>
    <row r="7244" spans="1:34">
      <c r="A7244" s="1" t="s">
        <v>18495</v>
      </c>
      <c r="B7244" s="1" t="s">
        <v>18496</v>
      </c>
      <c r="C7244" s="1" t="s">
        <v>620</v>
      </c>
      <c r="D7244" s="1">
        <v>2</v>
      </c>
      <c r="E7244" s="1">
        <v>40295</v>
      </c>
      <c r="F7244" s="1" t="s">
        <v>20332</v>
      </c>
      <c r="G7244" s="1" t="s">
        <v>72</v>
      </c>
      <c r="H7244" s="1" t="s">
        <v>65</v>
      </c>
      <c r="I7244" s="1">
        <v>0.8</v>
      </c>
      <c r="J7244" s="1" t="s">
        <v>75</v>
      </c>
      <c r="K7244" s="1">
        <v>0</v>
      </c>
      <c r="M7244" s="1">
        <v>0</v>
      </c>
      <c r="O7244" s="1">
        <v>0</v>
      </c>
      <c r="Q7244" s="1">
        <v>0</v>
      </c>
      <c r="S7244" s="1">
        <v>0</v>
      </c>
      <c r="U7244" s="1">
        <v>0</v>
      </c>
      <c r="W7244" s="1">
        <v>0</v>
      </c>
      <c r="Y7244" s="1">
        <v>0</v>
      </c>
      <c r="AA7244" s="1">
        <v>0</v>
      </c>
      <c r="AC7244" s="1">
        <v>0</v>
      </c>
      <c r="AE7244" s="1">
        <v>0</v>
      </c>
      <c r="AG7244" s="1">
        <v>1</v>
      </c>
      <c r="AH7244" s="1">
        <v>0</v>
      </c>
    </row>
    <row r="7245" spans="1:34">
      <c r="A7245" s="1" t="s">
        <v>18497</v>
      </c>
      <c r="B7245" s="1" t="s">
        <v>18498</v>
      </c>
      <c r="C7245" s="1" t="s">
        <v>126</v>
      </c>
      <c r="H7245" s="1" t="s">
        <v>65</v>
      </c>
      <c r="I7245" s="1" t="s">
        <v>66</v>
      </c>
      <c r="V7245" s="1" t="s">
        <v>67</v>
      </c>
    </row>
    <row r="7246" spans="1:34">
      <c r="A7246" s="1" t="s">
        <v>18499</v>
      </c>
      <c r="B7246" s="1" t="s">
        <v>18500</v>
      </c>
      <c r="C7246" s="1" t="s">
        <v>378</v>
      </c>
      <c r="D7246" s="1">
        <v>8</v>
      </c>
      <c r="E7246" s="1">
        <v>44642</v>
      </c>
      <c r="F7246" s="1" t="s">
        <v>20857</v>
      </c>
      <c r="G7246" s="1" t="s">
        <v>80</v>
      </c>
      <c r="H7246" s="1" t="s">
        <v>73</v>
      </c>
      <c r="I7246" s="1">
        <v>0.6</v>
      </c>
      <c r="J7246" s="1" t="s">
        <v>82</v>
      </c>
      <c r="K7246" s="1">
        <v>0.65</v>
      </c>
      <c r="L7246" s="1" t="s">
        <v>83</v>
      </c>
      <c r="M7246" s="1">
        <v>0.7</v>
      </c>
      <c r="N7246" s="1" t="s">
        <v>84</v>
      </c>
      <c r="O7246" s="1">
        <v>0.8</v>
      </c>
      <c r="P7246" s="1" t="s">
        <v>85</v>
      </c>
      <c r="Q7246" s="1">
        <v>0</v>
      </c>
      <c r="S7246" s="1">
        <v>0</v>
      </c>
      <c r="U7246" s="1">
        <v>0</v>
      </c>
      <c r="W7246" s="1">
        <v>0</v>
      </c>
      <c r="Y7246" s="1">
        <v>0</v>
      </c>
      <c r="AA7246" s="1">
        <v>0</v>
      </c>
      <c r="AC7246" s="1">
        <v>0</v>
      </c>
      <c r="AE7246" s="1">
        <v>0</v>
      </c>
      <c r="AG7246" s="1">
        <v>3</v>
      </c>
      <c r="AH7246" s="1">
        <v>0</v>
      </c>
    </row>
    <row r="7247" spans="1:34">
      <c r="A7247" s="1" t="s">
        <v>18501</v>
      </c>
      <c r="B7247" s="1" t="s">
        <v>18502</v>
      </c>
      <c r="C7247" s="1" t="s">
        <v>1334</v>
      </c>
      <c r="D7247" s="1">
        <v>70</v>
      </c>
      <c r="E7247" s="1">
        <v>44165</v>
      </c>
      <c r="F7247" s="1" t="s">
        <v>20332</v>
      </c>
      <c r="G7247" s="1" t="s">
        <v>72</v>
      </c>
      <c r="H7247" s="1" t="s">
        <v>73</v>
      </c>
      <c r="I7247" s="1">
        <v>0</v>
      </c>
      <c r="J7247" s="1" t="s">
        <v>81</v>
      </c>
      <c r="K7247" s="1">
        <v>0.8</v>
      </c>
      <c r="L7247" s="1" t="s">
        <v>75</v>
      </c>
      <c r="M7247" s="1">
        <v>0</v>
      </c>
      <c r="O7247" s="1">
        <v>0</v>
      </c>
      <c r="Q7247" s="1">
        <v>0</v>
      </c>
      <c r="S7247" s="1">
        <v>0</v>
      </c>
      <c r="U7247" s="1">
        <v>0</v>
      </c>
      <c r="W7247" s="1">
        <v>0</v>
      </c>
      <c r="Y7247" s="1">
        <v>0</v>
      </c>
      <c r="AA7247" s="1">
        <v>0</v>
      </c>
      <c r="AC7247" s="1">
        <v>0</v>
      </c>
      <c r="AE7247" s="1">
        <v>0</v>
      </c>
      <c r="AG7247" s="1">
        <v>2</v>
      </c>
      <c r="AH7247" s="1">
        <v>15000</v>
      </c>
    </row>
    <row r="7248" spans="1:34">
      <c r="A7248" s="1" t="s">
        <v>18503</v>
      </c>
      <c r="B7248" s="1" t="s">
        <v>18504</v>
      </c>
      <c r="C7248" s="1" t="s">
        <v>255</v>
      </c>
      <c r="D7248" s="1">
        <v>6</v>
      </c>
      <c r="E7248" s="1">
        <v>44691</v>
      </c>
      <c r="F7248" s="1" t="s">
        <v>20858</v>
      </c>
      <c r="G7248" s="1" t="s">
        <v>72</v>
      </c>
      <c r="H7248" s="1" t="s">
        <v>65</v>
      </c>
      <c r="I7248" s="1">
        <v>0.8</v>
      </c>
      <c r="J7248" s="1" t="s">
        <v>75</v>
      </c>
      <c r="K7248" s="1">
        <v>0</v>
      </c>
      <c r="M7248" s="1">
        <v>0</v>
      </c>
      <c r="O7248" s="1">
        <v>0</v>
      </c>
      <c r="Q7248" s="1">
        <v>0</v>
      </c>
      <c r="S7248" s="1">
        <v>0</v>
      </c>
      <c r="U7248" s="1">
        <v>0</v>
      </c>
      <c r="W7248" s="1">
        <v>0</v>
      </c>
      <c r="Y7248" s="1">
        <v>0</v>
      </c>
      <c r="AA7248" s="1">
        <v>0</v>
      </c>
      <c r="AC7248" s="1">
        <v>0</v>
      </c>
      <c r="AE7248" s="1">
        <v>0</v>
      </c>
      <c r="AG7248" s="1">
        <v>1</v>
      </c>
      <c r="AH7248" s="1">
        <v>0</v>
      </c>
    </row>
    <row r="7249" spans="1:34">
      <c r="A7249" s="1" t="s">
        <v>18505</v>
      </c>
      <c r="B7249" s="1" t="s">
        <v>18506</v>
      </c>
      <c r="C7249" s="1" t="s">
        <v>101</v>
      </c>
      <c r="D7249" s="1">
        <v>12</v>
      </c>
      <c r="E7249" s="1">
        <v>44711</v>
      </c>
      <c r="F7249" s="1" t="s">
        <v>20859</v>
      </c>
      <c r="G7249" s="1" t="s">
        <v>80</v>
      </c>
      <c r="H7249" s="1" t="s">
        <v>73</v>
      </c>
      <c r="I7249" s="1">
        <v>0</v>
      </c>
      <c r="J7249" s="1" t="s">
        <v>74</v>
      </c>
      <c r="K7249" s="1">
        <v>0.6</v>
      </c>
      <c r="L7249" s="1" t="s">
        <v>75</v>
      </c>
      <c r="M7249" s="1">
        <v>0</v>
      </c>
      <c r="O7249" s="1">
        <v>0</v>
      </c>
      <c r="Q7249" s="1">
        <v>0</v>
      </c>
      <c r="S7249" s="1">
        <v>0</v>
      </c>
      <c r="U7249" s="1">
        <v>0</v>
      </c>
      <c r="W7249" s="1">
        <v>0</v>
      </c>
      <c r="Y7249" s="1">
        <v>0</v>
      </c>
      <c r="AA7249" s="1">
        <v>0</v>
      </c>
      <c r="AC7249" s="1">
        <v>0</v>
      </c>
      <c r="AE7249" s="1">
        <v>0</v>
      </c>
      <c r="AG7249" s="1">
        <v>2</v>
      </c>
      <c r="AH7249" s="1">
        <v>10000</v>
      </c>
    </row>
    <row r="7250" spans="1:34">
      <c r="A7250" s="1" t="s">
        <v>18507</v>
      </c>
      <c r="B7250" s="1" t="s">
        <v>18508</v>
      </c>
      <c r="C7250" s="1" t="s">
        <v>636</v>
      </c>
      <c r="D7250" s="1">
        <v>2</v>
      </c>
      <c r="E7250" s="4">
        <v>44629</v>
      </c>
      <c r="F7250" s="1" t="s">
        <v>18509</v>
      </c>
      <c r="G7250" s="1" t="s">
        <v>1003</v>
      </c>
      <c r="H7250" s="1" t="s">
        <v>65</v>
      </c>
      <c r="I7250" s="1">
        <v>0</v>
      </c>
      <c r="J7250" s="1" t="s">
        <v>75</v>
      </c>
      <c r="K7250" s="1">
        <v>0</v>
      </c>
      <c r="M7250" s="1">
        <v>0</v>
      </c>
      <c r="O7250" s="1">
        <v>0</v>
      </c>
      <c r="Q7250" s="1">
        <v>0</v>
      </c>
      <c r="S7250" s="1">
        <v>0</v>
      </c>
      <c r="U7250" s="1">
        <v>0</v>
      </c>
      <c r="W7250" s="1">
        <v>0</v>
      </c>
      <c r="Y7250" s="1">
        <v>0</v>
      </c>
      <c r="AA7250" s="1">
        <v>0</v>
      </c>
      <c r="AC7250" s="1">
        <v>0</v>
      </c>
      <c r="AE7250" s="1">
        <v>0</v>
      </c>
      <c r="AG7250" s="1">
        <v>1</v>
      </c>
      <c r="AH7250" s="1">
        <v>0</v>
      </c>
    </row>
    <row r="7251" spans="1:34">
      <c r="A7251" s="1" t="s">
        <v>18510</v>
      </c>
      <c r="B7251" s="1" t="s">
        <v>18511</v>
      </c>
      <c r="C7251" s="1" t="s">
        <v>163</v>
      </c>
      <c r="D7251" s="1">
        <v>51</v>
      </c>
      <c r="E7251" s="4">
        <v>44526</v>
      </c>
      <c r="F7251" s="1" t="s">
        <v>18512</v>
      </c>
      <c r="G7251" s="1" t="s">
        <v>80</v>
      </c>
      <c r="H7251" s="1" t="s">
        <v>73</v>
      </c>
      <c r="I7251" s="1">
        <v>0</v>
      </c>
      <c r="J7251" s="1" t="s">
        <v>89</v>
      </c>
      <c r="K7251" s="1">
        <v>0.8</v>
      </c>
      <c r="L7251" s="1" t="s">
        <v>75</v>
      </c>
      <c r="M7251" s="1">
        <v>0</v>
      </c>
      <c r="O7251" s="1">
        <v>0</v>
      </c>
      <c r="Q7251" s="1">
        <v>0</v>
      </c>
      <c r="S7251" s="1">
        <v>0</v>
      </c>
      <c r="U7251" s="1">
        <v>0</v>
      </c>
      <c r="W7251" s="1">
        <v>0</v>
      </c>
      <c r="Y7251" s="1">
        <v>0</v>
      </c>
      <c r="AA7251" s="1">
        <v>0</v>
      </c>
      <c r="AC7251" s="1">
        <v>0</v>
      </c>
      <c r="AE7251" s="1">
        <v>0</v>
      </c>
      <c r="AG7251" s="1">
        <v>2</v>
      </c>
      <c r="AH7251" s="1">
        <v>12000</v>
      </c>
    </row>
    <row r="7252" spans="1:34">
      <c r="A7252" s="1" t="s">
        <v>18513</v>
      </c>
      <c r="B7252" s="1" t="s">
        <v>18514</v>
      </c>
      <c r="C7252" s="1" t="s">
        <v>3338</v>
      </c>
      <c r="D7252" s="1">
        <v>19</v>
      </c>
      <c r="E7252" s="1">
        <v>39183</v>
      </c>
      <c r="F7252" s="1" t="s">
        <v>20332</v>
      </c>
      <c r="G7252" s="1" t="s">
        <v>72</v>
      </c>
      <c r="H7252" s="1" t="s">
        <v>65</v>
      </c>
      <c r="I7252" s="1">
        <v>0.8</v>
      </c>
      <c r="J7252" s="1" t="s">
        <v>75</v>
      </c>
      <c r="K7252" s="1">
        <v>0</v>
      </c>
      <c r="M7252" s="1">
        <v>0</v>
      </c>
      <c r="O7252" s="1">
        <v>0</v>
      </c>
      <c r="Q7252" s="1">
        <v>0</v>
      </c>
      <c r="S7252" s="1">
        <v>0</v>
      </c>
      <c r="U7252" s="1">
        <v>0</v>
      </c>
      <c r="W7252" s="1">
        <v>0</v>
      </c>
      <c r="Y7252" s="1">
        <v>0</v>
      </c>
      <c r="AA7252" s="1">
        <v>0</v>
      </c>
      <c r="AC7252" s="1">
        <v>0</v>
      </c>
      <c r="AE7252" s="1">
        <v>0</v>
      </c>
      <c r="AG7252" s="1">
        <v>1</v>
      </c>
      <c r="AH7252" s="1">
        <v>0</v>
      </c>
    </row>
    <row r="7253" spans="1:34">
      <c r="A7253" s="1" t="s">
        <v>18515</v>
      </c>
      <c r="B7253" s="1" t="s">
        <v>18516</v>
      </c>
      <c r="C7253" s="1" t="s">
        <v>259</v>
      </c>
      <c r="D7253" s="1">
        <v>12</v>
      </c>
      <c r="E7253" s="4">
        <v>44704</v>
      </c>
      <c r="F7253" s="1" t="s">
        <v>18517</v>
      </c>
      <c r="G7253" s="1" t="s">
        <v>80</v>
      </c>
      <c r="H7253" s="1" t="s">
        <v>65</v>
      </c>
      <c r="I7253" s="1">
        <v>0.73</v>
      </c>
      <c r="J7253" s="1" t="s">
        <v>75</v>
      </c>
      <c r="K7253" s="1">
        <v>0</v>
      </c>
      <c r="M7253" s="1">
        <v>0</v>
      </c>
      <c r="O7253" s="1">
        <v>0</v>
      </c>
      <c r="Q7253" s="1">
        <v>0</v>
      </c>
      <c r="S7253" s="1">
        <v>0</v>
      </c>
      <c r="U7253" s="1">
        <v>0</v>
      </c>
      <c r="W7253" s="1">
        <v>0</v>
      </c>
      <c r="Y7253" s="1">
        <v>0</v>
      </c>
      <c r="AA7253" s="1">
        <v>0</v>
      </c>
      <c r="AC7253" s="1">
        <v>0</v>
      </c>
      <c r="AE7253" s="1">
        <v>0</v>
      </c>
      <c r="AG7253" s="1">
        <v>1</v>
      </c>
      <c r="AH7253" s="1">
        <v>0</v>
      </c>
    </row>
    <row r="7254" spans="1:34">
      <c r="A7254" s="1" t="s">
        <v>18518</v>
      </c>
      <c r="B7254" s="1" t="s">
        <v>18519</v>
      </c>
      <c r="C7254" s="1" t="s">
        <v>163</v>
      </c>
      <c r="D7254" s="1">
        <v>19</v>
      </c>
      <c r="E7254" s="4">
        <v>44708</v>
      </c>
      <c r="F7254" s="1" t="s">
        <v>18520</v>
      </c>
      <c r="G7254" s="1" t="s">
        <v>80</v>
      </c>
      <c r="H7254" s="1" t="s">
        <v>73</v>
      </c>
      <c r="I7254" s="1">
        <v>0</v>
      </c>
      <c r="J7254" s="1" t="s">
        <v>81</v>
      </c>
      <c r="K7254" s="1">
        <v>0.42</v>
      </c>
      <c r="L7254" s="1" t="s">
        <v>82</v>
      </c>
      <c r="M7254" s="1">
        <v>0.44</v>
      </c>
      <c r="N7254" s="1" t="s">
        <v>83</v>
      </c>
      <c r="O7254" s="1">
        <v>0.46</v>
      </c>
      <c r="P7254" s="1" t="s">
        <v>84</v>
      </c>
      <c r="Q7254" s="1">
        <v>0.48</v>
      </c>
      <c r="R7254" s="1" t="s">
        <v>85</v>
      </c>
      <c r="S7254" s="1">
        <v>0</v>
      </c>
      <c r="U7254" s="1">
        <v>0</v>
      </c>
      <c r="W7254" s="1">
        <v>0</v>
      </c>
      <c r="Y7254" s="1">
        <v>0</v>
      </c>
      <c r="AA7254" s="1">
        <v>0</v>
      </c>
      <c r="AC7254" s="1">
        <v>0</v>
      </c>
      <c r="AE7254" s="1">
        <v>0</v>
      </c>
      <c r="AG7254" s="1">
        <v>4</v>
      </c>
      <c r="AH7254" s="1">
        <v>15000</v>
      </c>
    </row>
    <row r="7255" spans="1:34">
      <c r="A7255" s="1" t="s">
        <v>18521</v>
      </c>
      <c r="B7255" s="1" t="s">
        <v>18522</v>
      </c>
      <c r="C7255" s="1" t="s">
        <v>334</v>
      </c>
      <c r="D7255" s="1">
        <v>11</v>
      </c>
      <c r="E7255" s="1">
        <v>44134</v>
      </c>
      <c r="F7255" s="1" t="s">
        <v>20332</v>
      </c>
      <c r="G7255" s="1" t="s">
        <v>72</v>
      </c>
      <c r="H7255" s="1" t="s">
        <v>73</v>
      </c>
      <c r="I7255" s="1">
        <v>0</v>
      </c>
      <c r="J7255" s="1" t="s">
        <v>434</v>
      </c>
      <c r="K7255" s="1">
        <v>0.8</v>
      </c>
      <c r="L7255" s="1" t="s">
        <v>75</v>
      </c>
      <c r="M7255" s="1">
        <v>0</v>
      </c>
      <c r="O7255" s="1">
        <v>0</v>
      </c>
      <c r="Q7255" s="1">
        <v>0</v>
      </c>
      <c r="S7255" s="1">
        <v>0</v>
      </c>
      <c r="U7255" s="1">
        <v>0</v>
      </c>
      <c r="W7255" s="1">
        <v>0</v>
      </c>
      <c r="Y7255" s="1">
        <v>0</v>
      </c>
      <c r="AA7255" s="1">
        <v>0</v>
      </c>
      <c r="AC7255" s="1">
        <v>0</v>
      </c>
      <c r="AE7255" s="1">
        <v>0</v>
      </c>
      <c r="AG7255" s="1">
        <v>2</v>
      </c>
      <c r="AH7255" s="1">
        <v>7500</v>
      </c>
    </row>
    <row r="7256" spans="1:34">
      <c r="A7256" s="1" t="s">
        <v>18523</v>
      </c>
      <c r="B7256" s="1" t="s">
        <v>18524</v>
      </c>
      <c r="C7256" s="1" t="s">
        <v>212</v>
      </c>
      <c r="D7256" s="1">
        <v>13</v>
      </c>
      <c r="E7256" s="1">
        <v>44327</v>
      </c>
      <c r="F7256" s="1" t="s">
        <v>20332</v>
      </c>
      <c r="G7256" s="1" t="s">
        <v>72</v>
      </c>
      <c r="H7256" s="1" t="s">
        <v>73</v>
      </c>
      <c r="I7256" s="1">
        <v>0</v>
      </c>
      <c r="J7256" s="1" t="s">
        <v>74</v>
      </c>
      <c r="K7256" s="1">
        <v>0.15</v>
      </c>
      <c r="L7256" s="1" t="s">
        <v>75</v>
      </c>
      <c r="M7256" s="1">
        <v>0</v>
      </c>
      <c r="O7256" s="1">
        <v>0</v>
      </c>
      <c r="Q7256" s="1">
        <v>0</v>
      </c>
      <c r="S7256" s="1">
        <v>0</v>
      </c>
      <c r="U7256" s="1">
        <v>0</v>
      </c>
      <c r="W7256" s="1">
        <v>0</v>
      </c>
      <c r="Y7256" s="1">
        <v>0</v>
      </c>
      <c r="AA7256" s="1">
        <v>0</v>
      </c>
      <c r="AC7256" s="1">
        <v>0</v>
      </c>
      <c r="AE7256" s="1">
        <v>0</v>
      </c>
      <c r="AG7256" s="1">
        <v>2</v>
      </c>
      <c r="AH7256" s="1">
        <v>10000</v>
      </c>
    </row>
    <row r="7257" spans="1:34">
      <c r="A7257" s="1" t="s">
        <v>18525</v>
      </c>
      <c r="B7257" s="1" t="s">
        <v>18526</v>
      </c>
      <c r="C7257" s="1" t="s">
        <v>212</v>
      </c>
      <c r="D7257" s="1">
        <v>4</v>
      </c>
      <c r="E7257" s="4">
        <v>44658</v>
      </c>
      <c r="F7257" s="1" t="s">
        <v>18527</v>
      </c>
      <c r="G7257" s="1" t="s">
        <v>72</v>
      </c>
      <c r="H7257" s="1" t="s">
        <v>65</v>
      </c>
      <c r="I7257" s="1">
        <v>0.8</v>
      </c>
      <c r="J7257" s="1" t="s">
        <v>75</v>
      </c>
      <c r="K7257" s="1">
        <v>0</v>
      </c>
      <c r="M7257" s="1">
        <v>0</v>
      </c>
      <c r="O7257" s="1">
        <v>0</v>
      </c>
      <c r="Q7257" s="1">
        <v>0</v>
      </c>
      <c r="S7257" s="1">
        <v>0</v>
      </c>
      <c r="U7257" s="1">
        <v>0</v>
      </c>
      <c r="W7257" s="1">
        <v>0</v>
      </c>
      <c r="Y7257" s="1">
        <v>0</v>
      </c>
      <c r="AA7257" s="1">
        <v>0</v>
      </c>
      <c r="AC7257" s="1">
        <v>0</v>
      </c>
      <c r="AE7257" s="1">
        <v>0</v>
      </c>
      <c r="AG7257" s="1">
        <v>1</v>
      </c>
      <c r="AH7257" s="1">
        <v>0</v>
      </c>
    </row>
    <row r="7258" spans="1:34">
      <c r="A7258" s="1" t="s">
        <v>18528</v>
      </c>
      <c r="B7258" s="1" t="s">
        <v>18529</v>
      </c>
      <c r="C7258" s="1" t="s">
        <v>964</v>
      </c>
      <c r="D7258" s="1">
        <v>3</v>
      </c>
      <c r="E7258" s="1">
        <v>44296</v>
      </c>
      <c r="F7258" s="1" t="s">
        <v>20332</v>
      </c>
      <c r="G7258" s="1" t="s">
        <v>72</v>
      </c>
      <c r="H7258" s="1" t="s">
        <v>65</v>
      </c>
      <c r="I7258" s="1">
        <v>0.75</v>
      </c>
      <c r="J7258" s="1" t="s">
        <v>75</v>
      </c>
      <c r="K7258" s="1">
        <v>0</v>
      </c>
      <c r="M7258" s="1">
        <v>0</v>
      </c>
      <c r="O7258" s="1">
        <v>0</v>
      </c>
      <c r="Q7258" s="1">
        <v>0</v>
      </c>
      <c r="S7258" s="1">
        <v>0</v>
      </c>
      <c r="U7258" s="1">
        <v>0</v>
      </c>
      <c r="W7258" s="1">
        <v>0</v>
      </c>
      <c r="Y7258" s="1">
        <v>0</v>
      </c>
      <c r="AA7258" s="1">
        <v>0</v>
      </c>
      <c r="AC7258" s="1">
        <v>0</v>
      </c>
      <c r="AE7258" s="1">
        <v>0</v>
      </c>
      <c r="AG7258" s="1">
        <v>1</v>
      </c>
      <c r="AH7258" s="1">
        <v>0</v>
      </c>
    </row>
    <row r="7259" spans="1:34">
      <c r="A7259" s="1" t="s">
        <v>18530</v>
      </c>
      <c r="B7259" s="1" t="s">
        <v>18531</v>
      </c>
      <c r="C7259" s="1" t="s">
        <v>423</v>
      </c>
      <c r="D7259" s="1">
        <v>3</v>
      </c>
      <c r="E7259" s="4">
        <v>44628</v>
      </c>
      <c r="F7259" s="1" t="s">
        <v>18532</v>
      </c>
      <c r="G7259" s="1" t="s">
        <v>72</v>
      </c>
      <c r="H7259" s="1" t="s">
        <v>65</v>
      </c>
      <c r="I7259" s="1">
        <v>0.4</v>
      </c>
      <c r="J7259" s="1" t="s">
        <v>75</v>
      </c>
      <c r="K7259" s="1">
        <v>0</v>
      </c>
      <c r="M7259" s="1">
        <v>0</v>
      </c>
      <c r="O7259" s="1">
        <v>0</v>
      </c>
      <c r="Q7259" s="1">
        <v>0</v>
      </c>
      <c r="S7259" s="1">
        <v>0</v>
      </c>
      <c r="U7259" s="1">
        <v>0</v>
      </c>
      <c r="W7259" s="1">
        <v>0</v>
      </c>
      <c r="Y7259" s="1">
        <v>0</v>
      </c>
      <c r="AA7259" s="1">
        <v>0</v>
      </c>
      <c r="AC7259" s="1">
        <v>0</v>
      </c>
      <c r="AE7259" s="1">
        <v>0</v>
      </c>
      <c r="AG7259" s="1">
        <v>1</v>
      </c>
      <c r="AH7259" s="1">
        <v>0</v>
      </c>
    </row>
    <row r="7260" spans="1:34">
      <c r="A7260" s="1" t="s">
        <v>18533</v>
      </c>
      <c r="B7260" s="1" t="s">
        <v>18534</v>
      </c>
      <c r="C7260" s="1" t="s">
        <v>306</v>
      </c>
      <c r="D7260" s="1">
        <v>13</v>
      </c>
      <c r="E7260" s="1">
        <v>43522</v>
      </c>
      <c r="F7260" s="1" t="s">
        <v>20332</v>
      </c>
      <c r="G7260" s="1" t="s">
        <v>72</v>
      </c>
      <c r="H7260" s="1" t="s">
        <v>65</v>
      </c>
      <c r="I7260" s="1">
        <v>0.8</v>
      </c>
      <c r="J7260" s="1" t="s">
        <v>75</v>
      </c>
      <c r="K7260" s="1">
        <v>0</v>
      </c>
      <c r="M7260" s="1">
        <v>0</v>
      </c>
      <c r="O7260" s="1">
        <v>0</v>
      </c>
      <c r="Q7260" s="1">
        <v>0</v>
      </c>
      <c r="S7260" s="1">
        <v>0</v>
      </c>
      <c r="U7260" s="1">
        <v>0</v>
      </c>
      <c r="W7260" s="1">
        <v>0</v>
      </c>
      <c r="Y7260" s="1">
        <v>0</v>
      </c>
      <c r="AA7260" s="1">
        <v>0</v>
      </c>
      <c r="AC7260" s="1">
        <v>0</v>
      </c>
      <c r="AE7260" s="1">
        <v>0</v>
      </c>
      <c r="AG7260" s="1">
        <v>1</v>
      </c>
      <c r="AH7260" s="1">
        <v>0</v>
      </c>
    </row>
    <row r="7261" spans="1:34">
      <c r="A7261" s="1" t="s">
        <v>18535</v>
      </c>
      <c r="B7261" s="1" t="s">
        <v>18536</v>
      </c>
      <c r="C7261" s="1" t="s">
        <v>126</v>
      </c>
      <c r="H7261" s="1" t="s">
        <v>65</v>
      </c>
      <c r="I7261" s="1" t="s">
        <v>66</v>
      </c>
      <c r="V7261" s="1" t="s">
        <v>67</v>
      </c>
    </row>
    <row r="7262" spans="1:34">
      <c r="A7262" s="1" t="s">
        <v>18537</v>
      </c>
      <c r="B7262" s="1" t="s">
        <v>18538</v>
      </c>
      <c r="C7262" s="1" t="s">
        <v>306</v>
      </c>
      <c r="D7262" s="1">
        <v>4</v>
      </c>
      <c r="E7262" s="4">
        <v>44657</v>
      </c>
      <c r="F7262" s="1" t="s">
        <v>18539</v>
      </c>
      <c r="G7262" s="1" t="s">
        <v>72</v>
      </c>
      <c r="H7262" s="1" t="s">
        <v>65</v>
      </c>
      <c r="I7262" s="1">
        <v>0.8</v>
      </c>
      <c r="J7262" s="1" t="s">
        <v>75</v>
      </c>
      <c r="K7262" s="1">
        <v>0</v>
      </c>
      <c r="M7262" s="1">
        <v>0</v>
      </c>
      <c r="O7262" s="1">
        <v>0</v>
      </c>
      <c r="Q7262" s="1">
        <v>0</v>
      </c>
      <c r="S7262" s="1">
        <v>0</v>
      </c>
      <c r="U7262" s="1">
        <v>0</v>
      </c>
      <c r="W7262" s="1">
        <v>0</v>
      </c>
      <c r="Y7262" s="1">
        <v>0</v>
      </c>
      <c r="AA7262" s="1">
        <v>0</v>
      </c>
      <c r="AC7262" s="1">
        <v>0</v>
      </c>
      <c r="AE7262" s="1">
        <v>0</v>
      </c>
      <c r="AG7262" s="1">
        <v>1</v>
      </c>
      <c r="AH7262" s="1">
        <v>0</v>
      </c>
    </row>
    <row r="7263" spans="1:34">
      <c r="A7263" s="1" t="s">
        <v>18540</v>
      </c>
      <c r="B7263" s="1" t="s">
        <v>18541</v>
      </c>
      <c r="C7263" s="1" t="s">
        <v>259</v>
      </c>
      <c r="D7263" s="1">
        <v>6</v>
      </c>
      <c r="E7263" s="4">
        <v>44634</v>
      </c>
      <c r="F7263" s="1" t="s">
        <v>18542</v>
      </c>
      <c r="G7263" s="1" t="s">
        <v>80</v>
      </c>
      <c r="H7263" s="1" t="s">
        <v>73</v>
      </c>
      <c r="I7263" s="1">
        <v>0</v>
      </c>
      <c r="J7263" s="1" t="s">
        <v>74</v>
      </c>
      <c r="K7263" s="1">
        <v>0.52</v>
      </c>
      <c r="L7263" s="1" t="s">
        <v>82</v>
      </c>
      <c r="M7263" s="1">
        <v>0.62</v>
      </c>
      <c r="N7263" s="1" t="s">
        <v>83</v>
      </c>
      <c r="O7263" s="1">
        <v>0.72</v>
      </c>
      <c r="P7263" s="1" t="s">
        <v>84</v>
      </c>
      <c r="Q7263" s="1">
        <v>0.8</v>
      </c>
      <c r="R7263" s="1" t="s">
        <v>85</v>
      </c>
      <c r="S7263" s="1">
        <v>0</v>
      </c>
      <c r="U7263" s="1">
        <v>0</v>
      </c>
      <c r="W7263" s="1">
        <v>0</v>
      </c>
      <c r="Y7263" s="1">
        <v>0</v>
      </c>
      <c r="AA7263" s="1">
        <v>0</v>
      </c>
      <c r="AC7263" s="1">
        <v>0</v>
      </c>
      <c r="AE7263" s="1">
        <v>0</v>
      </c>
      <c r="AG7263" s="1">
        <v>4</v>
      </c>
      <c r="AH7263" s="1">
        <v>10000</v>
      </c>
    </row>
    <row r="7264" spans="1:34">
      <c r="A7264" s="1" t="s">
        <v>18543</v>
      </c>
      <c r="B7264" s="1" t="s">
        <v>18544</v>
      </c>
      <c r="C7264" s="1" t="s">
        <v>337</v>
      </c>
      <c r="D7264" s="1">
        <v>10</v>
      </c>
      <c r="E7264" s="1">
        <v>42148</v>
      </c>
      <c r="F7264" s="1" t="s">
        <v>20332</v>
      </c>
      <c r="G7264" s="1" t="s">
        <v>72</v>
      </c>
      <c r="H7264" s="1" t="s">
        <v>65</v>
      </c>
      <c r="I7264" s="1">
        <v>0.65</v>
      </c>
      <c r="J7264" s="1" t="s">
        <v>75</v>
      </c>
      <c r="K7264" s="1">
        <v>0</v>
      </c>
      <c r="M7264" s="1">
        <v>0</v>
      </c>
      <c r="O7264" s="1">
        <v>0</v>
      </c>
      <c r="Q7264" s="1">
        <v>0</v>
      </c>
      <c r="S7264" s="1">
        <v>0</v>
      </c>
      <c r="U7264" s="1">
        <v>0</v>
      </c>
      <c r="W7264" s="1">
        <v>0</v>
      </c>
      <c r="Y7264" s="1">
        <v>0</v>
      </c>
      <c r="AA7264" s="1">
        <v>0</v>
      </c>
      <c r="AC7264" s="1">
        <v>0</v>
      </c>
      <c r="AE7264" s="1">
        <v>0</v>
      </c>
      <c r="AG7264" s="1">
        <v>1</v>
      </c>
      <c r="AH7264" s="1">
        <v>0</v>
      </c>
    </row>
    <row r="7265" spans="1:34">
      <c r="A7265" s="1" t="s">
        <v>18545</v>
      </c>
      <c r="B7265" s="1" t="s">
        <v>18546</v>
      </c>
      <c r="C7265" s="1" t="s">
        <v>411</v>
      </c>
      <c r="D7265" s="1">
        <v>2</v>
      </c>
      <c r="E7265" s="4">
        <v>44638</v>
      </c>
      <c r="F7265" s="1" t="s">
        <v>18547</v>
      </c>
      <c r="G7265" s="1" t="s">
        <v>72</v>
      </c>
      <c r="H7265" s="1" t="s">
        <v>65</v>
      </c>
      <c r="I7265" s="1">
        <v>0.2</v>
      </c>
      <c r="J7265" s="1" t="s">
        <v>75</v>
      </c>
      <c r="K7265" s="1">
        <v>0</v>
      </c>
      <c r="M7265" s="1">
        <v>0</v>
      </c>
      <c r="O7265" s="1">
        <v>0</v>
      </c>
      <c r="Q7265" s="1">
        <v>0</v>
      </c>
      <c r="S7265" s="1">
        <v>0</v>
      </c>
      <c r="U7265" s="1">
        <v>0</v>
      </c>
      <c r="W7265" s="1">
        <v>0</v>
      </c>
      <c r="Y7265" s="1">
        <v>0</v>
      </c>
      <c r="AA7265" s="1">
        <v>0</v>
      </c>
      <c r="AC7265" s="1">
        <v>0</v>
      </c>
      <c r="AE7265" s="1">
        <v>0</v>
      </c>
      <c r="AG7265" s="1">
        <v>1</v>
      </c>
      <c r="AH7265" s="1">
        <v>0</v>
      </c>
    </row>
    <row r="7266" spans="1:34">
      <c r="A7266" s="1" t="s">
        <v>18548</v>
      </c>
      <c r="B7266" s="1" t="s">
        <v>18549</v>
      </c>
      <c r="C7266" s="1" t="s">
        <v>112</v>
      </c>
      <c r="D7266" s="1">
        <v>5</v>
      </c>
      <c r="E7266" s="4">
        <v>44631</v>
      </c>
      <c r="F7266" s="1" t="s">
        <v>18550</v>
      </c>
      <c r="G7266" s="1" t="s">
        <v>72</v>
      </c>
      <c r="H7266" s="1" t="s">
        <v>65</v>
      </c>
      <c r="I7266" s="1">
        <v>0.5</v>
      </c>
      <c r="J7266" s="1" t="s">
        <v>75</v>
      </c>
      <c r="K7266" s="1">
        <v>0</v>
      </c>
      <c r="M7266" s="1">
        <v>0</v>
      </c>
      <c r="O7266" s="1">
        <v>0</v>
      </c>
      <c r="Q7266" s="1">
        <v>0</v>
      </c>
      <c r="S7266" s="1">
        <v>0</v>
      </c>
      <c r="U7266" s="1">
        <v>0</v>
      </c>
      <c r="W7266" s="1">
        <v>0</v>
      </c>
      <c r="Y7266" s="1">
        <v>0</v>
      </c>
      <c r="AA7266" s="1">
        <v>0</v>
      </c>
      <c r="AC7266" s="1">
        <v>0</v>
      </c>
      <c r="AE7266" s="1">
        <v>0</v>
      </c>
      <c r="AG7266" s="1">
        <v>1</v>
      </c>
      <c r="AH7266" s="1">
        <v>0</v>
      </c>
    </row>
    <row r="7267" spans="1:34">
      <c r="A7267" s="1" t="s">
        <v>18551</v>
      </c>
      <c r="B7267" s="1" t="s">
        <v>18552</v>
      </c>
      <c r="C7267" s="1" t="s">
        <v>491</v>
      </c>
      <c r="D7267" s="1">
        <v>11</v>
      </c>
      <c r="E7267" s="4">
        <v>44659</v>
      </c>
      <c r="F7267" s="1" t="s">
        <v>18553</v>
      </c>
      <c r="G7267" s="1" t="s">
        <v>80</v>
      </c>
      <c r="H7267" s="1" t="s">
        <v>73</v>
      </c>
      <c r="I7267" s="1">
        <v>0</v>
      </c>
      <c r="J7267" s="1" t="s">
        <v>18554</v>
      </c>
      <c r="K7267" s="1">
        <v>0.35</v>
      </c>
      <c r="L7267" s="1" t="s">
        <v>82</v>
      </c>
      <c r="M7267" s="1">
        <v>0.5</v>
      </c>
      <c r="N7267" s="1" t="s">
        <v>83</v>
      </c>
      <c r="O7267" s="1">
        <v>0.7</v>
      </c>
      <c r="P7267" s="1" t="s">
        <v>84</v>
      </c>
      <c r="Q7267" s="1">
        <v>0.8</v>
      </c>
      <c r="R7267" s="1" t="s">
        <v>85</v>
      </c>
      <c r="S7267" s="1">
        <v>0</v>
      </c>
      <c r="U7267" s="1">
        <v>0</v>
      </c>
      <c r="W7267" s="1">
        <v>0</v>
      </c>
      <c r="Y7267" s="1">
        <v>0</v>
      </c>
      <c r="AA7267" s="1">
        <v>0</v>
      </c>
      <c r="AC7267" s="1">
        <v>0</v>
      </c>
      <c r="AE7267" s="1">
        <v>0</v>
      </c>
      <c r="AG7267" s="1">
        <v>4</v>
      </c>
      <c r="AH7267" s="1">
        <v>9360</v>
      </c>
    </row>
    <row r="7268" spans="1:34">
      <c r="A7268" s="1" t="s">
        <v>18555</v>
      </c>
      <c r="B7268" s="1" t="s">
        <v>18556</v>
      </c>
      <c r="C7268" s="1" t="s">
        <v>365</v>
      </c>
      <c r="D7268" s="1">
        <v>18</v>
      </c>
      <c r="E7268" s="1">
        <v>41477</v>
      </c>
      <c r="F7268" s="1" t="s">
        <v>20332</v>
      </c>
      <c r="G7268" s="1" t="s">
        <v>72</v>
      </c>
      <c r="H7268" s="1" t="s">
        <v>65</v>
      </c>
      <c r="I7268" s="1">
        <v>0.6</v>
      </c>
      <c r="J7268" s="1" t="s">
        <v>75</v>
      </c>
      <c r="K7268" s="1">
        <v>0</v>
      </c>
      <c r="M7268" s="1">
        <v>0</v>
      </c>
      <c r="O7268" s="1">
        <v>0</v>
      </c>
      <c r="Q7268" s="1">
        <v>0</v>
      </c>
      <c r="S7268" s="1">
        <v>0</v>
      </c>
      <c r="U7268" s="1">
        <v>0</v>
      </c>
      <c r="W7268" s="1">
        <v>0</v>
      </c>
      <c r="Y7268" s="1">
        <v>0</v>
      </c>
      <c r="AA7268" s="1">
        <v>0</v>
      </c>
      <c r="AC7268" s="1">
        <v>0</v>
      </c>
      <c r="AE7268" s="1">
        <v>0</v>
      </c>
      <c r="AG7268" s="1">
        <v>1</v>
      </c>
      <c r="AH7268" s="1">
        <v>0</v>
      </c>
    </row>
    <row r="7269" spans="1:34">
      <c r="A7269" s="1" t="s">
        <v>18557</v>
      </c>
      <c r="B7269" s="1" t="s">
        <v>18558</v>
      </c>
      <c r="C7269" s="1" t="s">
        <v>411</v>
      </c>
      <c r="D7269" s="1">
        <v>3</v>
      </c>
      <c r="E7269" s="4">
        <v>44650</v>
      </c>
      <c r="F7269" s="1" t="s">
        <v>18559</v>
      </c>
      <c r="G7269" s="1" t="s">
        <v>72</v>
      </c>
      <c r="H7269" s="1" t="s">
        <v>65</v>
      </c>
      <c r="I7269" s="1">
        <v>0.45</v>
      </c>
      <c r="J7269" s="1" t="s">
        <v>75</v>
      </c>
      <c r="K7269" s="1">
        <v>0</v>
      </c>
      <c r="M7269" s="1">
        <v>0</v>
      </c>
      <c r="O7269" s="1">
        <v>0</v>
      </c>
      <c r="Q7269" s="1">
        <v>0</v>
      </c>
      <c r="S7269" s="1">
        <v>0</v>
      </c>
      <c r="U7269" s="1">
        <v>0</v>
      </c>
      <c r="W7269" s="1">
        <v>0</v>
      </c>
      <c r="Y7269" s="1">
        <v>0</v>
      </c>
      <c r="AA7269" s="1">
        <v>0</v>
      </c>
      <c r="AC7269" s="1">
        <v>0</v>
      </c>
      <c r="AE7269" s="1">
        <v>0</v>
      </c>
      <c r="AG7269" s="1">
        <v>1</v>
      </c>
      <c r="AH7269" s="1">
        <v>0</v>
      </c>
    </row>
    <row r="7270" spans="1:34">
      <c r="A7270" s="1" t="s">
        <v>18560</v>
      </c>
      <c r="B7270" s="1" t="s">
        <v>18561</v>
      </c>
      <c r="C7270" s="1" t="s">
        <v>126</v>
      </c>
      <c r="H7270" s="1" t="s">
        <v>65</v>
      </c>
      <c r="I7270" s="1" t="s">
        <v>66</v>
      </c>
      <c r="V7270" s="1" t="s">
        <v>67</v>
      </c>
    </row>
    <row r="7271" spans="1:34">
      <c r="A7271" s="1" t="s">
        <v>18562</v>
      </c>
      <c r="B7271" s="1" t="s">
        <v>18563</v>
      </c>
      <c r="C7271" s="1" t="s">
        <v>626</v>
      </c>
      <c r="D7271" s="1">
        <v>68</v>
      </c>
      <c r="E7271" s="4">
        <v>44558</v>
      </c>
      <c r="F7271" s="1" t="s">
        <v>18564</v>
      </c>
      <c r="G7271" s="1" t="s">
        <v>80</v>
      </c>
      <c r="H7271" s="1" t="s">
        <v>73</v>
      </c>
      <c r="I7271" s="1">
        <v>0</v>
      </c>
      <c r="J7271" s="1" t="s">
        <v>89</v>
      </c>
      <c r="K7271" s="1">
        <v>0.7</v>
      </c>
      <c r="L7271" s="1" t="s">
        <v>75</v>
      </c>
      <c r="M7271" s="1">
        <v>0</v>
      </c>
      <c r="O7271" s="1">
        <v>0</v>
      </c>
      <c r="Q7271" s="1">
        <v>0</v>
      </c>
      <c r="S7271" s="1">
        <v>0</v>
      </c>
      <c r="U7271" s="1">
        <v>0</v>
      </c>
      <c r="W7271" s="1">
        <v>0</v>
      </c>
      <c r="Y7271" s="1">
        <v>0</v>
      </c>
      <c r="AA7271" s="1">
        <v>0</v>
      </c>
      <c r="AC7271" s="1">
        <v>0</v>
      </c>
      <c r="AE7271" s="1">
        <v>0</v>
      </c>
      <c r="AG7271" s="1">
        <v>2</v>
      </c>
      <c r="AH7271" s="1">
        <v>12000</v>
      </c>
    </row>
    <row r="7272" spans="1:34">
      <c r="A7272" s="1" t="s">
        <v>18565</v>
      </c>
      <c r="B7272" s="1" t="s">
        <v>18566</v>
      </c>
      <c r="C7272" s="1" t="s">
        <v>369</v>
      </c>
      <c r="D7272" s="1">
        <v>10</v>
      </c>
      <c r="E7272" s="1">
        <v>41078</v>
      </c>
      <c r="F7272" s="1" t="s">
        <v>20332</v>
      </c>
      <c r="G7272" s="1" t="s">
        <v>72</v>
      </c>
      <c r="H7272" s="1" t="s">
        <v>65</v>
      </c>
      <c r="I7272" s="1">
        <v>0.8</v>
      </c>
      <c r="J7272" s="1" t="s">
        <v>75</v>
      </c>
      <c r="K7272" s="1">
        <v>0</v>
      </c>
      <c r="M7272" s="1">
        <v>0</v>
      </c>
      <c r="O7272" s="1">
        <v>0</v>
      </c>
      <c r="Q7272" s="1">
        <v>0</v>
      </c>
      <c r="S7272" s="1">
        <v>0</v>
      </c>
      <c r="U7272" s="1">
        <v>0</v>
      </c>
      <c r="W7272" s="1">
        <v>0</v>
      </c>
      <c r="Y7272" s="1">
        <v>0</v>
      </c>
      <c r="AA7272" s="1">
        <v>0</v>
      </c>
      <c r="AC7272" s="1">
        <v>0</v>
      </c>
      <c r="AE7272" s="1">
        <v>0</v>
      </c>
      <c r="AG7272" s="1">
        <v>1</v>
      </c>
      <c r="AH7272" s="1">
        <v>0</v>
      </c>
    </row>
    <row r="7273" spans="1:34">
      <c r="A7273" s="1" t="s">
        <v>18567</v>
      </c>
      <c r="B7273" s="1" t="s">
        <v>18568</v>
      </c>
      <c r="C7273" s="1" t="s">
        <v>225</v>
      </c>
      <c r="D7273" s="1">
        <v>21</v>
      </c>
      <c r="E7273" s="4">
        <v>44684</v>
      </c>
      <c r="F7273" s="1" t="s">
        <v>18569</v>
      </c>
      <c r="G7273" s="1" t="s">
        <v>72</v>
      </c>
      <c r="H7273" s="1" t="s">
        <v>73</v>
      </c>
      <c r="I7273" s="1">
        <v>0</v>
      </c>
      <c r="J7273" s="1" t="s">
        <v>434</v>
      </c>
      <c r="K7273" s="1">
        <v>0.8</v>
      </c>
      <c r="L7273" s="1" t="s">
        <v>75</v>
      </c>
      <c r="M7273" s="1">
        <v>0</v>
      </c>
      <c r="O7273" s="1">
        <v>0</v>
      </c>
      <c r="Q7273" s="1">
        <v>0</v>
      </c>
      <c r="S7273" s="1">
        <v>0</v>
      </c>
      <c r="U7273" s="1">
        <v>0</v>
      </c>
      <c r="W7273" s="1">
        <v>0</v>
      </c>
      <c r="Y7273" s="1">
        <v>0</v>
      </c>
      <c r="AA7273" s="1">
        <v>0</v>
      </c>
      <c r="AC7273" s="1">
        <v>0</v>
      </c>
      <c r="AE7273" s="1">
        <v>0</v>
      </c>
      <c r="AG7273" s="1">
        <v>2</v>
      </c>
      <c r="AH7273" s="1">
        <v>7500</v>
      </c>
    </row>
    <row r="7274" spans="1:34">
      <c r="A7274" s="1" t="s">
        <v>18570</v>
      </c>
      <c r="B7274" s="1" t="s">
        <v>18571</v>
      </c>
      <c r="C7274" s="1" t="s">
        <v>365</v>
      </c>
      <c r="H7274" s="1" t="s">
        <v>65</v>
      </c>
      <c r="I7274" s="1" t="s">
        <v>66</v>
      </c>
      <c r="V7274" s="1" t="s">
        <v>67</v>
      </c>
    </row>
    <row r="7275" spans="1:34">
      <c r="A7275" s="1" t="s">
        <v>18572</v>
      </c>
      <c r="B7275" s="1" t="s">
        <v>18573</v>
      </c>
      <c r="C7275" s="1" t="s">
        <v>167</v>
      </c>
      <c r="D7275" s="1">
        <v>16</v>
      </c>
      <c r="E7275" s="4">
        <v>44740</v>
      </c>
      <c r="F7275" s="1" t="s">
        <v>18574</v>
      </c>
      <c r="G7275" s="1" t="s">
        <v>72</v>
      </c>
      <c r="H7275" s="1" t="s">
        <v>73</v>
      </c>
      <c r="I7275" s="1">
        <v>0</v>
      </c>
      <c r="J7275" s="1" t="s">
        <v>81</v>
      </c>
      <c r="K7275" s="1">
        <v>0.7</v>
      </c>
      <c r="L7275" s="1" t="s">
        <v>75</v>
      </c>
      <c r="M7275" s="1">
        <v>0</v>
      </c>
      <c r="O7275" s="1">
        <v>0</v>
      </c>
      <c r="Q7275" s="1">
        <v>0</v>
      </c>
      <c r="S7275" s="1">
        <v>0</v>
      </c>
      <c r="U7275" s="1">
        <v>0</v>
      </c>
      <c r="W7275" s="1">
        <v>0</v>
      </c>
      <c r="Y7275" s="1">
        <v>0</v>
      </c>
      <c r="AA7275" s="1">
        <v>0</v>
      </c>
      <c r="AC7275" s="1">
        <v>0</v>
      </c>
      <c r="AE7275" s="1">
        <v>0</v>
      </c>
      <c r="AG7275" s="1">
        <v>2</v>
      </c>
      <c r="AH7275" s="1">
        <v>15000</v>
      </c>
    </row>
    <row r="7276" spans="1:34">
      <c r="A7276" s="1" t="s">
        <v>18575</v>
      </c>
      <c r="B7276" s="1" t="s">
        <v>18576</v>
      </c>
      <c r="C7276" s="1" t="s">
        <v>199</v>
      </c>
      <c r="D7276" s="1">
        <v>11</v>
      </c>
      <c r="E7276" s="1">
        <v>39526</v>
      </c>
      <c r="F7276" s="1" t="s">
        <v>20332</v>
      </c>
      <c r="G7276" s="1" t="s">
        <v>72</v>
      </c>
      <c r="H7276" s="1" t="s">
        <v>65</v>
      </c>
      <c r="I7276" s="1">
        <v>0.8</v>
      </c>
      <c r="J7276" s="1" t="s">
        <v>75</v>
      </c>
      <c r="K7276" s="1">
        <v>0</v>
      </c>
      <c r="M7276" s="1">
        <v>0</v>
      </c>
      <c r="O7276" s="1">
        <v>0</v>
      </c>
      <c r="Q7276" s="1">
        <v>0</v>
      </c>
      <c r="S7276" s="1">
        <v>0</v>
      </c>
      <c r="U7276" s="1">
        <v>0</v>
      </c>
      <c r="W7276" s="1">
        <v>0</v>
      </c>
      <c r="Y7276" s="1">
        <v>0</v>
      </c>
      <c r="AA7276" s="1">
        <v>0</v>
      </c>
      <c r="AC7276" s="1">
        <v>0</v>
      </c>
      <c r="AE7276" s="1">
        <v>0</v>
      </c>
      <c r="AG7276" s="1">
        <v>1</v>
      </c>
      <c r="AH7276" s="1">
        <v>0</v>
      </c>
    </row>
    <row r="7277" spans="1:34">
      <c r="A7277" s="1" t="s">
        <v>18577</v>
      </c>
      <c r="B7277" s="1" t="s">
        <v>18578</v>
      </c>
      <c r="C7277" s="1" t="s">
        <v>185</v>
      </c>
      <c r="D7277" s="1">
        <v>19</v>
      </c>
      <c r="E7277" s="4">
        <v>44692</v>
      </c>
      <c r="F7277" s="1" t="s">
        <v>18579</v>
      </c>
      <c r="G7277" s="1" t="s">
        <v>72</v>
      </c>
      <c r="H7277" s="1" t="s">
        <v>73</v>
      </c>
      <c r="I7277" s="1">
        <v>0</v>
      </c>
      <c r="J7277" s="1" t="s">
        <v>1640</v>
      </c>
      <c r="K7277" s="1">
        <v>0.8</v>
      </c>
      <c r="L7277" s="1" t="s">
        <v>75</v>
      </c>
      <c r="M7277" s="1">
        <v>0</v>
      </c>
      <c r="O7277" s="1">
        <v>0</v>
      </c>
      <c r="Q7277" s="1">
        <v>0</v>
      </c>
      <c r="S7277" s="1">
        <v>0</v>
      </c>
      <c r="U7277" s="1">
        <v>0</v>
      </c>
      <c r="W7277" s="1">
        <v>0</v>
      </c>
      <c r="Y7277" s="1">
        <v>0</v>
      </c>
      <c r="AA7277" s="1">
        <v>0</v>
      </c>
      <c r="AC7277" s="1">
        <v>0</v>
      </c>
      <c r="AE7277" s="1">
        <v>0</v>
      </c>
      <c r="AG7277" s="1">
        <v>2</v>
      </c>
      <c r="AH7277" s="1">
        <v>7499.99</v>
      </c>
    </row>
    <row r="7278" spans="1:34">
      <c r="A7278" s="1" t="s">
        <v>18580</v>
      </c>
      <c r="B7278" s="1" t="s">
        <v>18581</v>
      </c>
      <c r="C7278" s="1" t="s">
        <v>70</v>
      </c>
      <c r="D7278" s="1">
        <v>14</v>
      </c>
      <c r="E7278" s="4">
        <v>44699</v>
      </c>
      <c r="F7278" s="1" t="s">
        <v>18582</v>
      </c>
      <c r="G7278" s="1" t="s">
        <v>80</v>
      </c>
      <c r="H7278" s="1" t="s">
        <v>65</v>
      </c>
      <c r="I7278" s="1">
        <v>0.75</v>
      </c>
      <c r="J7278" s="1" t="s">
        <v>75</v>
      </c>
      <c r="K7278" s="1">
        <v>0</v>
      </c>
      <c r="M7278" s="1">
        <v>0</v>
      </c>
      <c r="O7278" s="1">
        <v>0</v>
      </c>
      <c r="Q7278" s="1">
        <v>0</v>
      </c>
      <c r="S7278" s="1">
        <v>0</v>
      </c>
      <c r="U7278" s="1">
        <v>0</v>
      </c>
      <c r="W7278" s="1">
        <v>0</v>
      </c>
      <c r="Y7278" s="1">
        <v>0</v>
      </c>
      <c r="AA7278" s="1">
        <v>0</v>
      </c>
      <c r="AC7278" s="1">
        <v>0</v>
      </c>
      <c r="AE7278" s="1">
        <v>0</v>
      </c>
      <c r="AG7278" s="1">
        <v>1</v>
      </c>
      <c r="AH7278" s="1">
        <v>0</v>
      </c>
    </row>
    <row r="7279" spans="1:34">
      <c r="A7279" s="1" t="s">
        <v>18583</v>
      </c>
      <c r="B7279" s="1" t="s">
        <v>18584</v>
      </c>
      <c r="C7279" s="1" t="s">
        <v>1153</v>
      </c>
      <c r="D7279" s="1">
        <v>5</v>
      </c>
      <c r="E7279" s="4">
        <v>44631</v>
      </c>
      <c r="F7279" s="1" t="s">
        <v>18585</v>
      </c>
      <c r="G7279" s="1" t="s">
        <v>80</v>
      </c>
      <c r="H7279" s="1" t="s">
        <v>73</v>
      </c>
      <c r="I7279" s="1">
        <v>0</v>
      </c>
      <c r="J7279" s="1" t="s">
        <v>187</v>
      </c>
      <c r="K7279" s="1">
        <v>0.7</v>
      </c>
      <c r="L7279" s="1" t="s">
        <v>82</v>
      </c>
      <c r="M7279" s="1">
        <v>0.75</v>
      </c>
      <c r="N7279" s="1" t="s">
        <v>83</v>
      </c>
      <c r="O7279" s="1">
        <v>0.78</v>
      </c>
      <c r="P7279" s="1" t="s">
        <v>84</v>
      </c>
      <c r="Q7279" s="1">
        <v>0.8</v>
      </c>
      <c r="R7279" s="1" t="s">
        <v>85</v>
      </c>
      <c r="S7279" s="1">
        <v>0</v>
      </c>
      <c r="U7279" s="1">
        <v>0</v>
      </c>
      <c r="W7279" s="1">
        <v>0</v>
      </c>
      <c r="Y7279" s="1">
        <v>0</v>
      </c>
      <c r="AA7279" s="1">
        <v>0</v>
      </c>
      <c r="AC7279" s="1">
        <v>0</v>
      </c>
      <c r="AE7279" s="1">
        <v>0</v>
      </c>
      <c r="AG7279" s="1">
        <v>4</v>
      </c>
      <c r="AH7279" s="1">
        <v>9000</v>
      </c>
    </row>
    <row r="7280" spans="1:34">
      <c r="A7280" s="1" t="s">
        <v>18586</v>
      </c>
      <c r="B7280" s="1" t="s">
        <v>18587</v>
      </c>
      <c r="C7280" s="1" t="s">
        <v>255</v>
      </c>
      <c r="D7280" s="1">
        <v>8</v>
      </c>
      <c r="E7280" s="4">
        <v>44679</v>
      </c>
      <c r="F7280" s="1" t="s">
        <v>18588</v>
      </c>
      <c r="G7280" s="1" t="s">
        <v>72</v>
      </c>
      <c r="H7280" s="1" t="s">
        <v>65</v>
      </c>
      <c r="I7280" s="1">
        <v>0.5</v>
      </c>
      <c r="J7280" s="1" t="s">
        <v>75</v>
      </c>
      <c r="K7280" s="1">
        <v>0</v>
      </c>
      <c r="M7280" s="1">
        <v>0</v>
      </c>
      <c r="O7280" s="1">
        <v>0</v>
      </c>
      <c r="Q7280" s="1">
        <v>0</v>
      </c>
      <c r="S7280" s="1">
        <v>0</v>
      </c>
      <c r="U7280" s="1">
        <v>0</v>
      </c>
      <c r="W7280" s="1">
        <v>0</v>
      </c>
      <c r="Y7280" s="1">
        <v>0</v>
      </c>
      <c r="AA7280" s="1">
        <v>0</v>
      </c>
      <c r="AC7280" s="1">
        <v>0</v>
      </c>
      <c r="AE7280" s="1">
        <v>0</v>
      </c>
      <c r="AG7280" s="1">
        <v>1</v>
      </c>
      <c r="AH7280" s="1">
        <v>0</v>
      </c>
    </row>
    <row r="7281" spans="1:34">
      <c r="A7281" s="1" t="s">
        <v>18589</v>
      </c>
      <c r="B7281" s="1" t="s">
        <v>18590</v>
      </c>
      <c r="C7281" s="1" t="s">
        <v>360</v>
      </c>
      <c r="H7281" s="1" t="s">
        <v>65</v>
      </c>
      <c r="I7281" s="1" t="s">
        <v>66</v>
      </c>
      <c r="V7281" s="1" t="s">
        <v>67</v>
      </c>
    </row>
    <row r="7282" spans="1:34">
      <c r="A7282" s="1" t="s">
        <v>18591</v>
      </c>
      <c r="B7282" s="1" t="s">
        <v>18592</v>
      </c>
      <c r="C7282" s="1" t="s">
        <v>411</v>
      </c>
      <c r="D7282" s="1">
        <v>9</v>
      </c>
      <c r="E7282" s="4">
        <v>44707</v>
      </c>
      <c r="F7282" s="1" t="s">
        <v>18593</v>
      </c>
      <c r="G7282" s="1" t="s">
        <v>72</v>
      </c>
      <c r="H7282" s="1" t="s">
        <v>65</v>
      </c>
      <c r="I7282" s="1">
        <v>0.8</v>
      </c>
      <c r="J7282" s="1" t="s">
        <v>75</v>
      </c>
      <c r="K7282" s="1">
        <v>0</v>
      </c>
      <c r="M7282" s="1">
        <v>0</v>
      </c>
      <c r="O7282" s="1">
        <v>0</v>
      </c>
      <c r="Q7282" s="1">
        <v>0</v>
      </c>
      <c r="S7282" s="1">
        <v>0</v>
      </c>
      <c r="U7282" s="1">
        <v>0</v>
      </c>
      <c r="W7282" s="1">
        <v>0</v>
      </c>
      <c r="Y7282" s="1">
        <v>0</v>
      </c>
      <c r="AA7282" s="1">
        <v>0</v>
      </c>
      <c r="AC7282" s="1">
        <v>0</v>
      </c>
      <c r="AE7282" s="1">
        <v>0</v>
      </c>
      <c r="AG7282" s="1">
        <v>1</v>
      </c>
      <c r="AH7282" s="1">
        <v>0</v>
      </c>
    </row>
    <row r="7283" spans="1:34">
      <c r="A7283" s="1" t="s">
        <v>18594</v>
      </c>
      <c r="B7283" s="1" t="s">
        <v>18595</v>
      </c>
      <c r="C7283" s="1" t="s">
        <v>287</v>
      </c>
      <c r="D7283" s="1">
        <v>5</v>
      </c>
      <c r="E7283" s="4">
        <v>44712</v>
      </c>
      <c r="F7283" s="1" t="s">
        <v>18596</v>
      </c>
      <c r="G7283" s="1" t="s">
        <v>72</v>
      </c>
      <c r="H7283" s="1" t="s">
        <v>65</v>
      </c>
      <c r="I7283" s="1">
        <v>0.8</v>
      </c>
      <c r="J7283" s="1" t="s">
        <v>75</v>
      </c>
      <c r="K7283" s="1">
        <v>0</v>
      </c>
      <c r="M7283" s="1">
        <v>0</v>
      </c>
      <c r="O7283" s="1">
        <v>0</v>
      </c>
      <c r="Q7283" s="1">
        <v>0</v>
      </c>
      <c r="S7283" s="1">
        <v>0</v>
      </c>
      <c r="U7283" s="1">
        <v>0</v>
      </c>
      <c r="W7283" s="1">
        <v>0</v>
      </c>
      <c r="Y7283" s="1">
        <v>0</v>
      </c>
      <c r="AA7283" s="1">
        <v>0</v>
      </c>
      <c r="AC7283" s="1">
        <v>0</v>
      </c>
      <c r="AE7283" s="1">
        <v>0</v>
      </c>
      <c r="AG7283" s="1">
        <v>1</v>
      </c>
      <c r="AH7283" s="1">
        <v>0</v>
      </c>
    </row>
    <row r="7284" spans="1:34">
      <c r="A7284" s="1" t="s">
        <v>18597</v>
      </c>
      <c r="B7284" s="1" t="s">
        <v>18598</v>
      </c>
      <c r="C7284" s="1" t="s">
        <v>259</v>
      </c>
      <c r="D7284" s="1">
        <v>32</v>
      </c>
      <c r="E7284" s="4">
        <v>44770</v>
      </c>
      <c r="F7284" s="1" t="s">
        <v>18599</v>
      </c>
      <c r="G7284" s="1" t="s">
        <v>80</v>
      </c>
      <c r="H7284" s="1" t="s">
        <v>65</v>
      </c>
      <c r="I7284" s="1">
        <v>0.8</v>
      </c>
      <c r="J7284" s="1" t="s">
        <v>75</v>
      </c>
      <c r="K7284" s="1">
        <v>0</v>
      </c>
      <c r="M7284" s="1">
        <v>0</v>
      </c>
      <c r="O7284" s="1">
        <v>0</v>
      </c>
      <c r="Q7284" s="1">
        <v>0</v>
      </c>
      <c r="S7284" s="1">
        <v>0</v>
      </c>
      <c r="U7284" s="1">
        <v>0</v>
      </c>
      <c r="W7284" s="1">
        <v>0</v>
      </c>
      <c r="Y7284" s="1">
        <v>0</v>
      </c>
      <c r="AA7284" s="1">
        <v>0</v>
      </c>
      <c r="AC7284" s="1">
        <v>0</v>
      </c>
      <c r="AE7284" s="1">
        <v>0</v>
      </c>
      <c r="AG7284" s="1">
        <v>1</v>
      </c>
      <c r="AH7284" s="1">
        <v>0</v>
      </c>
    </row>
    <row r="7285" spans="1:34">
      <c r="A7285" s="1" t="s">
        <v>18600</v>
      </c>
      <c r="B7285" s="1" t="s">
        <v>18601</v>
      </c>
      <c r="C7285" s="1" t="s">
        <v>212</v>
      </c>
      <c r="D7285" s="1">
        <v>176</v>
      </c>
      <c r="E7285" s="1">
        <v>39430</v>
      </c>
      <c r="F7285" s="1" t="s">
        <v>20332</v>
      </c>
      <c r="G7285" s="1" t="s">
        <v>72</v>
      </c>
      <c r="H7285" s="1" t="s">
        <v>65</v>
      </c>
      <c r="I7285" s="1">
        <v>0.5</v>
      </c>
      <c r="J7285" s="1" t="s">
        <v>75</v>
      </c>
      <c r="K7285" s="1">
        <v>0</v>
      </c>
      <c r="M7285" s="1">
        <v>0</v>
      </c>
      <c r="O7285" s="1">
        <v>0</v>
      </c>
      <c r="Q7285" s="1">
        <v>0</v>
      </c>
      <c r="S7285" s="1">
        <v>0</v>
      </c>
      <c r="U7285" s="1">
        <v>0</v>
      </c>
      <c r="W7285" s="1">
        <v>0</v>
      </c>
      <c r="Y7285" s="1">
        <v>0</v>
      </c>
      <c r="AA7285" s="1">
        <v>0</v>
      </c>
      <c r="AC7285" s="1">
        <v>0</v>
      </c>
      <c r="AE7285" s="1">
        <v>0</v>
      </c>
      <c r="AG7285" s="1">
        <v>1</v>
      </c>
      <c r="AH7285" s="1">
        <v>0</v>
      </c>
    </row>
    <row r="7286" spans="1:34">
      <c r="A7286" s="1" t="s">
        <v>18602</v>
      </c>
      <c r="B7286" s="1" t="s">
        <v>18603</v>
      </c>
      <c r="C7286" s="1" t="s">
        <v>112</v>
      </c>
      <c r="D7286" s="1">
        <v>6</v>
      </c>
      <c r="E7286" s="1">
        <v>44677</v>
      </c>
      <c r="F7286" s="1" t="s">
        <v>20860</v>
      </c>
      <c r="G7286" s="1" t="s">
        <v>80</v>
      </c>
      <c r="H7286" s="1" t="s">
        <v>65</v>
      </c>
      <c r="I7286" s="1">
        <v>0.7</v>
      </c>
      <c r="J7286" s="1" t="s">
        <v>75</v>
      </c>
      <c r="K7286" s="1">
        <v>0</v>
      </c>
      <c r="M7286" s="1">
        <v>0</v>
      </c>
      <c r="O7286" s="1">
        <v>0</v>
      </c>
      <c r="Q7286" s="1">
        <v>0</v>
      </c>
      <c r="S7286" s="1">
        <v>0</v>
      </c>
      <c r="U7286" s="1">
        <v>0</v>
      </c>
      <c r="W7286" s="1">
        <v>0</v>
      </c>
      <c r="Y7286" s="1">
        <v>0</v>
      </c>
      <c r="AA7286" s="1">
        <v>0</v>
      </c>
      <c r="AC7286" s="1">
        <v>0</v>
      </c>
      <c r="AE7286" s="1">
        <v>0</v>
      </c>
      <c r="AG7286" s="1">
        <v>1</v>
      </c>
      <c r="AH7286" s="1">
        <v>0</v>
      </c>
    </row>
    <row r="7287" spans="1:34">
      <c r="A7287" s="1" t="s">
        <v>18604</v>
      </c>
      <c r="B7287" s="1" t="s">
        <v>18605</v>
      </c>
      <c r="C7287" s="1" t="s">
        <v>78</v>
      </c>
      <c r="D7287" s="1">
        <v>5</v>
      </c>
      <c r="E7287" s="4">
        <v>44643</v>
      </c>
      <c r="F7287" s="1" t="s">
        <v>18606</v>
      </c>
      <c r="G7287" s="1" t="s">
        <v>80</v>
      </c>
      <c r="H7287" s="1" t="s">
        <v>73</v>
      </c>
      <c r="I7287" s="1">
        <v>0</v>
      </c>
      <c r="J7287" s="1" t="s">
        <v>74</v>
      </c>
      <c r="K7287" s="1">
        <v>0.71</v>
      </c>
      <c r="L7287" s="1" t="s">
        <v>82</v>
      </c>
      <c r="M7287" s="1">
        <v>0.72</v>
      </c>
      <c r="N7287" s="1" t="s">
        <v>83</v>
      </c>
      <c r="O7287" s="1">
        <v>0.78</v>
      </c>
      <c r="P7287" s="1" t="s">
        <v>84</v>
      </c>
      <c r="Q7287" s="1">
        <v>0.79</v>
      </c>
      <c r="R7287" s="1" t="s">
        <v>85</v>
      </c>
      <c r="S7287" s="1">
        <v>0</v>
      </c>
      <c r="U7287" s="1">
        <v>0</v>
      </c>
      <c r="W7287" s="1">
        <v>0</v>
      </c>
      <c r="Y7287" s="1">
        <v>0</v>
      </c>
      <c r="AA7287" s="1">
        <v>0</v>
      </c>
      <c r="AC7287" s="1">
        <v>0</v>
      </c>
      <c r="AE7287" s="1">
        <v>0</v>
      </c>
      <c r="AG7287" s="1">
        <v>4</v>
      </c>
      <c r="AH7287" s="1">
        <v>10000</v>
      </c>
    </row>
    <row r="7288" spans="1:34">
      <c r="A7288" s="1" t="s">
        <v>18607</v>
      </c>
      <c r="B7288" s="1" t="s">
        <v>18608</v>
      </c>
      <c r="C7288" s="1" t="s">
        <v>310</v>
      </c>
      <c r="H7288" s="1" t="s">
        <v>65</v>
      </c>
      <c r="I7288" s="1" t="s">
        <v>66</v>
      </c>
      <c r="V7288" s="1" t="s">
        <v>67</v>
      </c>
    </row>
    <row r="7289" spans="1:34">
      <c r="A7289" s="1" t="s">
        <v>18609</v>
      </c>
      <c r="B7289" s="1" t="s">
        <v>18610</v>
      </c>
      <c r="C7289" s="1" t="s">
        <v>248</v>
      </c>
      <c r="D7289" s="1">
        <v>72</v>
      </c>
      <c r="E7289" s="1">
        <v>44803</v>
      </c>
      <c r="F7289" s="1" t="s">
        <v>20861</v>
      </c>
      <c r="G7289" s="1" t="s">
        <v>80</v>
      </c>
      <c r="H7289" s="1" t="s">
        <v>73</v>
      </c>
      <c r="I7289" s="1">
        <v>0.7</v>
      </c>
      <c r="J7289" s="1" t="s">
        <v>82</v>
      </c>
      <c r="K7289" s="1">
        <v>0.8</v>
      </c>
      <c r="L7289" s="1" t="s">
        <v>83</v>
      </c>
      <c r="M7289" s="1">
        <v>0.8</v>
      </c>
      <c r="N7289" s="1" t="s">
        <v>84</v>
      </c>
      <c r="O7289" s="1">
        <v>0.8</v>
      </c>
      <c r="P7289" s="1" t="s">
        <v>85</v>
      </c>
      <c r="Q7289" s="1">
        <v>0</v>
      </c>
      <c r="S7289" s="1">
        <v>0</v>
      </c>
      <c r="U7289" s="1">
        <v>0</v>
      </c>
      <c r="W7289" s="1">
        <v>0</v>
      </c>
      <c r="Y7289" s="1">
        <v>0</v>
      </c>
      <c r="AA7289" s="1">
        <v>0</v>
      </c>
      <c r="AC7289" s="1">
        <v>0</v>
      </c>
      <c r="AE7289" s="1">
        <v>0</v>
      </c>
      <c r="AG7289" s="1">
        <v>3</v>
      </c>
      <c r="AH7289" s="1">
        <v>0</v>
      </c>
    </row>
    <row r="7290" spans="1:34">
      <c r="A7290" s="1" t="s">
        <v>18611</v>
      </c>
      <c r="B7290" s="1" t="s">
        <v>18612</v>
      </c>
      <c r="C7290" s="1" t="s">
        <v>279</v>
      </c>
      <c r="D7290" s="1">
        <v>8</v>
      </c>
      <c r="E7290" s="4">
        <v>44645</v>
      </c>
      <c r="F7290" s="1" t="s">
        <v>18613</v>
      </c>
      <c r="G7290" s="1" t="s">
        <v>80</v>
      </c>
      <c r="H7290" s="1" t="s">
        <v>65</v>
      </c>
      <c r="I7290" s="1">
        <v>0.7</v>
      </c>
      <c r="J7290" s="1" t="s">
        <v>75</v>
      </c>
      <c r="K7290" s="1">
        <v>0</v>
      </c>
      <c r="M7290" s="1">
        <v>0</v>
      </c>
      <c r="O7290" s="1">
        <v>0</v>
      </c>
      <c r="Q7290" s="1">
        <v>0</v>
      </c>
      <c r="S7290" s="1">
        <v>0</v>
      </c>
      <c r="U7290" s="1">
        <v>0</v>
      </c>
      <c r="W7290" s="1">
        <v>0</v>
      </c>
      <c r="Y7290" s="1">
        <v>0</v>
      </c>
      <c r="AA7290" s="1">
        <v>0</v>
      </c>
      <c r="AC7290" s="1">
        <v>0</v>
      </c>
      <c r="AE7290" s="1">
        <v>0</v>
      </c>
      <c r="AG7290" s="1">
        <v>1</v>
      </c>
      <c r="AH7290" s="1">
        <v>0</v>
      </c>
    </row>
    <row r="7291" spans="1:34">
      <c r="A7291" s="1" t="s">
        <v>18614</v>
      </c>
      <c r="B7291" s="1" t="s">
        <v>18615</v>
      </c>
      <c r="C7291" s="1" t="s">
        <v>337</v>
      </c>
      <c r="D7291" s="1">
        <v>21</v>
      </c>
      <c r="E7291" s="4">
        <v>44560</v>
      </c>
      <c r="F7291" s="1" t="s">
        <v>18616</v>
      </c>
      <c r="G7291" s="1" t="s">
        <v>72</v>
      </c>
      <c r="H7291" s="1" t="s">
        <v>65</v>
      </c>
      <c r="I7291" s="1">
        <v>0.5</v>
      </c>
      <c r="J7291" s="1" t="s">
        <v>75</v>
      </c>
      <c r="K7291" s="1">
        <v>0</v>
      </c>
      <c r="M7291" s="1">
        <v>0</v>
      </c>
      <c r="O7291" s="1">
        <v>0</v>
      </c>
      <c r="Q7291" s="1">
        <v>0</v>
      </c>
      <c r="S7291" s="1">
        <v>0</v>
      </c>
      <c r="U7291" s="1">
        <v>0</v>
      </c>
      <c r="W7291" s="1">
        <v>0</v>
      </c>
      <c r="Y7291" s="1">
        <v>0</v>
      </c>
      <c r="AA7291" s="1">
        <v>0</v>
      </c>
      <c r="AC7291" s="1">
        <v>0</v>
      </c>
      <c r="AE7291" s="1">
        <v>0</v>
      </c>
      <c r="AG7291" s="1">
        <v>1</v>
      </c>
      <c r="AH7291" s="1">
        <v>0</v>
      </c>
    </row>
    <row r="7292" spans="1:34">
      <c r="A7292" s="1" t="s">
        <v>18617</v>
      </c>
      <c r="B7292" s="1" t="s">
        <v>18618</v>
      </c>
      <c r="C7292" s="1" t="s">
        <v>360</v>
      </c>
      <c r="H7292" s="1" t="s">
        <v>65</v>
      </c>
      <c r="I7292" s="1" t="s">
        <v>66</v>
      </c>
      <c r="V7292" s="1" t="s">
        <v>67</v>
      </c>
    </row>
    <row r="7293" spans="1:34">
      <c r="A7293" s="1" t="s">
        <v>18619</v>
      </c>
      <c r="B7293" s="1" t="s">
        <v>18620</v>
      </c>
      <c r="C7293" s="1" t="s">
        <v>322</v>
      </c>
      <c r="D7293" s="1">
        <v>7</v>
      </c>
      <c r="E7293" s="4">
        <v>44712</v>
      </c>
      <c r="F7293" s="1" t="s">
        <v>18621</v>
      </c>
      <c r="G7293" s="1" t="s">
        <v>72</v>
      </c>
      <c r="H7293" s="1" t="s">
        <v>65</v>
      </c>
      <c r="I7293" s="1">
        <v>0.4</v>
      </c>
      <c r="J7293" s="1" t="s">
        <v>75</v>
      </c>
      <c r="K7293" s="1">
        <v>0</v>
      </c>
      <c r="M7293" s="1">
        <v>0</v>
      </c>
      <c r="O7293" s="1">
        <v>0</v>
      </c>
      <c r="Q7293" s="1">
        <v>0</v>
      </c>
      <c r="S7293" s="1">
        <v>0</v>
      </c>
      <c r="U7293" s="1">
        <v>0</v>
      </c>
      <c r="W7293" s="1">
        <v>0</v>
      </c>
      <c r="Y7293" s="1">
        <v>0</v>
      </c>
      <c r="AA7293" s="1">
        <v>0</v>
      </c>
      <c r="AC7293" s="1">
        <v>0</v>
      </c>
      <c r="AE7293" s="1">
        <v>0</v>
      </c>
      <c r="AG7293" s="1">
        <v>1</v>
      </c>
      <c r="AH7293" s="1">
        <v>0</v>
      </c>
    </row>
    <row r="7294" spans="1:34">
      <c r="A7294" s="1" t="s">
        <v>18622</v>
      </c>
      <c r="B7294" s="1" t="s">
        <v>18623</v>
      </c>
      <c r="C7294" s="1" t="s">
        <v>279</v>
      </c>
      <c r="D7294" s="1">
        <v>5</v>
      </c>
      <c r="E7294" s="1">
        <v>44298</v>
      </c>
      <c r="F7294" s="1" t="s">
        <v>20332</v>
      </c>
      <c r="G7294" s="1" t="s">
        <v>72</v>
      </c>
      <c r="H7294" s="1" t="s">
        <v>65</v>
      </c>
      <c r="I7294" s="1">
        <v>0.5</v>
      </c>
      <c r="J7294" s="1" t="s">
        <v>75</v>
      </c>
      <c r="K7294" s="1">
        <v>0</v>
      </c>
      <c r="M7294" s="1">
        <v>0</v>
      </c>
      <c r="O7294" s="1">
        <v>0</v>
      </c>
      <c r="Q7294" s="1">
        <v>0</v>
      </c>
      <c r="S7294" s="1">
        <v>0</v>
      </c>
      <c r="U7294" s="1">
        <v>0</v>
      </c>
      <c r="W7294" s="1">
        <v>0</v>
      </c>
      <c r="Y7294" s="1">
        <v>0</v>
      </c>
      <c r="AA7294" s="1">
        <v>0</v>
      </c>
      <c r="AC7294" s="1">
        <v>0</v>
      </c>
      <c r="AE7294" s="1">
        <v>0</v>
      </c>
      <c r="AG7294" s="1">
        <v>1</v>
      </c>
      <c r="AH7294" s="1">
        <v>0</v>
      </c>
    </row>
    <row r="7295" spans="1:34">
      <c r="A7295" s="1" t="s">
        <v>18624</v>
      </c>
      <c r="B7295" s="1" t="s">
        <v>18625</v>
      </c>
      <c r="C7295" s="1" t="s">
        <v>334</v>
      </c>
      <c r="D7295" s="1">
        <v>20</v>
      </c>
      <c r="E7295" s="1">
        <v>44089</v>
      </c>
      <c r="F7295" s="1" t="s">
        <v>20332</v>
      </c>
      <c r="G7295" s="1" t="s">
        <v>72</v>
      </c>
      <c r="H7295" s="1" t="s">
        <v>65</v>
      </c>
      <c r="I7295" s="1">
        <v>0.8</v>
      </c>
      <c r="J7295" s="1" t="s">
        <v>75</v>
      </c>
      <c r="K7295" s="1">
        <v>0</v>
      </c>
      <c r="M7295" s="1">
        <v>0</v>
      </c>
      <c r="O7295" s="1">
        <v>0</v>
      </c>
      <c r="Q7295" s="1">
        <v>0</v>
      </c>
      <c r="S7295" s="1">
        <v>0</v>
      </c>
      <c r="U7295" s="1">
        <v>0</v>
      </c>
      <c r="W7295" s="1">
        <v>0</v>
      </c>
      <c r="Y7295" s="1">
        <v>0</v>
      </c>
      <c r="AA7295" s="1">
        <v>0</v>
      </c>
      <c r="AC7295" s="1">
        <v>0</v>
      </c>
      <c r="AE7295" s="1">
        <v>0</v>
      </c>
      <c r="AG7295" s="1">
        <v>1</v>
      </c>
      <c r="AH7295" s="1">
        <v>0</v>
      </c>
    </row>
    <row r="7296" spans="1:34">
      <c r="A7296" s="1" t="s">
        <v>18626</v>
      </c>
      <c r="B7296" s="1" t="s">
        <v>18627</v>
      </c>
      <c r="C7296" s="1" t="s">
        <v>365</v>
      </c>
      <c r="D7296" s="1">
        <v>4</v>
      </c>
      <c r="E7296" s="1">
        <v>44313</v>
      </c>
      <c r="F7296" s="1" t="s">
        <v>20332</v>
      </c>
      <c r="G7296" s="1" t="s">
        <v>72</v>
      </c>
      <c r="H7296" s="1" t="s">
        <v>65</v>
      </c>
      <c r="I7296" s="1">
        <v>0.8</v>
      </c>
      <c r="J7296" s="1" t="s">
        <v>75</v>
      </c>
      <c r="K7296" s="1">
        <v>0</v>
      </c>
      <c r="M7296" s="1">
        <v>0</v>
      </c>
      <c r="O7296" s="1">
        <v>0</v>
      </c>
      <c r="Q7296" s="1">
        <v>0</v>
      </c>
      <c r="S7296" s="1">
        <v>0</v>
      </c>
      <c r="U7296" s="1">
        <v>0</v>
      </c>
      <c r="W7296" s="1">
        <v>0</v>
      </c>
      <c r="Y7296" s="1">
        <v>0</v>
      </c>
      <c r="AA7296" s="1">
        <v>0</v>
      </c>
      <c r="AC7296" s="1">
        <v>0</v>
      </c>
      <c r="AE7296" s="1">
        <v>0</v>
      </c>
      <c r="AG7296" s="1">
        <v>1</v>
      </c>
      <c r="AH7296" s="1">
        <v>0</v>
      </c>
    </row>
    <row r="7297" spans="1:34">
      <c r="A7297" s="1" t="s">
        <v>18628</v>
      </c>
      <c r="B7297" s="1" t="s">
        <v>18629</v>
      </c>
      <c r="C7297" s="1" t="s">
        <v>334</v>
      </c>
      <c r="D7297" s="1">
        <v>6</v>
      </c>
      <c r="E7297" s="4">
        <v>44709</v>
      </c>
      <c r="F7297" s="1" t="s">
        <v>18630</v>
      </c>
      <c r="G7297" s="1" t="s">
        <v>72</v>
      </c>
      <c r="H7297" s="1" t="s">
        <v>65</v>
      </c>
      <c r="I7297" s="1">
        <v>0.8</v>
      </c>
      <c r="J7297" s="1" t="s">
        <v>75</v>
      </c>
      <c r="K7297" s="1">
        <v>0</v>
      </c>
      <c r="M7297" s="1">
        <v>0</v>
      </c>
      <c r="O7297" s="1">
        <v>0</v>
      </c>
      <c r="Q7297" s="1">
        <v>0</v>
      </c>
      <c r="S7297" s="1">
        <v>0</v>
      </c>
      <c r="U7297" s="1">
        <v>0</v>
      </c>
      <c r="W7297" s="1">
        <v>0</v>
      </c>
      <c r="Y7297" s="1">
        <v>0</v>
      </c>
      <c r="AA7297" s="1">
        <v>0</v>
      </c>
      <c r="AC7297" s="1">
        <v>0</v>
      </c>
      <c r="AE7297" s="1">
        <v>0</v>
      </c>
      <c r="AG7297" s="1">
        <v>1</v>
      </c>
      <c r="AH7297" s="1">
        <v>0</v>
      </c>
    </row>
    <row r="7298" spans="1:34">
      <c r="A7298" s="1" t="s">
        <v>18631</v>
      </c>
      <c r="B7298" s="1" t="s">
        <v>18632</v>
      </c>
      <c r="C7298" s="1" t="s">
        <v>126</v>
      </c>
      <c r="H7298" s="1" t="s">
        <v>65</v>
      </c>
      <c r="I7298" s="1" t="s">
        <v>66</v>
      </c>
      <c r="V7298" s="1" t="s">
        <v>67</v>
      </c>
    </row>
    <row r="7299" spans="1:34">
      <c r="A7299" s="1" t="s">
        <v>18633</v>
      </c>
      <c r="B7299" s="1" t="s">
        <v>18634</v>
      </c>
      <c r="C7299" s="1" t="s">
        <v>350</v>
      </c>
      <c r="D7299" s="1">
        <v>2</v>
      </c>
      <c r="E7299" s="4">
        <v>44601</v>
      </c>
      <c r="F7299" s="1" t="s">
        <v>18635</v>
      </c>
      <c r="G7299" s="1" t="s">
        <v>72</v>
      </c>
      <c r="H7299" s="1" t="s">
        <v>65</v>
      </c>
      <c r="I7299" s="1">
        <v>0.8</v>
      </c>
      <c r="J7299" s="1" t="s">
        <v>75</v>
      </c>
      <c r="K7299" s="1">
        <v>0</v>
      </c>
      <c r="M7299" s="1">
        <v>0</v>
      </c>
      <c r="O7299" s="1">
        <v>0</v>
      </c>
      <c r="Q7299" s="1">
        <v>0</v>
      </c>
      <c r="S7299" s="1">
        <v>0</v>
      </c>
      <c r="U7299" s="1">
        <v>0</v>
      </c>
      <c r="W7299" s="1">
        <v>0</v>
      </c>
      <c r="Y7299" s="1">
        <v>0</v>
      </c>
      <c r="AA7299" s="1">
        <v>0</v>
      </c>
      <c r="AC7299" s="1">
        <v>0</v>
      </c>
      <c r="AE7299" s="1">
        <v>0</v>
      </c>
      <c r="AG7299" s="1">
        <v>1</v>
      </c>
      <c r="AH7299" s="1">
        <v>0</v>
      </c>
    </row>
    <row r="7300" spans="1:34">
      <c r="A7300" s="1" t="s">
        <v>18636</v>
      </c>
      <c r="B7300" s="1" t="s">
        <v>18637</v>
      </c>
      <c r="C7300" s="1" t="s">
        <v>387</v>
      </c>
      <c r="D7300" s="1">
        <v>41</v>
      </c>
      <c r="E7300" s="4">
        <v>44560</v>
      </c>
      <c r="F7300" s="1" t="s">
        <v>18638</v>
      </c>
      <c r="G7300" s="1" t="s">
        <v>72</v>
      </c>
      <c r="H7300" s="1" t="s">
        <v>65</v>
      </c>
      <c r="I7300" s="1">
        <v>0.5</v>
      </c>
      <c r="J7300" s="1" t="s">
        <v>75</v>
      </c>
      <c r="K7300" s="1">
        <v>0</v>
      </c>
      <c r="M7300" s="1">
        <v>0</v>
      </c>
      <c r="O7300" s="1">
        <v>0</v>
      </c>
      <c r="Q7300" s="1">
        <v>0</v>
      </c>
      <c r="S7300" s="1">
        <v>0</v>
      </c>
      <c r="U7300" s="1">
        <v>0</v>
      </c>
      <c r="W7300" s="1">
        <v>0</v>
      </c>
      <c r="Y7300" s="1">
        <v>0</v>
      </c>
      <c r="AA7300" s="1">
        <v>0</v>
      </c>
      <c r="AC7300" s="1">
        <v>0</v>
      </c>
      <c r="AE7300" s="1">
        <v>0</v>
      </c>
      <c r="AG7300" s="1">
        <v>1</v>
      </c>
      <c r="AH7300" s="1">
        <v>0</v>
      </c>
    </row>
    <row r="7301" spans="1:34">
      <c r="A7301" s="1" t="s">
        <v>18639</v>
      </c>
      <c r="B7301" s="1" t="s">
        <v>18640</v>
      </c>
      <c r="C7301" s="1" t="s">
        <v>146</v>
      </c>
      <c r="D7301" s="1">
        <v>7</v>
      </c>
      <c r="E7301" s="4">
        <v>44680</v>
      </c>
      <c r="F7301" s="1" t="s">
        <v>18641</v>
      </c>
      <c r="G7301" s="1" t="s">
        <v>72</v>
      </c>
      <c r="H7301" s="1" t="s">
        <v>65</v>
      </c>
      <c r="I7301" s="1">
        <v>0.8</v>
      </c>
      <c r="J7301" s="1" t="s">
        <v>75</v>
      </c>
      <c r="K7301" s="1">
        <v>0</v>
      </c>
      <c r="M7301" s="1">
        <v>0</v>
      </c>
      <c r="O7301" s="1">
        <v>0</v>
      </c>
      <c r="Q7301" s="1">
        <v>0</v>
      </c>
      <c r="S7301" s="1">
        <v>0</v>
      </c>
      <c r="U7301" s="1">
        <v>0</v>
      </c>
      <c r="W7301" s="1">
        <v>0</v>
      </c>
      <c r="Y7301" s="1">
        <v>0</v>
      </c>
      <c r="AA7301" s="1">
        <v>0</v>
      </c>
      <c r="AC7301" s="1">
        <v>0</v>
      </c>
      <c r="AE7301" s="1">
        <v>0</v>
      </c>
      <c r="AG7301" s="1">
        <v>1</v>
      </c>
      <c r="AH7301" s="1">
        <v>0</v>
      </c>
    </row>
    <row r="7302" spans="1:34">
      <c r="A7302" s="1" t="s">
        <v>18642</v>
      </c>
      <c r="B7302" s="1" t="s">
        <v>18643</v>
      </c>
      <c r="C7302" s="1" t="s">
        <v>350</v>
      </c>
      <c r="D7302" s="1">
        <v>10</v>
      </c>
      <c r="E7302" s="4">
        <v>44650</v>
      </c>
      <c r="F7302" s="1" t="s">
        <v>18644</v>
      </c>
      <c r="G7302" s="1" t="s">
        <v>72</v>
      </c>
      <c r="H7302" s="1" t="s">
        <v>65</v>
      </c>
      <c r="I7302" s="1">
        <v>0.8</v>
      </c>
      <c r="J7302" s="1" t="s">
        <v>75</v>
      </c>
      <c r="K7302" s="1">
        <v>0</v>
      </c>
      <c r="M7302" s="1">
        <v>0</v>
      </c>
      <c r="O7302" s="1">
        <v>0</v>
      </c>
      <c r="Q7302" s="1">
        <v>0</v>
      </c>
      <c r="S7302" s="1">
        <v>0</v>
      </c>
      <c r="U7302" s="1">
        <v>0</v>
      </c>
      <c r="W7302" s="1">
        <v>0</v>
      </c>
      <c r="Y7302" s="1">
        <v>0</v>
      </c>
      <c r="AA7302" s="1">
        <v>0</v>
      </c>
      <c r="AC7302" s="1">
        <v>0</v>
      </c>
      <c r="AE7302" s="1">
        <v>0</v>
      </c>
      <c r="AG7302" s="1">
        <v>1</v>
      </c>
      <c r="AH7302" s="1">
        <v>0</v>
      </c>
    </row>
    <row r="7303" spans="1:34">
      <c r="A7303" s="1" t="s">
        <v>18645</v>
      </c>
      <c r="B7303" s="1" t="s">
        <v>18646</v>
      </c>
      <c r="C7303" s="1" t="s">
        <v>126</v>
      </c>
      <c r="D7303" s="1">
        <v>67</v>
      </c>
      <c r="E7303" s="1">
        <v>40525</v>
      </c>
      <c r="F7303" s="1" t="s">
        <v>20332</v>
      </c>
      <c r="G7303" s="1" t="s">
        <v>1003</v>
      </c>
      <c r="H7303" s="1" t="s">
        <v>65</v>
      </c>
      <c r="I7303" s="1">
        <v>0</v>
      </c>
      <c r="J7303" s="1" t="s">
        <v>75</v>
      </c>
      <c r="K7303" s="1">
        <v>0</v>
      </c>
      <c r="M7303" s="1">
        <v>0</v>
      </c>
      <c r="O7303" s="1">
        <v>0</v>
      </c>
      <c r="Q7303" s="1">
        <v>0</v>
      </c>
      <c r="S7303" s="1">
        <v>0</v>
      </c>
      <c r="U7303" s="1">
        <v>0</v>
      </c>
      <c r="W7303" s="1">
        <v>0</v>
      </c>
      <c r="Y7303" s="1">
        <v>0</v>
      </c>
      <c r="AA7303" s="1">
        <v>0</v>
      </c>
      <c r="AC7303" s="1">
        <v>0</v>
      </c>
      <c r="AE7303" s="1">
        <v>0</v>
      </c>
      <c r="AG7303" s="1">
        <v>1</v>
      </c>
      <c r="AH7303" s="1">
        <v>0</v>
      </c>
    </row>
    <row r="7304" spans="1:34">
      <c r="A7304" s="1" t="s">
        <v>18647</v>
      </c>
      <c r="B7304" s="1" t="s">
        <v>18648</v>
      </c>
      <c r="C7304" s="1" t="s">
        <v>533</v>
      </c>
      <c r="H7304" s="1" t="s">
        <v>65</v>
      </c>
      <c r="I7304" s="1" t="s">
        <v>66</v>
      </c>
      <c r="V7304" s="1" t="s">
        <v>67</v>
      </c>
    </row>
    <row r="7305" spans="1:34">
      <c r="A7305" s="1" t="s">
        <v>18649</v>
      </c>
      <c r="B7305" s="1" t="s">
        <v>18650</v>
      </c>
      <c r="C7305" s="1" t="s">
        <v>245</v>
      </c>
      <c r="D7305" s="1" t="s">
        <v>18651</v>
      </c>
      <c r="E7305" s="4">
        <v>44630</v>
      </c>
      <c r="F7305" s="1" t="s">
        <v>18652</v>
      </c>
      <c r="G7305" s="1" t="s">
        <v>80</v>
      </c>
      <c r="H7305" s="1" t="s">
        <v>73</v>
      </c>
      <c r="I7305" s="1">
        <v>0</v>
      </c>
      <c r="J7305" s="1" t="s">
        <v>434</v>
      </c>
      <c r="K7305" s="1">
        <v>0.15</v>
      </c>
      <c r="L7305" s="1" t="s">
        <v>82</v>
      </c>
      <c r="M7305" s="1">
        <v>0.2</v>
      </c>
      <c r="N7305" s="1" t="s">
        <v>83</v>
      </c>
      <c r="O7305" s="1">
        <v>0.25</v>
      </c>
      <c r="P7305" s="1" t="s">
        <v>84</v>
      </c>
      <c r="Q7305" s="1">
        <v>0.6</v>
      </c>
      <c r="R7305" s="1" t="s">
        <v>85</v>
      </c>
      <c r="S7305" s="1">
        <v>0</v>
      </c>
      <c r="U7305" s="1">
        <v>0</v>
      </c>
      <c r="W7305" s="1">
        <v>0</v>
      </c>
      <c r="Y7305" s="1">
        <v>0</v>
      </c>
      <c r="AA7305" s="1">
        <v>0</v>
      </c>
      <c r="AC7305" s="1">
        <v>0</v>
      </c>
      <c r="AE7305" s="1">
        <v>0</v>
      </c>
      <c r="AG7305" s="1">
        <v>4</v>
      </c>
      <c r="AH7305" s="1">
        <v>7500</v>
      </c>
    </row>
    <row r="7306" spans="1:34">
      <c r="A7306" s="1" t="s">
        <v>18653</v>
      </c>
      <c r="B7306" s="1" t="s">
        <v>18654</v>
      </c>
      <c r="C7306" s="1" t="s">
        <v>146</v>
      </c>
      <c r="D7306" s="1">
        <v>16</v>
      </c>
      <c r="E7306" s="4">
        <v>44616</v>
      </c>
      <c r="F7306" s="1" t="s">
        <v>18655</v>
      </c>
      <c r="G7306" s="1" t="s">
        <v>72</v>
      </c>
      <c r="H7306" s="1" t="s">
        <v>65</v>
      </c>
      <c r="I7306" s="1">
        <v>0.8</v>
      </c>
      <c r="J7306" s="1" t="s">
        <v>75</v>
      </c>
      <c r="K7306" s="1">
        <v>0</v>
      </c>
      <c r="M7306" s="1">
        <v>0</v>
      </c>
      <c r="O7306" s="1">
        <v>0</v>
      </c>
      <c r="Q7306" s="1">
        <v>0</v>
      </c>
      <c r="S7306" s="1">
        <v>0</v>
      </c>
      <c r="U7306" s="1">
        <v>0</v>
      </c>
      <c r="W7306" s="1">
        <v>0</v>
      </c>
      <c r="Y7306" s="1">
        <v>0</v>
      </c>
      <c r="AA7306" s="1">
        <v>0</v>
      </c>
      <c r="AC7306" s="1">
        <v>0</v>
      </c>
      <c r="AE7306" s="1">
        <v>0</v>
      </c>
      <c r="AG7306" s="1">
        <v>1</v>
      </c>
      <c r="AH7306" s="1">
        <v>0</v>
      </c>
    </row>
    <row r="7307" spans="1:34">
      <c r="A7307" s="1" t="s">
        <v>18656</v>
      </c>
      <c r="B7307" s="1" t="s">
        <v>18657</v>
      </c>
      <c r="C7307" s="1" t="s">
        <v>172</v>
      </c>
      <c r="H7307" s="1" t="s">
        <v>65</v>
      </c>
      <c r="I7307" s="1" t="s">
        <v>66</v>
      </c>
      <c r="V7307" s="1" t="s">
        <v>67</v>
      </c>
    </row>
    <row r="7308" spans="1:34">
      <c r="A7308" s="1" t="s">
        <v>18658</v>
      </c>
      <c r="B7308" s="1" t="s">
        <v>18659</v>
      </c>
      <c r="C7308" s="1" t="s">
        <v>190</v>
      </c>
      <c r="D7308" s="1">
        <v>8</v>
      </c>
      <c r="E7308" s="1">
        <v>42479</v>
      </c>
      <c r="F7308" s="1" t="s">
        <v>20332</v>
      </c>
      <c r="G7308" s="1" t="s">
        <v>72</v>
      </c>
      <c r="H7308" s="1" t="s">
        <v>65</v>
      </c>
      <c r="I7308" s="1">
        <v>0.5</v>
      </c>
      <c r="J7308" s="1" t="s">
        <v>75</v>
      </c>
      <c r="K7308" s="1">
        <v>0</v>
      </c>
      <c r="M7308" s="1">
        <v>0</v>
      </c>
      <c r="O7308" s="1">
        <v>0</v>
      </c>
      <c r="Q7308" s="1">
        <v>0</v>
      </c>
      <c r="S7308" s="1">
        <v>0</v>
      </c>
      <c r="U7308" s="1">
        <v>0</v>
      </c>
      <c r="W7308" s="1">
        <v>0</v>
      </c>
      <c r="Y7308" s="1">
        <v>0</v>
      </c>
      <c r="AA7308" s="1">
        <v>0</v>
      </c>
      <c r="AC7308" s="1">
        <v>0</v>
      </c>
      <c r="AE7308" s="1">
        <v>0</v>
      </c>
      <c r="AG7308" s="1">
        <v>1</v>
      </c>
      <c r="AH7308" s="1">
        <v>0</v>
      </c>
    </row>
    <row r="7309" spans="1:34">
      <c r="A7309" s="1" t="s">
        <v>18660</v>
      </c>
      <c r="B7309" s="1" t="s">
        <v>18661</v>
      </c>
      <c r="C7309" s="1" t="s">
        <v>228</v>
      </c>
      <c r="D7309" s="1">
        <v>5</v>
      </c>
      <c r="E7309" s="1">
        <v>42824</v>
      </c>
      <c r="F7309" s="1" t="s">
        <v>20332</v>
      </c>
      <c r="G7309" s="1" t="s">
        <v>72</v>
      </c>
      <c r="H7309" s="1" t="s">
        <v>65</v>
      </c>
      <c r="I7309" s="1">
        <v>0.5</v>
      </c>
      <c r="J7309" s="1" t="s">
        <v>75</v>
      </c>
      <c r="K7309" s="1">
        <v>0</v>
      </c>
      <c r="M7309" s="1">
        <v>0</v>
      </c>
      <c r="O7309" s="1">
        <v>0</v>
      </c>
      <c r="Q7309" s="1">
        <v>0</v>
      </c>
      <c r="S7309" s="1">
        <v>0</v>
      </c>
      <c r="U7309" s="1">
        <v>0</v>
      </c>
      <c r="W7309" s="1">
        <v>0</v>
      </c>
      <c r="Y7309" s="1">
        <v>0</v>
      </c>
      <c r="AA7309" s="1">
        <v>0</v>
      </c>
      <c r="AC7309" s="1">
        <v>0</v>
      </c>
      <c r="AE7309" s="1">
        <v>0</v>
      </c>
      <c r="AG7309" s="1">
        <v>1</v>
      </c>
      <c r="AH7309" s="1">
        <v>0</v>
      </c>
    </row>
    <row r="7310" spans="1:34">
      <c r="A7310" s="1" t="s">
        <v>18662</v>
      </c>
      <c r="B7310" s="1" t="s">
        <v>18663</v>
      </c>
      <c r="C7310" s="1" t="s">
        <v>167</v>
      </c>
      <c r="D7310" s="1">
        <v>4</v>
      </c>
      <c r="E7310" s="1">
        <v>44312</v>
      </c>
      <c r="F7310" s="1" t="s">
        <v>20332</v>
      </c>
      <c r="G7310" s="1" t="s">
        <v>72</v>
      </c>
      <c r="H7310" s="1" t="s">
        <v>65</v>
      </c>
      <c r="I7310" s="1">
        <v>0.8</v>
      </c>
      <c r="J7310" s="1" t="s">
        <v>75</v>
      </c>
      <c r="K7310" s="1">
        <v>0</v>
      </c>
      <c r="M7310" s="1">
        <v>0</v>
      </c>
      <c r="O7310" s="1">
        <v>0</v>
      </c>
      <c r="Q7310" s="1">
        <v>0</v>
      </c>
      <c r="S7310" s="1">
        <v>0</v>
      </c>
      <c r="U7310" s="1">
        <v>0</v>
      </c>
      <c r="W7310" s="1">
        <v>0</v>
      </c>
      <c r="Y7310" s="1">
        <v>0</v>
      </c>
      <c r="AA7310" s="1">
        <v>0</v>
      </c>
      <c r="AC7310" s="1">
        <v>0</v>
      </c>
      <c r="AE7310" s="1">
        <v>0</v>
      </c>
      <c r="AG7310" s="1">
        <v>1</v>
      </c>
      <c r="AH7310" s="1">
        <v>0</v>
      </c>
    </row>
    <row r="7311" spans="1:34">
      <c r="A7311" s="1" t="s">
        <v>18664</v>
      </c>
      <c r="B7311" s="1" t="s">
        <v>18665</v>
      </c>
      <c r="C7311" s="1" t="s">
        <v>903</v>
      </c>
      <c r="D7311" s="1">
        <v>18</v>
      </c>
      <c r="E7311" s="1">
        <v>43858</v>
      </c>
      <c r="F7311" s="1" t="s">
        <v>20332</v>
      </c>
      <c r="G7311" s="1" t="s">
        <v>72</v>
      </c>
      <c r="H7311" s="1" t="s">
        <v>65</v>
      </c>
      <c r="I7311" s="1">
        <v>0.2</v>
      </c>
      <c r="J7311" s="1" t="s">
        <v>75</v>
      </c>
      <c r="K7311" s="1">
        <v>0</v>
      </c>
      <c r="M7311" s="1">
        <v>0</v>
      </c>
      <c r="O7311" s="1">
        <v>0</v>
      </c>
      <c r="Q7311" s="1">
        <v>0</v>
      </c>
      <c r="S7311" s="1">
        <v>0</v>
      </c>
      <c r="U7311" s="1">
        <v>0</v>
      </c>
      <c r="W7311" s="1">
        <v>0</v>
      </c>
      <c r="Y7311" s="1">
        <v>0</v>
      </c>
      <c r="AA7311" s="1">
        <v>0</v>
      </c>
      <c r="AC7311" s="1">
        <v>0</v>
      </c>
      <c r="AE7311" s="1">
        <v>0</v>
      </c>
      <c r="AG7311" s="1">
        <v>1</v>
      </c>
      <c r="AH7311" s="1">
        <v>0</v>
      </c>
    </row>
    <row r="7312" spans="1:34">
      <c r="A7312" s="1" t="s">
        <v>18666</v>
      </c>
      <c r="B7312" s="1" t="s">
        <v>18667</v>
      </c>
      <c r="C7312" s="1" t="s">
        <v>146</v>
      </c>
      <c r="D7312" s="1">
        <v>7</v>
      </c>
      <c r="E7312" s="4">
        <v>44680</v>
      </c>
      <c r="F7312" s="1" t="s">
        <v>18668</v>
      </c>
      <c r="G7312" s="1" t="s">
        <v>72</v>
      </c>
      <c r="H7312" s="1" t="s">
        <v>65</v>
      </c>
      <c r="I7312" s="1">
        <v>0.4</v>
      </c>
      <c r="J7312" s="1" t="s">
        <v>75</v>
      </c>
      <c r="K7312" s="1">
        <v>0</v>
      </c>
      <c r="M7312" s="1">
        <v>0</v>
      </c>
      <c r="O7312" s="1">
        <v>0</v>
      </c>
      <c r="Q7312" s="1">
        <v>0</v>
      </c>
      <c r="S7312" s="1">
        <v>0</v>
      </c>
      <c r="U7312" s="1">
        <v>0</v>
      </c>
      <c r="W7312" s="1">
        <v>0</v>
      </c>
      <c r="Y7312" s="1">
        <v>0</v>
      </c>
      <c r="AA7312" s="1">
        <v>0</v>
      </c>
      <c r="AC7312" s="1">
        <v>0</v>
      </c>
      <c r="AE7312" s="1">
        <v>0</v>
      </c>
      <c r="AG7312" s="1">
        <v>1</v>
      </c>
      <c r="AH7312" s="1">
        <v>0</v>
      </c>
    </row>
    <row r="7313" spans="1:34">
      <c r="A7313" s="1" t="s">
        <v>18669</v>
      </c>
      <c r="B7313" s="1" t="s">
        <v>18670</v>
      </c>
      <c r="C7313" s="1" t="s">
        <v>322</v>
      </c>
      <c r="D7313" s="1">
        <v>5</v>
      </c>
      <c r="E7313" s="1">
        <v>43894</v>
      </c>
      <c r="F7313" s="1" t="s">
        <v>20332</v>
      </c>
      <c r="G7313" s="1" t="s">
        <v>72</v>
      </c>
      <c r="H7313" s="1" t="s">
        <v>65</v>
      </c>
      <c r="I7313" s="1">
        <v>0.3</v>
      </c>
      <c r="J7313" s="1" t="s">
        <v>75</v>
      </c>
      <c r="K7313" s="1">
        <v>0</v>
      </c>
      <c r="M7313" s="1">
        <v>0</v>
      </c>
      <c r="O7313" s="1">
        <v>0</v>
      </c>
      <c r="Q7313" s="1">
        <v>0</v>
      </c>
      <c r="S7313" s="1">
        <v>0</v>
      </c>
      <c r="U7313" s="1">
        <v>0</v>
      </c>
      <c r="W7313" s="1">
        <v>0</v>
      </c>
      <c r="Y7313" s="1">
        <v>0</v>
      </c>
      <c r="AA7313" s="1">
        <v>0</v>
      </c>
      <c r="AC7313" s="1">
        <v>0</v>
      </c>
      <c r="AE7313" s="1">
        <v>0</v>
      </c>
      <c r="AG7313" s="1">
        <v>1</v>
      </c>
      <c r="AH7313" s="1">
        <v>0</v>
      </c>
    </row>
    <row r="7314" spans="1:34">
      <c r="A7314" s="1" t="s">
        <v>18671</v>
      </c>
      <c r="B7314" s="1" t="s">
        <v>18672</v>
      </c>
      <c r="C7314" s="1" t="s">
        <v>365</v>
      </c>
      <c r="D7314" s="1">
        <v>3</v>
      </c>
      <c r="E7314" s="4">
        <v>44648</v>
      </c>
      <c r="F7314" s="1" t="s">
        <v>18673</v>
      </c>
      <c r="G7314" s="1" t="s">
        <v>72</v>
      </c>
      <c r="H7314" s="1" t="s">
        <v>65</v>
      </c>
      <c r="I7314" s="1">
        <v>0.7</v>
      </c>
      <c r="J7314" s="1" t="s">
        <v>75</v>
      </c>
      <c r="K7314" s="1">
        <v>0</v>
      </c>
      <c r="M7314" s="1">
        <v>0</v>
      </c>
      <c r="O7314" s="1">
        <v>0</v>
      </c>
      <c r="Q7314" s="1">
        <v>0</v>
      </c>
      <c r="S7314" s="1">
        <v>0</v>
      </c>
      <c r="U7314" s="1">
        <v>0</v>
      </c>
      <c r="W7314" s="1">
        <v>0</v>
      </c>
      <c r="Y7314" s="1">
        <v>0</v>
      </c>
      <c r="AA7314" s="1">
        <v>0</v>
      </c>
      <c r="AC7314" s="1">
        <v>0</v>
      </c>
      <c r="AE7314" s="1">
        <v>0</v>
      </c>
      <c r="AG7314" s="1">
        <v>1</v>
      </c>
      <c r="AH7314" s="1">
        <v>0</v>
      </c>
    </row>
    <row r="7315" spans="1:34">
      <c r="A7315" s="1" t="s">
        <v>18674</v>
      </c>
      <c r="B7315" s="1" t="s">
        <v>18675</v>
      </c>
      <c r="C7315" s="1" t="s">
        <v>337</v>
      </c>
      <c r="D7315" s="1">
        <v>8</v>
      </c>
      <c r="E7315" s="1">
        <v>42489</v>
      </c>
      <c r="F7315" s="1" t="s">
        <v>20332</v>
      </c>
      <c r="G7315" s="1" t="s">
        <v>72</v>
      </c>
      <c r="H7315" s="1" t="s">
        <v>65</v>
      </c>
      <c r="I7315" s="1">
        <v>0.8</v>
      </c>
      <c r="J7315" s="1" t="s">
        <v>75</v>
      </c>
      <c r="K7315" s="1">
        <v>0</v>
      </c>
      <c r="M7315" s="1">
        <v>0</v>
      </c>
      <c r="O7315" s="1">
        <v>0</v>
      </c>
      <c r="Q7315" s="1">
        <v>0</v>
      </c>
      <c r="S7315" s="1">
        <v>0</v>
      </c>
      <c r="U7315" s="1">
        <v>0</v>
      </c>
      <c r="W7315" s="1">
        <v>0</v>
      </c>
      <c r="Y7315" s="1">
        <v>0</v>
      </c>
      <c r="AA7315" s="1">
        <v>0</v>
      </c>
      <c r="AC7315" s="1">
        <v>0</v>
      </c>
      <c r="AE7315" s="1">
        <v>0</v>
      </c>
      <c r="AG7315" s="1">
        <v>1</v>
      </c>
      <c r="AH7315" s="1">
        <v>0</v>
      </c>
    </row>
    <row r="7316" spans="1:34">
      <c r="A7316" s="1" t="s">
        <v>18676</v>
      </c>
      <c r="B7316" s="1" t="s">
        <v>18677</v>
      </c>
      <c r="C7316" s="1" t="s">
        <v>212</v>
      </c>
      <c r="D7316" s="1">
        <v>6</v>
      </c>
      <c r="E7316" s="4">
        <v>44686</v>
      </c>
      <c r="F7316" s="1" t="s">
        <v>18678</v>
      </c>
      <c r="G7316" s="1" t="s">
        <v>72</v>
      </c>
      <c r="H7316" s="1" t="s">
        <v>73</v>
      </c>
      <c r="I7316" s="1">
        <v>0</v>
      </c>
      <c r="J7316" s="1" t="s">
        <v>1490</v>
      </c>
      <c r="K7316" s="1">
        <v>0.8</v>
      </c>
      <c r="L7316" s="1" t="s">
        <v>75</v>
      </c>
      <c r="M7316" s="1">
        <v>0</v>
      </c>
      <c r="O7316" s="1">
        <v>0</v>
      </c>
      <c r="Q7316" s="1">
        <v>0</v>
      </c>
      <c r="S7316" s="1">
        <v>0</v>
      </c>
      <c r="U7316" s="1">
        <v>0</v>
      </c>
      <c r="W7316" s="1">
        <v>0</v>
      </c>
      <c r="Y7316" s="1">
        <v>0</v>
      </c>
      <c r="AA7316" s="1">
        <v>0</v>
      </c>
      <c r="AC7316" s="1">
        <v>0</v>
      </c>
      <c r="AE7316" s="1">
        <v>0</v>
      </c>
      <c r="AG7316" s="1">
        <v>2</v>
      </c>
      <c r="AH7316" s="1">
        <v>5000</v>
      </c>
    </row>
    <row r="7317" spans="1:34">
      <c r="A7317" s="1" t="s">
        <v>18679</v>
      </c>
      <c r="B7317" s="1" t="s">
        <v>18680</v>
      </c>
      <c r="C7317" s="1" t="s">
        <v>306</v>
      </c>
      <c r="D7317" s="1">
        <v>43</v>
      </c>
      <c r="E7317" s="1">
        <v>44193</v>
      </c>
      <c r="F7317" s="1" t="s">
        <v>20332</v>
      </c>
      <c r="G7317" s="1" t="s">
        <v>72</v>
      </c>
      <c r="H7317" s="1" t="s">
        <v>65</v>
      </c>
      <c r="I7317" s="1">
        <v>0.8</v>
      </c>
      <c r="J7317" s="1" t="s">
        <v>75</v>
      </c>
      <c r="K7317" s="1">
        <v>0</v>
      </c>
      <c r="M7317" s="1">
        <v>0</v>
      </c>
      <c r="O7317" s="1">
        <v>0</v>
      </c>
      <c r="Q7317" s="1">
        <v>0</v>
      </c>
      <c r="S7317" s="1">
        <v>0</v>
      </c>
      <c r="U7317" s="1">
        <v>0</v>
      </c>
      <c r="W7317" s="1">
        <v>0</v>
      </c>
      <c r="Y7317" s="1">
        <v>0</v>
      </c>
      <c r="AA7317" s="1">
        <v>0</v>
      </c>
      <c r="AC7317" s="1">
        <v>0</v>
      </c>
      <c r="AE7317" s="1">
        <v>0</v>
      </c>
      <c r="AG7317" s="1">
        <v>1</v>
      </c>
      <c r="AH7317" s="1">
        <v>0</v>
      </c>
    </row>
    <row r="7318" spans="1:34">
      <c r="A7318" s="1" t="s">
        <v>18681</v>
      </c>
      <c r="B7318" s="1" t="s">
        <v>18682</v>
      </c>
      <c r="C7318" s="1" t="s">
        <v>228</v>
      </c>
      <c r="D7318" s="1">
        <v>3</v>
      </c>
      <c r="E7318" s="4">
        <v>44660</v>
      </c>
      <c r="F7318" s="1" t="s">
        <v>18683</v>
      </c>
      <c r="G7318" s="1" t="s">
        <v>72</v>
      </c>
      <c r="H7318" s="1" t="s">
        <v>65</v>
      </c>
      <c r="I7318" s="1">
        <v>0.6</v>
      </c>
      <c r="J7318" s="1" t="s">
        <v>75</v>
      </c>
      <c r="K7318" s="1">
        <v>0</v>
      </c>
      <c r="M7318" s="1">
        <v>0</v>
      </c>
      <c r="O7318" s="1">
        <v>0</v>
      </c>
      <c r="Q7318" s="1">
        <v>0</v>
      </c>
      <c r="S7318" s="1">
        <v>0</v>
      </c>
      <c r="U7318" s="1">
        <v>0</v>
      </c>
      <c r="W7318" s="1">
        <v>0</v>
      </c>
      <c r="Y7318" s="1">
        <v>0</v>
      </c>
      <c r="AA7318" s="1">
        <v>0</v>
      </c>
      <c r="AC7318" s="1">
        <v>0</v>
      </c>
      <c r="AE7318" s="1">
        <v>0</v>
      </c>
      <c r="AG7318" s="1">
        <v>1</v>
      </c>
      <c r="AH7318" s="1">
        <v>0</v>
      </c>
    </row>
    <row r="7319" spans="1:34">
      <c r="A7319" s="1" t="s">
        <v>18684</v>
      </c>
      <c r="B7319" s="1" t="s">
        <v>18685</v>
      </c>
      <c r="C7319" s="1" t="s">
        <v>152</v>
      </c>
      <c r="D7319" s="1">
        <v>3</v>
      </c>
      <c r="E7319" s="4">
        <v>44655</v>
      </c>
      <c r="F7319" s="1" t="s">
        <v>18686</v>
      </c>
      <c r="G7319" s="1" t="s">
        <v>72</v>
      </c>
      <c r="H7319" s="1" t="s">
        <v>73</v>
      </c>
      <c r="I7319" s="1">
        <v>0</v>
      </c>
      <c r="J7319" s="1" t="s">
        <v>89</v>
      </c>
      <c r="K7319" s="1">
        <v>0.8</v>
      </c>
      <c r="L7319" s="1" t="s">
        <v>75</v>
      </c>
      <c r="M7319" s="1">
        <v>0</v>
      </c>
      <c r="O7319" s="1">
        <v>0</v>
      </c>
      <c r="Q7319" s="1">
        <v>0</v>
      </c>
      <c r="S7319" s="1">
        <v>0</v>
      </c>
      <c r="U7319" s="1">
        <v>0</v>
      </c>
      <c r="W7319" s="1">
        <v>0</v>
      </c>
      <c r="Y7319" s="1">
        <v>0</v>
      </c>
      <c r="AA7319" s="1">
        <v>0</v>
      </c>
      <c r="AC7319" s="1">
        <v>0</v>
      </c>
      <c r="AE7319" s="1">
        <v>0</v>
      </c>
      <c r="AG7319" s="1">
        <v>2</v>
      </c>
      <c r="AH7319" s="1">
        <v>12000</v>
      </c>
    </row>
    <row r="7320" spans="1:34">
      <c r="A7320" s="1" t="s">
        <v>18687</v>
      </c>
      <c r="B7320" s="1" t="s">
        <v>18688</v>
      </c>
      <c r="C7320" s="1" t="s">
        <v>1153</v>
      </c>
      <c r="H7320" s="1" t="s">
        <v>65</v>
      </c>
      <c r="I7320" s="1" t="s">
        <v>66</v>
      </c>
      <c r="V7320" s="1" t="s">
        <v>67</v>
      </c>
    </row>
    <row r="7321" spans="1:34">
      <c r="A7321" s="1" t="s">
        <v>18689</v>
      </c>
      <c r="B7321" s="1" t="s">
        <v>18690</v>
      </c>
      <c r="C7321" s="1" t="s">
        <v>129</v>
      </c>
      <c r="D7321" s="1">
        <v>10</v>
      </c>
      <c r="E7321" s="4">
        <v>44681</v>
      </c>
      <c r="F7321" s="1" t="s">
        <v>18691</v>
      </c>
      <c r="G7321" s="1" t="s">
        <v>72</v>
      </c>
      <c r="H7321" s="1" t="s">
        <v>73</v>
      </c>
      <c r="I7321" s="1">
        <v>0</v>
      </c>
      <c r="J7321" s="1" t="s">
        <v>222</v>
      </c>
      <c r="K7321" s="1">
        <v>0.8</v>
      </c>
      <c r="L7321" s="1" t="s">
        <v>75</v>
      </c>
      <c r="M7321" s="1">
        <v>0</v>
      </c>
      <c r="O7321" s="1">
        <v>0</v>
      </c>
      <c r="Q7321" s="1">
        <v>0</v>
      </c>
      <c r="S7321" s="1">
        <v>0</v>
      </c>
      <c r="U7321" s="1">
        <v>0</v>
      </c>
      <c r="W7321" s="1">
        <v>0</v>
      </c>
      <c r="Y7321" s="1">
        <v>0</v>
      </c>
      <c r="AA7321" s="1">
        <v>0</v>
      </c>
      <c r="AC7321" s="1">
        <v>0</v>
      </c>
      <c r="AE7321" s="1">
        <v>0</v>
      </c>
      <c r="AG7321" s="1">
        <v>2</v>
      </c>
      <c r="AH7321" s="1">
        <v>9999.99</v>
      </c>
    </row>
    <row r="7322" spans="1:34">
      <c r="A7322" s="1" t="s">
        <v>18692</v>
      </c>
      <c r="B7322" s="1" t="s">
        <v>18693</v>
      </c>
      <c r="C7322" s="1" t="s">
        <v>259</v>
      </c>
      <c r="D7322" s="1">
        <v>4</v>
      </c>
      <c r="E7322" s="4">
        <v>44642</v>
      </c>
      <c r="F7322" s="1" t="s">
        <v>18694</v>
      </c>
      <c r="G7322" s="1" t="s">
        <v>80</v>
      </c>
      <c r="H7322" s="1" t="s">
        <v>73</v>
      </c>
      <c r="I7322" s="1">
        <v>0</v>
      </c>
      <c r="J7322" s="1" t="s">
        <v>74</v>
      </c>
      <c r="K7322" s="1">
        <v>0.3</v>
      </c>
      <c r="L7322" s="1" t="s">
        <v>82</v>
      </c>
      <c r="M7322" s="1">
        <v>0.35</v>
      </c>
      <c r="N7322" s="1" t="s">
        <v>83</v>
      </c>
      <c r="O7322" s="1">
        <v>0.45</v>
      </c>
      <c r="P7322" s="1" t="s">
        <v>84</v>
      </c>
      <c r="Q7322" s="1">
        <v>0.7</v>
      </c>
      <c r="R7322" s="1" t="s">
        <v>85</v>
      </c>
      <c r="S7322" s="1">
        <v>0</v>
      </c>
      <c r="U7322" s="1">
        <v>0</v>
      </c>
      <c r="W7322" s="1">
        <v>0</v>
      </c>
      <c r="Y7322" s="1">
        <v>0</v>
      </c>
      <c r="AA7322" s="1">
        <v>0</v>
      </c>
      <c r="AC7322" s="1">
        <v>0</v>
      </c>
      <c r="AE7322" s="1">
        <v>0</v>
      </c>
      <c r="AG7322" s="1">
        <v>4</v>
      </c>
      <c r="AH7322" s="1">
        <v>10000</v>
      </c>
    </row>
    <row r="7323" spans="1:34">
      <c r="A7323" s="1" t="s">
        <v>18695</v>
      </c>
      <c r="B7323" s="1" t="s">
        <v>18696</v>
      </c>
      <c r="C7323" s="1" t="s">
        <v>112</v>
      </c>
      <c r="D7323" s="1">
        <v>38</v>
      </c>
      <c r="E7323" s="1">
        <v>44193</v>
      </c>
      <c r="F7323" s="1" t="s">
        <v>20332</v>
      </c>
      <c r="G7323" s="1" t="s">
        <v>72</v>
      </c>
      <c r="H7323" s="1" t="s">
        <v>65</v>
      </c>
      <c r="I7323" s="1">
        <v>0.2</v>
      </c>
      <c r="J7323" s="1" t="s">
        <v>75</v>
      </c>
      <c r="K7323" s="1">
        <v>0</v>
      </c>
      <c r="M7323" s="1">
        <v>0</v>
      </c>
      <c r="O7323" s="1">
        <v>0</v>
      </c>
      <c r="Q7323" s="1">
        <v>0</v>
      </c>
      <c r="S7323" s="1">
        <v>0</v>
      </c>
      <c r="U7323" s="1">
        <v>0</v>
      </c>
      <c r="W7323" s="1">
        <v>0</v>
      </c>
      <c r="Y7323" s="1">
        <v>0</v>
      </c>
      <c r="AA7323" s="1">
        <v>0</v>
      </c>
      <c r="AC7323" s="1">
        <v>0</v>
      </c>
      <c r="AE7323" s="1">
        <v>0</v>
      </c>
      <c r="AG7323" s="1">
        <v>1</v>
      </c>
      <c r="AH7323" s="1">
        <v>0</v>
      </c>
    </row>
    <row r="7324" spans="1:34">
      <c r="A7324" s="1" t="s">
        <v>18697</v>
      </c>
      <c r="B7324" s="1" t="s">
        <v>18698</v>
      </c>
      <c r="C7324" s="1" t="s">
        <v>199</v>
      </c>
      <c r="D7324" s="1">
        <v>3</v>
      </c>
      <c r="E7324" s="4">
        <v>44638</v>
      </c>
      <c r="F7324" s="1" t="s">
        <v>18699</v>
      </c>
      <c r="G7324" s="1" t="s">
        <v>72</v>
      </c>
      <c r="H7324" s="1" t="s">
        <v>65</v>
      </c>
      <c r="I7324" s="1">
        <v>0.8</v>
      </c>
      <c r="J7324" s="1" t="s">
        <v>75</v>
      </c>
      <c r="K7324" s="1">
        <v>0</v>
      </c>
      <c r="M7324" s="1">
        <v>0</v>
      </c>
      <c r="O7324" s="1">
        <v>0</v>
      </c>
      <c r="Q7324" s="1">
        <v>0</v>
      </c>
      <c r="S7324" s="1">
        <v>0</v>
      </c>
      <c r="U7324" s="1">
        <v>0</v>
      </c>
      <c r="W7324" s="1">
        <v>0</v>
      </c>
      <c r="Y7324" s="1">
        <v>0</v>
      </c>
      <c r="AA7324" s="1">
        <v>0</v>
      </c>
      <c r="AC7324" s="1">
        <v>0</v>
      </c>
      <c r="AE7324" s="1">
        <v>0</v>
      </c>
      <c r="AG7324" s="1">
        <v>1</v>
      </c>
      <c r="AH7324" s="1">
        <v>0</v>
      </c>
    </row>
    <row r="7325" spans="1:34">
      <c r="A7325" s="1" t="s">
        <v>18700</v>
      </c>
      <c r="B7325" s="1" t="s">
        <v>18701</v>
      </c>
      <c r="C7325" s="1" t="s">
        <v>78</v>
      </c>
      <c r="D7325" s="1">
        <v>27</v>
      </c>
      <c r="E7325" s="4">
        <v>44712</v>
      </c>
      <c r="F7325" s="1" t="s">
        <v>18702</v>
      </c>
      <c r="G7325" s="1" t="s">
        <v>80</v>
      </c>
      <c r="H7325" s="1" t="s">
        <v>73</v>
      </c>
      <c r="I7325" s="1">
        <v>0</v>
      </c>
      <c r="J7325" s="1" t="s">
        <v>81</v>
      </c>
      <c r="K7325" s="1">
        <v>0.45</v>
      </c>
      <c r="L7325" s="1" t="s">
        <v>82</v>
      </c>
      <c r="M7325" s="1">
        <v>0.6</v>
      </c>
      <c r="N7325" s="1" t="s">
        <v>83</v>
      </c>
      <c r="O7325" s="1">
        <v>0.75</v>
      </c>
      <c r="P7325" s="1" t="s">
        <v>84</v>
      </c>
      <c r="Q7325" s="1">
        <v>0.8</v>
      </c>
      <c r="R7325" s="1" t="s">
        <v>85</v>
      </c>
      <c r="S7325" s="1">
        <v>0</v>
      </c>
      <c r="U7325" s="1">
        <v>0</v>
      </c>
      <c r="W7325" s="1">
        <v>0</v>
      </c>
      <c r="Y7325" s="1">
        <v>0</v>
      </c>
      <c r="AA7325" s="1">
        <v>0</v>
      </c>
      <c r="AC7325" s="1">
        <v>0</v>
      </c>
      <c r="AE7325" s="1">
        <v>0</v>
      </c>
      <c r="AG7325" s="1">
        <v>4</v>
      </c>
      <c r="AH7325" s="1">
        <v>15000</v>
      </c>
    </row>
    <row r="7326" spans="1:34">
      <c r="A7326" s="1" t="s">
        <v>18703</v>
      </c>
      <c r="B7326" s="1" t="s">
        <v>18704</v>
      </c>
      <c r="C7326" s="1" t="s">
        <v>411</v>
      </c>
      <c r="H7326" s="1" t="s">
        <v>65</v>
      </c>
      <c r="I7326" s="1" t="s">
        <v>66</v>
      </c>
      <c r="V7326" s="1" t="s">
        <v>67</v>
      </c>
    </row>
    <row r="7327" spans="1:34">
      <c r="A7327" s="1" t="s">
        <v>18705</v>
      </c>
      <c r="B7327" s="1" t="s">
        <v>18706</v>
      </c>
      <c r="C7327" s="1" t="s">
        <v>228</v>
      </c>
      <c r="D7327" s="1">
        <v>57</v>
      </c>
      <c r="E7327" s="4">
        <v>44560</v>
      </c>
      <c r="F7327" s="1" t="s">
        <v>18707</v>
      </c>
      <c r="G7327" s="1" t="s">
        <v>72</v>
      </c>
      <c r="H7327" s="1" t="s">
        <v>73</v>
      </c>
      <c r="I7327" s="1">
        <v>0</v>
      </c>
      <c r="J7327" s="1" t="s">
        <v>12894</v>
      </c>
      <c r="K7327" s="1">
        <v>0.8</v>
      </c>
      <c r="L7327" s="1" t="s">
        <v>75</v>
      </c>
      <c r="M7327" s="1">
        <v>0</v>
      </c>
      <c r="O7327" s="1">
        <v>0</v>
      </c>
      <c r="Q7327" s="1">
        <v>0</v>
      </c>
      <c r="S7327" s="1">
        <v>0</v>
      </c>
      <c r="U7327" s="1">
        <v>0</v>
      </c>
      <c r="W7327" s="1">
        <v>0</v>
      </c>
      <c r="Y7327" s="1">
        <v>0</v>
      </c>
      <c r="AA7327" s="1">
        <v>0</v>
      </c>
      <c r="AC7327" s="1">
        <v>0</v>
      </c>
      <c r="AE7327" s="1">
        <v>0</v>
      </c>
      <c r="AG7327" s="1">
        <v>2</v>
      </c>
      <c r="AH7327" s="1">
        <v>6999.99</v>
      </c>
    </row>
    <row r="7328" spans="1:34">
      <c r="A7328" s="1" t="s">
        <v>18708</v>
      </c>
      <c r="B7328" s="1" t="s">
        <v>18709</v>
      </c>
      <c r="C7328" s="1" t="s">
        <v>423</v>
      </c>
      <c r="D7328" s="1">
        <v>12</v>
      </c>
      <c r="E7328" s="4">
        <v>44711</v>
      </c>
      <c r="F7328" s="1" t="s">
        <v>18710</v>
      </c>
      <c r="G7328" s="1" t="s">
        <v>80</v>
      </c>
      <c r="H7328" s="1" t="s">
        <v>73</v>
      </c>
      <c r="I7328" s="1">
        <v>0</v>
      </c>
      <c r="J7328" s="1" t="s">
        <v>81</v>
      </c>
      <c r="K7328" s="1">
        <v>0.3</v>
      </c>
      <c r="L7328" s="1" t="s">
        <v>82</v>
      </c>
      <c r="M7328" s="1">
        <v>0.4</v>
      </c>
      <c r="N7328" s="1" t="s">
        <v>83</v>
      </c>
      <c r="O7328" s="1">
        <v>0.45</v>
      </c>
      <c r="P7328" s="1" t="s">
        <v>84</v>
      </c>
      <c r="Q7328" s="1">
        <v>0.6</v>
      </c>
      <c r="R7328" s="1" t="s">
        <v>85</v>
      </c>
      <c r="S7328" s="1">
        <v>0</v>
      </c>
      <c r="U7328" s="1">
        <v>0</v>
      </c>
      <c r="W7328" s="1">
        <v>0</v>
      </c>
      <c r="Y7328" s="1">
        <v>0</v>
      </c>
      <c r="AA7328" s="1">
        <v>0</v>
      </c>
      <c r="AC7328" s="1">
        <v>0</v>
      </c>
      <c r="AE7328" s="1">
        <v>0</v>
      </c>
      <c r="AG7328" s="1">
        <v>4</v>
      </c>
      <c r="AH7328" s="1">
        <v>15000</v>
      </c>
    </row>
    <row r="7329" spans="1:34">
      <c r="A7329" s="1" t="s">
        <v>18711</v>
      </c>
      <c r="B7329" s="1" t="s">
        <v>18712</v>
      </c>
      <c r="C7329" s="1" t="s">
        <v>30</v>
      </c>
      <c r="D7329" s="1">
        <v>9</v>
      </c>
      <c r="E7329" s="1">
        <v>42062</v>
      </c>
      <c r="F7329" s="1" t="s">
        <v>20332</v>
      </c>
      <c r="G7329" s="1" t="s">
        <v>72</v>
      </c>
      <c r="H7329" s="1" t="s">
        <v>65</v>
      </c>
      <c r="I7329" s="1">
        <v>0.75</v>
      </c>
      <c r="J7329" s="1" t="s">
        <v>75</v>
      </c>
      <c r="K7329" s="1">
        <v>0</v>
      </c>
      <c r="M7329" s="1">
        <v>0</v>
      </c>
      <c r="O7329" s="1">
        <v>0</v>
      </c>
      <c r="Q7329" s="1">
        <v>0</v>
      </c>
      <c r="S7329" s="1">
        <v>0</v>
      </c>
      <c r="U7329" s="1">
        <v>0</v>
      </c>
      <c r="W7329" s="1">
        <v>0</v>
      </c>
      <c r="Y7329" s="1">
        <v>0</v>
      </c>
      <c r="AA7329" s="1">
        <v>0</v>
      </c>
      <c r="AC7329" s="1">
        <v>0</v>
      </c>
      <c r="AE7329" s="1">
        <v>0</v>
      </c>
      <c r="AG7329" s="1">
        <v>1</v>
      </c>
      <c r="AH7329" s="1">
        <v>0</v>
      </c>
    </row>
    <row r="7330" spans="1:34">
      <c r="A7330" s="1" t="s">
        <v>18713</v>
      </c>
      <c r="B7330" s="1" t="s">
        <v>18714</v>
      </c>
      <c r="C7330" s="1" t="s">
        <v>212</v>
      </c>
      <c r="D7330" s="1">
        <v>8</v>
      </c>
      <c r="E7330" s="4">
        <v>44678</v>
      </c>
      <c r="F7330" s="1" t="s">
        <v>18715</v>
      </c>
      <c r="G7330" s="1" t="s">
        <v>72</v>
      </c>
      <c r="H7330" s="1" t="s">
        <v>65</v>
      </c>
      <c r="I7330" s="1">
        <v>0.6</v>
      </c>
      <c r="J7330" s="1" t="s">
        <v>75</v>
      </c>
      <c r="K7330" s="1">
        <v>0</v>
      </c>
      <c r="M7330" s="1">
        <v>0</v>
      </c>
      <c r="O7330" s="1">
        <v>0</v>
      </c>
      <c r="Q7330" s="1">
        <v>0</v>
      </c>
      <c r="S7330" s="1">
        <v>0</v>
      </c>
      <c r="U7330" s="1">
        <v>0</v>
      </c>
      <c r="W7330" s="1">
        <v>0</v>
      </c>
      <c r="Y7330" s="1">
        <v>0</v>
      </c>
      <c r="AA7330" s="1">
        <v>0</v>
      </c>
      <c r="AC7330" s="1">
        <v>0</v>
      </c>
      <c r="AE7330" s="1">
        <v>0</v>
      </c>
      <c r="AG7330" s="1">
        <v>1</v>
      </c>
      <c r="AH7330" s="1">
        <v>0</v>
      </c>
    </row>
    <row r="7331" spans="1:34">
      <c r="A7331" s="1" t="s">
        <v>18716</v>
      </c>
      <c r="B7331" s="1" t="s">
        <v>18717</v>
      </c>
      <c r="C7331" s="1" t="s">
        <v>310</v>
      </c>
      <c r="H7331" s="1" t="s">
        <v>65</v>
      </c>
      <c r="I7331" s="1" t="s">
        <v>66</v>
      </c>
      <c r="V7331" s="1" t="s">
        <v>67</v>
      </c>
    </row>
    <row r="7332" spans="1:34">
      <c r="A7332" s="1" t="s">
        <v>18718</v>
      </c>
      <c r="B7332" s="1" t="s">
        <v>18719</v>
      </c>
      <c r="C7332" s="1" t="s">
        <v>259</v>
      </c>
      <c r="D7332" s="1">
        <v>3</v>
      </c>
      <c r="E7332" s="4">
        <v>44618</v>
      </c>
      <c r="F7332" s="1" t="s">
        <v>18720</v>
      </c>
      <c r="G7332" s="1" t="s">
        <v>80</v>
      </c>
      <c r="H7332" s="1" t="s">
        <v>73</v>
      </c>
      <c r="I7332" s="1">
        <v>0</v>
      </c>
      <c r="J7332" s="1" t="s">
        <v>81</v>
      </c>
      <c r="K7332" s="1">
        <v>0.4</v>
      </c>
      <c r="L7332" s="1" t="s">
        <v>82</v>
      </c>
      <c r="M7332" s="1">
        <v>0.5</v>
      </c>
      <c r="N7332" s="1" t="s">
        <v>83</v>
      </c>
      <c r="O7332" s="1">
        <v>0.7</v>
      </c>
      <c r="P7332" s="1" t="s">
        <v>84</v>
      </c>
      <c r="Q7332" s="1">
        <v>0.75</v>
      </c>
      <c r="R7332" s="1" t="s">
        <v>85</v>
      </c>
      <c r="S7332" s="1">
        <v>0</v>
      </c>
      <c r="U7332" s="1">
        <v>0</v>
      </c>
      <c r="W7332" s="1">
        <v>0</v>
      </c>
      <c r="Y7332" s="1">
        <v>0</v>
      </c>
      <c r="AA7332" s="1">
        <v>0</v>
      </c>
      <c r="AC7332" s="1">
        <v>0</v>
      </c>
      <c r="AE7332" s="1">
        <v>0</v>
      </c>
      <c r="AG7332" s="1">
        <v>4</v>
      </c>
      <c r="AH7332" s="1">
        <v>15000</v>
      </c>
    </row>
    <row r="7333" spans="1:34">
      <c r="A7333" s="1" t="s">
        <v>18721</v>
      </c>
      <c r="B7333" s="1" t="s">
        <v>18722</v>
      </c>
      <c r="C7333" s="1" t="s">
        <v>310</v>
      </c>
      <c r="H7333" s="1" t="s">
        <v>65</v>
      </c>
      <c r="I7333" s="1" t="s">
        <v>66</v>
      </c>
      <c r="V7333" s="1" t="s">
        <v>67</v>
      </c>
    </row>
    <row r="7334" spans="1:34">
      <c r="A7334" s="1" t="s">
        <v>18723</v>
      </c>
      <c r="B7334" s="1" t="s">
        <v>18724</v>
      </c>
      <c r="C7334" s="1" t="s">
        <v>810</v>
      </c>
      <c r="D7334" s="1">
        <v>3</v>
      </c>
      <c r="E7334" s="4">
        <v>44622</v>
      </c>
      <c r="F7334" s="1" t="s">
        <v>18725</v>
      </c>
      <c r="G7334" s="1" t="s">
        <v>72</v>
      </c>
      <c r="H7334" s="1" t="s">
        <v>73</v>
      </c>
      <c r="I7334" s="1">
        <v>0</v>
      </c>
      <c r="J7334" s="1" t="s">
        <v>397</v>
      </c>
      <c r="K7334" s="1">
        <v>0.75</v>
      </c>
      <c r="L7334" s="1" t="s">
        <v>75</v>
      </c>
      <c r="M7334" s="1">
        <v>0</v>
      </c>
      <c r="O7334" s="1">
        <v>0</v>
      </c>
      <c r="Q7334" s="1">
        <v>0</v>
      </c>
      <c r="S7334" s="1">
        <v>0</v>
      </c>
      <c r="U7334" s="1">
        <v>0</v>
      </c>
      <c r="W7334" s="1">
        <v>0</v>
      </c>
      <c r="Y7334" s="1">
        <v>0</v>
      </c>
      <c r="AA7334" s="1">
        <v>0</v>
      </c>
      <c r="AC7334" s="1">
        <v>0</v>
      </c>
      <c r="AE7334" s="1">
        <v>0</v>
      </c>
      <c r="AG7334" s="1">
        <v>2</v>
      </c>
      <c r="AH7334" s="1">
        <v>8000</v>
      </c>
    </row>
    <row r="7335" spans="1:34">
      <c r="A7335" s="1" t="s">
        <v>18726</v>
      </c>
      <c r="B7335" s="1" t="s">
        <v>18727</v>
      </c>
      <c r="C7335" s="1" t="s">
        <v>1153</v>
      </c>
      <c r="D7335" s="1">
        <v>5</v>
      </c>
      <c r="E7335" s="1">
        <v>44277</v>
      </c>
      <c r="F7335" s="1" t="s">
        <v>20332</v>
      </c>
      <c r="G7335" s="1" t="s">
        <v>72</v>
      </c>
      <c r="H7335" s="1" t="s">
        <v>65</v>
      </c>
      <c r="I7335" s="1">
        <v>0.8</v>
      </c>
      <c r="J7335" s="1" t="s">
        <v>75</v>
      </c>
      <c r="K7335" s="1">
        <v>0</v>
      </c>
      <c r="M7335" s="1">
        <v>0</v>
      </c>
      <c r="O7335" s="1">
        <v>0</v>
      </c>
      <c r="Q7335" s="1">
        <v>0</v>
      </c>
      <c r="S7335" s="1">
        <v>0</v>
      </c>
      <c r="U7335" s="1">
        <v>0</v>
      </c>
      <c r="W7335" s="1">
        <v>0</v>
      </c>
      <c r="Y7335" s="1">
        <v>0</v>
      </c>
      <c r="AA7335" s="1">
        <v>0</v>
      </c>
      <c r="AC7335" s="1">
        <v>0</v>
      </c>
      <c r="AE7335" s="1">
        <v>0</v>
      </c>
      <c r="AG7335" s="1">
        <v>1</v>
      </c>
      <c r="AH7335" s="1">
        <v>0</v>
      </c>
    </row>
    <row r="7336" spans="1:34">
      <c r="A7336" s="1" t="s">
        <v>18728</v>
      </c>
      <c r="B7336" s="1" t="s">
        <v>18729</v>
      </c>
      <c r="C7336" s="1" t="s">
        <v>310</v>
      </c>
      <c r="H7336" s="1" t="s">
        <v>65</v>
      </c>
      <c r="I7336" s="1" t="s">
        <v>66</v>
      </c>
      <c r="V7336" s="1" t="s">
        <v>67</v>
      </c>
    </row>
    <row r="7337" spans="1:34">
      <c r="A7337" s="1" t="s">
        <v>18730</v>
      </c>
      <c r="B7337" s="1" t="s">
        <v>18731</v>
      </c>
      <c r="C7337" s="1" t="s">
        <v>212</v>
      </c>
      <c r="D7337" s="1">
        <v>28</v>
      </c>
      <c r="E7337" s="4">
        <v>44527</v>
      </c>
      <c r="F7337" s="1" t="s">
        <v>18732</v>
      </c>
      <c r="G7337" s="1" t="s">
        <v>745</v>
      </c>
      <c r="H7337" s="1" t="s">
        <v>65</v>
      </c>
      <c r="I7337" s="1">
        <v>0.45</v>
      </c>
      <c r="J7337" s="1" t="s">
        <v>75</v>
      </c>
      <c r="K7337" s="1">
        <v>0</v>
      </c>
      <c r="M7337" s="1">
        <v>0</v>
      </c>
      <c r="O7337" s="1">
        <v>0</v>
      </c>
      <c r="Q7337" s="1">
        <v>0</v>
      </c>
      <c r="S7337" s="1">
        <v>0</v>
      </c>
      <c r="U7337" s="1">
        <v>0</v>
      </c>
      <c r="W7337" s="1">
        <v>0</v>
      </c>
      <c r="Y7337" s="1">
        <v>0</v>
      </c>
      <c r="AA7337" s="1">
        <v>0</v>
      </c>
      <c r="AC7337" s="1">
        <v>0</v>
      </c>
      <c r="AE7337" s="1">
        <v>0</v>
      </c>
      <c r="AG7337" s="1">
        <v>1</v>
      </c>
      <c r="AH7337" s="1">
        <v>0</v>
      </c>
    </row>
    <row r="7338" spans="1:34">
      <c r="A7338" s="1" t="s">
        <v>18733</v>
      </c>
      <c r="B7338" s="1" t="s">
        <v>18734</v>
      </c>
      <c r="C7338" s="1" t="s">
        <v>129</v>
      </c>
      <c r="D7338" s="1">
        <v>19</v>
      </c>
      <c r="E7338" s="1">
        <v>41886</v>
      </c>
      <c r="F7338" s="1" t="s">
        <v>20332</v>
      </c>
      <c r="G7338" s="1" t="s">
        <v>72</v>
      </c>
      <c r="H7338" s="1" t="s">
        <v>65</v>
      </c>
      <c r="I7338" s="1">
        <v>0.8</v>
      </c>
      <c r="J7338" s="1" t="s">
        <v>75</v>
      </c>
      <c r="K7338" s="1">
        <v>0</v>
      </c>
      <c r="M7338" s="1">
        <v>0</v>
      </c>
      <c r="O7338" s="1">
        <v>0</v>
      </c>
      <c r="Q7338" s="1">
        <v>0</v>
      </c>
      <c r="S7338" s="1">
        <v>0</v>
      </c>
      <c r="U7338" s="1">
        <v>0</v>
      </c>
      <c r="W7338" s="1">
        <v>0</v>
      </c>
      <c r="Y7338" s="1">
        <v>0</v>
      </c>
      <c r="AA7338" s="1">
        <v>0</v>
      </c>
      <c r="AC7338" s="1">
        <v>0</v>
      </c>
      <c r="AE7338" s="1">
        <v>0</v>
      </c>
      <c r="AG7338" s="1">
        <v>1</v>
      </c>
      <c r="AH7338" s="1">
        <v>0</v>
      </c>
    </row>
    <row r="7339" spans="1:34">
      <c r="A7339" s="1" t="s">
        <v>18735</v>
      </c>
      <c r="B7339" s="1" t="s">
        <v>18736</v>
      </c>
      <c r="C7339" s="1" t="s">
        <v>135</v>
      </c>
      <c r="D7339" s="1">
        <v>21</v>
      </c>
      <c r="E7339" s="1">
        <v>41089</v>
      </c>
      <c r="F7339" s="1" t="s">
        <v>20340</v>
      </c>
      <c r="G7339" s="1" t="s">
        <v>20341</v>
      </c>
      <c r="H7339" s="1" t="s">
        <v>73</v>
      </c>
      <c r="I7339" s="1">
        <v>0.5</v>
      </c>
      <c r="J7339" s="1" t="s">
        <v>82</v>
      </c>
      <c r="K7339" s="1">
        <v>0.5</v>
      </c>
      <c r="L7339" s="1" t="s">
        <v>83</v>
      </c>
      <c r="M7339" s="1">
        <v>0.55000000000000004</v>
      </c>
      <c r="N7339" s="1" t="s">
        <v>84</v>
      </c>
      <c r="O7339" s="1">
        <v>0.7</v>
      </c>
      <c r="P7339" s="1" t="s">
        <v>85</v>
      </c>
      <c r="Q7339" s="1">
        <v>0</v>
      </c>
      <c r="S7339" s="1">
        <v>0</v>
      </c>
      <c r="U7339" s="1">
        <v>0</v>
      </c>
      <c r="W7339" s="1">
        <v>0</v>
      </c>
      <c r="Y7339" s="1">
        <v>0</v>
      </c>
      <c r="AA7339" s="1">
        <v>0</v>
      </c>
      <c r="AC7339" s="1">
        <v>0</v>
      </c>
      <c r="AE7339" s="1">
        <v>0</v>
      </c>
      <c r="AG7339" s="1">
        <v>3</v>
      </c>
      <c r="AH7339" s="1">
        <v>0</v>
      </c>
    </row>
    <row r="7340" spans="1:34">
      <c r="A7340" s="1" t="s">
        <v>18737</v>
      </c>
      <c r="B7340" s="1" t="s">
        <v>18738</v>
      </c>
      <c r="C7340" s="1" t="s">
        <v>126</v>
      </c>
      <c r="D7340" s="1">
        <v>38</v>
      </c>
      <c r="E7340" s="1">
        <v>40896</v>
      </c>
      <c r="F7340" s="1" t="s">
        <v>20332</v>
      </c>
      <c r="G7340" s="1" t="s">
        <v>1003</v>
      </c>
      <c r="H7340" s="1" t="s">
        <v>65</v>
      </c>
      <c r="I7340" s="1">
        <v>0</v>
      </c>
      <c r="J7340" s="1" t="s">
        <v>75</v>
      </c>
      <c r="K7340" s="1">
        <v>0</v>
      </c>
      <c r="M7340" s="1">
        <v>0</v>
      </c>
      <c r="O7340" s="1">
        <v>0</v>
      </c>
      <c r="Q7340" s="1">
        <v>0</v>
      </c>
      <c r="S7340" s="1">
        <v>0</v>
      </c>
      <c r="U7340" s="1">
        <v>0</v>
      </c>
      <c r="W7340" s="1">
        <v>0</v>
      </c>
      <c r="Y7340" s="1">
        <v>0</v>
      </c>
      <c r="AA7340" s="1">
        <v>0</v>
      </c>
      <c r="AC7340" s="1">
        <v>0</v>
      </c>
      <c r="AE7340" s="1">
        <v>0</v>
      </c>
      <c r="AG7340" s="1">
        <v>1</v>
      </c>
      <c r="AH7340" s="1">
        <v>0</v>
      </c>
    </row>
    <row r="7341" spans="1:34">
      <c r="A7341" s="1" t="s">
        <v>18739</v>
      </c>
      <c r="B7341" s="1" t="s">
        <v>18740</v>
      </c>
      <c r="C7341" s="1" t="s">
        <v>98</v>
      </c>
      <c r="D7341" s="1">
        <v>3</v>
      </c>
      <c r="E7341" s="1">
        <v>44225</v>
      </c>
      <c r="F7341" s="1" t="s">
        <v>20332</v>
      </c>
      <c r="G7341" s="1" t="s">
        <v>72</v>
      </c>
      <c r="H7341" s="1" t="s">
        <v>65</v>
      </c>
      <c r="I7341" s="1">
        <v>0.8</v>
      </c>
      <c r="J7341" s="1" t="s">
        <v>75</v>
      </c>
      <c r="K7341" s="1">
        <v>0</v>
      </c>
      <c r="M7341" s="1">
        <v>0</v>
      </c>
      <c r="O7341" s="1">
        <v>0</v>
      </c>
      <c r="Q7341" s="1">
        <v>0</v>
      </c>
      <c r="S7341" s="1">
        <v>0</v>
      </c>
      <c r="U7341" s="1">
        <v>0</v>
      </c>
      <c r="W7341" s="1">
        <v>0</v>
      </c>
      <c r="Y7341" s="1">
        <v>0</v>
      </c>
      <c r="AA7341" s="1">
        <v>0</v>
      </c>
      <c r="AC7341" s="1">
        <v>0</v>
      </c>
      <c r="AE7341" s="1">
        <v>0</v>
      </c>
      <c r="AG7341" s="1">
        <v>1</v>
      </c>
      <c r="AH7341" s="1">
        <v>0</v>
      </c>
    </row>
    <row r="7342" spans="1:34">
      <c r="A7342" s="1" t="s">
        <v>18741</v>
      </c>
      <c r="B7342" s="1" t="s">
        <v>18742</v>
      </c>
      <c r="C7342" s="1" t="s">
        <v>98</v>
      </c>
      <c r="D7342" s="1">
        <v>17</v>
      </c>
      <c r="E7342" s="1">
        <v>44285</v>
      </c>
      <c r="F7342" s="1" t="s">
        <v>20332</v>
      </c>
      <c r="G7342" s="1" t="s">
        <v>72</v>
      </c>
      <c r="H7342" s="1" t="s">
        <v>73</v>
      </c>
      <c r="I7342" s="1">
        <v>0</v>
      </c>
      <c r="J7342" s="1" t="s">
        <v>651</v>
      </c>
      <c r="K7342" s="1">
        <v>0.8</v>
      </c>
      <c r="L7342" s="1" t="s">
        <v>75</v>
      </c>
      <c r="M7342" s="1">
        <v>0</v>
      </c>
      <c r="O7342" s="1">
        <v>0</v>
      </c>
      <c r="Q7342" s="1">
        <v>0</v>
      </c>
      <c r="S7342" s="1">
        <v>0</v>
      </c>
      <c r="U7342" s="1">
        <v>0</v>
      </c>
      <c r="W7342" s="1">
        <v>0</v>
      </c>
      <c r="Y7342" s="1">
        <v>0</v>
      </c>
      <c r="AA7342" s="1">
        <v>0</v>
      </c>
      <c r="AC7342" s="1">
        <v>0</v>
      </c>
      <c r="AE7342" s="1">
        <v>0</v>
      </c>
      <c r="AG7342" s="1">
        <v>2</v>
      </c>
      <c r="AH7342" s="1">
        <v>14999.99</v>
      </c>
    </row>
    <row r="7343" spans="1:34">
      <c r="A7343" s="1" t="s">
        <v>18743</v>
      </c>
      <c r="B7343" s="1" t="s">
        <v>18744</v>
      </c>
      <c r="C7343" s="1" t="s">
        <v>810</v>
      </c>
      <c r="D7343" s="1">
        <v>2</v>
      </c>
      <c r="E7343" s="1">
        <v>44316</v>
      </c>
      <c r="F7343" s="1" t="s">
        <v>20332</v>
      </c>
      <c r="G7343" s="1" t="s">
        <v>72</v>
      </c>
      <c r="H7343" s="1" t="s">
        <v>65</v>
      </c>
      <c r="I7343" s="1">
        <v>0.5</v>
      </c>
      <c r="J7343" s="1" t="s">
        <v>75</v>
      </c>
      <c r="K7343" s="1">
        <v>0</v>
      </c>
      <c r="M7343" s="1">
        <v>0</v>
      </c>
      <c r="O7343" s="1">
        <v>0</v>
      </c>
      <c r="Q7343" s="1">
        <v>0</v>
      </c>
      <c r="S7343" s="1">
        <v>0</v>
      </c>
      <c r="U7343" s="1">
        <v>0</v>
      </c>
      <c r="W7343" s="1">
        <v>0</v>
      </c>
      <c r="Y7343" s="1">
        <v>0</v>
      </c>
      <c r="AA7343" s="1">
        <v>0</v>
      </c>
      <c r="AC7343" s="1">
        <v>0</v>
      </c>
      <c r="AE7343" s="1">
        <v>0</v>
      </c>
      <c r="AG7343" s="1">
        <v>1</v>
      </c>
      <c r="AH7343" s="1">
        <v>0</v>
      </c>
    </row>
    <row r="7344" spans="1:34">
      <c r="A7344" s="1" t="s">
        <v>18745</v>
      </c>
      <c r="B7344" s="1" t="s">
        <v>18746</v>
      </c>
      <c r="C7344" s="1" t="s">
        <v>98</v>
      </c>
      <c r="D7344" s="1">
        <v>57</v>
      </c>
      <c r="E7344" s="4">
        <v>44547</v>
      </c>
      <c r="F7344" s="1" t="s">
        <v>18747</v>
      </c>
      <c r="G7344" s="1" t="s">
        <v>72</v>
      </c>
      <c r="H7344" s="1" t="s">
        <v>73</v>
      </c>
      <c r="I7344" s="1">
        <v>0</v>
      </c>
      <c r="J7344" s="1" t="s">
        <v>1697</v>
      </c>
      <c r="K7344" s="1">
        <v>0.8</v>
      </c>
      <c r="L7344" s="1" t="s">
        <v>75</v>
      </c>
      <c r="M7344" s="1">
        <v>0</v>
      </c>
      <c r="O7344" s="1">
        <v>0</v>
      </c>
      <c r="Q7344" s="1">
        <v>0</v>
      </c>
      <c r="S7344" s="1">
        <v>0</v>
      </c>
      <c r="U7344" s="1">
        <v>0</v>
      </c>
      <c r="W7344" s="1">
        <v>0</v>
      </c>
      <c r="Y7344" s="1">
        <v>0</v>
      </c>
      <c r="AA7344" s="1">
        <v>0</v>
      </c>
      <c r="AC7344" s="1">
        <v>0</v>
      </c>
      <c r="AE7344" s="1">
        <v>0</v>
      </c>
      <c r="AG7344" s="1">
        <v>2</v>
      </c>
      <c r="AH7344" s="1">
        <v>20000</v>
      </c>
    </row>
    <row r="7345" spans="1:34">
      <c r="A7345" s="1" t="s">
        <v>18748</v>
      </c>
      <c r="B7345" s="1" t="s">
        <v>18749</v>
      </c>
      <c r="C7345" s="1" t="s">
        <v>65</v>
      </c>
      <c r="D7345" s="1">
        <v>2</v>
      </c>
      <c r="E7345" s="1">
        <v>43539</v>
      </c>
      <c r="F7345" s="1" t="s">
        <v>20332</v>
      </c>
      <c r="G7345" s="1" t="s">
        <v>72</v>
      </c>
      <c r="H7345" s="1" t="s">
        <v>65</v>
      </c>
      <c r="I7345" s="1">
        <v>0.3</v>
      </c>
      <c r="J7345" s="1" t="s">
        <v>75</v>
      </c>
      <c r="K7345" s="1">
        <v>0</v>
      </c>
      <c r="M7345" s="1">
        <v>0</v>
      </c>
      <c r="O7345" s="1">
        <v>0</v>
      </c>
      <c r="Q7345" s="1">
        <v>0</v>
      </c>
      <c r="S7345" s="1">
        <v>0</v>
      </c>
      <c r="U7345" s="1">
        <v>0</v>
      </c>
      <c r="W7345" s="1">
        <v>0</v>
      </c>
      <c r="Y7345" s="1">
        <v>0</v>
      </c>
      <c r="AA7345" s="1">
        <v>0</v>
      </c>
      <c r="AC7345" s="1">
        <v>0</v>
      </c>
      <c r="AE7345" s="1">
        <v>0</v>
      </c>
      <c r="AG7345" s="1">
        <v>1</v>
      </c>
      <c r="AH7345" s="1">
        <v>0</v>
      </c>
    </row>
    <row r="7346" spans="1:34">
      <c r="A7346" s="1" t="s">
        <v>18750</v>
      </c>
      <c r="B7346" s="1" t="s">
        <v>18751</v>
      </c>
      <c r="C7346" s="1" t="s">
        <v>369</v>
      </c>
      <c r="D7346" s="1">
        <v>8</v>
      </c>
      <c r="E7346" s="4">
        <v>44678</v>
      </c>
      <c r="F7346" s="1" t="s">
        <v>20862</v>
      </c>
      <c r="G7346" s="1" t="s">
        <v>1079</v>
      </c>
      <c r="H7346" s="1" t="s">
        <v>73</v>
      </c>
      <c r="I7346" s="1">
        <v>0.7</v>
      </c>
      <c r="J7346" s="1" t="s">
        <v>82</v>
      </c>
      <c r="K7346" s="1">
        <v>0.72</v>
      </c>
      <c r="L7346" s="1" t="s">
        <v>83</v>
      </c>
      <c r="M7346" s="1">
        <v>0.76</v>
      </c>
      <c r="N7346" s="1" t="s">
        <v>84</v>
      </c>
      <c r="O7346" s="1">
        <v>0.8</v>
      </c>
      <c r="P7346" s="1" t="s">
        <v>85</v>
      </c>
      <c r="Q7346" s="1">
        <v>0</v>
      </c>
      <c r="S7346" s="1">
        <v>0</v>
      </c>
      <c r="U7346" s="1">
        <v>0</v>
      </c>
      <c r="W7346" s="1">
        <v>0</v>
      </c>
      <c r="Y7346" s="1">
        <v>0</v>
      </c>
      <c r="AA7346" s="1">
        <v>0</v>
      </c>
      <c r="AC7346" s="1">
        <v>0</v>
      </c>
      <c r="AE7346" s="1">
        <v>0</v>
      </c>
      <c r="AG7346" s="1">
        <v>3</v>
      </c>
      <c r="AH7346" s="1">
        <v>0</v>
      </c>
    </row>
    <row r="7347" spans="1:34">
      <c r="A7347" s="1" t="s">
        <v>18752</v>
      </c>
      <c r="B7347" s="1" t="s">
        <v>18753</v>
      </c>
      <c r="C7347" s="1" t="s">
        <v>65</v>
      </c>
      <c r="D7347" s="1">
        <v>46</v>
      </c>
      <c r="E7347" s="4">
        <v>44545</v>
      </c>
      <c r="F7347" s="1" t="s">
        <v>18754</v>
      </c>
      <c r="G7347" s="1" t="s">
        <v>72</v>
      </c>
      <c r="H7347" s="1" t="s">
        <v>65</v>
      </c>
      <c r="I7347" s="1">
        <v>0.6</v>
      </c>
      <c r="J7347" s="1" t="s">
        <v>75</v>
      </c>
      <c r="K7347" s="1">
        <v>0</v>
      </c>
      <c r="M7347" s="1">
        <v>0</v>
      </c>
      <c r="O7347" s="1">
        <v>0</v>
      </c>
      <c r="Q7347" s="1">
        <v>0</v>
      </c>
      <c r="S7347" s="1">
        <v>0</v>
      </c>
      <c r="U7347" s="1">
        <v>0</v>
      </c>
      <c r="W7347" s="1">
        <v>0</v>
      </c>
      <c r="Y7347" s="1">
        <v>0</v>
      </c>
      <c r="AA7347" s="1">
        <v>0</v>
      </c>
      <c r="AC7347" s="1">
        <v>0</v>
      </c>
      <c r="AE7347" s="1">
        <v>0</v>
      </c>
      <c r="AG7347" s="1">
        <v>1</v>
      </c>
      <c r="AH7347" s="1">
        <v>0</v>
      </c>
    </row>
    <row r="7348" spans="1:34">
      <c r="A7348" s="1" t="s">
        <v>18755</v>
      </c>
      <c r="B7348" s="1" t="s">
        <v>18756</v>
      </c>
      <c r="C7348" s="1" t="s">
        <v>287</v>
      </c>
      <c r="D7348" s="1">
        <v>47</v>
      </c>
      <c r="E7348" s="4">
        <v>44553</v>
      </c>
      <c r="F7348" s="1" t="s">
        <v>18757</v>
      </c>
      <c r="G7348" s="1" t="s">
        <v>72</v>
      </c>
      <c r="H7348" s="1" t="s">
        <v>65</v>
      </c>
      <c r="I7348" s="1">
        <v>0.5</v>
      </c>
      <c r="J7348" s="1" t="s">
        <v>75</v>
      </c>
      <c r="K7348" s="1">
        <v>0</v>
      </c>
      <c r="M7348" s="1">
        <v>0</v>
      </c>
      <c r="O7348" s="1">
        <v>0</v>
      </c>
      <c r="Q7348" s="1">
        <v>0</v>
      </c>
      <c r="S7348" s="1">
        <v>0</v>
      </c>
      <c r="U7348" s="1">
        <v>0</v>
      </c>
      <c r="W7348" s="1">
        <v>0</v>
      </c>
      <c r="Y7348" s="1">
        <v>0</v>
      </c>
      <c r="AA7348" s="1">
        <v>0</v>
      </c>
      <c r="AC7348" s="1">
        <v>0</v>
      </c>
      <c r="AE7348" s="1">
        <v>0</v>
      </c>
      <c r="AG7348" s="1">
        <v>1</v>
      </c>
      <c r="AH7348" s="1">
        <v>0</v>
      </c>
    </row>
    <row r="7349" spans="1:34">
      <c r="A7349" s="1" t="s">
        <v>18758</v>
      </c>
      <c r="B7349" s="1" t="s">
        <v>18759</v>
      </c>
      <c r="C7349" s="1" t="s">
        <v>30</v>
      </c>
      <c r="D7349" s="1">
        <v>62</v>
      </c>
      <c r="E7349" s="4">
        <v>44525</v>
      </c>
      <c r="F7349" s="1" t="s">
        <v>18760</v>
      </c>
      <c r="G7349" s="1" t="s">
        <v>72</v>
      </c>
      <c r="H7349" s="1" t="s">
        <v>73</v>
      </c>
      <c r="I7349" s="1">
        <v>0</v>
      </c>
      <c r="J7349" s="1" t="s">
        <v>684</v>
      </c>
      <c r="K7349" s="1">
        <v>0.75</v>
      </c>
      <c r="L7349" s="1" t="s">
        <v>75</v>
      </c>
      <c r="M7349" s="1">
        <v>0</v>
      </c>
      <c r="O7349" s="1">
        <v>0</v>
      </c>
      <c r="Q7349" s="1">
        <v>0</v>
      </c>
      <c r="S7349" s="1">
        <v>0</v>
      </c>
      <c r="U7349" s="1">
        <v>0</v>
      </c>
      <c r="W7349" s="1">
        <v>0</v>
      </c>
      <c r="Y7349" s="1">
        <v>0</v>
      </c>
      <c r="AA7349" s="1">
        <v>0</v>
      </c>
      <c r="AC7349" s="1">
        <v>0</v>
      </c>
      <c r="AE7349" s="1">
        <v>0</v>
      </c>
      <c r="AG7349" s="1">
        <v>2</v>
      </c>
      <c r="AH7349" s="1">
        <v>11000</v>
      </c>
    </row>
    <row r="7350" spans="1:34">
      <c r="A7350" s="1" t="s">
        <v>18761</v>
      </c>
      <c r="B7350" s="1" t="s">
        <v>18762</v>
      </c>
      <c r="C7350" s="1" t="s">
        <v>235</v>
      </c>
      <c r="D7350" s="1">
        <v>3</v>
      </c>
      <c r="E7350" s="4">
        <v>44677</v>
      </c>
      <c r="F7350" s="1" t="s">
        <v>18763</v>
      </c>
      <c r="G7350" s="1" t="s">
        <v>72</v>
      </c>
      <c r="H7350" s="1" t="s">
        <v>65</v>
      </c>
      <c r="I7350" s="1">
        <v>0.8</v>
      </c>
      <c r="J7350" s="1" t="s">
        <v>75</v>
      </c>
      <c r="K7350" s="1">
        <v>0</v>
      </c>
      <c r="M7350" s="1">
        <v>0</v>
      </c>
      <c r="O7350" s="1">
        <v>0</v>
      </c>
      <c r="Q7350" s="1">
        <v>0</v>
      </c>
      <c r="S7350" s="1">
        <v>0</v>
      </c>
      <c r="U7350" s="1">
        <v>0</v>
      </c>
      <c r="W7350" s="1">
        <v>0</v>
      </c>
      <c r="Y7350" s="1">
        <v>0</v>
      </c>
      <c r="AA7350" s="1">
        <v>0</v>
      </c>
      <c r="AC7350" s="1">
        <v>0</v>
      </c>
      <c r="AE7350" s="1">
        <v>0</v>
      </c>
      <c r="AG7350" s="1">
        <v>1</v>
      </c>
      <c r="AH7350" s="1">
        <v>0</v>
      </c>
    </row>
    <row r="7351" spans="1:34">
      <c r="A7351" s="1" t="s">
        <v>18764</v>
      </c>
      <c r="B7351" s="1" t="s">
        <v>18765</v>
      </c>
      <c r="C7351" s="1" t="s">
        <v>378</v>
      </c>
      <c r="D7351" s="1">
        <v>54</v>
      </c>
      <c r="E7351" s="4">
        <v>44558</v>
      </c>
      <c r="F7351" s="1" t="s">
        <v>18766</v>
      </c>
      <c r="G7351" s="1" t="s">
        <v>72</v>
      </c>
      <c r="H7351" s="1" t="s">
        <v>73</v>
      </c>
      <c r="I7351" s="1">
        <v>0</v>
      </c>
      <c r="J7351" s="1" t="s">
        <v>222</v>
      </c>
      <c r="K7351" s="1">
        <v>0.8</v>
      </c>
      <c r="L7351" s="1" t="s">
        <v>75</v>
      </c>
      <c r="M7351" s="1">
        <v>0</v>
      </c>
      <c r="O7351" s="1">
        <v>0</v>
      </c>
      <c r="Q7351" s="1">
        <v>0</v>
      </c>
      <c r="S7351" s="1">
        <v>0</v>
      </c>
      <c r="U7351" s="1">
        <v>0</v>
      </c>
      <c r="W7351" s="1">
        <v>0</v>
      </c>
      <c r="Y7351" s="1">
        <v>0</v>
      </c>
      <c r="AA7351" s="1">
        <v>0</v>
      </c>
      <c r="AC7351" s="1">
        <v>0</v>
      </c>
      <c r="AE7351" s="1">
        <v>0</v>
      </c>
      <c r="AG7351" s="1">
        <v>2</v>
      </c>
      <c r="AH7351" s="1">
        <v>9999.99</v>
      </c>
    </row>
    <row r="7352" spans="1:34">
      <c r="A7352" s="1" t="s">
        <v>18767</v>
      </c>
      <c r="B7352" s="1" t="s">
        <v>18768</v>
      </c>
      <c r="C7352" s="1" t="s">
        <v>121</v>
      </c>
      <c r="D7352" s="1">
        <v>9</v>
      </c>
      <c r="E7352" s="1">
        <v>42210</v>
      </c>
      <c r="F7352" s="1" t="s">
        <v>20332</v>
      </c>
      <c r="G7352" s="1" t="s">
        <v>72</v>
      </c>
      <c r="H7352" s="1" t="s">
        <v>65</v>
      </c>
      <c r="I7352" s="1">
        <v>0.4</v>
      </c>
      <c r="J7352" s="1" t="s">
        <v>75</v>
      </c>
      <c r="K7352" s="1">
        <v>0</v>
      </c>
      <c r="M7352" s="1">
        <v>0</v>
      </c>
      <c r="O7352" s="1">
        <v>0</v>
      </c>
      <c r="Q7352" s="1">
        <v>0</v>
      </c>
      <c r="S7352" s="1">
        <v>0</v>
      </c>
      <c r="U7352" s="1">
        <v>0</v>
      </c>
      <c r="W7352" s="1">
        <v>0</v>
      </c>
      <c r="Y7352" s="1">
        <v>0</v>
      </c>
      <c r="AA7352" s="1">
        <v>0</v>
      </c>
      <c r="AC7352" s="1">
        <v>0</v>
      </c>
      <c r="AE7352" s="1">
        <v>0</v>
      </c>
      <c r="AG7352" s="1">
        <v>1</v>
      </c>
      <c r="AH7352" s="1">
        <v>0</v>
      </c>
    </row>
    <row r="7353" spans="1:34">
      <c r="A7353" s="1" t="s">
        <v>18769</v>
      </c>
      <c r="B7353" s="1" t="s">
        <v>18770</v>
      </c>
      <c r="C7353" s="1" t="s">
        <v>291</v>
      </c>
      <c r="D7353" s="1">
        <v>41</v>
      </c>
      <c r="E7353" s="4">
        <v>44558</v>
      </c>
      <c r="F7353" s="1" t="s">
        <v>18771</v>
      </c>
      <c r="G7353" s="1" t="s">
        <v>72</v>
      </c>
      <c r="H7353" s="1" t="s">
        <v>65</v>
      </c>
      <c r="I7353" s="1">
        <v>0.5</v>
      </c>
      <c r="J7353" s="1" t="s">
        <v>75</v>
      </c>
      <c r="K7353" s="1">
        <v>0</v>
      </c>
      <c r="M7353" s="1">
        <v>0</v>
      </c>
      <c r="O7353" s="1">
        <v>0</v>
      </c>
      <c r="Q7353" s="1">
        <v>0</v>
      </c>
      <c r="S7353" s="1">
        <v>0</v>
      </c>
      <c r="U7353" s="1">
        <v>0</v>
      </c>
      <c r="W7353" s="1">
        <v>0</v>
      </c>
      <c r="Y7353" s="1">
        <v>0</v>
      </c>
      <c r="AA7353" s="1">
        <v>0</v>
      </c>
      <c r="AC7353" s="1">
        <v>0</v>
      </c>
      <c r="AE7353" s="1">
        <v>0</v>
      </c>
      <c r="AG7353" s="1">
        <v>1</v>
      </c>
      <c r="AH7353" s="1">
        <v>0</v>
      </c>
    </row>
    <row r="7354" spans="1:34">
      <c r="A7354" s="1" t="s">
        <v>18772</v>
      </c>
      <c r="B7354" s="1" t="s">
        <v>18773</v>
      </c>
      <c r="C7354" s="1" t="s">
        <v>78</v>
      </c>
      <c r="D7354" s="1">
        <v>41</v>
      </c>
      <c r="E7354" s="1">
        <v>43818</v>
      </c>
      <c r="F7354" s="1" t="s">
        <v>20332</v>
      </c>
      <c r="G7354" s="1" t="s">
        <v>72</v>
      </c>
      <c r="H7354" s="1" t="s">
        <v>65</v>
      </c>
      <c r="I7354" s="1">
        <v>0.1</v>
      </c>
      <c r="J7354" s="1" t="s">
        <v>75</v>
      </c>
      <c r="K7354" s="1">
        <v>0</v>
      </c>
      <c r="M7354" s="1">
        <v>0</v>
      </c>
      <c r="O7354" s="1">
        <v>0</v>
      </c>
      <c r="Q7354" s="1">
        <v>0</v>
      </c>
      <c r="S7354" s="1">
        <v>0</v>
      </c>
      <c r="U7354" s="1">
        <v>0</v>
      </c>
      <c r="W7354" s="1">
        <v>0</v>
      </c>
      <c r="Y7354" s="1">
        <v>0</v>
      </c>
      <c r="AA7354" s="1">
        <v>0</v>
      </c>
      <c r="AC7354" s="1">
        <v>0</v>
      </c>
      <c r="AE7354" s="1">
        <v>0</v>
      </c>
      <c r="AG7354" s="1">
        <v>1</v>
      </c>
      <c r="AH7354" s="1">
        <v>0</v>
      </c>
    </row>
    <row r="7355" spans="1:34">
      <c r="A7355" s="1" t="s">
        <v>18774</v>
      </c>
      <c r="B7355" s="1" t="s">
        <v>18775</v>
      </c>
      <c r="C7355" s="1" t="s">
        <v>680</v>
      </c>
      <c r="D7355" s="1">
        <v>7</v>
      </c>
      <c r="E7355" s="4">
        <v>44642</v>
      </c>
      <c r="F7355" s="1" t="s">
        <v>18776</v>
      </c>
      <c r="G7355" s="1" t="s">
        <v>72</v>
      </c>
      <c r="H7355" s="1" t="s">
        <v>73</v>
      </c>
      <c r="I7355" s="1">
        <v>0</v>
      </c>
      <c r="J7355" s="1" t="s">
        <v>89</v>
      </c>
      <c r="K7355" s="1">
        <v>0.2</v>
      </c>
      <c r="L7355" s="1" t="s">
        <v>75</v>
      </c>
      <c r="M7355" s="1">
        <v>0</v>
      </c>
      <c r="O7355" s="1">
        <v>0</v>
      </c>
      <c r="Q7355" s="1">
        <v>0</v>
      </c>
      <c r="S7355" s="1">
        <v>0</v>
      </c>
      <c r="U7355" s="1">
        <v>0</v>
      </c>
      <c r="W7355" s="1">
        <v>0</v>
      </c>
      <c r="Y7355" s="1">
        <v>0</v>
      </c>
      <c r="AA7355" s="1">
        <v>0</v>
      </c>
      <c r="AC7355" s="1">
        <v>0</v>
      </c>
      <c r="AE7355" s="1">
        <v>0</v>
      </c>
      <c r="AG7355" s="1">
        <v>2</v>
      </c>
      <c r="AH7355" s="1">
        <v>12000</v>
      </c>
    </row>
    <row r="7356" spans="1:34">
      <c r="A7356" s="1" t="s">
        <v>18777</v>
      </c>
      <c r="B7356" s="1" t="s">
        <v>18778</v>
      </c>
      <c r="C7356" s="1" t="s">
        <v>287</v>
      </c>
      <c r="D7356" s="1">
        <v>30</v>
      </c>
      <c r="E7356" s="1">
        <v>41085</v>
      </c>
      <c r="F7356" s="1" t="s">
        <v>20332</v>
      </c>
      <c r="G7356" s="1" t="s">
        <v>72</v>
      </c>
      <c r="H7356" s="1" t="s">
        <v>73</v>
      </c>
      <c r="I7356" s="1">
        <v>0</v>
      </c>
      <c r="J7356" s="1" t="s">
        <v>397</v>
      </c>
      <c r="K7356" s="1">
        <v>0.8</v>
      </c>
      <c r="L7356" s="1" t="s">
        <v>75</v>
      </c>
      <c r="M7356" s="1">
        <v>0</v>
      </c>
      <c r="O7356" s="1">
        <v>0</v>
      </c>
      <c r="Q7356" s="1">
        <v>0</v>
      </c>
      <c r="S7356" s="1">
        <v>0</v>
      </c>
      <c r="U7356" s="1">
        <v>0</v>
      </c>
      <c r="W7356" s="1">
        <v>0</v>
      </c>
      <c r="Y7356" s="1">
        <v>0</v>
      </c>
      <c r="AA7356" s="1">
        <v>0</v>
      </c>
      <c r="AC7356" s="1">
        <v>0</v>
      </c>
      <c r="AE7356" s="1">
        <v>0</v>
      </c>
      <c r="AG7356" s="1">
        <v>2</v>
      </c>
      <c r="AH7356" s="1">
        <v>8000</v>
      </c>
    </row>
    <row r="7357" spans="1:34">
      <c r="A7357" s="1" t="s">
        <v>18779</v>
      </c>
      <c r="B7357" s="1" t="s">
        <v>18780</v>
      </c>
      <c r="C7357" s="1" t="s">
        <v>259</v>
      </c>
      <c r="D7357" s="1">
        <v>59</v>
      </c>
      <c r="E7357" s="4">
        <v>44552</v>
      </c>
      <c r="F7357" s="1" t="s">
        <v>18781</v>
      </c>
      <c r="G7357" s="1" t="s">
        <v>72</v>
      </c>
      <c r="H7357" s="1" t="s">
        <v>65</v>
      </c>
      <c r="I7357" s="1">
        <v>0.3</v>
      </c>
      <c r="J7357" s="1" t="s">
        <v>75</v>
      </c>
      <c r="K7357" s="1">
        <v>0</v>
      </c>
      <c r="M7357" s="1">
        <v>0</v>
      </c>
      <c r="O7357" s="1">
        <v>0</v>
      </c>
      <c r="Q7357" s="1">
        <v>0</v>
      </c>
      <c r="S7357" s="1">
        <v>0</v>
      </c>
      <c r="U7357" s="1">
        <v>0</v>
      </c>
      <c r="W7357" s="1">
        <v>0</v>
      </c>
      <c r="Y7357" s="1">
        <v>0</v>
      </c>
      <c r="AA7357" s="1">
        <v>0</v>
      </c>
      <c r="AC7357" s="1">
        <v>0</v>
      </c>
      <c r="AE7357" s="1">
        <v>0</v>
      </c>
      <c r="AG7357" s="1">
        <v>1</v>
      </c>
      <c r="AH7357" s="1">
        <v>0</v>
      </c>
    </row>
    <row r="7358" spans="1:34">
      <c r="A7358" s="1" t="s">
        <v>18782</v>
      </c>
      <c r="B7358" s="1" t="s">
        <v>18783</v>
      </c>
      <c r="C7358" s="1" t="s">
        <v>327</v>
      </c>
      <c r="D7358" s="1">
        <v>24</v>
      </c>
      <c r="E7358" s="4">
        <v>44658</v>
      </c>
      <c r="F7358" s="1" t="s">
        <v>18784</v>
      </c>
      <c r="G7358" s="1" t="s">
        <v>72</v>
      </c>
      <c r="H7358" s="1" t="s">
        <v>65</v>
      </c>
      <c r="I7358" s="1">
        <v>0.4</v>
      </c>
      <c r="J7358" s="1" t="s">
        <v>75</v>
      </c>
      <c r="K7358" s="1">
        <v>0</v>
      </c>
      <c r="M7358" s="1">
        <v>0</v>
      </c>
      <c r="O7358" s="1">
        <v>0</v>
      </c>
      <c r="Q7358" s="1">
        <v>0</v>
      </c>
      <c r="S7358" s="1">
        <v>0</v>
      </c>
      <c r="U7358" s="1">
        <v>0</v>
      </c>
      <c r="W7358" s="1">
        <v>0</v>
      </c>
      <c r="Y7358" s="1">
        <v>0</v>
      </c>
      <c r="AA7358" s="1">
        <v>0</v>
      </c>
      <c r="AC7358" s="1">
        <v>0</v>
      </c>
      <c r="AE7358" s="1">
        <v>0</v>
      </c>
      <c r="AG7358" s="1">
        <v>1</v>
      </c>
      <c r="AH7358" s="1">
        <v>0</v>
      </c>
    </row>
    <row r="7359" spans="1:34">
      <c r="A7359" s="1" t="s">
        <v>18785</v>
      </c>
      <c r="B7359" s="1" t="s">
        <v>18786</v>
      </c>
      <c r="C7359" s="1" t="s">
        <v>126</v>
      </c>
      <c r="H7359" s="1" t="s">
        <v>65</v>
      </c>
      <c r="I7359" s="1" t="s">
        <v>66</v>
      </c>
      <c r="V7359" s="1" t="s">
        <v>67</v>
      </c>
    </row>
    <row r="7360" spans="1:34">
      <c r="A7360" s="1" t="s">
        <v>18787</v>
      </c>
      <c r="B7360" s="1" t="s">
        <v>18788</v>
      </c>
      <c r="C7360" s="1" t="s">
        <v>30</v>
      </c>
      <c r="D7360" s="1">
        <v>59</v>
      </c>
      <c r="E7360" s="1">
        <v>40541</v>
      </c>
      <c r="F7360" s="1" t="s">
        <v>20332</v>
      </c>
      <c r="G7360" s="1" t="s">
        <v>72</v>
      </c>
      <c r="H7360" s="1" t="s">
        <v>65</v>
      </c>
      <c r="I7360" s="1">
        <v>0.7</v>
      </c>
      <c r="J7360" s="1" t="s">
        <v>75</v>
      </c>
      <c r="K7360" s="1">
        <v>0</v>
      </c>
      <c r="M7360" s="1">
        <v>0</v>
      </c>
      <c r="O7360" s="1">
        <v>0</v>
      </c>
      <c r="Q7360" s="1">
        <v>0</v>
      </c>
      <c r="S7360" s="1">
        <v>0</v>
      </c>
      <c r="U7360" s="1">
        <v>0</v>
      </c>
      <c r="W7360" s="1">
        <v>0</v>
      </c>
      <c r="Y7360" s="1">
        <v>0</v>
      </c>
      <c r="AA7360" s="1">
        <v>0</v>
      </c>
      <c r="AC7360" s="1">
        <v>0</v>
      </c>
      <c r="AE7360" s="1">
        <v>0</v>
      </c>
      <c r="AG7360" s="1">
        <v>1</v>
      </c>
      <c r="AH7360" s="1">
        <v>0</v>
      </c>
    </row>
    <row r="7361" spans="1:34">
      <c r="A7361" s="1" t="s">
        <v>18789</v>
      </c>
      <c r="B7361" s="1" t="s">
        <v>18790</v>
      </c>
      <c r="C7361" s="1" t="s">
        <v>365</v>
      </c>
      <c r="D7361" s="1">
        <v>7</v>
      </c>
      <c r="E7361" s="4">
        <v>44712</v>
      </c>
      <c r="F7361" s="1" t="s">
        <v>18791</v>
      </c>
      <c r="G7361" s="1" t="s">
        <v>72</v>
      </c>
      <c r="H7361" s="1" t="s">
        <v>73</v>
      </c>
      <c r="I7361" s="1">
        <v>0</v>
      </c>
      <c r="J7361" s="1" t="s">
        <v>74</v>
      </c>
      <c r="K7361" s="1">
        <v>0.8</v>
      </c>
      <c r="L7361" s="1" t="s">
        <v>75</v>
      </c>
      <c r="M7361" s="1">
        <v>0</v>
      </c>
      <c r="O7361" s="1">
        <v>0</v>
      </c>
      <c r="Q7361" s="1">
        <v>0</v>
      </c>
      <c r="S7361" s="1">
        <v>0</v>
      </c>
      <c r="U7361" s="1">
        <v>0</v>
      </c>
      <c r="W7361" s="1">
        <v>0</v>
      </c>
      <c r="Y7361" s="1">
        <v>0</v>
      </c>
      <c r="AA7361" s="1">
        <v>0</v>
      </c>
      <c r="AC7361" s="1">
        <v>0</v>
      </c>
      <c r="AE7361" s="1">
        <v>0</v>
      </c>
      <c r="AG7361" s="1">
        <v>2</v>
      </c>
      <c r="AH7361" s="1">
        <v>10000</v>
      </c>
    </row>
    <row r="7362" spans="1:34">
      <c r="A7362" s="1" t="s">
        <v>18792</v>
      </c>
      <c r="B7362" s="1" t="s">
        <v>18793</v>
      </c>
      <c r="C7362" s="1" t="s">
        <v>810</v>
      </c>
      <c r="H7362" s="1" t="s">
        <v>65</v>
      </c>
      <c r="I7362" s="1" t="s">
        <v>66</v>
      </c>
      <c r="V7362" s="1" t="s">
        <v>67</v>
      </c>
    </row>
    <row r="7363" spans="1:34">
      <c r="A7363" s="1" t="s">
        <v>18794</v>
      </c>
      <c r="B7363" s="1" t="s">
        <v>18795</v>
      </c>
      <c r="C7363" s="1" t="s">
        <v>350</v>
      </c>
      <c r="D7363" s="1">
        <v>18</v>
      </c>
      <c r="E7363" s="1">
        <v>44345</v>
      </c>
      <c r="F7363" s="1" t="s">
        <v>20332</v>
      </c>
      <c r="G7363" s="1" t="s">
        <v>72</v>
      </c>
      <c r="H7363" s="1" t="s">
        <v>65</v>
      </c>
      <c r="I7363" s="1">
        <v>0.6</v>
      </c>
      <c r="J7363" s="1" t="s">
        <v>75</v>
      </c>
      <c r="K7363" s="1">
        <v>0</v>
      </c>
      <c r="M7363" s="1">
        <v>0</v>
      </c>
      <c r="O7363" s="1">
        <v>0</v>
      </c>
      <c r="Q7363" s="1">
        <v>0</v>
      </c>
      <c r="S7363" s="1">
        <v>0</v>
      </c>
      <c r="U7363" s="1">
        <v>0</v>
      </c>
      <c r="W7363" s="1">
        <v>0</v>
      </c>
      <c r="Y7363" s="1">
        <v>0</v>
      </c>
      <c r="AA7363" s="1">
        <v>0</v>
      </c>
      <c r="AC7363" s="1">
        <v>0</v>
      </c>
      <c r="AE7363" s="1">
        <v>0</v>
      </c>
      <c r="AG7363" s="1">
        <v>1</v>
      </c>
      <c r="AH7363" s="1">
        <v>0</v>
      </c>
    </row>
    <row r="7364" spans="1:34">
      <c r="A7364" s="1" t="s">
        <v>18796</v>
      </c>
      <c r="B7364" s="1" t="s">
        <v>18797</v>
      </c>
      <c r="C7364" s="1" t="s">
        <v>196</v>
      </c>
      <c r="D7364" s="1">
        <v>6</v>
      </c>
      <c r="E7364" s="1">
        <v>44292</v>
      </c>
      <c r="F7364" s="1" t="s">
        <v>20332</v>
      </c>
      <c r="G7364" s="1" t="s">
        <v>72</v>
      </c>
      <c r="H7364" s="1" t="s">
        <v>65</v>
      </c>
      <c r="I7364" s="1">
        <v>0.2</v>
      </c>
      <c r="J7364" s="1" t="s">
        <v>75</v>
      </c>
      <c r="K7364" s="1">
        <v>0</v>
      </c>
      <c r="M7364" s="1">
        <v>0</v>
      </c>
      <c r="O7364" s="1">
        <v>0</v>
      </c>
      <c r="Q7364" s="1">
        <v>0</v>
      </c>
      <c r="S7364" s="1">
        <v>0</v>
      </c>
      <c r="U7364" s="1">
        <v>0</v>
      </c>
      <c r="W7364" s="1">
        <v>0</v>
      </c>
      <c r="Y7364" s="1">
        <v>0</v>
      </c>
      <c r="AA7364" s="1">
        <v>0</v>
      </c>
      <c r="AC7364" s="1">
        <v>0</v>
      </c>
      <c r="AE7364" s="1">
        <v>0</v>
      </c>
      <c r="AG7364" s="1">
        <v>1</v>
      </c>
      <c r="AH7364" s="1">
        <v>0</v>
      </c>
    </row>
    <row r="7365" spans="1:34">
      <c r="A7365" s="1" t="s">
        <v>18798</v>
      </c>
      <c r="B7365" s="1" t="s">
        <v>18799</v>
      </c>
      <c r="C7365" s="1" t="s">
        <v>259</v>
      </c>
      <c r="D7365" s="1">
        <v>7</v>
      </c>
      <c r="E7365" s="4">
        <v>44666</v>
      </c>
      <c r="F7365" s="1" t="s">
        <v>18800</v>
      </c>
      <c r="G7365" s="1" t="s">
        <v>72</v>
      </c>
      <c r="H7365" s="1" t="s">
        <v>65</v>
      </c>
      <c r="I7365" s="1">
        <v>0.8</v>
      </c>
      <c r="J7365" s="1" t="s">
        <v>75</v>
      </c>
      <c r="K7365" s="1">
        <v>0</v>
      </c>
      <c r="M7365" s="1">
        <v>0</v>
      </c>
      <c r="O7365" s="1">
        <v>0</v>
      </c>
      <c r="Q7365" s="1">
        <v>0</v>
      </c>
      <c r="S7365" s="1">
        <v>0</v>
      </c>
      <c r="U7365" s="1">
        <v>0</v>
      </c>
      <c r="W7365" s="1">
        <v>0</v>
      </c>
      <c r="Y7365" s="1">
        <v>0</v>
      </c>
      <c r="AA7365" s="1">
        <v>0</v>
      </c>
      <c r="AC7365" s="1">
        <v>0</v>
      </c>
      <c r="AE7365" s="1">
        <v>0</v>
      </c>
      <c r="AG7365" s="1">
        <v>1</v>
      </c>
      <c r="AH7365" s="1">
        <v>0</v>
      </c>
    </row>
    <row r="7366" spans="1:34">
      <c r="A7366" s="1" t="s">
        <v>18801</v>
      </c>
      <c r="B7366" s="1" t="s">
        <v>18802</v>
      </c>
      <c r="C7366" s="1" t="s">
        <v>172</v>
      </c>
      <c r="H7366" s="1" t="s">
        <v>65</v>
      </c>
      <c r="I7366" s="1" t="s">
        <v>66</v>
      </c>
      <c r="V7366" s="1" t="s">
        <v>67</v>
      </c>
    </row>
    <row r="7367" spans="1:34">
      <c r="A7367" s="1" t="s">
        <v>18803</v>
      </c>
      <c r="B7367" s="1" t="s">
        <v>18804</v>
      </c>
      <c r="C7367" s="1" t="s">
        <v>626</v>
      </c>
      <c r="D7367" s="1">
        <v>2</v>
      </c>
      <c r="E7367" s="4">
        <v>44629</v>
      </c>
      <c r="F7367" s="1" t="s">
        <v>18805</v>
      </c>
      <c r="G7367" s="1" t="s">
        <v>72</v>
      </c>
      <c r="H7367" s="1" t="s">
        <v>73</v>
      </c>
      <c r="I7367" s="1">
        <v>0</v>
      </c>
      <c r="J7367" s="1" t="s">
        <v>331</v>
      </c>
      <c r="K7367" s="1">
        <v>0.8</v>
      </c>
      <c r="L7367" s="1" t="s">
        <v>75</v>
      </c>
      <c r="M7367" s="1">
        <v>0</v>
      </c>
      <c r="O7367" s="1">
        <v>0</v>
      </c>
      <c r="Q7367" s="1">
        <v>0</v>
      </c>
      <c r="S7367" s="1">
        <v>0</v>
      </c>
      <c r="U7367" s="1">
        <v>0</v>
      </c>
      <c r="W7367" s="1">
        <v>0</v>
      </c>
      <c r="Y7367" s="1">
        <v>0</v>
      </c>
      <c r="AA7367" s="1">
        <v>0</v>
      </c>
      <c r="AC7367" s="1">
        <v>0</v>
      </c>
      <c r="AE7367" s="1">
        <v>0</v>
      </c>
      <c r="AG7367" s="1">
        <v>2</v>
      </c>
      <c r="AH7367" s="1">
        <v>9500</v>
      </c>
    </row>
    <row r="7368" spans="1:34">
      <c r="A7368" s="1" t="s">
        <v>18806</v>
      </c>
      <c r="B7368" s="1" t="s">
        <v>18807</v>
      </c>
      <c r="C7368" s="1" t="s">
        <v>1331</v>
      </c>
      <c r="D7368" s="1">
        <v>14</v>
      </c>
      <c r="E7368" s="4">
        <v>44679</v>
      </c>
      <c r="F7368" s="1" t="s">
        <v>18808</v>
      </c>
      <c r="G7368" s="1" t="s">
        <v>72</v>
      </c>
      <c r="H7368" s="1" t="s">
        <v>73</v>
      </c>
      <c r="I7368" s="1">
        <v>0</v>
      </c>
      <c r="J7368" s="1" t="s">
        <v>18809</v>
      </c>
      <c r="K7368" s="1">
        <v>0</v>
      </c>
      <c r="L7368" s="1" t="s">
        <v>18810</v>
      </c>
      <c r="M7368" s="1">
        <v>0.8</v>
      </c>
      <c r="N7368" s="1" t="s">
        <v>75</v>
      </c>
      <c r="O7368" s="1">
        <v>0</v>
      </c>
      <c r="Q7368" s="1">
        <v>0</v>
      </c>
      <c r="S7368" s="1">
        <v>0</v>
      </c>
      <c r="U7368" s="1">
        <v>0</v>
      </c>
      <c r="W7368" s="1">
        <v>0</v>
      </c>
      <c r="Y7368" s="1">
        <v>0</v>
      </c>
      <c r="AA7368" s="1">
        <v>0</v>
      </c>
      <c r="AC7368" s="1">
        <v>0</v>
      </c>
      <c r="AE7368" s="1">
        <v>0</v>
      </c>
      <c r="AG7368" s="1">
        <v>5</v>
      </c>
      <c r="AH7368" s="1">
        <v>0</v>
      </c>
    </row>
    <row r="7369" spans="1:34">
      <c r="A7369" s="1" t="s">
        <v>18811</v>
      </c>
      <c r="B7369" s="1" t="s">
        <v>18812</v>
      </c>
      <c r="C7369" s="1" t="s">
        <v>287</v>
      </c>
      <c r="D7369" s="1">
        <v>15</v>
      </c>
      <c r="E7369" s="4">
        <v>44708</v>
      </c>
      <c r="F7369" s="1" t="s">
        <v>18813</v>
      </c>
      <c r="G7369" s="1" t="s">
        <v>72</v>
      </c>
      <c r="H7369" s="1" t="s">
        <v>73</v>
      </c>
      <c r="I7369" s="1">
        <v>0</v>
      </c>
      <c r="J7369" s="1" t="s">
        <v>74</v>
      </c>
      <c r="K7369" s="1">
        <v>0.7</v>
      </c>
      <c r="L7369" s="1" t="s">
        <v>75</v>
      </c>
      <c r="M7369" s="1">
        <v>0</v>
      </c>
      <c r="O7369" s="1">
        <v>0</v>
      </c>
      <c r="Q7369" s="1">
        <v>0</v>
      </c>
      <c r="S7369" s="1">
        <v>0</v>
      </c>
      <c r="U7369" s="1">
        <v>0</v>
      </c>
      <c r="W7369" s="1">
        <v>0</v>
      </c>
      <c r="Y7369" s="1">
        <v>0</v>
      </c>
      <c r="AA7369" s="1">
        <v>0</v>
      </c>
      <c r="AC7369" s="1">
        <v>0</v>
      </c>
      <c r="AE7369" s="1">
        <v>0</v>
      </c>
      <c r="AG7369" s="1">
        <v>2</v>
      </c>
      <c r="AH7369" s="1">
        <v>10000</v>
      </c>
    </row>
    <row r="7370" spans="1:34">
      <c r="A7370" s="1" t="s">
        <v>18814</v>
      </c>
      <c r="B7370" s="1" t="s">
        <v>18815</v>
      </c>
      <c r="C7370" s="1" t="s">
        <v>291</v>
      </c>
      <c r="D7370" s="1">
        <v>3</v>
      </c>
      <c r="E7370" s="4">
        <v>44643</v>
      </c>
      <c r="F7370" s="1" t="s">
        <v>18816</v>
      </c>
      <c r="G7370" s="1" t="s">
        <v>80</v>
      </c>
      <c r="H7370" s="1" t="s">
        <v>73</v>
      </c>
      <c r="I7370" s="1">
        <v>0</v>
      </c>
      <c r="J7370" s="1" t="s">
        <v>74</v>
      </c>
      <c r="K7370" s="1">
        <v>0.8</v>
      </c>
      <c r="L7370" s="1" t="s">
        <v>75</v>
      </c>
      <c r="M7370" s="1">
        <v>0</v>
      </c>
      <c r="O7370" s="1">
        <v>0</v>
      </c>
      <c r="Q7370" s="1">
        <v>0</v>
      </c>
      <c r="S7370" s="1">
        <v>0</v>
      </c>
      <c r="U7370" s="1">
        <v>0</v>
      </c>
      <c r="W7370" s="1">
        <v>0</v>
      </c>
      <c r="Y7370" s="1">
        <v>0</v>
      </c>
      <c r="AA7370" s="1">
        <v>0</v>
      </c>
      <c r="AC7370" s="1">
        <v>0</v>
      </c>
      <c r="AE7370" s="1">
        <v>0</v>
      </c>
      <c r="AG7370" s="1">
        <v>2</v>
      </c>
      <c r="AH7370" s="1">
        <v>10000</v>
      </c>
    </row>
    <row r="7371" spans="1:34">
      <c r="A7371" s="1" t="s">
        <v>18817</v>
      </c>
      <c r="B7371" s="1" t="s">
        <v>18818</v>
      </c>
      <c r="C7371" s="1" t="s">
        <v>626</v>
      </c>
      <c r="D7371" s="1">
        <v>2</v>
      </c>
      <c r="E7371" s="4">
        <v>44578</v>
      </c>
      <c r="F7371" s="1" t="s">
        <v>18819</v>
      </c>
      <c r="G7371" s="1" t="s">
        <v>80</v>
      </c>
      <c r="H7371" s="1" t="s">
        <v>73</v>
      </c>
      <c r="I7371" s="1">
        <v>0.6</v>
      </c>
      <c r="J7371" s="1" t="s">
        <v>82</v>
      </c>
      <c r="K7371" s="1">
        <v>0.6</v>
      </c>
      <c r="L7371" s="1" t="s">
        <v>83</v>
      </c>
      <c r="M7371" s="1">
        <v>0.6</v>
      </c>
      <c r="N7371" s="1" t="s">
        <v>84</v>
      </c>
      <c r="O7371" s="1">
        <v>0.8</v>
      </c>
      <c r="P7371" s="1" t="s">
        <v>85</v>
      </c>
      <c r="Q7371" s="1">
        <v>0</v>
      </c>
      <c r="S7371" s="1">
        <v>0</v>
      </c>
      <c r="U7371" s="1">
        <v>0</v>
      </c>
      <c r="W7371" s="1">
        <v>0</v>
      </c>
      <c r="Y7371" s="1">
        <v>0</v>
      </c>
      <c r="AA7371" s="1">
        <v>0</v>
      </c>
      <c r="AC7371" s="1">
        <v>0</v>
      </c>
      <c r="AE7371" s="1">
        <v>0</v>
      </c>
      <c r="AG7371" s="1">
        <v>3</v>
      </c>
      <c r="AH7371" s="1">
        <v>0</v>
      </c>
    </row>
    <row r="7372" spans="1:34">
      <c r="A7372" s="1" t="s">
        <v>18820</v>
      </c>
      <c r="B7372" s="1" t="s">
        <v>18821</v>
      </c>
      <c r="C7372" s="1" t="s">
        <v>212</v>
      </c>
      <c r="H7372" s="1" t="s">
        <v>65</v>
      </c>
      <c r="I7372" s="1" t="s">
        <v>66</v>
      </c>
      <c r="V7372" s="1" t="s">
        <v>67</v>
      </c>
    </row>
    <row r="7373" spans="1:34">
      <c r="A7373" s="1" t="s">
        <v>18822</v>
      </c>
      <c r="B7373" s="1" t="s">
        <v>18823</v>
      </c>
      <c r="C7373" s="1" t="s">
        <v>291</v>
      </c>
      <c r="D7373" s="1">
        <v>11</v>
      </c>
      <c r="E7373" s="4">
        <v>44678</v>
      </c>
      <c r="F7373" s="1" t="s">
        <v>18824</v>
      </c>
      <c r="G7373" s="1" t="s">
        <v>80</v>
      </c>
      <c r="H7373" s="1" t="s">
        <v>73</v>
      </c>
      <c r="I7373" s="1">
        <v>0</v>
      </c>
      <c r="J7373" s="1" t="s">
        <v>74</v>
      </c>
      <c r="K7373" s="1">
        <v>0.49</v>
      </c>
      <c r="L7373" s="1" t="s">
        <v>82</v>
      </c>
      <c r="M7373" s="1">
        <v>0.52</v>
      </c>
      <c r="N7373" s="1" t="s">
        <v>83</v>
      </c>
      <c r="O7373" s="1">
        <v>0.62</v>
      </c>
      <c r="P7373" s="1" t="s">
        <v>84</v>
      </c>
      <c r="Q7373" s="1">
        <v>0.8</v>
      </c>
      <c r="R7373" s="1" t="s">
        <v>85</v>
      </c>
      <c r="S7373" s="1">
        <v>0</v>
      </c>
      <c r="U7373" s="1">
        <v>0</v>
      </c>
      <c r="W7373" s="1">
        <v>0</v>
      </c>
      <c r="Y7373" s="1">
        <v>0</v>
      </c>
      <c r="AA7373" s="1">
        <v>0</v>
      </c>
      <c r="AC7373" s="1">
        <v>0</v>
      </c>
      <c r="AE7373" s="1">
        <v>0</v>
      </c>
      <c r="AG7373" s="1">
        <v>4</v>
      </c>
      <c r="AH7373" s="1">
        <v>10000</v>
      </c>
    </row>
    <row r="7374" spans="1:34">
      <c r="A7374" s="1" t="s">
        <v>18825</v>
      </c>
      <c r="B7374" s="1" t="s">
        <v>18826</v>
      </c>
      <c r="C7374" s="1" t="s">
        <v>64</v>
      </c>
      <c r="D7374" s="1">
        <v>47</v>
      </c>
      <c r="E7374" s="1">
        <v>44193</v>
      </c>
      <c r="F7374" s="1" t="s">
        <v>20332</v>
      </c>
      <c r="G7374" s="1" t="s">
        <v>72</v>
      </c>
      <c r="H7374" s="1" t="s">
        <v>73</v>
      </c>
      <c r="I7374" s="1">
        <v>0</v>
      </c>
      <c r="J7374" s="1" t="s">
        <v>74</v>
      </c>
      <c r="K7374" s="1">
        <v>0.75</v>
      </c>
      <c r="L7374" s="1" t="s">
        <v>75</v>
      </c>
      <c r="M7374" s="1">
        <v>0</v>
      </c>
      <c r="O7374" s="1">
        <v>0</v>
      </c>
      <c r="Q7374" s="1">
        <v>0</v>
      </c>
      <c r="S7374" s="1">
        <v>0</v>
      </c>
      <c r="U7374" s="1">
        <v>0</v>
      </c>
      <c r="W7374" s="1">
        <v>0</v>
      </c>
      <c r="Y7374" s="1">
        <v>0</v>
      </c>
      <c r="AA7374" s="1">
        <v>0</v>
      </c>
      <c r="AC7374" s="1">
        <v>0</v>
      </c>
      <c r="AE7374" s="1">
        <v>0</v>
      </c>
      <c r="AG7374" s="1">
        <v>2</v>
      </c>
      <c r="AH7374" s="1">
        <v>10000</v>
      </c>
    </row>
    <row r="7375" spans="1:34">
      <c r="A7375" s="1" t="s">
        <v>18827</v>
      </c>
      <c r="B7375" s="1" t="s">
        <v>18828</v>
      </c>
      <c r="C7375" s="1" t="s">
        <v>506</v>
      </c>
      <c r="D7375" s="1">
        <v>47</v>
      </c>
      <c r="E7375" s="1">
        <v>41908</v>
      </c>
      <c r="F7375" s="1" t="s">
        <v>20332</v>
      </c>
      <c r="G7375" s="1" t="s">
        <v>72</v>
      </c>
      <c r="H7375" s="1" t="s">
        <v>65</v>
      </c>
      <c r="I7375" s="1">
        <v>0.8</v>
      </c>
      <c r="J7375" s="1" t="s">
        <v>75</v>
      </c>
      <c r="K7375" s="1">
        <v>0</v>
      </c>
      <c r="M7375" s="1">
        <v>0</v>
      </c>
      <c r="O7375" s="1">
        <v>0</v>
      </c>
      <c r="Q7375" s="1">
        <v>0</v>
      </c>
      <c r="S7375" s="1">
        <v>0</v>
      </c>
      <c r="U7375" s="1">
        <v>0</v>
      </c>
      <c r="W7375" s="1">
        <v>0</v>
      </c>
      <c r="Y7375" s="1">
        <v>0</v>
      </c>
      <c r="AA7375" s="1">
        <v>0</v>
      </c>
      <c r="AC7375" s="1">
        <v>0</v>
      </c>
      <c r="AE7375" s="1">
        <v>0</v>
      </c>
      <c r="AG7375" s="1">
        <v>1</v>
      </c>
      <c r="AH7375" s="1">
        <v>0</v>
      </c>
    </row>
    <row r="7376" spans="1:34">
      <c r="A7376" s="1" t="s">
        <v>18829</v>
      </c>
      <c r="B7376" s="1" t="s">
        <v>18830</v>
      </c>
      <c r="C7376" s="1" t="s">
        <v>337</v>
      </c>
      <c r="D7376" s="1">
        <v>3</v>
      </c>
      <c r="E7376" s="1">
        <v>42822</v>
      </c>
      <c r="F7376" s="1" t="s">
        <v>20332</v>
      </c>
      <c r="G7376" s="1" t="s">
        <v>72</v>
      </c>
      <c r="H7376" s="1" t="s">
        <v>73</v>
      </c>
      <c r="I7376" s="1">
        <v>0</v>
      </c>
      <c r="J7376" s="1" t="s">
        <v>1490</v>
      </c>
      <c r="K7376" s="1">
        <v>0.4</v>
      </c>
      <c r="L7376" s="1" t="s">
        <v>75</v>
      </c>
      <c r="M7376" s="1">
        <v>0</v>
      </c>
      <c r="O7376" s="1">
        <v>0</v>
      </c>
      <c r="Q7376" s="1">
        <v>0</v>
      </c>
      <c r="S7376" s="1">
        <v>0</v>
      </c>
      <c r="U7376" s="1">
        <v>0</v>
      </c>
      <c r="W7376" s="1">
        <v>0</v>
      </c>
      <c r="Y7376" s="1">
        <v>0</v>
      </c>
      <c r="AA7376" s="1">
        <v>0</v>
      </c>
      <c r="AC7376" s="1">
        <v>0</v>
      </c>
      <c r="AE7376" s="1">
        <v>0</v>
      </c>
      <c r="AG7376" s="1">
        <v>2</v>
      </c>
      <c r="AH7376" s="1">
        <v>5000</v>
      </c>
    </row>
    <row r="7377" spans="1:34">
      <c r="A7377" s="1" t="s">
        <v>18831</v>
      </c>
      <c r="B7377" s="1" t="s">
        <v>18832</v>
      </c>
      <c r="C7377" s="1" t="s">
        <v>167</v>
      </c>
      <c r="D7377" s="1">
        <v>6</v>
      </c>
      <c r="E7377" s="1">
        <v>43551</v>
      </c>
      <c r="F7377" s="1" t="s">
        <v>20332</v>
      </c>
      <c r="G7377" s="1" t="s">
        <v>72</v>
      </c>
      <c r="H7377" s="1" t="s">
        <v>73</v>
      </c>
      <c r="I7377" s="1">
        <v>0</v>
      </c>
      <c r="J7377" s="1" t="s">
        <v>397</v>
      </c>
      <c r="K7377" s="1">
        <v>0.6</v>
      </c>
      <c r="L7377" s="1" t="s">
        <v>75</v>
      </c>
      <c r="M7377" s="1">
        <v>0</v>
      </c>
      <c r="O7377" s="1">
        <v>0</v>
      </c>
      <c r="Q7377" s="1">
        <v>0</v>
      </c>
      <c r="S7377" s="1">
        <v>0</v>
      </c>
      <c r="U7377" s="1">
        <v>0</v>
      </c>
      <c r="W7377" s="1">
        <v>0</v>
      </c>
      <c r="Y7377" s="1">
        <v>0</v>
      </c>
      <c r="AA7377" s="1">
        <v>0</v>
      </c>
      <c r="AC7377" s="1">
        <v>0</v>
      </c>
      <c r="AE7377" s="1">
        <v>0</v>
      </c>
      <c r="AG7377" s="1">
        <v>2</v>
      </c>
      <c r="AH7377" s="1">
        <v>8000</v>
      </c>
    </row>
    <row r="7378" spans="1:34">
      <c r="A7378" s="1" t="s">
        <v>18833</v>
      </c>
      <c r="B7378" s="1" t="s">
        <v>18834</v>
      </c>
      <c r="C7378" s="1" t="s">
        <v>423</v>
      </c>
      <c r="D7378" s="1">
        <v>33</v>
      </c>
      <c r="E7378" s="4">
        <v>44548</v>
      </c>
      <c r="F7378" s="1" t="s">
        <v>18835</v>
      </c>
      <c r="G7378" s="1" t="s">
        <v>72</v>
      </c>
      <c r="H7378" s="1" t="s">
        <v>65</v>
      </c>
      <c r="I7378" s="1">
        <v>0.6</v>
      </c>
      <c r="J7378" s="1" t="s">
        <v>75</v>
      </c>
      <c r="K7378" s="1">
        <v>0</v>
      </c>
      <c r="M7378" s="1">
        <v>0</v>
      </c>
      <c r="O7378" s="1">
        <v>0</v>
      </c>
      <c r="Q7378" s="1">
        <v>0</v>
      </c>
      <c r="S7378" s="1">
        <v>0</v>
      </c>
      <c r="U7378" s="1">
        <v>0</v>
      </c>
      <c r="W7378" s="1">
        <v>0</v>
      </c>
      <c r="Y7378" s="1">
        <v>0</v>
      </c>
      <c r="AA7378" s="1">
        <v>0</v>
      </c>
      <c r="AC7378" s="1">
        <v>0</v>
      </c>
      <c r="AE7378" s="1">
        <v>0</v>
      </c>
      <c r="AG7378" s="1">
        <v>1</v>
      </c>
      <c r="AH7378" s="1">
        <v>0</v>
      </c>
    </row>
    <row r="7379" spans="1:34">
      <c r="A7379" s="1" t="s">
        <v>18836</v>
      </c>
      <c r="B7379" s="1" t="s">
        <v>18837</v>
      </c>
      <c r="C7379" s="1" t="s">
        <v>365</v>
      </c>
      <c r="D7379" s="1">
        <v>5</v>
      </c>
      <c r="E7379" s="1">
        <v>43981</v>
      </c>
      <c r="F7379" s="1" t="s">
        <v>20332</v>
      </c>
      <c r="G7379" s="1" t="s">
        <v>72</v>
      </c>
      <c r="H7379" s="1" t="s">
        <v>65</v>
      </c>
      <c r="I7379" s="1">
        <v>0.5</v>
      </c>
      <c r="J7379" s="1" t="s">
        <v>75</v>
      </c>
      <c r="K7379" s="1">
        <v>0</v>
      </c>
      <c r="M7379" s="1">
        <v>0</v>
      </c>
      <c r="O7379" s="1">
        <v>0</v>
      </c>
      <c r="Q7379" s="1">
        <v>0</v>
      </c>
      <c r="S7379" s="1">
        <v>0</v>
      </c>
      <c r="U7379" s="1">
        <v>0</v>
      </c>
      <c r="W7379" s="1">
        <v>0</v>
      </c>
      <c r="Y7379" s="1">
        <v>0</v>
      </c>
      <c r="AA7379" s="1">
        <v>0</v>
      </c>
      <c r="AC7379" s="1">
        <v>0</v>
      </c>
      <c r="AE7379" s="1">
        <v>0</v>
      </c>
      <c r="AG7379" s="1">
        <v>1</v>
      </c>
      <c r="AH7379" s="1">
        <v>0</v>
      </c>
    </row>
    <row r="7380" spans="1:34">
      <c r="A7380" s="1" t="s">
        <v>18838</v>
      </c>
      <c r="B7380" s="1" t="s">
        <v>18839</v>
      </c>
      <c r="C7380" s="1" t="s">
        <v>228</v>
      </c>
      <c r="D7380" s="1">
        <v>15</v>
      </c>
      <c r="E7380" s="4">
        <v>44699</v>
      </c>
      <c r="F7380" s="1" t="s">
        <v>18840</v>
      </c>
      <c r="G7380" s="1" t="s">
        <v>72</v>
      </c>
      <c r="H7380" s="1" t="s">
        <v>65</v>
      </c>
      <c r="I7380" s="1">
        <v>0.8</v>
      </c>
      <c r="J7380" s="1" t="s">
        <v>75</v>
      </c>
      <c r="K7380" s="1">
        <v>0</v>
      </c>
      <c r="M7380" s="1">
        <v>0</v>
      </c>
      <c r="O7380" s="1">
        <v>0</v>
      </c>
      <c r="Q7380" s="1">
        <v>0</v>
      </c>
      <c r="S7380" s="1">
        <v>0</v>
      </c>
      <c r="U7380" s="1">
        <v>0</v>
      </c>
      <c r="W7380" s="1">
        <v>0</v>
      </c>
      <c r="Y7380" s="1">
        <v>0</v>
      </c>
      <c r="AA7380" s="1">
        <v>0</v>
      </c>
      <c r="AC7380" s="1">
        <v>0</v>
      </c>
      <c r="AE7380" s="1">
        <v>0</v>
      </c>
      <c r="AG7380" s="1">
        <v>1</v>
      </c>
      <c r="AH7380" s="1">
        <v>0</v>
      </c>
    </row>
    <row r="7381" spans="1:34">
      <c r="A7381" s="1" t="s">
        <v>18841</v>
      </c>
      <c r="B7381" s="1" t="s">
        <v>18842</v>
      </c>
      <c r="C7381" s="1" t="s">
        <v>365</v>
      </c>
      <c r="D7381" s="1">
        <v>6</v>
      </c>
      <c r="E7381" s="1">
        <v>44679</v>
      </c>
      <c r="F7381" s="1" t="s">
        <v>20863</v>
      </c>
      <c r="G7381" s="1" t="s">
        <v>80</v>
      </c>
      <c r="H7381" s="1" t="s">
        <v>73</v>
      </c>
      <c r="I7381" s="1">
        <v>0.53</v>
      </c>
      <c r="J7381" s="1" t="s">
        <v>82</v>
      </c>
      <c r="K7381" s="1">
        <v>0.64</v>
      </c>
      <c r="L7381" s="1" t="s">
        <v>83</v>
      </c>
      <c r="M7381" s="1">
        <v>0.65</v>
      </c>
      <c r="N7381" s="1" t="s">
        <v>84</v>
      </c>
      <c r="O7381" s="1">
        <v>0.78</v>
      </c>
      <c r="P7381" s="1" t="s">
        <v>85</v>
      </c>
      <c r="Q7381" s="1">
        <v>0</v>
      </c>
      <c r="S7381" s="1">
        <v>0</v>
      </c>
      <c r="U7381" s="1">
        <v>0</v>
      </c>
      <c r="W7381" s="1">
        <v>0</v>
      </c>
      <c r="Y7381" s="1">
        <v>0</v>
      </c>
      <c r="AA7381" s="1">
        <v>0</v>
      </c>
      <c r="AC7381" s="1">
        <v>0</v>
      </c>
      <c r="AE7381" s="1">
        <v>0</v>
      </c>
      <c r="AG7381" s="1">
        <v>3</v>
      </c>
      <c r="AH7381" s="1">
        <v>0</v>
      </c>
    </row>
    <row r="7382" spans="1:34">
      <c r="A7382" s="1" t="s">
        <v>18843</v>
      </c>
      <c r="B7382" s="1" t="s">
        <v>18844</v>
      </c>
      <c r="C7382" s="1" t="s">
        <v>225</v>
      </c>
      <c r="D7382" s="1">
        <v>10</v>
      </c>
      <c r="E7382" s="1">
        <v>44284</v>
      </c>
      <c r="F7382" s="1" t="s">
        <v>20332</v>
      </c>
      <c r="G7382" s="1" t="s">
        <v>72</v>
      </c>
      <c r="H7382" s="1" t="s">
        <v>65</v>
      </c>
      <c r="I7382" s="1">
        <v>0.8</v>
      </c>
      <c r="J7382" s="1" t="s">
        <v>75</v>
      </c>
      <c r="K7382" s="1">
        <v>0</v>
      </c>
      <c r="M7382" s="1">
        <v>0</v>
      </c>
      <c r="O7382" s="1">
        <v>0</v>
      </c>
      <c r="Q7382" s="1">
        <v>0</v>
      </c>
      <c r="S7382" s="1">
        <v>0</v>
      </c>
      <c r="U7382" s="1">
        <v>0</v>
      </c>
      <c r="W7382" s="1">
        <v>0</v>
      </c>
      <c r="Y7382" s="1">
        <v>0</v>
      </c>
      <c r="AA7382" s="1">
        <v>0</v>
      </c>
      <c r="AC7382" s="1">
        <v>0</v>
      </c>
      <c r="AE7382" s="1">
        <v>0</v>
      </c>
      <c r="AG7382" s="1">
        <v>1</v>
      </c>
      <c r="AH7382" s="1">
        <v>0</v>
      </c>
    </row>
    <row r="7383" spans="1:34">
      <c r="A7383" s="1" t="s">
        <v>18845</v>
      </c>
      <c r="B7383" s="1" t="s">
        <v>18846</v>
      </c>
      <c r="C7383" s="1" t="s">
        <v>306</v>
      </c>
      <c r="D7383" s="1">
        <v>3</v>
      </c>
      <c r="E7383" s="1">
        <v>44251</v>
      </c>
      <c r="F7383" s="1" t="s">
        <v>20332</v>
      </c>
      <c r="G7383" s="1" t="s">
        <v>72</v>
      </c>
      <c r="H7383" s="1" t="s">
        <v>65</v>
      </c>
      <c r="I7383" s="1">
        <v>0.8</v>
      </c>
      <c r="J7383" s="1" t="s">
        <v>75</v>
      </c>
      <c r="K7383" s="1">
        <v>0</v>
      </c>
      <c r="M7383" s="1">
        <v>0</v>
      </c>
      <c r="O7383" s="1">
        <v>0</v>
      </c>
      <c r="Q7383" s="1">
        <v>0</v>
      </c>
      <c r="S7383" s="1">
        <v>0</v>
      </c>
      <c r="U7383" s="1">
        <v>0</v>
      </c>
      <c r="W7383" s="1">
        <v>0</v>
      </c>
      <c r="Y7383" s="1">
        <v>0</v>
      </c>
      <c r="AA7383" s="1">
        <v>0</v>
      </c>
      <c r="AC7383" s="1">
        <v>0</v>
      </c>
      <c r="AE7383" s="1">
        <v>0</v>
      </c>
      <c r="AG7383" s="1">
        <v>1</v>
      </c>
      <c r="AH7383" s="1">
        <v>0</v>
      </c>
    </row>
    <row r="7384" spans="1:34">
      <c r="A7384" s="1" t="s">
        <v>18847</v>
      </c>
      <c r="B7384" s="1" t="s">
        <v>18848</v>
      </c>
      <c r="C7384" s="1" t="s">
        <v>126</v>
      </c>
      <c r="H7384" s="1" t="s">
        <v>65</v>
      </c>
      <c r="I7384" s="1" t="s">
        <v>66</v>
      </c>
      <c r="V7384" s="1" t="s">
        <v>67</v>
      </c>
    </row>
    <row r="7385" spans="1:34">
      <c r="A7385" s="1" t="s">
        <v>18849</v>
      </c>
      <c r="B7385" s="1" t="s">
        <v>18850</v>
      </c>
      <c r="C7385" s="1" t="s">
        <v>196</v>
      </c>
      <c r="D7385" s="1">
        <v>7</v>
      </c>
      <c r="E7385" s="1">
        <v>44679</v>
      </c>
      <c r="F7385" s="1" t="s">
        <v>20864</v>
      </c>
      <c r="G7385" s="1" t="s">
        <v>72</v>
      </c>
      <c r="H7385" s="1" t="s">
        <v>73</v>
      </c>
      <c r="I7385" s="1">
        <v>0</v>
      </c>
      <c r="J7385" s="1" t="s">
        <v>81</v>
      </c>
      <c r="K7385" s="1">
        <v>0.8</v>
      </c>
      <c r="L7385" s="1" t="s">
        <v>75</v>
      </c>
      <c r="M7385" s="1">
        <v>0</v>
      </c>
      <c r="O7385" s="1">
        <v>0</v>
      </c>
      <c r="Q7385" s="1">
        <v>0</v>
      </c>
      <c r="S7385" s="1">
        <v>0</v>
      </c>
      <c r="U7385" s="1">
        <v>0</v>
      </c>
      <c r="W7385" s="1">
        <v>0</v>
      </c>
      <c r="Y7385" s="1">
        <v>0</v>
      </c>
      <c r="AA7385" s="1">
        <v>0</v>
      </c>
      <c r="AC7385" s="1">
        <v>0</v>
      </c>
      <c r="AE7385" s="1">
        <v>0</v>
      </c>
      <c r="AG7385" s="1">
        <v>2</v>
      </c>
      <c r="AH7385" s="1">
        <v>15000</v>
      </c>
    </row>
    <row r="7386" spans="1:34">
      <c r="A7386" s="1" t="s">
        <v>18851</v>
      </c>
      <c r="B7386" s="1" t="s">
        <v>18852</v>
      </c>
      <c r="C7386" s="1" t="s">
        <v>259</v>
      </c>
      <c r="D7386" s="1">
        <v>28</v>
      </c>
      <c r="E7386" s="1">
        <v>39794</v>
      </c>
      <c r="F7386" s="1" t="s">
        <v>20332</v>
      </c>
      <c r="G7386" s="1" t="s">
        <v>72</v>
      </c>
      <c r="H7386" s="1" t="s">
        <v>65</v>
      </c>
      <c r="I7386" s="1">
        <v>0.5</v>
      </c>
      <c r="J7386" s="1" t="s">
        <v>75</v>
      </c>
      <c r="K7386" s="1">
        <v>0</v>
      </c>
      <c r="M7386" s="1">
        <v>0</v>
      </c>
      <c r="O7386" s="1">
        <v>0</v>
      </c>
      <c r="Q7386" s="1">
        <v>0</v>
      </c>
      <c r="S7386" s="1">
        <v>0</v>
      </c>
      <c r="U7386" s="1">
        <v>0</v>
      </c>
      <c r="W7386" s="1">
        <v>0</v>
      </c>
      <c r="Y7386" s="1">
        <v>0</v>
      </c>
      <c r="AA7386" s="1">
        <v>0</v>
      </c>
      <c r="AC7386" s="1">
        <v>0</v>
      </c>
      <c r="AE7386" s="1">
        <v>0</v>
      </c>
      <c r="AG7386" s="1">
        <v>1</v>
      </c>
      <c r="AH7386" s="1">
        <v>0</v>
      </c>
    </row>
    <row r="7387" spans="1:34">
      <c r="A7387" s="1" t="s">
        <v>18853</v>
      </c>
      <c r="B7387" s="1" t="s">
        <v>18854</v>
      </c>
      <c r="C7387" s="1" t="s">
        <v>259</v>
      </c>
      <c r="D7387" s="1">
        <v>16</v>
      </c>
      <c r="E7387" s="4">
        <v>44613</v>
      </c>
      <c r="F7387" s="1" t="s">
        <v>18855</v>
      </c>
      <c r="G7387" s="1" t="s">
        <v>80</v>
      </c>
      <c r="H7387" s="1" t="s">
        <v>73</v>
      </c>
      <c r="I7387" s="1">
        <v>0</v>
      </c>
      <c r="J7387" s="1" t="s">
        <v>222</v>
      </c>
      <c r="K7387" s="1">
        <v>0.69</v>
      </c>
      <c r="L7387" s="1" t="s">
        <v>82</v>
      </c>
      <c r="M7387" s="1">
        <v>0.75</v>
      </c>
      <c r="N7387" s="1" t="s">
        <v>83</v>
      </c>
      <c r="O7387" s="1">
        <v>0.78</v>
      </c>
      <c r="P7387" s="1" t="s">
        <v>84</v>
      </c>
      <c r="Q7387" s="1">
        <v>0.8</v>
      </c>
      <c r="R7387" s="1" t="s">
        <v>85</v>
      </c>
      <c r="S7387" s="1">
        <v>0</v>
      </c>
      <c r="U7387" s="1">
        <v>0</v>
      </c>
      <c r="W7387" s="1">
        <v>0</v>
      </c>
      <c r="Y7387" s="1">
        <v>0</v>
      </c>
      <c r="AA7387" s="1">
        <v>0</v>
      </c>
      <c r="AC7387" s="1">
        <v>0</v>
      </c>
      <c r="AE7387" s="1">
        <v>0</v>
      </c>
      <c r="AG7387" s="1">
        <v>4</v>
      </c>
      <c r="AH7387" s="1">
        <v>9999.99</v>
      </c>
    </row>
    <row r="7388" spans="1:34">
      <c r="A7388" s="1" t="s">
        <v>18856</v>
      </c>
      <c r="B7388" s="1" t="s">
        <v>18857</v>
      </c>
      <c r="C7388" s="1" t="s">
        <v>175</v>
      </c>
      <c r="D7388" s="1">
        <v>47</v>
      </c>
      <c r="E7388" s="1">
        <v>41086</v>
      </c>
      <c r="F7388" s="1" t="s">
        <v>20332</v>
      </c>
      <c r="G7388" s="1" t="s">
        <v>72</v>
      </c>
      <c r="H7388" s="1" t="s">
        <v>65</v>
      </c>
      <c r="I7388" s="1">
        <v>0.8</v>
      </c>
      <c r="J7388" s="1" t="s">
        <v>75</v>
      </c>
      <c r="K7388" s="1">
        <v>0</v>
      </c>
      <c r="M7388" s="1">
        <v>0</v>
      </c>
      <c r="O7388" s="1">
        <v>0</v>
      </c>
      <c r="Q7388" s="1">
        <v>0</v>
      </c>
      <c r="S7388" s="1">
        <v>0</v>
      </c>
      <c r="U7388" s="1">
        <v>0</v>
      </c>
      <c r="W7388" s="1">
        <v>0</v>
      </c>
      <c r="Y7388" s="1">
        <v>0</v>
      </c>
      <c r="AA7388" s="1">
        <v>0</v>
      </c>
      <c r="AC7388" s="1">
        <v>0</v>
      </c>
      <c r="AE7388" s="1">
        <v>0</v>
      </c>
      <c r="AG7388" s="1">
        <v>1</v>
      </c>
      <c r="AH7388" s="1">
        <v>0</v>
      </c>
    </row>
    <row r="7389" spans="1:34">
      <c r="A7389" s="1" t="s">
        <v>18858</v>
      </c>
      <c r="B7389" s="1" t="s">
        <v>18859</v>
      </c>
      <c r="C7389" s="1" t="s">
        <v>112</v>
      </c>
      <c r="D7389" s="1">
        <v>34</v>
      </c>
      <c r="E7389" s="4">
        <v>44558</v>
      </c>
      <c r="F7389" s="1" t="s">
        <v>18860</v>
      </c>
      <c r="G7389" s="1" t="s">
        <v>72</v>
      </c>
      <c r="H7389" s="1" t="s">
        <v>73</v>
      </c>
      <c r="I7389" s="1">
        <v>0</v>
      </c>
      <c r="J7389" s="1" t="s">
        <v>434</v>
      </c>
      <c r="K7389" s="1">
        <v>0.5</v>
      </c>
      <c r="L7389" s="1" t="s">
        <v>75</v>
      </c>
      <c r="M7389" s="1">
        <v>0</v>
      </c>
      <c r="O7389" s="1">
        <v>0</v>
      </c>
      <c r="Q7389" s="1">
        <v>0</v>
      </c>
      <c r="S7389" s="1">
        <v>0</v>
      </c>
      <c r="U7389" s="1">
        <v>0</v>
      </c>
      <c r="W7389" s="1">
        <v>0</v>
      </c>
      <c r="Y7389" s="1">
        <v>0</v>
      </c>
      <c r="AA7389" s="1">
        <v>0</v>
      </c>
      <c r="AC7389" s="1">
        <v>0</v>
      </c>
      <c r="AE7389" s="1">
        <v>0</v>
      </c>
      <c r="AG7389" s="1">
        <v>2</v>
      </c>
      <c r="AH7389" s="1">
        <v>7500</v>
      </c>
    </row>
    <row r="7390" spans="1:34">
      <c r="A7390" s="1" t="s">
        <v>18861</v>
      </c>
      <c r="B7390" s="1" t="s">
        <v>18862</v>
      </c>
      <c r="C7390" s="1" t="s">
        <v>378</v>
      </c>
      <c r="D7390" s="1">
        <v>9</v>
      </c>
      <c r="E7390" s="4">
        <v>44712</v>
      </c>
      <c r="F7390" s="1" t="s">
        <v>18863</v>
      </c>
      <c r="G7390" s="1" t="s">
        <v>72</v>
      </c>
      <c r="H7390" s="1" t="s">
        <v>65</v>
      </c>
      <c r="I7390" s="1">
        <v>0.8</v>
      </c>
      <c r="J7390" s="1" t="s">
        <v>75</v>
      </c>
      <c r="K7390" s="1">
        <v>0</v>
      </c>
      <c r="M7390" s="1">
        <v>0</v>
      </c>
      <c r="O7390" s="1">
        <v>0</v>
      </c>
      <c r="Q7390" s="1">
        <v>0</v>
      </c>
      <c r="S7390" s="1">
        <v>0</v>
      </c>
      <c r="U7390" s="1">
        <v>0</v>
      </c>
      <c r="W7390" s="1">
        <v>0</v>
      </c>
      <c r="Y7390" s="1">
        <v>0</v>
      </c>
      <c r="AA7390" s="1">
        <v>0</v>
      </c>
      <c r="AC7390" s="1">
        <v>0</v>
      </c>
      <c r="AE7390" s="1">
        <v>0</v>
      </c>
      <c r="AG7390" s="1">
        <v>1</v>
      </c>
      <c r="AH7390" s="1">
        <v>0</v>
      </c>
    </row>
    <row r="7391" spans="1:34">
      <c r="A7391" s="1" t="s">
        <v>18864</v>
      </c>
      <c r="B7391" s="1" t="s">
        <v>18865</v>
      </c>
      <c r="C7391" s="1" t="s">
        <v>287</v>
      </c>
      <c r="D7391" s="1">
        <v>2</v>
      </c>
      <c r="E7391" s="4">
        <v>44645</v>
      </c>
      <c r="F7391" s="1" t="s">
        <v>18866</v>
      </c>
      <c r="G7391" s="1" t="s">
        <v>80</v>
      </c>
      <c r="H7391" s="1" t="s">
        <v>73</v>
      </c>
      <c r="I7391" s="1">
        <v>0</v>
      </c>
      <c r="J7391" s="1" t="s">
        <v>74</v>
      </c>
      <c r="K7391" s="1">
        <v>0.65</v>
      </c>
      <c r="L7391" s="1" t="s">
        <v>82</v>
      </c>
      <c r="M7391" s="1">
        <v>0.68</v>
      </c>
      <c r="N7391" s="1" t="s">
        <v>83</v>
      </c>
      <c r="O7391" s="1">
        <v>0.72</v>
      </c>
      <c r="P7391" s="1" t="s">
        <v>84</v>
      </c>
      <c r="Q7391" s="1">
        <v>0.8</v>
      </c>
      <c r="R7391" s="1" t="s">
        <v>85</v>
      </c>
      <c r="S7391" s="1">
        <v>0</v>
      </c>
      <c r="U7391" s="1">
        <v>0</v>
      </c>
      <c r="W7391" s="1">
        <v>0</v>
      </c>
      <c r="Y7391" s="1">
        <v>0</v>
      </c>
      <c r="AA7391" s="1">
        <v>0</v>
      </c>
      <c r="AC7391" s="1">
        <v>0</v>
      </c>
      <c r="AE7391" s="1">
        <v>0</v>
      </c>
      <c r="AG7391" s="1">
        <v>4</v>
      </c>
      <c r="AH7391" s="1">
        <v>10000</v>
      </c>
    </row>
    <row r="7392" spans="1:34">
      <c r="A7392" s="1" t="s">
        <v>18867</v>
      </c>
      <c r="B7392" s="1" t="s">
        <v>18868</v>
      </c>
      <c r="C7392" s="1" t="s">
        <v>287</v>
      </c>
      <c r="D7392" s="1">
        <v>11</v>
      </c>
      <c r="E7392" s="4">
        <v>44678</v>
      </c>
      <c r="F7392" s="1" t="s">
        <v>18869</v>
      </c>
      <c r="G7392" s="1" t="s">
        <v>80</v>
      </c>
      <c r="H7392" s="1" t="s">
        <v>73</v>
      </c>
      <c r="I7392" s="1">
        <v>0</v>
      </c>
      <c r="J7392" s="1" t="s">
        <v>74</v>
      </c>
      <c r="K7392" s="1">
        <v>0.63</v>
      </c>
      <c r="L7392" s="1" t="s">
        <v>82</v>
      </c>
      <c r="M7392" s="1">
        <v>0.68</v>
      </c>
      <c r="N7392" s="1" t="s">
        <v>83</v>
      </c>
      <c r="O7392" s="1">
        <v>0.7</v>
      </c>
      <c r="P7392" s="1" t="s">
        <v>84</v>
      </c>
      <c r="Q7392" s="1">
        <v>0.75</v>
      </c>
      <c r="R7392" s="1" t="s">
        <v>85</v>
      </c>
      <c r="S7392" s="1">
        <v>0</v>
      </c>
      <c r="U7392" s="1">
        <v>0</v>
      </c>
      <c r="W7392" s="1">
        <v>0</v>
      </c>
      <c r="Y7392" s="1">
        <v>0</v>
      </c>
      <c r="AA7392" s="1">
        <v>0</v>
      </c>
      <c r="AC7392" s="1">
        <v>0</v>
      </c>
      <c r="AE7392" s="1">
        <v>0</v>
      </c>
      <c r="AG7392" s="1">
        <v>4</v>
      </c>
      <c r="AH7392" s="1">
        <v>10000</v>
      </c>
    </row>
    <row r="7393" spans="1:34">
      <c r="A7393" s="1" t="s">
        <v>18870</v>
      </c>
      <c r="B7393" s="1" t="s">
        <v>18871</v>
      </c>
      <c r="C7393" s="1" t="s">
        <v>491</v>
      </c>
      <c r="D7393" s="1">
        <v>149</v>
      </c>
      <c r="E7393" s="1">
        <v>41537</v>
      </c>
      <c r="F7393" s="1" t="s">
        <v>20340</v>
      </c>
      <c r="G7393" s="1" t="s">
        <v>20341</v>
      </c>
      <c r="H7393" s="1" t="s">
        <v>73</v>
      </c>
      <c r="I7393" s="1">
        <v>0</v>
      </c>
      <c r="J7393" s="1" t="s">
        <v>19823</v>
      </c>
      <c r="K7393" s="1">
        <v>0.3</v>
      </c>
      <c r="L7393" s="1" t="s">
        <v>82</v>
      </c>
      <c r="M7393" s="1">
        <v>0.45</v>
      </c>
      <c r="N7393" s="1" t="s">
        <v>83</v>
      </c>
      <c r="O7393" s="1">
        <v>0.6</v>
      </c>
      <c r="P7393" s="1" t="s">
        <v>84</v>
      </c>
      <c r="Q7393" s="1">
        <v>0.75</v>
      </c>
      <c r="R7393" s="1" t="s">
        <v>85</v>
      </c>
      <c r="S7393" s="1">
        <v>0</v>
      </c>
      <c r="U7393" s="1">
        <v>0</v>
      </c>
      <c r="W7393" s="1">
        <v>0</v>
      </c>
      <c r="Y7393" s="1">
        <v>0</v>
      </c>
      <c r="AA7393" s="1">
        <v>0</v>
      </c>
      <c r="AC7393" s="1">
        <v>0</v>
      </c>
      <c r="AE7393" s="1">
        <v>0</v>
      </c>
      <c r="AG7393" s="1">
        <v>4</v>
      </c>
      <c r="AH7393" s="1">
        <v>3000</v>
      </c>
    </row>
    <row r="7394" spans="1:34">
      <c r="A7394" s="1" t="s">
        <v>18872</v>
      </c>
      <c r="B7394" s="1" t="s">
        <v>18873</v>
      </c>
      <c r="C7394" s="1" t="s">
        <v>779</v>
      </c>
      <c r="D7394" s="1">
        <v>59</v>
      </c>
      <c r="E7394" s="4">
        <v>44550</v>
      </c>
      <c r="F7394" s="1" t="s">
        <v>18874</v>
      </c>
      <c r="G7394" s="1" t="s">
        <v>72</v>
      </c>
      <c r="H7394" s="1" t="s">
        <v>73</v>
      </c>
      <c r="I7394" s="1">
        <v>0</v>
      </c>
      <c r="J7394" s="1" t="s">
        <v>74</v>
      </c>
      <c r="K7394" s="1">
        <v>0.8</v>
      </c>
      <c r="L7394" s="1" t="s">
        <v>75</v>
      </c>
      <c r="M7394" s="1">
        <v>0</v>
      </c>
      <c r="O7394" s="1">
        <v>0</v>
      </c>
      <c r="Q7394" s="1">
        <v>0</v>
      </c>
      <c r="S7394" s="1">
        <v>0</v>
      </c>
      <c r="U7394" s="1">
        <v>0</v>
      </c>
      <c r="W7394" s="1">
        <v>0</v>
      </c>
      <c r="Y7394" s="1">
        <v>0</v>
      </c>
      <c r="AA7394" s="1">
        <v>0</v>
      </c>
      <c r="AC7394" s="1">
        <v>0</v>
      </c>
      <c r="AE7394" s="1">
        <v>0</v>
      </c>
      <c r="AG7394" s="1">
        <v>2</v>
      </c>
      <c r="AH7394" s="1">
        <v>10000</v>
      </c>
    </row>
    <row r="7395" spans="1:34">
      <c r="A7395" s="1" t="s">
        <v>18875</v>
      </c>
      <c r="B7395" s="1" t="s">
        <v>18876</v>
      </c>
      <c r="C7395" s="1" t="s">
        <v>423</v>
      </c>
      <c r="D7395" s="1">
        <v>3</v>
      </c>
      <c r="E7395" s="4">
        <v>44616</v>
      </c>
      <c r="F7395" s="1" t="s">
        <v>18877</v>
      </c>
      <c r="G7395" s="1" t="s">
        <v>80</v>
      </c>
      <c r="H7395" s="1" t="s">
        <v>73</v>
      </c>
      <c r="I7395" s="1">
        <v>0</v>
      </c>
      <c r="J7395" s="1" t="s">
        <v>74</v>
      </c>
      <c r="K7395" s="1">
        <v>0.5</v>
      </c>
      <c r="L7395" s="1" t="s">
        <v>82</v>
      </c>
      <c r="M7395" s="1">
        <v>0.51</v>
      </c>
      <c r="N7395" s="1" t="s">
        <v>83</v>
      </c>
      <c r="O7395" s="1">
        <v>0.6</v>
      </c>
      <c r="P7395" s="1" t="s">
        <v>84</v>
      </c>
      <c r="Q7395" s="1">
        <v>0.61</v>
      </c>
      <c r="R7395" s="1" t="s">
        <v>85</v>
      </c>
      <c r="S7395" s="1">
        <v>0</v>
      </c>
      <c r="U7395" s="1">
        <v>0</v>
      </c>
      <c r="W7395" s="1">
        <v>0</v>
      </c>
      <c r="Y7395" s="1">
        <v>0</v>
      </c>
      <c r="AA7395" s="1">
        <v>0</v>
      </c>
      <c r="AC7395" s="1">
        <v>0</v>
      </c>
      <c r="AE7395" s="1">
        <v>0</v>
      </c>
      <c r="AG7395" s="1">
        <v>4</v>
      </c>
      <c r="AH7395" s="1">
        <v>10000</v>
      </c>
    </row>
    <row r="7396" spans="1:34">
      <c r="A7396" s="1" t="s">
        <v>18878</v>
      </c>
      <c r="B7396" s="1" t="s">
        <v>18879</v>
      </c>
      <c r="C7396" s="1" t="s">
        <v>101</v>
      </c>
      <c r="D7396" s="1">
        <v>23</v>
      </c>
      <c r="E7396" s="4">
        <v>44711</v>
      </c>
      <c r="F7396" s="1" t="s">
        <v>18880</v>
      </c>
      <c r="G7396" s="1" t="s">
        <v>72</v>
      </c>
      <c r="H7396" s="1" t="s">
        <v>65</v>
      </c>
      <c r="I7396" s="1">
        <v>0.8</v>
      </c>
      <c r="J7396" s="1" t="s">
        <v>75</v>
      </c>
      <c r="K7396" s="1">
        <v>0</v>
      </c>
      <c r="M7396" s="1">
        <v>0</v>
      </c>
      <c r="O7396" s="1">
        <v>0</v>
      </c>
      <c r="Q7396" s="1">
        <v>0</v>
      </c>
      <c r="S7396" s="1">
        <v>0</v>
      </c>
      <c r="U7396" s="1">
        <v>0</v>
      </c>
      <c r="W7396" s="1">
        <v>0</v>
      </c>
      <c r="Y7396" s="1">
        <v>0</v>
      </c>
      <c r="AA7396" s="1">
        <v>0</v>
      </c>
      <c r="AC7396" s="1">
        <v>0</v>
      </c>
      <c r="AE7396" s="1">
        <v>0</v>
      </c>
      <c r="AG7396" s="1">
        <v>1</v>
      </c>
      <c r="AH7396" s="1">
        <v>0</v>
      </c>
    </row>
    <row r="7397" spans="1:34">
      <c r="A7397" s="1" t="s">
        <v>18881</v>
      </c>
      <c r="B7397" s="1" t="s">
        <v>18882</v>
      </c>
      <c r="C7397" s="1" t="s">
        <v>322</v>
      </c>
      <c r="D7397" s="1">
        <v>10</v>
      </c>
      <c r="E7397" s="4">
        <v>44705</v>
      </c>
      <c r="F7397" s="1" t="s">
        <v>18883</v>
      </c>
      <c r="G7397" s="1" t="s">
        <v>72</v>
      </c>
      <c r="H7397" s="1" t="s">
        <v>65</v>
      </c>
      <c r="I7397" s="1">
        <v>0.8</v>
      </c>
      <c r="J7397" s="1" t="s">
        <v>75</v>
      </c>
      <c r="K7397" s="1">
        <v>0</v>
      </c>
      <c r="M7397" s="1">
        <v>0</v>
      </c>
      <c r="O7397" s="1">
        <v>0</v>
      </c>
      <c r="Q7397" s="1">
        <v>0</v>
      </c>
      <c r="S7397" s="1">
        <v>0</v>
      </c>
      <c r="U7397" s="1">
        <v>0</v>
      </c>
      <c r="W7397" s="1">
        <v>0</v>
      </c>
      <c r="Y7397" s="1">
        <v>0</v>
      </c>
      <c r="AA7397" s="1">
        <v>0</v>
      </c>
      <c r="AC7397" s="1">
        <v>0</v>
      </c>
      <c r="AE7397" s="1">
        <v>0</v>
      </c>
      <c r="AG7397" s="1">
        <v>1</v>
      </c>
      <c r="AH7397" s="1">
        <v>0</v>
      </c>
    </row>
    <row r="7398" spans="1:34">
      <c r="A7398" s="1" t="s">
        <v>18884</v>
      </c>
      <c r="B7398" s="1" t="s">
        <v>18885</v>
      </c>
      <c r="C7398" s="1" t="s">
        <v>533</v>
      </c>
      <c r="D7398" s="1">
        <v>18</v>
      </c>
      <c r="E7398" s="1">
        <v>42275</v>
      </c>
      <c r="F7398" s="1" t="s">
        <v>20332</v>
      </c>
      <c r="G7398" s="1" t="s">
        <v>72</v>
      </c>
      <c r="H7398" s="1" t="s">
        <v>65</v>
      </c>
      <c r="I7398" s="1">
        <v>0.8</v>
      </c>
      <c r="J7398" s="1" t="s">
        <v>75</v>
      </c>
      <c r="K7398" s="1">
        <v>0</v>
      </c>
      <c r="M7398" s="1">
        <v>0</v>
      </c>
      <c r="O7398" s="1">
        <v>0</v>
      </c>
      <c r="Q7398" s="1">
        <v>0</v>
      </c>
      <c r="S7398" s="1">
        <v>0</v>
      </c>
      <c r="U7398" s="1">
        <v>0</v>
      </c>
      <c r="W7398" s="1">
        <v>0</v>
      </c>
      <c r="Y7398" s="1">
        <v>0</v>
      </c>
      <c r="AA7398" s="1">
        <v>0</v>
      </c>
      <c r="AC7398" s="1">
        <v>0</v>
      </c>
      <c r="AE7398" s="1">
        <v>0</v>
      </c>
      <c r="AG7398" s="1">
        <v>1</v>
      </c>
      <c r="AH7398" s="1">
        <v>0</v>
      </c>
    </row>
    <row r="7399" spans="1:34">
      <c r="A7399" s="1" t="s">
        <v>18886</v>
      </c>
      <c r="B7399" s="1" t="s">
        <v>18887</v>
      </c>
      <c r="C7399" s="1" t="s">
        <v>350</v>
      </c>
      <c r="D7399" s="1">
        <v>91</v>
      </c>
      <c r="E7399" s="4">
        <v>44551</v>
      </c>
      <c r="F7399" s="1" t="s">
        <v>18888</v>
      </c>
      <c r="G7399" s="1" t="s">
        <v>72</v>
      </c>
      <c r="H7399" s="1" t="s">
        <v>65</v>
      </c>
      <c r="I7399" s="1">
        <v>0.8</v>
      </c>
      <c r="J7399" s="1" t="s">
        <v>75</v>
      </c>
      <c r="K7399" s="1">
        <v>0</v>
      </c>
      <c r="M7399" s="1">
        <v>0</v>
      </c>
      <c r="O7399" s="1">
        <v>0</v>
      </c>
      <c r="Q7399" s="1">
        <v>0</v>
      </c>
      <c r="S7399" s="1">
        <v>0</v>
      </c>
      <c r="U7399" s="1">
        <v>0</v>
      </c>
      <c r="W7399" s="1">
        <v>0</v>
      </c>
      <c r="Y7399" s="1">
        <v>0</v>
      </c>
      <c r="AA7399" s="1">
        <v>0</v>
      </c>
      <c r="AC7399" s="1">
        <v>0</v>
      </c>
      <c r="AE7399" s="1">
        <v>0</v>
      </c>
      <c r="AG7399" s="1">
        <v>1</v>
      </c>
      <c r="AH7399" s="1">
        <v>0</v>
      </c>
    </row>
    <row r="7400" spans="1:34">
      <c r="A7400" s="1" t="s">
        <v>18889</v>
      </c>
      <c r="B7400" s="1" t="s">
        <v>18890</v>
      </c>
      <c r="C7400" s="1" t="s">
        <v>867</v>
      </c>
      <c r="D7400" s="1">
        <v>4</v>
      </c>
      <c r="E7400" s="4">
        <v>44637</v>
      </c>
      <c r="F7400" s="1" t="s">
        <v>18891</v>
      </c>
      <c r="G7400" s="1" t="s">
        <v>72</v>
      </c>
      <c r="H7400" s="1" t="s">
        <v>65</v>
      </c>
      <c r="I7400" s="1">
        <v>0.5</v>
      </c>
      <c r="J7400" s="1" t="s">
        <v>75</v>
      </c>
      <c r="K7400" s="1">
        <v>0</v>
      </c>
      <c r="M7400" s="1">
        <v>0</v>
      </c>
      <c r="O7400" s="1">
        <v>0</v>
      </c>
      <c r="Q7400" s="1">
        <v>0</v>
      </c>
      <c r="S7400" s="1">
        <v>0</v>
      </c>
      <c r="U7400" s="1">
        <v>0</v>
      </c>
      <c r="W7400" s="1">
        <v>0</v>
      </c>
      <c r="Y7400" s="1">
        <v>0</v>
      </c>
      <c r="AA7400" s="1">
        <v>0</v>
      </c>
      <c r="AC7400" s="1">
        <v>0</v>
      </c>
      <c r="AE7400" s="1">
        <v>0</v>
      </c>
      <c r="AG7400" s="1">
        <v>1</v>
      </c>
      <c r="AH7400" s="1">
        <v>0</v>
      </c>
    </row>
    <row r="7401" spans="1:34">
      <c r="A7401" s="1" t="s">
        <v>18892</v>
      </c>
      <c r="B7401" s="1" t="s">
        <v>18893</v>
      </c>
      <c r="C7401" s="1" t="s">
        <v>327</v>
      </c>
      <c r="H7401" s="1" t="s">
        <v>65</v>
      </c>
      <c r="I7401" s="1" t="s">
        <v>66</v>
      </c>
      <c r="V7401" s="1" t="s">
        <v>67</v>
      </c>
    </row>
    <row r="7402" spans="1:34">
      <c r="A7402" s="1" t="s">
        <v>18894</v>
      </c>
      <c r="B7402" s="1" t="s">
        <v>18895</v>
      </c>
      <c r="C7402" s="1" t="s">
        <v>291</v>
      </c>
      <c r="D7402" s="1">
        <v>9</v>
      </c>
      <c r="E7402" s="4">
        <v>44641</v>
      </c>
      <c r="F7402" s="1" t="s">
        <v>18896</v>
      </c>
      <c r="G7402" s="1" t="s">
        <v>80</v>
      </c>
      <c r="H7402" s="1" t="s">
        <v>73</v>
      </c>
      <c r="I7402" s="1">
        <v>0</v>
      </c>
      <c r="J7402" s="1" t="s">
        <v>74</v>
      </c>
      <c r="K7402" s="1">
        <v>0.6</v>
      </c>
      <c r="L7402" s="1" t="s">
        <v>82</v>
      </c>
      <c r="M7402" s="1">
        <v>0.75</v>
      </c>
      <c r="N7402" s="1" t="s">
        <v>83</v>
      </c>
      <c r="O7402" s="1">
        <v>0.79</v>
      </c>
      <c r="P7402" s="1" t="s">
        <v>84</v>
      </c>
      <c r="Q7402" s="1">
        <v>0.8</v>
      </c>
      <c r="R7402" s="1" t="s">
        <v>85</v>
      </c>
      <c r="S7402" s="1">
        <v>0</v>
      </c>
      <c r="U7402" s="1">
        <v>0</v>
      </c>
      <c r="W7402" s="1">
        <v>0</v>
      </c>
      <c r="Y7402" s="1">
        <v>0</v>
      </c>
      <c r="AA7402" s="1">
        <v>0</v>
      </c>
      <c r="AC7402" s="1">
        <v>0</v>
      </c>
      <c r="AE7402" s="1">
        <v>0</v>
      </c>
      <c r="AG7402" s="1">
        <v>4</v>
      </c>
      <c r="AH7402" s="1">
        <v>10000</v>
      </c>
    </row>
    <row r="7403" spans="1:34">
      <c r="A7403" s="1" t="s">
        <v>18897</v>
      </c>
      <c r="B7403" s="1" t="s">
        <v>18898</v>
      </c>
      <c r="C7403" s="1" t="s">
        <v>126</v>
      </c>
      <c r="H7403" s="1" t="s">
        <v>65</v>
      </c>
      <c r="I7403" s="1" t="s">
        <v>66</v>
      </c>
      <c r="V7403" s="1" t="s">
        <v>67</v>
      </c>
    </row>
    <row r="7404" spans="1:34">
      <c r="A7404" s="1" t="s">
        <v>18899</v>
      </c>
      <c r="B7404" s="1" t="s">
        <v>18900</v>
      </c>
      <c r="C7404" s="1" t="s">
        <v>810</v>
      </c>
      <c r="D7404" s="1">
        <v>8</v>
      </c>
      <c r="E7404" s="4">
        <v>44594</v>
      </c>
      <c r="F7404" s="1" t="s">
        <v>18901</v>
      </c>
      <c r="G7404" s="1" t="s">
        <v>80</v>
      </c>
      <c r="H7404" s="1" t="s">
        <v>73</v>
      </c>
      <c r="I7404" s="1">
        <v>0</v>
      </c>
      <c r="J7404" s="1" t="s">
        <v>81</v>
      </c>
      <c r="K7404" s="1">
        <v>0.5</v>
      </c>
      <c r="L7404" s="1" t="s">
        <v>82</v>
      </c>
      <c r="M7404" s="1">
        <v>0.55000000000000004</v>
      </c>
      <c r="N7404" s="1" t="s">
        <v>83</v>
      </c>
      <c r="O7404" s="1">
        <v>0.64</v>
      </c>
      <c r="P7404" s="1" t="s">
        <v>84</v>
      </c>
      <c r="Q7404" s="1">
        <v>0.8</v>
      </c>
      <c r="R7404" s="1" t="s">
        <v>85</v>
      </c>
      <c r="S7404" s="1">
        <v>0</v>
      </c>
      <c r="U7404" s="1">
        <v>0</v>
      </c>
      <c r="W7404" s="1">
        <v>0</v>
      </c>
      <c r="Y7404" s="1">
        <v>0</v>
      </c>
      <c r="AA7404" s="1">
        <v>0</v>
      </c>
      <c r="AC7404" s="1">
        <v>0</v>
      </c>
      <c r="AE7404" s="1">
        <v>0</v>
      </c>
      <c r="AG7404" s="1">
        <v>4</v>
      </c>
      <c r="AH7404" s="1">
        <v>15000</v>
      </c>
    </row>
    <row r="7405" spans="1:34">
      <c r="A7405" s="1" t="s">
        <v>18902</v>
      </c>
      <c r="B7405" s="1" t="s">
        <v>18903</v>
      </c>
      <c r="C7405" s="1" t="s">
        <v>149</v>
      </c>
      <c r="D7405" s="1">
        <v>4</v>
      </c>
      <c r="E7405" s="4">
        <v>44711</v>
      </c>
      <c r="F7405" s="1" t="s">
        <v>18904</v>
      </c>
      <c r="G7405" s="1" t="s">
        <v>72</v>
      </c>
      <c r="H7405" s="1" t="s">
        <v>65</v>
      </c>
      <c r="I7405" s="1">
        <v>0.8</v>
      </c>
      <c r="J7405" s="1" t="s">
        <v>75</v>
      </c>
      <c r="K7405" s="1">
        <v>0</v>
      </c>
      <c r="M7405" s="1">
        <v>0</v>
      </c>
      <c r="O7405" s="1">
        <v>0</v>
      </c>
      <c r="Q7405" s="1">
        <v>0</v>
      </c>
      <c r="S7405" s="1">
        <v>0</v>
      </c>
      <c r="U7405" s="1">
        <v>0</v>
      </c>
      <c r="W7405" s="1">
        <v>0</v>
      </c>
      <c r="Y7405" s="1">
        <v>0</v>
      </c>
      <c r="AA7405" s="1">
        <v>0</v>
      </c>
      <c r="AC7405" s="1">
        <v>0</v>
      </c>
      <c r="AE7405" s="1">
        <v>0</v>
      </c>
      <c r="AG7405" s="1">
        <v>1</v>
      </c>
      <c r="AH7405" s="1">
        <v>0</v>
      </c>
    </row>
    <row r="7406" spans="1:34">
      <c r="A7406" s="1" t="s">
        <v>18905</v>
      </c>
      <c r="B7406" s="1" t="s">
        <v>18906</v>
      </c>
      <c r="C7406" s="1" t="s">
        <v>423</v>
      </c>
      <c r="D7406" s="1">
        <v>8</v>
      </c>
      <c r="E7406" s="1">
        <v>43532</v>
      </c>
      <c r="F7406" s="1" t="s">
        <v>20332</v>
      </c>
      <c r="G7406" s="1" t="s">
        <v>72</v>
      </c>
      <c r="H7406" s="1" t="s">
        <v>65</v>
      </c>
      <c r="I7406" s="1">
        <v>0.4</v>
      </c>
      <c r="J7406" s="1" t="s">
        <v>75</v>
      </c>
      <c r="K7406" s="1">
        <v>0</v>
      </c>
      <c r="M7406" s="1">
        <v>0</v>
      </c>
      <c r="O7406" s="1">
        <v>0</v>
      </c>
      <c r="Q7406" s="1">
        <v>0</v>
      </c>
      <c r="S7406" s="1">
        <v>0</v>
      </c>
      <c r="U7406" s="1">
        <v>0</v>
      </c>
      <c r="W7406" s="1">
        <v>0</v>
      </c>
      <c r="Y7406" s="1">
        <v>0</v>
      </c>
      <c r="AA7406" s="1">
        <v>0</v>
      </c>
      <c r="AC7406" s="1">
        <v>0</v>
      </c>
      <c r="AE7406" s="1">
        <v>0</v>
      </c>
      <c r="AG7406" s="1">
        <v>1</v>
      </c>
      <c r="AH7406" s="1">
        <v>0</v>
      </c>
    </row>
    <row r="7407" spans="1:34">
      <c r="A7407" s="1" t="s">
        <v>18907</v>
      </c>
      <c r="B7407" s="1" t="s">
        <v>18908</v>
      </c>
      <c r="C7407" s="1" t="s">
        <v>411</v>
      </c>
      <c r="D7407" s="1">
        <v>25</v>
      </c>
      <c r="E7407" s="1">
        <v>44769</v>
      </c>
      <c r="F7407" s="1" t="s">
        <v>20865</v>
      </c>
      <c r="G7407" s="1" t="s">
        <v>80</v>
      </c>
      <c r="H7407" s="1" t="s">
        <v>73</v>
      </c>
      <c r="I7407" s="1">
        <v>0.2</v>
      </c>
      <c r="J7407" s="1" t="s">
        <v>82</v>
      </c>
      <c r="K7407" s="1">
        <v>0.4</v>
      </c>
      <c r="L7407" s="1" t="s">
        <v>83</v>
      </c>
      <c r="M7407" s="1">
        <v>0.55000000000000004</v>
      </c>
      <c r="N7407" s="1" t="s">
        <v>84</v>
      </c>
      <c r="O7407" s="1">
        <v>0.7</v>
      </c>
      <c r="P7407" s="1" t="s">
        <v>85</v>
      </c>
      <c r="Q7407" s="1">
        <v>0</v>
      </c>
      <c r="S7407" s="1">
        <v>0</v>
      </c>
      <c r="U7407" s="1">
        <v>0</v>
      </c>
      <c r="W7407" s="1">
        <v>0</v>
      </c>
      <c r="Y7407" s="1">
        <v>0</v>
      </c>
      <c r="AA7407" s="1">
        <v>0</v>
      </c>
      <c r="AC7407" s="1">
        <v>0</v>
      </c>
      <c r="AE7407" s="1">
        <v>0</v>
      </c>
      <c r="AG7407" s="1">
        <v>3</v>
      </c>
      <c r="AH7407" s="1">
        <v>0</v>
      </c>
    </row>
    <row r="7408" spans="1:34">
      <c r="A7408" s="1" t="s">
        <v>18909</v>
      </c>
      <c r="B7408" s="1" t="s">
        <v>18910</v>
      </c>
      <c r="C7408" s="1" t="s">
        <v>369</v>
      </c>
      <c r="D7408" s="1">
        <v>23</v>
      </c>
      <c r="E7408" s="4">
        <v>44651</v>
      </c>
      <c r="F7408" s="1" t="s">
        <v>18911</v>
      </c>
      <c r="G7408" s="1" t="s">
        <v>80</v>
      </c>
      <c r="H7408" s="1" t="s">
        <v>73</v>
      </c>
      <c r="I7408" s="1">
        <v>0</v>
      </c>
      <c r="J7408" s="1" t="s">
        <v>284</v>
      </c>
      <c r="K7408" s="1">
        <v>0.7</v>
      </c>
      <c r="L7408" s="1" t="s">
        <v>82</v>
      </c>
      <c r="M7408" s="1">
        <v>0.8</v>
      </c>
      <c r="N7408" s="1" t="s">
        <v>83</v>
      </c>
      <c r="O7408" s="1">
        <v>0.8</v>
      </c>
      <c r="P7408" s="1" t="s">
        <v>84</v>
      </c>
      <c r="Q7408" s="1">
        <v>0.8</v>
      </c>
      <c r="R7408" s="1" t="s">
        <v>85</v>
      </c>
      <c r="S7408" s="1">
        <v>0</v>
      </c>
      <c r="U7408" s="1">
        <v>0</v>
      </c>
      <c r="W7408" s="1">
        <v>0</v>
      </c>
      <c r="Y7408" s="1">
        <v>0</v>
      </c>
      <c r="AA7408" s="1">
        <v>0</v>
      </c>
      <c r="AC7408" s="1">
        <v>0</v>
      </c>
      <c r="AE7408" s="1">
        <v>0</v>
      </c>
      <c r="AG7408" s="1">
        <v>4</v>
      </c>
      <c r="AH7408" s="1">
        <v>16000</v>
      </c>
    </row>
    <row r="7409" spans="1:34">
      <c r="A7409" s="1" t="s">
        <v>18912</v>
      </c>
      <c r="B7409" s="1" t="s">
        <v>18913</v>
      </c>
      <c r="C7409" s="1" t="s">
        <v>78</v>
      </c>
      <c r="D7409" s="1">
        <v>5</v>
      </c>
      <c r="E7409" s="4">
        <v>44638</v>
      </c>
      <c r="F7409" s="1" t="s">
        <v>18914</v>
      </c>
      <c r="G7409" s="1" t="s">
        <v>80</v>
      </c>
      <c r="H7409" s="1" t="s">
        <v>73</v>
      </c>
      <c r="I7409" s="1">
        <v>0</v>
      </c>
      <c r="J7409" s="1" t="s">
        <v>74</v>
      </c>
      <c r="K7409" s="1">
        <v>0.4</v>
      </c>
      <c r="L7409" s="1" t="s">
        <v>82</v>
      </c>
      <c r="M7409" s="1">
        <v>0.6</v>
      </c>
      <c r="N7409" s="1" t="s">
        <v>83</v>
      </c>
      <c r="O7409" s="1">
        <v>0.7</v>
      </c>
      <c r="P7409" s="1" t="s">
        <v>84</v>
      </c>
      <c r="Q7409" s="1">
        <v>0.78</v>
      </c>
      <c r="R7409" s="1" t="s">
        <v>85</v>
      </c>
      <c r="S7409" s="1">
        <v>0</v>
      </c>
      <c r="U7409" s="1">
        <v>0</v>
      </c>
      <c r="W7409" s="1">
        <v>0</v>
      </c>
      <c r="Y7409" s="1">
        <v>0</v>
      </c>
      <c r="AA7409" s="1">
        <v>0</v>
      </c>
      <c r="AC7409" s="1">
        <v>0</v>
      </c>
      <c r="AE7409" s="1">
        <v>0</v>
      </c>
      <c r="AG7409" s="1">
        <v>4</v>
      </c>
      <c r="AH7409" s="1">
        <v>10000</v>
      </c>
    </row>
    <row r="7410" spans="1:34">
      <c r="A7410" s="1" t="s">
        <v>18915</v>
      </c>
      <c r="B7410" s="1" t="s">
        <v>18916</v>
      </c>
      <c r="C7410" s="1" t="s">
        <v>212</v>
      </c>
      <c r="D7410" s="1">
        <v>10</v>
      </c>
      <c r="E7410" s="4">
        <v>44649</v>
      </c>
      <c r="F7410" s="1" t="s">
        <v>18917</v>
      </c>
      <c r="G7410" s="1" t="s">
        <v>72</v>
      </c>
      <c r="H7410" s="1" t="s">
        <v>73</v>
      </c>
      <c r="I7410" s="1">
        <v>0</v>
      </c>
      <c r="J7410" s="1" t="s">
        <v>18918</v>
      </c>
      <c r="K7410" s="1">
        <v>0</v>
      </c>
      <c r="L7410" s="1" t="s">
        <v>18919</v>
      </c>
      <c r="M7410" s="1">
        <v>0.72</v>
      </c>
      <c r="N7410" s="1" t="s">
        <v>75</v>
      </c>
      <c r="O7410" s="1">
        <v>0</v>
      </c>
      <c r="Q7410" s="1">
        <v>0</v>
      </c>
      <c r="S7410" s="1">
        <v>0</v>
      </c>
      <c r="U7410" s="1">
        <v>0</v>
      </c>
      <c r="W7410" s="1">
        <v>0</v>
      </c>
      <c r="Y7410" s="1">
        <v>0</v>
      </c>
      <c r="AA7410" s="1">
        <v>0</v>
      </c>
      <c r="AC7410" s="1">
        <v>0</v>
      </c>
      <c r="AE7410" s="1">
        <v>0</v>
      </c>
      <c r="AG7410" s="1">
        <v>5</v>
      </c>
      <c r="AH7410" s="1">
        <v>0</v>
      </c>
    </row>
    <row r="7411" spans="1:34">
      <c r="A7411" s="1" t="s">
        <v>18920</v>
      </c>
      <c r="B7411" s="1" t="s">
        <v>18921</v>
      </c>
      <c r="C7411" s="1" t="s">
        <v>212</v>
      </c>
      <c r="D7411" s="1">
        <v>12</v>
      </c>
      <c r="E7411" s="4">
        <v>44635</v>
      </c>
      <c r="F7411" s="1" t="s">
        <v>18922</v>
      </c>
      <c r="G7411" s="1" t="s">
        <v>72</v>
      </c>
      <c r="H7411" s="1" t="s">
        <v>73</v>
      </c>
      <c r="I7411" s="1">
        <v>0</v>
      </c>
      <c r="J7411" s="1" t="s">
        <v>1490</v>
      </c>
      <c r="K7411" s="1">
        <v>0.8</v>
      </c>
      <c r="L7411" s="1" t="s">
        <v>75</v>
      </c>
      <c r="M7411" s="1">
        <v>0</v>
      </c>
      <c r="O7411" s="1">
        <v>0</v>
      </c>
      <c r="Q7411" s="1">
        <v>0</v>
      </c>
      <c r="S7411" s="1">
        <v>0</v>
      </c>
      <c r="U7411" s="1">
        <v>0</v>
      </c>
      <c r="W7411" s="1">
        <v>0</v>
      </c>
      <c r="Y7411" s="1">
        <v>0</v>
      </c>
      <c r="AA7411" s="1">
        <v>0</v>
      </c>
      <c r="AC7411" s="1">
        <v>0</v>
      </c>
      <c r="AE7411" s="1">
        <v>0</v>
      </c>
      <c r="AG7411" s="1">
        <v>2</v>
      </c>
      <c r="AH7411" s="1">
        <v>5000</v>
      </c>
    </row>
    <row r="7412" spans="1:34">
      <c r="A7412" s="1" t="s">
        <v>18923</v>
      </c>
      <c r="B7412" s="1" t="s">
        <v>18924</v>
      </c>
      <c r="C7412" s="1" t="s">
        <v>112</v>
      </c>
      <c r="H7412" s="1" t="s">
        <v>65</v>
      </c>
      <c r="I7412" s="1" t="s">
        <v>66</v>
      </c>
      <c r="V7412" s="1" t="s">
        <v>67</v>
      </c>
    </row>
    <row r="7413" spans="1:34">
      <c r="A7413" s="1" t="s">
        <v>18925</v>
      </c>
      <c r="B7413" s="1" t="s">
        <v>18926</v>
      </c>
      <c r="C7413" s="1" t="s">
        <v>826</v>
      </c>
      <c r="D7413" s="1">
        <v>11</v>
      </c>
      <c r="E7413" s="4">
        <v>44629</v>
      </c>
      <c r="F7413" s="1" t="s">
        <v>18927</v>
      </c>
      <c r="G7413" s="1" t="s">
        <v>72</v>
      </c>
      <c r="H7413" s="1" t="s">
        <v>73</v>
      </c>
      <c r="I7413" s="1">
        <v>0</v>
      </c>
      <c r="J7413" s="1" t="s">
        <v>187</v>
      </c>
      <c r="K7413" s="1">
        <v>0.8</v>
      </c>
      <c r="L7413" s="1" t="s">
        <v>75</v>
      </c>
      <c r="M7413" s="1">
        <v>0</v>
      </c>
      <c r="O7413" s="1">
        <v>0</v>
      </c>
      <c r="Q7413" s="1">
        <v>0</v>
      </c>
      <c r="S7413" s="1">
        <v>0</v>
      </c>
      <c r="U7413" s="1">
        <v>0</v>
      </c>
      <c r="W7413" s="1">
        <v>0</v>
      </c>
      <c r="Y7413" s="1">
        <v>0</v>
      </c>
      <c r="AA7413" s="1">
        <v>0</v>
      </c>
      <c r="AC7413" s="1">
        <v>0</v>
      </c>
      <c r="AE7413" s="1">
        <v>0</v>
      </c>
      <c r="AG7413" s="1">
        <v>2</v>
      </c>
      <c r="AH7413" s="1">
        <v>9000</v>
      </c>
    </row>
    <row r="7414" spans="1:34">
      <c r="A7414" s="1" t="s">
        <v>18928</v>
      </c>
      <c r="B7414" s="1" t="s">
        <v>18929</v>
      </c>
      <c r="C7414" s="1" t="s">
        <v>1337</v>
      </c>
      <c r="D7414" s="1">
        <v>29</v>
      </c>
      <c r="E7414" s="1">
        <v>42195</v>
      </c>
      <c r="F7414" s="1" t="s">
        <v>20332</v>
      </c>
      <c r="G7414" s="1" t="s">
        <v>72</v>
      </c>
      <c r="H7414" s="1" t="s">
        <v>65</v>
      </c>
      <c r="I7414" s="1">
        <v>0.8</v>
      </c>
      <c r="J7414" s="1" t="s">
        <v>75</v>
      </c>
      <c r="K7414" s="1">
        <v>0</v>
      </c>
      <c r="M7414" s="1">
        <v>0</v>
      </c>
      <c r="O7414" s="1">
        <v>0</v>
      </c>
      <c r="Q7414" s="1">
        <v>0</v>
      </c>
      <c r="S7414" s="1">
        <v>0</v>
      </c>
      <c r="U7414" s="1">
        <v>0</v>
      </c>
      <c r="W7414" s="1">
        <v>0</v>
      </c>
      <c r="Y7414" s="1">
        <v>0</v>
      </c>
      <c r="AA7414" s="1">
        <v>0</v>
      </c>
      <c r="AC7414" s="1">
        <v>0</v>
      </c>
      <c r="AE7414" s="1">
        <v>0</v>
      </c>
      <c r="AG7414" s="1">
        <v>1</v>
      </c>
      <c r="AH7414" s="1">
        <v>0</v>
      </c>
    </row>
    <row r="7415" spans="1:34">
      <c r="A7415" s="1" t="s">
        <v>18930</v>
      </c>
      <c r="B7415" s="1" t="s">
        <v>18931</v>
      </c>
      <c r="C7415" s="1" t="s">
        <v>287</v>
      </c>
      <c r="D7415" s="1">
        <v>120</v>
      </c>
      <c r="E7415" s="4">
        <v>44523</v>
      </c>
      <c r="F7415" s="1" t="s">
        <v>18932</v>
      </c>
      <c r="G7415" s="1" t="s">
        <v>72</v>
      </c>
      <c r="H7415" s="1" t="s">
        <v>65</v>
      </c>
      <c r="I7415" s="1">
        <v>0.8</v>
      </c>
      <c r="J7415" s="1" t="s">
        <v>75</v>
      </c>
      <c r="K7415" s="1">
        <v>0</v>
      </c>
      <c r="M7415" s="1">
        <v>0</v>
      </c>
      <c r="O7415" s="1">
        <v>0</v>
      </c>
      <c r="Q7415" s="1">
        <v>0</v>
      </c>
      <c r="S7415" s="1">
        <v>0</v>
      </c>
      <c r="U7415" s="1">
        <v>0</v>
      </c>
      <c r="W7415" s="1">
        <v>0</v>
      </c>
      <c r="Y7415" s="1">
        <v>0</v>
      </c>
      <c r="AA7415" s="1">
        <v>0</v>
      </c>
      <c r="AC7415" s="1">
        <v>0</v>
      </c>
      <c r="AE7415" s="1">
        <v>0</v>
      </c>
      <c r="AG7415" s="1">
        <v>1</v>
      </c>
      <c r="AH7415" s="1">
        <v>0</v>
      </c>
    </row>
    <row r="7416" spans="1:34">
      <c r="A7416" s="1" t="s">
        <v>18933</v>
      </c>
      <c r="B7416" s="1" t="s">
        <v>18934</v>
      </c>
      <c r="C7416" s="1" t="s">
        <v>360</v>
      </c>
      <c r="H7416" s="1" t="s">
        <v>65</v>
      </c>
      <c r="I7416" s="1" t="s">
        <v>66</v>
      </c>
      <c r="V7416" s="1" t="s">
        <v>67</v>
      </c>
    </row>
    <row r="7417" spans="1:34">
      <c r="A7417" s="1" t="s">
        <v>18935</v>
      </c>
      <c r="B7417" s="1" t="s">
        <v>18936</v>
      </c>
      <c r="C7417" s="1" t="s">
        <v>112</v>
      </c>
      <c r="D7417" s="1">
        <v>5</v>
      </c>
      <c r="E7417" s="4">
        <v>44614</v>
      </c>
      <c r="F7417" s="1" t="s">
        <v>18937</v>
      </c>
      <c r="G7417" s="1" t="s">
        <v>72</v>
      </c>
      <c r="H7417" s="1" t="s">
        <v>65</v>
      </c>
      <c r="I7417" s="1">
        <v>0.37</v>
      </c>
      <c r="J7417" s="1" t="s">
        <v>75</v>
      </c>
      <c r="K7417" s="1">
        <v>0</v>
      </c>
      <c r="M7417" s="1">
        <v>0</v>
      </c>
      <c r="O7417" s="1">
        <v>0</v>
      </c>
      <c r="Q7417" s="1">
        <v>0</v>
      </c>
      <c r="S7417" s="1">
        <v>0</v>
      </c>
      <c r="U7417" s="1">
        <v>0</v>
      </c>
      <c r="W7417" s="1">
        <v>0</v>
      </c>
      <c r="Y7417" s="1">
        <v>0</v>
      </c>
      <c r="AA7417" s="1">
        <v>0</v>
      </c>
      <c r="AC7417" s="1">
        <v>0</v>
      </c>
      <c r="AE7417" s="1">
        <v>0</v>
      </c>
      <c r="AG7417" s="1">
        <v>1</v>
      </c>
      <c r="AH7417" s="1">
        <v>0</v>
      </c>
    </row>
    <row r="7418" spans="1:34">
      <c r="A7418" s="1" t="s">
        <v>18938</v>
      </c>
      <c r="B7418" s="1" t="s">
        <v>18939</v>
      </c>
      <c r="C7418" s="1" t="s">
        <v>238</v>
      </c>
      <c r="D7418" s="1">
        <v>2</v>
      </c>
      <c r="E7418" s="4">
        <v>44680</v>
      </c>
      <c r="F7418" s="1" t="s">
        <v>18940</v>
      </c>
      <c r="G7418" s="1" t="s">
        <v>80</v>
      </c>
      <c r="H7418" s="1" t="s">
        <v>73</v>
      </c>
      <c r="I7418" s="1">
        <v>0.31</v>
      </c>
      <c r="J7418" s="1" t="s">
        <v>82</v>
      </c>
      <c r="K7418" s="1">
        <v>0.32</v>
      </c>
      <c r="L7418" s="1" t="s">
        <v>83</v>
      </c>
      <c r="M7418" s="1">
        <v>0.4</v>
      </c>
      <c r="N7418" s="1" t="s">
        <v>84</v>
      </c>
      <c r="O7418" s="1">
        <v>0.6</v>
      </c>
      <c r="P7418" s="1" t="s">
        <v>85</v>
      </c>
      <c r="Q7418" s="1">
        <v>0</v>
      </c>
      <c r="S7418" s="1">
        <v>0</v>
      </c>
      <c r="U7418" s="1">
        <v>0</v>
      </c>
      <c r="W7418" s="1">
        <v>0</v>
      </c>
      <c r="Y7418" s="1">
        <v>0</v>
      </c>
      <c r="AA7418" s="1">
        <v>0</v>
      </c>
      <c r="AC7418" s="1">
        <v>0</v>
      </c>
      <c r="AE7418" s="1">
        <v>0</v>
      </c>
      <c r="AG7418" s="1">
        <v>3</v>
      </c>
      <c r="AH7418" s="1">
        <v>0</v>
      </c>
    </row>
    <row r="7419" spans="1:34">
      <c r="A7419" s="1" t="s">
        <v>18941</v>
      </c>
      <c r="B7419" s="1" t="s">
        <v>18942</v>
      </c>
      <c r="C7419" s="1" t="s">
        <v>98</v>
      </c>
      <c r="D7419" s="1">
        <v>33</v>
      </c>
      <c r="E7419" s="1">
        <v>44183</v>
      </c>
      <c r="F7419" s="1" t="s">
        <v>20332</v>
      </c>
      <c r="G7419" s="1" t="s">
        <v>72</v>
      </c>
      <c r="H7419" s="1" t="s">
        <v>73</v>
      </c>
      <c r="I7419" s="1">
        <v>0</v>
      </c>
      <c r="J7419" s="1" t="s">
        <v>651</v>
      </c>
      <c r="K7419" s="1">
        <v>0.5</v>
      </c>
      <c r="L7419" s="1" t="s">
        <v>75</v>
      </c>
      <c r="M7419" s="1">
        <v>0</v>
      </c>
      <c r="O7419" s="1">
        <v>0</v>
      </c>
      <c r="Q7419" s="1">
        <v>0</v>
      </c>
      <c r="S7419" s="1">
        <v>0</v>
      </c>
      <c r="U7419" s="1">
        <v>0</v>
      </c>
      <c r="W7419" s="1">
        <v>0</v>
      </c>
      <c r="Y7419" s="1">
        <v>0</v>
      </c>
      <c r="AA7419" s="1">
        <v>0</v>
      </c>
      <c r="AC7419" s="1">
        <v>0</v>
      </c>
      <c r="AE7419" s="1">
        <v>0</v>
      </c>
      <c r="AG7419" s="1">
        <v>2</v>
      </c>
      <c r="AH7419" s="1">
        <v>14999.99</v>
      </c>
    </row>
    <row r="7420" spans="1:34">
      <c r="A7420" s="1" t="s">
        <v>18943</v>
      </c>
      <c r="B7420" s="1" t="s">
        <v>18944</v>
      </c>
      <c r="C7420" s="1" t="s">
        <v>680</v>
      </c>
      <c r="D7420" s="1">
        <v>37</v>
      </c>
      <c r="E7420" s="4">
        <v>44543</v>
      </c>
      <c r="F7420" s="1" t="s">
        <v>18945</v>
      </c>
      <c r="G7420" s="1" t="s">
        <v>72</v>
      </c>
      <c r="H7420" s="1" t="s">
        <v>65</v>
      </c>
      <c r="I7420" s="1">
        <v>0.8</v>
      </c>
      <c r="J7420" s="1" t="s">
        <v>75</v>
      </c>
      <c r="K7420" s="1">
        <v>0</v>
      </c>
      <c r="M7420" s="1">
        <v>0</v>
      </c>
      <c r="O7420" s="1">
        <v>0</v>
      </c>
      <c r="Q7420" s="1">
        <v>0</v>
      </c>
      <c r="S7420" s="1">
        <v>0</v>
      </c>
      <c r="U7420" s="1">
        <v>0</v>
      </c>
      <c r="W7420" s="1">
        <v>0</v>
      </c>
      <c r="Y7420" s="1">
        <v>0</v>
      </c>
      <c r="AA7420" s="1">
        <v>0</v>
      </c>
      <c r="AC7420" s="1">
        <v>0</v>
      </c>
      <c r="AE7420" s="1">
        <v>0</v>
      </c>
      <c r="AG7420" s="1">
        <v>1</v>
      </c>
      <c r="AH7420" s="1">
        <v>0</v>
      </c>
    </row>
    <row r="7421" spans="1:34">
      <c r="A7421" s="1" t="s">
        <v>18946</v>
      </c>
      <c r="B7421" s="1" t="s">
        <v>18947</v>
      </c>
      <c r="C7421" s="1" t="s">
        <v>3338</v>
      </c>
      <c r="D7421" s="1">
        <v>8</v>
      </c>
      <c r="E7421" s="1">
        <v>39156</v>
      </c>
      <c r="F7421" s="1" t="s">
        <v>20332</v>
      </c>
      <c r="G7421" s="1" t="s">
        <v>72</v>
      </c>
      <c r="H7421" s="1" t="s">
        <v>65</v>
      </c>
      <c r="I7421" s="1">
        <v>0.8</v>
      </c>
      <c r="J7421" s="1" t="s">
        <v>75</v>
      </c>
      <c r="K7421" s="1">
        <v>0</v>
      </c>
      <c r="M7421" s="1">
        <v>0</v>
      </c>
      <c r="O7421" s="1">
        <v>0</v>
      </c>
      <c r="Q7421" s="1">
        <v>0</v>
      </c>
      <c r="S7421" s="1">
        <v>0</v>
      </c>
      <c r="U7421" s="1">
        <v>0</v>
      </c>
      <c r="W7421" s="1">
        <v>0</v>
      </c>
      <c r="Y7421" s="1">
        <v>0</v>
      </c>
      <c r="AA7421" s="1">
        <v>0</v>
      </c>
      <c r="AC7421" s="1">
        <v>0</v>
      </c>
      <c r="AE7421" s="1">
        <v>0</v>
      </c>
      <c r="AG7421" s="1">
        <v>1</v>
      </c>
      <c r="AH7421" s="1">
        <v>0</v>
      </c>
    </row>
    <row r="7422" spans="1:34">
      <c r="A7422" s="1" t="s">
        <v>18948</v>
      </c>
      <c r="B7422" s="1" t="s">
        <v>18949</v>
      </c>
      <c r="C7422" s="1" t="s">
        <v>506</v>
      </c>
      <c r="D7422" s="1">
        <v>7</v>
      </c>
      <c r="E7422" s="1">
        <v>44280</v>
      </c>
      <c r="F7422" s="1" t="s">
        <v>20332</v>
      </c>
      <c r="G7422" s="1" t="s">
        <v>72</v>
      </c>
      <c r="H7422" s="1" t="s">
        <v>73</v>
      </c>
      <c r="I7422" s="1">
        <v>0</v>
      </c>
      <c r="J7422" s="1" t="s">
        <v>562</v>
      </c>
      <c r="K7422" s="1">
        <v>0.8</v>
      </c>
      <c r="L7422" s="1" t="s">
        <v>75</v>
      </c>
      <c r="M7422" s="1">
        <v>0</v>
      </c>
      <c r="O7422" s="1">
        <v>0</v>
      </c>
      <c r="Q7422" s="1">
        <v>0</v>
      </c>
      <c r="S7422" s="1">
        <v>0</v>
      </c>
      <c r="U7422" s="1">
        <v>0</v>
      </c>
      <c r="W7422" s="1">
        <v>0</v>
      </c>
      <c r="Y7422" s="1">
        <v>0</v>
      </c>
      <c r="AA7422" s="1">
        <v>0</v>
      </c>
      <c r="AC7422" s="1">
        <v>0</v>
      </c>
      <c r="AE7422" s="1">
        <v>0</v>
      </c>
      <c r="AG7422" s="1">
        <v>2</v>
      </c>
      <c r="AH7422" s="1">
        <v>8500</v>
      </c>
    </row>
    <row r="7423" spans="1:34">
      <c r="A7423" s="1" t="s">
        <v>18950</v>
      </c>
      <c r="B7423" s="1" t="s">
        <v>18951</v>
      </c>
      <c r="C7423" s="1" t="s">
        <v>152</v>
      </c>
      <c r="H7423" s="1" t="s">
        <v>65</v>
      </c>
      <c r="I7423" s="1" t="s">
        <v>66</v>
      </c>
      <c r="V7423" s="1" t="s">
        <v>67</v>
      </c>
    </row>
    <row r="7424" spans="1:34">
      <c r="A7424" s="1" t="s">
        <v>18952</v>
      </c>
      <c r="B7424" s="1" t="s">
        <v>18953</v>
      </c>
      <c r="C7424" s="1" t="s">
        <v>152</v>
      </c>
      <c r="D7424" s="1">
        <v>6</v>
      </c>
      <c r="E7424" s="1">
        <v>44263</v>
      </c>
      <c r="F7424" s="1" t="s">
        <v>20332</v>
      </c>
      <c r="G7424" s="1" t="s">
        <v>72</v>
      </c>
      <c r="H7424" s="1" t="s">
        <v>73</v>
      </c>
      <c r="I7424" s="1">
        <v>0</v>
      </c>
      <c r="J7424" s="1" t="s">
        <v>1194</v>
      </c>
      <c r="K7424" s="1">
        <v>0.15</v>
      </c>
      <c r="L7424" s="1" t="s">
        <v>75</v>
      </c>
      <c r="M7424" s="1">
        <v>0</v>
      </c>
      <c r="O7424" s="1">
        <v>0</v>
      </c>
      <c r="Q7424" s="1">
        <v>0</v>
      </c>
      <c r="S7424" s="1">
        <v>0</v>
      </c>
      <c r="U7424" s="1">
        <v>0</v>
      </c>
      <c r="W7424" s="1">
        <v>0</v>
      </c>
      <c r="Y7424" s="1">
        <v>0</v>
      </c>
      <c r="AA7424" s="1">
        <v>0</v>
      </c>
      <c r="AC7424" s="1">
        <v>0</v>
      </c>
      <c r="AE7424" s="1">
        <v>0</v>
      </c>
      <c r="AG7424" s="1">
        <v>2</v>
      </c>
      <c r="AH7424" s="1">
        <v>12500</v>
      </c>
    </row>
    <row r="7425" spans="1:34">
      <c r="A7425" s="1" t="s">
        <v>18954</v>
      </c>
      <c r="B7425" s="1" t="s">
        <v>18955</v>
      </c>
      <c r="C7425" s="1" t="s">
        <v>259</v>
      </c>
      <c r="D7425" s="1">
        <v>48</v>
      </c>
      <c r="E7425" s="1">
        <v>41607</v>
      </c>
      <c r="F7425" s="1" t="s">
        <v>20332</v>
      </c>
      <c r="G7425" s="1" t="s">
        <v>72</v>
      </c>
      <c r="H7425" s="1" t="s">
        <v>73</v>
      </c>
      <c r="I7425" s="1">
        <v>0</v>
      </c>
      <c r="J7425" s="1" t="s">
        <v>222</v>
      </c>
      <c r="K7425" s="1">
        <v>0.7</v>
      </c>
      <c r="L7425" s="1" t="s">
        <v>75</v>
      </c>
      <c r="M7425" s="1">
        <v>0</v>
      </c>
      <c r="O7425" s="1">
        <v>0</v>
      </c>
      <c r="Q7425" s="1">
        <v>0</v>
      </c>
      <c r="S7425" s="1">
        <v>0</v>
      </c>
      <c r="U7425" s="1">
        <v>0</v>
      </c>
      <c r="W7425" s="1">
        <v>0</v>
      </c>
      <c r="Y7425" s="1">
        <v>0</v>
      </c>
      <c r="AA7425" s="1">
        <v>0</v>
      </c>
      <c r="AC7425" s="1">
        <v>0</v>
      </c>
      <c r="AE7425" s="1">
        <v>0</v>
      </c>
      <c r="AG7425" s="1">
        <v>2</v>
      </c>
      <c r="AH7425" s="1">
        <v>9999.99</v>
      </c>
    </row>
    <row r="7426" spans="1:34">
      <c r="A7426" s="1" t="s">
        <v>18956</v>
      </c>
      <c r="B7426" s="1" t="s">
        <v>18957</v>
      </c>
      <c r="C7426" s="1" t="s">
        <v>146</v>
      </c>
      <c r="D7426" s="1">
        <v>6</v>
      </c>
      <c r="E7426" s="1">
        <v>44285</v>
      </c>
      <c r="F7426" s="1" t="s">
        <v>20332</v>
      </c>
      <c r="G7426" s="1" t="s">
        <v>72</v>
      </c>
      <c r="H7426" s="1" t="s">
        <v>65</v>
      </c>
      <c r="I7426" s="1">
        <v>0.2</v>
      </c>
      <c r="J7426" s="1" t="s">
        <v>75</v>
      </c>
      <c r="K7426" s="1">
        <v>0</v>
      </c>
      <c r="M7426" s="1">
        <v>0</v>
      </c>
      <c r="O7426" s="1">
        <v>0</v>
      </c>
      <c r="Q7426" s="1">
        <v>0</v>
      </c>
      <c r="S7426" s="1">
        <v>0</v>
      </c>
      <c r="U7426" s="1">
        <v>0</v>
      </c>
      <c r="W7426" s="1">
        <v>0</v>
      </c>
      <c r="Y7426" s="1">
        <v>0</v>
      </c>
      <c r="AA7426" s="1">
        <v>0</v>
      </c>
      <c r="AC7426" s="1">
        <v>0</v>
      </c>
      <c r="AE7426" s="1">
        <v>0</v>
      </c>
      <c r="AG7426" s="1">
        <v>1</v>
      </c>
      <c r="AH7426" s="1">
        <v>0</v>
      </c>
    </row>
    <row r="7427" spans="1:34">
      <c r="A7427" s="1" t="s">
        <v>18958</v>
      </c>
      <c r="B7427" s="1" t="s">
        <v>18959</v>
      </c>
      <c r="C7427" s="1" t="s">
        <v>225</v>
      </c>
      <c r="D7427" s="1">
        <v>70</v>
      </c>
      <c r="E7427" s="1">
        <v>41606</v>
      </c>
      <c r="F7427" s="1" t="s">
        <v>20332</v>
      </c>
      <c r="G7427" s="1" t="s">
        <v>72</v>
      </c>
      <c r="H7427" s="1" t="s">
        <v>73</v>
      </c>
      <c r="I7427" s="1">
        <v>0</v>
      </c>
      <c r="J7427" s="1" t="s">
        <v>74</v>
      </c>
      <c r="K7427" s="1">
        <v>0.8</v>
      </c>
      <c r="L7427" s="1" t="s">
        <v>75</v>
      </c>
      <c r="M7427" s="1">
        <v>0</v>
      </c>
      <c r="O7427" s="1">
        <v>0</v>
      </c>
      <c r="Q7427" s="1">
        <v>0</v>
      </c>
      <c r="S7427" s="1">
        <v>0</v>
      </c>
      <c r="U7427" s="1">
        <v>0</v>
      </c>
      <c r="W7427" s="1">
        <v>0</v>
      </c>
      <c r="Y7427" s="1">
        <v>0</v>
      </c>
      <c r="AA7427" s="1">
        <v>0</v>
      </c>
      <c r="AC7427" s="1">
        <v>0</v>
      </c>
      <c r="AE7427" s="1">
        <v>0</v>
      </c>
      <c r="AG7427" s="1">
        <v>2</v>
      </c>
      <c r="AH7427" s="1">
        <v>10000</v>
      </c>
    </row>
    <row r="7428" spans="1:34">
      <c r="A7428" s="1" t="s">
        <v>18960</v>
      </c>
      <c r="B7428" s="1" t="s">
        <v>18961</v>
      </c>
      <c r="C7428" s="1" t="s">
        <v>310</v>
      </c>
      <c r="H7428" s="1" t="s">
        <v>65</v>
      </c>
      <c r="I7428" s="1" t="s">
        <v>66</v>
      </c>
      <c r="V7428" s="1" t="s">
        <v>67</v>
      </c>
    </row>
    <row r="7429" spans="1:34">
      <c r="A7429" s="1" t="s">
        <v>18962</v>
      </c>
      <c r="B7429" s="1" t="s">
        <v>18963</v>
      </c>
      <c r="C7429" s="1" t="s">
        <v>365</v>
      </c>
      <c r="D7429" s="1">
        <v>7</v>
      </c>
      <c r="E7429" s="4">
        <v>44648</v>
      </c>
      <c r="F7429" s="1" t="s">
        <v>18964</v>
      </c>
      <c r="G7429" s="1" t="s">
        <v>72</v>
      </c>
      <c r="H7429" s="1" t="s">
        <v>65</v>
      </c>
      <c r="I7429" s="1">
        <v>0.6</v>
      </c>
      <c r="J7429" s="1" t="s">
        <v>75</v>
      </c>
      <c r="K7429" s="1">
        <v>0</v>
      </c>
      <c r="M7429" s="1">
        <v>0</v>
      </c>
      <c r="O7429" s="1">
        <v>0</v>
      </c>
      <c r="Q7429" s="1">
        <v>0</v>
      </c>
      <c r="S7429" s="1">
        <v>0</v>
      </c>
      <c r="U7429" s="1">
        <v>0</v>
      </c>
      <c r="W7429" s="1">
        <v>0</v>
      </c>
      <c r="Y7429" s="1">
        <v>0</v>
      </c>
      <c r="AA7429" s="1">
        <v>0</v>
      </c>
      <c r="AC7429" s="1">
        <v>0</v>
      </c>
      <c r="AE7429" s="1">
        <v>0</v>
      </c>
      <c r="AG7429" s="1">
        <v>1</v>
      </c>
      <c r="AH7429" s="1">
        <v>0</v>
      </c>
    </row>
    <row r="7430" spans="1:34">
      <c r="A7430" s="1" t="s">
        <v>18965</v>
      </c>
      <c r="B7430" s="1" t="s">
        <v>18966</v>
      </c>
      <c r="C7430" s="1" t="s">
        <v>337</v>
      </c>
      <c r="D7430" s="1">
        <v>2073</v>
      </c>
      <c r="E7430" s="1">
        <v>41779</v>
      </c>
      <c r="F7430" s="1" t="s">
        <v>20332</v>
      </c>
      <c r="G7430" s="1" t="s">
        <v>1003</v>
      </c>
      <c r="H7430" s="1" t="s">
        <v>65</v>
      </c>
      <c r="I7430" s="1">
        <v>0</v>
      </c>
      <c r="J7430" s="1" t="s">
        <v>75</v>
      </c>
      <c r="K7430" s="1">
        <v>0</v>
      </c>
      <c r="M7430" s="1">
        <v>0</v>
      </c>
      <c r="O7430" s="1">
        <v>0</v>
      </c>
      <c r="Q7430" s="1">
        <v>0</v>
      </c>
      <c r="S7430" s="1">
        <v>0</v>
      </c>
      <c r="U7430" s="1">
        <v>0</v>
      </c>
      <c r="W7430" s="1">
        <v>0</v>
      </c>
      <c r="Y7430" s="1">
        <v>0</v>
      </c>
      <c r="AA7430" s="1">
        <v>0</v>
      </c>
      <c r="AC7430" s="1">
        <v>0</v>
      </c>
      <c r="AE7430" s="1">
        <v>0</v>
      </c>
      <c r="AG7430" s="1">
        <v>1</v>
      </c>
      <c r="AH7430" s="1">
        <v>0</v>
      </c>
    </row>
    <row r="7431" spans="1:34">
      <c r="A7431" s="1" t="s">
        <v>18967</v>
      </c>
      <c r="B7431" s="1" t="s">
        <v>18968</v>
      </c>
      <c r="C7431" s="1" t="s">
        <v>259</v>
      </c>
      <c r="D7431" s="1">
        <v>4</v>
      </c>
      <c r="E7431" s="1">
        <v>44238</v>
      </c>
      <c r="F7431" s="1" t="s">
        <v>20332</v>
      </c>
      <c r="G7431" s="1" t="s">
        <v>72</v>
      </c>
      <c r="H7431" s="1" t="s">
        <v>65</v>
      </c>
      <c r="I7431" s="1">
        <v>0.8</v>
      </c>
      <c r="J7431" s="1" t="s">
        <v>75</v>
      </c>
      <c r="K7431" s="1">
        <v>0</v>
      </c>
      <c r="M7431" s="1">
        <v>0</v>
      </c>
      <c r="O7431" s="1">
        <v>0</v>
      </c>
      <c r="Q7431" s="1">
        <v>0</v>
      </c>
      <c r="S7431" s="1">
        <v>0</v>
      </c>
      <c r="U7431" s="1">
        <v>0</v>
      </c>
      <c r="W7431" s="1">
        <v>0</v>
      </c>
      <c r="Y7431" s="1">
        <v>0</v>
      </c>
      <c r="AA7431" s="1">
        <v>0</v>
      </c>
      <c r="AC7431" s="1">
        <v>0</v>
      </c>
      <c r="AE7431" s="1">
        <v>0</v>
      </c>
      <c r="AG7431" s="1">
        <v>1</v>
      </c>
      <c r="AH7431" s="1">
        <v>0</v>
      </c>
    </row>
    <row r="7432" spans="1:34">
      <c r="A7432" s="1" t="s">
        <v>18969</v>
      </c>
      <c r="B7432" s="1" t="s">
        <v>18970</v>
      </c>
      <c r="C7432" s="1" t="s">
        <v>365</v>
      </c>
      <c r="D7432" s="1">
        <v>10</v>
      </c>
      <c r="E7432" s="4">
        <v>44706</v>
      </c>
      <c r="F7432" s="1" t="s">
        <v>18971</v>
      </c>
      <c r="G7432" s="1" t="s">
        <v>80</v>
      </c>
      <c r="H7432" s="1" t="s">
        <v>73</v>
      </c>
      <c r="I7432" s="1">
        <v>0</v>
      </c>
      <c r="J7432" s="1" t="s">
        <v>397</v>
      </c>
      <c r="K7432" s="1">
        <v>0.5</v>
      </c>
      <c r="L7432" s="1" t="s">
        <v>82</v>
      </c>
      <c r="M7432" s="1">
        <v>0.6</v>
      </c>
      <c r="N7432" s="1" t="s">
        <v>83</v>
      </c>
      <c r="O7432" s="1">
        <v>0.7</v>
      </c>
      <c r="P7432" s="1" t="s">
        <v>84</v>
      </c>
      <c r="Q7432" s="1">
        <v>0.8</v>
      </c>
      <c r="R7432" s="1" t="s">
        <v>85</v>
      </c>
      <c r="S7432" s="1">
        <v>0</v>
      </c>
      <c r="U7432" s="1">
        <v>0</v>
      </c>
      <c r="W7432" s="1">
        <v>0</v>
      </c>
      <c r="Y7432" s="1">
        <v>0</v>
      </c>
      <c r="AA7432" s="1">
        <v>0</v>
      </c>
      <c r="AC7432" s="1">
        <v>0</v>
      </c>
      <c r="AE7432" s="1">
        <v>0</v>
      </c>
      <c r="AG7432" s="1">
        <v>4</v>
      </c>
      <c r="AH7432" s="1">
        <v>8000</v>
      </c>
    </row>
    <row r="7433" spans="1:34">
      <c r="A7433" s="1" t="s">
        <v>18972</v>
      </c>
      <c r="B7433" s="1" t="s">
        <v>18973</v>
      </c>
      <c r="C7433" s="1" t="s">
        <v>423</v>
      </c>
      <c r="D7433" s="1">
        <v>6</v>
      </c>
      <c r="E7433" s="4">
        <v>44659</v>
      </c>
      <c r="F7433" s="1" t="s">
        <v>18974</v>
      </c>
      <c r="G7433" s="1" t="s">
        <v>80</v>
      </c>
      <c r="H7433" s="1" t="s">
        <v>73</v>
      </c>
      <c r="I7433" s="1">
        <v>0</v>
      </c>
      <c r="J7433" s="1" t="s">
        <v>81</v>
      </c>
      <c r="K7433" s="1">
        <v>0.45</v>
      </c>
      <c r="L7433" s="1" t="s">
        <v>82</v>
      </c>
      <c r="M7433" s="1">
        <v>0.5</v>
      </c>
      <c r="N7433" s="1" t="s">
        <v>83</v>
      </c>
      <c r="O7433" s="1">
        <v>0.6</v>
      </c>
      <c r="P7433" s="1" t="s">
        <v>84</v>
      </c>
      <c r="Q7433" s="1">
        <v>0.8</v>
      </c>
      <c r="R7433" s="1" t="s">
        <v>85</v>
      </c>
      <c r="S7433" s="1">
        <v>0</v>
      </c>
      <c r="U7433" s="1">
        <v>0</v>
      </c>
      <c r="W7433" s="1">
        <v>0</v>
      </c>
      <c r="Y7433" s="1">
        <v>0</v>
      </c>
      <c r="AA7433" s="1">
        <v>0</v>
      </c>
      <c r="AC7433" s="1">
        <v>0</v>
      </c>
      <c r="AE7433" s="1">
        <v>0</v>
      </c>
      <c r="AG7433" s="1">
        <v>4</v>
      </c>
      <c r="AH7433" s="1">
        <v>15000</v>
      </c>
    </row>
    <row r="7434" spans="1:34">
      <c r="A7434" s="1" t="s">
        <v>18975</v>
      </c>
      <c r="B7434" s="1" t="s">
        <v>18976</v>
      </c>
      <c r="C7434" s="1" t="s">
        <v>212</v>
      </c>
      <c r="D7434" s="1">
        <v>5</v>
      </c>
      <c r="E7434" s="1">
        <v>43522</v>
      </c>
      <c r="F7434" s="1" t="s">
        <v>20332</v>
      </c>
      <c r="G7434" s="1" t="s">
        <v>72</v>
      </c>
      <c r="H7434" s="1" t="s">
        <v>65</v>
      </c>
      <c r="I7434" s="1">
        <v>0.4</v>
      </c>
      <c r="J7434" s="1" t="s">
        <v>75</v>
      </c>
      <c r="K7434" s="1">
        <v>0</v>
      </c>
      <c r="M7434" s="1">
        <v>0</v>
      </c>
      <c r="O7434" s="1">
        <v>0</v>
      </c>
      <c r="Q7434" s="1">
        <v>0</v>
      </c>
      <c r="S7434" s="1">
        <v>0</v>
      </c>
      <c r="U7434" s="1">
        <v>0</v>
      </c>
      <c r="W7434" s="1">
        <v>0</v>
      </c>
      <c r="Y7434" s="1">
        <v>0</v>
      </c>
      <c r="AA7434" s="1">
        <v>0</v>
      </c>
      <c r="AC7434" s="1">
        <v>0</v>
      </c>
      <c r="AE7434" s="1">
        <v>0</v>
      </c>
      <c r="AG7434" s="1">
        <v>1</v>
      </c>
      <c r="AH7434" s="1">
        <v>0</v>
      </c>
    </row>
    <row r="7435" spans="1:34">
      <c r="A7435" s="1" t="s">
        <v>18977</v>
      </c>
      <c r="B7435" s="1" t="s">
        <v>18978</v>
      </c>
      <c r="C7435" s="1" t="s">
        <v>1707</v>
      </c>
      <c r="D7435" s="1">
        <v>14</v>
      </c>
      <c r="E7435" s="4">
        <v>44649</v>
      </c>
      <c r="F7435" s="1" t="s">
        <v>18979</v>
      </c>
      <c r="G7435" s="1" t="s">
        <v>80</v>
      </c>
      <c r="H7435" s="1" t="s">
        <v>73</v>
      </c>
      <c r="I7435" s="1">
        <v>0</v>
      </c>
      <c r="J7435" s="1" t="s">
        <v>81</v>
      </c>
      <c r="K7435" s="1">
        <v>0.53</v>
      </c>
      <c r="L7435" s="1" t="s">
        <v>82</v>
      </c>
      <c r="M7435" s="1">
        <v>0.7</v>
      </c>
      <c r="N7435" s="1" t="s">
        <v>83</v>
      </c>
      <c r="O7435" s="1">
        <v>0.76</v>
      </c>
      <c r="P7435" s="1" t="s">
        <v>84</v>
      </c>
      <c r="Q7435" s="1">
        <v>0.79</v>
      </c>
      <c r="R7435" s="1" t="s">
        <v>85</v>
      </c>
      <c r="S7435" s="1">
        <v>0</v>
      </c>
      <c r="U7435" s="1">
        <v>0</v>
      </c>
      <c r="W7435" s="1">
        <v>0</v>
      </c>
      <c r="Y7435" s="1">
        <v>0</v>
      </c>
      <c r="AA7435" s="1">
        <v>0</v>
      </c>
      <c r="AC7435" s="1">
        <v>0</v>
      </c>
      <c r="AE7435" s="1">
        <v>0</v>
      </c>
      <c r="AG7435" s="1">
        <v>4</v>
      </c>
      <c r="AH7435" s="1">
        <v>15000</v>
      </c>
    </row>
    <row r="7436" spans="1:34">
      <c r="A7436" s="1" t="s">
        <v>18980</v>
      </c>
      <c r="B7436" s="1" t="s">
        <v>18981</v>
      </c>
      <c r="C7436" s="1" t="s">
        <v>411</v>
      </c>
      <c r="H7436" s="1" t="s">
        <v>65</v>
      </c>
      <c r="I7436" s="1" t="s">
        <v>66</v>
      </c>
      <c r="V7436" s="1" t="s">
        <v>67</v>
      </c>
    </row>
    <row r="7437" spans="1:34">
      <c r="A7437" s="1" t="s">
        <v>18982</v>
      </c>
      <c r="B7437" s="1" t="s">
        <v>18983</v>
      </c>
      <c r="C7437" s="1" t="s">
        <v>327</v>
      </c>
      <c r="H7437" s="1" t="s">
        <v>65</v>
      </c>
      <c r="I7437" s="1" t="s">
        <v>66</v>
      </c>
      <c r="V7437" s="1" t="s">
        <v>67</v>
      </c>
    </row>
    <row r="7438" spans="1:34">
      <c r="A7438" s="1" t="s">
        <v>18984</v>
      </c>
      <c r="B7438" s="1" t="s">
        <v>18985</v>
      </c>
      <c r="C7438" s="1" t="s">
        <v>1756</v>
      </c>
      <c r="D7438" s="1">
        <v>7</v>
      </c>
      <c r="E7438" s="4">
        <v>44711</v>
      </c>
      <c r="F7438" s="1" t="s">
        <v>18986</v>
      </c>
      <c r="G7438" s="1" t="s">
        <v>72</v>
      </c>
      <c r="H7438" s="1" t="s">
        <v>73</v>
      </c>
      <c r="I7438" s="1">
        <v>0</v>
      </c>
      <c r="J7438" s="1" t="s">
        <v>74</v>
      </c>
      <c r="K7438" s="1">
        <v>0.7</v>
      </c>
      <c r="L7438" s="1" t="s">
        <v>75</v>
      </c>
      <c r="M7438" s="1">
        <v>0</v>
      </c>
      <c r="O7438" s="1">
        <v>0</v>
      </c>
      <c r="Q7438" s="1">
        <v>0</v>
      </c>
      <c r="S7438" s="1">
        <v>0</v>
      </c>
      <c r="U7438" s="1">
        <v>0</v>
      </c>
      <c r="W7438" s="1">
        <v>0</v>
      </c>
      <c r="Y7438" s="1">
        <v>0</v>
      </c>
      <c r="AA7438" s="1">
        <v>0</v>
      </c>
      <c r="AC7438" s="1">
        <v>0</v>
      </c>
      <c r="AE7438" s="1">
        <v>0</v>
      </c>
      <c r="AG7438" s="1">
        <v>2</v>
      </c>
      <c r="AH7438" s="1">
        <v>10000</v>
      </c>
    </row>
    <row r="7439" spans="1:34">
      <c r="A7439" s="1" t="s">
        <v>18987</v>
      </c>
      <c r="B7439" s="1" t="s">
        <v>18988</v>
      </c>
      <c r="C7439" s="1" t="s">
        <v>112</v>
      </c>
      <c r="D7439" s="1">
        <v>10</v>
      </c>
      <c r="E7439" s="4">
        <v>44650</v>
      </c>
      <c r="F7439" s="1" t="s">
        <v>18989</v>
      </c>
      <c r="G7439" s="1" t="s">
        <v>80</v>
      </c>
      <c r="H7439" s="1" t="s">
        <v>73</v>
      </c>
      <c r="I7439" s="1">
        <v>0.55000000000000004</v>
      </c>
      <c r="J7439" s="1" t="s">
        <v>82</v>
      </c>
      <c r="K7439" s="1">
        <v>0.7</v>
      </c>
      <c r="L7439" s="1" t="s">
        <v>83</v>
      </c>
      <c r="M7439" s="1">
        <v>0.75</v>
      </c>
      <c r="N7439" s="1" t="s">
        <v>84</v>
      </c>
      <c r="O7439" s="1">
        <v>0.8</v>
      </c>
      <c r="P7439" s="1" t="s">
        <v>85</v>
      </c>
      <c r="Q7439" s="1">
        <v>0</v>
      </c>
      <c r="S7439" s="1">
        <v>0</v>
      </c>
      <c r="U7439" s="1">
        <v>0</v>
      </c>
      <c r="W7439" s="1">
        <v>0</v>
      </c>
      <c r="Y7439" s="1">
        <v>0</v>
      </c>
      <c r="AA7439" s="1">
        <v>0</v>
      </c>
      <c r="AC7439" s="1">
        <v>0</v>
      </c>
      <c r="AE7439" s="1">
        <v>0</v>
      </c>
      <c r="AG7439" s="1">
        <v>3</v>
      </c>
      <c r="AH7439" s="1">
        <v>0</v>
      </c>
    </row>
    <row r="7440" spans="1:34">
      <c r="A7440" s="1" t="s">
        <v>18990</v>
      </c>
      <c r="B7440" s="1" t="s">
        <v>18991</v>
      </c>
      <c r="C7440" s="1" t="s">
        <v>64</v>
      </c>
      <c r="D7440" s="1">
        <v>4</v>
      </c>
      <c r="E7440" s="4">
        <v>44667</v>
      </c>
      <c r="F7440" s="1" t="s">
        <v>18992</v>
      </c>
      <c r="G7440" s="1" t="s">
        <v>72</v>
      </c>
      <c r="H7440" s="1" t="s">
        <v>65</v>
      </c>
      <c r="I7440" s="1">
        <v>0.6</v>
      </c>
      <c r="J7440" s="1" t="s">
        <v>75</v>
      </c>
      <c r="K7440" s="1">
        <v>0</v>
      </c>
      <c r="M7440" s="1">
        <v>0</v>
      </c>
      <c r="O7440" s="1">
        <v>0</v>
      </c>
      <c r="Q7440" s="1">
        <v>0</v>
      </c>
      <c r="S7440" s="1">
        <v>0</v>
      </c>
      <c r="U7440" s="1">
        <v>0</v>
      </c>
      <c r="W7440" s="1">
        <v>0</v>
      </c>
      <c r="Y7440" s="1">
        <v>0</v>
      </c>
      <c r="AA7440" s="1">
        <v>0</v>
      </c>
      <c r="AC7440" s="1">
        <v>0</v>
      </c>
      <c r="AE7440" s="1">
        <v>0</v>
      </c>
      <c r="AG7440" s="1">
        <v>1</v>
      </c>
      <c r="AH7440" s="1">
        <v>0</v>
      </c>
    </row>
    <row r="7441" spans="1:34">
      <c r="A7441" s="1" t="s">
        <v>18993</v>
      </c>
      <c r="B7441" s="1" t="s">
        <v>18994</v>
      </c>
      <c r="C7441" s="1" t="s">
        <v>163</v>
      </c>
      <c r="D7441" s="1" t="s">
        <v>18995</v>
      </c>
      <c r="E7441" s="4">
        <v>44700</v>
      </c>
      <c r="F7441" s="1" t="s">
        <v>18996</v>
      </c>
      <c r="G7441" s="1" t="s">
        <v>72</v>
      </c>
      <c r="H7441" s="1" t="s">
        <v>73</v>
      </c>
      <c r="I7441" s="1">
        <v>0</v>
      </c>
      <c r="J7441" s="1" t="s">
        <v>434</v>
      </c>
      <c r="K7441" s="1">
        <v>0.6</v>
      </c>
      <c r="L7441" s="1" t="s">
        <v>75</v>
      </c>
      <c r="M7441" s="1">
        <v>0</v>
      </c>
      <c r="O7441" s="1">
        <v>0</v>
      </c>
      <c r="Q7441" s="1">
        <v>0</v>
      </c>
      <c r="S7441" s="1">
        <v>0</v>
      </c>
      <c r="U7441" s="1">
        <v>0</v>
      </c>
      <c r="W7441" s="1">
        <v>0</v>
      </c>
      <c r="Y7441" s="1">
        <v>0</v>
      </c>
      <c r="AA7441" s="1">
        <v>0</v>
      </c>
      <c r="AC7441" s="1">
        <v>0</v>
      </c>
      <c r="AE7441" s="1">
        <v>0</v>
      </c>
      <c r="AG7441" s="1">
        <v>2</v>
      </c>
      <c r="AH7441" s="1">
        <v>7500</v>
      </c>
    </row>
    <row r="7442" spans="1:34">
      <c r="A7442" s="1" t="s">
        <v>18997</v>
      </c>
      <c r="B7442" s="1" t="s">
        <v>18998</v>
      </c>
      <c r="C7442" s="1" t="s">
        <v>255</v>
      </c>
      <c r="D7442" s="5">
        <v>44621</v>
      </c>
      <c r="E7442" s="4">
        <v>44687</v>
      </c>
      <c r="F7442" s="1" t="s">
        <v>18999</v>
      </c>
      <c r="G7442" s="1" t="s">
        <v>72</v>
      </c>
      <c r="H7442" s="1" t="s">
        <v>65</v>
      </c>
      <c r="I7442" s="1">
        <v>0.4</v>
      </c>
      <c r="J7442" s="1" t="s">
        <v>75</v>
      </c>
      <c r="K7442" s="1">
        <v>0</v>
      </c>
      <c r="M7442" s="1">
        <v>0</v>
      </c>
      <c r="O7442" s="1">
        <v>0</v>
      </c>
      <c r="Q7442" s="1">
        <v>0</v>
      </c>
      <c r="S7442" s="1">
        <v>0</v>
      </c>
      <c r="U7442" s="1">
        <v>0</v>
      </c>
      <c r="W7442" s="1">
        <v>0</v>
      </c>
      <c r="Y7442" s="1">
        <v>0</v>
      </c>
      <c r="AA7442" s="1">
        <v>0</v>
      </c>
      <c r="AC7442" s="1">
        <v>0</v>
      </c>
      <c r="AE7442" s="1">
        <v>0</v>
      </c>
      <c r="AG7442" s="1">
        <v>1</v>
      </c>
      <c r="AH7442" s="1">
        <v>0</v>
      </c>
    </row>
    <row r="7443" spans="1:34">
      <c r="A7443" s="1" t="s">
        <v>19000</v>
      </c>
      <c r="B7443" s="1" t="s">
        <v>19001</v>
      </c>
      <c r="C7443" s="1" t="s">
        <v>65</v>
      </c>
      <c r="D7443" s="1">
        <v>4</v>
      </c>
      <c r="E7443" s="4">
        <v>44693</v>
      </c>
      <c r="F7443" s="1" t="s">
        <v>19002</v>
      </c>
      <c r="G7443" s="1" t="s">
        <v>72</v>
      </c>
      <c r="H7443" s="1" t="s">
        <v>65</v>
      </c>
      <c r="I7443" s="1">
        <v>0.6</v>
      </c>
      <c r="J7443" s="1" t="s">
        <v>75</v>
      </c>
      <c r="K7443" s="1">
        <v>0</v>
      </c>
      <c r="M7443" s="1">
        <v>0</v>
      </c>
      <c r="O7443" s="1">
        <v>0</v>
      </c>
      <c r="Q7443" s="1">
        <v>0</v>
      </c>
      <c r="S7443" s="1">
        <v>0</v>
      </c>
      <c r="U7443" s="1">
        <v>0</v>
      </c>
      <c r="W7443" s="1">
        <v>0</v>
      </c>
      <c r="Y7443" s="1">
        <v>0</v>
      </c>
      <c r="AA7443" s="1">
        <v>0</v>
      </c>
      <c r="AC7443" s="1">
        <v>0</v>
      </c>
      <c r="AE7443" s="1">
        <v>0</v>
      </c>
      <c r="AG7443" s="1">
        <v>1</v>
      </c>
      <c r="AH7443" s="1">
        <v>0</v>
      </c>
    </row>
    <row r="7444" spans="1:34">
      <c r="A7444" s="1" t="s">
        <v>19003</v>
      </c>
      <c r="B7444" s="1" t="s">
        <v>19004</v>
      </c>
      <c r="C7444" s="1" t="s">
        <v>350</v>
      </c>
      <c r="D7444" s="1">
        <v>5</v>
      </c>
      <c r="E7444" s="4">
        <v>44685</v>
      </c>
      <c r="F7444" s="1" t="s">
        <v>19005</v>
      </c>
      <c r="G7444" s="1" t="s">
        <v>72</v>
      </c>
      <c r="H7444" s="1" t="s">
        <v>65</v>
      </c>
      <c r="I7444" s="1">
        <v>0.8</v>
      </c>
      <c r="J7444" s="1" t="s">
        <v>75</v>
      </c>
      <c r="K7444" s="1">
        <v>0</v>
      </c>
      <c r="M7444" s="1">
        <v>0</v>
      </c>
      <c r="O7444" s="1">
        <v>0</v>
      </c>
      <c r="Q7444" s="1">
        <v>0</v>
      </c>
      <c r="S7444" s="1">
        <v>0</v>
      </c>
      <c r="U7444" s="1">
        <v>0</v>
      </c>
      <c r="W7444" s="1">
        <v>0</v>
      </c>
      <c r="Y7444" s="1">
        <v>0</v>
      </c>
      <c r="AA7444" s="1">
        <v>0</v>
      </c>
      <c r="AC7444" s="1">
        <v>0</v>
      </c>
      <c r="AE7444" s="1">
        <v>0</v>
      </c>
      <c r="AG7444" s="1">
        <v>1</v>
      </c>
      <c r="AH7444" s="1">
        <v>0</v>
      </c>
    </row>
    <row r="7445" spans="1:34">
      <c r="A7445" s="1" t="s">
        <v>19006</v>
      </c>
      <c r="B7445" s="1" t="s">
        <v>19007</v>
      </c>
      <c r="C7445" s="1" t="s">
        <v>225</v>
      </c>
      <c r="D7445" s="1">
        <v>5</v>
      </c>
      <c r="E7445" s="1">
        <v>44286</v>
      </c>
      <c r="F7445" s="1" t="s">
        <v>20332</v>
      </c>
      <c r="G7445" s="1" t="s">
        <v>72</v>
      </c>
      <c r="H7445" s="1" t="s">
        <v>65</v>
      </c>
      <c r="I7445" s="1">
        <v>0.8</v>
      </c>
      <c r="J7445" s="1" t="s">
        <v>75</v>
      </c>
      <c r="K7445" s="1">
        <v>0</v>
      </c>
      <c r="M7445" s="1">
        <v>0</v>
      </c>
      <c r="O7445" s="1">
        <v>0</v>
      </c>
      <c r="Q7445" s="1">
        <v>0</v>
      </c>
      <c r="S7445" s="1">
        <v>0</v>
      </c>
      <c r="U7445" s="1">
        <v>0</v>
      </c>
      <c r="W7445" s="1">
        <v>0</v>
      </c>
      <c r="Y7445" s="1">
        <v>0</v>
      </c>
      <c r="AA7445" s="1">
        <v>0</v>
      </c>
      <c r="AC7445" s="1">
        <v>0</v>
      </c>
      <c r="AE7445" s="1">
        <v>0</v>
      </c>
      <c r="AG7445" s="1">
        <v>1</v>
      </c>
      <c r="AH7445" s="1">
        <v>0</v>
      </c>
    </row>
    <row r="7446" spans="1:34">
      <c r="A7446" s="1" t="s">
        <v>19008</v>
      </c>
      <c r="B7446" s="1" t="s">
        <v>19009</v>
      </c>
      <c r="C7446" s="1" t="s">
        <v>259</v>
      </c>
      <c r="D7446" s="1">
        <v>47</v>
      </c>
      <c r="E7446" s="4">
        <v>44545</v>
      </c>
      <c r="F7446" s="1" t="s">
        <v>19010</v>
      </c>
      <c r="G7446" s="1" t="s">
        <v>72</v>
      </c>
      <c r="H7446" s="1" t="s">
        <v>65</v>
      </c>
      <c r="I7446" s="1">
        <v>0.8</v>
      </c>
      <c r="J7446" s="1" t="s">
        <v>75</v>
      </c>
      <c r="K7446" s="1">
        <v>0</v>
      </c>
      <c r="M7446" s="1">
        <v>0</v>
      </c>
      <c r="O7446" s="1">
        <v>0</v>
      </c>
      <c r="Q7446" s="1">
        <v>0</v>
      </c>
      <c r="S7446" s="1">
        <v>0</v>
      </c>
      <c r="U7446" s="1">
        <v>0</v>
      </c>
      <c r="W7446" s="1">
        <v>0</v>
      </c>
      <c r="Y7446" s="1">
        <v>0</v>
      </c>
      <c r="AA7446" s="1">
        <v>0</v>
      </c>
      <c r="AC7446" s="1">
        <v>0</v>
      </c>
      <c r="AE7446" s="1">
        <v>0</v>
      </c>
      <c r="AG7446" s="1">
        <v>1</v>
      </c>
      <c r="AH7446" s="1">
        <v>0</v>
      </c>
    </row>
    <row r="7447" spans="1:34">
      <c r="A7447" s="1" t="s">
        <v>19011</v>
      </c>
      <c r="B7447" s="1" t="s">
        <v>19012</v>
      </c>
      <c r="C7447" s="1" t="s">
        <v>152</v>
      </c>
      <c r="D7447" s="1">
        <v>5</v>
      </c>
      <c r="E7447" s="1">
        <v>44278</v>
      </c>
      <c r="F7447" s="1" t="s">
        <v>20332</v>
      </c>
      <c r="G7447" s="1" t="s">
        <v>72</v>
      </c>
      <c r="H7447" s="1" t="s">
        <v>65</v>
      </c>
      <c r="I7447" s="1">
        <v>0.6</v>
      </c>
      <c r="J7447" s="1" t="s">
        <v>75</v>
      </c>
      <c r="K7447" s="1">
        <v>0</v>
      </c>
      <c r="M7447" s="1">
        <v>0</v>
      </c>
      <c r="O7447" s="1">
        <v>0</v>
      </c>
      <c r="Q7447" s="1">
        <v>0</v>
      </c>
      <c r="S7447" s="1">
        <v>0</v>
      </c>
      <c r="U7447" s="1">
        <v>0</v>
      </c>
      <c r="W7447" s="1">
        <v>0</v>
      </c>
      <c r="Y7447" s="1">
        <v>0</v>
      </c>
      <c r="AA7447" s="1">
        <v>0</v>
      </c>
      <c r="AC7447" s="1">
        <v>0</v>
      </c>
      <c r="AE7447" s="1">
        <v>0</v>
      </c>
      <c r="AG7447" s="1">
        <v>1</v>
      </c>
      <c r="AH7447" s="1">
        <v>0</v>
      </c>
    </row>
    <row r="7448" spans="1:34">
      <c r="A7448" s="1" t="s">
        <v>19013</v>
      </c>
      <c r="B7448" s="1" t="s">
        <v>19014</v>
      </c>
      <c r="C7448" s="1" t="s">
        <v>167</v>
      </c>
      <c r="D7448" s="1">
        <v>21</v>
      </c>
      <c r="E7448" s="4">
        <v>44672</v>
      </c>
      <c r="F7448" s="1" t="s">
        <v>19015</v>
      </c>
      <c r="G7448" s="1" t="s">
        <v>72</v>
      </c>
      <c r="H7448" s="1" t="s">
        <v>65</v>
      </c>
      <c r="I7448" s="1">
        <v>0.8</v>
      </c>
      <c r="J7448" s="1" t="s">
        <v>75</v>
      </c>
      <c r="K7448" s="1">
        <v>0</v>
      </c>
      <c r="M7448" s="1">
        <v>0</v>
      </c>
      <c r="O7448" s="1">
        <v>0</v>
      </c>
      <c r="Q7448" s="1">
        <v>0</v>
      </c>
      <c r="S7448" s="1">
        <v>0</v>
      </c>
      <c r="U7448" s="1">
        <v>0</v>
      </c>
      <c r="W7448" s="1">
        <v>0</v>
      </c>
      <c r="Y7448" s="1">
        <v>0</v>
      </c>
      <c r="AA7448" s="1">
        <v>0</v>
      </c>
      <c r="AC7448" s="1">
        <v>0</v>
      </c>
      <c r="AE7448" s="1">
        <v>0</v>
      </c>
      <c r="AG7448" s="1">
        <v>1</v>
      </c>
      <c r="AH7448" s="1">
        <v>0</v>
      </c>
    </row>
    <row r="7449" spans="1:34">
      <c r="A7449" s="1" t="s">
        <v>19016</v>
      </c>
      <c r="B7449" s="1" t="s">
        <v>19017</v>
      </c>
      <c r="C7449" s="1" t="s">
        <v>460</v>
      </c>
      <c r="D7449" s="1">
        <v>4</v>
      </c>
      <c r="E7449" s="1">
        <v>44222</v>
      </c>
      <c r="F7449" s="1" t="s">
        <v>20340</v>
      </c>
      <c r="G7449" s="1" t="s">
        <v>20341</v>
      </c>
      <c r="H7449" s="1" t="s">
        <v>73</v>
      </c>
      <c r="I7449" s="1">
        <v>0</v>
      </c>
      <c r="J7449" s="1" t="s">
        <v>81</v>
      </c>
      <c r="K7449" s="1">
        <v>0.45</v>
      </c>
      <c r="L7449" s="1" t="s">
        <v>82</v>
      </c>
      <c r="M7449" s="1">
        <v>0.5</v>
      </c>
      <c r="N7449" s="1" t="s">
        <v>83</v>
      </c>
      <c r="O7449" s="1">
        <v>0.65</v>
      </c>
      <c r="P7449" s="1" t="s">
        <v>84</v>
      </c>
      <c r="Q7449" s="1">
        <v>0.7</v>
      </c>
      <c r="R7449" s="1" t="s">
        <v>85</v>
      </c>
      <c r="S7449" s="1">
        <v>0</v>
      </c>
      <c r="U7449" s="1">
        <v>0</v>
      </c>
      <c r="W7449" s="1">
        <v>0</v>
      </c>
      <c r="Y7449" s="1">
        <v>0</v>
      </c>
      <c r="AA7449" s="1">
        <v>0</v>
      </c>
      <c r="AC7449" s="1">
        <v>0</v>
      </c>
      <c r="AE7449" s="1">
        <v>0</v>
      </c>
      <c r="AG7449" s="1">
        <v>4</v>
      </c>
      <c r="AH7449" s="1">
        <v>15000</v>
      </c>
    </row>
    <row r="7450" spans="1:34">
      <c r="A7450" s="1" t="s">
        <v>19018</v>
      </c>
      <c r="B7450" s="1" t="s">
        <v>19019</v>
      </c>
      <c r="C7450" s="1" t="s">
        <v>152</v>
      </c>
      <c r="H7450" s="1" t="s">
        <v>65</v>
      </c>
      <c r="I7450" s="1" t="s">
        <v>66</v>
      </c>
      <c r="V7450" s="1" t="s">
        <v>67</v>
      </c>
    </row>
    <row r="7451" spans="1:34">
      <c r="A7451" s="1" t="s">
        <v>19020</v>
      </c>
      <c r="B7451" s="1" t="s">
        <v>19021</v>
      </c>
      <c r="C7451" s="1" t="s">
        <v>112</v>
      </c>
      <c r="D7451" s="1">
        <v>2</v>
      </c>
      <c r="E7451" s="4">
        <v>44649</v>
      </c>
      <c r="F7451" s="1" t="s">
        <v>19022</v>
      </c>
      <c r="G7451" s="1" t="s">
        <v>72</v>
      </c>
      <c r="H7451" s="1" t="s">
        <v>65</v>
      </c>
      <c r="I7451" s="1">
        <v>0.8</v>
      </c>
      <c r="J7451" s="1" t="s">
        <v>75</v>
      </c>
      <c r="K7451" s="1">
        <v>0</v>
      </c>
      <c r="M7451" s="1">
        <v>0</v>
      </c>
      <c r="O7451" s="1">
        <v>0</v>
      </c>
      <c r="Q7451" s="1">
        <v>0</v>
      </c>
      <c r="S7451" s="1">
        <v>0</v>
      </c>
      <c r="U7451" s="1">
        <v>0</v>
      </c>
      <c r="W7451" s="1">
        <v>0</v>
      </c>
      <c r="Y7451" s="1">
        <v>0</v>
      </c>
      <c r="AA7451" s="1">
        <v>0</v>
      </c>
      <c r="AC7451" s="1">
        <v>0</v>
      </c>
      <c r="AE7451" s="1">
        <v>0</v>
      </c>
      <c r="AG7451" s="1">
        <v>1</v>
      </c>
      <c r="AH7451" s="1">
        <v>0</v>
      </c>
    </row>
    <row r="7452" spans="1:34">
      <c r="A7452" s="1" t="s">
        <v>19023</v>
      </c>
      <c r="B7452" s="1" t="s">
        <v>19024</v>
      </c>
      <c r="C7452" s="1" t="s">
        <v>680</v>
      </c>
      <c r="D7452" s="1">
        <v>12</v>
      </c>
      <c r="E7452" s="1">
        <v>43553</v>
      </c>
      <c r="F7452" s="1" t="s">
        <v>20332</v>
      </c>
      <c r="G7452" s="1" t="s">
        <v>72</v>
      </c>
      <c r="H7452" s="1" t="s">
        <v>73</v>
      </c>
      <c r="I7452" s="1">
        <v>0</v>
      </c>
      <c r="J7452" s="1" t="s">
        <v>89</v>
      </c>
      <c r="K7452" s="1">
        <v>0.8</v>
      </c>
      <c r="L7452" s="1" t="s">
        <v>75</v>
      </c>
      <c r="M7452" s="1">
        <v>0</v>
      </c>
      <c r="O7452" s="1">
        <v>0</v>
      </c>
      <c r="Q7452" s="1">
        <v>0</v>
      </c>
      <c r="S7452" s="1">
        <v>0</v>
      </c>
      <c r="U7452" s="1">
        <v>0</v>
      </c>
      <c r="W7452" s="1">
        <v>0</v>
      </c>
      <c r="Y7452" s="1">
        <v>0</v>
      </c>
      <c r="AA7452" s="1">
        <v>0</v>
      </c>
      <c r="AC7452" s="1">
        <v>0</v>
      </c>
      <c r="AE7452" s="1">
        <v>0</v>
      </c>
      <c r="AG7452" s="1">
        <v>2</v>
      </c>
      <c r="AH7452" s="1">
        <v>12000</v>
      </c>
    </row>
    <row r="7453" spans="1:34">
      <c r="A7453" s="1" t="s">
        <v>19025</v>
      </c>
      <c r="B7453" s="1" t="s">
        <v>19026</v>
      </c>
      <c r="C7453" s="1" t="s">
        <v>460</v>
      </c>
      <c r="D7453" s="1">
        <v>11</v>
      </c>
      <c r="E7453" s="4">
        <v>44712</v>
      </c>
      <c r="F7453" s="1" t="s">
        <v>19027</v>
      </c>
      <c r="G7453" s="1" t="s">
        <v>72</v>
      </c>
      <c r="H7453" s="1" t="s">
        <v>73</v>
      </c>
      <c r="I7453" s="1">
        <v>0</v>
      </c>
      <c r="J7453" s="1" t="s">
        <v>74</v>
      </c>
      <c r="K7453" s="1">
        <v>0.8</v>
      </c>
      <c r="L7453" s="1" t="s">
        <v>75</v>
      </c>
      <c r="M7453" s="1">
        <v>0</v>
      </c>
      <c r="O7453" s="1">
        <v>0</v>
      </c>
      <c r="Q7453" s="1">
        <v>0</v>
      </c>
      <c r="S7453" s="1">
        <v>0</v>
      </c>
      <c r="U7453" s="1">
        <v>0</v>
      </c>
      <c r="W7453" s="1">
        <v>0</v>
      </c>
      <c r="Y7453" s="1">
        <v>0</v>
      </c>
      <c r="AA7453" s="1">
        <v>0</v>
      </c>
      <c r="AC7453" s="1">
        <v>0</v>
      </c>
      <c r="AE7453" s="1">
        <v>0</v>
      </c>
      <c r="AG7453" s="1">
        <v>2</v>
      </c>
      <c r="AH7453" s="1">
        <v>10000</v>
      </c>
    </row>
    <row r="7454" spans="1:34">
      <c r="A7454" s="1" t="s">
        <v>19028</v>
      </c>
      <c r="B7454" s="1" t="s">
        <v>19029</v>
      </c>
      <c r="C7454" s="1" t="s">
        <v>378</v>
      </c>
      <c r="D7454" s="1">
        <v>1</v>
      </c>
      <c r="E7454" s="4">
        <v>44635</v>
      </c>
      <c r="F7454" s="1" t="s">
        <v>19030</v>
      </c>
      <c r="G7454" s="1" t="s">
        <v>72</v>
      </c>
      <c r="H7454" s="1" t="s">
        <v>65</v>
      </c>
      <c r="I7454" s="1">
        <v>0.8</v>
      </c>
      <c r="J7454" s="1" t="s">
        <v>75</v>
      </c>
      <c r="K7454" s="1">
        <v>0</v>
      </c>
      <c r="M7454" s="1">
        <v>0</v>
      </c>
      <c r="O7454" s="1">
        <v>0</v>
      </c>
      <c r="Q7454" s="1">
        <v>0</v>
      </c>
      <c r="S7454" s="1">
        <v>0</v>
      </c>
      <c r="U7454" s="1">
        <v>0</v>
      </c>
      <c r="W7454" s="1">
        <v>0</v>
      </c>
      <c r="Y7454" s="1">
        <v>0</v>
      </c>
      <c r="AA7454" s="1">
        <v>0</v>
      </c>
      <c r="AC7454" s="1">
        <v>0</v>
      </c>
      <c r="AE7454" s="1">
        <v>0</v>
      </c>
      <c r="AG7454" s="1">
        <v>1</v>
      </c>
      <c r="AH7454" s="1">
        <v>0</v>
      </c>
    </row>
    <row r="7455" spans="1:34">
      <c r="A7455" s="1" t="s">
        <v>19031</v>
      </c>
      <c r="B7455" s="1" t="s">
        <v>19032</v>
      </c>
      <c r="C7455" s="1" t="s">
        <v>159</v>
      </c>
      <c r="D7455" s="1">
        <v>54</v>
      </c>
      <c r="E7455" s="1">
        <v>41057</v>
      </c>
      <c r="F7455" s="1" t="s">
        <v>20340</v>
      </c>
      <c r="G7455" s="1" t="s">
        <v>20341</v>
      </c>
      <c r="H7455" s="1" t="s">
        <v>73</v>
      </c>
      <c r="I7455" s="1">
        <v>0</v>
      </c>
      <c r="J7455" s="1" t="s">
        <v>89</v>
      </c>
      <c r="K7455" s="1">
        <v>0.65</v>
      </c>
      <c r="L7455" s="1" t="s">
        <v>82</v>
      </c>
      <c r="M7455" s="1">
        <v>0.66</v>
      </c>
      <c r="N7455" s="1" t="s">
        <v>83</v>
      </c>
      <c r="O7455" s="1">
        <v>0.7</v>
      </c>
      <c r="P7455" s="1" t="s">
        <v>84</v>
      </c>
      <c r="Q7455" s="1">
        <v>0.71</v>
      </c>
      <c r="R7455" s="1" t="s">
        <v>85</v>
      </c>
      <c r="S7455" s="1">
        <v>0</v>
      </c>
      <c r="U7455" s="1">
        <v>0</v>
      </c>
      <c r="W7455" s="1">
        <v>0</v>
      </c>
      <c r="Y7455" s="1">
        <v>0</v>
      </c>
      <c r="AA7455" s="1">
        <v>0</v>
      </c>
      <c r="AC7455" s="1">
        <v>0</v>
      </c>
      <c r="AE7455" s="1">
        <v>0</v>
      </c>
      <c r="AG7455" s="1">
        <v>4</v>
      </c>
      <c r="AH7455" s="1">
        <v>12000</v>
      </c>
    </row>
    <row r="7456" spans="1:34">
      <c r="A7456" s="1" t="s">
        <v>19033</v>
      </c>
      <c r="B7456" s="1" t="s">
        <v>19034</v>
      </c>
      <c r="C7456" s="1" t="s">
        <v>212</v>
      </c>
      <c r="D7456" s="1">
        <v>14</v>
      </c>
      <c r="E7456" s="4">
        <v>44705</v>
      </c>
      <c r="F7456" s="1" t="s">
        <v>19035</v>
      </c>
      <c r="G7456" s="1" t="s">
        <v>80</v>
      </c>
      <c r="H7456" s="1" t="s">
        <v>73</v>
      </c>
      <c r="I7456" s="1">
        <v>0</v>
      </c>
      <c r="J7456" s="1" t="s">
        <v>434</v>
      </c>
      <c r="K7456" s="1">
        <v>0.5</v>
      </c>
      <c r="L7456" s="1" t="s">
        <v>82</v>
      </c>
      <c r="M7456" s="1">
        <v>0.6</v>
      </c>
      <c r="N7456" s="1" t="s">
        <v>83</v>
      </c>
      <c r="O7456" s="1">
        <v>0.7</v>
      </c>
      <c r="P7456" s="1" t="s">
        <v>84</v>
      </c>
      <c r="Q7456" s="1">
        <v>0.8</v>
      </c>
      <c r="R7456" s="1" t="s">
        <v>85</v>
      </c>
      <c r="S7456" s="1">
        <v>0</v>
      </c>
      <c r="U7456" s="1">
        <v>0</v>
      </c>
      <c r="W7456" s="1">
        <v>0</v>
      </c>
      <c r="Y7456" s="1">
        <v>0</v>
      </c>
      <c r="AA7456" s="1">
        <v>0</v>
      </c>
      <c r="AC7456" s="1">
        <v>0</v>
      </c>
      <c r="AE7456" s="1">
        <v>0</v>
      </c>
      <c r="AG7456" s="1">
        <v>4</v>
      </c>
      <c r="AH7456" s="1">
        <v>7500</v>
      </c>
    </row>
    <row r="7457" spans="1:34">
      <c r="A7457" s="1" t="s">
        <v>19036</v>
      </c>
      <c r="B7457" s="1" t="s">
        <v>19037</v>
      </c>
      <c r="C7457" s="1" t="s">
        <v>135</v>
      </c>
      <c r="D7457" s="1">
        <v>18</v>
      </c>
      <c r="E7457" s="1">
        <v>44678</v>
      </c>
      <c r="F7457" s="1" t="s">
        <v>20866</v>
      </c>
      <c r="G7457" s="1" t="s">
        <v>80</v>
      </c>
      <c r="H7457" s="1" t="s">
        <v>73</v>
      </c>
      <c r="I7457" s="1">
        <v>0</v>
      </c>
      <c r="J7457" s="1" t="s">
        <v>74</v>
      </c>
      <c r="K7457" s="1">
        <v>0.45</v>
      </c>
      <c r="L7457" s="1" t="s">
        <v>82</v>
      </c>
      <c r="M7457" s="1">
        <v>0.6</v>
      </c>
      <c r="N7457" s="1" t="s">
        <v>83</v>
      </c>
      <c r="O7457" s="1">
        <v>0.7</v>
      </c>
      <c r="P7457" s="1" t="s">
        <v>84</v>
      </c>
      <c r="Q7457" s="1">
        <v>0.8</v>
      </c>
      <c r="R7457" s="1" t="s">
        <v>85</v>
      </c>
      <c r="S7457" s="1">
        <v>0</v>
      </c>
      <c r="U7457" s="1">
        <v>0</v>
      </c>
      <c r="W7457" s="1">
        <v>0</v>
      </c>
      <c r="Y7457" s="1">
        <v>0</v>
      </c>
      <c r="AA7457" s="1">
        <v>0</v>
      </c>
      <c r="AC7457" s="1">
        <v>0</v>
      </c>
      <c r="AE7457" s="1">
        <v>0</v>
      </c>
      <c r="AG7457" s="1">
        <v>4</v>
      </c>
      <c r="AH7457" s="1">
        <v>10000</v>
      </c>
    </row>
    <row r="7458" spans="1:34">
      <c r="A7458" s="1" t="s">
        <v>19038</v>
      </c>
      <c r="B7458" s="1" t="s">
        <v>19039</v>
      </c>
      <c r="C7458" s="1" t="s">
        <v>255</v>
      </c>
      <c r="D7458" s="1">
        <v>47</v>
      </c>
      <c r="E7458" s="4">
        <v>44560</v>
      </c>
      <c r="F7458" s="1" t="s">
        <v>19040</v>
      </c>
      <c r="G7458" s="1" t="s">
        <v>72</v>
      </c>
      <c r="H7458" s="1" t="s">
        <v>65</v>
      </c>
      <c r="I7458" s="1">
        <v>0.5</v>
      </c>
      <c r="J7458" s="1" t="s">
        <v>75</v>
      </c>
      <c r="K7458" s="1">
        <v>0</v>
      </c>
      <c r="M7458" s="1">
        <v>0</v>
      </c>
      <c r="O7458" s="1">
        <v>0</v>
      </c>
      <c r="Q7458" s="1">
        <v>0</v>
      </c>
      <c r="S7458" s="1">
        <v>0</v>
      </c>
      <c r="U7458" s="1">
        <v>0</v>
      </c>
      <c r="W7458" s="1">
        <v>0</v>
      </c>
      <c r="Y7458" s="1">
        <v>0</v>
      </c>
      <c r="AA7458" s="1">
        <v>0</v>
      </c>
      <c r="AC7458" s="1">
        <v>0</v>
      </c>
      <c r="AE7458" s="1">
        <v>0</v>
      </c>
      <c r="AG7458" s="1">
        <v>1</v>
      </c>
      <c r="AH7458" s="1">
        <v>0</v>
      </c>
    </row>
    <row r="7459" spans="1:34">
      <c r="A7459" s="1" t="s">
        <v>19041</v>
      </c>
      <c r="B7459" s="1" t="s">
        <v>19042</v>
      </c>
      <c r="C7459" s="1" t="s">
        <v>259</v>
      </c>
      <c r="D7459" s="1">
        <v>2</v>
      </c>
      <c r="E7459" s="4">
        <v>44680</v>
      </c>
      <c r="F7459" s="1" t="s">
        <v>19043</v>
      </c>
      <c r="G7459" s="1" t="s">
        <v>80</v>
      </c>
      <c r="H7459" s="1" t="s">
        <v>65</v>
      </c>
      <c r="I7459" s="1">
        <v>0.8</v>
      </c>
      <c r="J7459" s="1" t="s">
        <v>75</v>
      </c>
      <c r="K7459" s="1">
        <v>0</v>
      </c>
      <c r="M7459" s="1">
        <v>0</v>
      </c>
      <c r="O7459" s="1">
        <v>0</v>
      </c>
      <c r="Q7459" s="1">
        <v>0</v>
      </c>
      <c r="S7459" s="1">
        <v>0</v>
      </c>
      <c r="U7459" s="1">
        <v>0</v>
      </c>
      <c r="W7459" s="1">
        <v>0</v>
      </c>
      <c r="Y7459" s="1">
        <v>0</v>
      </c>
      <c r="AA7459" s="1">
        <v>0</v>
      </c>
      <c r="AC7459" s="1">
        <v>0</v>
      </c>
      <c r="AE7459" s="1">
        <v>0</v>
      </c>
      <c r="AG7459" s="1">
        <v>1</v>
      </c>
      <c r="AH7459" s="1">
        <v>0</v>
      </c>
    </row>
    <row r="7460" spans="1:34">
      <c r="A7460" s="1" t="s">
        <v>19044</v>
      </c>
      <c r="B7460" s="1" t="s">
        <v>19045</v>
      </c>
      <c r="C7460" s="1" t="s">
        <v>460</v>
      </c>
      <c r="D7460" s="1">
        <v>48</v>
      </c>
      <c r="E7460" s="4">
        <v>44550</v>
      </c>
      <c r="F7460" s="1" t="s">
        <v>19046</v>
      </c>
      <c r="G7460" s="1" t="s">
        <v>72</v>
      </c>
      <c r="H7460" s="1" t="s">
        <v>73</v>
      </c>
      <c r="I7460" s="1">
        <v>0</v>
      </c>
      <c r="J7460" s="1" t="s">
        <v>81</v>
      </c>
      <c r="K7460" s="1">
        <v>0.8</v>
      </c>
      <c r="L7460" s="1" t="s">
        <v>75</v>
      </c>
      <c r="M7460" s="1">
        <v>0</v>
      </c>
      <c r="O7460" s="1">
        <v>0</v>
      </c>
      <c r="Q7460" s="1">
        <v>0</v>
      </c>
      <c r="S7460" s="1">
        <v>0</v>
      </c>
      <c r="U7460" s="1">
        <v>0</v>
      </c>
      <c r="W7460" s="1">
        <v>0</v>
      </c>
      <c r="Y7460" s="1">
        <v>0</v>
      </c>
      <c r="AA7460" s="1">
        <v>0</v>
      </c>
      <c r="AC7460" s="1">
        <v>0</v>
      </c>
      <c r="AE7460" s="1">
        <v>0</v>
      </c>
      <c r="AG7460" s="1">
        <v>2</v>
      </c>
      <c r="AH7460" s="1">
        <v>15000</v>
      </c>
    </row>
    <row r="7461" spans="1:34">
      <c r="A7461" s="1" t="s">
        <v>19047</v>
      </c>
      <c r="B7461" s="1" t="s">
        <v>19048</v>
      </c>
      <c r="C7461" s="1" t="s">
        <v>636</v>
      </c>
      <c r="D7461" s="1">
        <v>22</v>
      </c>
      <c r="E7461" s="1">
        <v>43941</v>
      </c>
      <c r="F7461" s="1" t="s">
        <v>20332</v>
      </c>
      <c r="G7461" s="1" t="s">
        <v>72</v>
      </c>
      <c r="H7461" s="1" t="s">
        <v>73</v>
      </c>
      <c r="I7461" s="1">
        <v>0</v>
      </c>
      <c r="J7461" s="1" t="s">
        <v>425</v>
      </c>
      <c r="K7461" s="1">
        <v>0.75</v>
      </c>
      <c r="L7461" s="1" t="s">
        <v>75</v>
      </c>
      <c r="M7461" s="1">
        <v>0</v>
      </c>
      <c r="O7461" s="1">
        <v>0</v>
      </c>
      <c r="Q7461" s="1">
        <v>0</v>
      </c>
      <c r="S7461" s="1">
        <v>0</v>
      </c>
      <c r="U7461" s="1">
        <v>0</v>
      </c>
      <c r="W7461" s="1">
        <v>0</v>
      </c>
      <c r="Y7461" s="1">
        <v>0</v>
      </c>
      <c r="AA7461" s="1">
        <v>0</v>
      </c>
      <c r="AC7461" s="1">
        <v>0</v>
      </c>
      <c r="AE7461" s="1">
        <v>0</v>
      </c>
      <c r="AG7461" s="1">
        <v>2</v>
      </c>
      <c r="AH7461" s="1">
        <v>13000</v>
      </c>
    </row>
    <row r="7462" spans="1:34">
      <c r="A7462" s="1" t="s">
        <v>19049</v>
      </c>
      <c r="B7462" s="1" t="s">
        <v>19050</v>
      </c>
      <c r="C7462" s="1" t="s">
        <v>255</v>
      </c>
      <c r="D7462" s="1">
        <v>37</v>
      </c>
      <c r="E7462" s="4">
        <v>44553</v>
      </c>
      <c r="F7462" s="1" t="s">
        <v>19051</v>
      </c>
      <c r="G7462" s="1" t="s">
        <v>72</v>
      </c>
      <c r="H7462" s="1" t="s">
        <v>65</v>
      </c>
      <c r="I7462" s="1">
        <v>0.75</v>
      </c>
      <c r="J7462" s="1" t="s">
        <v>75</v>
      </c>
      <c r="K7462" s="1">
        <v>0</v>
      </c>
      <c r="M7462" s="1">
        <v>0</v>
      </c>
      <c r="O7462" s="1">
        <v>0</v>
      </c>
      <c r="Q7462" s="1">
        <v>0</v>
      </c>
      <c r="S7462" s="1">
        <v>0</v>
      </c>
      <c r="U7462" s="1">
        <v>0</v>
      </c>
      <c r="W7462" s="1">
        <v>0</v>
      </c>
      <c r="Y7462" s="1">
        <v>0</v>
      </c>
      <c r="AA7462" s="1">
        <v>0</v>
      </c>
      <c r="AC7462" s="1">
        <v>0</v>
      </c>
      <c r="AE7462" s="1">
        <v>0</v>
      </c>
      <c r="AG7462" s="1">
        <v>1</v>
      </c>
      <c r="AH7462" s="1">
        <v>0</v>
      </c>
    </row>
    <row r="7463" spans="1:34">
      <c r="A7463" s="1" t="s">
        <v>19052</v>
      </c>
      <c r="B7463" s="1" t="s">
        <v>19053</v>
      </c>
      <c r="C7463" s="1" t="s">
        <v>129</v>
      </c>
      <c r="D7463" s="1">
        <v>12</v>
      </c>
      <c r="E7463" s="4">
        <v>44712</v>
      </c>
      <c r="F7463" s="1" t="s">
        <v>19054</v>
      </c>
      <c r="G7463" s="1" t="s">
        <v>72</v>
      </c>
      <c r="H7463" s="1" t="s">
        <v>73</v>
      </c>
      <c r="I7463" s="1">
        <v>0</v>
      </c>
      <c r="J7463" s="1" t="s">
        <v>74</v>
      </c>
      <c r="K7463" s="1">
        <v>0.8</v>
      </c>
      <c r="L7463" s="1" t="s">
        <v>75</v>
      </c>
      <c r="M7463" s="1">
        <v>0</v>
      </c>
      <c r="O7463" s="1">
        <v>0</v>
      </c>
      <c r="Q7463" s="1">
        <v>0</v>
      </c>
      <c r="S7463" s="1">
        <v>0</v>
      </c>
      <c r="U7463" s="1">
        <v>0</v>
      </c>
      <c r="W7463" s="1">
        <v>0</v>
      </c>
      <c r="Y7463" s="1">
        <v>0</v>
      </c>
      <c r="AA7463" s="1">
        <v>0</v>
      </c>
      <c r="AC7463" s="1">
        <v>0</v>
      </c>
      <c r="AE7463" s="1">
        <v>0</v>
      </c>
      <c r="AG7463" s="1">
        <v>2</v>
      </c>
      <c r="AH7463" s="1">
        <v>10000</v>
      </c>
    </row>
    <row r="7464" spans="1:34">
      <c r="A7464" s="1" t="s">
        <v>19055</v>
      </c>
      <c r="B7464" s="1" t="s">
        <v>19056</v>
      </c>
      <c r="C7464" s="1" t="s">
        <v>146</v>
      </c>
      <c r="D7464" s="1">
        <v>7</v>
      </c>
      <c r="E7464" s="1">
        <v>44110</v>
      </c>
      <c r="F7464" s="1" t="s">
        <v>20332</v>
      </c>
      <c r="G7464" s="1" t="s">
        <v>72</v>
      </c>
      <c r="H7464" s="1" t="s">
        <v>65</v>
      </c>
      <c r="I7464" s="1">
        <v>0.8</v>
      </c>
      <c r="J7464" s="1" t="s">
        <v>75</v>
      </c>
      <c r="K7464" s="1">
        <v>0</v>
      </c>
      <c r="M7464" s="1">
        <v>0</v>
      </c>
      <c r="O7464" s="1">
        <v>0</v>
      </c>
      <c r="Q7464" s="1">
        <v>0</v>
      </c>
      <c r="S7464" s="1">
        <v>0</v>
      </c>
      <c r="U7464" s="1">
        <v>0</v>
      </c>
      <c r="W7464" s="1">
        <v>0</v>
      </c>
      <c r="Y7464" s="1">
        <v>0</v>
      </c>
      <c r="AA7464" s="1">
        <v>0</v>
      </c>
      <c r="AC7464" s="1">
        <v>0</v>
      </c>
      <c r="AE7464" s="1">
        <v>0</v>
      </c>
      <c r="AG7464" s="1">
        <v>1</v>
      </c>
      <c r="AH7464" s="1">
        <v>0</v>
      </c>
    </row>
    <row r="7465" spans="1:34">
      <c r="A7465" s="1" t="s">
        <v>19057</v>
      </c>
      <c r="B7465" s="1" t="s">
        <v>19058</v>
      </c>
      <c r="C7465" s="1" t="s">
        <v>533</v>
      </c>
      <c r="H7465" s="1" t="s">
        <v>65</v>
      </c>
      <c r="I7465" s="1" t="s">
        <v>66</v>
      </c>
      <c r="V7465" s="1" t="s">
        <v>67</v>
      </c>
    </row>
    <row r="7466" spans="1:34">
      <c r="A7466" s="1" t="s">
        <v>19059</v>
      </c>
      <c r="B7466" s="1" t="s">
        <v>19060</v>
      </c>
      <c r="C7466" s="1" t="s">
        <v>1334</v>
      </c>
      <c r="D7466" s="1">
        <v>113</v>
      </c>
      <c r="E7466" s="4">
        <v>44558</v>
      </c>
      <c r="F7466" s="1" t="s">
        <v>19061</v>
      </c>
      <c r="G7466" s="1" t="s">
        <v>72</v>
      </c>
      <c r="H7466" s="1" t="s">
        <v>65</v>
      </c>
      <c r="I7466" s="1">
        <v>0.8</v>
      </c>
      <c r="J7466" s="1" t="s">
        <v>75</v>
      </c>
      <c r="K7466" s="1">
        <v>0</v>
      </c>
      <c r="M7466" s="1">
        <v>0</v>
      </c>
      <c r="O7466" s="1">
        <v>0</v>
      </c>
      <c r="Q7466" s="1">
        <v>0</v>
      </c>
      <c r="S7466" s="1">
        <v>0</v>
      </c>
      <c r="U7466" s="1">
        <v>0</v>
      </c>
      <c r="W7466" s="1">
        <v>0</v>
      </c>
      <c r="Y7466" s="1">
        <v>0</v>
      </c>
      <c r="AA7466" s="1">
        <v>0</v>
      </c>
      <c r="AC7466" s="1">
        <v>0</v>
      </c>
      <c r="AE7466" s="1">
        <v>0</v>
      </c>
      <c r="AG7466" s="1">
        <v>1</v>
      </c>
      <c r="AH7466" s="1">
        <v>0</v>
      </c>
    </row>
    <row r="7467" spans="1:34">
      <c r="A7467" s="1" t="s">
        <v>19062</v>
      </c>
      <c r="B7467" s="1" t="s">
        <v>19063</v>
      </c>
      <c r="C7467" s="1" t="s">
        <v>306</v>
      </c>
      <c r="D7467" s="1">
        <v>19</v>
      </c>
      <c r="E7467" s="4">
        <v>44657</v>
      </c>
      <c r="F7467" s="1" t="s">
        <v>19064</v>
      </c>
      <c r="G7467" s="1" t="s">
        <v>80</v>
      </c>
      <c r="H7467" s="1" t="s">
        <v>73</v>
      </c>
      <c r="I7467" s="1">
        <v>0</v>
      </c>
      <c r="J7467" s="1" t="s">
        <v>81</v>
      </c>
      <c r="K7467" s="1">
        <v>0.6</v>
      </c>
      <c r="L7467" s="1" t="s">
        <v>82</v>
      </c>
      <c r="M7467" s="1">
        <v>0.65</v>
      </c>
      <c r="N7467" s="1" t="s">
        <v>83</v>
      </c>
      <c r="O7467" s="1">
        <v>0.7</v>
      </c>
      <c r="P7467" s="1" t="s">
        <v>84</v>
      </c>
      <c r="Q7467" s="1">
        <v>0.75</v>
      </c>
      <c r="R7467" s="1" t="s">
        <v>85</v>
      </c>
      <c r="S7467" s="1">
        <v>0</v>
      </c>
      <c r="U7467" s="1">
        <v>0</v>
      </c>
      <c r="W7467" s="1">
        <v>0</v>
      </c>
      <c r="Y7467" s="1">
        <v>0</v>
      </c>
      <c r="AA7467" s="1">
        <v>0</v>
      </c>
      <c r="AC7467" s="1">
        <v>0</v>
      </c>
      <c r="AE7467" s="1">
        <v>0</v>
      </c>
      <c r="AG7467" s="1">
        <v>4</v>
      </c>
      <c r="AH7467" s="1">
        <v>15000</v>
      </c>
    </row>
    <row r="7468" spans="1:34">
      <c r="A7468" s="1" t="s">
        <v>19065</v>
      </c>
      <c r="B7468" s="1" t="s">
        <v>19066</v>
      </c>
      <c r="C7468" s="1" t="s">
        <v>112</v>
      </c>
      <c r="D7468" s="1">
        <v>29</v>
      </c>
      <c r="E7468" s="4">
        <v>44712</v>
      </c>
      <c r="F7468" s="1" t="s">
        <v>19067</v>
      </c>
      <c r="G7468" s="1" t="s">
        <v>80</v>
      </c>
      <c r="H7468" s="1" t="s">
        <v>73</v>
      </c>
      <c r="I7468" s="1">
        <v>0</v>
      </c>
      <c r="J7468" s="1" t="s">
        <v>6340</v>
      </c>
      <c r="K7468" s="1">
        <v>0.8</v>
      </c>
      <c r="L7468" s="1" t="s">
        <v>75</v>
      </c>
      <c r="M7468" s="1">
        <v>0</v>
      </c>
      <c r="O7468" s="1">
        <v>0</v>
      </c>
      <c r="Q7468" s="1">
        <v>0</v>
      </c>
      <c r="S7468" s="1">
        <v>0</v>
      </c>
      <c r="U7468" s="1">
        <v>0</v>
      </c>
      <c r="W7468" s="1">
        <v>0</v>
      </c>
      <c r="Y7468" s="1">
        <v>0</v>
      </c>
      <c r="AA7468" s="1">
        <v>0</v>
      </c>
      <c r="AC7468" s="1">
        <v>0</v>
      </c>
      <c r="AE7468" s="1">
        <v>0</v>
      </c>
      <c r="AG7468" s="1">
        <v>2</v>
      </c>
      <c r="AH7468" s="1">
        <v>8499.99</v>
      </c>
    </row>
    <row r="7469" spans="1:34">
      <c r="A7469" s="1" t="s">
        <v>19068</v>
      </c>
      <c r="B7469" s="1" t="s">
        <v>19069</v>
      </c>
      <c r="C7469" s="1" t="s">
        <v>108</v>
      </c>
      <c r="D7469" s="1">
        <v>46</v>
      </c>
      <c r="E7469" s="4">
        <v>44489</v>
      </c>
      <c r="F7469" s="1" t="s">
        <v>19070</v>
      </c>
      <c r="G7469" s="1" t="s">
        <v>72</v>
      </c>
      <c r="H7469" s="1" t="s">
        <v>73</v>
      </c>
      <c r="I7469" s="1">
        <v>0</v>
      </c>
      <c r="J7469" s="1" t="s">
        <v>74</v>
      </c>
      <c r="K7469" s="1">
        <v>0.8</v>
      </c>
      <c r="L7469" s="1" t="s">
        <v>75</v>
      </c>
      <c r="M7469" s="1">
        <v>0</v>
      </c>
      <c r="O7469" s="1">
        <v>0</v>
      </c>
      <c r="Q7469" s="1">
        <v>0</v>
      </c>
      <c r="S7469" s="1">
        <v>0</v>
      </c>
      <c r="U7469" s="1">
        <v>0</v>
      </c>
      <c r="W7469" s="1">
        <v>0</v>
      </c>
      <c r="Y7469" s="1">
        <v>0</v>
      </c>
      <c r="AA7469" s="1">
        <v>0</v>
      </c>
      <c r="AC7469" s="1">
        <v>0</v>
      </c>
      <c r="AE7469" s="1">
        <v>0</v>
      </c>
      <c r="AG7469" s="1">
        <v>2</v>
      </c>
      <c r="AH7469" s="1">
        <v>10000</v>
      </c>
    </row>
    <row r="7470" spans="1:34">
      <c r="A7470" s="1" t="s">
        <v>19071</v>
      </c>
      <c r="B7470" s="1" t="s">
        <v>19072</v>
      </c>
      <c r="C7470" s="1" t="s">
        <v>146</v>
      </c>
      <c r="D7470" s="1">
        <v>6</v>
      </c>
      <c r="E7470" s="1">
        <v>44035</v>
      </c>
      <c r="F7470" s="1" t="s">
        <v>20332</v>
      </c>
      <c r="G7470" s="1" t="s">
        <v>72</v>
      </c>
      <c r="H7470" s="1" t="s">
        <v>73</v>
      </c>
      <c r="I7470" s="1">
        <v>0</v>
      </c>
      <c r="J7470" s="1" t="s">
        <v>434</v>
      </c>
      <c r="K7470" s="1">
        <v>0.7</v>
      </c>
      <c r="L7470" s="1" t="s">
        <v>75</v>
      </c>
      <c r="M7470" s="1">
        <v>0</v>
      </c>
      <c r="O7470" s="1">
        <v>0</v>
      </c>
      <c r="Q7470" s="1">
        <v>0</v>
      </c>
      <c r="S7470" s="1">
        <v>0</v>
      </c>
      <c r="U7470" s="1">
        <v>0</v>
      </c>
      <c r="W7470" s="1">
        <v>0</v>
      </c>
      <c r="Y7470" s="1">
        <v>0</v>
      </c>
      <c r="AA7470" s="1">
        <v>0</v>
      </c>
      <c r="AC7470" s="1">
        <v>0</v>
      </c>
      <c r="AE7470" s="1">
        <v>0</v>
      </c>
      <c r="AG7470" s="1">
        <v>2</v>
      </c>
      <c r="AH7470" s="1">
        <v>7500</v>
      </c>
    </row>
    <row r="7471" spans="1:34">
      <c r="A7471" s="1" t="s">
        <v>19073</v>
      </c>
      <c r="B7471" s="1" t="s">
        <v>19074</v>
      </c>
      <c r="C7471" s="1" t="s">
        <v>334</v>
      </c>
      <c r="D7471" s="1">
        <v>17</v>
      </c>
      <c r="E7471" s="1">
        <v>42734</v>
      </c>
      <c r="F7471" s="1" t="s">
        <v>20332</v>
      </c>
      <c r="G7471" s="1" t="s">
        <v>72</v>
      </c>
      <c r="H7471" s="1" t="s">
        <v>65</v>
      </c>
      <c r="I7471" s="1">
        <v>0.8</v>
      </c>
      <c r="J7471" s="1" t="s">
        <v>75</v>
      </c>
      <c r="K7471" s="1">
        <v>0</v>
      </c>
      <c r="M7471" s="1">
        <v>0</v>
      </c>
      <c r="O7471" s="1">
        <v>0</v>
      </c>
      <c r="Q7471" s="1">
        <v>0</v>
      </c>
      <c r="S7471" s="1">
        <v>0</v>
      </c>
      <c r="U7471" s="1">
        <v>0</v>
      </c>
      <c r="W7471" s="1">
        <v>0</v>
      </c>
      <c r="Y7471" s="1">
        <v>0</v>
      </c>
      <c r="AA7471" s="1">
        <v>0</v>
      </c>
      <c r="AC7471" s="1">
        <v>0</v>
      </c>
      <c r="AE7471" s="1">
        <v>0</v>
      </c>
      <c r="AG7471" s="1">
        <v>1</v>
      </c>
      <c r="AH7471" s="1">
        <v>0</v>
      </c>
    </row>
    <row r="7472" spans="1:34">
      <c r="A7472" s="1" t="s">
        <v>19075</v>
      </c>
      <c r="B7472" s="1" t="s">
        <v>19076</v>
      </c>
      <c r="C7472" s="1" t="s">
        <v>132</v>
      </c>
      <c r="D7472" s="1">
        <v>16</v>
      </c>
      <c r="E7472" s="1">
        <v>39126</v>
      </c>
      <c r="F7472" s="1" t="s">
        <v>20332</v>
      </c>
      <c r="G7472" s="1" t="s">
        <v>72</v>
      </c>
      <c r="H7472" s="1" t="s">
        <v>73</v>
      </c>
      <c r="I7472" s="1">
        <v>0</v>
      </c>
      <c r="J7472" s="1" t="s">
        <v>74</v>
      </c>
      <c r="K7472" s="1">
        <v>0.8</v>
      </c>
      <c r="L7472" s="1" t="s">
        <v>75</v>
      </c>
      <c r="M7472" s="1">
        <v>0</v>
      </c>
      <c r="O7472" s="1">
        <v>0</v>
      </c>
      <c r="Q7472" s="1">
        <v>0</v>
      </c>
      <c r="S7472" s="1">
        <v>0</v>
      </c>
      <c r="U7472" s="1">
        <v>0</v>
      </c>
      <c r="W7472" s="1">
        <v>0</v>
      </c>
      <c r="Y7472" s="1">
        <v>0</v>
      </c>
      <c r="AA7472" s="1">
        <v>0</v>
      </c>
      <c r="AC7472" s="1">
        <v>0</v>
      </c>
      <c r="AE7472" s="1">
        <v>0</v>
      </c>
      <c r="AG7472" s="1">
        <v>2</v>
      </c>
      <c r="AH7472" s="1">
        <v>10000</v>
      </c>
    </row>
    <row r="7473" spans="1:34">
      <c r="A7473" s="1" t="s">
        <v>19077</v>
      </c>
      <c r="B7473" s="1" t="s">
        <v>19078</v>
      </c>
      <c r="C7473" s="1" t="s">
        <v>95</v>
      </c>
      <c r="D7473" s="1">
        <v>14</v>
      </c>
      <c r="E7473" s="1">
        <v>44006</v>
      </c>
      <c r="F7473" s="1" t="s">
        <v>20332</v>
      </c>
      <c r="G7473" s="1" t="s">
        <v>72</v>
      </c>
      <c r="H7473" s="1" t="s">
        <v>65</v>
      </c>
      <c r="I7473" s="1">
        <v>0.8</v>
      </c>
      <c r="J7473" s="1" t="s">
        <v>75</v>
      </c>
      <c r="K7473" s="1">
        <v>0</v>
      </c>
      <c r="M7473" s="1">
        <v>0</v>
      </c>
      <c r="O7473" s="1">
        <v>0</v>
      </c>
      <c r="Q7473" s="1">
        <v>0</v>
      </c>
      <c r="S7473" s="1">
        <v>0</v>
      </c>
      <c r="U7473" s="1">
        <v>0</v>
      </c>
      <c r="W7473" s="1">
        <v>0</v>
      </c>
      <c r="Y7473" s="1">
        <v>0</v>
      </c>
      <c r="AA7473" s="1">
        <v>0</v>
      </c>
      <c r="AC7473" s="1">
        <v>0</v>
      </c>
      <c r="AE7473" s="1">
        <v>0</v>
      </c>
      <c r="AG7473" s="1">
        <v>1</v>
      </c>
      <c r="AH7473" s="1">
        <v>0</v>
      </c>
    </row>
    <row r="7474" spans="1:34">
      <c r="A7474" s="1" t="s">
        <v>19079</v>
      </c>
      <c r="B7474" s="1" t="s">
        <v>19080</v>
      </c>
      <c r="C7474" s="1" t="s">
        <v>65</v>
      </c>
      <c r="D7474" s="1">
        <v>6</v>
      </c>
      <c r="E7474" s="1">
        <v>44679</v>
      </c>
      <c r="F7474" s="1" t="s">
        <v>20867</v>
      </c>
      <c r="G7474" s="1" t="s">
        <v>72</v>
      </c>
      <c r="H7474" s="1" t="s">
        <v>73</v>
      </c>
      <c r="I7474" s="1">
        <v>0</v>
      </c>
      <c r="J7474" s="1" t="s">
        <v>81</v>
      </c>
      <c r="K7474" s="1">
        <v>0.45</v>
      </c>
      <c r="L7474" s="1" t="s">
        <v>75</v>
      </c>
      <c r="M7474" s="1">
        <v>0</v>
      </c>
      <c r="O7474" s="1">
        <v>0</v>
      </c>
      <c r="Q7474" s="1">
        <v>0</v>
      </c>
      <c r="S7474" s="1">
        <v>0</v>
      </c>
      <c r="U7474" s="1">
        <v>0</v>
      </c>
      <c r="W7474" s="1">
        <v>0</v>
      </c>
      <c r="Y7474" s="1">
        <v>0</v>
      </c>
      <c r="AA7474" s="1">
        <v>0</v>
      </c>
      <c r="AC7474" s="1">
        <v>0</v>
      </c>
      <c r="AE7474" s="1">
        <v>0</v>
      </c>
      <c r="AG7474" s="1">
        <v>2</v>
      </c>
      <c r="AH7474" s="1">
        <v>15000</v>
      </c>
    </row>
    <row r="7475" spans="1:34">
      <c r="A7475" s="1" t="s">
        <v>19081</v>
      </c>
      <c r="B7475" s="1" t="s">
        <v>19082</v>
      </c>
      <c r="C7475" s="1" t="s">
        <v>238</v>
      </c>
      <c r="D7475" s="1">
        <v>16</v>
      </c>
      <c r="E7475" s="1">
        <v>42194</v>
      </c>
      <c r="F7475" s="1" t="s">
        <v>20332</v>
      </c>
      <c r="G7475" s="1" t="s">
        <v>72</v>
      </c>
      <c r="H7475" s="1" t="s">
        <v>65</v>
      </c>
      <c r="I7475" s="1">
        <v>0.6</v>
      </c>
      <c r="J7475" s="1" t="s">
        <v>75</v>
      </c>
      <c r="K7475" s="1">
        <v>0</v>
      </c>
      <c r="M7475" s="1">
        <v>0</v>
      </c>
      <c r="O7475" s="1">
        <v>0</v>
      </c>
      <c r="Q7475" s="1">
        <v>0</v>
      </c>
      <c r="S7475" s="1">
        <v>0</v>
      </c>
      <c r="U7475" s="1">
        <v>0</v>
      </c>
      <c r="W7475" s="1">
        <v>0</v>
      </c>
      <c r="Y7475" s="1">
        <v>0</v>
      </c>
      <c r="AA7475" s="1">
        <v>0</v>
      </c>
      <c r="AC7475" s="1">
        <v>0</v>
      </c>
      <c r="AE7475" s="1">
        <v>0</v>
      </c>
      <c r="AG7475" s="1">
        <v>1</v>
      </c>
      <c r="AH7475" s="1">
        <v>0</v>
      </c>
    </row>
    <row r="7476" spans="1:34">
      <c r="A7476" s="1" t="s">
        <v>19083</v>
      </c>
      <c r="B7476" s="1" t="s">
        <v>19084</v>
      </c>
      <c r="C7476" s="1" t="s">
        <v>1331</v>
      </c>
      <c r="D7476" s="1">
        <v>9</v>
      </c>
      <c r="E7476" s="4">
        <v>44655</v>
      </c>
      <c r="F7476" s="1" t="s">
        <v>19085</v>
      </c>
      <c r="G7476" s="1" t="s">
        <v>80</v>
      </c>
      <c r="H7476" s="1" t="s">
        <v>73</v>
      </c>
      <c r="I7476" s="1">
        <v>0</v>
      </c>
      <c r="J7476" s="1" t="s">
        <v>19086</v>
      </c>
      <c r="K7476" s="1">
        <v>0.68</v>
      </c>
      <c r="L7476" s="1" t="s">
        <v>82</v>
      </c>
      <c r="M7476" s="1">
        <v>0.76</v>
      </c>
      <c r="N7476" s="1" t="s">
        <v>83</v>
      </c>
      <c r="O7476" s="1">
        <v>0.79</v>
      </c>
      <c r="P7476" s="1" t="s">
        <v>84</v>
      </c>
      <c r="Q7476" s="1">
        <v>0.8</v>
      </c>
      <c r="R7476" s="1" t="s">
        <v>85</v>
      </c>
      <c r="S7476" s="1">
        <v>0</v>
      </c>
      <c r="U7476" s="1">
        <v>0</v>
      </c>
      <c r="W7476" s="1">
        <v>0</v>
      </c>
      <c r="Y7476" s="1">
        <v>0</v>
      </c>
      <c r="AA7476" s="1">
        <v>0</v>
      </c>
      <c r="AC7476" s="1">
        <v>0</v>
      </c>
      <c r="AE7476" s="1">
        <v>0</v>
      </c>
      <c r="AG7476" s="1">
        <v>6</v>
      </c>
      <c r="AH7476" s="1">
        <v>0</v>
      </c>
    </row>
    <row r="7477" spans="1:34">
      <c r="A7477" s="1" t="s">
        <v>19087</v>
      </c>
      <c r="B7477" s="1" t="s">
        <v>19088</v>
      </c>
      <c r="C7477" s="1" t="s">
        <v>228</v>
      </c>
      <c r="D7477" s="1">
        <v>15</v>
      </c>
      <c r="E7477" s="4">
        <v>44650</v>
      </c>
      <c r="F7477" s="1" t="s">
        <v>19089</v>
      </c>
      <c r="G7477" s="1" t="s">
        <v>72</v>
      </c>
      <c r="H7477" s="1" t="s">
        <v>65</v>
      </c>
      <c r="I7477" s="1">
        <v>0.8</v>
      </c>
      <c r="J7477" s="1" t="s">
        <v>75</v>
      </c>
      <c r="K7477" s="1">
        <v>0</v>
      </c>
      <c r="M7477" s="1">
        <v>0</v>
      </c>
      <c r="O7477" s="1">
        <v>0</v>
      </c>
      <c r="Q7477" s="1">
        <v>0</v>
      </c>
      <c r="S7477" s="1">
        <v>0</v>
      </c>
      <c r="U7477" s="1">
        <v>0</v>
      </c>
      <c r="W7477" s="1">
        <v>0</v>
      </c>
      <c r="Y7477" s="1">
        <v>0</v>
      </c>
      <c r="AA7477" s="1">
        <v>0</v>
      </c>
      <c r="AC7477" s="1">
        <v>0</v>
      </c>
      <c r="AE7477" s="1">
        <v>0</v>
      </c>
      <c r="AG7477" s="1">
        <v>1</v>
      </c>
      <c r="AH7477" s="1">
        <v>0</v>
      </c>
    </row>
    <row r="7478" spans="1:34">
      <c r="A7478" s="1" t="s">
        <v>19090</v>
      </c>
      <c r="B7478" s="1" t="s">
        <v>19091</v>
      </c>
      <c r="C7478" s="1" t="s">
        <v>365</v>
      </c>
      <c r="D7478" s="1">
        <v>2</v>
      </c>
      <c r="E7478" s="4">
        <v>44642</v>
      </c>
      <c r="F7478" s="1" t="s">
        <v>19092</v>
      </c>
      <c r="G7478" s="1" t="s">
        <v>72</v>
      </c>
      <c r="H7478" s="1" t="s">
        <v>73</v>
      </c>
      <c r="I7478" s="1">
        <v>0</v>
      </c>
      <c r="J7478" s="1" t="s">
        <v>187</v>
      </c>
      <c r="K7478" s="1">
        <v>0.8</v>
      </c>
      <c r="L7478" s="1" t="s">
        <v>75</v>
      </c>
      <c r="M7478" s="1">
        <v>0</v>
      </c>
      <c r="O7478" s="1">
        <v>0</v>
      </c>
      <c r="Q7478" s="1">
        <v>0</v>
      </c>
      <c r="S7478" s="1">
        <v>0</v>
      </c>
      <c r="U7478" s="1">
        <v>0</v>
      </c>
      <c r="W7478" s="1">
        <v>0</v>
      </c>
      <c r="Y7478" s="1">
        <v>0</v>
      </c>
      <c r="AA7478" s="1">
        <v>0</v>
      </c>
      <c r="AC7478" s="1">
        <v>0</v>
      </c>
      <c r="AE7478" s="1">
        <v>0</v>
      </c>
      <c r="AG7478" s="1">
        <v>2</v>
      </c>
      <c r="AH7478" s="1">
        <v>9000</v>
      </c>
    </row>
    <row r="7479" spans="1:34">
      <c r="A7479" s="1" t="s">
        <v>19093</v>
      </c>
      <c r="B7479" s="1" t="s">
        <v>19094</v>
      </c>
      <c r="C7479" s="1" t="s">
        <v>626</v>
      </c>
      <c r="D7479" s="1">
        <v>54</v>
      </c>
      <c r="E7479" s="4">
        <v>44557</v>
      </c>
      <c r="F7479" s="1" t="s">
        <v>19095</v>
      </c>
      <c r="G7479" s="1" t="s">
        <v>72</v>
      </c>
      <c r="H7479" s="1" t="s">
        <v>65</v>
      </c>
      <c r="I7479" s="1">
        <v>0.2</v>
      </c>
      <c r="J7479" s="1" t="s">
        <v>75</v>
      </c>
      <c r="K7479" s="1">
        <v>0</v>
      </c>
      <c r="M7479" s="1">
        <v>0</v>
      </c>
      <c r="O7479" s="1">
        <v>0</v>
      </c>
      <c r="Q7479" s="1">
        <v>0</v>
      </c>
      <c r="S7479" s="1">
        <v>0</v>
      </c>
      <c r="U7479" s="1">
        <v>0</v>
      </c>
      <c r="W7479" s="1">
        <v>0</v>
      </c>
      <c r="Y7479" s="1">
        <v>0</v>
      </c>
      <c r="AA7479" s="1">
        <v>0</v>
      </c>
      <c r="AC7479" s="1">
        <v>0</v>
      </c>
      <c r="AE7479" s="1">
        <v>0</v>
      </c>
      <c r="AG7479" s="1">
        <v>1</v>
      </c>
      <c r="AH7479" s="1">
        <v>0</v>
      </c>
    </row>
    <row r="7480" spans="1:34">
      <c r="A7480" s="1" t="s">
        <v>19096</v>
      </c>
      <c r="B7480" s="1" t="s">
        <v>19097</v>
      </c>
      <c r="C7480" s="1" t="s">
        <v>259</v>
      </c>
      <c r="D7480" s="1">
        <v>3</v>
      </c>
      <c r="E7480" s="1">
        <v>44616</v>
      </c>
      <c r="F7480" s="1" t="s">
        <v>20868</v>
      </c>
      <c r="G7480" s="1" t="s">
        <v>72</v>
      </c>
      <c r="H7480" s="1" t="s">
        <v>65</v>
      </c>
      <c r="I7480" s="1">
        <v>0.5</v>
      </c>
      <c r="J7480" s="1" t="s">
        <v>75</v>
      </c>
      <c r="K7480" s="1">
        <v>0</v>
      </c>
      <c r="M7480" s="1">
        <v>0</v>
      </c>
      <c r="O7480" s="1">
        <v>0</v>
      </c>
      <c r="Q7480" s="1">
        <v>0</v>
      </c>
      <c r="S7480" s="1">
        <v>0</v>
      </c>
      <c r="U7480" s="1">
        <v>0</v>
      </c>
      <c r="W7480" s="1">
        <v>0</v>
      </c>
      <c r="Y7480" s="1">
        <v>0</v>
      </c>
      <c r="AA7480" s="1">
        <v>0</v>
      </c>
      <c r="AC7480" s="1">
        <v>0</v>
      </c>
      <c r="AE7480" s="1">
        <v>0</v>
      </c>
      <c r="AG7480" s="1">
        <v>1</v>
      </c>
      <c r="AH7480" s="1">
        <v>0</v>
      </c>
    </row>
    <row r="7481" spans="1:34">
      <c r="A7481" s="1" t="s">
        <v>19098</v>
      </c>
      <c r="B7481" s="1" t="s">
        <v>19099</v>
      </c>
      <c r="C7481" s="1" t="s">
        <v>108</v>
      </c>
      <c r="D7481" s="1">
        <v>23</v>
      </c>
      <c r="E7481" s="1">
        <v>38752</v>
      </c>
      <c r="F7481" s="1" t="s">
        <v>20332</v>
      </c>
      <c r="G7481" s="1" t="s">
        <v>72</v>
      </c>
      <c r="H7481" s="1" t="s">
        <v>65</v>
      </c>
      <c r="I7481" s="1">
        <v>0.5</v>
      </c>
      <c r="J7481" s="1" t="s">
        <v>75</v>
      </c>
      <c r="K7481" s="1">
        <v>0</v>
      </c>
      <c r="M7481" s="1">
        <v>0</v>
      </c>
      <c r="O7481" s="1">
        <v>0</v>
      </c>
      <c r="Q7481" s="1">
        <v>0</v>
      </c>
      <c r="S7481" s="1">
        <v>0</v>
      </c>
      <c r="U7481" s="1">
        <v>0</v>
      </c>
      <c r="W7481" s="1">
        <v>0</v>
      </c>
      <c r="Y7481" s="1">
        <v>0</v>
      </c>
      <c r="AA7481" s="1">
        <v>0</v>
      </c>
      <c r="AC7481" s="1">
        <v>0</v>
      </c>
      <c r="AE7481" s="1">
        <v>0</v>
      </c>
      <c r="AG7481" s="1">
        <v>1</v>
      </c>
      <c r="AH7481" s="1">
        <v>0</v>
      </c>
    </row>
    <row r="7482" spans="1:34">
      <c r="A7482" s="1" t="s">
        <v>19100</v>
      </c>
      <c r="B7482" s="1" t="s">
        <v>19101</v>
      </c>
      <c r="C7482" s="1" t="s">
        <v>101</v>
      </c>
      <c r="D7482" s="1">
        <v>36</v>
      </c>
      <c r="E7482" s="4">
        <v>44560</v>
      </c>
      <c r="F7482" s="1" t="s">
        <v>19102</v>
      </c>
      <c r="G7482" s="1" t="s">
        <v>72</v>
      </c>
      <c r="H7482" s="1" t="s">
        <v>65</v>
      </c>
      <c r="I7482" s="1">
        <v>0.5</v>
      </c>
      <c r="J7482" s="1" t="s">
        <v>75</v>
      </c>
      <c r="K7482" s="1">
        <v>0</v>
      </c>
      <c r="M7482" s="1">
        <v>0</v>
      </c>
      <c r="O7482" s="1">
        <v>0</v>
      </c>
      <c r="Q7482" s="1">
        <v>0</v>
      </c>
      <c r="S7482" s="1">
        <v>0</v>
      </c>
      <c r="U7482" s="1">
        <v>0</v>
      </c>
      <c r="W7482" s="1">
        <v>0</v>
      </c>
      <c r="Y7482" s="1">
        <v>0</v>
      </c>
      <c r="AA7482" s="1">
        <v>0</v>
      </c>
      <c r="AC7482" s="1">
        <v>0</v>
      </c>
      <c r="AE7482" s="1">
        <v>0</v>
      </c>
      <c r="AG7482" s="1">
        <v>1</v>
      </c>
      <c r="AH7482" s="1">
        <v>0</v>
      </c>
    </row>
    <row r="7483" spans="1:34">
      <c r="A7483" s="1" t="s">
        <v>19103</v>
      </c>
      <c r="B7483" s="1" t="s">
        <v>19104</v>
      </c>
      <c r="C7483" s="1" t="s">
        <v>129</v>
      </c>
      <c r="D7483" s="1">
        <v>20</v>
      </c>
      <c r="E7483" s="1">
        <v>44452</v>
      </c>
      <c r="F7483" s="1" t="s">
        <v>20332</v>
      </c>
      <c r="G7483" s="1" t="s">
        <v>72</v>
      </c>
      <c r="H7483" s="1" t="s">
        <v>65</v>
      </c>
      <c r="I7483" s="1">
        <v>0.8</v>
      </c>
      <c r="J7483" s="1" t="s">
        <v>75</v>
      </c>
      <c r="K7483" s="1">
        <v>0</v>
      </c>
      <c r="M7483" s="1">
        <v>0</v>
      </c>
      <c r="O7483" s="1">
        <v>0</v>
      </c>
      <c r="Q7483" s="1">
        <v>0</v>
      </c>
      <c r="S7483" s="1">
        <v>0</v>
      </c>
      <c r="U7483" s="1">
        <v>0</v>
      </c>
      <c r="W7483" s="1">
        <v>0</v>
      </c>
      <c r="Y7483" s="1">
        <v>0</v>
      </c>
      <c r="AA7483" s="1">
        <v>0</v>
      </c>
      <c r="AC7483" s="1">
        <v>0</v>
      </c>
      <c r="AE7483" s="1">
        <v>0</v>
      </c>
      <c r="AG7483" s="1">
        <v>1</v>
      </c>
      <c r="AH7483" s="1">
        <v>0</v>
      </c>
    </row>
    <row r="7484" spans="1:34">
      <c r="A7484" s="1" t="s">
        <v>19105</v>
      </c>
      <c r="B7484" s="1" t="s">
        <v>19106</v>
      </c>
      <c r="C7484" s="1" t="s">
        <v>212</v>
      </c>
      <c r="H7484" s="1" t="s">
        <v>65</v>
      </c>
      <c r="I7484" s="1" t="s">
        <v>66</v>
      </c>
      <c r="V7484" s="1" t="s">
        <v>67</v>
      </c>
    </row>
    <row r="7485" spans="1:34">
      <c r="A7485" s="1" t="s">
        <v>19107</v>
      </c>
      <c r="B7485" s="1" t="s">
        <v>19108</v>
      </c>
      <c r="C7485" s="1" t="s">
        <v>78</v>
      </c>
      <c r="D7485" s="1">
        <v>6</v>
      </c>
      <c r="E7485" s="4">
        <v>44678</v>
      </c>
      <c r="F7485" s="1" t="s">
        <v>19109</v>
      </c>
      <c r="G7485" s="1" t="s">
        <v>80</v>
      </c>
      <c r="H7485" s="1" t="s">
        <v>73</v>
      </c>
      <c r="I7485" s="1">
        <v>0</v>
      </c>
      <c r="J7485" s="1" t="s">
        <v>397</v>
      </c>
      <c r="K7485" s="1">
        <v>0.2</v>
      </c>
      <c r="L7485" s="1" t="s">
        <v>82</v>
      </c>
      <c r="M7485" s="1">
        <v>0.32</v>
      </c>
      <c r="N7485" s="1" t="s">
        <v>83</v>
      </c>
      <c r="O7485" s="1">
        <v>0.7</v>
      </c>
      <c r="P7485" s="1" t="s">
        <v>84</v>
      </c>
      <c r="Q7485" s="1">
        <v>0.8</v>
      </c>
      <c r="R7485" s="1" t="s">
        <v>85</v>
      </c>
      <c r="S7485" s="1">
        <v>0</v>
      </c>
      <c r="U7485" s="1">
        <v>0</v>
      </c>
      <c r="W7485" s="1">
        <v>0</v>
      </c>
      <c r="Y7485" s="1">
        <v>0</v>
      </c>
      <c r="AA7485" s="1">
        <v>0</v>
      </c>
      <c r="AC7485" s="1">
        <v>0</v>
      </c>
      <c r="AE7485" s="1">
        <v>0</v>
      </c>
      <c r="AG7485" s="1">
        <v>4</v>
      </c>
      <c r="AH7485" s="1">
        <v>8000</v>
      </c>
    </row>
    <row r="7486" spans="1:34">
      <c r="A7486" s="1" t="s">
        <v>19110</v>
      </c>
      <c r="B7486" s="1" t="s">
        <v>19111</v>
      </c>
      <c r="C7486" s="1" t="s">
        <v>981</v>
      </c>
      <c r="D7486" s="1">
        <v>22</v>
      </c>
      <c r="E7486" s="4">
        <v>44704</v>
      </c>
      <c r="F7486" s="1" t="s">
        <v>19112</v>
      </c>
      <c r="G7486" s="1" t="s">
        <v>72</v>
      </c>
      <c r="H7486" s="1" t="s">
        <v>65</v>
      </c>
      <c r="I7486" s="1">
        <v>0.8</v>
      </c>
      <c r="J7486" s="1" t="s">
        <v>75</v>
      </c>
      <c r="K7486" s="1">
        <v>0</v>
      </c>
      <c r="M7486" s="1">
        <v>0</v>
      </c>
      <c r="O7486" s="1">
        <v>0</v>
      </c>
      <c r="Q7486" s="1">
        <v>0</v>
      </c>
      <c r="S7486" s="1">
        <v>0</v>
      </c>
      <c r="U7486" s="1">
        <v>0</v>
      </c>
      <c r="W7486" s="1">
        <v>0</v>
      </c>
      <c r="Y7486" s="1">
        <v>0</v>
      </c>
      <c r="AA7486" s="1">
        <v>0</v>
      </c>
      <c r="AC7486" s="1">
        <v>0</v>
      </c>
      <c r="AE7486" s="1">
        <v>0</v>
      </c>
      <c r="AG7486" s="1">
        <v>1</v>
      </c>
      <c r="AH7486" s="1">
        <v>0</v>
      </c>
    </row>
    <row r="7487" spans="1:34">
      <c r="A7487" s="1" t="s">
        <v>19113</v>
      </c>
      <c r="B7487" s="1" t="s">
        <v>19114</v>
      </c>
      <c r="C7487" s="1" t="s">
        <v>225</v>
      </c>
      <c r="D7487" s="1">
        <v>34</v>
      </c>
      <c r="E7487" s="1">
        <v>44548</v>
      </c>
      <c r="F7487" s="1" t="s">
        <v>20869</v>
      </c>
      <c r="G7487" s="1" t="s">
        <v>72</v>
      </c>
      <c r="H7487" s="1" t="s">
        <v>65</v>
      </c>
      <c r="I7487" s="1">
        <v>0.8</v>
      </c>
      <c r="J7487" s="1" t="s">
        <v>75</v>
      </c>
      <c r="K7487" s="1">
        <v>0</v>
      </c>
      <c r="M7487" s="1">
        <v>0</v>
      </c>
      <c r="O7487" s="1">
        <v>0</v>
      </c>
      <c r="Q7487" s="1">
        <v>0</v>
      </c>
      <c r="S7487" s="1">
        <v>0</v>
      </c>
      <c r="U7487" s="1">
        <v>0</v>
      </c>
      <c r="W7487" s="1">
        <v>0</v>
      </c>
      <c r="Y7487" s="1">
        <v>0</v>
      </c>
      <c r="AA7487" s="1">
        <v>0</v>
      </c>
      <c r="AC7487" s="1">
        <v>0</v>
      </c>
      <c r="AE7487" s="1">
        <v>0</v>
      </c>
      <c r="AG7487" s="1">
        <v>1</v>
      </c>
      <c r="AH7487" s="1">
        <v>0</v>
      </c>
    </row>
    <row r="7488" spans="1:34">
      <c r="A7488" s="1" t="s">
        <v>19115</v>
      </c>
      <c r="B7488" s="1" t="s">
        <v>19116</v>
      </c>
      <c r="C7488" s="1" t="s">
        <v>365</v>
      </c>
      <c r="D7488" s="1">
        <v>14</v>
      </c>
      <c r="E7488" s="1">
        <v>41018</v>
      </c>
      <c r="F7488" s="1" t="s">
        <v>20332</v>
      </c>
      <c r="G7488" s="1" t="s">
        <v>72</v>
      </c>
      <c r="H7488" s="1" t="s">
        <v>73</v>
      </c>
      <c r="I7488" s="1">
        <v>0</v>
      </c>
      <c r="J7488" s="1" t="s">
        <v>74</v>
      </c>
      <c r="K7488" s="1">
        <v>0.8</v>
      </c>
      <c r="L7488" s="1" t="s">
        <v>75</v>
      </c>
      <c r="M7488" s="1">
        <v>0</v>
      </c>
      <c r="O7488" s="1">
        <v>0</v>
      </c>
      <c r="Q7488" s="1">
        <v>0</v>
      </c>
      <c r="S7488" s="1">
        <v>0</v>
      </c>
      <c r="U7488" s="1">
        <v>0</v>
      </c>
      <c r="W7488" s="1">
        <v>0</v>
      </c>
      <c r="Y7488" s="1">
        <v>0</v>
      </c>
      <c r="AA7488" s="1">
        <v>0</v>
      </c>
      <c r="AC7488" s="1">
        <v>0</v>
      </c>
      <c r="AE7488" s="1">
        <v>0</v>
      </c>
      <c r="AG7488" s="1">
        <v>2</v>
      </c>
      <c r="AH7488" s="1">
        <v>10000</v>
      </c>
    </row>
    <row r="7489" spans="1:34">
      <c r="A7489" s="1" t="s">
        <v>19117</v>
      </c>
      <c r="B7489" s="1" t="s">
        <v>19118</v>
      </c>
      <c r="C7489" s="1" t="s">
        <v>101</v>
      </c>
      <c r="D7489" s="1">
        <v>15</v>
      </c>
      <c r="E7489" s="1">
        <v>42808</v>
      </c>
      <c r="F7489" s="1" t="s">
        <v>20332</v>
      </c>
      <c r="G7489" s="1" t="s">
        <v>72</v>
      </c>
      <c r="H7489" s="1" t="s">
        <v>73</v>
      </c>
      <c r="I7489" s="1">
        <v>0</v>
      </c>
      <c r="J7489" s="1" t="s">
        <v>74</v>
      </c>
      <c r="K7489" s="1">
        <v>0.5</v>
      </c>
      <c r="L7489" s="1" t="s">
        <v>75</v>
      </c>
      <c r="M7489" s="1">
        <v>0</v>
      </c>
      <c r="O7489" s="1">
        <v>0</v>
      </c>
      <c r="Q7489" s="1">
        <v>0</v>
      </c>
      <c r="S7489" s="1">
        <v>0</v>
      </c>
      <c r="U7489" s="1">
        <v>0</v>
      </c>
      <c r="W7489" s="1">
        <v>0</v>
      </c>
      <c r="Y7489" s="1">
        <v>0</v>
      </c>
      <c r="AA7489" s="1">
        <v>0</v>
      </c>
      <c r="AC7489" s="1">
        <v>0</v>
      </c>
      <c r="AE7489" s="1">
        <v>0</v>
      </c>
      <c r="AG7489" s="1">
        <v>2</v>
      </c>
      <c r="AH7489" s="1">
        <v>10000</v>
      </c>
    </row>
    <row r="7490" spans="1:34">
      <c r="A7490" s="1" t="s">
        <v>19119</v>
      </c>
      <c r="B7490" s="1" t="s">
        <v>19120</v>
      </c>
      <c r="C7490" s="1" t="s">
        <v>101</v>
      </c>
      <c r="D7490" s="1">
        <v>4</v>
      </c>
      <c r="E7490" s="1">
        <v>39165</v>
      </c>
      <c r="F7490" s="1" t="s">
        <v>20332</v>
      </c>
      <c r="G7490" s="1" t="s">
        <v>1003</v>
      </c>
      <c r="H7490" s="1" t="s">
        <v>65</v>
      </c>
      <c r="I7490" s="1">
        <v>0</v>
      </c>
      <c r="J7490" s="1" t="s">
        <v>75</v>
      </c>
      <c r="K7490" s="1">
        <v>0</v>
      </c>
      <c r="M7490" s="1">
        <v>0</v>
      </c>
      <c r="O7490" s="1">
        <v>0</v>
      </c>
      <c r="Q7490" s="1">
        <v>0</v>
      </c>
      <c r="S7490" s="1">
        <v>0</v>
      </c>
      <c r="U7490" s="1">
        <v>0</v>
      </c>
      <c r="W7490" s="1">
        <v>0</v>
      </c>
      <c r="Y7490" s="1">
        <v>0</v>
      </c>
      <c r="AA7490" s="1">
        <v>0</v>
      </c>
      <c r="AC7490" s="1">
        <v>0</v>
      </c>
      <c r="AE7490" s="1">
        <v>0</v>
      </c>
      <c r="AG7490" s="1">
        <v>1</v>
      </c>
      <c r="AH7490" s="1">
        <v>0</v>
      </c>
    </row>
    <row r="7491" spans="1:34">
      <c r="A7491" s="1" t="s">
        <v>19121</v>
      </c>
      <c r="B7491" s="1" t="s">
        <v>19122</v>
      </c>
      <c r="C7491" s="1" t="s">
        <v>287</v>
      </c>
      <c r="D7491" s="1">
        <v>4</v>
      </c>
      <c r="E7491" s="4">
        <v>44642</v>
      </c>
      <c r="F7491" s="1" t="s">
        <v>19123</v>
      </c>
      <c r="G7491" s="1" t="s">
        <v>72</v>
      </c>
      <c r="H7491" s="1" t="s">
        <v>73</v>
      </c>
      <c r="I7491" s="1">
        <v>0</v>
      </c>
      <c r="J7491" s="1" t="s">
        <v>19124</v>
      </c>
      <c r="K7491" s="1">
        <v>0.7</v>
      </c>
      <c r="L7491" s="1" t="s">
        <v>75</v>
      </c>
      <c r="M7491" s="1">
        <v>0</v>
      </c>
      <c r="O7491" s="1">
        <v>0</v>
      </c>
      <c r="Q7491" s="1">
        <v>0</v>
      </c>
      <c r="S7491" s="1">
        <v>0</v>
      </c>
      <c r="U7491" s="1">
        <v>0</v>
      </c>
      <c r="W7491" s="1">
        <v>0</v>
      </c>
      <c r="Y7491" s="1">
        <v>0</v>
      </c>
      <c r="AA7491" s="1">
        <v>0</v>
      </c>
      <c r="AC7491" s="1">
        <v>0</v>
      </c>
      <c r="AE7491" s="1">
        <v>0</v>
      </c>
      <c r="AG7491" s="1">
        <v>5</v>
      </c>
      <c r="AH7491" s="1">
        <v>0</v>
      </c>
    </row>
    <row r="7492" spans="1:34">
      <c r="A7492" s="1" t="s">
        <v>19125</v>
      </c>
      <c r="B7492" s="1" t="s">
        <v>19126</v>
      </c>
      <c r="C7492" s="1" t="s">
        <v>64</v>
      </c>
      <c r="D7492" s="1">
        <v>2</v>
      </c>
      <c r="E7492" s="4">
        <v>44651</v>
      </c>
      <c r="F7492" s="1" t="s">
        <v>19127</v>
      </c>
      <c r="G7492" s="1" t="s">
        <v>80</v>
      </c>
      <c r="H7492" s="1" t="s">
        <v>65</v>
      </c>
      <c r="I7492" s="1">
        <v>0.7</v>
      </c>
      <c r="J7492" s="1" t="s">
        <v>75</v>
      </c>
      <c r="K7492" s="1">
        <v>0</v>
      </c>
      <c r="M7492" s="1">
        <v>0</v>
      </c>
      <c r="O7492" s="1">
        <v>0</v>
      </c>
      <c r="Q7492" s="1">
        <v>0</v>
      </c>
      <c r="S7492" s="1">
        <v>0</v>
      </c>
      <c r="U7492" s="1">
        <v>0</v>
      </c>
      <c r="W7492" s="1">
        <v>0</v>
      </c>
      <c r="Y7492" s="1">
        <v>0</v>
      </c>
      <c r="AA7492" s="1">
        <v>0</v>
      </c>
      <c r="AC7492" s="1">
        <v>0</v>
      </c>
      <c r="AE7492" s="1">
        <v>0</v>
      </c>
      <c r="AG7492" s="1">
        <v>1</v>
      </c>
      <c r="AH7492" s="1">
        <v>0</v>
      </c>
    </row>
    <row r="7493" spans="1:34">
      <c r="A7493" s="1" t="s">
        <v>19128</v>
      </c>
      <c r="B7493" s="1" t="s">
        <v>19129</v>
      </c>
      <c r="C7493" s="1" t="s">
        <v>255</v>
      </c>
      <c r="D7493" s="1">
        <v>4</v>
      </c>
      <c r="E7493" s="4">
        <v>44679</v>
      </c>
      <c r="F7493" s="1" t="s">
        <v>19130</v>
      </c>
      <c r="G7493" s="1" t="s">
        <v>80</v>
      </c>
      <c r="H7493" s="1" t="s">
        <v>65</v>
      </c>
      <c r="I7493" s="1">
        <v>0.5</v>
      </c>
      <c r="J7493" s="1" t="s">
        <v>75</v>
      </c>
      <c r="K7493" s="1">
        <v>0</v>
      </c>
      <c r="M7493" s="1">
        <v>0</v>
      </c>
      <c r="O7493" s="1">
        <v>0</v>
      </c>
      <c r="Q7493" s="1">
        <v>0</v>
      </c>
      <c r="S7493" s="1">
        <v>0</v>
      </c>
      <c r="U7493" s="1">
        <v>0</v>
      </c>
      <c r="W7493" s="1">
        <v>0</v>
      </c>
      <c r="Y7493" s="1">
        <v>0</v>
      </c>
      <c r="AA7493" s="1">
        <v>0</v>
      </c>
      <c r="AC7493" s="1">
        <v>0</v>
      </c>
      <c r="AE7493" s="1">
        <v>0</v>
      </c>
      <c r="AG7493" s="1">
        <v>1</v>
      </c>
      <c r="AH7493" s="1">
        <v>0</v>
      </c>
    </row>
    <row r="7494" spans="1:34">
      <c r="A7494" s="1" t="s">
        <v>19131</v>
      </c>
      <c r="B7494" s="1" t="s">
        <v>19132</v>
      </c>
      <c r="C7494" s="1" t="s">
        <v>337</v>
      </c>
      <c r="D7494" s="1">
        <v>30</v>
      </c>
      <c r="E7494" s="4">
        <v>44552</v>
      </c>
      <c r="F7494" s="1" t="s">
        <v>19133</v>
      </c>
      <c r="G7494" s="1" t="s">
        <v>72</v>
      </c>
      <c r="H7494" s="1" t="s">
        <v>65</v>
      </c>
      <c r="I7494" s="1">
        <v>0.7</v>
      </c>
      <c r="J7494" s="1" t="s">
        <v>75</v>
      </c>
      <c r="K7494" s="1">
        <v>0</v>
      </c>
      <c r="M7494" s="1">
        <v>0</v>
      </c>
      <c r="O7494" s="1">
        <v>0</v>
      </c>
      <c r="Q7494" s="1">
        <v>0</v>
      </c>
      <c r="S7494" s="1">
        <v>0</v>
      </c>
      <c r="U7494" s="1">
        <v>0</v>
      </c>
      <c r="W7494" s="1">
        <v>0</v>
      </c>
      <c r="Y7494" s="1">
        <v>0</v>
      </c>
      <c r="AA7494" s="1">
        <v>0</v>
      </c>
      <c r="AC7494" s="1">
        <v>0</v>
      </c>
      <c r="AE7494" s="1">
        <v>0</v>
      </c>
      <c r="AG7494" s="1">
        <v>1</v>
      </c>
      <c r="AH7494" s="1">
        <v>0</v>
      </c>
    </row>
    <row r="7495" spans="1:34">
      <c r="A7495" s="1" t="s">
        <v>19134</v>
      </c>
      <c r="B7495" s="1" t="s">
        <v>19135</v>
      </c>
      <c r="C7495" s="1" t="s">
        <v>199</v>
      </c>
      <c r="D7495" s="1">
        <v>3</v>
      </c>
      <c r="E7495" s="4">
        <v>44615</v>
      </c>
      <c r="F7495" s="1" t="s">
        <v>19136</v>
      </c>
      <c r="G7495" s="1" t="s">
        <v>72</v>
      </c>
      <c r="H7495" s="1" t="s">
        <v>65</v>
      </c>
      <c r="I7495" s="1">
        <v>0.8</v>
      </c>
      <c r="J7495" s="1" t="s">
        <v>75</v>
      </c>
      <c r="K7495" s="1">
        <v>0</v>
      </c>
      <c r="M7495" s="1">
        <v>0</v>
      </c>
      <c r="O7495" s="1">
        <v>0</v>
      </c>
      <c r="Q7495" s="1">
        <v>0</v>
      </c>
      <c r="S7495" s="1">
        <v>0</v>
      </c>
      <c r="U7495" s="1">
        <v>0</v>
      </c>
      <c r="W7495" s="1">
        <v>0</v>
      </c>
      <c r="Y7495" s="1">
        <v>0</v>
      </c>
      <c r="AA7495" s="1">
        <v>0</v>
      </c>
      <c r="AC7495" s="1">
        <v>0</v>
      </c>
      <c r="AE7495" s="1">
        <v>0</v>
      </c>
      <c r="AG7495" s="1">
        <v>1</v>
      </c>
      <c r="AH7495" s="1">
        <v>0</v>
      </c>
    </row>
    <row r="7496" spans="1:34">
      <c r="A7496" s="1" t="s">
        <v>19137</v>
      </c>
      <c r="B7496" s="1" t="s">
        <v>19138</v>
      </c>
      <c r="C7496" s="1" t="s">
        <v>167</v>
      </c>
      <c r="D7496" s="1">
        <v>39</v>
      </c>
      <c r="E7496" s="4">
        <v>44558</v>
      </c>
      <c r="F7496" s="1" t="s">
        <v>19139</v>
      </c>
      <c r="G7496" s="1" t="s">
        <v>72</v>
      </c>
      <c r="H7496" s="1" t="s">
        <v>65</v>
      </c>
      <c r="I7496" s="1">
        <v>0.8</v>
      </c>
      <c r="J7496" s="1" t="s">
        <v>75</v>
      </c>
      <c r="K7496" s="1">
        <v>0</v>
      </c>
      <c r="M7496" s="1">
        <v>0</v>
      </c>
      <c r="O7496" s="1">
        <v>0</v>
      </c>
      <c r="Q7496" s="1">
        <v>0</v>
      </c>
      <c r="S7496" s="1">
        <v>0</v>
      </c>
      <c r="U7496" s="1">
        <v>0</v>
      </c>
      <c r="W7496" s="1">
        <v>0</v>
      </c>
      <c r="Y7496" s="1">
        <v>0</v>
      </c>
      <c r="AA7496" s="1">
        <v>0</v>
      </c>
      <c r="AC7496" s="1">
        <v>0</v>
      </c>
      <c r="AE7496" s="1">
        <v>0</v>
      </c>
      <c r="AG7496" s="1">
        <v>1</v>
      </c>
      <c r="AH7496" s="1">
        <v>0</v>
      </c>
    </row>
    <row r="7497" spans="1:34">
      <c r="A7497" s="1" t="s">
        <v>19140</v>
      </c>
      <c r="B7497" s="1" t="s">
        <v>19141</v>
      </c>
      <c r="C7497" s="1" t="s">
        <v>98</v>
      </c>
      <c r="D7497" s="1">
        <v>64</v>
      </c>
      <c r="E7497" s="1">
        <v>44195</v>
      </c>
      <c r="F7497" s="1" t="s">
        <v>20332</v>
      </c>
      <c r="G7497" s="1" t="s">
        <v>72</v>
      </c>
      <c r="H7497" s="1" t="s">
        <v>73</v>
      </c>
      <c r="I7497" s="1">
        <v>0</v>
      </c>
      <c r="J7497" s="1" t="s">
        <v>651</v>
      </c>
      <c r="K7497" s="1">
        <v>0.7</v>
      </c>
      <c r="L7497" s="1" t="s">
        <v>75</v>
      </c>
      <c r="M7497" s="1">
        <v>0</v>
      </c>
      <c r="O7497" s="1">
        <v>0</v>
      </c>
      <c r="Q7497" s="1">
        <v>0</v>
      </c>
      <c r="S7497" s="1">
        <v>0</v>
      </c>
      <c r="U7497" s="1">
        <v>0</v>
      </c>
      <c r="W7497" s="1">
        <v>0</v>
      </c>
      <c r="Y7497" s="1">
        <v>0</v>
      </c>
      <c r="AA7497" s="1">
        <v>0</v>
      </c>
      <c r="AC7497" s="1">
        <v>0</v>
      </c>
      <c r="AE7497" s="1">
        <v>0</v>
      </c>
      <c r="AG7497" s="1">
        <v>2</v>
      </c>
      <c r="AH7497" s="1">
        <v>14999.99</v>
      </c>
    </row>
    <row r="7498" spans="1:34">
      <c r="A7498" s="1" t="s">
        <v>19142</v>
      </c>
      <c r="B7498" s="1" t="s">
        <v>19143</v>
      </c>
      <c r="C7498" s="1" t="s">
        <v>1631</v>
      </c>
      <c r="D7498" s="1">
        <v>23</v>
      </c>
      <c r="E7498" s="4">
        <v>44649</v>
      </c>
      <c r="F7498" s="1" t="s">
        <v>19144</v>
      </c>
      <c r="G7498" s="1" t="s">
        <v>80</v>
      </c>
      <c r="H7498" s="1" t="s">
        <v>73</v>
      </c>
      <c r="I7498" s="1">
        <v>0</v>
      </c>
      <c r="J7498" s="1" t="s">
        <v>74</v>
      </c>
      <c r="K7498" s="1">
        <v>0.6</v>
      </c>
      <c r="L7498" s="1" t="s">
        <v>82</v>
      </c>
      <c r="M7498" s="1">
        <v>0.65</v>
      </c>
      <c r="N7498" s="1" t="s">
        <v>83</v>
      </c>
      <c r="O7498" s="1">
        <v>0.7</v>
      </c>
      <c r="P7498" s="1" t="s">
        <v>84</v>
      </c>
      <c r="Q7498" s="1">
        <v>0.8</v>
      </c>
      <c r="R7498" s="1" t="s">
        <v>85</v>
      </c>
      <c r="S7498" s="1">
        <v>0</v>
      </c>
      <c r="U7498" s="1">
        <v>0</v>
      </c>
      <c r="W7498" s="1">
        <v>0</v>
      </c>
      <c r="Y7498" s="1">
        <v>0</v>
      </c>
      <c r="AA7498" s="1">
        <v>0</v>
      </c>
      <c r="AC7498" s="1">
        <v>0</v>
      </c>
      <c r="AE7498" s="1">
        <v>0</v>
      </c>
      <c r="AG7498" s="1">
        <v>4</v>
      </c>
      <c r="AH7498" s="1">
        <v>10000</v>
      </c>
    </row>
    <row r="7499" spans="1:34">
      <c r="A7499" s="1" t="s">
        <v>19145</v>
      </c>
      <c r="B7499" s="1" t="s">
        <v>19146</v>
      </c>
      <c r="C7499" s="1" t="s">
        <v>360</v>
      </c>
      <c r="H7499" s="1" t="s">
        <v>65</v>
      </c>
      <c r="I7499" s="1" t="s">
        <v>66</v>
      </c>
      <c r="V7499" s="1" t="s">
        <v>67</v>
      </c>
    </row>
    <row r="7500" spans="1:34">
      <c r="A7500" s="1" t="s">
        <v>19147</v>
      </c>
      <c r="B7500" s="1" t="s">
        <v>19148</v>
      </c>
      <c r="C7500" s="1" t="s">
        <v>199</v>
      </c>
      <c r="D7500" s="1">
        <v>2</v>
      </c>
      <c r="E7500" s="4">
        <v>44648</v>
      </c>
      <c r="F7500" s="1" t="s">
        <v>19149</v>
      </c>
      <c r="G7500" s="1" t="s">
        <v>72</v>
      </c>
      <c r="H7500" s="1" t="s">
        <v>73</v>
      </c>
      <c r="I7500" s="1">
        <v>0</v>
      </c>
      <c r="J7500" s="1" t="s">
        <v>1897</v>
      </c>
      <c r="K7500" s="1">
        <v>0.8</v>
      </c>
      <c r="L7500" s="1" t="s">
        <v>75</v>
      </c>
      <c r="M7500" s="1">
        <v>0</v>
      </c>
      <c r="O7500" s="1">
        <v>0</v>
      </c>
      <c r="Q7500" s="1">
        <v>0</v>
      </c>
      <c r="S7500" s="1">
        <v>0</v>
      </c>
      <c r="U7500" s="1">
        <v>0</v>
      </c>
      <c r="W7500" s="1">
        <v>0</v>
      </c>
      <c r="Y7500" s="1">
        <v>0</v>
      </c>
      <c r="AA7500" s="1">
        <v>0</v>
      </c>
      <c r="AC7500" s="1">
        <v>0</v>
      </c>
      <c r="AE7500" s="1">
        <v>0</v>
      </c>
      <c r="AG7500" s="1">
        <v>2</v>
      </c>
      <c r="AH7500" s="1">
        <v>11500</v>
      </c>
    </row>
    <row r="7501" spans="1:34">
      <c r="A7501" s="1" t="s">
        <v>19150</v>
      </c>
      <c r="B7501" s="1" t="s">
        <v>19151</v>
      </c>
      <c r="C7501" s="1" t="s">
        <v>112</v>
      </c>
      <c r="D7501" s="1">
        <v>21</v>
      </c>
      <c r="E7501" s="4">
        <v>44679</v>
      </c>
      <c r="F7501" s="1" t="s">
        <v>19152</v>
      </c>
      <c r="G7501" s="1" t="s">
        <v>80</v>
      </c>
      <c r="H7501" s="1" t="s">
        <v>73</v>
      </c>
      <c r="I7501" s="1">
        <v>0.2</v>
      </c>
      <c r="J7501" s="1" t="s">
        <v>82</v>
      </c>
      <c r="K7501" s="1">
        <v>0.3</v>
      </c>
      <c r="L7501" s="1" t="s">
        <v>83</v>
      </c>
      <c r="M7501" s="1">
        <v>0.4</v>
      </c>
      <c r="N7501" s="1" t="s">
        <v>84</v>
      </c>
      <c r="O7501" s="1">
        <v>0.8</v>
      </c>
      <c r="P7501" s="1" t="s">
        <v>85</v>
      </c>
      <c r="Q7501" s="1">
        <v>0</v>
      </c>
      <c r="S7501" s="1">
        <v>0</v>
      </c>
      <c r="U7501" s="1">
        <v>0</v>
      </c>
      <c r="W7501" s="1">
        <v>0</v>
      </c>
      <c r="Y7501" s="1">
        <v>0</v>
      </c>
      <c r="AA7501" s="1">
        <v>0</v>
      </c>
      <c r="AC7501" s="1">
        <v>0</v>
      </c>
      <c r="AE7501" s="1">
        <v>0</v>
      </c>
      <c r="AG7501" s="1">
        <v>3</v>
      </c>
      <c r="AH7501" s="1">
        <v>0</v>
      </c>
    </row>
    <row r="7502" spans="1:34">
      <c r="A7502" s="1" t="s">
        <v>19153</v>
      </c>
      <c r="B7502" s="1" t="s">
        <v>19154</v>
      </c>
      <c r="C7502" s="1" t="s">
        <v>810</v>
      </c>
      <c r="D7502" s="1">
        <v>17</v>
      </c>
      <c r="E7502" s="1">
        <v>42213</v>
      </c>
      <c r="F7502" s="1" t="s">
        <v>20340</v>
      </c>
      <c r="G7502" s="1" t="s">
        <v>20341</v>
      </c>
      <c r="H7502" s="1" t="s">
        <v>73</v>
      </c>
      <c r="I7502" s="1">
        <v>0.5</v>
      </c>
      <c r="J7502" s="1" t="s">
        <v>82</v>
      </c>
      <c r="K7502" s="1">
        <v>0.6</v>
      </c>
      <c r="L7502" s="1" t="s">
        <v>83</v>
      </c>
      <c r="M7502" s="1">
        <v>0.65</v>
      </c>
      <c r="N7502" s="1" t="s">
        <v>84</v>
      </c>
      <c r="O7502" s="1">
        <v>0.7</v>
      </c>
      <c r="P7502" s="1" t="s">
        <v>85</v>
      </c>
      <c r="Q7502" s="1">
        <v>0</v>
      </c>
      <c r="S7502" s="1">
        <v>0</v>
      </c>
      <c r="U7502" s="1">
        <v>0</v>
      </c>
      <c r="W7502" s="1">
        <v>0</v>
      </c>
      <c r="Y7502" s="1">
        <v>0</v>
      </c>
      <c r="AA7502" s="1">
        <v>0</v>
      </c>
      <c r="AC7502" s="1">
        <v>0</v>
      </c>
      <c r="AE7502" s="1">
        <v>0</v>
      </c>
      <c r="AG7502" s="1">
        <v>3</v>
      </c>
      <c r="AH7502" s="1">
        <v>0</v>
      </c>
    </row>
    <row r="7503" spans="1:34">
      <c r="A7503" s="1" t="s">
        <v>19155</v>
      </c>
      <c r="B7503" s="1" t="s">
        <v>19156</v>
      </c>
      <c r="C7503" s="1" t="s">
        <v>279</v>
      </c>
      <c r="D7503" s="1">
        <v>4</v>
      </c>
      <c r="E7503" s="4">
        <v>44650</v>
      </c>
      <c r="F7503" s="1" t="s">
        <v>19157</v>
      </c>
      <c r="G7503" s="1" t="s">
        <v>80</v>
      </c>
      <c r="H7503" s="1" t="s">
        <v>65</v>
      </c>
      <c r="I7503" s="1">
        <v>0.8</v>
      </c>
      <c r="J7503" s="1" t="s">
        <v>75</v>
      </c>
      <c r="K7503" s="1">
        <v>0</v>
      </c>
      <c r="M7503" s="1">
        <v>0</v>
      </c>
      <c r="O7503" s="1">
        <v>0</v>
      </c>
      <c r="Q7503" s="1">
        <v>0</v>
      </c>
      <c r="S7503" s="1">
        <v>0</v>
      </c>
      <c r="U7503" s="1">
        <v>0</v>
      </c>
      <c r="W7503" s="1">
        <v>0</v>
      </c>
      <c r="Y7503" s="1">
        <v>0</v>
      </c>
      <c r="AA7503" s="1">
        <v>0</v>
      </c>
      <c r="AC7503" s="1">
        <v>0</v>
      </c>
      <c r="AE7503" s="1">
        <v>0</v>
      </c>
      <c r="AG7503" s="1">
        <v>1</v>
      </c>
      <c r="AH7503" s="1">
        <v>0</v>
      </c>
    </row>
    <row r="7504" spans="1:34">
      <c r="A7504" s="1" t="s">
        <v>19158</v>
      </c>
      <c r="B7504" s="1" t="s">
        <v>19159</v>
      </c>
      <c r="C7504" s="1" t="s">
        <v>64</v>
      </c>
      <c r="D7504" s="1">
        <v>5</v>
      </c>
      <c r="E7504" s="4">
        <v>44617</v>
      </c>
      <c r="F7504" s="1" t="s">
        <v>19160</v>
      </c>
      <c r="G7504" s="1" t="s">
        <v>72</v>
      </c>
      <c r="H7504" s="1" t="s">
        <v>73</v>
      </c>
      <c r="I7504" s="1">
        <v>0</v>
      </c>
      <c r="J7504" s="1" t="s">
        <v>961</v>
      </c>
      <c r="K7504" s="1">
        <v>0.8</v>
      </c>
      <c r="L7504" s="1" t="s">
        <v>75</v>
      </c>
      <c r="M7504" s="1">
        <v>0</v>
      </c>
      <c r="O7504" s="1">
        <v>0</v>
      </c>
      <c r="Q7504" s="1">
        <v>0</v>
      </c>
      <c r="S7504" s="1">
        <v>0</v>
      </c>
      <c r="U7504" s="1">
        <v>0</v>
      </c>
      <c r="W7504" s="1">
        <v>0</v>
      </c>
      <c r="Y7504" s="1">
        <v>0</v>
      </c>
      <c r="AA7504" s="1">
        <v>0</v>
      </c>
      <c r="AC7504" s="1">
        <v>0</v>
      </c>
      <c r="AE7504" s="1">
        <v>0</v>
      </c>
      <c r="AG7504" s="1">
        <v>2</v>
      </c>
      <c r="AH7504" s="1">
        <v>10500</v>
      </c>
    </row>
    <row r="7505" spans="1:34">
      <c r="A7505" s="1" t="s">
        <v>19161</v>
      </c>
      <c r="B7505" s="1" t="s">
        <v>19162</v>
      </c>
      <c r="C7505" s="1" t="s">
        <v>212</v>
      </c>
      <c r="D7505" s="1">
        <v>10</v>
      </c>
      <c r="E7505" s="4">
        <v>44712</v>
      </c>
      <c r="F7505" s="1" t="s">
        <v>19163</v>
      </c>
      <c r="G7505" s="1" t="s">
        <v>72</v>
      </c>
      <c r="H7505" s="1" t="s">
        <v>73</v>
      </c>
      <c r="I7505" s="1">
        <v>0</v>
      </c>
      <c r="J7505" s="1" t="s">
        <v>222</v>
      </c>
      <c r="K7505" s="1">
        <v>0.7</v>
      </c>
      <c r="L7505" s="1" t="s">
        <v>75</v>
      </c>
      <c r="M7505" s="1">
        <v>0</v>
      </c>
      <c r="O7505" s="1">
        <v>0</v>
      </c>
      <c r="Q7505" s="1">
        <v>0</v>
      </c>
      <c r="S7505" s="1">
        <v>0</v>
      </c>
      <c r="U7505" s="1">
        <v>0</v>
      </c>
      <c r="W7505" s="1">
        <v>0</v>
      </c>
      <c r="Y7505" s="1">
        <v>0</v>
      </c>
      <c r="AA7505" s="1">
        <v>0</v>
      </c>
      <c r="AC7505" s="1">
        <v>0</v>
      </c>
      <c r="AE7505" s="1">
        <v>0</v>
      </c>
      <c r="AG7505" s="1">
        <v>2</v>
      </c>
      <c r="AH7505" s="1">
        <v>9999.99</v>
      </c>
    </row>
    <row r="7506" spans="1:34">
      <c r="A7506" s="1" t="s">
        <v>19164</v>
      </c>
      <c r="B7506" s="1" t="s">
        <v>19165</v>
      </c>
      <c r="C7506" s="1" t="s">
        <v>238</v>
      </c>
      <c r="D7506" s="1">
        <v>11</v>
      </c>
      <c r="E7506" s="1">
        <v>40974</v>
      </c>
      <c r="F7506" s="1" t="s">
        <v>20332</v>
      </c>
      <c r="G7506" s="1" t="s">
        <v>72</v>
      </c>
      <c r="H7506" s="1" t="s">
        <v>73</v>
      </c>
      <c r="I7506" s="1">
        <v>0</v>
      </c>
      <c r="J7506" s="1" t="s">
        <v>74</v>
      </c>
      <c r="K7506" s="1">
        <v>0.68</v>
      </c>
      <c r="L7506" s="1" t="s">
        <v>75</v>
      </c>
      <c r="M7506" s="1">
        <v>0</v>
      </c>
      <c r="O7506" s="1">
        <v>0</v>
      </c>
      <c r="Q7506" s="1">
        <v>0</v>
      </c>
      <c r="S7506" s="1">
        <v>0</v>
      </c>
      <c r="U7506" s="1">
        <v>0</v>
      </c>
      <c r="W7506" s="1">
        <v>0</v>
      </c>
      <c r="Y7506" s="1">
        <v>0</v>
      </c>
      <c r="AA7506" s="1">
        <v>0</v>
      </c>
      <c r="AC7506" s="1">
        <v>0</v>
      </c>
      <c r="AE7506" s="1">
        <v>0</v>
      </c>
      <c r="AG7506" s="1">
        <v>2</v>
      </c>
      <c r="AH7506" s="1">
        <v>10000</v>
      </c>
    </row>
    <row r="7507" spans="1:34">
      <c r="A7507" s="1" t="s">
        <v>19166</v>
      </c>
      <c r="B7507" s="1" t="s">
        <v>19167</v>
      </c>
      <c r="C7507" s="1" t="s">
        <v>259</v>
      </c>
      <c r="D7507" s="1">
        <v>7</v>
      </c>
      <c r="E7507" s="4">
        <v>44638</v>
      </c>
      <c r="F7507" s="1" t="s">
        <v>19168</v>
      </c>
      <c r="G7507" s="1" t="s">
        <v>80</v>
      </c>
      <c r="H7507" s="1" t="s">
        <v>73</v>
      </c>
      <c r="I7507" s="1">
        <v>0</v>
      </c>
      <c r="J7507" s="1" t="s">
        <v>397</v>
      </c>
      <c r="K7507" s="1">
        <v>0.6</v>
      </c>
      <c r="L7507" s="1" t="s">
        <v>82</v>
      </c>
      <c r="M7507" s="1">
        <v>0.65</v>
      </c>
      <c r="N7507" s="1" t="s">
        <v>83</v>
      </c>
      <c r="O7507" s="1">
        <v>0.7</v>
      </c>
      <c r="P7507" s="1" t="s">
        <v>84</v>
      </c>
      <c r="Q7507" s="1">
        <v>0.8</v>
      </c>
      <c r="R7507" s="1" t="s">
        <v>85</v>
      </c>
      <c r="S7507" s="1">
        <v>0</v>
      </c>
      <c r="U7507" s="1">
        <v>0</v>
      </c>
      <c r="W7507" s="1">
        <v>0</v>
      </c>
      <c r="Y7507" s="1">
        <v>0</v>
      </c>
      <c r="AA7507" s="1">
        <v>0</v>
      </c>
      <c r="AC7507" s="1">
        <v>0</v>
      </c>
      <c r="AE7507" s="1">
        <v>0</v>
      </c>
      <c r="AG7507" s="1">
        <v>4</v>
      </c>
      <c r="AH7507" s="1">
        <v>8000</v>
      </c>
    </row>
    <row r="7508" spans="1:34">
      <c r="A7508" s="1" t="s">
        <v>19169</v>
      </c>
      <c r="B7508" s="1" t="s">
        <v>19170</v>
      </c>
      <c r="C7508" s="1" t="s">
        <v>779</v>
      </c>
      <c r="D7508" s="1">
        <v>3</v>
      </c>
      <c r="E7508" s="4">
        <v>44592</v>
      </c>
      <c r="F7508" s="1" t="s">
        <v>19171</v>
      </c>
      <c r="G7508" s="1" t="s">
        <v>80</v>
      </c>
      <c r="H7508" s="1" t="s">
        <v>73</v>
      </c>
      <c r="I7508" s="1">
        <v>0</v>
      </c>
      <c r="J7508" s="1" t="s">
        <v>187</v>
      </c>
      <c r="K7508" s="1">
        <v>0.8</v>
      </c>
      <c r="L7508" s="1" t="s">
        <v>75</v>
      </c>
      <c r="M7508" s="1">
        <v>0</v>
      </c>
      <c r="O7508" s="1">
        <v>0</v>
      </c>
      <c r="Q7508" s="1">
        <v>0</v>
      </c>
      <c r="S7508" s="1">
        <v>0</v>
      </c>
      <c r="U7508" s="1">
        <v>0</v>
      </c>
      <c r="W7508" s="1">
        <v>0</v>
      </c>
      <c r="Y7508" s="1">
        <v>0</v>
      </c>
      <c r="AA7508" s="1">
        <v>0</v>
      </c>
      <c r="AC7508" s="1">
        <v>0</v>
      </c>
      <c r="AE7508" s="1">
        <v>0</v>
      </c>
      <c r="AG7508" s="1">
        <v>2</v>
      </c>
      <c r="AH7508" s="1">
        <v>9000</v>
      </c>
    </row>
    <row r="7509" spans="1:34">
      <c r="A7509" s="1" t="s">
        <v>19172</v>
      </c>
      <c r="B7509" s="1" t="s">
        <v>19173</v>
      </c>
      <c r="C7509" s="1" t="s">
        <v>64</v>
      </c>
      <c r="D7509" s="1">
        <v>15</v>
      </c>
      <c r="E7509" s="4">
        <v>44643</v>
      </c>
      <c r="F7509" s="1" t="s">
        <v>19174</v>
      </c>
      <c r="G7509" s="1" t="s">
        <v>80</v>
      </c>
      <c r="H7509" s="1" t="s">
        <v>73</v>
      </c>
      <c r="I7509" s="1">
        <v>0</v>
      </c>
      <c r="J7509" s="1" t="s">
        <v>89</v>
      </c>
      <c r="K7509" s="1">
        <v>0.68</v>
      </c>
      <c r="L7509" s="1" t="s">
        <v>82</v>
      </c>
      <c r="M7509" s="1">
        <v>0.73</v>
      </c>
      <c r="N7509" s="1" t="s">
        <v>83</v>
      </c>
      <c r="O7509" s="1">
        <v>0.76</v>
      </c>
      <c r="P7509" s="1" t="s">
        <v>84</v>
      </c>
      <c r="Q7509" s="1">
        <v>0.8</v>
      </c>
      <c r="R7509" s="1" t="s">
        <v>85</v>
      </c>
      <c r="S7509" s="1">
        <v>0</v>
      </c>
      <c r="U7509" s="1">
        <v>0</v>
      </c>
      <c r="W7509" s="1">
        <v>0</v>
      </c>
      <c r="Y7509" s="1">
        <v>0</v>
      </c>
      <c r="AA7509" s="1">
        <v>0</v>
      </c>
      <c r="AC7509" s="1">
        <v>0</v>
      </c>
      <c r="AE7509" s="1">
        <v>0</v>
      </c>
      <c r="AG7509" s="1">
        <v>4</v>
      </c>
      <c r="AH7509" s="1">
        <v>12000</v>
      </c>
    </row>
    <row r="7510" spans="1:34">
      <c r="A7510" s="1" t="s">
        <v>19175</v>
      </c>
      <c r="B7510" s="1" t="s">
        <v>19176</v>
      </c>
      <c r="C7510" s="1" t="s">
        <v>199</v>
      </c>
      <c r="D7510" s="1">
        <v>8</v>
      </c>
      <c r="E7510" s="4">
        <v>44664</v>
      </c>
      <c r="F7510" s="1" t="s">
        <v>19177</v>
      </c>
      <c r="G7510" s="1" t="s">
        <v>80</v>
      </c>
      <c r="H7510" s="1" t="s">
        <v>65</v>
      </c>
      <c r="I7510" s="1">
        <v>0.8</v>
      </c>
      <c r="J7510" s="1" t="s">
        <v>75</v>
      </c>
      <c r="K7510" s="1">
        <v>0</v>
      </c>
      <c r="M7510" s="1">
        <v>0</v>
      </c>
      <c r="O7510" s="1">
        <v>0</v>
      </c>
      <c r="Q7510" s="1">
        <v>0</v>
      </c>
      <c r="S7510" s="1">
        <v>0</v>
      </c>
      <c r="U7510" s="1">
        <v>0</v>
      </c>
      <c r="W7510" s="1">
        <v>0</v>
      </c>
      <c r="Y7510" s="1">
        <v>0</v>
      </c>
      <c r="AA7510" s="1">
        <v>0</v>
      </c>
      <c r="AC7510" s="1">
        <v>0</v>
      </c>
      <c r="AE7510" s="1">
        <v>0</v>
      </c>
      <c r="AG7510" s="1">
        <v>1</v>
      </c>
      <c r="AH7510" s="1">
        <v>0</v>
      </c>
    </row>
    <row r="7511" spans="1:34">
      <c r="A7511" s="1" t="s">
        <v>19178</v>
      </c>
      <c r="B7511" s="1" t="s">
        <v>19179</v>
      </c>
      <c r="C7511" s="1" t="s">
        <v>146</v>
      </c>
      <c r="D7511" s="1">
        <v>5</v>
      </c>
      <c r="E7511" s="4">
        <v>44609</v>
      </c>
      <c r="F7511" s="1" t="s">
        <v>19180</v>
      </c>
      <c r="G7511" s="1" t="s">
        <v>72</v>
      </c>
      <c r="H7511" s="1" t="s">
        <v>65</v>
      </c>
      <c r="I7511" s="1">
        <v>0.7</v>
      </c>
      <c r="J7511" s="1" t="s">
        <v>75</v>
      </c>
      <c r="K7511" s="1">
        <v>0</v>
      </c>
      <c r="M7511" s="1">
        <v>0</v>
      </c>
      <c r="O7511" s="1">
        <v>0</v>
      </c>
      <c r="Q7511" s="1">
        <v>0</v>
      </c>
      <c r="S7511" s="1">
        <v>0</v>
      </c>
      <c r="U7511" s="1">
        <v>0</v>
      </c>
      <c r="W7511" s="1">
        <v>0</v>
      </c>
      <c r="Y7511" s="1">
        <v>0</v>
      </c>
      <c r="AA7511" s="1">
        <v>0</v>
      </c>
      <c r="AC7511" s="1">
        <v>0</v>
      </c>
      <c r="AE7511" s="1">
        <v>0</v>
      </c>
      <c r="AG7511" s="1">
        <v>1</v>
      </c>
      <c r="AH7511" s="1">
        <v>0</v>
      </c>
    </row>
    <row r="7512" spans="1:34">
      <c r="A7512" s="1" t="s">
        <v>19181</v>
      </c>
      <c r="B7512" s="1" t="s">
        <v>19182</v>
      </c>
      <c r="C7512" s="1" t="s">
        <v>810</v>
      </c>
      <c r="D7512" s="1">
        <v>2</v>
      </c>
      <c r="E7512" s="4">
        <v>44655</v>
      </c>
      <c r="F7512" s="1" t="s">
        <v>19183</v>
      </c>
      <c r="G7512" s="1" t="s">
        <v>72</v>
      </c>
      <c r="H7512" s="1" t="s">
        <v>73</v>
      </c>
      <c r="I7512" s="1">
        <v>0</v>
      </c>
      <c r="J7512" s="1" t="s">
        <v>74</v>
      </c>
      <c r="K7512" s="1">
        <v>0.8</v>
      </c>
      <c r="L7512" s="1" t="s">
        <v>75</v>
      </c>
      <c r="M7512" s="1">
        <v>0</v>
      </c>
      <c r="O7512" s="1">
        <v>0</v>
      </c>
      <c r="Q7512" s="1">
        <v>0</v>
      </c>
      <c r="S7512" s="1">
        <v>0</v>
      </c>
      <c r="U7512" s="1">
        <v>0</v>
      </c>
      <c r="W7512" s="1">
        <v>0</v>
      </c>
      <c r="Y7512" s="1">
        <v>0</v>
      </c>
      <c r="AA7512" s="1">
        <v>0</v>
      </c>
      <c r="AC7512" s="1">
        <v>0</v>
      </c>
      <c r="AE7512" s="1">
        <v>0</v>
      </c>
      <c r="AG7512" s="1">
        <v>2</v>
      </c>
      <c r="AH7512" s="1">
        <v>10000</v>
      </c>
    </row>
    <row r="7513" spans="1:34">
      <c r="A7513" s="1" t="s">
        <v>19184</v>
      </c>
      <c r="B7513" s="1" t="s">
        <v>19185</v>
      </c>
      <c r="C7513" s="1" t="s">
        <v>411</v>
      </c>
      <c r="H7513" s="1" t="s">
        <v>65</v>
      </c>
      <c r="I7513" s="1" t="s">
        <v>66</v>
      </c>
      <c r="V7513" s="1" t="s">
        <v>67</v>
      </c>
    </row>
    <row r="7514" spans="1:34">
      <c r="A7514" s="1" t="s">
        <v>19186</v>
      </c>
      <c r="B7514" s="1" t="s">
        <v>19187</v>
      </c>
      <c r="C7514" s="1" t="s">
        <v>411</v>
      </c>
      <c r="D7514" s="1">
        <v>3</v>
      </c>
      <c r="E7514" s="4">
        <v>44585</v>
      </c>
      <c r="F7514" s="1" t="s">
        <v>19188</v>
      </c>
      <c r="G7514" s="1" t="s">
        <v>72</v>
      </c>
      <c r="H7514" s="1" t="s">
        <v>73</v>
      </c>
      <c r="I7514" s="1">
        <v>0</v>
      </c>
      <c r="J7514" s="1" t="s">
        <v>89</v>
      </c>
      <c r="K7514" s="1">
        <v>0.4</v>
      </c>
      <c r="L7514" s="1" t="s">
        <v>75</v>
      </c>
      <c r="M7514" s="1">
        <v>0</v>
      </c>
      <c r="O7514" s="1">
        <v>0</v>
      </c>
      <c r="Q7514" s="1">
        <v>0</v>
      </c>
      <c r="S7514" s="1">
        <v>0</v>
      </c>
      <c r="U7514" s="1">
        <v>0</v>
      </c>
      <c r="W7514" s="1">
        <v>0</v>
      </c>
      <c r="Y7514" s="1">
        <v>0</v>
      </c>
      <c r="AA7514" s="1">
        <v>0</v>
      </c>
      <c r="AC7514" s="1">
        <v>0</v>
      </c>
      <c r="AE7514" s="1">
        <v>0</v>
      </c>
      <c r="AG7514" s="1">
        <v>2</v>
      </c>
      <c r="AH7514" s="1">
        <v>12000</v>
      </c>
    </row>
    <row r="7515" spans="1:34">
      <c r="A7515" s="1" t="s">
        <v>19189</v>
      </c>
      <c r="B7515" s="1" t="s">
        <v>19190</v>
      </c>
      <c r="C7515" s="1" t="s">
        <v>327</v>
      </c>
      <c r="D7515" s="1">
        <v>6</v>
      </c>
      <c r="E7515" s="4">
        <v>44603</v>
      </c>
      <c r="F7515" s="1" t="s">
        <v>19191</v>
      </c>
      <c r="G7515" s="1" t="s">
        <v>80</v>
      </c>
      <c r="H7515" s="1" t="s">
        <v>65</v>
      </c>
      <c r="I7515" s="1">
        <v>0.6</v>
      </c>
      <c r="J7515" s="1" t="s">
        <v>75</v>
      </c>
      <c r="K7515" s="1">
        <v>0</v>
      </c>
      <c r="M7515" s="1">
        <v>0</v>
      </c>
      <c r="O7515" s="1">
        <v>0</v>
      </c>
      <c r="Q7515" s="1">
        <v>0</v>
      </c>
      <c r="S7515" s="1">
        <v>0</v>
      </c>
      <c r="U7515" s="1">
        <v>0</v>
      </c>
      <c r="W7515" s="1">
        <v>0</v>
      </c>
      <c r="Y7515" s="1">
        <v>0</v>
      </c>
      <c r="AA7515" s="1">
        <v>0</v>
      </c>
      <c r="AC7515" s="1">
        <v>0</v>
      </c>
      <c r="AE7515" s="1">
        <v>0</v>
      </c>
      <c r="AG7515" s="1">
        <v>1</v>
      </c>
      <c r="AH7515" s="1">
        <v>0</v>
      </c>
    </row>
    <row r="7516" spans="1:34">
      <c r="A7516" s="1" t="s">
        <v>19192</v>
      </c>
      <c r="B7516" s="1" t="s">
        <v>19193</v>
      </c>
      <c r="C7516" s="1" t="s">
        <v>225</v>
      </c>
      <c r="D7516" s="1">
        <v>46</v>
      </c>
      <c r="E7516" s="1">
        <v>44193</v>
      </c>
      <c r="F7516" s="1" t="s">
        <v>20332</v>
      </c>
      <c r="G7516" s="1" t="s">
        <v>72</v>
      </c>
      <c r="H7516" s="1" t="s">
        <v>65</v>
      </c>
      <c r="I7516" s="1">
        <v>0.8</v>
      </c>
      <c r="J7516" s="1" t="s">
        <v>75</v>
      </c>
      <c r="K7516" s="1">
        <v>0</v>
      </c>
      <c r="M7516" s="1">
        <v>0</v>
      </c>
      <c r="O7516" s="1">
        <v>0</v>
      </c>
      <c r="Q7516" s="1">
        <v>0</v>
      </c>
      <c r="S7516" s="1">
        <v>0</v>
      </c>
      <c r="U7516" s="1">
        <v>0</v>
      </c>
      <c r="W7516" s="1">
        <v>0</v>
      </c>
      <c r="Y7516" s="1">
        <v>0</v>
      </c>
      <c r="AA7516" s="1">
        <v>0</v>
      </c>
      <c r="AC7516" s="1">
        <v>0</v>
      </c>
      <c r="AE7516" s="1">
        <v>0</v>
      </c>
      <c r="AG7516" s="1">
        <v>1</v>
      </c>
      <c r="AH7516" s="1">
        <v>0</v>
      </c>
    </row>
    <row r="7517" spans="1:34">
      <c r="A7517" s="1" t="s">
        <v>19194</v>
      </c>
      <c r="B7517" s="1" t="s">
        <v>19195</v>
      </c>
      <c r="C7517" s="1" t="s">
        <v>636</v>
      </c>
      <c r="D7517" s="1">
        <v>16</v>
      </c>
      <c r="E7517" s="4">
        <v>44683</v>
      </c>
      <c r="F7517" s="1" t="s">
        <v>19196</v>
      </c>
      <c r="G7517" s="1" t="s">
        <v>72</v>
      </c>
      <c r="H7517" s="1" t="s">
        <v>73</v>
      </c>
      <c r="I7517" s="1">
        <v>0</v>
      </c>
      <c r="J7517" s="1" t="s">
        <v>9277</v>
      </c>
      <c r="K7517" s="1">
        <v>0.7</v>
      </c>
      <c r="L7517" s="1" t="s">
        <v>75</v>
      </c>
      <c r="M7517" s="1">
        <v>0</v>
      </c>
      <c r="O7517" s="1">
        <v>0</v>
      </c>
      <c r="Q7517" s="1">
        <v>0</v>
      </c>
      <c r="S7517" s="1">
        <v>0</v>
      </c>
      <c r="U7517" s="1">
        <v>0</v>
      </c>
      <c r="W7517" s="1">
        <v>0</v>
      </c>
      <c r="Y7517" s="1">
        <v>0</v>
      </c>
      <c r="AA7517" s="1">
        <v>0</v>
      </c>
      <c r="AC7517" s="1">
        <v>0</v>
      </c>
      <c r="AE7517" s="1">
        <v>0</v>
      </c>
      <c r="AG7517" s="1">
        <v>2</v>
      </c>
      <c r="AH7517" s="1">
        <v>14500</v>
      </c>
    </row>
    <row r="7518" spans="1:34">
      <c r="A7518" s="1" t="s">
        <v>19197</v>
      </c>
      <c r="B7518" s="1" t="s">
        <v>19198</v>
      </c>
      <c r="C7518" s="1" t="s">
        <v>126</v>
      </c>
      <c r="H7518" s="1" t="s">
        <v>65</v>
      </c>
      <c r="I7518" s="1" t="s">
        <v>66</v>
      </c>
      <c r="V7518" s="1" t="s">
        <v>67</v>
      </c>
    </row>
    <row r="7519" spans="1:34">
      <c r="A7519" s="1" t="s">
        <v>19199</v>
      </c>
      <c r="B7519" s="1" t="s">
        <v>19200</v>
      </c>
      <c r="C7519" s="1" t="s">
        <v>533</v>
      </c>
      <c r="D7519" s="1">
        <v>1</v>
      </c>
      <c r="E7519" s="1">
        <v>41281</v>
      </c>
      <c r="F7519" s="1" t="s">
        <v>20332</v>
      </c>
      <c r="G7519" s="1" t="s">
        <v>72</v>
      </c>
      <c r="H7519" s="1" t="s">
        <v>73</v>
      </c>
      <c r="I7519" s="1">
        <v>0</v>
      </c>
      <c r="J7519" s="1" t="s">
        <v>434</v>
      </c>
      <c r="K7519" s="1">
        <v>0.8</v>
      </c>
      <c r="L7519" s="1" t="s">
        <v>75</v>
      </c>
      <c r="M7519" s="1">
        <v>0</v>
      </c>
      <c r="O7519" s="1">
        <v>0</v>
      </c>
      <c r="Q7519" s="1">
        <v>0</v>
      </c>
      <c r="S7519" s="1">
        <v>0</v>
      </c>
      <c r="U7519" s="1">
        <v>0</v>
      </c>
      <c r="W7519" s="1">
        <v>0</v>
      </c>
      <c r="Y7519" s="1">
        <v>0</v>
      </c>
      <c r="AA7519" s="1">
        <v>0</v>
      </c>
      <c r="AC7519" s="1">
        <v>0</v>
      </c>
      <c r="AE7519" s="1">
        <v>0</v>
      </c>
      <c r="AG7519" s="1">
        <v>2</v>
      </c>
      <c r="AH7519" s="1">
        <v>7500</v>
      </c>
    </row>
    <row r="7520" spans="1:34">
      <c r="A7520" s="1" t="s">
        <v>19201</v>
      </c>
      <c r="B7520" s="1" t="s">
        <v>19202</v>
      </c>
      <c r="C7520" s="1" t="s">
        <v>365</v>
      </c>
      <c r="D7520" s="1">
        <v>3</v>
      </c>
      <c r="E7520" s="1">
        <v>44284</v>
      </c>
      <c r="F7520" s="1" t="s">
        <v>20332</v>
      </c>
      <c r="G7520" s="1" t="s">
        <v>1003</v>
      </c>
      <c r="H7520" s="1" t="s">
        <v>65</v>
      </c>
      <c r="I7520" s="1">
        <v>0</v>
      </c>
      <c r="J7520" s="1" t="s">
        <v>75</v>
      </c>
      <c r="K7520" s="1">
        <v>0</v>
      </c>
      <c r="M7520" s="1">
        <v>0</v>
      </c>
      <c r="O7520" s="1">
        <v>0</v>
      </c>
      <c r="Q7520" s="1">
        <v>0</v>
      </c>
      <c r="S7520" s="1">
        <v>0</v>
      </c>
      <c r="U7520" s="1">
        <v>0</v>
      </c>
      <c r="W7520" s="1">
        <v>0</v>
      </c>
      <c r="Y7520" s="1">
        <v>0</v>
      </c>
      <c r="AA7520" s="1">
        <v>0</v>
      </c>
      <c r="AC7520" s="1">
        <v>0</v>
      </c>
      <c r="AE7520" s="1">
        <v>0</v>
      </c>
      <c r="AG7520" s="1">
        <v>1</v>
      </c>
      <c r="AH7520" s="1">
        <v>0</v>
      </c>
    </row>
    <row r="7521" spans="1:34">
      <c r="A7521" s="1" t="s">
        <v>19203</v>
      </c>
      <c r="B7521" s="1" t="s">
        <v>19204</v>
      </c>
      <c r="C7521" s="1" t="s">
        <v>152</v>
      </c>
      <c r="D7521" s="1">
        <v>2</v>
      </c>
      <c r="E7521" s="4">
        <v>44645</v>
      </c>
      <c r="F7521" s="1" t="s">
        <v>19205</v>
      </c>
      <c r="G7521" s="1" t="s">
        <v>80</v>
      </c>
      <c r="H7521" s="1" t="s">
        <v>73</v>
      </c>
      <c r="I7521" s="1">
        <v>0</v>
      </c>
      <c r="J7521" s="1" t="s">
        <v>81</v>
      </c>
      <c r="K7521" s="1">
        <v>0.8</v>
      </c>
      <c r="L7521" s="1" t="s">
        <v>75</v>
      </c>
      <c r="M7521" s="1">
        <v>0</v>
      </c>
      <c r="O7521" s="1">
        <v>0</v>
      </c>
      <c r="Q7521" s="1">
        <v>0</v>
      </c>
      <c r="S7521" s="1">
        <v>0</v>
      </c>
      <c r="U7521" s="1">
        <v>0</v>
      </c>
      <c r="W7521" s="1">
        <v>0</v>
      </c>
      <c r="Y7521" s="1">
        <v>0</v>
      </c>
      <c r="AA7521" s="1">
        <v>0</v>
      </c>
      <c r="AC7521" s="1">
        <v>0</v>
      </c>
      <c r="AE7521" s="1">
        <v>0</v>
      </c>
      <c r="AG7521" s="1">
        <v>2</v>
      </c>
      <c r="AH7521" s="1">
        <v>15000</v>
      </c>
    </row>
    <row r="7522" spans="1:34">
      <c r="A7522" s="1" t="s">
        <v>19206</v>
      </c>
      <c r="B7522" s="1" t="s">
        <v>19207</v>
      </c>
      <c r="C7522" s="1" t="s">
        <v>2500</v>
      </c>
      <c r="D7522" s="1">
        <v>41</v>
      </c>
      <c r="E7522" s="1">
        <v>43976</v>
      </c>
      <c r="F7522" s="1" t="s">
        <v>20332</v>
      </c>
      <c r="G7522" s="1" t="s">
        <v>72</v>
      </c>
      <c r="H7522" s="1" t="s">
        <v>65</v>
      </c>
      <c r="I7522" s="1">
        <v>0.8</v>
      </c>
      <c r="J7522" s="1" t="s">
        <v>75</v>
      </c>
      <c r="K7522" s="1">
        <v>0</v>
      </c>
      <c r="M7522" s="1">
        <v>0</v>
      </c>
      <c r="O7522" s="1">
        <v>0</v>
      </c>
      <c r="Q7522" s="1">
        <v>0</v>
      </c>
      <c r="S7522" s="1">
        <v>0</v>
      </c>
      <c r="U7522" s="1">
        <v>0</v>
      </c>
      <c r="W7522" s="1">
        <v>0</v>
      </c>
      <c r="Y7522" s="1">
        <v>0</v>
      </c>
      <c r="AA7522" s="1">
        <v>0</v>
      </c>
      <c r="AC7522" s="1">
        <v>0</v>
      </c>
      <c r="AE7522" s="1">
        <v>0</v>
      </c>
      <c r="AG7522" s="1">
        <v>1</v>
      </c>
      <c r="AH7522" s="1">
        <v>0</v>
      </c>
    </row>
    <row r="7523" spans="1:34">
      <c r="A7523" s="1" t="s">
        <v>19208</v>
      </c>
      <c r="B7523" s="1" t="s">
        <v>19209</v>
      </c>
      <c r="C7523" s="1" t="s">
        <v>95</v>
      </c>
      <c r="D7523" s="1">
        <v>9</v>
      </c>
      <c r="E7523" s="4">
        <v>44678</v>
      </c>
      <c r="F7523" s="1" t="s">
        <v>19210</v>
      </c>
      <c r="G7523" s="1" t="s">
        <v>72</v>
      </c>
      <c r="H7523" s="1" t="s">
        <v>65</v>
      </c>
      <c r="I7523" s="1">
        <v>0.5</v>
      </c>
      <c r="J7523" s="1" t="s">
        <v>75</v>
      </c>
      <c r="K7523" s="1">
        <v>0</v>
      </c>
      <c r="M7523" s="1">
        <v>0</v>
      </c>
      <c r="O7523" s="1">
        <v>0</v>
      </c>
      <c r="Q7523" s="1">
        <v>0</v>
      </c>
      <c r="S7523" s="1">
        <v>0</v>
      </c>
      <c r="U7523" s="1">
        <v>0</v>
      </c>
      <c r="W7523" s="1">
        <v>0</v>
      </c>
      <c r="Y7523" s="1">
        <v>0</v>
      </c>
      <c r="AA7523" s="1">
        <v>0</v>
      </c>
      <c r="AC7523" s="1">
        <v>0</v>
      </c>
      <c r="AE7523" s="1">
        <v>0</v>
      </c>
      <c r="AG7523" s="1">
        <v>1</v>
      </c>
      <c r="AH7523" s="1">
        <v>0</v>
      </c>
    </row>
    <row r="7524" spans="1:34">
      <c r="A7524" s="1" t="s">
        <v>19211</v>
      </c>
      <c r="B7524" s="1" t="s">
        <v>19212</v>
      </c>
      <c r="C7524" s="1" t="s">
        <v>152</v>
      </c>
      <c r="D7524" s="1">
        <v>46</v>
      </c>
      <c r="E7524" s="4">
        <v>44530</v>
      </c>
      <c r="F7524" s="1" t="s">
        <v>19213</v>
      </c>
      <c r="G7524" s="1" t="s">
        <v>72</v>
      </c>
      <c r="H7524" s="1" t="s">
        <v>73</v>
      </c>
      <c r="I7524" s="1">
        <v>0</v>
      </c>
      <c r="J7524" s="1" t="s">
        <v>187</v>
      </c>
      <c r="K7524" s="1">
        <v>0.6</v>
      </c>
      <c r="L7524" s="1" t="s">
        <v>75</v>
      </c>
      <c r="M7524" s="1">
        <v>0</v>
      </c>
      <c r="O7524" s="1">
        <v>0</v>
      </c>
      <c r="Q7524" s="1">
        <v>0</v>
      </c>
      <c r="S7524" s="1">
        <v>0</v>
      </c>
      <c r="U7524" s="1">
        <v>0</v>
      </c>
      <c r="W7524" s="1">
        <v>0</v>
      </c>
      <c r="Y7524" s="1">
        <v>0</v>
      </c>
      <c r="AA7524" s="1">
        <v>0</v>
      </c>
      <c r="AC7524" s="1">
        <v>0</v>
      </c>
      <c r="AE7524" s="1">
        <v>0</v>
      </c>
      <c r="AG7524" s="1">
        <v>2</v>
      </c>
      <c r="AH7524" s="1">
        <v>9000</v>
      </c>
    </row>
    <row r="7525" spans="1:34">
      <c r="A7525" s="1" t="s">
        <v>19214</v>
      </c>
      <c r="B7525" s="1" t="s">
        <v>19215</v>
      </c>
      <c r="C7525" s="1" t="s">
        <v>903</v>
      </c>
      <c r="D7525" s="1">
        <v>14</v>
      </c>
      <c r="E7525" s="4">
        <v>44712</v>
      </c>
      <c r="F7525" s="1" t="s">
        <v>19216</v>
      </c>
      <c r="G7525" s="1" t="s">
        <v>72</v>
      </c>
      <c r="H7525" s="1" t="s">
        <v>65</v>
      </c>
      <c r="I7525" s="1">
        <v>0.4</v>
      </c>
      <c r="J7525" s="1" t="s">
        <v>75</v>
      </c>
      <c r="K7525" s="1">
        <v>0</v>
      </c>
      <c r="M7525" s="1">
        <v>0</v>
      </c>
      <c r="O7525" s="1">
        <v>0</v>
      </c>
      <c r="Q7525" s="1">
        <v>0</v>
      </c>
      <c r="S7525" s="1">
        <v>0</v>
      </c>
      <c r="U7525" s="1">
        <v>0</v>
      </c>
      <c r="W7525" s="1">
        <v>0</v>
      </c>
      <c r="Y7525" s="1">
        <v>0</v>
      </c>
      <c r="AA7525" s="1">
        <v>0</v>
      </c>
      <c r="AC7525" s="1">
        <v>0</v>
      </c>
      <c r="AE7525" s="1">
        <v>0</v>
      </c>
      <c r="AG7525" s="1">
        <v>1</v>
      </c>
      <c r="AH7525" s="1">
        <v>0</v>
      </c>
    </row>
    <row r="7526" spans="1:34">
      <c r="A7526" s="1" t="s">
        <v>19217</v>
      </c>
      <c r="B7526" s="1" t="s">
        <v>19218</v>
      </c>
      <c r="C7526" s="1" t="s">
        <v>636</v>
      </c>
      <c r="D7526" s="1">
        <v>6</v>
      </c>
      <c r="E7526" s="4">
        <v>44643</v>
      </c>
      <c r="F7526" s="1" t="s">
        <v>19219</v>
      </c>
      <c r="G7526" s="1" t="s">
        <v>72</v>
      </c>
      <c r="H7526" s="1" t="s">
        <v>65</v>
      </c>
      <c r="I7526" s="1">
        <v>0.8</v>
      </c>
      <c r="J7526" s="1" t="s">
        <v>75</v>
      </c>
      <c r="K7526" s="1">
        <v>0</v>
      </c>
      <c r="M7526" s="1">
        <v>0</v>
      </c>
      <c r="O7526" s="1">
        <v>0</v>
      </c>
      <c r="Q7526" s="1">
        <v>0</v>
      </c>
      <c r="S7526" s="1">
        <v>0</v>
      </c>
      <c r="U7526" s="1">
        <v>0</v>
      </c>
      <c r="W7526" s="1">
        <v>0</v>
      </c>
      <c r="Y7526" s="1">
        <v>0</v>
      </c>
      <c r="AA7526" s="1">
        <v>0</v>
      </c>
      <c r="AC7526" s="1">
        <v>0</v>
      </c>
      <c r="AE7526" s="1">
        <v>0</v>
      </c>
      <c r="AG7526" s="1">
        <v>1</v>
      </c>
      <c r="AH7526" s="1">
        <v>0</v>
      </c>
    </row>
    <row r="7527" spans="1:34">
      <c r="A7527" s="1" t="s">
        <v>19220</v>
      </c>
      <c r="B7527" s="1" t="s">
        <v>19221</v>
      </c>
      <c r="C7527" s="1" t="s">
        <v>98</v>
      </c>
      <c r="D7527" s="1">
        <v>42</v>
      </c>
      <c r="E7527" s="1">
        <v>41240</v>
      </c>
      <c r="F7527" s="1" t="s">
        <v>20332</v>
      </c>
      <c r="G7527" s="1" t="s">
        <v>72</v>
      </c>
      <c r="H7527" s="1" t="s">
        <v>65</v>
      </c>
      <c r="I7527" s="1">
        <v>0.6</v>
      </c>
      <c r="J7527" s="1" t="s">
        <v>75</v>
      </c>
      <c r="K7527" s="1">
        <v>0</v>
      </c>
      <c r="M7527" s="1">
        <v>0</v>
      </c>
      <c r="O7527" s="1">
        <v>0</v>
      </c>
      <c r="Q7527" s="1">
        <v>0</v>
      </c>
      <c r="S7527" s="1">
        <v>0</v>
      </c>
      <c r="U7527" s="1">
        <v>0</v>
      </c>
      <c r="W7527" s="1">
        <v>0</v>
      </c>
      <c r="Y7527" s="1">
        <v>0</v>
      </c>
      <c r="AA7527" s="1">
        <v>0</v>
      </c>
      <c r="AC7527" s="1">
        <v>0</v>
      </c>
      <c r="AE7527" s="1">
        <v>0</v>
      </c>
      <c r="AG7527" s="1">
        <v>1</v>
      </c>
      <c r="AH7527" s="1">
        <v>0</v>
      </c>
    </row>
    <row r="7528" spans="1:34">
      <c r="A7528" s="1" t="s">
        <v>19222</v>
      </c>
      <c r="B7528" s="1" t="s">
        <v>19223</v>
      </c>
      <c r="C7528" s="1" t="s">
        <v>212</v>
      </c>
      <c r="D7528" s="1">
        <v>67</v>
      </c>
      <c r="E7528" s="4">
        <v>44553</v>
      </c>
      <c r="F7528" s="1" t="s">
        <v>19224</v>
      </c>
      <c r="G7528" s="1" t="s">
        <v>72</v>
      </c>
      <c r="H7528" s="1" t="s">
        <v>65</v>
      </c>
      <c r="I7528" s="1">
        <v>0.5</v>
      </c>
      <c r="J7528" s="1" t="s">
        <v>75</v>
      </c>
      <c r="K7528" s="1">
        <v>0</v>
      </c>
      <c r="M7528" s="1">
        <v>0</v>
      </c>
      <c r="O7528" s="1">
        <v>0</v>
      </c>
      <c r="Q7528" s="1">
        <v>0</v>
      </c>
      <c r="S7528" s="1">
        <v>0</v>
      </c>
      <c r="U7528" s="1">
        <v>0</v>
      </c>
      <c r="W7528" s="1">
        <v>0</v>
      </c>
      <c r="Y7528" s="1">
        <v>0</v>
      </c>
      <c r="AA7528" s="1">
        <v>0</v>
      </c>
      <c r="AC7528" s="1">
        <v>0</v>
      </c>
      <c r="AE7528" s="1">
        <v>0</v>
      </c>
      <c r="AG7528" s="1">
        <v>1</v>
      </c>
      <c r="AH7528" s="1">
        <v>0</v>
      </c>
    </row>
    <row r="7529" spans="1:34">
      <c r="A7529" s="1" t="s">
        <v>19225</v>
      </c>
      <c r="B7529" s="1" t="s">
        <v>19226</v>
      </c>
      <c r="C7529" s="1" t="s">
        <v>199</v>
      </c>
      <c r="D7529" s="1">
        <v>37</v>
      </c>
      <c r="E7529" s="1">
        <v>43447</v>
      </c>
      <c r="F7529" s="1" t="s">
        <v>20332</v>
      </c>
      <c r="G7529" s="1" t="s">
        <v>72</v>
      </c>
      <c r="H7529" s="1" t="s">
        <v>65</v>
      </c>
      <c r="I7529" s="1">
        <v>0.8</v>
      </c>
      <c r="J7529" s="1" t="s">
        <v>75</v>
      </c>
      <c r="K7529" s="1">
        <v>0</v>
      </c>
      <c r="M7529" s="1">
        <v>0</v>
      </c>
      <c r="O7529" s="1">
        <v>0</v>
      </c>
      <c r="Q7529" s="1">
        <v>0</v>
      </c>
      <c r="S7529" s="1">
        <v>0</v>
      </c>
      <c r="U7529" s="1">
        <v>0</v>
      </c>
      <c r="W7529" s="1">
        <v>0</v>
      </c>
      <c r="Y7529" s="1">
        <v>0</v>
      </c>
      <c r="AA7529" s="1">
        <v>0</v>
      </c>
      <c r="AC7529" s="1">
        <v>0</v>
      </c>
      <c r="AE7529" s="1">
        <v>0</v>
      </c>
      <c r="AG7529" s="1">
        <v>1</v>
      </c>
      <c r="AH7529" s="1">
        <v>0</v>
      </c>
    </row>
    <row r="7530" spans="1:34">
      <c r="A7530" s="1" t="s">
        <v>19227</v>
      </c>
      <c r="B7530" s="1" t="s">
        <v>19228</v>
      </c>
      <c r="C7530" s="1" t="s">
        <v>337</v>
      </c>
      <c r="D7530" s="1">
        <v>26</v>
      </c>
      <c r="E7530" s="1">
        <v>44550</v>
      </c>
      <c r="F7530" s="1" t="s">
        <v>20870</v>
      </c>
      <c r="G7530" s="1" t="s">
        <v>72</v>
      </c>
      <c r="H7530" s="1" t="s">
        <v>65</v>
      </c>
      <c r="I7530" s="1">
        <v>0.8</v>
      </c>
      <c r="J7530" s="1" t="s">
        <v>75</v>
      </c>
      <c r="K7530" s="1">
        <v>0</v>
      </c>
      <c r="M7530" s="1">
        <v>0</v>
      </c>
      <c r="O7530" s="1">
        <v>0</v>
      </c>
      <c r="Q7530" s="1">
        <v>0</v>
      </c>
      <c r="S7530" s="1">
        <v>0</v>
      </c>
      <c r="U7530" s="1">
        <v>0</v>
      </c>
      <c r="W7530" s="1">
        <v>0</v>
      </c>
      <c r="Y7530" s="1">
        <v>0</v>
      </c>
      <c r="AA7530" s="1">
        <v>0</v>
      </c>
      <c r="AC7530" s="1">
        <v>0</v>
      </c>
      <c r="AE7530" s="1">
        <v>0</v>
      </c>
      <c r="AG7530" s="1">
        <v>1</v>
      </c>
      <c r="AH7530" s="1">
        <v>0</v>
      </c>
    </row>
    <row r="7531" spans="1:34">
      <c r="A7531" s="1" t="s">
        <v>19229</v>
      </c>
      <c r="B7531" s="1" t="s">
        <v>19230</v>
      </c>
      <c r="C7531" s="1" t="s">
        <v>64</v>
      </c>
      <c r="D7531" s="1">
        <v>9</v>
      </c>
      <c r="E7531" s="4">
        <v>44679</v>
      </c>
      <c r="F7531" s="1" t="s">
        <v>19231</v>
      </c>
      <c r="G7531" s="1" t="s">
        <v>80</v>
      </c>
      <c r="H7531" s="1" t="s">
        <v>73</v>
      </c>
      <c r="I7531" s="1">
        <v>0</v>
      </c>
      <c r="J7531" s="1" t="s">
        <v>74</v>
      </c>
      <c r="K7531" s="1">
        <v>0.4</v>
      </c>
      <c r="L7531" s="1" t="s">
        <v>82</v>
      </c>
      <c r="M7531" s="1">
        <v>0.6</v>
      </c>
      <c r="N7531" s="1" t="s">
        <v>83</v>
      </c>
      <c r="O7531" s="1">
        <v>0.7</v>
      </c>
      <c r="P7531" s="1" t="s">
        <v>84</v>
      </c>
      <c r="Q7531" s="1">
        <v>0.75</v>
      </c>
      <c r="R7531" s="1" t="s">
        <v>85</v>
      </c>
      <c r="S7531" s="1">
        <v>0</v>
      </c>
      <c r="U7531" s="1">
        <v>0</v>
      </c>
      <c r="W7531" s="1">
        <v>0</v>
      </c>
      <c r="Y7531" s="1">
        <v>0</v>
      </c>
      <c r="AA7531" s="1">
        <v>0</v>
      </c>
      <c r="AC7531" s="1">
        <v>0</v>
      </c>
      <c r="AE7531" s="1">
        <v>0</v>
      </c>
      <c r="AG7531" s="1">
        <v>4</v>
      </c>
      <c r="AH7531" s="1">
        <v>10000</v>
      </c>
    </row>
    <row r="7532" spans="1:34">
      <c r="A7532" s="1" t="s">
        <v>19232</v>
      </c>
      <c r="B7532" s="1" t="s">
        <v>19233</v>
      </c>
      <c r="C7532" s="1" t="s">
        <v>212</v>
      </c>
      <c r="D7532" s="1">
        <v>11</v>
      </c>
      <c r="E7532" s="4">
        <v>44650</v>
      </c>
      <c r="F7532" s="1" t="s">
        <v>19234</v>
      </c>
      <c r="G7532" s="1" t="s">
        <v>80</v>
      </c>
      <c r="H7532" s="1" t="s">
        <v>73</v>
      </c>
      <c r="I7532" s="1">
        <v>0</v>
      </c>
      <c r="J7532" s="1" t="s">
        <v>74</v>
      </c>
      <c r="K7532" s="1">
        <v>0.4</v>
      </c>
      <c r="L7532" s="1" t="s">
        <v>82</v>
      </c>
      <c r="M7532" s="1">
        <v>0.5</v>
      </c>
      <c r="N7532" s="1" t="s">
        <v>83</v>
      </c>
      <c r="O7532" s="1">
        <v>0.55000000000000004</v>
      </c>
      <c r="P7532" s="1" t="s">
        <v>84</v>
      </c>
      <c r="Q7532" s="1">
        <v>0.65</v>
      </c>
      <c r="R7532" s="1" t="s">
        <v>85</v>
      </c>
      <c r="S7532" s="1">
        <v>0</v>
      </c>
      <c r="U7532" s="1">
        <v>0</v>
      </c>
      <c r="W7532" s="1">
        <v>0</v>
      </c>
      <c r="Y7532" s="1">
        <v>0</v>
      </c>
      <c r="AA7532" s="1">
        <v>0</v>
      </c>
      <c r="AC7532" s="1">
        <v>0</v>
      </c>
      <c r="AE7532" s="1">
        <v>0</v>
      </c>
      <c r="AG7532" s="1">
        <v>4</v>
      </c>
      <c r="AH7532" s="1">
        <v>10000</v>
      </c>
    </row>
    <row r="7533" spans="1:34">
      <c r="A7533" s="1" t="s">
        <v>19235</v>
      </c>
      <c r="B7533" s="1" t="s">
        <v>19236</v>
      </c>
      <c r="C7533" s="1" t="s">
        <v>64</v>
      </c>
      <c r="D7533" s="1">
        <v>27</v>
      </c>
      <c r="E7533" s="4">
        <v>44559</v>
      </c>
      <c r="F7533" s="1" t="s">
        <v>19237</v>
      </c>
      <c r="G7533" s="1" t="s">
        <v>72</v>
      </c>
      <c r="H7533" s="1" t="s">
        <v>65</v>
      </c>
      <c r="I7533" s="1">
        <v>0.5</v>
      </c>
      <c r="J7533" s="1" t="s">
        <v>75</v>
      </c>
      <c r="K7533" s="1">
        <v>0</v>
      </c>
      <c r="M7533" s="1">
        <v>0</v>
      </c>
      <c r="O7533" s="1">
        <v>0</v>
      </c>
      <c r="Q7533" s="1">
        <v>0</v>
      </c>
      <c r="S7533" s="1">
        <v>0</v>
      </c>
      <c r="U7533" s="1">
        <v>0</v>
      </c>
      <c r="W7533" s="1">
        <v>0</v>
      </c>
      <c r="Y7533" s="1">
        <v>0</v>
      </c>
      <c r="AA7533" s="1">
        <v>0</v>
      </c>
      <c r="AC7533" s="1">
        <v>0</v>
      </c>
      <c r="AE7533" s="1">
        <v>0</v>
      </c>
      <c r="AG7533" s="1">
        <v>1</v>
      </c>
      <c r="AH7533" s="1">
        <v>0</v>
      </c>
    </row>
    <row r="7534" spans="1:34">
      <c r="A7534" s="1" t="s">
        <v>19238</v>
      </c>
      <c r="B7534" s="1" t="s">
        <v>19239</v>
      </c>
      <c r="C7534" s="1" t="s">
        <v>212</v>
      </c>
      <c r="D7534" s="1">
        <v>9</v>
      </c>
      <c r="E7534" s="4">
        <v>44629</v>
      </c>
      <c r="F7534" s="1" t="s">
        <v>19240</v>
      </c>
      <c r="G7534" s="1" t="s">
        <v>80</v>
      </c>
      <c r="H7534" s="1" t="s">
        <v>73</v>
      </c>
      <c r="I7534" s="1">
        <v>0</v>
      </c>
      <c r="J7534" s="1" t="s">
        <v>397</v>
      </c>
      <c r="K7534" s="1">
        <v>0.6</v>
      </c>
      <c r="L7534" s="1" t="s">
        <v>82</v>
      </c>
      <c r="M7534" s="1">
        <v>0.6</v>
      </c>
      <c r="N7534" s="1" t="s">
        <v>83</v>
      </c>
      <c r="O7534" s="1">
        <v>0.8</v>
      </c>
      <c r="P7534" s="1" t="s">
        <v>84</v>
      </c>
      <c r="Q7534" s="1">
        <v>0.8</v>
      </c>
      <c r="R7534" s="1" t="s">
        <v>85</v>
      </c>
      <c r="S7534" s="1">
        <v>0</v>
      </c>
      <c r="U7534" s="1">
        <v>0</v>
      </c>
      <c r="W7534" s="1">
        <v>0</v>
      </c>
      <c r="Y7534" s="1">
        <v>0</v>
      </c>
      <c r="AA7534" s="1">
        <v>0</v>
      </c>
      <c r="AC7534" s="1">
        <v>0</v>
      </c>
      <c r="AE7534" s="1">
        <v>0</v>
      </c>
      <c r="AG7534" s="1">
        <v>4</v>
      </c>
      <c r="AH7534" s="1">
        <v>8000</v>
      </c>
    </row>
    <row r="7535" spans="1:34">
      <c r="A7535" s="1" t="s">
        <v>19241</v>
      </c>
      <c r="B7535" s="1" t="s">
        <v>19242</v>
      </c>
      <c r="C7535" s="1" t="s">
        <v>218</v>
      </c>
      <c r="D7535" s="1">
        <v>9</v>
      </c>
      <c r="E7535" s="4">
        <v>44644</v>
      </c>
      <c r="F7535" s="1" t="s">
        <v>19243</v>
      </c>
      <c r="G7535" s="1" t="s">
        <v>72</v>
      </c>
      <c r="H7535" s="1" t="s">
        <v>73</v>
      </c>
      <c r="I7535" s="1">
        <v>0</v>
      </c>
      <c r="J7535" s="1" t="s">
        <v>74</v>
      </c>
      <c r="K7535" s="1">
        <v>0.8</v>
      </c>
      <c r="L7535" s="1" t="s">
        <v>75</v>
      </c>
      <c r="M7535" s="1">
        <v>0</v>
      </c>
      <c r="O7535" s="1">
        <v>0</v>
      </c>
      <c r="Q7535" s="1">
        <v>0</v>
      </c>
      <c r="S7535" s="1">
        <v>0</v>
      </c>
      <c r="U7535" s="1">
        <v>0</v>
      </c>
      <c r="W7535" s="1">
        <v>0</v>
      </c>
      <c r="Y7535" s="1">
        <v>0</v>
      </c>
      <c r="AA7535" s="1">
        <v>0</v>
      </c>
      <c r="AC7535" s="1">
        <v>0</v>
      </c>
      <c r="AE7535" s="1">
        <v>0</v>
      </c>
      <c r="AG7535" s="1">
        <v>2</v>
      </c>
      <c r="AH7535" s="1">
        <v>10000</v>
      </c>
    </row>
    <row r="7536" spans="1:34">
      <c r="A7536" s="1" t="s">
        <v>19244</v>
      </c>
      <c r="B7536" s="1" t="s">
        <v>19245</v>
      </c>
      <c r="C7536" s="1" t="s">
        <v>112</v>
      </c>
      <c r="D7536" s="1">
        <v>56</v>
      </c>
      <c r="E7536" s="4">
        <v>44558</v>
      </c>
      <c r="F7536" s="1" t="s">
        <v>19246</v>
      </c>
      <c r="G7536" s="1" t="s">
        <v>80</v>
      </c>
      <c r="H7536" s="1" t="s">
        <v>73</v>
      </c>
      <c r="I7536" s="1">
        <v>0</v>
      </c>
      <c r="J7536" s="1" t="s">
        <v>74</v>
      </c>
      <c r="K7536" s="1">
        <v>0.8</v>
      </c>
      <c r="L7536" s="1" t="s">
        <v>75</v>
      </c>
      <c r="M7536" s="1">
        <v>0</v>
      </c>
      <c r="O7536" s="1">
        <v>0</v>
      </c>
      <c r="Q7536" s="1">
        <v>0</v>
      </c>
      <c r="S7536" s="1">
        <v>0</v>
      </c>
      <c r="U7536" s="1">
        <v>0</v>
      </c>
      <c r="W7536" s="1">
        <v>0</v>
      </c>
      <c r="Y7536" s="1">
        <v>0</v>
      </c>
      <c r="AA7536" s="1">
        <v>0</v>
      </c>
      <c r="AC7536" s="1">
        <v>0</v>
      </c>
      <c r="AE7536" s="1">
        <v>0</v>
      </c>
      <c r="AG7536" s="1">
        <v>2</v>
      </c>
      <c r="AH7536" s="1">
        <v>10000</v>
      </c>
    </row>
    <row r="7537" spans="1:34">
      <c r="A7537" s="1" t="s">
        <v>19247</v>
      </c>
      <c r="B7537" s="1" t="s">
        <v>19248</v>
      </c>
      <c r="C7537" s="1" t="s">
        <v>350</v>
      </c>
      <c r="D7537" s="1">
        <v>3</v>
      </c>
      <c r="E7537" s="1">
        <v>42828</v>
      </c>
      <c r="F7537" s="1" t="s">
        <v>20332</v>
      </c>
      <c r="G7537" s="1" t="s">
        <v>72</v>
      </c>
      <c r="H7537" s="1" t="s">
        <v>73</v>
      </c>
      <c r="I7537" s="1">
        <v>0</v>
      </c>
      <c r="J7537" s="1" t="s">
        <v>397</v>
      </c>
      <c r="K7537" s="1">
        <v>0.8</v>
      </c>
      <c r="L7537" s="1" t="s">
        <v>75</v>
      </c>
      <c r="M7537" s="1">
        <v>0</v>
      </c>
      <c r="O7537" s="1">
        <v>0</v>
      </c>
      <c r="Q7537" s="1">
        <v>0</v>
      </c>
      <c r="S7537" s="1">
        <v>0</v>
      </c>
      <c r="U7537" s="1">
        <v>0</v>
      </c>
      <c r="W7537" s="1">
        <v>0</v>
      </c>
      <c r="Y7537" s="1">
        <v>0</v>
      </c>
      <c r="AA7537" s="1">
        <v>0</v>
      </c>
      <c r="AC7537" s="1">
        <v>0</v>
      </c>
      <c r="AE7537" s="1">
        <v>0</v>
      </c>
      <c r="AG7537" s="1">
        <v>2</v>
      </c>
      <c r="AH7537" s="1">
        <v>8000</v>
      </c>
    </row>
    <row r="7538" spans="1:34">
      <c r="A7538" s="1" t="s">
        <v>19249</v>
      </c>
      <c r="B7538" s="1" t="s">
        <v>19250</v>
      </c>
      <c r="C7538" s="1" t="s">
        <v>297</v>
      </c>
      <c r="H7538" s="1" t="s">
        <v>65</v>
      </c>
      <c r="I7538" s="1" t="s">
        <v>66</v>
      </c>
      <c r="V7538" s="1" t="s">
        <v>67</v>
      </c>
    </row>
    <row r="7539" spans="1:34">
      <c r="A7539" s="1" t="s">
        <v>19251</v>
      </c>
      <c r="B7539" s="1" t="s">
        <v>19252</v>
      </c>
      <c r="C7539" s="1" t="s">
        <v>255</v>
      </c>
      <c r="D7539" s="1">
        <v>9</v>
      </c>
      <c r="E7539" s="4">
        <v>44681</v>
      </c>
      <c r="F7539" s="1" t="s">
        <v>19253</v>
      </c>
      <c r="G7539" s="1" t="s">
        <v>72</v>
      </c>
      <c r="H7539" s="1" t="s">
        <v>65</v>
      </c>
      <c r="I7539" s="1">
        <v>0.8</v>
      </c>
      <c r="J7539" s="1" t="s">
        <v>75</v>
      </c>
      <c r="K7539" s="1">
        <v>0</v>
      </c>
      <c r="M7539" s="1">
        <v>0</v>
      </c>
      <c r="O7539" s="1">
        <v>0</v>
      </c>
      <c r="Q7539" s="1">
        <v>0</v>
      </c>
      <c r="S7539" s="1">
        <v>0</v>
      </c>
      <c r="U7539" s="1">
        <v>0</v>
      </c>
      <c r="W7539" s="1">
        <v>0</v>
      </c>
      <c r="Y7539" s="1">
        <v>0</v>
      </c>
      <c r="AA7539" s="1">
        <v>0</v>
      </c>
      <c r="AC7539" s="1">
        <v>0</v>
      </c>
      <c r="AE7539" s="1">
        <v>0</v>
      </c>
      <c r="AG7539" s="1">
        <v>1</v>
      </c>
      <c r="AH7539" s="1">
        <v>0</v>
      </c>
    </row>
    <row r="7540" spans="1:34">
      <c r="A7540" s="1" t="s">
        <v>19254</v>
      </c>
      <c r="B7540" s="1" t="s">
        <v>19255</v>
      </c>
      <c r="C7540" s="1" t="s">
        <v>1204</v>
      </c>
      <c r="D7540" s="1">
        <v>37</v>
      </c>
      <c r="E7540" s="4">
        <v>44687</v>
      </c>
      <c r="F7540" s="1" t="s">
        <v>19256</v>
      </c>
      <c r="G7540" s="1" t="s">
        <v>72</v>
      </c>
      <c r="H7540" s="1" t="s">
        <v>65</v>
      </c>
      <c r="I7540" s="1">
        <v>0.8</v>
      </c>
      <c r="J7540" s="1" t="s">
        <v>75</v>
      </c>
      <c r="K7540" s="1">
        <v>0</v>
      </c>
      <c r="M7540" s="1">
        <v>0</v>
      </c>
      <c r="O7540" s="1">
        <v>0</v>
      </c>
      <c r="Q7540" s="1">
        <v>0</v>
      </c>
      <c r="S7540" s="1">
        <v>0</v>
      </c>
      <c r="U7540" s="1">
        <v>0</v>
      </c>
      <c r="W7540" s="1">
        <v>0</v>
      </c>
      <c r="Y7540" s="1">
        <v>0</v>
      </c>
      <c r="AA7540" s="1">
        <v>0</v>
      </c>
      <c r="AC7540" s="1">
        <v>0</v>
      </c>
      <c r="AE7540" s="1">
        <v>0</v>
      </c>
      <c r="AG7540" s="1">
        <v>1</v>
      </c>
      <c r="AH7540" s="1">
        <v>0</v>
      </c>
    </row>
    <row r="7541" spans="1:34">
      <c r="A7541" s="1" t="s">
        <v>19257</v>
      </c>
      <c r="B7541" s="1" t="s">
        <v>19258</v>
      </c>
      <c r="C7541" s="1" t="s">
        <v>64</v>
      </c>
      <c r="D7541" s="1">
        <v>55</v>
      </c>
      <c r="E7541" s="1">
        <v>43817</v>
      </c>
      <c r="F7541" s="1" t="s">
        <v>20332</v>
      </c>
      <c r="G7541" s="1" t="s">
        <v>72</v>
      </c>
      <c r="H7541" s="1" t="s">
        <v>73</v>
      </c>
      <c r="I7541" s="1">
        <v>0</v>
      </c>
      <c r="J7541" s="1" t="s">
        <v>81</v>
      </c>
      <c r="K7541" s="1">
        <v>0.6</v>
      </c>
      <c r="L7541" s="1" t="s">
        <v>75</v>
      </c>
      <c r="M7541" s="1">
        <v>0</v>
      </c>
      <c r="O7541" s="1">
        <v>0</v>
      </c>
      <c r="Q7541" s="1">
        <v>0</v>
      </c>
      <c r="S7541" s="1">
        <v>0</v>
      </c>
      <c r="U7541" s="1">
        <v>0</v>
      </c>
      <c r="W7541" s="1">
        <v>0</v>
      </c>
      <c r="Y7541" s="1">
        <v>0</v>
      </c>
      <c r="AA7541" s="1">
        <v>0</v>
      </c>
      <c r="AC7541" s="1">
        <v>0</v>
      </c>
      <c r="AE7541" s="1">
        <v>0</v>
      </c>
      <c r="AG7541" s="1">
        <v>2</v>
      </c>
      <c r="AH7541" s="1">
        <v>15000</v>
      </c>
    </row>
    <row r="7542" spans="1:34">
      <c r="A7542" s="1" t="s">
        <v>19259</v>
      </c>
      <c r="B7542" s="1" t="s">
        <v>19260</v>
      </c>
      <c r="C7542" s="1" t="s">
        <v>259</v>
      </c>
      <c r="D7542" s="1">
        <v>5</v>
      </c>
      <c r="E7542" s="4">
        <v>44632</v>
      </c>
      <c r="F7542" s="1" t="s">
        <v>19261</v>
      </c>
      <c r="G7542" s="1" t="s">
        <v>80</v>
      </c>
      <c r="H7542" s="1" t="s">
        <v>73</v>
      </c>
      <c r="I7542" s="1">
        <v>0</v>
      </c>
      <c r="J7542" s="1" t="s">
        <v>397</v>
      </c>
      <c r="K7542" s="1">
        <v>0.6</v>
      </c>
      <c r="L7542" s="1" t="s">
        <v>82</v>
      </c>
      <c r="M7542" s="1">
        <v>0.65</v>
      </c>
      <c r="N7542" s="1" t="s">
        <v>83</v>
      </c>
      <c r="O7542" s="1">
        <v>0.7</v>
      </c>
      <c r="P7542" s="1" t="s">
        <v>84</v>
      </c>
      <c r="Q7542" s="1">
        <v>0.75</v>
      </c>
      <c r="R7542" s="1" t="s">
        <v>85</v>
      </c>
      <c r="S7542" s="1">
        <v>0</v>
      </c>
      <c r="U7542" s="1">
        <v>0</v>
      </c>
      <c r="W7542" s="1">
        <v>0</v>
      </c>
      <c r="Y7542" s="1">
        <v>0</v>
      </c>
      <c r="AA7542" s="1">
        <v>0</v>
      </c>
      <c r="AC7542" s="1">
        <v>0</v>
      </c>
      <c r="AE7542" s="1">
        <v>0</v>
      </c>
      <c r="AG7542" s="1">
        <v>4</v>
      </c>
      <c r="AH7542" s="1">
        <v>8000</v>
      </c>
    </row>
    <row r="7543" spans="1:34">
      <c r="A7543" s="1" t="s">
        <v>19262</v>
      </c>
      <c r="B7543" s="1" t="s">
        <v>19263</v>
      </c>
      <c r="C7543" s="1" t="s">
        <v>225</v>
      </c>
      <c r="D7543" s="1">
        <v>4</v>
      </c>
      <c r="E7543" s="1">
        <v>43509</v>
      </c>
      <c r="F7543" s="1" t="s">
        <v>20332</v>
      </c>
      <c r="G7543" s="1" t="s">
        <v>72</v>
      </c>
      <c r="H7543" s="1" t="s">
        <v>65</v>
      </c>
      <c r="I7543" s="1">
        <v>0.8</v>
      </c>
      <c r="J7543" s="1" t="s">
        <v>75</v>
      </c>
      <c r="K7543" s="1">
        <v>0</v>
      </c>
      <c r="M7543" s="1">
        <v>0</v>
      </c>
      <c r="O7543" s="1">
        <v>0</v>
      </c>
      <c r="Q7543" s="1">
        <v>0</v>
      </c>
      <c r="S7543" s="1">
        <v>0</v>
      </c>
      <c r="U7543" s="1">
        <v>0</v>
      </c>
      <c r="W7543" s="1">
        <v>0</v>
      </c>
      <c r="Y7543" s="1">
        <v>0</v>
      </c>
      <c r="AA7543" s="1">
        <v>0</v>
      </c>
      <c r="AC7543" s="1">
        <v>0</v>
      </c>
      <c r="AE7543" s="1">
        <v>0</v>
      </c>
      <c r="AG7543" s="1">
        <v>1</v>
      </c>
      <c r="AH7543" s="1">
        <v>0</v>
      </c>
    </row>
    <row r="7544" spans="1:34">
      <c r="A7544" s="1" t="s">
        <v>19264</v>
      </c>
      <c r="B7544" s="1" t="s">
        <v>19265</v>
      </c>
      <c r="C7544" s="1" t="s">
        <v>491</v>
      </c>
      <c r="D7544" s="1">
        <v>26</v>
      </c>
      <c r="E7544" s="1">
        <v>41087</v>
      </c>
      <c r="F7544" s="1" t="s">
        <v>20332</v>
      </c>
      <c r="G7544" s="1" t="s">
        <v>72</v>
      </c>
      <c r="H7544" s="1" t="s">
        <v>65</v>
      </c>
      <c r="I7544" s="1">
        <v>0.8</v>
      </c>
      <c r="J7544" s="1" t="s">
        <v>75</v>
      </c>
      <c r="K7544" s="1">
        <v>0</v>
      </c>
      <c r="M7544" s="1">
        <v>0</v>
      </c>
      <c r="O7544" s="1">
        <v>0</v>
      </c>
      <c r="Q7544" s="1">
        <v>0</v>
      </c>
      <c r="S7544" s="1">
        <v>0</v>
      </c>
      <c r="U7544" s="1">
        <v>0</v>
      </c>
      <c r="W7544" s="1">
        <v>0</v>
      </c>
      <c r="Y7544" s="1">
        <v>0</v>
      </c>
      <c r="AA7544" s="1">
        <v>0</v>
      </c>
      <c r="AC7544" s="1">
        <v>0</v>
      </c>
      <c r="AE7544" s="1">
        <v>0</v>
      </c>
      <c r="AG7544" s="1">
        <v>1</v>
      </c>
      <c r="AH7544" s="1">
        <v>0</v>
      </c>
    </row>
    <row r="7545" spans="1:34">
      <c r="A7545" s="1" t="s">
        <v>19266</v>
      </c>
      <c r="B7545" s="1" t="s">
        <v>19267</v>
      </c>
      <c r="C7545" s="1" t="s">
        <v>533</v>
      </c>
      <c r="D7545" s="1">
        <v>8</v>
      </c>
      <c r="E7545" s="4">
        <v>44615</v>
      </c>
      <c r="F7545" s="1" t="s">
        <v>19268</v>
      </c>
      <c r="G7545" s="1" t="s">
        <v>80</v>
      </c>
      <c r="H7545" s="1" t="s">
        <v>73</v>
      </c>
      <c r="I7545" s="1">
        <v>0</v>
      </c>
      <c r="J7545" s="1" t="s">
        <v>19269</v>
      </c>
      <c r="K7545" s="1">
        <v>0.4</v>
      </c>
      <c r="L7545" s="1" t="s">
        <v>82</v>
      </c>
      <c r="M7545" s="1">
        <v>0.5</v>
      </c>
      <c r="N7545" s="1" t="s">
        <v>83</v>
      </c>
      <c r="O7545" s="1">
        <v>0.6</v>
      </c>
      <c r="P7545" s="1" t="s">
        <v>84</v>
      </c>
      <c r="Q7545" s="1">
        <v>0.7</v>
      </c>
      <c r="R7545" s="1" t="s">
        <v>85</v>
      </c>
      <c r="S7545" s="1">
        <v>0</v>
      </c>
      <c r="U7545" s="1">
        <v>0</v>
      </c>
      <c r="W7545" s="1">
        <v>0</v>
      </c>
      <c r="Y7545" s="1">
        <v>0</v>
      </c>
      <c r="AA7545" s="1">
        <v>0</v>
      </c>
      <c r="AC7545" s="1">
        <v>0</v>
      </c>
      <c r="AE7545" s="1">
        <v>0</v>
      </c>
      <c r="AG7545" s="1">
        <v>4</v>
      </c>
      <c r="AH7545" s="1">
        <v>6670</v>
      </c>
    </row>
    <row r="7546" spans="1:34">
      <c r="A7546" s="1" t="s">
        <v>19270</v>
      </c>
      <c r="B7546" s="1" t="s">
        <v>19271</v>
      </c>
      <c r="C7546" s="1" t="s">
        <v>306</v>
      </c>
      <c r="D7546" s="1">
        <v>52</v>
      </c>
      <c r="E7546" s="4">
        <v>44560</v>
      </c>
      <c r="F7546" s="1" t="s">
        <v>19272</v>
      </c>
      <c r="G7546" s="1" t="s">
        <v>72</v>
      </c>
      <c r="H7546" s="1" t="s">
        <v>65</v>
      </c>
      <c r="I7546" s="1">
        <v>0.6</v>
      </c>
      <c r="J7546" s="1" t="s">
        <v>75</v>
      </c>
      <c r="K7546" s="1">
        <v>0</v>
      </c>
      <c r="M7546" s="1">
        <v>0</v>
      </c>
      <c r="O7546" s="1">
        <v>0</v>
      </c>
      <c r="Q7546" s="1">
        <v>0</v>
      </c>
      <c r="S7546" s="1">
        <v>0</v>
      </c>
      <c r="U7546" s="1">
        <v>0</v>
      </c>
      <c r="W7546" s="1">
        <v>0</v>
      </c>
      <c r="Y7546" s="1">
        <v>0</v>
      </c>
      <c r="AA7546" s="1">
        <v>0</v>
      </c>
      <c r="AC7546" s="1">
        <v>0</v>
      </c>
      <c r="AE7546" s="1">
        <v>0</v>
      </c>
      <c r="AG7546" s="1">
        <v>1</v>
      </c>
      <c r="AH7546" s="1">
        <v>0</v>
      </c>
    </row>
    <row r="7547" spans="1:34">
      <c r="A7547" s="1" t="s">
        <v>19273</v>
      </c>
      <c r="B7547" s="1" t="s">
        <v>19274</v>
      </c>
      <c r="C7547" s="1" t="s">
        <v>896</v>
      </c>
      <c r="D7547" s="1">
        <v>20</v>
      </c>
      <c r="E7547" s="4">
        <v>44712</v>
      </c>
      <c r="F7547" s="1" t="s">
        <v>19275</v>
      </c>
      <c r="G7547" s="1" t="s">
        <v>72</v>
      </c>
      <c r="H7547" s="1" t="s">
        <v>65</v>
      </c>
      <c r="I7547" s="1">
        <v>0.2</v>
      </c>
      <c r="J7547" s="1" t="s">
        <v>75</v>
      </c>
      <c r="K7547" s="1">
        <v>0</v>
      </c>
      <c r="M7547" s="1">
        <v>0</v>
      </c>
      <c r="O7547" s="1">
        <v>0</v>
      </c>
      <c r="Q7547" s="1">
        <v>0</v>
      </c>
      <c r="S7547" s="1">
        <v>0</v>
      </c>
      <c r="U7547" s="1">
        <v>0</v>
      </c>
      <c r="W7547" s="1">
        <v>0</v>
      </c>
      <c r="Y7547" s="1">
        <v>0</v>
      </c>
      <c r="AA7547" s="1">
        <v>0</v>
      </c>
      <c r="AC7547" s="1">
        <v>0</v>
      </c>
      <c r="AE7547" s="1">
        <v>0</v>
      </c>
      <c r="AG7547" s="1">
        <v>1</v>
      </c>
      <c r="AH7547" s="1">
        <v>0</v>
      </c>
    </row>
    <row r="7548" spans="1:34">
      <c r="A7548" s="1" t="s">
        <v>19276</v>
      </c>
      <c r="B7548" s="1" t="s">
        <v>19277</v>
      </c>
      <c r="C7548" s="1" t="s">
        <v>423</v>
      </c>
      <c r="D7548" s="1">
        <v>4</v>
      </c>
      <c r="E7548" s="4">
        <v>44644</v>
      </c>
      <c r="F7548" s="1" t="s">
        <v>19278</v>
      </c>
      <c r="G7548" s="1" t="s">
        <v>80</v>
      </c>
      <c r="H7548" s="1" t="s">
        <v>73</v>
      </c>
      <c r="I7548" s="1">
        <v>0</v>
      </c>
      <c r="J7548" s="1" t="s">
        <v>74</v>
      </c>
      <c r="K7548" s="1">
        <v>0.4</v>
      </c>
      <c r="L7548" s="1" t="s">
        <v>82</v>
      </c>
      <c r="M7548" s="1">
        <v>0.6</v>
      </c>
      <c r="N7548" s="1" t="s">
        <v>83</v>
      </c>
      <c r="O7548" s="1">
        <v>0.7</v>
      </c>
      <c r="P7548" s="1" t="s">
        <v>84</v>
      </c>
      <c r="Q7548" s="1">
        <v>0.8</v>
      </c>
      <c r="R7548" s="1" t="s">
        <v>85</v>
      </c>
      <c r="S7548" s="1">
        <v>0</v>
      </c>
      <c r="U7548" s="1">
        <v>0</v>
      </c>
      <c r="W7548" s="1">
        <v>0</v>
      </c>
      <c r="Y7548" s="1">
        <v>0</v>
      </c>
      <c r="AA7548" s="1">
        <v>0</v>
      </c>
      <c r="AC7548" s="1">
        <v>0</v>
      </c>
      <c r="AE7548" s="1">
        <v>0</v>
      </c>
      <c r="AG7548" s="1">
        <v>4</v>
      </c>
      <c r="AH7548" s="1">
        <v>10000</v>
      </c>
    </row>
    <row r="7549" spans="1:34">
      <c r="A7549" s="1" t="s">
        <v>19279</v>
      </c>
      <c r="B7549" s="1" t="s">
        <v>19280</v>
      </c>
      <c r="C7549" s="1" t="s">
        <v>360</v>
      </c>
      <c r="H7549" s="1" t="s">
        <v>65</v>
      </c>
      <c r="I7549" s="1" t="s">
        <v>66</v>
      </c>
      <c r="V7549" s="1" t="s">
        <v>67</v>
      </c>
    </row>
    <row r="7550" spans="1:34">
      <c r="A7550" s="1" t="s">
        <v>19281</v>
      </c>
      <c r="B7550" s="1" t="s">
        <v>19282</v>
      </c>
      <c r="C7550" s="1" t="s">
        <v>118</v>
      </c>
      <c r="D7550" s="1">
        <v>2</v>
      </c>
      <c r="E7550" s="1">
        <v>44012</v>
      </c>
      <c r="F7550" s="1" t="s">
        <v>20332</v>
      </c>
      <c r="G7550" s="1" t="s">
        <v>72</v>
      </c>
      <c r="H7550" s="1" t="s">
        <v>65</v>
      </c>
      <c r="I7550" s="1">
        <v>0.8</v>
      </c>
      <c r="J7550" s="1" t="s">
        <v>75</v>
      </c>
      <c r="K7550" s="1">
        <v>0</v>
      </c>
      <c r="M7550" s="1">
        <v>0</v>
      </c>
      <c r="O7550" s="1">
        <v>0</v>
      </c>
      <c r="Q7550" s="1">
        <v>0</v>
      </c>
      <c r="S7550" s="1">
        <v>0</v>
      </c>
      <c r="U7550" s="1">
        <v>0</v>
      </c>
      <c r="W7550" s="1">
        <v>0</v>
      </c>
      <c r="Y7550" s="1">
        <v>0</v>
      </c>
      <c r="AA7550" s="1">
        <v>0</v>
      </c>
      <c r="AC7550" s="1">
        <v>0</v>
      </c>
      <c r="AE7550" s="1">
        <v>0</v>
      </c>
      <c r="AG7550" s="1">
        <v>1</v>
      </c>
      <c r="AH7550" s="1">
        <v>0</v>
      </c>
    </row>
    <row r="7551" spans="1:34">
      <c r="A7551" s="1" t="s">
        <v>19283</v>
      </c>
      <c r="B7551" s="1" t="s">
        <v>19284</v>
      </c>
      <c r="C7551" s="1" t="s">
        <v>190</v>
      </c>
      <c r="D7551" s="1">
        <v>13</v>
      </c>
      <c r="E7551" s="1">
        <v>43512</v>
      </c>
      <c r="F7551" s="1" t="s">
        <v>20332</v>
      </c>
      <c r="G7551" s="1" t="s">
        <v>72</v>
      </c>
      <c r="H7551" s="1" t="s">
        <v>65</v>
      </c>
      <c r="I7551" s="1">
        <v>0.3</v>
      </c>
      <c r="J7551" s="1" t="s">
        <v>75</v>
      </c>
      <c r="K7551" s="1">
        <v>0</v>
      </c>
      <c r="M7551" s="1">
        <v>0</v>
      </c>
      <c r="O7551" s="1">
        <v>0</v>
      </c>
      <c r="Q7551" s="1">
        <v>0</v>
      </c>
      <c r="S7551" s="1">
        <v>0</v>
      </c>
      <c r="U7551" s="1">
        <v>0</v>
      </c>
      <c r="W7551" s="1">
        <v>0</v>
      </c>
      <c r="Y7551" s="1">
        <v>0</v>
      </c>
      <c r="AA7551" s="1">
        <v>0</v>
      </c>
      <c r="AC7551" s="1">
        <v>0</v>
      </c>
      <c r="AE7551" s="1">
        <v>0</v>
      </c>
      <c r="AG7551" s="1">
        <v>1</v>
      </c>
      <c r="AH7551" s="1">
        <v>0</v>
      </c>
    </row>
    <row r="7552" spans="1:34">
      <c r="A7552" s="1" t="s">
        <v>19285</v>
      </c>
      <c r="B7552" s="1" t="s">
        <v>19286</v>
      </c>
      <c r="C7552" s="1" t="s">
        <v>620</v>
      </c>
      <c r="D7552" s="1">
        <v>24</v>
      </c>
      <c r="E7552" s="1">
        <v>44711</v>
      </c>
      <c r="F7552" s="1" t="s">
        <v>20871</v>
      </c>
      <c r="G7552" s="1" t="s">
        <v>72</v>
      </c>
      <c r="H7552" s="1" t="s">
        <v>65</v>
      </c>
      <c r="I7552" s="1">
        <v>0.8</v>
      </c>
      <c r="J7552" s="1" t="s">
        <v>75</v>
      </c>
      <c r="K7552" s="1">
        <v>0</v>
      </c>
      <c r="M7552" s="1">
        <v>0</v>
      </c>
      <c r="O7552" s="1">
        <v>0</v>
      </c>
      <c r="Q7552" s="1">
        <v>0</v>
      </c>
      <c r="S7552" s="1">
        <v>0</v>
      </c>
      <c r="U7552" s="1">
        <v>0</v>
      </c>
      <c r="W7552" s="1">
        <v>0</v>
      </c>
      <c r="Y7552" s="1">
        <v>0</v>
      </c>
      <c r="AA7552" s="1">
        <v>0</v>
      </c>
      <c r="AC7552" s="1">
        <v>0</v>
      </c>
      <c r="AE7552" s="1">
        <v>0</v>
      </c>
      <c r="AG7552" s="1">
        <v>1</v>
      </c>
      <c r="AH7552" s="1">
        <v>0</v>
      </c>
    </row>
    <row r="7553" spans="1:34">
      <c r="A7553" s="1" t="s">
        <v>19287</v>
      </c>
      <c r="B7553" s="1" t="s">
        <v>19288</v>
      </c>
      <c r="C7553" s="1" t="s">
        <v>199</v>
      </c>
      <c r="D7553" s="1">
        <v>1</v>
      </c>
      <c r="E7553" s="4">
        <v>44650</v>
      </c>
      <c r="F7553" s="1" t="s">
        <v>19289</v>
      </c>
      <c r="G7553" s="1" t="s">
        <v>80</v>
      </c>
      <c r="H7553" s="1" t="s">
        <v>73</v>
      </c>
      <c r="I7553" s="1">
        <v>0</v>
      </c>
      <c r="J7553" s="1" t="s">
        <v>74</v>
      </c>
      <c r="K7553" s="1">
        <v>0.8</v>
      </c>
      <c r="L7553" s="1" t="s">
        <v>75</v>
      </c>
      <c r="M7553" s="1">
        <v>0</v>
      </c>
      <c r="O7553" s="1">
        <v>0</v>
      </c>
      <c r="Q7553" s="1">
        <v>0</v>
      </c>
      <c r="S7553" s="1">
        <v>0</v>
      </c>
      <c r="U7553" s="1">
        <v>0</v>
      </c>
      <c r="W7553" s="1">
        <v>0</v>
      </c>
      <c r="Y7553" s="1">
        <v>0</v>
      </c>
      <c r="AA7553" s="1">
        <v>0</v>
      </c>
      <c r="AC7553" s="1">
        <v>0</v>
      </c>
      <c r="AE7553" s="1">
        <v>0</v>
      </c>
      <c r="AG7553" s="1">
        <v>2</v>
      </c>
      <c r="AH7553" s="1">
        <v>10000</v>
      </c>
    </row>
    <row r="7554" spans="1:34">
      <c r="A7554" s="1" t="s">
        <v>19290</v>
      </c>
      <c r="B7554" s="1" t="s">
        <v>19291</v>
      </c>
      <c r="C7554" s="1" t="s">
        <v>620</v>
      </c>
      <c r="D7554" s="1">
        <v>21</v>
      </c>
      <c r="E7554" s="1">
        <v>42214</v>
      </c>
      <c r="F7554" s="1" t="s">
        <v>20332</v>
      </c>
      <c r="G7554" s="1" t="s">
        <v>72</v>
      </c>
      <c r="H7554" s="1" t="s">
        <v>65</v>
      </c>
      <c r="I7554" s="1">
        <v>0.8</v>
      </c>
      <c r="J7554" s="1" t="s">
        <v>75</v>
      </c>
      <c r="K7554" s="1">
        <v>0</v>
      </c>
      <c r="M7554" s="1">
        <v>0</v>
      </c>
      <c r="O7554" s="1">
        <v>0</v>
      </c>
      <c r="Q7554" s="1">
        <v>0</v>
      </c>
      <c r="S7554" s="1">
        <v>0</v>
      </c>
      <c r="U7554" s="1">
        <v>0</v>
      </c>
      <c r="W7554" s="1">
        <v>0</v>
      </c>
      <c r="Y7554" s="1">
        <v>0</v>
      </c>
      <c r="AA7554" s="1">
        <v>0</v>
      </c>
      <c r="AC7554" s="1">
        <v>0</v>
      </c>
      <c r="AE7554" s="1">
        <v>0</v>
      </c>
      <c r="AG7554" s="1">
        <v>1</v>
      </c>
      <c r="AH7554" s="1">
        <v>0</v>
      </c>
    </row>
    <row r="7555" spans="1:34">
      <c r="A7555" s="1" t="s">
        <v>19292</v>
      </c>
      <c r="B7555" s="1" t="s">
        <v>19293</v>
      </c>
      <c r="C7555" s="1" t="s">
        <v>322</v>
      </c>
      <c r="D7555" s="1">
        <v>6</v>
      </c>
      <c r="E7555" s="1">
        <v>41039</v>
      </c>
      <c r="F7555" s="1" t="s">
        <v>20340</v>
      </c>
      <c r="G7555" s="1" t="s">
        <v>20341</v>
      </c>
      <c r="H7555" s="1" t="s">
        <v>73</v>
      </c>
      <c r="I7555" s="1">
        <v>0.5</v>
      </c>
      <c r="J7555" s="1" t="s">
        <v>82</v>
      </c>
      <c r="K7555" s="1">
        <v>0.6</v>
      </c>
      <c r="L7555" s="1" t="s">
        <v>83</v>
      </c>
      <c r="M7555" s="1">
        <v>0.7</v>
      </c>
      <c r="N7555" s="1" t="s">
        <v>84</v>
      </c>
      <c r="O7555" s="1">
        <v>0.79</v>
      </c>
      <c r="P7555" s="1" t="s">
        <v>85</v>
      </c>
      <c r="Q7555" s="1">
        <v>0</v>
      </c>
      <c r="S7555" s="1">
        <v>0</v>
      </c>
      <c r="U7555" s="1">
        <v>0</v>
      </c>
      <c r="W7555" s="1">
        <v>0</v>
      </c>
      <c r="Y7555" s="1">
        <v>0</v>
      </c>
      <c r="AA7555" s="1">
        <v>0</v>
      </c>
      <c r="AC7555" s="1">
        <v>0</v>
      </c>
      <c r="AE7555" s="1">
        <v>0</v>
      </c>
      <c r="AG7555" s="1">
        <v>3</v>
      </c>
      <c r="AH7555" s="1">
        <v>0</v>
      </c>
    </row>
    <row r="7556" spans="1:34">
      <c r="A7556" s="1" t="s">
        <v>19294</v>
      </c>
      <c r="B7556" s="1" t="s">
        <v>19295</v>
      </c>
      <c r="C7556" s="1" t="s">
        <v>903</v>
      </c>
      <c r="D7556" s="1">
        <v>41</v>
      </c>
      <c r="E7556" s="4">
        <v>44529</v>
      </c>
      <c r="F7556" s="1" t="s">
        <v>19296</v>
      </c>
      <c r="G7556" s="1" t="s">
        <v>72</v>
      </c>
      <c r="H7556" s="1" t="s">
        <v>65</v>
      </c>
      <c r="I7556" s="1">
        <v>0.5</v>
      </c>
      <c r="J7556" s="1" t="s">
        <v>75</v>
      </c>
      <c r="K7556" s="1">
        <v>0</v>
      </c>
      <c r="M7556" s="1">
        <v>0</v>
      </c>
      <c r="O7556" s="1">
        <v>0</v>
      </c>
      <c r="Q7556" s="1">
        <v>0</v>
      </c>
      <c r="S7556" s="1">
        <v>0</v>
      </c>
      <c r="U7556" s="1">
        <v>0</v>
      </c>
      <c r="W7556" s="1">
        <v>0</v>
      </c>
      <c r="Y7556" s="1">
        <v>0</v>
      </c>
      <c r="AA7556" s="1">
        <v>0</v>
      </c>
      <c r="AC7556" s="1">
        <v>0</v>
      </c>
      <c r="AE7556" s="1">
        <v>0</v>
      </c>
      <c r="AG7556" s="1">
        <v>1</v>
      </c>
      <c r="AH7556" s="1">
        <v>0</v>
      </c>
    </row>
    <row r="7557" spans="1:34">
      <c r="A7557" s="1" t="s">
        <v>19297</v>
      </c>
      <c r="B7557" s="1" t="s">
        <v>19298</v>
      </c>
      <c r="C7557" s="1" t="s">
        <v>218</v>
      </c>
      <c r="D7557" s="1">
        <v>58</v>
      </c>
      <c r="E7557" s="4">
        <v>44559</v>
      </c>
      <c r="F7557" s="1" t="s">
        <v>19299</v>
      </c>
      <c r="G7557" s="1" t="s">
        <v>72</v>
      </c>
      <c r="H7557" s="1" t="s">
        <v>73</v>
      </c>
      <c r="I7557" s="1">
        <v>0</v>
      </c>
      <c r="J7557" s="1" t="s">
        <v>562</v>
      </c>
      <c r="K7557" s="1">
        <v>0.7</v>
      </c>
      <c r="L7557" s="1" t="s">
        <v>75</v>
      </c>
      <c r="M7557" s="1">
        <v>0</v>
      </c>
      <c r="O7557" s="1">
        <v>0</v>
      </c>
      <c r="Q7557" s="1">
        <v>0</v>
      </c>
      <c r="S7557" s="1">
        <v>0</v>
      </c>
      <c r="U7557" s="1">
        <v>0</v>
      </c>
      <c r="W7557" s="1">
        <v>0</v>
      </c>
      <c r="Y7557" s="1">
        <v>0</v>
      </c>
      <c r="AA7557" s="1">
        <v>0</v>
      </c>
      <c r="AC7557" s="1">
        <v>0</v>
      </c>
      <c r="AE7557" s="1">
        <v>0</v>
      </c>
      <c r="AG7557" s="1">
        <v>2</v>
      </c>
      <c r="AH7557" s="1">
        <v>8500</v>
      </c>
    </row>
    <row r="7558" spans="1:34">
      <c r="A7558" s="1" t="s">
        <v>19300</v>
      </c>
      <c r="B7558" s="1" t="s">
        <v>19301</v>
      </c>
      <c r="C7558" s="1" t="s">
        <v>903</v>
      </c>
      <c r="D7558" s="1">
        <v>37</v>
      </c>
      <c r="E7558" s="4">
        <v>44553</v>
      </c>
      <c r="F7558" s="1" t="s">
        <v>19302</v>
      </c>
      <c r="G7558" s="1" t="s">
        <v>80</v>
      </c>
      <c r="H7558" s="1" t="s">
        <v>65</v>
      </c>
      <c r="I7558" s="1">
        <v>0.4</v>
      </c>
      <c r="J7558" s="1" t="s">
        <v>75</v>
      </c>
      <c r="K7558" s="1">
        <v>0</v>
      </c>
      <c r="M7558" s="1">
        <v>0</v>
      </c>
      <c r="O7558" s="1">
        <v>0</v>
      </c>
      <c r="Q7558" s="1">
        <v>0</v>
      </c>
      <c r="S7558" s="1">
        <v>0</v>
      </c>
      <c r="U7558" s="1">
        <v>0</v>
      </c>
      <c r="W7558" s="1">
        <v>0</v>
      </c>
      <c r="Y7558" s="1">
        <v>0</v>
      </c>
      <c r="AA7558" s="1">
        <v>0</v>
      </c>
      <c r="AC7558" s="1">
        <v>0</v>
      </c>
      <c r="AE7558" s="1">
        <v>0</v>
      </c>
      <c r="AG7558" s="1">
        <v>1</v>
      </c>
      <c r="AH7558" s="1">
        <v>0</v>
      </c>
    </row>
    <row r="7559" spans="1:34">
      <c r="A7559" s="1" t="s">
        <v>19303</v>
      </c>
      <c r="B7559" s="1" t="s">
        <v>19304</v>
      </c>
      <c r="C7559" s="1" t="s">
        <v>460</v>
      </c>
      <c r="D7559" s="1">
        <v>13</v>
      </c>
      <c r="E7559" s="4">
        <v>44646</v>
      </c>
      <c r="F7559" s="1" t="s">
        <v>19305</v>
      </c>
      <c r="G7559" s="1" t="s">
        <v>72</v>
      </c>
      <c r="H7559" s="1" t="s">
        <v>73</v>
      </c>
      <c r="I7559" s="1">
        <v>0</v>
      </c>
      <c r="J7559" s="1" t="s">
        <v>19306</v>
      </c>
      <c r="K7559" s="1">
        <v>0.75</v>
      </c>
      <c r="L7559" s="1" t="s">
        <v>75</v>
      </c>
      <c r="M7559" s="1">
        <v>0</v>
      </c>
      <c r="O7559" s="1">
        <v>0</v>
      </c>
      <c r="Q7559" s="1">
        <v>0</v>
      </c>
      <c r="S7559" s="1">
        <v>0</v>
      </c>
      <c r="U7559" s="1">
        <v>0</v>
      </c>
      <c r="W7559" s="1">
        <v>0</v>
      </c>
      <c r="Y7559" s="1">
        <v>0</v>
      </c>
      <c r="AA7559" s="1">
        <v>0</v>
      </c>
      <c r="AC7559" s="1">
        <v>0</v>
      </c>
      <c r="AE7559" s="1">
        <v>0</v>
      </c>
      <c r="AG7559" s="1">
        <v>2</v>
      </c>
      <c r="AH7559" s="1">
        <v>9300</v>
      </c>
    </row>
    <row r="7560" spans="1:34">
      <c r="A7560" s="1" t="s">
        <v>19307</v>
      </c>
      <c r="B7560" s="1" t="s">
        <v>19308</v>
      </c>
      <c r="C7560" s="1" t="s">
        <v>199</v>
      </c>
      <c r="D7560" s="1">
        <v>3</v>
      </c>
      <c r="E7560" s="1">
        <v>44632</v>
      </c>
      <c r="F7560" s="1" t="s">
        <v>20872</v>
      </c>
      <c r="G7560" s="1" t="s">
        <v>72</v>
      </c>
      <c r="H7560" s="1" t="s">
        <v>65</v>
      </c>
      <c r="I7560" s="1">
        <v>0.6</v>
      </c>
      <c r="J7560" s="1" t="s">
        <v>75</v>
      </c>
      <c r="K7560" s="1">
        <v>0</v>
      </c>
      <c r="M7560" s="1">
        <v>0</v>
      </c>
      <c r="O7560" s="1">
        <v>0</v>
      </c>
      <c r="Q7560" s="1">
        <v>0</v>
      </c>
      <c r="S7560" s="1">
        <v>0</v>
      </c>
      <c r="U7560" s="1">
        <v>0</v>
      </c>
      <c r="W7560" s="1">
        <v>0</v>
      </c>
      <c r="Y7560" s="1">
        <v>0</v>
      </c>
      <c r="AA7560" s="1">
        <v>0</v>
      </c>
      <c r="AC7560" s="1">
        <v>0</v>
      </c>
      <c r="AE7560" s="1">
        <v>0</v>
      </c>
      <c r="AG7560" s="1">
        <v>1</v>
      </c>
      <c r="AH7560" s="1">
        <v>0</v>
      </c>
    </row>
    <row r="7561" spans="1:34">
      <c r="A7561" s="1" t="s">
        <v>19309</v>
      </c>
      <c r="B7561" s="1" t="s">
        <v>19310</v>
      </c>
      <c r="C7561" s="1" t="s">
        <v>126</v>
      </c>
      <c r="D7561" s="1" t="s">
        <v>20873</v>
      </c>
      <c r="E7561" s="1">
        <v>42367</v>
      </c>
      <c r="F7561" s="1" t="s">
        <v>20332</v>
      </c>
      <c r="G7561" s="1" t="s">
        <v>1003</v>
      </c>
      <c r="H7561" s="1" t="s">
        <v>65</v>
      </c>
      <c r="I7561" s="1">
        <v>0</v>
      </c>
      <c r="J7561" s="1" t="s">
        <v>75</v>
      </c>
      <c r="K7561" s="1">
        <v>0</v>
      </c>
      <c r="M7561" s="1">
        <v>0</v>
      </c>
      <c r="O7561" s="1">
        <v>0</v>
      </c>
      <c r="Q7561" s="1">
        <v>0</v>
      </c>
      <c r="S7561" s="1">
        <v>0</v>
      </c>
      <c r="U7561" s="1">
        <v>0</v>
      </c>
      <c r="W7561" s="1">
        <v>0</v>
      </c>
      <c r="Y7561" s="1">
        <v>0</v>
      </c>
      <c r="AA7561" s="1">
        <v>0</v>
      </c>
      <c r="AC7561" s="1">
        <v>0</v>
      </c>
      <c r="AE7561" s="1">
        <v>0</v>
      </c>
      <c r="AG7561" s="1">
        <v>1</v>
      </c>
      <c r="AH7561" s="1">
        <v>0</v>
      </c>
    </row>
    <row r="7562" spans="1:34">
      <c r="A7562" s="1" t="s">
        <v>19311</v>
      </c>
      <c r="B7562" s="1" t="s">
        <v>19312</v>
      </c>
      <c r="C7562" s="1" t="s">
        <v>199</v>
      </c>
      <c r="D7562" s="1">
        <v>7</v>
      </c>
      <c r="E7562" s="4">
        <v>44697</v>
      </c>
      <c r="F7562" s="1" t="s">
        <v>19313</v>
      </c>
      <c r="G7562" s="1" t="s">
        <v>72</v>
      </c>
      <c r="H7562" s="1" t="s">
        <v>65</v>
      </c>
      <c r="I7562" s="1">
        <v>0.4</v>
      </c>
      <c r="J7562" s="1" t="s">
        <v>75</v>
      </c>
      <c r="K7562" s="1">
        <v>0</v>
      </c>
      <c r="M7562" s="1">
        <v>0</v>
      </c>
      <c r="O7562" s="1">
        <v>0</v>
      </c>
      <c r="Q7562" s="1">
        <v>0</v>
      </c>
      <c r="S7562" s="1">
        <v>0</v>
      </c>
      <c r="U7562" s="1">
        <v>0</v>
      </c>
      <c r="W7562" s="1">
        <v>0</v>
      </c>
      <c r="Y7562" s="1">
        <v>0</v>
      </c>
      <c r="AA7562" s="1">
        <v>0</v>
      </c>
      <c r="AC7562" s="1">
        <v>0</v>
      </c>
      <c r="AE7562" s="1">
        <v>0</v>
      </c>
      <c r="AG7562" s="1">
        <v>1</v>
      </c>
      <c r="AH7562" s="1">
        <v>0</v>
      </c>
    </row>
    <row r="7563" spans="1:34">
      <c r="A7563" s="1" t="s">
        <v>19314</v>
      </c>
      <c r="B7563" s="1" t="s">
        <v>19315</v>
      </c>
      <c r="C7563" s="1" t="s">
        <v>322</v>
      </c>
      <c r="D7563" s="1">
        <v>7</v>
      </c>
      <c r="E7563" s="1">
        <v>41090</v>
      </c>
      <c r="F7563" s="1" t="s">
        <v>20332</v>
      </c>
      <c r="G7563" s="1" t="s">
        <v>72</v>
      </c>
      <c r="H7563" s="1" t="s">
        <v>65</v>
      </c>
      <c r="I7563" s="1">
        <v>0.4</v>
      </c>
      <c r="J7563" s="1" t="s">
        <v>75</v>
      </c>
      <c r="K7563" s="1">
        <v>0</v>
      </c>
      <c r="M7563" s="1">
        <v>0</v>
      </c>
      <c r="O7563" s="1">
        <v>0</v>
      </c>
      <c r="Q7563" s="1">
        <v>0</v>
      </c>
      <c r="S7563" s="1">
        <v>0</v>
      </c>
      <c r="U7563" s="1">
        <v>0</v>
      </c>
      <c r="W7563" s="1">
        <v>0</v>
      </c>
      <c r="Y7563" s="1">
        <v>0</v>
      </c>
      <c r="AA7563" s="1">
        <v>0</v>
      </c>
      <c r="AC7563" s="1">
        <v>0</v>
      </c>
      <c r="AE7563" s="1">
        <v>0</v>
      </c>
      <c r="AG7563" s="1">
        <v>1</v>
      </c>
      <c r="AH7563" s="1">
        <v>0</v>
      </c>
    </row>
    <row r="7564" spans="1:34">
      <c r="A7564" s="1" t="s">
        <v>19316</v>
      </c>
      <c r="B7564" s="1" t="s">
        <v>19317</v>
      </c>
      <c r="C7564" s="1" t="s">
        <v>112</v>
      </c>
      <c r="D7564" s="1">
        <v>6</v>
      </c>
      <c r="E7564" s="4">
        <v>44629</v>
      </c>
      <c r="F7564" s="1" t="s">
        <v>19318</v>
      </c>
      <c r="G7564" s="1" t="s">
        <v>72</v>
      </c>
      <c r="H7564" s="1" t="s">
        <v>73</v>
      </c>
      <c r="I7564" s="1">
        <v>0</v>
      </c>
      <c r="J7564" s="1" t="s">
        <v>434</v>
      </c>
      <c r="K7564" s="1">
        <v>0.8</v>
      </c>
      <c r="L7564" s="1" t="s">
        <v>75</v>
      </c>
      <c r="M7564" s="1">
        <v>0</v>
      </c>
      <c r="O7564" s="1">
        <v>0</v>
      </c>
      <c r="Q7564" s="1">
        <v>0</v>
      </c>
      <c r="S7564" s="1">
        <v>0</v>
      </c>
      <c r="U7564" s="1">
        <v>0</v>
      </c>
      <c r="W7564" s="1">
        <v>0</v>
      </c>
      <c r="Y7564" s="1">
        <v>0</v>
      </c>
      <c r="AA7564" s="1">
        <v>0</v>
      </c>
      <c r="AC7564" s="1">
        <v>0</v>
      </c>
      <c r="AE7564" s="1">
        <v>0</v>
      </c>
      <c r="AG7564" s="1">
        <v>2</v>
      </c>
      <c r="AH7564" s="1">
        <v>7500</v>
      </c>
    </row>
    <row r="7565" spans="1:34">
      <c r="A7565" s="1" t="s">
        <v>19319</v>
      </c>
      <c r="B7565" s="1" t="s">
        <v>19320</v>
      </c>
      <c r="C7565" s="1" t="s">
        <v>378</v>
      </c>
      <c r="D7565" s="1">
        <v>38</v>
      </c>
      <c r="E7565" s="4">
        <v>44558</v>
      </c>
      <c r="F7565" s="1" t="s">
        <v>19321</v>
      </c>
      <c r="G7565" s="1" t="s">
        <v>72</v>
      </c>
      <c r="H7565" s="1" t="s">
        <v>65</v>
      </c>
      <c r="I7565" s="1">
        <v>0.6</v>
      </c>
      <c r="J7565" s="1" t="s">
        <v>75</v>
      </c>
      <c r="K7565" s="1">
        <v>0</v>
      </c>
      <c r="M7565" s="1">
        <v>0</v>
      </c>
      <c r="O7565" s="1">
        <v>0</v>
      </c>
      <c r="Q7565" s="1">
        <v>0</v>
      </c>
      <c r="S7565" s="1">
        <v>0</v>
      </c>
      <c r="U7565" s="1">
        <v>0</v>
      </c>
      <c r="W7565" s="1">
        <v>0</v>
      </c>
      <c r="Y7565" s="1">
        <v>0</v>
      </c>
      <c r="AA7565" s="1">
        <v>0</v>
      </c>
      <c r="AC7565" s="1">
        <v>0</v>
      </c>
      <c r="AE7565" s="1">
        <v>0</v>
      </c>
      <c r="AG7565" s="1">
        <v>1</v>
      </c>
      <c r="AH7565" s="1">
        <v>0</v>
      </c>
    </row>
    <row r="7566" spans="1:34">
      <c r="A7566" s="1" t="s">
        <v>19322</v>
      </c>
      <c r="B7566" s="1" t="s">
        <v>19323</v>
      </c>
      <c r="C7566" s="1" t="s">
        <v>70</v>
      </c>
      <c r="D7566" s="1">
        <v>15</v>
      </c>
      <c r="E7566" s="4">
        <v>44708</v>
      </c>
      <c r="F7566" s="1" t="s">
        <v>19324</v>
      </c>
      <c r="G7566" s="1" t="s">
        <v>72</v>
      </c>
      <c r="H7566" s="1" t="s">
        <v>73</v>
      </c>
      <c r="I7566" s="1">
        <v>0</v>
      </c>
      <c r="J7566" s="1" t="s">
        <v>222</v>
      </c>
      <c r="K7566" s="1">
        <v>0.65</v>
      </c>
      <c r="L7566" s="1" t="s">
        <v>75</v>
      </c>
      <c r="M7566" s="1">
        <v>0</v>
      </c>
      <c r="O7566" s="1">
        <v>0</v>
      </c>
      <c r="Q7566" s="1">
        <v>0</v>
      </c>
      <c r="S7566" s="1">
        <v>0</v>
      </c>
      <c r="U7566" s="1">
        <v>0</v>
      </c>
      <c r="W7566" s="1">
        <v>0</v>
      </c>
      <c r="Y7566" s="1">
        <v>0</v>
      </c>
      <c r="AA7566" s="1">
        <v>0</v>
      </c>
      <c r="AC7566" s="1">
        <v>0</v>
      </c>
      <c r="AE7566" s="1">
        <v>0</v>
      </c>
      <c r="AG7566" s="1">
        <v>2</v>
      </c>
      <c r="AH7566" s="1">
        <v>9999.99</v>
      </c>
    </row>
    <row r="7567" spans="1:34">
      <c r="A7567" s="1" t="s">
        <v>19325</v>
      </c>
      <c r="B7567" s="1" t="s">
        <v>19326</v>
      </c>
      <c r="C7567" s="1" t="s">
        <v>337</v>
      </c>
      <c r="D7567" s="1">
        <v>3</v>
      </c>
      <c r="E7567" s="4">
        <v>44616</v>
      </c>
      <c r="F7567" s="1" t="s">
        <v>19327</v>
      </c>
      <c r="G7567" s="1" t="s">
        <v>72</v>
      </c>
      <c r="H7567" s="1" t="s">
        <v>65</v>
      </c>
      <c r="I7567" s="1">
        <v>0.8</v>
      </c>
      <c r="J7567" s="1" t="s">
        <v>75</v>
      </c>
      <c r="K7567" s="1">
        <v>0</v>
      </c>
      <c r="M7567" s="1">
        <v>0</v>
      </c>
      <c r="O7567" s="1">
        <v>0</v>
      </c>
      <c r="Q7567" s="1">
        <v>0</v>
      </c>
      <c r="S7567" s="1">
        <v>0</v>
      </c>
      <c r="U7567" s="1">
        <v>0</v>
      </c>
      <c r="W7567" s="1">
        <v>0</v>
      </c>
      <c r="Y7567" s="1">
        <v>0</v>
      </c>
      <c r="AA7567" s="1">
        <v>0</v>
      </c>
      <c r="AC7567" s="1">
        <v>0</v>
      </c>
      <c r="AE7567" s="1">
        <v>0</v>
      </c>
      <c r="AG7567" s="1">
        <v>1</v>
      </c>
      <c r="AH7567" s="1">
        <v>0</v>
      </c>
    </row>
    <row r="7568" spans="1:34">
      <c r="A7568" s="1" t="s">
        <v>19328</v>
      </c>
      <c r="B7568" s="1" t="s">
        <v>19329</v>
      </c>
      <c r="C7568" s="1" t="s">
        <v>64</v>
      </c>
      <c r="D7568" s="1">
        <v>60</v>
      </c>
      <c r="E7568" s="1">
        <v>44560</v>
      </c>
      <c r="F7568" s="1" t="s">
        <v>20874</v>
      </c>
      <c r="G7568" s="1" t="s">
        <v>72</v>
      </c>
      <c r="H7568" s="1" t="s">
        <v>73</v>
      </c>
      <c r="I7568" s="1">
        <v>0</v>
      </c>
      <c r="J7568" s="1" t="s">
        <v>1267</v>
      </c>
      <c r="K7568" s="1">
        <v>0.8</v>
      </c>
      <c r="L7568" s="1" t="s">
        <v>75</v>
      </c>
      <c r="M7568" s="1">
        <v>0</v>
      </c>
      <c r="O7568" s="1">
        <v>0</v>
      </c>
      <c r="Q7568" s="1">
        <v>0</v>
      </c>
      <c r="S7568" s="1">
        <v>0</v>
      </c>
      <c r="U7568" s="1">
        <v>0</v>
      </c>
      <c r="W7568" s="1">
        <v>0</v>
      </c>
      <c r="Y7568" s="1">
        <v>0</v>
      </c>
      <c r="AA7568" s="1">
        <v>0</v>
      </c>
      <c r="AC7568" s="1">
        <v>0</v>
      </c>
      <c r="AE7568" s="1">
        <v>0</v>
      </c>
      <c r="AG7568" s="1">
        <v>2</v>
      </c>
      <c r="AH7568" s="1">
        <v>6000</v>
      </c>
    </row>
    <row r="7569" spans="1:34">
      <c r="A7569" s="1" t="s">
        <v>19330</v>
      </c>
      <c r="B7569" s="1" t="s">
        <v>19331</v>
      </c>
      <c r="C7569" s="1" t="s">
        <v>238</v>
      </c>
      <c r="D7569" s="1">
        <v>8</v>
      </c>
      <c r="E7569" s="4">
        <v>44677</v>
      </c>
      <c r="F7569" s="1" t="s">
        <v>19332</v>
      </c>
      <c r="G7569" s="1" t="s">
        <v>80</v>
      </c>
      <c r="H7569" s="1" t="s">
        <v>73</v>
      </c>
      <c r="I7569" s="1">
        <v>0</v>
      </c>
      <c r="J7569" s="1" t="s">
        <v>684</v>
      </c>
      <c r="K7569" s="1">
        <v>0.15</v>
      </c>
      <c r="L7569" s="1" t="s">
        <v>82</v>
      </c>
      <c r="M7569" s="1">
        <v>0.32</v>
      </c>
      <c r="N7569" s="1" t="s">
        <v>83</v>
      </c>
      <c r="O7569" s="1">
        <v>0.4</v>
      </c>
      <c r="P7569" s="1" t="s">
        <v>84</v>
      </c>
      <c r="Q7569" s="1">
        <v>0.45</v>
      </c>
      <c r="R7569" s="1" t="s">
        <v>85</v>
      </c>
      <c r="S7569" s="1">
        <v>0</v>
      </c>
      <c r="U7569" s="1">
        <v>0</v>
      </c>
      <c r="W7569" s="1">
        <v>0</v>
      </c>
      <c r="Y7569" s="1">
        <v>0</v>
      </c>
      <c r="AA7569" s="1">
        <v>0</v>
      </c>
      <c r="AC7569" s="1">
        <v>0</v>
      </c>
      <c r="AE7569" s="1">
        <v>0</v>
      </c>
      <c r="AG7569" s="1">
        <v>4</v>
      </c>
      <c r="AH7569" s="1">
        <v>11000</v>
      </c>
    </row>
    <row r="7570" spans="1:34">
      <c r="A7570" s="1" t="s">
        <v>19333</v>
      </c>
      <c r="B7570" s="1" t="s">
        <v>19334</v>
      </c>
      <c r="C7570" s="1" t="s">
        <v>310</v>
      </c>
      <c r="D7570" s="1">
        <v>104</v>
      </c>
      <c r="E7570" s="1">
        <v>39805</v>
      </c>
      <c r="F7570" s="1" t="s">
        <v>20332</v>
      </c>
      <c r="G7570" s="1" t="s">
        <v>1003</v>
      </c>
      <c r="H7570" s="1" t="s">
        <v>65</v>
      </c>
      <c r="I7570" s="1">
        <v>0</v>
      </c>
      <c r="J7570" s="1" t="s">
        <v>75</v>
      </c>
      <c r="K7570" s="1">
        <v>0</v>
      </c>
      <c r="M7570" s="1">
        <v>0</v>
      </c>
      <c r="O7570" s="1">
        <v>0</v>
      </c>
      <c r="Q7570" s="1">
        <v>0</v>
      </c>
      <c r="S7570" s="1">
        <v>0</v>
      </c>
      <c r="U7570" s="1">
        <v>0</v>
      </c>
      <c r="W7570" s="1">
        <v>0</v>
      </c>
      <c r="Y7570" s="1">
        <v>0</v>
      </c>
      <c r="AA7570" s="1">
        <v>0</v>
      </c>
      <c r="AC7570" s="1">
        <v>0</v>
      </c>
      <c r="AE7570" s="1">
        <v>0</v>
      </c>
      <c r="AG7570" s="1">
        <v>1</v>
      </c>
      <c r="AH7570" s="1">
        <v>0</v>
      </c>
    </row>
    <row r="7571" spans="1:34">
      <c r="A7571" s="1" t="s">
        <v>19335</v>
      </c>
      <c r="B7571" s="1" t="s">
        <v>19336</v>
      </c>
      <c r="C7571" s="1" t="s">
        <v>259</v>
      </c>
      <c r="D7571" s="1">
        <v>6</v>
      </c>
      <c r="E7571" s="1">
        <v>44221</v>
      </c>
      <c r="F7571" s="1" t="s">
        <v>20332</v>
      </c>
      <c r="G7571" s="1" t="s">
        <v>72</v>
      </c>
      <c r="H7571" s="1" t="s">
        <v>65</v>
      </c>
      <c r="I7571" s="1">
        <v>0.6</v>
      </c>
      <c r="J7571" s="1" t="s">
        <v>75</v>
      </c>
      <c r="K7571" s="1">
        <v>0</v>
      </c>
      <c r="M7571" s="1">
        <v>0</v>
      </c>
      <c r="O7571" s="1">
        <v>0</v>
      </c>
      <c r="Q7571" s="1">
        <v>0</v>
      </c>
      <c r="S7571" s="1">
        <v>0</v>
      </c>
      <c r="U7571" s="1">
        <v>0</v>
      </c>
      <c r="W7571" s="1">
        <v>0</v>
      </c>
      <c r="Y7571" s="1">
        <v>0</v>
      </c>
      <c r="AA7571" s="1">
        <v>0</v>
      </c>
      <c r="AC7571" s="1">
        <v>0</v>
      </c>
      <c r="AE7571" s="1">
        <v>0</v>
      </c>
      <c r="AG7571" s="1">
        <v>1</v>
      </c>
      <c r="AH7571" s="1">
        <v>0</v>
      </c>
    </row>
    <row r="7572" spans="1:34">
      <c r="A7572" s="1" t="s">
        <v>19337</v>
      </c>
      <c r="B7572" s="1" t="s">
        <v>19338</v>
      </c>
      <c r="C7572" s="1" t="s">
        <v>365</v>
      </c>
      <c r="D7572" s="1">
        <v>24</v>
      </c>
      <c r="E7572" s="1">
        <v>44372</v>
      </c>
      <c r="F7572" s="1" t="s">
        <v>20340</v>
      </c>
      <c r="G7572" s="1" t="s">
        <v>20341</v>
      </c>
      <c r="H7572" s="1" t="s">
        <v>73</v>
      </c>
      <c r="I7572" s="1">
        <v>0</v>
      </c>
      <c r="J7572" s="1" t="s">
        <v>1697</v>
      </c>
      <c r="K7572" s="1">
        <v>0.2</v>
      </c>
      <c r="L7572" s="1" t="s">
        <v>82</v>
      </c>
      <c r="M7572" s="1">
        <v>0.3</v>
      </c>
      <c r="N7572" s="1" t="s">
        <v>83</v>
      </c>
      <c r="O7572" s="1">
        <v>0.5</v>
      </c>
      <c r="P7572" s="1" t="s">
        <v>84</v>
      </c>
      <c r="Q7572" s="1">
        <v>0.6</v>
      </c>
      <c r="R7572" s="1" t="s">
        <v>85</v>
      </c>
      <c r="S7572" s="1">
        <v>0</v>
      </c>
      <c r="U7572" s="1">
        <v>0</v>
      </c>
      <c r="W7572" s="1">
        <v>0</v>
      </c>
      <c r="Y7572" s="1">
        <v>0</v>
      </c>
      <c r="AA7572" s="1">
        <v>0</v>
      </c>
      <c r="AC7572" s="1">
        <v>0</v>
      </c>
      <c r="AE7572" s="1">
        <v>0</v>
      </c>
      <c r="AG7572" s="1">
        <v>4</v>
      </c>
      <c r="AH7572" s="1">
        <v>20000</v>
      </c>
    </row>
    <row r="7573" spans="1:34">
      <c r="A7573" s="1" t="s">
        <v>19339</v>
      </c>
      <c r="B7573" s="1" t="s">
        <v>19340</v>
      </c>
      <c r="C7573" s="1" t="s">
        <v>255</v>
      </c>
      <c r="D7573" s="1">
        <v>4</v>
      </c>
      <c r="E7573" s="1">
        <v>44266</v>
      </c>
      <c r="F7573" s="1" t="s">
        <v>20340</v>
      </c>
      <c r="G7573" s="1" t="s">
        <v>20341</v>
      </c>
      <c r="H7573" s="1" t="s">
        <v>73</v>
      </c>
      <c r="I7573" s="1">
        <v>0</v>
      </c>
      <c r="J7573" s="1" t="s">
        <v>81</v>
      </c>
      <c r="K7573" s="1">
        <v>0.15</v>
      </c>
      <c r="L7573" s="1" t="s">
        <v>82</v>
      </c>
      <c r="M7573" s="1">
        <v>0.19</v>
      </c>
      <c r="N7573" s="1" t="s">
        <v>83</v>
      </c>
      <c r="O7573" s="1">
        <v>0.39</v>
      </c>
      <c r="P7573" s="1" t="s">
        <v>84</v>
      </c>
      <c r="Q7573" s="1">
        <v>0.77</v>
      </c>
      <c r="R7573" s="1" t="s">
        <v>85</v>
      </c>
      <c r="S7573" s="1">
        <v>0</v>
      </c>
      <c r="U7573" s="1">
        <v>0</v>
      </c>
      <c r="W7573" s="1">
        <v>0</v>
      </c>
      <c r="Y7573" s="1">
        <v>0</v>
      </c>
      <c r="AA7573" s="1">
        <v>0</v>
      </c>
      <c r="AC7573" s="1">
        <v>0</v>
      </c>
      <c r="AE7573" s="1">
        <v>0</v>
      </c>
      <c r="AG7573" s="1">
        <v>4</v>
      </c>
      <c r="AH7573" s="1">
        <v>15000</v>
      </c>
    </row>
    <row r="7574" spans="1:34">
      <c r="A7574" s="1" t="s">
        <v>19341</v>
      </c>
      <c r="B7574" s="1" t="s">
        <v>19342</v>
      </c>
      <c r="C7574" s="1" t="s">
        <v>218</v>
      </c>
      <c r="D7574" s="1">
        <v>41</v>
      </c>
      <c r="E7574" s="4">
        <v>44551</v>
      </c>
      <c r="F7574" s="1" t="s">
        <v>19343</v>
      </c>
      <c r="G7574" s="1" t="s">
        <v>72</v>
      </c>
      <c r="H7574" s="1" t="s">
        <v>65</v>
      </c>
      <c r="I7574" s="1">
        <v>0.8</v>
      </c>
      <c r="J7574" s="1" t="s">
        <v>75</v>
      </c>
      <c r="K7574" s="1">
        <v>0</v>
      </c>
      <c r="M7574" s="1">
        <v>0</v>
      </c>
      <c r="O7574" s="1">
        <v>0</v>
      </c>
      <c r="Q7574" s="1">
        <v>0</v>
      </c>
      <c r="S7574" s="1">
        <v>0</v>
      </c>
      <c r="U7574" s="1">
        <v>0</v>
      </c>
      <c r="W7574" s="1">
        <v>0</v>
      </c>
      <c r="Y7574" s="1">
        <v>0</v>
      </c>
      <c r="AA7574" s="1">
        <v>0</v>
      </c>
      <c r="AC7574" s="1">
        <v>0</v>
      </c>
      <c r="AE7574" s="1">
        <v>0</v>
      </c>
      <c r="AG7574" s="1">
        <v>1</v>
      </c>
      <c r="AH7574" s="1">
        <v>0</v>
      </c>
    </row>
    <row r="7575" spans="1:34">
      <c r="A7575" s="1" t="s">
        <v>19344</v>
      </c>
      <c r="B7575" s="1" t="s">
        <v>19345</v>
      </c>
      <c r="C7575" s="1" t="s">
        <v>903</v>
      </c>
      <c r="D7575" s="1">
        <v>48</v>
      </c>
      <c r="E7575" s="4">
        <v>44539</v>
      </c>
      <c r="F7575" s="1" t="s">
        <v>19346</v>
      </c>
      <c r="G7575" s="1" t="s">
        <v>72</v>
      </c>
      <c r="H7575" s="1" t="s">
        <v>65</v>
      </c>
      <c r="I7575" s="1">
        <v>0.5</v>
      </c>
      <c r="J7575" s="1" t="s">
        <v>75</v>
      </c>
      <c r="K7575" s="1">
        <v>0</v>
      </c>
      <c r="M7575" s="1">
        <v>0</v>
      </c>
      <c r="O7575" s="1">
        <v>0</v>
      </c>
      <c r="Q7575" s="1">
        <v>0</v>
      </c>
      <c r="S7575" s="1">
        <v>0</v>
      </c>
      <c r="U7575" s="1">
        <v>0</v>
      </c>
      <c r="W7575" s="1">
        <v>0</v>
      </c>
      <c r="Y7575" s="1">
        <v>0</v>
      </c>
      <c r="AA7575" s="1">
        <v>0</v>
      </c>
      <c r="AC7575" s="1">
        <v>0</v>
      </c>
      <c r="AE7575" s="1">
        <v>0</v>
      </c>
      <c r="AG7575" s="1">
        <v>1</v>
      </c>
      <c r="AH7575" s="1">
        <v>0</v>
      </c>
    </row>
    <row r="7576" spans="1:34">
      <c r="A7576" s="1" t="s">
        <v>19347</v>
      </c>
      <c r="B7576" s="1" t="s">
        <v>19348</v>
      </c>
      <c r="C7576" s="1" t="s">
        <v>903</v>
      </c>
      <c r="H7576" s="1" t="s">
        <v>65</v>
      </c>
      <c r="I7576" s="1" t="s">
        <v>66</v>
      </c>
      <c r="V7576" s="1" t="s">
        <v>67</v>
      </c>
    </row>
    <row r="7577" spans="1:34">
      <c r="A7577" s="1" t="s">
        <v>19349</v>
      </c>
      <c r="B7577" s="1" t="s">
        <v>19350</v>
      </c>
      <c r="C7577" s="1" t="s">
        <v>218</v>
      </c>
      <c r="D7577" s="1">
        <v>2</v>
      </c>
      <c r="E7577" s="1">
        <v>44649</v>
      </c>
      <c r="F7577" s="1" t="s">
        <v>20875</v>
      </c>
      <c r="G7577" s="1" t="s">
        <v>72</v>
      </c>
      <c r="H7577" s="1" t="s">
        <v>65</v>
      </c>
      <c r="I7577" s="1">
        <v>0.8</v>
      </c>
      <c r="J7577" s="1" t="s">
        <v>75</v>
      </c>
      <c r="K7577" s="1">
        <v>0</v>
      </c>
      <c r="M7577" s="1">
        <v>0</v>
      </c>
      <c r="O7577" s="1">
        <v>0</v>
      </c>
      <c r="Q7577" s="1">
        <v>0</v>
      </c>
      <c r="S7577" s="1">
        <v>0</v>
      </c>
      <c r="U7577" s="1">
        <v>0</v>
      </c>
      <c r="W7577" s="1">
        <v>0</v>
      </c>
      <c r="Y7577" s="1">
        <v>0</v>
      </c>
      <c r="AA7577" s="1">
        <v>0</v>
      </c>
      <c r="AC7577" s="1">
        <v>0</v>
      </c>
      <c r="AE7577" s="1">
        <v>0</v>
      </c>
      <c r="AG7577" s="1">
        <v>1</v>
      </c>
      <c r="AH7577" s="1">
        <v>0</v>
      </c>
    </row>
    <row r="7578" spans="1:34">
      <c r="A7578" s="1" t="s">
        <v>19351</v>
      </c>
      <c r="B7578" s="1" t="s">
        <v>19352</v>
      </c>
      <c r="C7578" s="1" t="s">
        <v>245</v>
      </c>
      <c r="H7578" s="1" t="s">
        <v>65</v>
      </c>
      <c r="I7578" s="1" t="s">
        <v>66</v>
      </c>
      <c r="V7578" s="1" t="s">
        <v>67</v>
      </c>
    </row>
    <row r="7579" spans="1:34">
      <c r="A7579" s="1" t="s">
        <v>19353</v>
      </c>
      <c r="B7579" s="1" t="s">
        <v>19354</v>
      </c>
      <c r="C7579" s="1" t="s">
        <v>112</v>
      </c>
      <c r="D7579" s="1">
        <v>23</v>
      </c>
      <c r="E7579" s="4">
        <v>44550</v>
      </c>
      <c r="F7579" s="1" t="s">
        <v>19355</v>
      </c>
      <c r="G7579" s="1" t="s">
        <v>72</v>
      </c>
      <c r="H7579" s="1" t="s">
        <v>65</v>
      </c>
      <c r="I7579" s="1">
        <v>0.8</v>
      </c>
      <c r="J7579" s="1" t="s">
        <v>75</v>
      </c>
      <c r="K7579" s="1">
        <v>0</v>
      </c>
      <c r="M7579" s="1">
        <v>0</v>
      </c>
      <c r="O7579" s="1">
        <v>0</v>
      </c>
      <c r="Q7579" s="1">
        <v>0</v>
      </c>
      <c r="S7579" s="1">
        <v>0</v>
      </c>
      <c r="U7579" s="1">
        <v>0</v>
      </c>
      <c r="W7579" s="1">
        <v>0</v>
      </c>
      <c r="Y7579" s="1">
        <v>0</v>
      </c>
      <c r="AA7579" s="1">
        <v>0</v>
      </c>
      <c r="AC7579" s="1">
        <v>0</v>
      </c>
      <c r="AE7579" s="1">
        <v>0</v>
      </c>
      <c r="AG7579" s="1">
        <v>1</v>
      </c>
      <c r="AH7579" s="1">
        <v>0</v>
      </c>
    </row>
    <row r="7580" spans="1:34">
      <c r="A7580" s="1" t="s">
        <v>19356</v>
      </c>
      <c r="B7580" s="1" t="s">
        <v>19357</v>
      </c>
      <c r="C7580" s="1" t="s">
        <v>92</v>
      </c>
      <c r="H7580" s="1" t="s">
        <v>65</v>
      </c>
      <c r="I7580" s="1" t="s">
        <v>66</v>
      </c>
      <c r="V7580" s="1" t="s">
        <v>67</v>
      </c>
    </row>
    <row r="7581" spans="1:34">
      <c r="A7581" s="1" t="s">
        <v>19358</v>
      </c>
      <c r="B7581" s="1" t="s">
        <v>19359</v>
      </c>
      <c r="C7581" s="1" t="s">
        <v>903</v>
      </c>
      <c r="H7581" s="1" t="s">
        <v>65</v>
      </c>
      <c r="I7581" s="1" t="s">
        <v>66</v>
      </c>
      <c r="V7581" s="1" t="s">
        <v>67</v>
      </c>
    </row>
    <row r="7582" spans="1:34">
      <c r="A7582" s="1" t="s">
        <v>19360</v>
      </c>
      <c r="B7582" s="1" t="s">
        <v>19361</v>
      </c>
      <c r="C7582" s="1" t="s">
        <v>365</v>
      </c>
      <c r="D7582" s="1">
        <v>4</v>
      </c>
      <c r="E7582" s="4">
        <v>44648</v>
      </c>
      <c r="F7582" s="1" t="s">
        <v>19362</v>
      </c>
      <c r="G7582" s="1" t="s">
        <v>72</v>
      </c>
      <c r="H7582" s="1" t="s">
        <v>65</v>
      </c>
      <c r="I7582" s="1">
        <v>0.65</v>
      </c>
      <c r="J7582" s="1" t="s">
        <v>75</v>
      </c>
      <c r="K7582" s="1">
        <v>0</v>
      </c>
      <c r="M7582" s="1">
        <v>0</v>
      </c>
      <c r="O7582" s="1">
        <v>0</v>
      </c>
      <c r="Q7582" s="1">
        <v>0</v>
      </c>
      <c r="S7582" s="1">
        <v>0</v>
      </c>
      <c r="U7582" s="1">
        <v>0</v>
      </c>
      <c r="W7582" s="1">
        <v>0</v>
      </c>
      <c r="Y7582" s="1">
        <v>0</v>
      </c>
      <c r="AA7582" s="1">
        <v>0</v>
      </c>
      <c r="AC7582" s="1">
        <v>0</v>
      </c>
      <c r="AE7582" s="1">
        <v>0</v>
      </c>
      <c r="AG7582" s="1">
        <v>1</v>
      </c>
      <c r="AH7582" s="1">
        <v>0</v>
      </c>
    </row>
    <row r="7583" spans="1:34">
      <c r="A7583" s="1" t="s">
        <v>19363</v>
      </c>
      <c r="B7583" s="1" t="s">
        <v>19364</v>
      </c>
      <c r="C7583" s="1" t="s">
        <v>152</v>
      </c>
      <c r="D7583" s="1">
        <v>13</v>
      </c>
      <c r="E7583" s="4">
        <v>44671</v>
      </c>
      <c r="F7583" s="1" t="s">
        <v>19365</v>
      </c>
      <c r="G7583" s="1" t="s">
        <v>72</v>
      </c>
      <c r="H7583" s="1" t="s">
        <v>65</v>
      </c>
      <c r="I7583" s="1">
        <v>0.8</v>
      </c>
      <c r="J7583" s="1" t="s">
        <v>75</v>
      </c>
      <c r="K7583" s="1">
        <v>0</v>
      </c>
      <c r="M7583" s="1">
        <v>0</v>
      </c>
      <c r="O7583" s="1">
        <v>0</v>
      </c>
      <c r="Q7583" s="1">
        <v>0</v>
      </c>
      <c r="S7583" s="1">
        <v>0</v>
      </c>
      <c r="U7583" s="1">
        <v>0</v>
      </c>
      <c r="W7583" s="1">
        <v>0</v>
      </c>
      <c r="Y7583" s="1">
        <v>0</v>
      </c>
      <c r="AA7583" s="1">
        <v>0</v>
      </c>
      <c r="AC7583" s="1">
        <v>0</v>
      </c>
      <c r="AE7583" s="1">
        <v>0</v>
      </c>
      <c r="AG7583" s="1">
        <v>1</v>
      </c>
      <c r="AH7583" s="1">
        <v>0</v>
      </c>
    </row>
    <row r="7584" spans="1:34">
      <c r="A7584" s="1" t="s">
        <v>19366</v>
      </c>
      <c r="B7584" s="1" t="s">
        <v>19367</v>
      </c>
      <c r="C7584" s="1" t="s">
        <v>903</v>
      </c>
      <c r="D7584" s="1">
        <v>16</v>
      </c>
      <c r="E7584" s="1">
        <v>42149</v>
      </c>
      <c r="F7584" s="1" t="s">
        <v>20332</v>
      </c>
      <c r="G7584" s="1" t="s">
        <v>72</v>
      </c>
      <c r="H7584" s="1" t="s">
        <v>65</v>
      </c>
      <c r="I7584" s="1">
        <v>0.8</v>
      </c>
      <c r="J7584" s="1" t="s">
        <v>75</v>
      </c>
      <c r="K7584" s="1">
        <v>0</v>
      </c>
      <c r="M7584" s="1">
        <v>0</v>
      </c>
      <c r="O7584" s="1">
        <v>0</v>
      </c>
      <c r="Q7584" s="1">
        <v>0</v>
      </c>
      <c r="S7584" s="1">
        <v>0</v>
      </c>
      <c r="U7584" s="1">
        <v>0</v>
      </c>
      <c r="W7584" s="1">
        <v>0</v>
      </c>
      <c r="Y7584" s="1">
        <v>0</v>
      </c>
      <c r="AA7584" s="1">
        <v>0</v>
      </c>
      <c r="AC7584" s="1">
        <v>0</v>
      </c>
      <c r="AE7584" s="1">
        <v>0</v>
      </c>
      <c r="AG7584" s="1">
        <v>1</v>
      </c>
      <c r="AH7584" s="1">
        <v>0</v>
      </c>
    </row>
    <row r="7585" spans="1:34">
      <c r="A7585" s="1" t="s">
        <v>19368</v>
      </c>
      <c r="B7585" s="1" t="s">
        <v>19369</v>
      </c>
      <c r="C7585" s="1" t="s">
        <v>259</v>
      </c>
      <c r="D7585" s="1">
        <v>5</v>
      </c>
      <c r="E7585" s="4">
        <v>44687</v>
      </c>
      <c r="F7585" s="1" t="s">
        <v>19370</v>
      </c>
      <c r="G7585" s="1" t="s">
        <v>72</v>
      </c>
      <c r="H7585" s="1" t="s">
        <v>65</v>
      </c>
      <c r="I7585" s="1">
        <v>0.6</v>
      </c>
      <c r="J7585" s="1" t="s">
        <v>75</v>
      </c>
      <c r="K7585" s="1">
        <v>0</v>
      </c>
      <c r="M7585" s="1">
        <v>0</v>
      </c>
      <c r="O7585" s="1">
        <v>0</v>
      </c>
      <c r="Q7585" s="1">
        <v>0</v>
      </c>
      <c r="S7585" s="1">
        <v>0</v>
      </c>
      <c r="U7585" s="1">
        <v>0</v>
      </c>
      <c r="W7585" s="1">
        <v>0</v>
      </c>
      <c r="Y7585" s="1">
        <v>0</v>
      </c>
      <c r="AA7585" s="1">
        <v>0</v>
      </c>
      <c r="AC7585" s="1">
        <v>0</v>
      </c>
      <c r="AE7585" s="1">
        <v>0</v>
      </c>
      <c r="AG7585" s="1">
        <v>1</v>
      </c>
      <c r="AH7585" s="1">
        <v>0</v>
      </c>
    </row>
    <row r="7586" spans="1:34">
      <c r="A7586" s="1" t="s">
        <v>19371</v>
      </c>
      <c r="B7586" s="1" t="s">
        <v>19372</v>
      </c>
      <c r="C7586" s="1" t="s">
        <v>259</v>
      </c>
      <c r="D7586" s="1">
        <v>7</v>
      </c>
      <c r="E7586" s="4">
        <v>44601</v>
      </c>
      <c r="F7586" s="1" t="s">
        <v>19373</v>
      </c>
      <c r="G7586" s="1" t="s">
        <v>72</v>
      </c>
      <c r="H7586" s="1" t="s">
        <v>65</v>
      </c>
      <c r="I7586" s="1">
        <v>0.7</v>
      </c>
      <c r="J7586" s="1" t="s">
        <v>75</v>
      </c>
      <c r="K7586" s="1">
        <v>0</v>
      </c>
      <c r="M7586" s="1">
        <v>0</v>
      </c>
      <c r="O7586" s="1">
        <v>0</v>
      </c>
      <c r="Q7586" s="1">
        <v>0</v>
      </c>
      <c r="S7586" s="1">
        <v>0</v>
      </c>
      <c r="U7586" s="1">
        <v>0</v>
      </c>
      <c r="W7586" s="1">
        <v>0</v>
      </c>
      <c r="Y7586" s="1">
        <v>0</v>
      </c>
      <c r="AA7586" s="1">
        <v>0</v>
      </c>
      <c r="AC7586" s="1">
        <v>0</v>
      </c>
      <c r="AE7586" s="1">
        <v>0</v>
      </c>
      <c r="AG7586" s="1">
        <v>1</v>
      </c>
      <c r="AH7586" s="1">
        <v>0</v>
      </c>
    </row>
    <row r="7587" spans="1:34">
      <c r="A7587" s="1" t="s">
        <v>19374</v>
      </c>
      <c r="B7587" s="1" t="s">
        <v>19375</v>
      </c>
      <c r="C7587" s="1" t="s">
        <v>369</v>
      </c>
      <c r="D7587" s="1">
        <v>11</v>
      </c>
      <c r="E7587" s="1">
        <v>42489</v>
      </c>
      <c r="F7587" s="1" t="s">
        <v>20332</v>
      </c>
      <c r="G7587" s="1" t="s">
        <v>72</v>
      </c>
      <c r="H7587" s="1" t="s">
        <v>65</v>
      </c>
      <c r="I7587" s="1">
        <v>0.3</v>
      </c>
      <c r="J7587" s="1" t="s">
        <v>75</v>
      </c>
      <c r="K7587" s="1">
        <v>0</v>
      </c>
      <c r="M7587" s="1">
        <v>0</v>
      </c>
      <c r="O7587" s="1">
        <v>0</v>
      </c>
      <c r="Q7587" s="1">
        <v>0</v>
      </c>
      <c r="S7587" s="1">
        <v>0</v>
      </c>
      <c r="U7587" s="1">
        <v>0</v>
      </c>
      <c r="W7587" s="1">
        <v>0</v>
      </c>
      <c r="Y7587" s="1">
        <v>0</v>
      </c>
      <c r="AA7587" s="1">
        <v>0</v>
      </c>
      <c r="AC7587" s="1">
        <v>0</v>
      </c>
      <c r="AE7587" s="1">
        <v>0</v>
      </c>
      <c r="AG7587" s="1">
        <v>1</v>
      </c>
      <c r="AH7587" s="1">
        <v>0</v>
      </c>
    </row>
    <row r="7588" spans="1:34">
      <c r="A7588" s="1" t="s">
        <v>19376</v>
      </c>
      <c r="B7588" s="1" t="s">
        <v>19377</v>
      </c>
      <c r="C7588" s="1" t="s">
        <v>259</v>
      </c>
      <c r="D7588" s="1">
        <v>48</v>
      </c>
      <c r="E7588" s="4">
        <v>44550</v>
      </c>
      <c r="F7588" s="1" t="s">
        <v>19378</v>
      </c>
      <c r="G7588" s="1" t="s">
        <v>72</v>
      </c>
      <c r="H7588" s="1" t="s">
        <v>65</v>
      </c>
      <c r="I7588" s="1">
        <v>0.8</v>
      </c>
      <c r="J7588" s="1" t="s">
        <v>75</v>
      </c>
      <c r="K7588" s="1">
        <v>0</v>
      </c>
      <c r="M7588" s="1">
        <v>0</v>
      </c>
      <c r="O7588" s="1">
        <v>0</v>
      </c>
      <c r="Q7588" s="1">
        <v>0</v>
      </c>
      <c r="S7588" s="1">
        <v>0</v>
      </c>
      <c r="U7588" s="1">
        <v>0</v>
      </c>
      <c r="W7588" s="1">
        <v>0</v>
      </c>
      <c r="Y7588" s="1">
        <v>0</v>
      </c>
      <c r="AA7588" s="1">
        <v>0</v>
      </c>
      <c r="AC7588" s="1">
        <v>0</v>
      </c>
      <c r="AE7588" s="1">
        <v>0</v>
      </c>
      <c r="AG7588" s="1">
        <v>1</v>
      </c>
      <c r="AH7588" s="1">
        <v>0</v>
      </c>
    </row>
    <row r="7589" spans="1:34">
      <c r="A7589" s="1" t="s">
        <v>19379</v>
      </c>
      <c r="B7589" s="1" t="s">
        <v>19380</v>
      </c>
      <c r="C7589" s="1" t="s">
        <v>259</v>
      </c>
      <c r="D7589" s="1">
        <v>7</v>
      </c>
      <c r="E7589" s="1">
        <v>43556</v>
      </c>
      <c r="F7589" s="1" t="s">
        <v>20332</v>
      </c>
      <c r="G7589" s="1" t="s">
        <v>72</v>
      </c>
      <c r="H7589" s="1" t="s">
        <v>73</v>
      </c>
      <c r="I7589" s="1">
        <v>0</v>
      </c>
      <c r="J7589" s="1" t="s">
        <v>1640</v>
      </c>
      <c r="K7589" s="1">
        <v>0.7</v>
      </c>
      <c r="L7589" s="1" t="s">
        <v>75</v>
      </c>
      <c r="M7589" s="1">
        <v>0</v>
      </c>
      <c r="O7589" s="1">
        <v>0</v>
      </c>
      <c r="Q7589" s="1">
        <v>0</v>
      </c>
      <c r="S7589" s="1">
        <v>0</v>
      </c>
      <c r="U7589" s="1">
        <v>0</v>
      </c>
      <c r="W7589" s="1">
        <v>0</v>
      </c>
      <c r="Y7589" s="1">
        <v>0</v>
      </c>
      <c r="AA7589" s="1">
        <v>0</v>
      </c>
      <c r="AC7589" s="1">
        <v>0</v>
      </c>
      <c r="AE7589" s="1">
        <v>0</v>
      </c>
      <c r="AG7589" s="1">
        <v>2</v>
      </c>
      <c r="AH7589" s="1">
        <v>7499.99</v>
      </c>
    </row>
    <row r="7590" spans="1:34">
      <c r="A7590" s="1" t="s">
        <v>19381</v>
      </c>
      <c r="B7590" s="1" t="s">
        <v>19382</v>
      </c>
      <c r="C7590" s="1" t="s">
        <v>199</v>
      </c>
      <c r="D7590" s="1">
        <v>5</v>
      </c>
      <c r="E7590" s="4">
        <v>44688</v>
      </c>
      <c r="F7590" s="1" t="s">
        <v>19383</v>
      </c>
      <c r="G7590" s="1" t="s">
        <v>72</v>
      </c>
      <c r="H7590" s="1" t="s">
        <v>65</v>
      </c>
      <c r="I7590" s="1">
        <v>0.4</v>
      </c>
      <c r="J7590" s="1" t="s">
        <v>75</v>
      </c>
      <c r="K7590" s="1">
        <v>0</v>
      </c>
      <c r="M7590" s="1">
        <v>0</v>
      </c>
      <c r="O7590" s="1">
        <v>0</v>
      </c>
      <c r="Q7590" s="1">
        <v>0</v>
      </c>
      <c r="S7590" s="1">
        <v>0</v>
      </c>
      <c r="U7590" s="1">
        <v>0</v>
      </c>
      <c r="W7590" s="1">
        <v>0</v>
      </c>
      <c r="Y7590" s="1">
        <v>0</v>
      </c>
      <c r="AA7590" s="1">
        <v>0</v>
      </c>
      <c r="AC7590" s="1">
        <v>0</v>
      </c>
      <c r="AE7590" s="1">
        <v>0</v>
      </c>
      <c r="AG7590" s="1">
        <v>1</v>
      </c>
      <c r="AH7590" s="1">
        <v>0</v>
      </c>
    </row>
    <row r="7591" spans="1:34">
      <c r="A7591" s="1" t="s">
        <v>19384</v>
      </c>
      <c r="B7591" s="1" t="s">
        <v>19385</v>
      </c>
      <c r="C7591" s="1" t="s">
        <v>248</v>
      </c>
      <c r="D7591" s="1">
        <v>27</v>
      </c>
      <c r="E7591" s="4">
        <v>44771</v>
      </c>
      <c r="F7591" s="1" t="s">
        <v>19386</v>
      </c>
      <c r="G7591" s="1" t="s">
        <v>72</v>
      </c>
      <c r="H7591" s="1" t="s">
        <v>65</v>
      </c>
      <c r="I7591" s="1">
        <v>0.8</v>
      </c>
      <c r="J7591" s="1" t="s">
        <v>75</v>
      </c>
      <c r="K7591" s="1">
        <v>0</v>
      </c>
      <c r="M7591" s="1">
        <v>0</v>
      </c>
      <c r="O7591" s="1">
        <v>0</v>
      </c>
      <c r="Q7591" s="1">
        <v>0</v>
      </c>
      <c r="S7591" s="1">
        <v>0</v>
      </c>
      <c r="U7591" s="1">
        <v>0</v>
      </c>
      <c r="W7591" s="1">
        <v>0</v>
      </c>
      <c r="Y7591" s="1">
        <v>0</v>
      </c>
      <c r="AA7591" s="1">
        <v>0</v>
      </c>
      <c r="AC7591" s="1">
        <v>0</v>
      </c>
      <c r="AE7591" s="1">
        <v>0</v>
      </c>
      <c r="AG7591" s="1">
        <v>1</v>
      </c>
      <c r="AH7591" s="1">
        <v>0</v>
      </c>
    </row>
    <row r="7592" spans="1:34">
      <c r="A7592" s="1" t="s">
        <v>19387</v>
      </c>
      <c r="B7592" s="1" t="s">
        <v>19388</v>
      </c>
      <c r="C7592" s="1" t="s">
        <v>259</v>
      </c>
      <c r="D7592" s="1">
        <v>3</v>
      </c>
      <c r="E7592" s="4">
        <v>44615</v>
      </c>
      <c r="F7592" s="1" t="s">
        <v>19389</v>
      </c>
      <c r="G7592" s="1" t="s">
        <v>80</v>
      </c>
      <c r="H7592" s="1" t="s">
        <v>65</v>
      </c>
      <c r="I7592" s="1">
        <v>0.6</v>
      </c>
      <c r="J7592" s="1" t="s">
        <v>75</v>
      </c>
      <c r="K7592" s="1">
        <v>0</v>
      </c>
      <c r="M7592" s="1">
        <v>0</v>
      </c>
      <c r="O7592" s="1">
        <v>0</v>
      </c>
      <c r="Q7592" s="1">
        <v>0</v>
      </c>
      <c r="S7592" s="1">
        <v>0</v>
      </c>
      <c r="U7592" s="1">
        <v>0</v>
      </c>
      <c r="W7592" s="1">
        <v>0</v>
      </c>
      <c r="Y7592" s="1">
        <v>0</v>
      </c>
      <c r="AA7592" s="1">
        <v>0</v>
      </c>
      <c r="AC7592" s="1">
        <v>0</v>
      </c>
      <c r="AE7592" s="1">
        <v>0</v>
      </c>
      <c r="AG7592" s="1">
        <v>1</v>
      </c>
      <c r="AH7592" s="1">
        <v>0</v>
      </c>
    </row>
    <row r="7593" spans="1:34">
      <c r="A7593" s="1" t="s">
        <v>19390</v>
      </c>
      <c r="B7593" s="1" t="s">
        <v>19391</v>
      </c>
      <c r="C7593" s="1" t="s">
        <v>259</v>
      </c>
      <c r="D7593" s="1">
        <v>29</v>
      </c>
      <c r="E7593" s="1">
        <v>41850</v>
      </c>
      <c r="F7593" s="1" t="s">
        <v>20332</v>
      </c>
      <c r="G7593" s="1" t="s">
        <v>72</v>
      </c>
      <c r="H7593" s="1" t="s">
        <v>73</v>
      </c>
      <c r="I7593" s="1">
        <v>0</v>
      </c>
      <c r="J7593" s="1" t="s">
        <v>74</v>
      </c>
      <c r="K7593" s="1">
        <v>0.7</v>
      </c>
      <c r="L7593" s="1" t="s">
        <v>75</v>
      </c>
      <c r="M7593" s="1">
        <v>0</v>
      </c>
      <c r="O7593" s="1">
        <v>0</v>
      </c>
      <c r="Q7593" s="1">
        <v>0</v>
      </c>
      <c r="S7593" s="1">
        <v>0</v>
      </c>
      <c r="U7593" s="1">
        <v>0</v>
      </c>
      <c r="W7593" s="1">
        <v>0</v>
      </c>
      <c r="Y7593" s="1">
        <v>0</v>
      </c>
      <c r="AA7593" s="1">
        <v>0</v>
      </c>
      <c r="AC7593" s="1">
        <v>0</v>
      </c>
      <c r="AE7593" s="1">
        <v>0</v>
      </c>
      <c r="AG7593" s="1">
        <v>2</v>
      </c>
      <c r="AH7593" s="1">
        <v>10000</v>
      </c>
    </row>
    <row r="7594" spans="1:34">
      <c r="A7594" s="1" t="s">
        <v>19392</v>
      </c>
      <c r="B7594" s="1" t="s">
        <v>19393</v>
      </c>
      <c r="C7594" s="1" t="s">
        <v>112</v>
      </c>
      <c r="D7594" s="1">
        <v>26</v>
      </c>
      <c r="E7594" s="1">
        <v>42215</v>
      </c>
      <c r="F7594" s="1" t="s">
        <v>20332</v>
      </c>
      <c r="G7594" s="1" t="s">
        <v>72</v>
      </c>
      <c r="H7594" s="1" t="s">
        <v>65</v>
      </c>
      <c r="I7594" s="1">
        <v>0.5</v>
      </c>
      <c r="J7594" s="1" t="s">
        <v>75</v>
      </c>
      <c r="K7594" s="1">
        <v>0</v>
      </c>
      <c r="M7594" s="1">
        <v>0</v>
      </c>
      <c r="O7594" s="1">
        <v>0</v>
      </c>
      <c r="Q7594" s="1">
        <v>0</v>
      </c>
      <c r="S7594" s="1">
        <v>0</v>
      </c>
      <c r="U7594" s="1">
        <v>0</v>
      </c>
      <c r="W7594" s="1">
        <v>0</v>
      </c>
      <c r="Y7594" s="1">
        <v>0</v>
      </c>
      <c r="AA7594" s="1">
        <v>0</v>
      </c>
      <c r="AC7594" s="1">
        <v>0</v>
      </c>
      <c r="AE7594" s="1">
        <v>0</v>
      </c>
      <c r="AG7594" s="1">
        <v>1</v>
      </c>
      <c r="AH7594" s="1">
        <v>0</v>
      </c>
    </row>
    <row r="7595" spans="1:34">
      <c r="A7595" s="1" t="s">
        <v>19394</v>
      </c>
      <c r="B7595" s="1" t="s">
        <v>19395</v>
      </c>
      <c r="C7595" s="1" t="s">
        <v>903</v>
      </c>
      <c r="H7595" s="1" t="s">
        <v>65</v>
      </c>
      <c r="I7595" s="1" t="s">
        <v>66</v>
      </c>
      <c r="V7595" s="1" t="s">
        <v>67</v>
      </c>
    </row>
    <row r="7596" spans="1:34">
      <c r="A7596" s="1" t="s">
        <v>19396</v>
      </c>
      <c r="B7596" s="1" t="s">
        <v>19397</v>
      </c>
      <c r="C7596" s="1" t="s">
        <v>291</v>
      </c>
      <c r="D7596" s="1">
        <v>14</v>
      </c>
      <c r="E7596" s="4">
        <v>44648</v>
      </c>
      <c r="F7596" s="1" t="s">
        <v>19398</v>
      </c>
      <c r="G7596" s="1" t="s">
        <v>80</v>
      </c>
      <c r="H7596" s="1" t="s">
        <v>73</v>
      </c>
      <c r="I7596" s="1">
        <v>0</v>
      </c>
      <c r="J7596" s="1" t="s">
        <v>74</v>
      </c>
      <c r="K7596" s="1">
        <v>0.6</v>
      </c>
      <c r="L7596" s="1" t="s">
        <v>82</v>
      </c>
      <c r="M7596" s="1">
        <v>0.65</v>
      </c>
      <c r="N7596" s="1" t="s">
        <v>83</v>
      </c>
      <c r="O7596" s="1">
        <v>0.7</v>
      </c>
      <c r="P7596" s="1" t="s">
        <v>84</v>
      </c>
      <c r="Q7596" s="1">
        <v>0.8</v>
      </c>
      <c r="R7596" s="1" t="s">
        <v>85</v>
      </c>
      <c r="S7596" s="1">
        <v>0</v>
      </c>
      <c r="U7596" s="1">
        <v>0</v>
      </c>
      <c r="W7596" s="1">
        <v>0</v>
      </c>
      <c r="Y7596" s="1">
        <v>0</v>
      </c>
      <c r="AA7596" s="1">
        <v>0</v>
      </c>
      <c r="AC7596" s="1">
        <v>0</v>
      </c>
      <c r="AE7596" s="1">
        <v>0</v>
      </c>
      <c r="AG7596" s="1">
        <v>4</v>
      </c>
      <c r="AH7596" s="1">
        <v>10000</v>
      </c>
    </row>
    <row r="7597" spans="1:34">
      <c r="A7597" s="1" t="s">
        <v>19399</v>
      </c>
      <c r="B7597" s="1" t="s">
        <v>19400</v>
      </c>
      <c r="C7597" s="1" t="s">
        <v>235</v>
      </c>
      <c r="D7597" s="1">
        <v>45</v>
      </c>
      <c r="E7597" s="1">
        <v>44536</v>
      </c>
      <c r="F7597" s="1" t="s">
        <v>20332</v>
      </c>
      <c r="G7597" s="1" t="s">
        <v>72</v>
      </c>
      <c r="H7597" s="1" t="s">
        <v>65</v>
      </c>
      <c r="I7597" s="1">
        <v>0.8</v>
      </c>
      <c r="J7597" s="1" t="s">
        <v>75</v>
      </c>
      <c r="K7597" s="1">
        <v>0</v>
      </c>
      <c r="M7597" s="1">
        <v>0</v>
      </c>
      <c r="O7597" s="1">
        <v>0</v>
      </c>
      <c r="Q7597" s="1">
        <v>0</v>
      </c>
      <c r="S7597" s="1">
        <v>0</v>
      </c>
      <c r="U7597" s="1">
        <v>0</v>
      </c>
      <c r="W7597" s="1">
        <v>0</v>
      </c>
      <c r="Y7597" s="1">
        <v>0</v>
      </c>
      <c r="AA7597" s="1">
        <v>0</v>
      </c>
      <c r="AC7597" s="1">
        <v>0</v>
      </c>
      <c r="AE7597" s="1">
        <v>0</v>
      </c>
      <c r="AG7597" s="1">
        <v>1</v>
      </c>
      <c r="AH7597" s="1">
        <v>0</v>
      </c>
    </row>
    <row r="7598" spans="1:34">
      <c r="A7598" s="1" t="s">
        <v>19401</v>
      </c>
      <c r="B7598" s="1" t="s">
        <v>19402</v>
      </c>
      <c r="C7598" s="1" t="s">
        <v>255</v>
      </c>
      <c r="D7598" s="1">
        <v>2</v>
      </c>
      <c r="E7598" s="1">
        <v>39169</v>
      </c>
      <c r="F7598" s="1" t="s">
        <v>20332</v>
      </c>
      <c r="G7598" s="1" t="s">
        <v>72</v>
      </c>
      <c r="H7598" s="1" t="s">
        <v>65</v>
      </c>
      <c r="I7598" s="1">
        <v>0.5</v>
      </c>
      <c r="J7598" s="1" t="s">
        <v>75</v>
      </c>
      <c r="K7598" s="1">
        <v>0</v>
      </c>
      <c r="M7598" s="1">
        <v>0</v>
      </c>
      <c r="O7598" s="1">
        <v>0</v>
      </c>
      <c r="Q7598" s="1">
        <v>0</v>
      </c>
      <c r="S7598" s="1">
        <v>0</v>
      </c>
      <c r="U7598" s="1">
        <v>0</v>
      </c>
      <c r="W7598" s="1">
        <v>0</v>
      </c>
      <c r="Y7598" s="1">
        <v>0</v>
      </c>
      <c r="AA7598" s="1">
        <v>0</v>
      </c>
      <c r="AC7598" s="1">
        <v>0</v>
      </c>
      <c r="AE7598" s="1">
        <v>0</v>
      </c>
      <c r="AG7598" s="1">
        <v>1</v>
      </c>
      <c r="AH7598" s="1">
        <v>0</v>
      </c>
    </row>
    <row r="7599" spans="1:34">
      <c r="A7599" s="1" t="s">
        <v>19403</v>
      </c>
      <c r="B7599" s="1" t="s">
        <v>19404</v>
      </c>
      <c r="C7599" s="1" t="s">
        <v>118</v>
      </c>
      <c r="H7599" s="1" t="s">
        <v>65</v>
      </c>
      <c r="I7599" s="1" t="s">
        <v>66</v>
      </c>
      <c r="V7599" s="1" t="s">
        <v>67</v>
      </c>
    </row>
    <row r="7600" spans="1:34">
      <c r="A7600" s="1" t="s">
        <v>19405</v>
      </c>
      <c r="B7600" s="1" t="s">
        <v>19406</v>
      </c>
      <c r="C7600" s="1" t="s">
        <v>620</v>
      </c>
      <c r="D7600" s="1">
        <v>31</v>
      </c>
      <c r="E7600" s="1">
        <v>41419</v>
      </c>
      <c r="F7600" s="1" t="s">
        <v>20332</v>
      </c>
      <c r="G7600" s="1" t="s">
        <v>72</v>
      </c>
      <c r="H7600" s="1" t="s">
        <v>65</v>
      </c>
      <c r="I7600" s="1">
        <v>0.8</v>
      </c>
      <c r="J7600" s="1" t="s">
        <v>75</v>
      </c>
      <c r="K7600" s="1">
        <v>0</v>
      </c>
      <c r="M7600" s="1">
        <v>0</v>
      </c>
      <c r="O7600" s="1">
        <v>0</v>
      </c>
      <c r="Q7600" s="1">
        <v>0</v>
      </c>
      <c r="S7600" s="1">
        <v>0</v>
      </c>
      <c r="U7600" s="1">
        <v>0</v>
      </c>
      <c r="W7600" s="1">
        <v>0</v>
      </c>
      <c r="Y7600" s="1">
        <v>0</v>
      </c>
      <c r="AA7600" s="1">
        <v>0</v>
      </c>
      <c r="AC7600" s="1">
        <v>0</v>
      </c>
      <c r="AE7600" s="1">
        <v>0</v>
      </c>
      <c r="AG7600" s="1">
        <v>1</v>
      </c>
      <c r="AH7600" s="1">
        <v>0</v>
      </c>
    </row>
    <row r="7601" spans="1:34">
      <c r="A7601" s="1" t="s">
        <v>19407</v>
      </c>
      <c r="B7601" s="1" t="s">
        <v>19408</v>
      </c>
      <c r="C7601" s="1" t="s">
        <v>118</v>
      </c>
      <c r="H7601" s="1" t="s">
        <v>65</v>
      </c>
      <c r="I7601" s="1" t="s">
        <v>66</v>
      </c>
      <c r="V7601" s="1" t="s">
        <v>67</v>
      </c>
    </row>
    <row r="7602" spans="1:34">
      <c r="A7602" s="1" t="s">
        <v>19409</v>
      </c>
      <c r="B7602" s="1" t="s">
        <v>19410</v>
      </c>
      <c r="C7602" s="1" t="s">
        <v>903</v>
      </c>
      <c r="D7602" s="1">
        <v>4</v>
      </c>
      <c r="E7602" s="1">
        <v>43553</v>
      </c>
      <c r="F7602" s="1" t="s">
        <v>20332</v>
      </c>
      <c r="G7602" s="1" t="s">
        <v>72</v>
      </c>
      <c r="H7602" s="1" t="s">
        <v>73</v>
      </c>
      <c r="I7602" s="1">
        <v>0</v>
      </c>
      <c r="J7602" s="1" t="s">
        <v>1490</v>
      </c>
      <c r="K7602" s="1">
        <v>0.6</v>
      </c>
      <c r="L7602" s="1" t="s">
        <v>75</v>
      </c>
      <c r="M7602" s="1">
        <v>0</v>
      </c>
      <c r="O7602" s="1">
        <v>0</v>
      </c>
      <c r="Q7602" s="1">
        <v>0</v>
      </c>
      <c r="S7602" s="1">
        <v>0</v>
      </c>
      <c r="U7602" s="1">
        <v>0</v>
      </c>
      <c r="W7602" s="1">
        <v>0</v>
      </c>
      <c r="Y7602" s="1">
        <v>0</v>
      </c>
      <c r="AA7602" s="1">
        <v>0</v>
      </c>
      <c r="AC7602" s="1">
        <v>0</v>
      </c>
      <c r="AE7602" s="1">
        <v>0</v>
      </c>
      <c r="AG7602" s="1">
        <v>2</v>
      </c>
      <c r="AH7602" s="1">
        <v>5000</v>
      </c>
    </row>
    <row r="7603" spans="1:34">
      <c r="A7603" s="1" t="s">
        <v>19411</v>
      </c>
      <c r="B7603" s="1" t="s">
        <v>19412</v>
      </c>
      <c r="C7603" s="1" t="s">
        <v>903</v>
      </c>
      <c r="D7603" s="1">
        <v>12</v>
      </c>
      <c r="E7603" s="1">
        <v>42208</v>
      </c>
      <c r="F7603" s="1" t="s">
        <v>20332</v>
      </c>
      <c r="G7603" s="1" t="s">
        <v>72</v>
      </c>
      <c r="H7603" s="1" t="s">
        <v>65</v>
      </c>
      <c r="I7603" s="1">
        <v>0.25</v>
      </c>
      <c r="J7603" s="1" t="s">
        <v>75</v>
      </c>
      <c r="K7603" s="1">
        <v>0</v>
      </c>
      <c r="M7603" s="1">
        <v>0</v>
      </c>
      <c r="O7603" s="1">
        <v>0</v>
      </c>
      <c r="Q7603" s="1">
        <v>0</v>
      </c>
      <c r="S7603" s="1">
        <v>0</v>
      </c>
      <c r="U7603" s="1">
        <v>0</v>
      </c>
      <c r="W7603" s="1">
        <v>0</v>
      </c>
      <c r="Y7603" s="1">
        <v>0</v>
      </c>
      <c r="AA7603" s="1">
        <v>0</v>
      </c>
      <c r="AC7603" s="1">
        <v>0</v>
      </c>
      <c r="AE7603" s="1">
        <v>0</v>
      </c>
      <c r="AG7603" s="1">
        <v>1</v>
      </c>
      <c r="AH7603" s="1">
        <v>0</v>
      </c>
    </row>
    <row r="7604" spans="1:34">
      <c r="A7604" s="1" t="s">
        <v>19413</v>
      </c>
      <c r="B7604" s="1" t="s">
        <v>19414</v>
      </c>
      <c r="C7604" s="1" t="s">
        <v>259</v>
      </c>
      <c r="D7604" s="1">
        <v>4</v>
      </c>
      <c r="E7604" s="4">
        <v>44602</v>
      </c>
      <c r="F7604" s="1" t="s">
        <v>19415</v>
      </c>
      <c r="G7604" s="1" t="s">
        <v>72</v>
      </c>
      <c r="H7604" s="1" t="s">
        <v>73</v>
      </c>
      <c r="I7604" s="1">
        <v>0</v>
      </c>
      <c r="J7604" s="1" t="s">
        <v>222</v>
      </c>
      <c r="K7604" s="1">
        <v>0.75</v>
      </c>
      <c r="L7604" s="1" t="s">
        <v>75</v>
      </c>
      <c r="M7604" s="1">
        <v>0</v>
      </c>
      <c r="O7604" s="1">
        <v>0</v>
      </c>
      <c r="Q7604" s="1">
        <v>0</v>
      </c>
      <c r="S7604" s="1">
        <v>0</v>
      </c>
      <c r="U7604" s="1">
        <v>0</v>
      </c>
      <c r="W7604" s="1">
        <v>0</v>
      </c>
      <c r="Y7604" s="1">
        <v>0</v>
      </c>
      <c r="AA7604" s="1">
        <v>0</v>
      </c>
      <c r="AC7604" s="1">
        <v>0</v>
      </c>
      <c r="AE7604" s="1">
        <v>0</v>
      </c>
      <c r="AG7604" s="1">
        <v>2</v>
      </c>
      <c r="AH7604" s="1">
        <v>9999.99</v>
      </c>
    </row>
    <row r="7605" spans="1:34">
      <c r="A7605" s="1" t="s">
        <v>19416</v>
      </c>
      <c r="B7605" s="1" t="s">
        <v>19417</v>
      </c>
      <c r="C7605" s="1" t="s">
        <v>369</v>
      </c>
      <c r="D7605" s="1">
        <v>14</v>
      </c>
      <c r="E7605" s="4">
        <v>44711</v>
      </c>
      <c r="F7605" s="1" t="s">
        <v>19418</v>
      </c>
      <c r="G7605" s="1" t="s">
        <v>80</v>
      </c>
      <c r="H7605" s="1" t="s">
        <v>65</v>
      </c>
      <c r="I7605" s="1">
        <v>0.8</v>
      </c>
      <c r="J7605" s="1" t="s">
        <v>75</v>
      </c>
      <c r="K7605" s="1">
        <v>0</v>
      </c>
      <c r="M7605" s="1">
        <v>0</v>
      </c>
      <c r="O7605" s="1">
        <v>0</v>
      </c>
      <c r="Q7605" s="1">
        <v>0</v>
      </c>
      <c r="S7605" s="1">
        <v>0</v>
      </c>
      <c r="U7605" s="1">
        <v>0</v>
      </c>
      <c r="W7605" s="1">
        <v>0</v>
      </c>
      <c r="Y7605" s="1">
        <v>0</v>
      </c>
      <c r="AA7605" s="1">
        <v>0</v>
      </c>
      <c r="AC7605" s="1">
        <v>0</v>
      </c>
      <c r="AE7605" s="1">
        <v>0</v>
      </c>
      <c r="AG7605" s="1">
        <v>1</v>
      </c>
      <c r="AH7605" s="1">
        <v>0</v>
      </c>
    </row>
    <row r="7606" spans="1:34">
      <c r="A7606" s="1" t="s">
        <v>19419</v>
      </c>
      <c r="B7606" s="1" t="s">
        <v>19420</v>
      </c>
      <c r="C7606" s="1" t="s">
        <v>92</v>
      </c>
      <c r="H7606" s="1" t="s">
        <v>65</v>
      </c>
      <c r="I7606" s="1" t="s">
        <v>66</v>
      </c>
      <c r="V7606" s="1" t="s">
        <v>67</v>
      </c>
    </row>
    <row r="7607" spans="1:34">
      <c r="A7607" s="1" t="s">
        <v>19421</v>
      </c>
      <c r="B7607" s="1" t="s">
        <v>19422</v>
      </c>
      <c r="C7607" s="1" t="s">
        <v>118</v>
      </c>
      <c r="D7607" s="1">
        <v>31</v>
      </c>
      <c r="E7607" s="4">
        <v>44558</v>
      </c>
      <c r="F7607" s="1" t="s">
        <v>19423</v>
      </c>
      <c r="G7607" s="1" t="s">
        <v>72</v>
      </c>
      <c r="H7607" s="1" t="s">
        <v>73</v>
      </c>
      <c r="I7607" s="1">
        <v>0</v>
      </c>
      <c r="J7607" s="1" t="s">
        <v>222</v>
      </c>
      <c r="K7607" s="1">
        <v>0.5</v>
      </c>
      <c r="L7607" s="1" t="s">
        <v>75</v>
      </c>
      <c r="M7607" s="1">
        <v>0</v>
      </c>
      <c r="O7607" s="1">
        <v>0</v>
      </c>
      <c r="Q7607" s="1">
        <v>0</v>
      </c>
      <c r="S7607" s="1">
        <v>0</v>
      </c>
      <c r="U7607" s="1">
        <v>0</v>
      </c>
      <c r="W7607" s="1">
        <v>0</v>
      </c>
      <c r="Y7607" s="1">
        <v>0</v>
      </c>
      <c r="AA7607" s="1">
        <v>0</v>
      </c>
      <c r="AC7607" s="1">
        <v>0</v>
      </c>
      <c r="AE7607" s="1">
        <v>0</v>
      </c>
      <c r="AG7607" s="1">
        <v>2</v>
      </c>
      <c r="AH7607" s="1">
        <v>9999.99</v>
      </c>
    </row>
    <row r="7608" spans="1:34">
      <c r="A7608" s="1" t="s">
        <v>19424</v>
      </c>
      <c r="B7608" s="1" t="s">
        <v>19425</v>
      </c>
      <c r="C7608" s="1" t="s">
        <v>306</v>
      </c>
      <c r="D7608" s="1" t="s">
        <v>19426</v>
      </c>
      <c r="E7608" s="4">
        <v>44553</v>
      </c>
      <c r="F7608" s="1" t="s">
        <v>19427</v>
      </c>
      <c r="G7608" s="1" t="s">
        <v>72</v>
      </c>
      <c r="H7608" s="1" t="s">
        <v>65</v>
      </c>
      <c r="I7608" s="1">
        <v>0.7</v>
      </c>
      <c r="J7608" s="1" t="s">
        <v>75</v>
      </c>
      <c r="K7608" s="1">
        <v>0</v>
      </c>
      <c r="M7608" s="1">
        <v>0</v>
      </c>
      <c r="O7608" s="1">
        <v>0</v>
      </c>
      <c r="Q7608" s="1">
        <v>0</v>
      </c>
      <c r="S7608" s="1">
        <v>0</v>
      </c>
      <c r="U7608" s="1">
        <v>0</v>
      </c>
      <c r="W7608" s="1">
        <v>0</v>
      </c>
      <c r="Y7608" s="1">
        <v>0</v>
      </c>
      <c r="AA7608" s="1">
        <v>0</v>
      </c>
      <c r="AC7608" s="1">
        <v>0</v>
      </c>
      <c r="AE7608" s="1">
        <v>0</v>
      </c>
      <c r="AG7608" s="1">
        <v>1</v>
      </c>
      <c r="AH7608" s="1">
        <v>0</v>
      </c>
    </row>
    <row r="7609" spans="1:34">
      <c r="A7609" s="1" t="s">
        <v>19428</v>
      </c>
      <c r="B7609" s="1" t="s">
        <v>19429</v>
      </c>
      <c r="C7609" s="1" t="s">
        <v>118</v>
      </c>
      <c r="D7609" s="1">
        <v>4</v>
      </c>
      <c r="E7609" s="4">
        <v>44671</v>
      </c>
      <c r="F7609" s="1" t="s">
        <v>19430</v>
      </c>
      <c r="G7609" s="1" t="s">
        <v>72</v>
      </c>
      <c r="H7609" s="1" t="s">
        <v>65</v>
      </c>
      <c r="I7609" s="1">
        <v>0.5</v>
      </c>
      <c r="J7609" s="1" t="s">
        <v>75</v>
      </c>
      <c r="K7609" s="1">
        <v>0</v>
      </c>
      <c r="M7609" s="1">
        <v>0</v>
      </c>
      <c r="O7609" s="1">
        <v>0</v>
      </c>
      <c r="Q7609" s="1">
        <v>0</v>
      </c>
      <c r="S7609" s="1">
        <v>0</v>
      </c>
      <c r="U7609" s="1">
        <v>0</v>
      </c>
      <c r="W7609" s="1">
        <v>0</v>
      </c>
      <c r="Y7609" s="1">
        <v>0</v>
      </c>
      <c r="AA7609" s="1">
        <v>0</v>
      </c>
      <c r="AC7609" s="1">
        <v>0</v>
      </c>
      <c r="AE7609" s="1">
        <v>0</v>
      </c>
      <c r="AG7609" s="1">
        <v>1</v>
      </c>
      <c r="AH7609" s="1">
        <v>0</v>
      </c>
    </row>
    <row r="7610" spans="1:34">
      <c r="A7610" s="1" t="s">
        <v>19431</v>
      </c>
      <c r="B7610" s="1" t="s">
        <v>19432</v>
      </c>
      <c r="C7610" s="1" t="s">
        <v>810</v>
      </c>
      <c r="H7610" s="1" t="s">
        <v>65</v>
      </c>
      <c r="I7610" s="1" t="s">
        <v>66</v>
      </c>
      <c r="V7610" s="1" t="s">
        <v>67</v>
      </c>
    </row>
    <row r="7611" spans="1:34">
      <c r="A7611" s="1" t="s">
        <v>19433</v>
      </c>
      <c r="B7611" s="1" t="s">
        <v>19434</v>
      </c>
      <c r="C7611" s="1" t="s">
        <v>3535</v>
      </c>
      <c r="D7611" s="1">
        <v>44</v>
      </c>
      <c r="E7611" s="4">
        <v>44559</v>
      </c>
      <c r="F7611" s="1" t="s">
        <v>19435</v>
      </c>
      <c r="G7611" s="1" t="s">
        <v>1003</v>
      </c>
      <c r="H7611" s="1" t="s">
        <v>65</v>
      </c>
      <c r="I7611" s="1">
        <v>0</v>
      </c>
      <c r="J7611" s="1" t="s">
        <v>75</v>
      </c>
      <c r="K7611" s="1">
        <v>0</v>
      </c>
      <c r="M7611" s="1">
        <v>0</v>
      </c>
      <c r="O7611" s="1">
        <v>0</v>
      </c>
      <c r="Q7611" s="1">
        <v>0</v>
      </c>
      <c r="S7611" s="1">
        <v>0</v>
      </c>
      <c r="U7611" s="1">
        <v>0</v>
      </c>
      <c r="W7611" s="1">
        <v>0</v>
      </c>
      <c r="Y7611" s="1">
        <v>0</v>
      </c>
      <c r="AA7611" s="1">
        <v>0</v>
      </c>
      <c r="AC7611" s="1">
        <v>0</v>
      </c>
      <c r="AE7611" s="1">
        <v>0</v>
      </c>
      <c r="AG7611" s="1">
        <v>1</v>
      </c>
      <c r="AH7611" s="1">
        <v>0</v>
      </c>
    </row>
    <row r="7612" spans="1:34">
      <c r="A7612" s="1" t="s">
        <v>19436</v>
      </c>
      <c r="B7612" s="1" t="s">
        <v>19437</v>
      </c>
      <c r="C7612" s="1" t="s">
        <v>159</v>
      </c>
      <c r="D7612" s="1">
        <v>16</v>
      </c>
      <c r="E7612" s="4">
        <v>44711</v>
      </c>
      <c r="F7612" s="1" t="s">
        <v>19438</v>
      </c>
      <c r="G7612" s="1" t="s">
        <v>72</v>
      </c>
      <c r="H7612" s="1" t="s">
        <v>73</v>
      </c>
      <c r="I7612" s="1">
        <v>0</v>
      </c>
      <c r="J7612" s="1" t="s">
        <v>690</v>
      </c>
      <c r="K7612" s="1">
        <v>0.8</v>
      </c>
      <c r="L7612" s="1" t="s">
        <v>75</v>
      </c>
      <c r="M7612" s="1">
        <v>0</v>
      </c>
      <c r="O7612" s="1">
        <v>0</v>
      </c>
      <c r="Q7612" s="1">
        <v>0</v>
      </c>
      <c r="S7612" s="1">
        <v>0</v>
      </c>
      <c r="U7612" s="1">
        <v>0</v>
      </c>
      <c r="W7612" s="1">
        <v>0</v>
      </c>
      <c r="Y7612" s="1">
        <v>0</v>
      </c>
      <c r="AA7612" s="1">
        <v>0</v>
      </c>
      <c r="AC7612" s="1">
        <v>0</v>
      </c>
      <c r="AE7612" s="1">
        <v>0</v>
      </c>
      <c r="AG7612" s="1">
        <v>2</v>
      </c>
      <c r="AH7612" s="1">
        <v>11999.99</v>
      </c>
    </row>
    <row r="7613" spans="1:34">
      <c r="A7613" s="1" t="s">
        <v>19439</v>
      </c>
      <c r="B7613" s="1" t="s">
        <v>19440</v>
      </c>
      <c r="C7613" s="1" t="s">
        <v>212</v>
      </c>
      <c r="D7613" s="1">
        <v>1</v>
      </c>
      <c r="E7613" s="4">
        <v>44628</v>
      </c>
      <c r="F7613" s="1" t="s">
        <v>19441</v>
      </c>
      <c r="G7613" s="1" t="s">
        <v>80</v>
      </c>
      <c r="H7613" s="1" t="s">
        <v>73</v>
      </c>
      <c r="I7613" s="1">
        <v>0</v>
      </c>
      <c r="J7613" s="1" t="s">
        <v>74</v>
      </c>
      <c r="K7613" s="1">
        <v>0.55000000000000004</v>
      </c>
      <c r="L7613" s="1" t="s">
        <v>82</v>
      </c>
      <c r="M7613" s="1">
        <v>0.6</v>
      </c>
      <c r="N7613" s="1" t="s">
        <v>83</v>
      </c>
      <c r="O7613" s="1">
        <v>0.65</v>
      </c>
      <c r="P7613" s="1" t="s">
        <v>84</v>
      </c>
      <c r="Q7613" s="1">
        <v>0.8</v>
      </c>
      <c r="R7613" s="1" t="s">
        <v>85</v>
      </c>
      <c r="S7613" s="1">
        <v>0</v>
      </c>
      <c r="U7613" s="1">
        <v>0</v>
      </c>
      <c r="W7613" s="1">
        <v>0</v>
      </c>
      <c r="Y7613" s="1">
        <v>0</v>
      </c>
      <c r="AA7613" s="1">
        <v>0</v>
      </c>
      <c r="AC7613" s="1">
        <v>0</v>
      </c>
      <c r="AE7613" s="1">
        <v>0</v>
      </c>
      <c r="AG7613" s="1">
        <v>4</v>
      </c>
      <c r="AH7613" s="1">
        <v>10000</v>
      </c>
    </row>
    <row r="7614" spans="1:34">
      <c r="A7614" s="1" t="s">
        <v>19442</v>
      </c>
      <c r="B7614" s="1" t="s">
        <v>19443</v>
      </c>
      <c r="C7614" s="1" t="s">
        <v>626</v>
      </c>
      <c r="D7614" s="1">
        <v>27</v>
      </c>
      <c r="E7614" s="1">
        <v>41780</v>
      </c>
      <c r="F7614" s="1" t="s">
        <v>20332</v>
      </c>
      <c r="G7614" s="1" t="s">
        <v>72</v>
      </c>
      <c r="H7614" s="1" t="s">
        <v>73</v>
      </c>
      <c r="I7614" s="1">
        <v>0</v>
      </c>
      <c r="J7614" s="1" t="s">
        <v>81</v>
      </c>
      <c r="K7614" s="1">
        <v>0.6</v>
      </c>
      <c r="L7614" s="1" t="s">
        <v>75</v>
      </c>
      <c r="M7614" s="1">
        <v>0</v>
      </c>
      <c r="O7614" s="1">
        <v>0</v>
      </c>
      <c r="Q7614" s="1">
        <v>0</v>
      </c>
      <c r="S7614" s="1">
        <v>0</v>
      </c>
      <c r="U7614" s="1">
        <v>0</v>
      </c>
      <c r="W7614" s="1">
        <v>0</v>
      </c>
      <c r="Y7614" s="1">
        <v>0</v>
      </c>
      <c r="AA7614" s="1">
        <v>0</v>
      </c>
      <c r="AC7614" s="1">
        <v>0</v>
      </c>
      <c r="AE7614" s="1">
        <v>0</v>
      </c>
      <c r="AG7614" s="1">
        <v>2</v>
      </c>
      <c r="AH7614" s="1">
        <v>15000</v>
      </c>
    </row>
    <row r="7615" spans="1:34">
      <c r="A7615" s="1" t="s">
        <v>19444</v>
      </c>
      <c r="B7615" s="1" t="s">
        <v>19445</v>
      </c>
      <c r="C7615" s="1" t="s">
        <v>212</v>
      </c>
      <c r="D7615" s="1">
        <v>7</v>
      </c>
      <c r="E7615" s="4">
        <v>44642</v>
      </c>
      <c r="F7615" s="1" t="s">
        <v>19446</v>
      </c>
      <c r="G7615" s="1" t="s">
        <v>72</v>
      </c>
      <c r="H7615" s="1" t="s">
        <v>65</v>
      </c>
      <c r="I7615" s="1">
        <v>0.7</v>
      </c>
      <c r="J7615" s="1" t="s">
        <v>75</v>
      </c>
      <c r="K7615" s="1">
        <v>0</v>
      </c>
      <c r="M7615" s="1">
        <v>0</v>
      </c>
      <c r="O7615" s="1">
        <v>0</v>
      </c>
      <c r="Q7615" s="1">
        <v>0</v>
      </c>
      <c r="S7615" s="1">
        <v>0</v>
      </c>
      <c r="U7615" s="1">
        <v>0</v>
      </c>
      <c r="W7615" s="1">
        <v>0</v>
      </c>
      <c r="Y7615" s="1">
        <v>0</v>
      </c>
      <c r="AA7615" s="1">
        <v>0</v>
      </c>
      <c r="AC7615" s="1">
        <v>0</v>
      </c>
      <c r="AE7615" s="1">
        <v>0</v>
      </c>
      <c r="AG7615" s="1">
        <v>1</v>
      </c>
      <c r="AH7615" s="1">
        <v>0</v>
      </c>
    </row>
    <row r="7616" spans="1:34">
      <c r="A7616" s="1" t="s">
        <v>19447</v>
      </c>
      <c r="B7616" s="1" t="s">
        <v>19448</v>
      </c>
      <c r="C7616" s="1" t="s">
        <v>291</v>
      </c>
      <c r="D7616" s="1">
        <v>19</v>
      </c>
      <c r="E7616" s="4">
        <v>44663</v>
      </c>
      <c r="F7616" s="1" t="s">
        <v>19449</v>
      </c>
      <c r="G7616" s="1" t="s">
        <v>80</v>
      </c>
      <c r="H7616" s="1" t="s">
        <v>73</v>
      </c>
      <c r="I7616" s="1">
        <v>0</v>
      </c>
      <c r="J7616" s="1" t="s">
        <v>4960</v>
      </c>
      <c r="K7616" s="1">
        <v>0.8</v>
      </c>
      <c r="L7616" s="1" t="s">
        <v>75</v>
      </c>
      <c r="M7616" s="1">
        <v>0</v>
      </c>
      <c r="O7616" s="1">
        <v>0</v>
      </c>
      <c r="Q7616" s="1">
        <v>0</v>
      </c>
      <c r="S7616" s="1">
        <v>0</v>
      </c>
      <c r="U7616" s="1">
        <v>0</v>
      </c>
      <c r="W7616" s="1">
        <v>0</v>
      </c>
      <c r="Y7616" s="1">
        <v>0</v>
      </c>
      <c r="AA7616" s="1">
        <v>0</v>
      </c>
      <c r="AC7616" s="1">
        <v>0</v>
      </c>
      <c r="AE7616" s="1">
        <v>0</v>
      </c>
      <c r="AG7616" s="1">
        <v>2</v>
      </c>
      <c r="AH7616" s="1">
        <v>18000</v>
      </c>
    </row>
    <row r="7617" spans="1:34">
      <c r="A7617" s="1" t="s">
        <v>19450</v>
      </c>
      <c r="B7617" s="1" t="s">
        <v>19451</v>
      </c>
      <c r="C7617" s="1" t="s">
        <v>98</v>
      </c>
      <c r="D7617" s="1">
        <v>5</v>
      </c>
      <c r="E7617" s="1">
        <v>42394</v>
      </c>
      <c r="F7617" s="1" t="s">
        <v>20332</v>
      </c>
      <c r="G7617" s="1" t="s">
        <v>72</v>
      </c>
      <c r="H7617" s="1" t="s">
        <v>65</v>
      </c>
      <c r="I7617" s="1">
        <v>0.8</v>
      </c>
      <c r="J7617" s="1" t="s">
        <v>75</v>
      </c>
      <c r="K7617" s="1">
        <v>0</v>
      </c>
      <c r="M7617" s="1">
        <v>0</v>
      </c>
      <c r="O7617" s="1">
        <v>0</v>
      </c>
      <c r="Q7617" s="1">
        <v>0</v>
      </c>
      <c r="S7617" s="1">
        <v>0</v>
      </c>
      <c r="U7617" s="1">
        <v>0</v>
      </c>
      <c r="W7617" s="1">
        <v>0</v>
      </c>
      <c r="Y7617" s="1">
        <v>0</v>
      </c>
      <c r="AA7617" s="1">
        <v>0</v>
      </c>
      <c r="AC7617" s="1">
        <v>0</v>
      </c>
      <c r="AE7617" s="1">
        <v>0</v>
      </c>
      <c r="AG7617" s="1">
        <v>1</v>
      </c>
      <c r="AH7617" s="1">
        <v>0</v>
      </c>
    </row>
    <row r="7618" spans="1:34">
      <c r="A7618" s="1" t="s">
        <v>19452</v>
      </c>
      <c r="B7618" s="1" t="s">
        <v>19453</v>
      </c>
      <c r="C7618" s="1" t="s">
        <v>112</v>
      </c>
      <c r="H7618" s="1" t="s">
        <v>65</v>
      </c>
      <c r="I7618" s="1" t="s">
        <v>66</v>
      </c>
      <c r="V7618" s="1" t="s">
        <v>67</v>
      </c>
    </row>
    <row r="7619" spans="1:34">
      <c r="A7619" s="1" t="s">
        <v>19454</v>
      </c>
      <c r="B7619" s="1" t="s">
        <v>19455</v>
      </c>
      <c r="C7619" s="1" t="s">
        <v>193</v>
      </c>
      <c r="D7619" s="1">
        <v>5</v>
      </c>
      <c r="E7619" s="4">
        <v>44601</v>
      </c>
      <c r="F7619" s="1" t="s">
        <v>19456</v>
      </c>
      <c r="G7619" s="1" t="s">
        <v>72</v>
      </c>
      <c r="H7619" s="1" t="s">
        <v>73</v>
      </c>
      <c r="I7619" s="1">
        <v>0</v>
      </c>
      <c r="J7619" s="1" t="s">
        <v>397</v>
      </c>
      <c r="K7619" s="1">
        <v>0.5</v>
      </c>
      <c r="L7619" s="1" t="s">
        <v>75</v>
      </c>
      <c r="M7619" s="1">
        <v>0</v>
      </c>
      <c r="O7619" s="1">
        <v>0</v>
      </c>
      <c r="Q7619" s="1">
        <v>0</v>
      </c>
      <c r="S7619" s="1">
        <v>0</v>
      </c>
      <c r="U7619" s="1">
        <v>0</v>
      </c>
      <c r="W7619" s="1">
        <v>0</v>
      </c>
      <c r="Y7619" s="1">
        <v>0</v>
      </c>
      <c r="AA7619" s="1">
        <v>0</v>
      </c>
      <c r="AC7619" s="1">
        <v>0</v>
      </c>
      <c r="AE7619" s="1">
        <v>0</v>
      </c>
      <c r="AG7619" s="1">
        <v>2</v>
      </c>
      <c r="AH7619" s="1">
        <v>8000</v>
      </c>
    </row>
    <row r="7620" spans="1:34">
      <c r="A7620" s="1" t="s">
        <v>19457</v>
      </c>
      <c r="B7620" s="1" t="s">
        <v>19458</v>
      </c>
      <c r="C7620" s="1" t="s">
        <v>255</v>
      </c>
      <c r="D7620" s="1">
        <v>8</v>
      </c>
      <c r="E7620" s="1">
        <v>44294</v>
      </c>
      <c r="F7620" s="1" t="s">
        <v>20332</v>
      </c>
      <c r="G7620" s="1" t="s">
        <v>72</v>
      </c>
      <c r="H7620" s="1" t="s">
        <v>65</v>
      </c>
      <c r="I7620" s="1">
        <v>0.6</v>
      </c>
      <c r="J7620" s="1" t="s">
        <v>75</v>
      </c>
      <c r="K7620" s="1">
        <v>0</v>
      </c>
      <c r="M7620" s="1">
        <v>0</v>
      </c>
      <c r="O7620" s="1">
        <v>0</v>
      </c>
      <c r="Q7620" s="1">
        <v>0</v>
      </c>
      <c r="S7620" s="1">
        <v>0</v>
      </c>
      <c r="U7620" s="1">
        <v>0</v>
      </c>
      <c r="W7620" s="1">
        <v>0</v>
      </c>
      <c r="Y7620" s="1">
        <v>0</v>
      </c>
      <c r="AA7620" s="1">
        <v>0</v>
      </c>
      <c r="AC7620" s="1">
        <v>0</v>
      </c>
      <c r="AE7620" s="1">
        <v>0</v>
      </c>
      <c r="AG7620" s="1">
        <v>1</v>
      </c>
      <c r="AH7620" s="1">
        <v>0</v>
      </c>
    </row>
    <row r="7621" spans="1:34">
      <c r="A7621" s="1" t="s">
        <v>19459</v>
      </c>
      <c r="B7621" s="1" t="s">
        <v>19460</v>
      </c>
      <c r="C7621" s="1" t="s">
        <v>1334</v>
      </c>
      <c r="D7621" s="1">
        <v>21</v>
      </c>
      <c r="E7621" s="1">
        <v>44274</v>
      </c>
      <c r="F7621" s="1" t="s">
        <v>20332</v>
      </c>
      <c r="G7621" s="1" t="s">
        <v>72</v>
      </c>
      <c r="H7621" s="1" t="s">
        <v>73</v>
      </c>
      <c r="I7621" s="1">
        <v>0</v>
      </c>
      <c r="J7621" s="1" t="s">
        <v>89</v>
      </c>
      <c r="K7621" s="1">
        <v>0.8</v>
      </c>
      <c r="L7621" s="1" t="s">
        <v>75</v>
      </c>
      <c r="M7621" s="1">
        <v>0</v>
      </c>
      <c r="O7621" s="1">
        <v>0</v>
      </c>
      <c r="Q7621" s="1">
        <v>0</v>
      </c>
      <c r="S7621" s="1">
        <v>0</v>
      </c>
      <c r="U7621" s="1">
        <v>0</v>
      </c>
      <c r="W7621" s="1">
        <v>0</v>
      </c>
      <c r="Y7621" s="1">
        <v>0</v>
      </c>
      <c r="AA7621" s="1">
        <v>0</v>
      </c>
      <c r="AC7621" s="1">
        <v>0</v>
      </c>
      <c r="AE7621" s="1">
        <v>0</v>
      </c>
      <c r="AG7621" s="1">
        <v>2</v>
      </c>
      <c r="AH7621" s="1">
        <v>12000</v>
      </c>
    </row>
    <row r="7622" spans="1:34">
      <c r="A7622" s="1" t="s">
        <v>19461</v>
      </c>
      <c r="B7622" s="1" t="s">
        <v>19462</v>
      </c>
      <c r="C7622" s="1" t="s">
        <v>259</v>
      </c>
      <c r="D7622" s="1">
        <v>5</v>
      </c>
      <c r="E7622" s="4">
        <v>44616</v>
      </c>
      <c r="F7622" s="1" t="s">
        <v>19463</v>
      </c>
      <c r="G7622" s="1" t="s">
        <v>80</v>
      </c>
      <c r="H7622" s="1" t="s">
        <v>73</v>
      </c>
      <c r="I7622" s="1">
        <v>0</v>
      </c>
      <c r="J7622" s="1" t="s">
        <v>425</v>
      </c>
      <c r="K7622" s="1">
        <v>0.5</v>
      </c>
      <c r="L7622" s="1" t="s">
        <v>82</v>
      </c>
      <c r="M7622" s="1">
        <v>0.5</v>
      </c>
      <c r="N7622" s="1" t="s">
        <v>83</v>
      </c>
      <c r="O7622" s="1">
        <v>0.5</v>
      </c>
      <c r="P7622" s="1" t="s">
        <v>84</v>
      </c>
      <c r="Q7622" s="1">
        <v>0.6</v>
      </c>
      <c r="R7622" s="1" t="s">
        <v>85</v>
      </c>
      <c r="S7622" s="1">
        <v>0</v>
      </c>
      <c r="U7622" s="1">
        <v>0</v>
      </c>
      <c r="W7622" s="1">
        <v>0</v>
      </c>
      <c r="Y7622" s="1">
        <v>0</v>
      </c>
      <c r="AA7622" s="1">
        <v>0</v>
      </c>
      <c r="AC7622" s="1">
        <v>0</v>
      </c>
      <c r="AE7622" s="1">
        <v>0</v>
      </c>
      <c r="AG7622" s="1">
        <v>4</v>
      </c>
      <c r="AH7622" s="1">
        <v>13000</v>
      </c>
    </row>
    <row r="7623" spans="1:34">
      <c r="A7623" s="1" t="s">
        <v>19464</v>
      </c>
      <c r="B7623" s="1" t="s">
        <v>19465</v>
      </c>
      <c r="C7623" s="1" t="s">
        <v>65</v>
      </c>
      <c r="D7623" s="1">
        <v>5</v>
      </c>
      <c r="E7623" s="1">
        <v>39881</v>
      </c>
      <c r="F7623" s="1" t="s">
        <v>20332</v>
      </c>
      <c r="G7623" s="1" t="s">
        <v>72</v>
      </c>
      <c r="H7623" s="1" t="s">
        <v>65</v>
      </c>
      <c r="I7623" s="1">
        <v>0.5</v>
      </c>
      <c r="J7623" s="1" t="s">
        <v>75</v>
      </c>
      <c r="K7623" s="1">
        <v>0</v>
      </c>
      <c r="M7623" s="1">
        <v>0</v>
      </c>
      <c r="O7623" s="1">
        <v>0</v>
      </c>
      <c r="Q7623" s="1">
        <v>0</v>
      </c>
      <c r="S7623" s="1">
        <v>0</v>
      </c>
      <c r="U7623" s="1">
        <v>0</v>
      </c>
      <c r="W7623" s="1">
        <v>0</v>
      </c>
      <c r="Y7623" s="1">
        <v>0</v>
      </c>
      <c r="AA7623" s="1">
        <v>0</v>
      </c>
      <c r="AC7623" s="1">
        <v>0</v>
      </c>
      <c r="AE7623" s="1">
        <v>0</v>
      </c>
      <c r="AG7623" s="1">
        <v>1</v>
      </c>
      <c r="AH7623" s="1">
        <v>0</v>
      </c>
    </row>
    <row r="7624" spans="1:34">
      <c r="A7624" s="1" t="s">
        <v>19466</v>
      </c>
      <c r="B7624" s="1" t="s">
        <v>19467</v>
      </c>
      <c r="C7624" s="1" t="s">
        <v>112</v>
      </c>
      <c r="D7624" s="1">
        <v>1</v>
      </c>
      <c r="E7624" s="1">
        <v>44636</v>
      </c>
      <c r="F7624" s="1" t="s">
        <v>20876</v>
      </c>
      <c r="G7624" s="1" t="s">
        <v>72</v>
      </c>
      <c r="H7624" s="1" t="s">
        <v>65</v>
      </c>
      <c r="I7624" s="1">
        <v>0.5</v>
      </c>
      <c r="J7624" s="1" t="s">
        <v>75</v>
      </c>
      <c r="K7624" s="1">
        <v>0</v>
      </c>
      <c r="M7624" s="1">
        <v>0</v>
      </c>
      <c r="O7624" s="1">
        <v>0</v>
      </c>
      <c r="Q7624" s="1">
        <v>0</v>
      </c>
      <c r="S7624" s="1">
        <v>0</v>
      </c>
      <c r="U7624" s="1">
        <v>0</v>
      </c>
      <c r="W7624" s="1">
        <v>0</v>
      </c>
      <c r="Y7624" s="1">
        <v>0</v>
      </c>
      <c r="AA7624" s="1">
        <v>0</v>
      </c>
      <c r="AC7624" s="1">
        <v>0</v>
      </c>
      <c r="AE7624" s="1">
        <v>0</v>
      </c>
      <c r="AG7624" s="1">
        <v>1</v>
      </c>
      <c r="AH7624" s="1">
        <v>0</v>
      </c>
    </row>
    <row r="7625" spans="1:34">
      <c r="A7625" s="1" t="s">
        <v>19468</v>
      </c>
      <c r="B7625" s="1" t="s">
        <v>19469</v>
      </c>
      <c r="C7625" s="1" t="s">
        <v>152</v>
      </c>
      <c r="D7625" s="1">
        <v>2</v>
      </c>
      <c r="E7625" s="4">
        <v>44631</v>
      </c>
      <c r="F7625" s="1" t="s">
        <v>19470</v>
      </c>
      <c r="G7625" s="1" t="s">
        <v>72</v>
      </c>
      <c r="H7625" s="1" t="s">
        <v>73</v>
      </c>
      <c r="I7625" s="1">
        <v>0</v>
      </c>
      <c r="J7625" s="1" t="s">
        <v>89</v>
      </c>
      <c r="K7625" s="1">
        <v>0.75</v>
      </c>
      <c r="L7625" s="1" t="s">
        <v>75</v>
      </c>
      <c r="M7625" s="1">
        <v>0</v>
      </c>
      <c r="O7625" s="1">
        <v>0</v>
      </c>
      <c r="Q7625" s="1">
        <v>0</v>
      </c>
      <c r="S7625" s="1">
        <v>0</v>
      </c>
      <c r="U7625" s="1">
        <v>0</v>
      </c>
      <c r="W7625" s="1">
        <v>0</v>
      </c>
      <c r="Y7625" s="1">
        <v>0</v>
      </c>
      <c r="AA7625" s="1">
        <v>0</v>
      </c>
      <c r="AC7625" s="1">
        <v>0</v>
      </c>
      <c r="AE7625" s="1">
        <v>0</v>
      </c>
      <c r="AG7625" s="1">
        <v>2</v>
      </c>
      <c r="AH7625" s="1">
        <v>12000</v>
      </c>
    </row>
    <row r="7626" spans="1:34">
      <c r="A7626" s="1" t="s">
        <v>19471</v>
      </c>
      <c r="B7626" s="1" t="s">
        <v>19472</v>
      </c>
      <c r="C7626" s="1" t="s">
        <v>126</v>
      </c>
      <c r="D7626" s="1">
        <v>37</v>
      </c>
      <c r="E7626" s="1">
        <v>39743</v>
      </c>
      <c r="F7626" s="1" t="s">
        <v>20332</v>
      </c>
      <c r="G7626" s="1" t="s">
        <v>1003</v>
      </c>
      <c r="H7626" s="1" t="s">
        <v>65</v>
      </c>
      <c r="I7626" s="1">
        <v>0</v>
      </c>
      <c r="J7626" s="1" t="s">
        <v>75</v>
      </c>
      <c r="K7626" s="1">
        <v>0</v>
      </c>
      <c r="M7626" s="1">
        <v>0</v>
      </c>
      <c r="O7626" s="1">
        <v>0</v>
      </c>
      <c r="Q7626" s="1">
        <v>0</v>
      </c>
      <c r="S7626" s="1">
        <v>0</v>
      </c>
      <c r="U7626" s="1">
        <v>0</v>
      </c>
      <c r="W7626" s="1">
        <v>0</v>
      </c>
      <c r="Y7626" s="1">
        <v>0</v>
      </c>
      <c r="AA7626" s="1">
        <v>0</v>
      </c>
      <c r="AC7626" s="1">
        <v>0</v>
      </c>
      <c r="AE7626" s="1">
        <v>0</v>
      </c>
      <c r="AG7626" s="1">
        <v>1</v>
      </c>
      <c r="AH7626" s="1">
        <v>0</v>
      </c>
    </row>
    <row r="7627" spans="1:34">
      <c r="A7627" s="1" t="s">
        <v>19473</v>
      </c>
      <c r="B7627" s="1" t="s">
        <v>19474</v>
      </c>
      <c r="C7627" s="1" t="s">
        <v>259</v>
      </c>
      <c r="D7627" s="1">
        <v>34</v>
      </c>
      <c r="E7627" s="4">
        <v>44557</v>
      </c>
      <c r="F7627" s="1" t="s">
        <v>19475</v>
      </c>
      <c r="G7627" s="1" t="s">
        <v>72</v>
      </c>
      <c r="H7627" s="1" t="s">
        <v>65</v>
      </c>
      <c r="I7627" s="1">
        <v>0.6</v>
      </c>
      <c r="J7627" s="1" t="s">
        <v>75</v>
      </c>
      <c r="K7627" s="1">
        <v>0</v>
      </c>
      <c r="M7627" s="1">
        <v>0</v>
      </c>
      <c r="O7627" s="1">
        <v>0</v>
      </c>
      <c r="Q7627" s="1">
        <v>0</v>
      </c>
      <c r="S7627" s="1">
        <v>0</v>
      </c>
      <c r="U7627" s="1">
        <v>0</v>
      </c>
      <c r="W7627" s="1">
        <v>0</v>
      </c>
      <c r="Y7627" s="1">
        <v>0</v>
      </c>
      <c r="AA7627" s="1">
        <v>0</v>
      </c>
      <c r="AC7627" s="1">
        <v>0</v>
      </c>
      <c r="AE7627" s="1">
        <v>0</v>
      </c>
      <c r="AG7627" s="1">
        <v>1</v>
      </c>
      <c r="AH7627" s="1">
        <v>0</v>
      </c>
    </row>
    <row r="7628" spans="1:34">
      <c r="A7628" s="1" t="s">
        <v>19476</v>
      </c>
      <c r="B7628" s="1" t="s">
        <v>19477</v>
      </c>
      <c r="C7628" s="1" t="s">
        <v>152</v>
      </c>
      <c r="D7628" s="1">
        <v>6</v>
      </c>
      <c r="E7628" s="4">
        <v>44704</v>
      </c>
      <c r="F7628" s="1" t="s">
        <v>19478</v>
      </c>
      <c r="G7628" s="1" t="s">
        <v>72</v>
      </c>
      <c r="H7628" s="1" t="s">
        <v>65</v>
      </c>
      <c r="I7628" s="1">
        <v>0.4</v>
      </c>
      <c r="J7628" s="1" t="s">
        <v>75</v>
      </c>
      <c r="K7628" s="1">
        <v>0</v>
      </c>
      <c r="M7628" s="1">
        <v>0</v>
      </c>
      <c r="O7628" s="1">
        <v>0</v>
      </c>
      <c r="Q7628" s="1">
        <v>0</v>
      </c>
      <c r="S7628" s="1">
        <v>0</v>
      </c>
      <c r="U7628" s="1">
        <v>0</v>
      </c>
      <c r="W7628" s="1">
        <v>0</v>
      </c>
      <c r="Y7628" s="1">
        <v>0</v>
      </c>
      <c r="AA7628" s="1">
        <v>0</v>
      </c>
      <c r="AC7628" s="1">
        <v>0</v>
      </c>
      <c r="AE7628" s="1">
        <v>0</v>
      </c>
      <c r="AG7628" s="1">
        <v>1</v>
      </c>
      <c r="AH7628" s="1">
        <v>0</v>
      </c>
    </row>
    <row r="7629" spans="1:34">
      <c r="A7629" s="1" t="s">
        <v>19479</v>
      </c>
      <c r="B7629" s="1" t="s">
        <v>19480</v>
      </c>
      <c r="C7629" s="1" t="s">
        <v>259</v>
      </c>
      <c r="D7629" s="1">
        <v>7</v>
      </c>
      <c r="E7629" s="1">
        <v>44273</v>
      </c>
      <c r="F7629" s="1" t="s">
        <v>20332</v>
      </c>
      <c r="G7629" s="1" t="s">
        <v>72</v>
      </c>
      <c r="H7629" s="1" t="s">
        <v>65</v>
      </c>
      <c r="I7629" s="1">
        <v>0.7</v>
      </c>
      <c r="J7629" s="1" t="s">
        <v>75</v>
      </c>
      <c r="K7629" s="1">
        <v>0</v>
      </c>
      <c r="M7629" s="1">
        <v>0</v>
      </c>
      <c r="O7629" s="1">
        <v>0</v>
      </c>
      <c r="Q7629" s="1">
        <v>0</v>
      </c>
      <c r="S7629" s="1">
        <v>0</v>
      </c>
      <c r="U7629" s="1">
        <v>0</v>
      </c>
      <c r="W7629" s="1">
        <v>0</v>
      </c>
      <c r="Y7629" s="1">
        <v>0</v>
      </c>
      <c r="AA7629" s="1">
        <v>0</v>
      </c>
      <c r="AC7629" s="1">
        <v>0</v>
      </c>
      <c r="AE7629" s="1">
        <v>0</v>
      </c>
      <c r="AG7629" s="1">
        <v>1</v>
      </c>
      <c r="AH7629" s="1">
        <v>0</v>
      </c>
    </row>
    <row r="7630" spans="1:34">
      <c r="A7630" s="1" t="s">
        <v>19481</v>
      </c>
      <c r="B7630" s="1" t="s">
        <v>19482</v>
      </c>
      <c r="C7630" s="1" t="s">
        <v>132</v>
      </c>
      <c r="D7630" s="1">
        <v>2</v>
      </c>
      <c r="E7630" s="1">
        <v>44315</v>
      </c>
      <c r="F7630" s="1" t="s">
        <v>20332</v>
      </c>
      <c r="G7630" s="1" t="s">
        <v>72</v>
      </c>
      <c r="H7630" s="1" t="s">
        <v>73</v>
      </c>
      <c r="I7630" s="1">
        <v>0</v>
      </c>
      <c r="J7630" s="1" t="s">
        <v>434</v>
      </c>
      <c r="K7630" s="1">
        <v>0.4</v>
      </c>
      <c r="L7630" s="1" t="s">
        <v>75</v>
      </c>
      <c r="M7630" s="1">
        <v>0</v>
      </c>
      <c r="O7630" s="1">
        <v>0</v>
      </c>
      <c r="Q7630" s="1">
        <v>0</v>
      </c>
      <c r="S7630" s="1">
        <v>0</v>
      </c>
      <c r="U7630" s="1">
        <v>0</v>
      </c>
      <c r="W7630" s="1">
        <v>0</v>
      </c>
      <c r="Y7630" s="1">
        <v>0</v>
      </c>
      <c r="AA7630" s="1">
        <v>0</v>
      </c>
      <c r="AC7630" s="1">
        <v>0</v>
      </c>
      <c r="AE7630" s="1">
        <v>0</v>
      </c>
      <c r="AG7630" s="1">
        <v>2</v>
      </c>
      <c r="AH7630" s="1">
        <v>7500</v>
      </c>
    </row>
    <row r="7631" spans="1:34">
      <c r="A7631" s="1" t="s">
        <v>19483</v>
      </c>
      <c r="B7631" s="1" t="s">
        <v>19484</v>
      </c>
      <c r="C7631" s="1" t="s">
        <v>327</v>
      </c>
      <c r="D7631" s="1">
        <v>10</v>
      </c>
      <c r="E7631" s="1">
        <v>44653</v>
      </c>
      <c r="F7631" s="1" t="s">
        <v>20877</v>
      </c>
      <c r="G7631" s="1" t="s">
        <v>80</v>
      </c>
      <c r="H7631" s="1" t="s">
        <v>73</v>
      </c>
      <c r="I7631" s="1">
        <v>0.35</v>
      </c>
      <c r="J7631" s="1" t="s">
        <v>82</v>
      </c>
      <c r="K7631" s="1">
        <v>0.45</v>
      </c>
      <c r="L7631" s="1" t="s">
        <v>83</v>
      </c>
      <c r="M7631" s="1">
        <v>0.45</v>
      </c>
      <c r="N7631" s="1" t="s">
        <v>84</v>
      </c>
      <c r="O7631" s="1">
        <v>0.7</v>
      </c>
      <c r="P7631" s="1" t="s">
        <v>85</v>
      </c>
      <c r="Q7631" s="1">
        <v>0</v>
      </c>
      <c r="S7631" s="1">
        <v>0</v>
      </c>
      <c r="U7631" s="1">
        <v>0</v>
      </c>
      <c r="W7631" s="1">
        <v>0</v>
      </c>
      <c r="Y7631" s="1">
        <v>0</v>
      </c>
      <c r="AA7631" s="1">
        <v>0</v>
      </c>
      <c r="AC7631" s="1">
        <v>0</v>
      </c>
      <c r="AE7631" s="1">
        <v>0</v>
      </c>
      <c r="AG7631" s="1">
        <v>3</v>
      </c>
      <c r="AH7631" s="1">
        <v>0</v>
      </c>
    </row>
    <row r="7632" spans="1:34">
      <c r="A7632" s="1" t="s">
        <v>19485</v>
      </c>
      <c r="B7632" s="1" t="s">
        <v>19486</v>
      </c>
      <c r="C7632" s="1" t="s">
        <v>199</v>
      </c>
      <c r="D7632" s="1">
        <v>33</v>
      </c>
      <c r="E7632" s="1">
        <v>44558</v>
      </c>
      <c r="F7632" s="1" t="s">
        <v>20878</v>
      </c>
      <c r="G7632" s="1" t="s">
        <v>72</v>
      </c>
      <c r="H7632" s="1" t="s">
        <v>65</v>
      </c>
      <c r="I7632" s="1">
        <v>0.2</v>
      </c>
      <c r="J7632" s="1" t="s">
        <v>75</v>
      </c>
      <c r="K7632" s="1">
        <v>0</v>
      </c>
      <c r="M7632" s="1">
        <v>0</v>
      </c>
      <c r="O7632" s="1">
        <v>0</v>
      </c>
      <c r="Q7632" s="1">
        <v>0</v>
      </c>
      <c r="S7632" s="1">
        <v>0</v>
      </c>
      <c r="U7632" s="1">
        <v>0</v>
      </c>
      <c r="W7632" s="1">
        <v>0</v>
      </c>
      <c r="Y7632" s="1">
        <v>0</v>
      </c>
      <c r="AA7632" s="1">
        <v>0</v>
      </c>
      <c r="AC7632" s="1">
        <v>0</v>
      </c>
      <c r="AE7632" s="1">
        <v>0</v>
      </c>
      <c r="AG7632" s="1">
        <v>1</v>
      </c>
      <c r="AH7632" s="1">
        <v>0</v>
      </c>
    </row>
    <row r="7633" spans="1:34">
      <c r="A7633" s="1" t="s">
        <v>19487</v>
      </c>
      <c r="B7633" s="1" t="s">
        <v>19488</v>
      </c>
      <c r="C7633" s="1" t="s">
        <v>840</v>
      </c>
      <c r="D7633" s="1">
        <v>46</v>
      </c>
      <c r="E7633" s="4">
        <v>44558</v>
      </c>
      <c r="F7633" s="1" t="s">
        <v>19489</v>
      </c>
      <c r="G7633" s="1" t="s">
        <v>72</v>
      </c>
      <c r="H7633" s="1" t="s">
        <v>65</v>
      </c>
      <c r="I7633" s="1">
        <v>0.4</v>
      </c>
      <c r="J7633" s="1" t="s">
        <v>75</v>
      </c>
      <c r="K7633" s="1">
        <v>0</v>
      </c>
      <c r="M7633" s="1">
        <v>0</v>
      </c>
      <c r="O7633" s="1">
        <v>0</v>
      </c>
      <c r="Q7633" s="1">
        <v>0</v>
      </c>
      <c r="S7633" s="1">
        <v>0</v>
      </c>
      <c r="U7633" s="1">
        <v>0</v>
      </c>
      <c r="W7633" s="1">
        <v>0</v>
      </c>
      <c r="Y7633" s="1">
        <v>0</v>
      </c>
      <c r="AA7633" s="1">
        <v>0</v>
      </c>
      <c r="AC7633" s="1">
        <v>0</v>
      </c>
      <c r="AE7633" s="1">
        <v>0</v>
      </c>
      <c r="AG7633" s="1">
        <v>1</v>
      </c>
      <c r="AH7633" s="1">
        <v>0</v>
      </c>
    </row>
    <row r="7634" spans="1:34">
      <c r="A7634" s="1" t="s">
        <v>19490</v>
      </c>
      <c r="B7634" s="1" t="s">
        <v>19491</v>
      </c>
      <c r="C7634" s="1" t="s">
        <v>365</v>
      </c>
      <c r="D7634" s="1">
        <v>3</v>
      </c>
      <c r="E7634" s="4">
        <v>44625</v>
      </c>
      <c r="F7634" s="1" t="s">
        <v>19492</v>
      </c>
      <c r="G7634" s="1" t="s">
        <v>72</v>
      </c>
      <c r="H7634" s="1" t="s">
        <v>73</v>
      </c>
      <c r="I7634" s="1">
        <v>0</v>
      </c>
      <c r="J7634" s="1" t="s">
        <v>1194</v>
      </c>
      <c r="K7634" s="1">
        <v>0.8</v>
      </c>
      <c r="L7634" s="1" t="s">
        <v>75</v>
      </c>
      <c r="M7634" s="1">
        <v>0</v>
      </c>
      <c r="O7634" s="1">
        <v>0</v>
      </c>
      <c r="Q7634" s="1">
        <v>0</v>
      </c>
      <c r="S7634" s="1">
        <v>0</v>
      </c>
      <c r="U7634" s="1">
        <v>0</v>
      </c>
      <c r="W7634" s="1">
        <v>0</v>
      </c>
      <c r="Y7634" s="1">
        <v>0</v>
      </c>
      <c r="AA7634" s="1">
        <v>0</v>
      </c>
      <c r="AC7634" s="1">
        <v>0</v>
      </c>
      <c r="AE7634" s="1">
        <v>0</v>
      </c>
      <c r="AG7634" s="1">
        <v>2</v>
      </c>
      <c r="AH7634" s="1">
        <v>12500</v>
      </c>
    </row>
    <row r="7635" spans="1:34">
      <c r="A7635" s="1" t="s">
        <v>19493</v>
      </c>
      <c r="B7635" s="1" t="s">
        <v>19494</v>
      </c>
      <c r="C7635" s="1" t="s">
        <v>259</v>
      </c>
      <c r="D7635" s="1">
        <v>33</v>
      </c>
      <c r="E7635" s="4">
        <v>44558</v>
      </c>
      <c r="F7635" s="1" t="s">
        <v>19495</v>
      </c>
      <c r="G7635" s="1" t="s">
        <v>72</v>
      </c>
      <c r="H7635" s="1" t="s">
        <v>65</v>
      </c>
      <c r="I7635" s="1">
        <v>0.5</v>
      </c>
      <c r="J7635" s="1" t="s">
        <v>75</v>
      </c>
      <c r="K7635" s="1">
        <v>0</v>
      </c>
      <c r="M7635" s="1">
        <v>0</v>
      </c>
      <c r="O7635" s="1">
        <v>0</v>
      </c>
      <c r="Q7635" s="1">
        <v>0</v>
      </c>
      <c r="S7635" s="1">
        <v>0</v>
      </c>
      <c r="U7635" s="1">
        <v>0</v>
      </c>
      <c r="W7635" s="1">
        <v>0</v>
      </c>
      <c r="Y7635" s="1">
        <v>0</v>
      </c>
      <c r="AA7635" s="1">
        <v>0</v>
      </c>
      <c r="AC7635" s="1">
        <v>0</v>
      </c>
      <c r="AE7635" s="1">
        <v>0</v>
      </c>
      <c r="AG7635" s="1">
        <v>1</v>
      </c>
      <c r="AH7635" s="1">
        <v>0</v>
      </c>
    </row>
    <row r="7636" spans="1:34">
      <c r="A7636" s="1" t="s">
        <v>19496</v>
      </c>
      <c r="B7636" s="1" t="s">
        <v>19497</v>
      </c>
      <c r="C7636" s="1" t="s">
        <v>488</v>
      </c>
      <c r="D7636" s="1">
        <v>6</v>
      </c>
      <c r="E7636" s="4">
        <v>44712</v>
      </c>
      <c r="F7636" s="1" t="s">
        <v>19498</v>
      </c>
      <c r="G7636" s="1" t="s">
        <v>72</v>
      </c>
      <c r="H7636" s="1" t="s">
        <v>65</v>
      </c>
      <c r="I7636" s="1">
        <v>0.8</v>
      </c>
      <c r="J7636" s="1" t="s">
        <v>75</v>
      </c>
      <c r="K7636" s="1">
        <v>0</v>
      </c>
      <c r="M7636" s="1">
        <v>0</v>
      </c>
      <c r="O7636" s="1">
        <v>0</v>
      </c>
      <c r="Q7636" s="1">
        <v>0</v>
      </c>
      <c r="S7636" s="1">
        <v>0</v>
      </c>
      <c r="U7636" s="1">
        <v>0</v>
      </c>
      <c r="W7636" s="1">
        <v>0</v>
      </c>
      <c r="Y7636" s="1">
        <v>0</v>
      </c>
      <c r="AA7636" s="1">
        <v>0</v>
      </c>
      <c r="AC7636" s="1">
        <v>0</v>
      </c>
      <c r="AE7636" s="1">
        <v>0</v>
      </c>
      <c r="AG7636" s="1">
        <v>1</v>
      </c>
      <c r="AH7636" s="1">
        <v>0</v>
      </c>
    </row>
    <row r="7637" spans="1:34">
      <c r="A7637" s="1" t="s">
        <v>19499</v>
      </c>
      <c r="B7637" s="1" t="s">
        <v>19500</v>
      </c>
      <c r="C7637" s="1" t="s">
        <v>167</v>
      </c>
      <c r="D7637" s="1">
        <v>92</v>
      </c>
      <c r="E7637" s="1">
        <v>42215</v>
      </c>
      <c r="F7637" s="1" t="s">
        <v>20332</v>
      </c>
      <c r="G7637" s="1" t="s">
        <v>72</v>
      </c>
      <c r="H7637" s="1" t="s">
        <v>65</v>
      </c>
      <c r="I7637" s="1">
        <v>0.76</v>
      </c>
      <c r="J7637" s="1" t="s">
        <v>75</v>
      </c>
      <c r="K7637" s="1">
        <v>0</v>
      </c>
      <c r="M7637" s="1">
        <v>0</v>
      </c>
      <c r="O7637" s="1">
        <v>0</v>
      </c>
      <c r="Q7637" s="1">
        <v>0</v>
      </c>
      <c r="S7637" s="1">
        <v>0</v>
      </c>
      <c r="U7637" s="1">
        <v>0</v>
      </c>
      <c r="W7637" s="1">
        <v>0</v>
      </c>
      <c r="Y7637" s="1">
        <v>0</v>
      </c>
      <c r="AA7637" s="1">
        <v>0</v>
      </c>
      <c r="AC7637" s="1">
        <v>0</v>
      </c>
      <c r="AE7637" s="1">
        <v>0</v>
      </c>
      <c r="AG7637" s="1">
        <v>1</v>
      </c>
      <c r="AH7637" s="1">
        <v>0</v>
      </c>
    </row>
    <row r="7638" spans="1:34">
      <c r="A7638" s="1" t="s">
        <v>19501</v>
      </c>
      <c r="B7638" s="1" t="s">
        <v>19502</v>
      </c>
      <c r="C7638" s="1" t="s">
        <v>146</v>
      </c>
      <c r="H7638" s="1" t="s">
        <v>65</v>
      </c>
      <c r="I7638" s="1" t="s">
        <v>66</v>
      </c>
      <c r="V7638" s="1" t="s">
        <v>67</v>
      </c>
    </row>
    <row r="7639" spans="1:34">
      <c r="A7639" s="1" t="s">
        <v>19503</v>
      </c>
      <c r="B7639" s="1" t="s">
        <v>19504</v>
      </c>
      <c r="C7639" s="1" t="s">
        <v>731</v>
      </c>
      <c r="D7639" s="1">
        <v>5</v>
      </c>
      <c r="E7639" s="4">
        <v>44671</v>
      </c>
      <c r="F7639" s="1" t="s">
        <v>19505</v>
      </c>
      <c r="G7639" s="1" t="s">
        <v>1003</v>
      </c>
      <c r="H7639" s="1" t="s">
        <v>65</v>
      </c>
      <c r="I7639" s="1">
        <v>0</v>
      </c>
      <c r="J7639" s="1" t="s">
        <v>75</v>
      </c>
      <c r="K7639" s="1">
        <v>0</v>
      </c>
      <c r="M7639" s="1">
        <v>0</v>
      </c>
      <c r="O7639" s="1">
        <v>0</v>
      </c>
      <c r="Q7639" s="1">
        <v>0</v>
      </c>
      <c r="S7639" s="1">
        <v>0</v>
      </c>
      <c r="U7639" s="1">
        <v>0</v>
      </c>
      <c r="W7639" s="1">
        <v>0</v>
      </c>
      <c r="Y7639" s="1">
        <v>0</v>
      </c>
      <c r="AA7639" s="1">
        <v>0</v>
      </c>
      <c r="AC7639" s="1">
        <v>0</v>
      </c>
      <c r="AE7639" s="1">
        <v>0</v>
      </c>
      <c r="AG7639" s="1">
        <v>1</v>
      </c>
      <c r="AH7639" s="1">
        <v>0</v>
      </c>
    </row>
    <row r="7640" spans="1:34">
      <c r="A7640" s="1" t="s">
        <v>19506</v>
      </c>
      <c r="B7640" s="1" t="s">
        <v>19507</v>
      </c>
      <c r="C7640" s="1" t="s">
        <v>167</v>
      </c>
      <c r="D7640" s="1">
        <v>16</v>
      </c>
      <c r="E7640" s="4">
        <v>44673</v>
      </c>
      <c r="F7640" s="1" t="s">
        <v>19508</v>
      </c>
      <c r="G7640" s="1" t="s">
        <v>72</v>
      </c>
      <c r="H7640" s="1" t="s">
        <v>65</v>
      </c>
      <c r="I7640" s="1">
        <v>0.8</v>
      </c>
      <c r="J7640" s="1" t="s">
        <v>75</v>
      </c>
      <c r="K7640" s="1">
        <v>0</v>
      </c>
      <c r="M7640" s="1">
        <v>0</v>
      </c>
      <c r="O7640" s="1">
        <v>0</v>
      </c>
      <c r="Q7640" s="1">
        <v>0</v>
      </c>
      <c r="S7640" s="1">
        <v>0</v>
      </c>
      <c r="U7640" s="1">
        <v>0</v>
      </c>
      <c r="W7640" s="1">
        <v>0</v>
      </c>
      <c r="Y7640" s="1">
        <v>0</v>
      </c>
      <c r="AA7640" s="1">
        <v>0</v>
      </c>
      <c r="AC7640" s="1">
        <v>0</v>
      </c>
      <c r="AE7640" s="1">
        <v>0</v>
      </c>
      <c r="AG7640" s="1">
        <v>1</v>
      </c>
      <c r="AH7640" s="1">
        <v>0</v>
      </c>
    </row>
    <row r="7641" spans="1:34">
      <c r="A7641" s="1" t="s">
        <v>19509</v>
      </c>
      <c r="B7641" s="1" t="s">
        <v>19510</v>
      </c>
      <c r="C7641" s="1" t="s">
        <v>104</v>
      </c>
      <c r="D7641" s="1">
        <v>105</v>
      </c>
      <c r="E7641" s="1">
        <v>39202</v>
      </c>
      <c r="F7641" s="1" t="s">
        <v>20332</v>
      </c>
      <c r="G7641" s="1" t="s">
        <v>72</v>
      </c>
      <c r="H7641" s="1" t="s">
        <v>65</v>
      </c>
      <c r="I7641" s="1">
        <v>0.7</v>
      </c>
      <c r="J7641" s="1" t="s">
        <v>75</v>
      </c>
      <c r="K7641" s="1">
        <v>0</v>
      </c>
      <c r="M7641" s="1">
        <v>0</v>
      </c>
      <c r="O7641" s="1">
        <v>0</v>
      </c>
      <c r="Q7641" s="1">
        <v>0</v>
      </c>
      <c r="S7641" s="1">
        <v>0</v>
      </c>
      <c r="U7641" s="1">
        <v>0</v>
      </c>
      <c r="W7641" s="1">
        <v>0</v>
      </c>
      <c r="Y7641" s="1">
        <v>0</v>
      </c>
      <c r="AA7641" s="1">
        <v>0</v>
      </c>
      <c r="AC7641" s="1">
        <v>0</v>
      </c>
      <c r="AE7641" s="1">
        <v>0</v>
      </c>
      <c r="AG7641" s="1">
        <v>1</v>
      </c>
      <c r="AH7641" s="1">
        <v>0</v>
      </c>
    </row>
    <row r="7642" spans="1:34">
      <c r="A7642" s="1" t="s">
        <v>19511</v>
      </c>
      <c r="B7642" s="1" t="s">
        <v>19512</v>
      </c>
      <c r="C7642" s="1" t="s">
        <v>626</v>
      </c>
      <c r="D7642" s="1">
        <v>21</v>
      </c>
      <c r="E7642" s="1">
        <v>41079</v>
      </c>
      <c r="F7642" s="1" t="s">
        <v>20332</v>
      </c>
      <c r="G7642" s="1" t="s">
        <v>72</v>
      </c>
      <c r="H7642" s="1" t="s">
        <v>73</v>
      </c>
      <c r="I7642" s="1">
        <v>0</v>
      </c>
      <c r="J7642" s="1" t="s">
        <v>684</v>
      </c>
      <c r="K7642" s="1">
        <v>0.8</v>
      </c>
      <c r="L7642" s="1" t="s">
        <v>75</v>
      </c>
      <c r="M7642" s="1">
        <v>0</v>
      </c>
      <c r="O7642" s="1">
        <v>0</v>
      </c>
      <c r="Q7642" s="1">
        <v>0</v>
      </c>
      <c r="S7642" s="1">
        <v>0</v>
      </c>
      <c r="U7642" s="1">
        <v>0</v>
      </c>
      <c r="W7642" s="1">
        <v>0</v>
      </c>
      <c r="Y7642" s="1">
        <v>0</v>
      </c>
      <c r="AA7642" s="1">
        <v>0</v>
      </c>
      <c r="AC7642" s="1">
        <v>0</v>
      </c>
      <c r="AE7642" s="1">
        <v>0</v>
      </c>
      <c r="AG7642" s="1">
        <v>2</v>
      </c>
      <c r="AH7642" s="1">
        <v>11000</v>
      </c>
    </row>
    <row r="7643" spans="1:34">
      <c r="A7643" s="1" t="s">
        <v>19513</v>
      </c>
      <c r="B7643" s="1" t="s">
        <v>19514</v>
      </c>
      <c r="C7643" s="1" t="s">
        <v>118</v>
      </c>
      <c r="D7643" s="1">
        <v>11</v>
      </c>
      <c r="E7643" s="1">
        <v>38877</v>
      </c>
      <c r="F7643" s="1" t="s">
        <v>20332</v>
      </c>
      <c r="G7643" s="1" t="s">
        <v>72</v>
      </c>
      <c r="H7643" s="1" t="s">
        <v>65</v>
      </c>
      <c r="I7643" s="1">
        <v>0.1</v>
      </c>
      <c r="J7643" s="1" t="s">
        <v>75</v>
      </c>
      <c r="K7643" s="1">
        <v>0</v>
      </c>
      <c r="M7643" s="1">
        <v>0</v>
      </c>
      <c r="O7643" s="1">
        <v>0</v>
      </c>
      <c r="Q7643" s="1">
        <v>0</v>
      </c>
      <c r="S7643" s="1">
        <v>0</v>
      </c>
      <c r="U7643" s="1">
        <v>0</v>
      </c>
      <c r="W7643" s="1">
        <v>0</v>
      </c>
      <c r="Y7643" s="1">
        <v>0</v>
      </c>
      <c r="AA7643" s="1">
        <v>0</v>
      </c>
      <c r="AC7643" s="1">
        <v>0</v>
      </c>
      <c r="AE7643" s="1">
        <v>0</v>
      </c>
      <c r="AG7643" s="1">
        <v>1</v>
      </c>
      <c r="AH7643" s="1">
        <v>0</v>
      </c>
    </row>
    <row r="7644" spans="1:34">
      <c r="A7644" s="1" t="s">
        <v>19515</v>
      </c>
      <c r="B7644" s="1" t="s">
        <v>19516</v>
      </c>
      <c r="C7644" s="1" t="s">
        <v>98</v>
      </c>
      <c r="D7644" s="1">
        <v>20</v>
      </c>
      <c r="E7644" s="4">
        <v>44680</v>
      </c>
      <c r="F7644" s="1" t="s">
        <v>19517</v>
      </c>
      <c r="G7644" s="1" t="s">
        <v>80</v>
      </c>
      <c r="H7644" s="1" t="s">
        <v>73</v>
      </c>
      <c r="I7644" s="1">
        <v>0</v>
      </c>
      <c r="J7644" s="1" t="s">
        <v>81</v>
      </c>
      <c r="K7644" s="1">
        <v>0.45</v>
      </c>
      <c r="L7644" s="1" t="s">
        <v>82</v>
      </c>
      <c r="M7644" s="1">
        <v>0.55000000000000004</v>
      </c>
      <c r="N7644" s="1" t="s">
        <v>83</v>
      </c>
      <c r="O7644" s="1">
        <v>0.78</v>
      </c>
      <c r="P7644" s="1" t="s">
        <v>84</v>
      </c>
      <c r="Q7644" s="1">
        <v>0.8</v>
      </c>
      <c r="R7644" s="1" t="s">
        <v>85</v>
      </c>
      <c r="S7644" s="1">
        <v>0</v>
      </c>
      <c r="U7644" s="1">
        <v>0</v>
      </c>
      <c r="W7644" s="1">
        <v>0</v>
      </c>
      <c r="Y7644" s="1">
        <v>0</v>
      </c>
      <c r="AA7644" s="1">
        <v>0</v>
      </c>
      <c r="AC7644" s="1">
        <v>0</v>
      </c>
      <c r="AE7644" s="1">
        <v>0</v>
      </c>
      <c r="AG7644" s="1">
        <v>4</v>
      </c>
      <c r="AH7644" s="1">
        <v>15000</v>
      </c>
    </row>
    <row r="7645" spans="1:34">
      <c r="A7645" s="1" t="s">
        <v>19518</v>
      </c>
      <c r="B7645" s="1" t="s">
        <v>19519</v>
      </c>
      <c r="C7645" s="1" t="s">
        <v>334</v>
      </c>
      <c r="D7645" s="1">
        <v>10</v>
      </c>
      <c r="E7645" s="4">
        <v>44704</v>
      </c>
      <c r="F7645" s="1" t="s">
        <v>19520</v>
      </c>
      <c r="G7645" s="1" t="s">
        <v>72</v>
      </c>
      <c r="H7645" s="1" t="s">
        <v>65</v>
      </c>
      <c r="I7645" s="1">
        <v>0.8</v>
      </c>
      <c r="J7645" s="1" t="s">
        <v>75</v>
      </c>
      <c r="K7645" s="1">
        <v>0</v>
      </c>
      <c r="M7645" s="1">
        <v>0</v>
      </c>
      <c r="O7645" s="1">
        <v>0</v>
      </c>
      <c r="Q7645" s="1">
        <v>0</v>
      </c>
      <c r="S7645" s="1">
        <v>0</v>
      </c>
      <c r="U7645" s="1">
        <v>0</v>
      </c>
      <c r="W7645" s="1">
        <v>0</v>
      </c>
      <c r="Y7645" s="1">
        <v>0</v>
      </c>
      <c r="AA7645" s="1">
        <v>0</v>
      </c>
      <c r="AC7645" s="1">
        <v>0</v>
      </c>
      <c r="AE7645" s="1">
        <v>0</v>
      </c>
      <c r="AG7645" s="1">
        <v>1</v>
      </c>
      <c r="AH7645" s="1">
        <v>0</v>
      </c>
    </row>
    <row r="7646" spans="1:34">
      <c r="A7646" s="1" t="s">
        <v>19521</v>
      </c>
      <c r="B7646" s="1" t="s">
        <v>19522</v>
      </c>
      <c r="C7646" s="1" t="s">
        <v>346</v>
      </c>
      <c r="D7646" s="1">
        <v>3</v>
      </c>
      <c r="E7646" s="1">
        <v>41208</v>
      </c>
      <c r="F7646" s="1" t="s">
        <v>20332</v>
      </c>
      <c r="G7646" s="1" t="s">
        <v>72</v>
      </c>
      <c r="H7646" s="1" t="s">
        <v>73</v>
      </c>
      <c r="I7646" s="1">
        <v>0</v>
      </c>
      <c r="J7646" s="1" t="s">
        <v>434</v>
      </c>
      <c r="K7646" s="1">
        <v>0.5</v>
      </c>
      <c r="L7646" s="1" t="s">
        <v>75</v>
      </c>
      <c r="M7646" s="1">
        <v>0</v>
      </c>
      <c r="O7646" s="1">
        <v>0</v>
      </c>
      <c r="Q7646" s="1">
        <v>0</v>
      </c>
      <c r="S7646" s="1">
        <v>0</v>
      </c>
      <c r="U7646" s="1">
        <v>0</v>
      </c>
      <c r="W7646" s="1">
        <v>0</v>
      </c>
      <c r="Y7646" s="1">
        <v>0</v>
      </c>
      <c r="AA7646" s="1">
        <v>0</v>
      </c>
      <c r="AC7646" s="1">
        <v>0</v>
      </c>
      <c r="AE7646" s="1">
        <v>0</v>
      </c>
      <c r="AG7646" s="1">
        <v>2</v>
      </c>
      <c r="AH7646" s="1">
        <v>7500</v>
      </c>
    </row>
    <row r="7647" spans="1:34">
      <c r="A7647" s="1" t="s">
        <v>19523</v>
      </c>
      <c r="B7647" s="1" t="s">
        <v>19524</v>
      </c>
      <c r="C7647" s="1" t="s">
        <v>259</v>
      </c>
      <c r="D7647" s="1">
        <v>34</v>
      </c>
      <c r="E7647" s="1">
        <v>44193</v>
      </c>
      <c r="F7647" s="1" t="s">
        <v>20340</v>
      </c>
      <c r="G7647" s="1" t="s">
        <v>20341</v>
      </c>
      <c r="H7647" s="1" t="s">
        <v>73</v>
      </c>
      <c r="I7647" s="1">
        <v>0.5</v>
      </c>
      <c r="J7647" s="1" t="s">
        <v>82</v>
      </c>
      <c r="K7647" s="1">
        <v>0.6</v>
      </c>
      <c r="L7647" s="1" t="s">
        <v>83</v>
      </c>
      <c r="M7647" s="1">
        <v>0.65</v>
      </c>
      <c r="N7647" s="1" t="s">
        <v>84</v>
      </c>
      <c r="O7647" s="1">
        <v>0.7</v>
      </c>
      <c r="P7647" s="1" t="s">
        <v>85</v>
      </c>
      <c r="Q7647" s="1">
        <v>0</v>
      </c>
      <c r="S7647" s="1">
        <v>0</v>
      </c>
      <c r="U7647" s="1">
        <v>0</v>
      </c>
      <c r="W7647" s="1">
        <v>0</v>
      </c>
      <c r="Y7647" s="1">
        <v>0</v>
      </c>
      <c r="AA7647" s="1">
        <v>0</v>
      </c>
      <c r="AC7647" s="1">
        <v>0</v>
      </c>
      <c r="AE7647" s="1">
        <v>0</v>
      </c>
      <c r="AG7647" s="1">
        <v>3</v>
      </c>
      <c r="AH7647" s="1">
        <v>0</v>
      </c>
    </row>
    <row r="7648" spans="1:34">
      <c r="A7648" s="1" t="s">
        <v>19525</v>
      </c>
      <c r="B7648" s="1" t="s">
        <v>19526</v>
      </c>
      <c r="C7648" s="1" t="s">
        <v>228</v>
      </c>
      <c r="D7648" s="1">
        <v>12</v>
      </c>
      <c r="E7648" s="1">
        <v>42207</v>
      </c>
      <c r="F7648" s="1" t="s">
        <v>20332</v>
      </c>
      <c r="G7648" s="1" t="s">
        <v>72</v>
      </c>
      <c r="H7648" s="1" t="s">
        <v>65</v>
      </c>
      <c r="I7648" s="1">
        <v>0.4</v>
      </c>
      <c r="J7648" s="1" t="s">
        <v>75</v>
      </c>
      <c r="K7648" s="1">
        <v>0</v>
      </c>
      <c r="M7648" s="1">
        <v>0</v>
      </c>
      <c r="O7648" s="1">
        <v>0</v>
      </c>
      <c r="Q7648" s="1">
        <v>0</v>
      </c>
      <c r="S7648" s="1">
        <v>0</v>
      </c>
      <c r="U7648" s="1">
        <v>0</v>
      </c>
      <c r="W7648" s="1">
        <v>0</v>
      </c>
      <c r="Y7648" s="1">
        <v>0</v>
      </c>
      <c r="AA7648" s="1">
        <v>0</v>
      </c>
      <c r="AC7648" s="1">
        <v>0</v>
      </c>
      <c r="AE7648" s="1">
        <v>0</v>
      </c>
      <c r="AG7648" s="1">
        <v>1</v>
      </c>
      <c r="AH7648" s="1">
        <v>0</v>
      </c>
    </row>
    <row r="7649" spans="1:34">
      <c r="A7649" s="1" t="s">
        <v>19527</v>
      </c>
      <c r="B7649" s="1" t="s">
        <v>19528</v>
      </c>
      <c r="C7649" s="1" t="s">
        <v>731</v>
      </c>
      <c r="H7649" s="1" t="s">
        <v>65</v>
      </c>
      <c r="I7649" s="1" t="s">
        <v>66</v>
      </c>
      <c r="V7649" s="1" t="s">
        <v>67</v>
      </c>
    </row>
    <row r="7650" spans="1:34">
      <c r="A7650" s="1" t="s">
        <v>19529</v>
      </c>
      <c r="B7650" s="1" t="s">
        <v>19530</v>
      </c>
      <c r="C7650" s="1" t="s">
        <v>337</v>
      </c>
      <c r="D7650" s="1">
        <v>38</v>
      </c>
      <c r="E7650" s="4">
        <v>44553</v>
      </c>
      <c r="F7650" s="1" t="s">
        <v>19531</v>
      </c>
      <c r="G7650" s="1" t="s">
        <v>80</v>
      </c>
      <c r="H7650" s="1" t="s">
        <v>73</v>
      </c>
      <c r="I7650" s="1">
        <v>0</v>
      </c>
      <c r="J7650" s="1" t="s">
        <v>19532</v>
      </c>
      <c r="K7650" s="1">
        <v>0.65</v>
      </c>
      <c r="L7650" s="1" t="s">
        <v>75</v>
      </c>
      <c r="M7650" s="1">
        <v>0</v>
      </c>
      <c r="O7650" s="1">
        <v>0</v>
      </c>
      <c r="Q7650" s="1">
        <v>0</v>
      </c>
      <c r="S7650" s="1">
        <v>0</v>
      </c>
      <c r="U7650" s="1">
        <v>0</v>
      </c>
      <c r="W7650" s="1">
        <v>0</v>
      </c>
      <c r="Y7650" s="1">
        <v>0</v>
      </c>
      <c r="AA7650" s="1">
        <v>0</v>
      </c>
      <c r="AC7650" s="1">
        <v>0</v>
      </c>
      <c r="AE7650" s="1">
        <v>0</v>
      </c>
      <c r="AG7650" s="1">
        <v>5</v>
      </c>
      <c r="AH7650" s="1">
        <v>0</v>
      </c>
    </row>
    <row r="7651" spans="1:34">
      <c r="A7651" s="1" t="s">
        <v>19533</v>
      </c>
      <c r="B7651" s="1" t="s">
        <v>19534</v>
      </c>
      <c r="C7651" s="1" t="s">
        <v>135</v>
      </c>
      <c r="D7651" s="1">
        <v>19</v>
      </c>
      <c r="E7651" s="1">
        <v>43278</v>
      </c>
      <c r="F7651" s="1" t="s">
        <v>20332</v>
      </c>
      <c r="G7651" s="1" t="s">
        <v>72</v>
      </c>
      <c r="H7651" s="1" t="s">
        <v>65</v>
      </c>
      <c r="I7651" s="1">
        <v>0.8</v>
      </c>
      <c r="J7651" s="1" t="s">
        <v>75</v>
      </c>
      <c r="K7651" s="1">
        <v>0</v>
      </c>
      <c r="M7651" s="1">
        <v>0</v>
      </c>
      <c r="O7651" s="1">
        <v>0</v>
      </c>
      <c r="Q7651" s="1">
        <v>0</v>
      </c>
      <c r="S7651" s="1">
        <v>0</v>
      </c>
      <c r="U7651" s="1">
        <v>0</v>
      </c>
      <c r="W7651" s="1">
        <v>0</v>
      </c>
      <c r="Y7651" s="1">
        <v>0</v>
      </c>
      <c r="AA7651" s="1">
        <v>0</v>
      </c>
      <c r="AC7651" s="1">
        <v>0</v>
      </c>
      <c r="AE7651" s="1">
        <v>0</v>
      </c>
      <c r="AG7651" s="1">
        <v>1</v>
      </c>
      <c r="AH7651" s="1">
        <v>0</v>
      </c>
    </row>
    <row r="7652" spans="1:34">
      <c r="A7652" s="1" t="s">
        <v>19535</v>
      </c>
      <c r="B7652" s="1" t="s">
        <v>19536</v>
      </c>
      <c r="C7652" s="1" t="s">
        <v>287</v>
      </c>
      <c r="D7652" s="1">
        <v>5</v>
      </c>
      <c r="E7652" s="4">
        <v>44641</v>
      </c>
      <c r="F7652" s="1" t="s">
        <v>19537</v>
      </c>
      <c r="G7652" s="1" t="s">
        <v>745</v>
      </c>
      <c r="H7652" s="1" t="s">
        <v>73</v>
      </c>
      <c r="I7652" s="1">
        <v>0</v>
      </c>
      <c r="J7652" s="1" t="s">
        <v>81</v>
      </c>
      <c r="K7652" s="1">
        <v>0.8</v>
      </c>
      <c r="L7652" s="1" t="s">
        <v>75</v>
      </c>
      <c r="M7652" s="1">
        <v>0</v>
      </c>
      <c r="O7652" s="1">
        <v>0</v>
      </c>
      <c r="Q7652" s="1">
        <v>0</v>
      </c>
      <c r="S7652" s="1">
        <v>0</v>
      </c>
      <c r="U7652" s="1">
        <v>0</v>
      </c>
      <c r="W7652" s="1">
        <v>0</v>
      </c>
      <c r="Y7652" s="1">
        <v>0</v>
      </c>
      <c r="AA7652" s="1">
        <v>0</v>
      </c>
      <c r="AC7652" s="1">
        <v>0</v>
      </c>
      <c r="AE7652" s="1">
        <v>0</v>
      </c>
      <c r="AG7652" s="1">
        <v>2</v>
      </c>
      <c r="AH7652" s="1">
        <v>15000</v>
      </c>
    </row>
    <row r="7653" spans="1:34">
      <c r="A7653" s="1" t="s">
        <v>19538</v>
      </c>
      <c r="B7653" s="1" t="s">
        <v>19539</v>
      </c>
      <c r="C7653" s="1" t="s">
        <v>98</v>
      </c>
      <c r="D7653" s="1">
        <v>12</v>
      </c>
      <c r="E7653" s="4">
        <v>44650</v>
      </c>
      <c r="F7653" s="1" t="s">
        <v>19540</v>
      </c>
      <c r="G7653" s="1" t="s">
        <v>80</v>
      </c>
      <c r="H7653" s="1" t="s">
        <v>65</v>
      </c>
      <c r="I7653" s="1">
        <v>0.8</v>
      </c>
      <c r="J7653" s="1" t="s">
        <v>75</v>
      </c>
      <c r="K7653" s="1">
        <v>0</v>
      </c>
      <c r="M7653" s="1">
        <v>0</v>
      </c>
      <c r="O7653" s="1">
        <v>0</v>
      </c>
      <c r="Q7653" s="1">
        <v>0</v>
      </c>
      <c r="S7653" s="1">
        <v>0</v>
      </c>
      <c r="U7653" s="1">
        <v>0</v>
      </c>
      <c r="W7653" s="1">
        <v>0</v>
      </c>
      <c r="Y7653" s="1">
        <v>0</v>
      </c>
      <c r="AA7653" s="1">
        <v>0</v>
      </c>
      <c r="AC7653" s="1">
        <v>0</v>
      </c>
      <c r="AE7653" s="1">
        <v>0</v>
      </c>
      <c r="AG7653" s="1">
        <v>1</v>
      </c>
      <c r="AH7653" s="1">
        <v>0</v>
      </c>
    </row>
    <row r="7654" spans="1:34">
      <c r="A7654" s="1" t="s">
        <v>19541</v>
      </c>
      <c r="B7654" s="1" t="s">
        <v>19542</v>
      </c>
      <c r="C7654" s="1" t="s">
        <v>64</v>
      </c>
      <c r="D7654" s="1">
        <v>49</v>
      </c>
      <c r="E7654" s="4">
        <v>44558</v>
      </c>
      <c r="F7654" s="1" t="s">
        <v>19543</v>
      </c>
      <c r="G7654" s="1" t="s">
        <v>72</v>
      </c>
      <c r="H7654" s="1" t="s">
        <v>65</v>
      </c>
      <c r="I7654" s="1">
        <v>0.8</v>
      </c>
      <c r="J7654" s="1" t="s">
        <v>75</v>
      </c>
      <c r="K7654" s="1">
        <v>0</v>
      </c>
      <c r="M7654" s="1">
        <v>0</v>
      </c>
      <c r="O7654" s="1">
        <v>0</v>
      </c>
      <c r="Q7654" s="1">
        <v>0</v>
      </c>
      <c r="S7654" s="1">
        <v>0</v>
      </c>
      <c r="U7654" s="1">
        <v>0</v>
      </c>
      <c r="W7654" s="1">
        <v>0</v>
      </c>
      <c r="Y7654" s="1">
        <v>0</v>
      </c>
      <c r="AA7654" s="1">
        <v>0</v>
      </c>
      <c r="AC7654" s="1">
        <v>0</v>
      </c>
      <c r="AE7654" s="1">
        <v>0</v>
      </c>
      <c r="AG7654" s="1">
        <v>1</v>
      </c>
      <c r="AH7654" s="1">
        <v>0</v>
      </c>
    </row>
    <row r="7655" spans="1:34">
      <c r="A7655" s="1" t="s">
        <v>19544</v>
      </c>
      <c r="B7655" s="1" t="s">
        <v>19545</v>
      </c>
      <c r="C7655" s="1" t="s">
        <v>152</v>
      </c>
      <c r="D7655" s="1">
        <v>17</v>
      </c>
      <c r="E7655" s="4">
        <v>44683</v>
      </c>
      <c r="F7655" s="1" t="s">
        <v>19546</v>
      </c>
      <c r="G7655" s="1" t="s">
        <v>80</v>
      </c>
      <c r="H7655" s="1" t="s">
        <v>73</v>
      </c>
      <c r="I7655" s="1">
        <v>0</v>
      </c>
      <c r="J7655" s="1" t="s">
        <v>684</v>
      </c>
      <c r="K7655" s="1">
        <v>0.45</v>
      </c>
      <c r="L7655" s="1" t="s">
        <v>82</v>
      </c>
      <c r="M7655" s="1">
        <v>0.6</v>
      </c>
      <c r="N7655" s="1" t="s">
        <v>83</v>
      </c>
      <c r="O7655" s="1">
        <v>0.7</v>
      </c>
      <c r="P7655" s="1" t="s">
        <v>84</v>
      </c>
      <c r="Q7655" s="1">
        <v>0.8</v>
      </c>
      <c r="R7655" s="1" t="s">
        <v>85</v>
      </c>
      <c r="S7655" s="1">
        <v>0</v>
      </c>
      <c r="U7655" s="1">
        <v>0</v>
      </c>
      <c r="W7655" s="1">
        <v>0</v>
      </c>
      <c r="Y7655" s="1">
        <v>0</v>
      </c>
      <c r="AA7655" s="1">
        <v>0</v>
      </c>
      <c r="AC7655" s="1">
        <v>0</v>
      </c>
      <c r="AE7655" s="1">
        <v>0</v>
      </c>
      <c r="AG7655" s="1">
        <v>4</v>
      </c>
      <c r="AH7655" s="1">
        <v>11000</v>
      </c>
    </row>
    <row r="7656" spans="1:34">
      <c r="A7656" s="1" t="s">
        <v>19547</v>
      </c>
      <c r="B7656" s="1" t="s">
        <v>19548</v>
      </c>
      <c r="C7656" s="1" t="s">
        <v>964</v>
      </c>
      <c r="D7656" s="1">
        <v>11</v>
      </c>
      <c r="E7656" s="4">
        <v>44711</v>
      </c>
      <c r="F7656" s="1" t="s">
        <v>19549</v>
      </c>
      <c r="G7656" s="1" t="s">
        <v>80</v>
      </c>
      <c r="H7656" s="1" t="s">
        <v>73</v>
      </c>
      <c r="I7656" s="1">
        <v>0</v>
      </c>
      <c r="J7656" s="1" t="s">
        <v>81</v>
      </c>
      <c r="K7656" s="1">
        <v>0.25</v>
      </c>
      <c r="L7656" s="1" t="s">
        <v>82</v>
      </c>
      <c r="M7656" s="1">
        <v>0.45</v>
      </c>
      <c r="N7656" s="1" t="s">
        <v>83</v>
      </c>
      <c r="O7656" s="1">
        <v>0.65</v>
      </c>
      <c r="P7656" s="1" t="s">
        <v>84</v>
      </c>
      <c r="Q7656" s="1">
        <v>0.78</v>
      </c>
      <c r="R7656" s="1" t="s">
        <v>85</v>
      </c>
      <c r="S7656" s="1">
        <v>0</v>
      </c>
      <c r="U7656" s="1">
        <v>0</v>
      </c>
      <c r="W7656" s="1">
        <v>0</v>
      </c>
      <c r="Y7656" s="1">
        <v>0</v>
      </c>
      <c r="AA7656" s="1">
        <v>0</v>
      </c>
      <c r="AC7656" s="1">
        <v>0</v>
      </c>
      <c r="AE7656" s="1">
        <v>0</v>
      </c>
      <c r="AG7656" s="1">
        <v>4</v>
      </c>
      <c r="AH7656" s="1">
        <v>15000</v>
      </c>
    </row>
    <row r="7657" spans="1:34">
      <c r="A7657" s="1" t="s">
        <v>19550</v>
      </c>
      <c r="B7657" s="1" t="s">
        <v>19551</v>
      </c>
      <c r="C7657" s="1" t="s">
        <v>369</v>
      </c>
      <c r="H7657" s="1" t="s">
        <v>65</v>
      </c>
      <c r="I7657" s="1" t="s">
        <v>66</v>
      </c>
      <c r="V7657" s="1" t="s">
        <v>67</v>
      </c>
    </row>
    <row r="7658" spans="1:34">
      <c r="A7658" s="1" t="s">
        <v>19552</v>
      </c>
      <c r="B7658" s="1" t="s">
        <v>19553</v>
      </c>
      <c r="C7658" s="1" t="s">
        <v>279</v>
      </c>
      <c r="D7658" s="5">
        <v>44743</v>
      </c>
      <c r="E7658" s="4">
        <v>44631</v>
      </c>
      <c r="F7658" s="1" t="s">
        <v>19554</v>
      </c>
      <c r="G7658" s="1" t="s">
        <v>72</v>
      </c>
      <c r="H7658" s="1" t="s">
        <v>65</v>
      </c>
      <c r="I7658" s="1">
        <v>0.8</v>
      </c>
      <c r="J7658" s="1" t="s">
        <v>75</v>
      </c>
      <c r="K7658" s="1">
        <v>0</v>
      </c>
      <c r="M7658" s="1">
        <v>0</v>
      </c>
      <c r="O7658" s="1">
        <v>0</v>
      </c>
      <c r="Q7658" s="1">
        <v>0</v>
      </c>
      <c r="S7658" s="1">
        <v>0</v>
      </c>
      <c r="U7658" s="1">
        <v>0</v>
      </c>
      <c r="W7658" s="1">
        <v>0</v>
      </c>
      <c r="Y7658" s="1">
        <v>0</v>
      </c>
      <c r="AA7658" s="1">
        <v>0</v>
      </c>
      <c r="AC7658" s="1">
        <v>0</v>
      </c>
      <c r="AE7658" s="1">
        <v>0</v>
      </c>
      <c r="AG7658" s="1">
        <v>1</v>
      </c>
      <c r="AH7658" s="1">
        <v>0</v>
      </c>
    </row>
    <row r="7659" spans="1:34">
      <c r="A7659" s="1" t="s">
        <v>19555</v>
      </c>
      <c r="B7659" s="1" t="s">
        <v>19556</v>
      </c>
      <c r="C7659" s="1" t="s">
        <v>365</v>
      </c>
      <c r="D7659" s="1">
        <v>46</v>
      </c>
      <c r="E7659" s="1">
        <v>42223</v>
      </c>
      <c r="F7659" s="1" t="s">
        <v>20332</v>
      </c>
      <c r="G7659" s="1" t="s">
        <v>72</v>
      </c>
      <c r="H7659" s="1" t="s">
        <v>73</v>
      </c>
      <c r="I7659" s="1">
        <v>0</v>
      </c>
      <c r="J7659" s="1" t="s">
        <v>74</v>
      </c>
      <c r="K7659" s="1">
        <v>0.8</v>
      </c>
      <c r="L7659" s="1" t="s">
        <v>75</v>
      </c>
      <c r="M7659" s="1">
        <v>0</v>
      </c>
      <c r="O7659" s="1">
        <v>0</v>
      </c>
      <c r="Q7659" s="1">
        <v>0</v>
      </c>
      <c r="S7659" s="1">
        <v>0</v>
      </c>
      <c r="U7659" s="1">
        <v>0</v>
      </c>
      <c r="W7659" s="1">
        <v>0</v>
      </c>
      <c r="Y7659" s="1">
        <v>0</v>
      </c>
      <c r="AA7659" s="1">
        <v>0</v>
      </c>
      <c r="AC7659" s="1">
        <v>0</v>
      </c>
      <c r="AE7659" s="1">
        <v>0</v>
      </c>
      <c r="AG7659" s="1">
        <v>2</v>
      </c>
      <c r="AH7659" s="1">
        <v>10000</v>
      </c>
    </row>
    <row r="7660" spans="1:34">
      <c r="A7660" s="1" t="s">
        <v>19557</v>
      </c>
      <c r="B7660" s="1" t="s">
        <v>19558</v>
      </c>
      <c r="C7660" s="1" t="s">
        <v>981</v>
      </c>
      <c r="D7660" s="1" t="s">
        <v>19559</v>
      </c>
      <c r="E7660" s="4">
        <v>44650</v>
      </c>
      <c r="F7660" s="1" t="s">
        <v>19560</v>
      </c>
      <c r="G7660" s="1" t="s">
        <v>72</v>
      </c>
      <c r="H7660" s="1" t="s">
        <v>65</v>
      </c>
      <c r="I7660" s="1">
        <v>0.8</v>
      </c>
      <c r="J7660" s="1" t="s">
        <v>75</v>
      </c>
      <c r="K7660" s="1">
        <v>0</v>
      </c>
      <c r="M7660" s="1">
        <v>0</v>
      </c>
      <c r="O7660" s="1">
        <v>0</v>
      </c>
      <c r="Q7660" s="1">
        <v>0</v>
      </c>
      <c r="S7660" s="1">
        <v>0</v>
      </c>
      <c r="U7660" s="1">
        <v>0</v>
      </c>
      <c r="W7660" s="1">
        <v>0</v>
      </c>
      <c r="Y7660" s="1">
        <v>0</v>
      </c>
      <c r="AA7660" s="1">
        <v>0</v>
      </c>
      <c r="AC7660" s="1">
        <v>0</v>
      </c>
      <c r="AE7660" s="1">
        <v>0</v>
      </c>
      <c r="AG7660" s="1">
        <v>1</v>
      </c>
      <c r="AH7660" s="1">
        <v>0</v>
      </c>
    </row>
    <row r="7661" spans="1:34">
      <c r="A7661" s="1" t="s">
        <v>19561</v>
      </c>
      <c r="B7661" s="1" t="s">
        <v>19562</v>
      </c>
      <c r="C7661" s="1" t="s">
        <v>810</v>
      </c>
      <c r="D7661" s="1">
        <v>6</v>
      </c>
      <c r="E7661" s="4">
        <v>44680</v>
      </c>
      <c r="F7661" s="1" t="s">
        <v>19563</v>
      </c>
      <c r="G7661" s="1" t="s">
        <v>80</v>
      </c>
      <c r="H7661" s="1" t="s">
        <v>73</v>
      </c>
      <c r="I7661" s="1">
        <v>0</v>
      </c>
      <c r="J7661" s="1" t="s">
        <v>684</v>
      </c>
      <c r="K7661" s="1">
        <v>0.8</v>
      </c>
      <c r="L7661" s="1" t="s">
        <v>75</v>
      </c>
      <c r="M7661" s="1">
        <v>0</v>
      </c>
      <c r="O7661" s="1">
        <v>0</v>
      </c>
      <c r="Q7661" s="1">
        <v>0</v>
      </c>
      <c r="S7661" s="1">
        <v>0</v>
      </c>
      <c r="U7661" s="1">
        <v>0</v>
      </c>
      <c r="W7661" s="1">
        <v>0</v>
      </c>
      <c r="Y7661" s="1">
        <v>0</v>
      </c>
      <c r="AA7661" s="1">
        <v>0</v>
      </c>
      <c r="AC7661" s="1">
        <v>0</v>
      </c>
      <c r="AE7661" s="1">
        <v>0</v>
      </c>
      <c r="AG7661" s="1">
        <v>2</v>
      </c>
      <c r="AH7661" s="1">
        <v>11000</v>
      </c>
    </row>
    <row r="7662" spans="1:34">
      <c r="A7662" s="1" t="s">
        <v>19564</v>
      </c>
      <c r="B7662" s="1" t="s">
        <v>19565</v>
      </c>
      <c r="C7662" s="1" t="s">
        <v>360</v>
      </c>
      <c r="H7662" s="1" t="s">
        <v>65</v>
      </c>
      <c r="I7662" s="1" t="s">
        <v>66</v>
      </c>
      <c r="V7662" s="1" t="s">
        <v>67</v>
      </c>
    </row>
    <row r="7663" spans="1:34">
      <c r="A7663" s="1" t="s">
        <v>19566</v>
      </c>
      <c r="B7663" s="1" t="s">
        <v>19567</v>
      </c>
      <c r="C7663" s="1" t="s">
        <v>132</v>
      </c>
      <c r="D7663" s="1">
        <v>16</v>
      </c>
      <c r="E7663" s="1">
        <v>44315</v>
      </c>
      <c r="F7663" s="1" t="s">
        <v>20332</v>
      </c>
      <c r="G7663" s="1" t="s">
        <v>72</v>
      </c>
      <c r="H7663" s="1" t="s">
        <v>65</v>
      </c>
      <c r="I7663" s="1">
        <v>0.8</v>
      </c>
      <c r="J7663" s="1" t="s">
        <v>75</v>
      </c>
      <c r="K7663" s="1">
        <v>0</v>
      </c>
      <c r="M7663" s="1">
        <v>0</v>
      </c>
      <c r="O7663" s="1">
        <v>0</v>
      </c>
      <c r="Q7663" s="1">
        <v>0</v>
      </c>
      <c r="S7663" s="1">
        <v>0</v>
      </c>
      <c r="U7663" s="1">
        <v>0</v>
      </c>
      <c r="W7663" s="1">
        <v>0</v>
      </c>
      <c r="Y7663" s="1">
        <v>0</v>
      </c>
      <c r="AA7663" s="1">
        <v>0</v>
      </c>
      <c r="AC7663" s="1">
        <v>0</v>
      </c>
      <c r="AE7663" s="1">
        <v>0</v>
      </c>
      <c r="AG7663" s="1">
        <v>1</v>
      </c>
      <c r="AH7663" s="1">
        <v>0</v>
      </c>
    </row>
    <row r="7664" spans="1:34">
      <c r="A7664" s="1" t="s">
        <v>19568</v>
      </c>
      <c r="B7664" s="1" t="s">
        <v>19569</v>
      </c>
      <c r="C7664" s="1" t="s">
        <v>163</v>
      </c>
      <c r="D7664" s="1">
        <v>2</v>
      </c>
      <c r="E7664" s="4">
        <v>44648</v>
      </c>
      <c r="F7664" s="1" t="s">
        <v>19570</v>
      </c>
      <c r="G7664" s="1" t="s">
        <v>80</v>
      </c>
      <c r="H7664" s="1" t="s">
        <v>65</v>
      </c>
      <c r="I7664" s="1">
        <v>0.8</v>
      </c>
      <c r="J7664" s="1" t="s">
        <v>75</v>
      </c>
      <c r="K7664" s="1">
        <v>0</v>
      </c>
      <c r="M7664" s="1">
        <v>0</v>
      </c>
      <c r="O7664" s="1">
        <v>0</v>
      </c>
      <c r="Q7664" s="1">
        <v>0</v>
      </c>
      <c r="S7664" s="1">
        <v>0</v>
      </c>
      <c r="U7664" s="1">
        <v>0</v>
      </c>
      <c r="W7664" s="1">
        <v>0</v>
      </c>
      <c r="Y7664" s="1">
        <v>0</v>
      </c>
      <c r="AA7664" s="1">
        <v>0</v>
      </c>
      <c r="AC7664" s="1">
        <v>0</v>
      </c>
      <c r="AE7664" s="1">
        <v>0</v>
      </c>
      <c r="AG7664" s="1">
        <v>1</v>
      </c>
      <c r="AH7664" s="1">
        <v>0</v>
      </c>
    </row>
    <row r="7665" spans="1:34">
      <c r="A7665" s="1" t="s">
        <v>19571</v>
      </c>
      <c r="B7665" s="1" t="s">
        <v>19572</v>
      </c>
      <c r="C7665" s="1" t="s">
        <v>626</v>
      </c>
      <c r="D7665" s="1">
        <v>70</v>
      </c>
      <c r="E7665" s="4">
        <v>44552</v>
      </c>
      <c r="F7665" s="1" t="s">
        <v>19573</v>
      </c>
      <c r="G7665" s="1" t="s">
        <v>72</v>
      </c>
      <c r="H7665" s="1" t="s">
        <v>65</v>
      </c>
      <c r="I7665" s="1">
        <v>0.45</v>
      </c>
      <c r="J7665" s="1" t="s">
        <v>75</v>
      </c>
      <c r="K7665" s="1">
        <v>0</v>
      </c>
      <c r="M7665" s="1">
        <v>0</v>
      </c>
      <c r="O7665" s="1">
        <v>0</v>
      </c>
      <c r="Q7665" s="1">
        <v>0</v>
      </c>
      <c r="S7665" s="1">
        <v>0</v>
      </c>
      <c r="U7665" s="1">
        <v>0</v>
      </c>
      <c r="W7665" s="1">
        <v>0</v>
      </c>
      <c r="Y7665" s="1">
        <v>0</v>
      </c>
      <c r="AA7665" s="1">
        <v>0</v>
      </c>
      <c r="AC7665" s="1">
        <v>0</v>
      </c>
      <c r="AE7665" s="1">
        <v>0</v>
      </c>
      <c r="AG7665" s="1">
        <v>1</v>
      </c>
      <c r="AH7665" s="1">
        <v>0</v>
      </c>
    </row>
    <row r="7666" spans="1:34">
      <c r="A7666" s="1" t="s">
        <v>19574</v>
      </c>
      <c r="B7666" s="1" t="s">
        <v>19575</v>
      </c>
      <c r="C7666" s="1" t="s">
        <v>365</v>
      </c>
      <c r="H7666" s="1" t="s">
        <v>65</v>
      </c>
      <c r="I7666" s="1" t="s">
        <v>66</v>
      </c>
      <c r="V7666" s="1" t="s">
        <v>67</v>
      </c>
    </row>
    <row r="7667" spans="1:34">
      <c r="A7667" s="1" t="s">
        <v>19576</v>
      </c>
      <c r="B7667" s="1" t="s">
        <v>19577</v>
      </c>
      <c r="C7667" s="1" t="s">
        <v>199</v>
      </c>
      <c r="D7667" s="1">
        <v>3</v>
      </c>
      <c r="E7667" s="4">
        <v>44679</v>
      </c>
      <c r="F7667" s="1" t="s">
        <v>19578</v>
      </c>
      <c r="G7667" s="1" t="s">
        <v>72</v>
      </c>
      <c r="H7667" s="1" t="s">
        <v>73</v>
      </c>
      <c r="I7667" s="1">
        <v>0</v>
      </c>
      <c r="J7667" s="1" t="s">
        <v>74</v>
      </c>
      <c r="K7667" s="1">
        <v>0.7</v>
      </c>
      <c r="L7667" s="1" t="s">
        <v>75</v>
      </c>
      <c r="M7667" s="1">
        <v>0</v>
      </c>
      <c r="O7667" s="1">
        <v>0</v>
      </c>
      <c r="Q7667" s="1">
        <v>0</v>
      </c>
      <c r="S7667" s="1">
        <v>0</v>
      </c>
      <c r="U7667" s="1">
        <v>0</v>
      </c>
      <c r="W7667" s="1">
        <v>0</v>
      </c>
      <c r="Y7667" s="1">
        <v>0</v>
      </c>
      <c r="AA7667" s="1">
        <v>0</v>
      </c>
      <c r="AC7667" s="1">
        <v>0</v>
      </c>
      <c r="AE7667" s="1">
        <v>0</v>
      </c>
      <c r="AG7667" s="1">
        <v>2</v>
      </c>
      <c r="AH7667" s="1">
        <v>10000</v>
      </c>
    </row>
    <row r="7668" spans="1:34">
      <c r="A7668" s="1" t="s">
        <v>19579</v>
      </c>
      <c r="B7668" s="1" t="s">
        <v>19580</v>
      </c>
      <c r="C7668" s="1" t="s">
        <v>199</v>
      </c>
      <c r="D7668" s="1">
        <v>1</v>
      </c>
      <c r="E7668" s="1">
        <v>44011</v>
      </c>
      <c r="F7668" s="1" t="s">
        <v>20332</v>
      </c>
      <c r="G7668" s="1" t="s">
        <v>72</v>
      </c>
      <c r="H7668" s="1" t="s">
        <v>73</v>
      </c>
      <c r="I7668" s="1">
        <v>0</v>
      </c>
      <c r="J7668" s="1" t="s">
        <v>74</v>
      </c>
      <c r="K7668" s="1">
        <v>0.6</v>
      </c>
      <c r="L7668" s="1" t="s">
        <v>75</v>
      </c>
      <c r="M7668" s="1">
        <v>0</v>
      </c>
      <c r="O7668" s="1">
        <v>0</v>
      </c>
      <c r="Q7668" s="1">
        <v>0</v>
      </c>
      <c r="S7668" s="1">
        <v>0</v>
      </c>
      <c r="U7668" s="1">
        <v>0</v>
      </c>
      <c r="W7668" s="1">
        <v>0</v>
      </c>
      <c r="Y7668" s="1">
        <v>0</v>
      </c>
      <c r="AA7668" s="1">
        <v>0</v>
      </c>
      <c r="AC7668" s="1">
        <v>0</v>
      </c>
      <c r="AE7668" s="1">
        <v>0</v>
      </c>
      <c r="AG7668" s="1">
        <v>2</v>
      </c>
      <c r="AH7668" s="1">
        <v>10000</v>
      </c>
    </row>
    <row r="7669" spans="1:34">
      <c r="A7669" s="1" t="s">
        <v>19581</v>
      </c>
      <c r="B7669" s="1" t="s">
        <v>19582</v>
      </c>
      <c r="C7669" s="1" t="s">
        <v>259</v>
      </c>
      <c r="D7669" s="1">
        <v>24</v>
      </c>
      <c r="E7669" s="4">
        <v>44707</v>
      </c>
      <c r="F7669" s="1" t="s">
        <v>19583</v>
      </c>
      <c r="G7669" s="1" t="s">
        <v>80</v>
      </c>
      <c r="H7669" s="1" t="s">
        <v>73</v>
      </c>
      <c r="I7669" s="1">
        <v>0</v>
      </c>
      <c r="J7669" s="1" t="s">
        <v>74</v>
      </c>
      <c r="K7669" s="1">
        <v>0.75</v>
      </c>
      <c r="L7669" s="1" t="s">
        <v>75</v>
      </c>
      <c r="M7669" s="1">
        <v>0</v>
      </c>
      <c r="O7669" s="1">
        <v>0</v>
      </c>
      <c r="Q7669" s="1">
        <v>0</v>
      </c>
      <c r="S7669" s="1">
        <v>0</v>
      </c>
      <c r="U7669" s="1">
        <v>0</v>
      </c>
      <c r="W7669" s="1">
        <v>0</v>
      </c>
      <c r="Y7669" s="1">
        <v>0</v>
      </c>
      <c r="AA7669" s="1">
        <v>0</v>
      </c>
      <c r="AC7669" s="1">
        <v>0</v>
      </c>
      <c r="AE7669" s="1">
        <v>0</v>
      </c>
      <c r="AG7669" s="1">
        <v>2</v>
      </c>
      <c r="AH7669" s="1">
        <v>10000</v>
      </c>
    </row>
    <row r="7670" spans="1:34">
      <c r="A7670" s="1" t="s">
        <v>19584</v>
      </c>
      <c r="B7670" s="1" t="s">
        <v>19585</v>
      </c>
      <c r="C7670" s="1" t="s">
        <v>199</v>
      </c>
      <c r="D7670" s="1">
        <v>10</v>
      </c>
      <c r="E7670" s="1">
        <v>44697</v>
      </c>
      <c r="F7670" s="1" t="s">
        <v>20879</v>
      </c>
      <c r="G7670" s="1" t="s">
        <v>80</v>
      </c>
      <c r="H7670" s="1" t="s">
        <v>73</v>
      </c>
      <c r="I7670" s="1">
        <v>0</v>
      </c>
      <c r="J7670" s="1" t="s">
        <v>81</v>
      </c>
      <c r="K7670" s="1">
        <v>0.17</v>
      </c>
      <c r="L7670" s="1" t="s">
        <v>82</v>
      </c>
      <c r="M7670" s="1">
        <v>0.3</v>
      </c>
      <c r="N7670" s="1" t="s">
        <v>83</v>
      </c>
      <c r="O7670" s="1">
        <v>0.65</v>
      </c>
      <c r="P7670" s="1" t="s">
        <v>84</v>
      </c>
      <c r="Q7670" s="1">
        <v>0.8</v>
      </c>
      <c r="R7670" s="1" t="s">
        <v>85</v>
      </c>
      <c r="S7670" s="1">
        <v>0</v>
      </c>
      <c r="U7670" s="1">
        <v>0</v>
      </c>
      <c r="W7670" s="1">
        <v>0</v>
      </c>
      <c r="Y7670" s="1">
        <v>0</v>
      </c>
      <c r="AA7670" s="1">
        <v>0</v>
      </c>
      <c r="AC7670" s="1">
        <v>0</v>
      </c>
      <c r="AE7670" s="1">
        <v>0</v>
      </c>
      <c r="AG7670" s="1">
        <v>4</v>
      </c>
      <c r="AH7670" s="1">
        <v>15000</v>
      </c>
    </row>
    <row r="7671" spans="1:34">
      <c r="A7671" s="1" t="s">
        <v>19586</v>
      </c>
      <c r="B7671" s="1" t="s">
        <v>19587</v>
      </c>
      <c r="C7671" s="1" t="s">
        <v>279</v>
      </c>
      <c r="D7671" s="1">
        <v>3</v>
      </c>
      <c r="E7671" s="4">
        <v>44673</v>
      </c>
      <c r="F7671" s="1" t="s">
        <v>19588</v>
      </c>
      <c r="G7671" s="1" t="s">
        <v>72</v>
      </c>
      <c r="H7671" s="1" t="s">
        <v>73</v>
      </c>
      <c r="I7671" s="1">
        <v>0</v>
      </c>
      <c r="J7671" s="1" t="s">
        <v>187</v>
      </c>
      <c r="K7671" s="1">
        <v>0.8</v>
      </c>
      <c r="L7671" s="1" t="s">
        <v>75</v>
      </c>
      <c r="M7671" s="1">
        <v>0</v>
      </c>
      <c r="O7671" s="1">
        <v>0</v>
      </c>
      <c r="Q7671" s="1">
        <v>0</v>
      </c>
      <c r="S7671" s="1">
        <v>0</v>
      </c>
      <c r="U7671" s="1">
        <v>0</v>
      </c>
      <c r="W7671" s="1">
        <v>0</v>
      </c>
      <c r="Y7671" s="1">
        <v>0</v>
      </c>
      <c r="AA7671" s="1">
        <v>0</v>
      </c>
      <c r="AC7671" s="1">
        <v>0</v>
      </c>
      <c r="AE7671" s="1">
        <v>0</v>
      </c>
      <c r="AG7671" s="1">
        <v>2</v>
      </c>
      <c r="AH7671" s="1">
        <v>9000</v>
      </c>
    </row>
    <row r="7672" spans="1:34">
      <c r="A7672" s="1" t="s">
        <v>19589</v>
      </c>
      <c r="B7672" s="1" t="s">
        <v>19590</v>
      </c>
      <c r="C7672" s="1" t="s">
        <v>159</v>
      </c>
      <c r="D7672" s="1">
        <v>6</v>
      </c>
      <c r="E7672" s="4">
        <v>44620</v>
      </c>
      <c r="F7672" s="1" t="s">
        <v>19591</v>
      </c>
      <c r="G7672" s="1" t="s">
        <v>72</v>
      </c>
      <c r="H7672" s="1" t="s">
        <v>73</v>
      </c>
      <c r="I7672" s="1">
        <v>0</v>
      </c>
      <c r="J7672" s="1" t="s">
        <v>81</v>
      </c>
      <c r="K7672" s="1">
        <v>0.8</v>
      </c>
      <c r="L7672" s="1" t="s">
        <v>75</v>
      </c>
      <c r="M7672" s="1">
        <v>0</v>
      </c>
      <c r="O7672" s="1">
        <v>0</v>
      </c>
      <c r="Q7672" s="1">
        <v>0</v>
      </c>
      <c r="S7672" s="1">
        <v>0</v>
      </c>
      <c r="U7672" s="1">
        <v>0</v>
      </c>
      <c r="W7672" s="1">
        <v>0</v>
      </c>
      <c r="Y7672" s="1">
        <v>0</v>
      </c>
      <c r="AA7672" s="1">
        <v>0</v>
      </c>
      <c r="AC7672" s="1">
        <v>0</v>
      </c>
      <c r="AE7672" s="1">
        <v>0</v>
      </c>
      <c r="AG7672" s="1">
        <v>2</v>
      </c>
      <c r="AH7672" s="1">
        <v>15000</v>
      </c>
    </row>
    <row r="7673" spans="1:34">
      <c r="A7673" s="1" t="s">
        <v>19592</v>
      </c>
      <c r="B7673" s="1" t="s">
        <v>19593</v>
      </c>
      <c r="C7673" s="1" t="s">
        <v>1331</v>
      </c>
      <c r="D7673" s="1">
        <v>15</v>
      </c>
      <c r="E7673" s="1">
        <v>43861</v>
      </c>
      <c r="F7673" s="1" t="s">
        <v>20332</v>
      </c>
      <c r="G7673" s="1" t="s">
        <v>72</v>
      </c>
      <c r="H7673" s="1" t="s">
        <v>73</v>
      </c>
      <c r="I7673" s="1">
        <v>0</v>
      </c>
      <c r="J7673" s="1" t="s">
        <v>74</v>
      </c>
      <c r="K7673" s="1">
        <v>0.78</v>
      </c>
      <c r="L7673" s="1" t="s">
        <v>75</v>
      </c>
      <c r="M7673" s="1">
        <v>0</v>
      </c>
      <c r="O7673" s="1">
        <v>0</v>
      </c>
      <c r="Q7673" s="1">
        <v>0</v>
      </c>
      <c r="S7673" s="1">
        <v>0</v>
      </c>
      <c r="U7673" s="1">
        <v>0</v>
      </c>
      <c r="W7673" s="1">
        <v>0</v>
      </c>
      <c r="Y7673" s="1">
        <v>0</v>
      </c>
      <c r="AA7673" s="1">
        <v>0</v>
      </c>
      <c r="AC7673" s="1">
        <v>0</v>
      </c>
      <c r="AE7673" s="1">
        <v>0</v>
      </c>
      <c r="AG7673" s="1">
        <v>2</v>
      </c>
      <c r="AH7673" s="1">
        <v>10000</v>
      </c>
    </row>
    <row r="7674" spans="1:34">
      <c r="A7674" s="1" t="s">
        <v>19594</v>
      </c>
      <c r="B7674" s="1" t="s">
        <v>19595</v>
      </c>
      <c r="C7674" s="1" t="s">
        <v>163</v>
      </c>
      <c r="D7674" s="1">
        <v>6</v>
      </c>
      <c r="E7674" s="1">
        <v>44322</v>
      </c>
      <c r="F7674" s="1" t="s">
        <v>20332</v>
      </c>
      <c r="G7674" s="1" t="s">
        <v>72</v>
      </c>
      <c r="H7674" s="1" t="s">
        <v>65</v>
      </c>
      <c r="I7674" s="1">
        <v>0.6</v>
      </c>
      <c r="J7674" s="1" t="s">
        <v>75</v>
      </c>
      <c r="K7674" s="1">
        <v>0</v>
      </c>
      <c r="M7674" s="1">
        <v>0</v>
      </c>
      <c r="O7674" s="1">
        <v>0</v>
      </c>
      <c r="Q7674" s="1">
        <v>0</v>
      </c>
      <c r="S7674" s="1">
        <v>0</v>
      </c>
      <c r="U7674" s="1">
        <v>0</v>
      </c>
      <c r="W7674" s="1">
        <v>0</v>
      </c>
      <c r="Y7674" s="1">
        <v>0</v>
      </c>
      <c r="AA7674" s="1">
        <v>0</v>
      </c>
      <c r="AC7674" s="1">
        <v>0</v>
      </c>
      <c r="AE7674" s="1">
        <v>0</v>
      </c>
      <c r="AG7674" s="1">
        <v>1</v>
      </c>
      <c r="AH7674" s="1">
        <v>0</v>
      </c>
    </row>
    <row r="7675" spans="1:34">
      <c r="A7675" s="1" t="s">
        <v>19596</v>
      </c>
      <c r="B7675" s="1" t="s">
        <v>19597</v>
      </c>
      <c r="C7675" s="1" t="s">
        <v>322</v>
      </c>
      <c r="D7675" s="1">
        <v>19</v>
      </c>
      <c r="E7675" s="4">
        <v>44700</v>
      </c>
      <c r="F7675" s="1" t="s">
        <v>19598</v>
      </c>
      <c r="G7675" s="1" t="s">
        <v>72</v>
      </c>
      <c r="H7675" s="1" t="s">
        <v>65</v>
      </c>
      <c r="I7675" s="1">
        <v>0.7</v>
      </c>
      <c r="J7675" s="1" t="s">
        <v>75</v>
      </c>
      <c r="K7675" s="1">
        <v>0</v>
      </c>
      <c r="M7675" s="1">
        <v>0</v>
      </c>
      <c r="O7675" s="1">
        <v>0</v>
      </c>
      <c r="Q7675" s="1">
        <v>0</v>
      </c>
      <c r="S7675" s="1">
        <v>0</v>
      </c>
      <c r="U7675" s="1">
        <v>0</v>
      </c>
      <c r="W7675" s="1">
        <v>0</v>
      </c>
      <c r="Y7675" s="1">
        <v>0</v>
      </c>
      <c r="AA7675" s="1">
        <v>0</v>
      </c>
      <c r="AC7675" s="1">
        <v>0</v>
      </c>
      <c r="AE7675" s="1">
        <v>0</v>
      </c>
      <c r="AG7675" s="1">
        <v>1</v>
      </c>
      <c r="AH7675" s="1">
        <v>0</v>
      </c>
    </row>
    <row r="7676" spans="1:34">
      <c r="A7676" s="1" t="s">
        <v>19599</v>
      </c>
      <c r="B7676" s="1" t="s">
        <v>19600</v>
      </c>
      <c r="C7676" s="1" t="s">
        <v>108</v>
      </c>
      <c r="H7676" s="1" t="s">
        <v>65</v>
      </c>
      <c r="I7676" s="1" t="s">
        <v>66</v>
      </c>
      <c r="V7676" s="1" t="s">
        <v>67</v>
      </c>
    </row>
    <row r="7677" spans="1:34">
      <c r="A7677" s="1" t="s">
        <v>19601</v>
      </c>
      <c r="B7677" s="1" t="s">
        <v>19602</v>
      </c>
      <c r="C7677" s="1" t="s">
        <v>108</v>
      </c>
      <c r="D7677" s="1">
        <v>38</v>
      </c>
      <c r="E7677" s="4">
        <v>44686</v>
      </c>
      <c r="F7677" s="1" t="s">
        <v>19603</v>
      </c>
      <c r="G7677" s="1" t="s">
        <v>72</v>
      </c>
      <c r="H7677" s="1" t="s">
        <v>65</v>
      </c>
      <c r="I7677" s="1">
        <v>0.5</v>
      </c>
      <c r="J7677" s="1" t="s">
        <v>75</v>
      </c>
      <c r="K7677" s="1">
        <v>0</v>
      </c>
      <c r="M7677" s="1">
        <v>0</v>
      </c>
      <c r="O7677" s="1">
        <v>0</v>
      </c>
      <c r="Q7677" s="1">
        <v>0</v>
      </c>
      <c r="S7677" s="1">
        <v>0</v>
      </c>
      <c r="U7677" s="1">
        <v>0</v>
      </c>
      <c r="W7677" s="1">
        <v>0</v>
      </c>
      <c r="Y7677" s="1">
        <v>0</v>
      </c>
      <c r="AA7677" s="1">
        <v>0</v>
      </c>
      <c r="AC7677" s="1">
        <v>0</v>
      </c>
      <c r="AE7677" s="1">
        <v>0</v>
      </c>
      <c r="AG7677" s="1">
        <v>1</v>
      </c>
      <c r="AH7677" s="1">
        <v>0</v>
      </c>
    </row>
    <row r="7678" spans="1:34">
      <c r="A7678" s="1" t="s">
        <v>19604</v>
      </c>
      <c r="B7678" s="1" t="s">
        <v>19605</v>
      </c>
      <c r="C7678" s="1" t="s">
        <v>259</v>
      </c>
      <c r="D7678" s="1">
        <v>50</v>
      </c>
      <c r="E7678" s="4">
        <v>44551</v>
      </c>
      <c r="F7678" s="1" t="s">
        <v>19606</v>
      </c>
      <c r="G7678" s="1" t="s">
        <v>72</v>
      </c>
      <c r="H7678" s="1" t="s">
        <v>65</v>
      </c>
      <c r="I7678" s="1">
        <v>0.8</v>
      </c>
      <c r="J7678" s="1" t="s">
        <v>75</v>
      </c>
      <c r="K7678" s="1">
        <v>0</v>
      </c>
      <c r="M7678" s="1">
        <v>0</v>
      </c>
      <c r="O7678" s="1">
        <v>0</v>
      </c>
      <c r="Q7678" s="1">
        <v>0</v>
      </c>
      <c r="S7678" s="1">
        <v>0</v>
      </c>
      <c r="U7678" s="1">
        <v>0</v>
      </c>
      <c r="W7678" s="1">
        <v>0</v>
      </c>
      <c r="Y7678" s="1">
        <v>0</v>
      </c>
      <c r="AA7678" s="1">
        <v>0</v>
      </c>
      <c r="AC7678" s="1">
        <v>0</v>
      </c>
      <c r="AE7678" s="1">
        <v>0</v>
      </c>
      <c r="AG7678" s="1">
        <v>1</v>
      </c>
      <c r="AH7678" s="1">
        <v>0</v>
      </c>
    </row>
    <row r="7679" spans="1:34">
      <c r="A7679" s="1" t="s">
        <v>19607</v>
      </c>
      <c r="B7679" s="1" t="s">
        <v>19608</v>
      </c>
      <c r="C7679" s="1" t="s">
        <v>112</v>
      </c>
      <c r="D7679" s="1">
        <v>5</v>
      </c>
      <c r="E7679" s="1">
        <v>44273</v>
      </c>
      <c r="F7679" s="1" t="s">
        <v>20332</v>
      </c>
      <c r="G7679" s="1" t="s">
        <v>72</v>
      </c>
      <c r="H7679" s="1" t="s">
        <v>65</v>
      </c>
      <c r="I7679" s="1">
        <v>0.4</v>
      </c>
      <c r="J7679" s="1" t="s">
        <v>75</v>
      </c>
      <c r="K7679" s="1">
        <v>0</v>
      </c>
      <c r="M7679" s="1">
        <v>0</v>
      </c>
      <c r="O7679" s="1">
        <v>0</v>
      </c>
      <c r="Q7679" s="1">
        <v>0</v>
      </c>
      <c r="S7679" s="1">
        <v>0</v>
      </c>
      <c r="U7679" s="1">
        <v>0</v>
      </c>
      <c r="W7679" s="1">
        <v>0</v>
      </c>
      <c r="Y7679" s="1">
        <v>0</v>
      </c>
      <c r="AA7679" s="1">
        <v>0</v>
      </c>
      <c r="AC7679" s="1">
        <v>0</v>
      </c>
      <c r="AE7679" s="1">
        <v>0</v>
      </c>
      <c r="AG7679" s="1">
        <v>1</v>
      </c>
      <c r="AH7679" s="1">
        <v>0</v>
      </c>
    </row>
    <row r="7680" spans="1:34">
      <c r="A7680" s="1" t="s">
        <v>19609</v>
      </c>
      <c r="B7680" s="1" t="s">
        <v>19610</v>
      </c>
      <c r="C7680" s="1" t="s">
        <v>172</v>
      </c>
      <c r="D7680" s="1">
        <v>2</v>
      </c>
      <c r="E7680" s="1">
        <v>43570</v>
      </c>
      <c r="F7680" s="1" t="s">
        <v>20332</v>
      </c>
      <c r="G7680" s="1" t="s">
        <v>72</v>
      </c>
      <c r="H7680" s="1" t="s">
        <v>65</v>
      </c>
      <c r="I7680" s="1">
        <v>0.8</v>
      </c>
      <c r="J7680" s="1" t="s">
        <v>75</v>
      </c>
      <c r="K7680" s="1">
        <v>0</v>
      </c>
      <c r="M7680" s="1">
        <v>0</v>
      </c>
      <c r="O7680" s="1">
        <v>0</v>
      </c>
      <c r="Q7680" s="1">
        <v>0</v>
      </c>
      <c r="S7680" s="1">
        <v>0</v>
      </c>
      <c r="U7680" s="1">
        <v>0</v>
      </c>
      <c r="W7680" s="1">
        <v>0</v>
      </c>
      <c r="Y7680" s="1">
        <v>0</v>
      </c>
      <c r="AA7680" s="1">
        <v>0</v>
      </c>
      <c r="AC7680" s="1">
        <v>0</v>
      </c>
      <c r="AE7680" s="1">
        <v>0</v>
      </c>
      <c r="AG7680" s="1">
        <v>1</v>
      </c>
      <c r="AH7680" s="1">
        <v>0</v>
      </c>
    </row>
    <row r="7681" spans="1:34">
      <c r="A7681" s="1" t="s">
        <v>19611</v>
      </c>
      <c r="B7681" s="1" t="s">
        <v>19612</v>
      </c>
      <c r="C7681" s="1" t="s">
        <v>135</v>
      </c>
      <c r="D7681" s="1">
        <v>46</v>
      </c>
      <c r="E7681" s="1">
        <v>41212</v>
      </c>
      <c r="F7681" s="1" t="s">
        <v>20332</v>
      </c>
      <c r="G7681" s="1" t="s">
        <v>72</v>
      </c>
      <c r="H7681" s="1" t="s">
        <v>65</v>
      </c>
      <c r="I7681" s="1">
        <v>0.8</v>
      </c>
      <c r="J7681" s="1" t="s">
        <v>75</v>
      </c>
      <c r="K7681" s="1">
        <v>0</v>
      </c>
      <c r="M7681" s="1">
        <v>0</v>
      </c>
      <c r="O7681" s="1">
        <v>0</v>
      </c>
      <c r="Q7681" s="1">
        <v>0</v>
      </c>
      <c r="S7681" s="1">
        <v>0</v>
      </c>
      <c r="U7681" s="1">
        <v>0</v>
      </c>
      <c r="W7681" s="1">
        <v>0</v>
      </c>
      <c r="Y7681" s="1">
        <v>0</v>
      </c>
      <c r="AA7681" s="1">
        <v>0</v>
      </c>
      <c r="AC7681" s="1">
        <v>0</v>
      </c>
      <c r="AE7681" s="1">
        <v>0</v>
      </c>
      <c r="AG7681" s="1">
        <v>1</v>
      </c>
      <c r="AH7681" s="1">
        <v>0</v>
      </c>
    </row>
    <row r="7682" spans="1:34">
      <c r="A7682" s="1" t="s">
        <v>19613</v>
      </c>
      <c r="B7682" s="1" t="s">
        <v>19614</v>
      </c>
      <c r="C7682" s="1" t="s">
        <v>443</v>
      </c>
      <c r="D7682" s="1">
        <v>8</v>
      </c>
      <c r="E7682" s="4">
        <v>44742</v>
      </c>
      <c r="F7682" s="1" t="s">
        <v>19615</v>
      </c>
      <c r="G7682" s="1" t="s">
        <v>72</v>
      </c>
      <c r="H7682" s="1" t="s">
        <v>65</v>
      </c>
      <c r="I7682" s="1">
        <v>0.8</v>
      </c>
      <c r="J7682" s="1" t="s">
        <v>75</v>
      </c>
      <c r="K7682" s="1">
        <v>0</v>
      </c>
      <c r="M7682" s="1">
        <v>0</v>
      </c>
      <c r="O7682" s="1">
        <v>0</v>
      </c>
      <c r="Q7682" s="1">
        <v>0</v>
      </c>
      <c r="S7682" s="1">
        <v>0</v>
      </c>
      <c r="U7682" s="1">
        <v>0</v>
      </c>
      <c r="W7682" s="1">
        <v>0</v>
      </c>
      <c r="Y7682" s="1">
        <v>0</v>
      </c>
      <c r="AA7682" s="1">
        <v>0</v>
      </c>
      <c r="AC7682" s="1">
        <v>0</v>
      </c>
      <c r="AE7682" s="1">
        <v>0</v>
      </c>
      <c r="AG7682" s="1">
        <v>1</v>
      </c>
      <c r="AH7682" s="1">
        <v>0</v>
      </c>
    </row>
    <row r="7683" spans="1:34">
      <c r="A7683" s="1" t="s">
        <v>19616</v>
      </c>
      <c r="B7683" s="1" t="s">
        <v>19617</v>
      </c>
      <c r="C7683" s="1" t="s">
        <v>228</v>
      </c>
      <c r="D7683" s="1">
        <v>76</v>
      </c>
      <c r="E7683" s="1">
        <v>40896</v>
      </c>
      <c r="F7683" s="1" t="s">
        <v>20332</v>
      </c>
      <c r="G7683" s="1" t="s">
        <v>72</v>
      </c>
      <c r="H7683" s="1" t="s">
        <v>65</v>
      </c>
      <c r="I7683" s="1">
        <v>0.8</v>
      </c>
      <c r="J7683" s="1" t="s">
        <v>75</v>
      </c>
      <c r="K7683" s="1">
        <v>0</v>
      </c>
      <c r="M7683" s="1">
        <v>0</v>
      </c>
      <c r="O7683" s="1">
        <v>0</v>
      </c>
      <c r="Q7683" s="1">
        <v>0</v>
      </c>
      <c r="S7683" s="1">
        <v>0</v>
      </c>
      <c r="U7683" s="1">
        <v>0</v>
      </c>
      <c r="W7683" s="1">
        <v>0</v>
      </c>
      <c r="Y7683" s="1">
        <v>0</v>
      </c>
      <c r="AA7683" s="1">
        <v>0</v>
      </c>
      <c r="AC7683" s="1">
        <v>0</v>
      </c>
      <c r="AE7683" s="1">
        <v>0</v>
      </c>
      <c r="AG7683" s="1">
        <v>1</v>
      </c>
      <c r="AH7683" s="1">
        <v>0</v>
      </c>
    </row>
    <row r="7684" spans="1:34">
      <c r="A7684" s="1" t="s">
        <v>19618</v>
      </c>
      <c r="B7684" s="1" t="s">
        <v>19619</v>
      </c>
      <c r="C7684" s="1" t="s">
        <v>172</v>
      </c>
      <c r="D7684" s="1">
        <v>26</v>
      </c>
      <c r="E7684" s="4">
        <v>44770</v>
      </c>
      <c r="F7684" s="1" t="s">
        <v>19620</v>
      </c>
      <c r="G7684" s="1" t="s">
        <v>80</v>
      </c>
      <c r="H7684" s="1" t="s">
        <v>73</v>
      </c>
      <c r="I7684" s="1">
        <v>0.5</v>
      </c>
      <c r="J7684" s="1" t="s">
        <v>82</v>
      </c>
      <c r="K7684" s="1">
        <v>0.6</v>
      </c>
      <c r="L7684" s="1" t="s">
        <v>83</v>
      </c>
      <c r="M7684" s="1">
        <v>0.7</v>
      </c>
      <c r="N7684" s="1" t="s">
        <v>84</v>
      </c>
      <c r="O7684" s="1">
        <v>0.8</v>
      </c>
      <c r="P7684" s="1" t="s">
        <v>85</v>
      </c>
      <c r="Q7684" s="1">
        <v>0</v>
      </c>
      <c r="S7684" s="1">
        <v>0</v>
      </c>
      <c r="U7684" s="1">
        <v>0</v>
      </c>
      <c r="W7684" s="1">
        <v>0</v>
      </c>
      <c r="Y7684" s="1">
        <v>0</v>
      </c>
      <c r="AA7684" s="1">
        <v>0</v>
      </c>
      <c r="AC7684" s="1">
        <v>0</v>
      </c>
      <c r="AE7684" s="1">
        <v>0</v>
      </c>
      <c r="AG7684" s="1">
        <v>3</v>
      </c>
      <c r="AH7684" s="1">
        <v>0</v>
      </c>
    </row>
    <row r="7685" spans="1:34">
      <c r="A7685" s="1" t="s">
        <v>19621</v>
      </c>
      <c r="B7685" s="1" t="s">
        <v>19622</v>
      </c>
      <c r="C7685" s="1" t="s">
        <v>212</v>
      </c>
      <c r="D7685" s="1">
        <v>10</v>
      </c>
      <c r="E7685" s="4">
        <v>44624</v>
      </c>
      <c r="F7685" s="1" t="s">
        <v>19623</v>
      </c>
      <c r="G7685" s="1" t="s">
        <v>72</v>
      </c>
      <c r="H7685" s="1" t="s">
        <v>65</v>
      </c>
      <c r="I7685" s="1">
        <v>0.5</v>
      </c>
      <c r="J7685" s="1" t="s">
        <v>75</v>
      </c>
      <c r="K7685" s="1">
        <v>0</v>
      </c>
      <c r="M7685" s="1">
        <v>0</v>
      </c>
      <c r="O7685" s="1">
        <v>0</v>
      </c>
      <c r="Q7685" s="1">
        <v>0</v>
      </c>
      <c r="S7685" s="1">
        <v>0</v>
      </c>
      <c r="U7685" s="1">
        <v>0</v>
      </c>
      <c r="W7685" s="1">
        <v>0</v>
      </c>
      <c r="Y7685" s="1">
        <v>0</v>
      </c>
      <c r="AA7685" s="1">
        <v>0</v>
      </c>
      <c r="AC7685" s="1">
        <v>0</v>
      </c>
      <c r="AE7685" s="1">
        <v>0</v>
      </c>
      <c r="AG7685" s="1">
        <v>1</v>
      </c>
      <c r="AH7685" s="1">
        <v>0</v>
      </c>
    </row>
    <row r="7686" spans="1:34">
      <c r="A7686" s="1" t="s">
        <v>19624</v>
      </c>
      <c r="B7686" s="1" t="s">
        <v>19625</v>
      </c>
      <c r="C7686" s="1" t="s">
        <v>306</v>
      </c>
      <c r="D7686" s="1">
        <v>40</v>
      </c>
      <c r="E7686" s="4">
        <v>44552</v>
      </c>
      <c r="F7686" s="1" t="s">
        <v>19626</v>
      </c>
      <c r="G7686" s="1" t="s">
        <v>80</v>
      </c>
      <c r="H7686" s="1" t="s">
        <v>73</v>
      </c>
      <c r="I7686" s="1">
        <v>0</v>
      </c>
      <c r="J7686" s="1" t="s">
        <v>74</v>
      </c>
      <c r="K7686" s="1">
        <v>0.6</v>
      </c>
      <c r="L7686" s="1" t="s">
        <v>75</v>
      </c>
      <c r="M7686" s="1">
        <v>0</v>
      </c>
      <c r="O7686" s="1">
        <v>0</v>
      </c>
      <c r="Q7686" s="1">
        <v>0</v>
      </c>
      <c r="S7686" s="1">
        <v>0</v>
      </c>
      <c r="U7686" s="1">
        <v>0</v>
      </c>
      <c r="W7686" s="1">
        <v>0</v>
      </c>
      <c r="Y7686" s="1">
        <v>0</v>
      </c>
      <c r="AA7686" s="1">
        <v>0</v>
      </c>
      <c r="AC7686" s="1">
        <v>0</v>
      </c>
      <c r="AE7686" s="1">
        <v>0</v>
      </c>
      <c r="AG7686" s="1">
        <v>2</v>
      </c>
      <c r="AH7686" s="1">
        <v>10000</v>
      </c>
    </row>
    <row r="7687" spans="1:34">
      <c r="A7687" s="1" t="s">
        <v>19627</v>
      </c>
      <c r="B7687" s="1" t="s">
        <v>19628</v>
      </c>
      <c r="C7687" s="1" t="s">
        <v>212</v>
      </c>
      <c r="D7687" s="1">
        <v>2</v>
      </c>
      <c r="E7687" s="4">
        <v>44592</v>
      </c>
      <c r="F7687" s="1" t="s">
        <v>19629</v>
      </c>
      <c r="G7687" s="1" t="s">
        <v>80</v>
      </c>
      <c r="H7687" s="1" t="s">
        <v>73</v>
      </c>
      <c r="I7687" s="1">
        <v>0.25</v>
      </c>
      <c r="J7687" s="1" t="s">
        <v>82</v>
      </c>
      <c r="K7687" s="1">
        <v>0.45</v>
      </c>
      <c r="L7687" s="1" t="s">
        <v>83</v>
      </c>
      <c r="M7687" s="1">
        <v>0.7</v>
      </c>
      <c r="N7687" s="1" t="s">
        <v>84</v>
      </c>
      <c r="O7687" s="1">
        <v>0.8</v>
      </c>
      <c r="P7687" s="1" t="s">
        <v>85</v>
      </c>
      <c r="Q7687" s="1">
        <v>0</v>
      </c>
      <c r="S7687" s="1">
        <v>0</v>
      </c>
      <c r="U7687" s="1">
        <v>0</v>
      </c>
      <c r="W7687" s="1">
        <v>0</v>
      </c>
      <c r="Y7687" s="1">
        <v>0</v>
      </c>
      <c r="AA7687" s="1">
        <v>0</v>
      </c>
      <c r="AC7687" s="1">
        <v>0</v>
      </c>
      <c r="AE7687" s="1">
        <v>0</v>
      </c>
      <c r="AG7687" s="1">
        <v>3</v>
      </c>
      <c r="AH7687" s="1">
        <v>0</v>
      </c>
    </row>
    <row r="7688" spans="1:34">
      <c r="A7688" s="1" t="s">
        <v>19630</v>
      </c>
      <c r="B7688" s="1" t="s">
        <v>19631</v>
      </c>
      <c r="C7688" s="1" t="s">
        <v>365</v>
      </c>
      <c r="D7688" s="1">
        <v>2</v>
      </c>
      <c r="E7688" s="4">
        <v>44713</v>
      </c>
      <c r="F7688" s="1" t="s">
        <v>19632</v>
      </c>
      <c r="G7688" s="1" t="s">
        <v>72</v>
      </c>
      <c r="H7688" s="1" t="s">
        <v>73</v>
      </c>
      <c r="I7688" s="1">
        <v>0</v>
      </c>
      <c r="J7688" s="1" t="s">
        <v>89</v>
      </c>
      <c r="K7688" s="1">
        <v>0.5</v>
      </c>
      <c r="L7688" s="1" t="s">
        <v>75</v>
      </c>
      <c r="M7688" s="1">
        <v>0</v>
      </c>
      <c r="O7688" s="1">
        <v>0</v>
      </c>
      <c r="Q7688" s="1">
        <v>0</v>
      </c>
      <c r="S7688" s="1">
        <v>0</v>
      </c>
      <c r="U7688" s="1">
        <v>0</v>
      </c>
      <c r="W7688" s="1">
        <v>0</v>
      </c>
      <c r="Y7688" s="1">
        <v>0</v>
      </c>
      <c r="AA7688" s="1">
        <v>0</v>
      </c>
      <c r="AC7688" s="1">
        <v>0</v>
      </c>
      <c r="AE7688" s="1">
        <v>0</v>
      </c>
      <c r="AG7688" s="1">
        <v>2</v>
      </c>
      <c r="AH7688" s="1">
        <v>12000</v>
      </c>
    </row>
    <row r="7689" spans="1:34">
      <c r="A7689" s="1" t="s">
        <v>19633</v>
      </c>
      <c r="B7689" s="1" t="s">
        <v>19634</v>
      </c>
      <c r="C7689" s="1" t="s">
        <v>365</v>
      </c>
      <c r="D7689" s="1">
        <v>3</v>
      </c>
      <c r="E7689" s="4">
        <v>44648</v>
      </c>
      <c r="F7689" s="1" t="s">
        <v>19635</v>
      </c>
      <c r="G7689" s="1" t="s">
        <v>72</v>
      </c>
      <c r="H7689" s="1" t="s">
        <v>73</v>
      </c>
      <c r="I7689" s="1">
        <v>0</v>
      </c>
      <c r="J7689" s="1" t="s">
        <v>81</v>
      </c>
      <c r="K7689" s="1">
        <v>0.7</v>
      </c>
      <c r="L7689" s="1" t="s">
        <v>75</v>
      </c>
      <c r="M7689" s="1">
        <v>0</v>
      </c>
      <c r="O7689" s="1">
        <v>0</v>
      </c>
      <c r="Q7689" s="1">
        <v>0</v>
      </c>
      <c r="S7689" s="1">
        <v>0</v>
      </c>
      <c r="U7689" s="1">
        <v>0</v>
      </c>
      <c r="W7689" s="1">
        <v>0</v>
      </c>
      <c r="Y7689" s="1">
        <v>0</v>
      </c>
      <c r="AA7689" s="1">
        <v>0</v>
      </c>
      <c r="AC7689" s="1">
        <v>0</v>
      </c>
      <c r="AE7689" s="1">
        <v>0</v>
      </c>
      <c r="AG7689" s="1">
        <v>2</v>
      </c>
      <c r="AH7689" s="1">
        <v>15000</v>
      </c>
    </row>
    <row r="7690" spans="1:34">
      <c r="A7690" s="1" t="s">
        <v>19636</v>
      </c>
      <c r="B7690" s="1" t="s">
        <v>19637</v>
      </c>
      <c r="C7690" s="1" t="s">
        <v>92</v>
      </c>
      <c r="H7690" s="1" t="s">
        <v>65</v>
      </c>
      <c r="I7690" s="1" t="s">
        <v>66</v>
      </c>
      <c r="V7690" s="1" t="s">
        <v>67</v>
      </c>
    </row>
    <row r="7691" spans="1:34">
      <c r="A7691" s="1" t="s">
        <v>19638</v>
      </c>
      <c r="B7691" s="1" t="s">
        <v>19639</v>
      </c>
      <c r="C7691" s="1" t="s">
        <v>423</v>
      </c>
      <c r="D7691" s="1">
        <v>19</v>
      </c>
      <c r="E7691" s="4">
        <v>44548</v>
      </c>
      <c r="F7691" s="1" t="s">
        <v>19640</v>
      </c>
      <c r="G7691" s="1" t="s">
        <v>72</v>
      </c>
      <c r="H7691" s="1" t="s">
        <v>65</v>
      </c>
      <c r="I7691" s="1">
        <v>0.5</v>
      </c>
      <c r="J7691" s="1" t="s">
        <v>75</v>
      </c>
      <c r="K7691" s="1">
        <v>0</v>
      </c>
      <c r="M7691" s="1">
        <v>0</v>
      </c>
      <c r="O7691" s="1">
        <v>0</v>
      </c>
      <c r="Q7691" s="1">
        <v>0</v>
      </c>
      <c r="S7691" s="1">
        <v>0</v>
      </c>
      <c r="U7691" s="1">
        <v>0</v>
      </c>
      <c r="W7691" s="1">
        <v>0</v>
      </c>
      <c r="Y7691" s="1">
        <v>0</v>
      </c>
      <c r="AA7691" s="1">
        <v>0</v>
      </c>
      <c r="AC7691" s="1">
        <v>0</v>
      </c>
      <c r="AE7691" s="1">
        <v>0</v>
      </c>
      <c r="AG7691" s="1">
        <v>1</v>
      </c>
      <c r="AH7691" s="1">
        <v>0</v>
      </c>
    </row>
    <row r="7692" spans="1:34">
      <c r="A7692" s="1" t="s">
        <v>19641</v>
      </c>
      <c r="B7692" s="1" t="s">
        <v>19642</v>
      </c>
      <c r="C7692" s="1" t="s">
        <v>70</v>
      </c>
      <c r="D7692" s="1">
        <v>10</v>
      </c>
      <c r="E7692" s="4">
        <v>44679</v>
      </c>
      <c r="F7692" s="1" t="s">
        <v>19643</v>
      </c>
      <c r="G7692" s="1" t="s">
        <v>72</v>
      </c>
      <c r="H7692" s="1" t="s">
        <v>73</v>
      </c>
      <c r="I7692" s="1">
        <v>0</v>
      </c>
      <c r="J7692" s="1" t="s">
        <v>485</v>
      </c>
      <c r="K7692" s="1">
        <v>0.8</v>
      </c>
      <c r="L7692" s="1" t="s">
        <v>75</v>
      </c>
      <c r="M7692" s="1">
        <v>0</v>
      </c>
      <c r="O7692" s="1">
        <v>0</v>
      </c>
      <c r="Q7692" s="1">
        <v>0</v>
      </c>
      <c r="S7692" s="1">
        <v>0</v>
      </c>
      <c r="U7692" s="1">
        <v>0</v>
      </c>
      <c r="W7692" s="1">
        <v>0</v>
      </c>
      <c r="Y7692" s="1">
        <v>0</v>
      </c>
      <c r="AA7692" s="1">
        <v>0</v>
      </c>
      <c r="AC7692" s="1">
        <v>0</v>
      </c>
      <c r="AE7692" s="1">
        <v>0</v>
      </c>
      <c r="AG7692" s="1">
        <v>2</v>
      </c>
      <c r="AH7692" s="1">
        <v>10999.99</v>
      </c>
    </row>
    <row r="7693" spans="1:34">
      <c r="A7693" s="1" t="s">
        <v>19644</v>
      </c>
      <c r="B7693" s="1" t="s">
        <v>19645</v>
      </c>
      <c r="C7693" s="1" t="s">
        <v>365</v>
      </c>
      <c r="D7693" s="1">
        <v>6</v>
      </c>
      <c r="E7693" s="1">
        <v>44711</v>
      </c>
      <c r="F7693" s="1" t="s">
        <v>20880</v>
      </c>
      <c r="G7693" s="1" t="s">
        <v>72</v>
      </c>
      <c r="H7693" s="1" t="s">
        <v>73</v>
      </c>
      <c r="I7693" s="1">
        <v>0</v>
      </c>
      <c r="J7693" s="1" t="s">
        <v>12894</v>
      </c>
      <c r="K7693" s="1">
        <v>0.6</v>
      </c>
      <c r="L7693" s="1" t="s">
        <v>75</v>
      </c>
      <c r="M7693" s="1">
        <v>0</v>
      </c>
      <c r="O7693" s="1">
        <v>0</v>
      </c>
      <c r="Q7693" s="1">
        <v>0</v>
      </c>
      <c r="S7693" s="1">
        <v>0</v>
      </c>
      <c r="U7693" s="1">
        <v>0</v>
      </c>
      <c r="W7693" s="1">
        <v>0</v>
      </c>
      <c r="Y7693" s="1">
        <v>0</v>
      </c>
      <c r="AA7693" s="1">
        <v>0</v>
      </c>
      <c r="AC7693" s="1">
        <v>0</v>
      </c>
      <c r="AE7693" s="1">
        <v>0</v>
      </c>
      <c r="AG7693" s="1">
        <v>2</v>
      </c>
      <c r="AH7693" s="1">
        <v>6999.99</v>
      </c>
    </row>
    <row r="7694" spans="1:34">
      <c r="A7694" s="1" t="s">
        <v>19646</v>
      </c>
      <c r="B7694" s="1" t="s">
        <v>19647</v>
      </c>
      <c r="C7694" s="1" t="s">
        <v>365</v>
      </c>
      <c r="D7694" s="1">
        <v>7</v>
      </c>
      <c r="E7694" s="4">
        <v>44680</v>
      </c>
      <c r="F7694" s="1" t="s">
        <v>19648</v>
      </c>
      <c r="G7694" s="1" t="s">
        <v>72</v>
      </c>
      <c r="H7694" s="1" t="s">
        <v>65</v>
      </c>
      <c r="I7694" s="1">
        <v>0.5</v>
      </c>
      <c r="J7694" s="1" t="s">
        <v>75</v>
      </c>
      <c r="K7694" s="1">
        <v>0</v>
      </c>
      <c r="M7694" s="1">
        <v>0</v>
      </c>
      <c r="O7694" s="1">
        <v>0</v>
      </c>
      <c r="Q7694" s="1">
        <v>0</v>
      </c>
      <c r="S7694" s="1">
        <v>0</v>
      </c>
      <c r="U7694" s="1">
        <v>0</v>
      </c>
      <c r="W7694" s="1">
        <v>0</v>
      </c>
      <c r="Y7694" s="1">
        <v>0</v>
      </c>
      <c r="AA7694" s="1">
        <v>0</v>
      </c>
      <c r="AC7694" s="1">
        <v>0</v>
      </c>
      <c r="AE7694" s="1">
        <v>0</v>
      </c>
      <c r="AG7694" s="1">
        <v>1</v>
      </c>
      <c r="AH7694" s="1">
        <v>0</v>
      </c>
    </row>
    <row r="7695" spans="1:34">
      <c r="A7695" s="1" t="s">
        <v>19649</v>
      </c>
      <c r="B7695" s="1" t="s">
        <v>19650</v>
      </c>
      <c r="C7695" s="1" t="s">
        <v>626</v>
      </c>
      <c r="D7695" s="1">
        <v>4</v>
      </c>
      <c r="E7695" s="1">
        <v>42788</v>
      </c>
      <c r="F7695" s="1" t="s">
        <v>20332</v>
      </c>
      <c r="G7695" s="1" t="s">
        <v>72</v>
      </c>
      <c r="H7695" s="1" t="s">
        <v>73</v>
      </c>
      <c r="I7695" s="1">
        <v>0</v>
      </c>
      <c r="J7695" s="1" t="s">
        <v>187</v>
      </c>
      <c r="K7695" s="1">
        <v>0.65</v>
      </c>
      <c r="L7695" s="1" t="s">
        <v>75</v>
      </c>
      <c r="M7695" s="1">
        <v>0</v>
      </c>
      <c r="O7695" s="1">
        <v>0</v>
      </c>
      <c r="Q7695" s="1">
        <v>0</v>
      </c>
      <c r="S7695" s="1">
        <v>0</v>
      </c>
      <c r="U7695" s="1">
        <v>0</v>
      </c>
      <c r="W7695" s="1">
        <v>0</v>
      </c>
      <c r="Y7695" s="1">
        <v>0</v>
      </c>
      <c r="AA7695" s="1">
        <v>0</v>
      </c>
      <c r="AC7695" s="1">
        <v>0</v>
      </c>
      <c r="AE7695" s="1">
        <v>0</v>
      </c>
      <c r="AG7695" s="1">
        <v>2</v>
      </c>
      <c r="AH7695" s="1">
        <v>9000</v>
      </c>
    </row>
    <row r="7696" spans="1:34">
      <c r="A7696" s="1" t="s">
        <v>19651</v>
      </c>
      <c r="B7696" s="1" t="s">
        <v>19652</v>
      </c>
      <c r="C7696" s="1" t="s">
        <v>238</v>
      </c>
      <c r="D7696" s="1">
        <v>6</v>
      </c>
      <c r="E7696" s="1">
        <v>43183</v>
      </c>
      <c r="F7696" s="1" t="s">
        <v>20332</v>
      </c>
      <c r="G7696" s="1" t="s">
        <v>72</v>
      </c>
      <c r="H7696" s="1" t="s">
        <v>65</v>
      </c>
      <c r="I7696" s="1">
        <v>0.2</v>
      </c>
      <c r="J7696" s="1" t="s">
        <v>75</v>
      </c>
      <c r="K7696" s="1">
        <v>0</v>
      </c>
      <c r="M7696" s="1">
        <v>0</v>
      </c>
      <c r="O7696" s="1">
        <v>0</v>
      </c>
      <c r="Q7696" s="1">
        <v>0</v>
      </c>
      <c r="S7696" s="1">
        <v>0</v>
      </c>
      <c r="U7696" s="1">
        <v>0</v>
      </c>
      <c r="W7696" s="1">
        <v>0</v>
      </c>
      <c r="Y7696" s="1">
        <v>0</v>
      </c>
      <c r="AA7696" s="1">
        <v>0</v>
      </c>
      <c r="AC7696" s="1">
        <v>0</v>
      </c>
      <c r="AE7696" s="1">
        <v>0</v>
      </c>
      <c r="AG7696" s="1">
        <v>1</v>
      </c>
      <c r="AH7696" s="1">
        <v>0</v>
      </c>
    </row>
    <row r="7697" spans="1:34">
      <c r="A7697" s="1" t="s">
        <v>19653</v>
      </c>
      <c r="B7697" s="1" t="s">
        <v>19654</v>
      </c>
      <c r="C7697" s="1" t="s">
        <v>365</v>
      </c>
      <c r="D7697" s="1">
        <v>3</v>
      </c>
      <c r="E7697" s="4">
        <v>44663</v>
      </c>
      <c r="F7697" s="1" t="s">
        <v>19655</v>
      </c>
      <c r="G7697" s="1" t="s">
        <v>72</v>
      </c>
      <c r="H7697" s="1" t="s">
        <v>73</v>
      </c>
      <c r="I7697" s="1">
        <v>0</v>
      </c>
      <c r="J7697" s="1" t="s">
        <v>655</v>
      </c>
      <c r="K7697" s="1">
        <v>0.6</v>
      </c>
      <c r="L7697" s="1" t="s">
        <v>75</v>
      </c>
      <c r="M7697" s="1">
        <v>0</v>
      </c>
      <c r="O7697" s="1">
        <v>0</v>
      </c>
      <c r="Q7697" s="1">
        <v>0</v>
      </c>
      <c r="S7697" s="1">
        <v>0</v>
      </c>
      <c r="U7697" s="1">
        <v>0</v>
      </c>
      <c r="W7697" s="1">
        <v>0</v>
      </c>
      <c r="Y7697" s="1">
        <v>0</v>
      </c>
      <c r="AA7697" s="1">
        <v>0</v>
      </c>
      <c r="AC7697" s="1">
        <v>0</v>
      </c>
      <c r="AE7697" s="1">
        <v>0</v>
      </c>
      <c r="AG7697" s="1">
        <v>2</v>
      </c>
      <c r="AH7697" s="1">
        <v>5999.99</v>
      </c>
    </row>
    <row r="7698" spans="1:34">
      <c r="A7698" s="1" t="s">
        <v>19656</v>
      </c>
      <c r="B7698" s="1" t="s">
        <v>19657</v>
      </c>
      <c r="C7698" s="1" t="s">
        <v>365</v>
      </c>
      <c r="D7698" s="1">
        <v>38</v>
      </c>
      <c r="E7698" s="1">
        <v>44189</v>
      </c>
      <c r="F7698" s="1" t="s">
        <v>20340</v>
      </c>
      <c r="G7698" s="1" t="s">
        <v>20341</v>
      </c>
      <c r="H7698" s="1" t="s">
        <v>73</v>
      </c>
      <c r="I7698" s="1">
        <v>0</v>
      </c>
      <c r="J7698" s="1" t="s">
        <v>846</v>
      </c>
      <c r="K7698" s="1">
        <v>0.68</v>
      </c>
      <c r="L7698" s="1" t="s">
        <v>82</v>
      </c>
      <c r="M7698" s="1">
        <v>0.69</v>
      </c>
      <c r="N7698" s="1" t="s">
        <v>83</v>
      </c>
      <c r="O7698" s="1">
        <v>0.7</v>
      </c>
      <c r="P7698" s="1" t="s">
        <v>84</v>
      </c>
      <c r="Q7698" s="1">
        <v>0.79</v>
      </c>
      <c r="R7698" s="1" t="s">
        <v>85</v>
      </c>
      <c r="S7698" s="1">
        <v>0</v>
      </c>
      <c r="U7698" s="1">
        <v>0</v>
      </c>
      <c r="W7698" s="1">
        <v>0</v>
      </c>
      <c r="Y7698" s="1">
        <v>0</v>
      </c>
      <c r="AA7698" s="1">
        <v>0</v>
      </c>
      <c r="AC7698" s="1">
        <v>0</v>
      </c>
      <c r="AE7698" s="1">
        <v>0</v>
      </c>
      <c r="AG7698" s="1">
        <v>4</v>
      </c>
      <c r="AH7698" s="1">
        <v>28000</v>
      </c>
    </row>
    <row r="7699" spans="1:34">
      <c r="A7699" s="1" t="s">
        <v>19658</v>
      </c>
      <c r="B7699" s="1" t="s">
        <v>19659</v>
      </c>
      <c r="C7699" s="1" t="s">
        <v>92</v>
      </c>
      <c r="H7699" s="1" t="s">
        <v>65</v>
      </c>
      <c r="I7699" s="1" t="s">
        <v>66</v>
      </c>
      <c r="V7699" s="1" t="s">
        <v>67</v>
      </c>
    </row>
    <row r="7700" spans="1:34">
      <c r="A7700" s="1" t="s">
        <v>19660</v>
      </c>
      <c r="B7700" s="1" t="s">
        <v>19661</v>
      </c>
      <c r="C7700" s="1" t="s">
        <v>1204</v>
      </c>
      <c r="D7700" s="1">
        <v>46</v>
      </c>
      <c r="E7700" s="1">
        <v>44193</v>
      </c>
      <c r="F7700" s="1" t="s">
        <v>20332</v>
      </c>
      <c r="G7700" s="1" t="s">
        <v>72</v>
      </c>
      <c r="H7700" s="1" t="s">
        <v>65</v>
      </c>
      <c r="I7700" s="1">
        <v>0.5</v>
      </c>
      <c r="J7700" s="1" t="s">
        <v>75</v>
      </c>
      <c r="K7700" s="1">
        <v>0</v>
      </c>
      <c r="M7700" s="1">
        <v>0</v>
      </c>
      <c r="O7700" s="1">
        <v>0</v>
      </c>
      <c r="Q7700" s="1">
        <v>0</v>
      </c>
      <c r="S7700" s="1">
        <v>0</v>
      </c>
      <c r="U7700" s="1">
        <v>0</v>
      </c>
      <c r="W7700" s="1">
        <v>0</v>
      </c>
      <c r="Y7700" s="1">
        <v>0</v>
      </c>
      <c r="AA7700" s="1">
        <v>0</v>
      </c>
      <c r="AC7700" s="1">
        <v>0</v>
      </c>
      <c r="AE7700" s="1">
        <v>0</v>
      </c>
      <c r="AG7700" s="1">
        <v>1</v>
      </c>
      <c r="AH7700" s="1">
        <v>0</v>
      </c>
    </row>
    <row r="7701" spans="1:34">
      <c r="A7701" s="1" t="s">
        <v>19662</v>
      </c>
      <c r="B7701" s="1" t="s">
        <v>19663</v>
      </c>
      <c r="C7701" s="1" t="s">
        <v>306</v>
      </c>
      <c r="D7701" s="1">
        <v>8</v>
      </c>
      <c r="E7701" s="4">
        <v>44651</v>
      </c>
      <c r="F7701" s="1" t="s">
        <v>19664</v>
      </c>
      <c r="G7701" s="1" t="s">
        <v>80</v>
      </c>
      <c r="H7701" s="1" t="s">
        <v>65</v>
      </c>
      <c r="I7701" s="1">
        <v>0.8</v>
      </c>
      <c r="J7701" s="1" t="s">
        <v>75</v>
      </c>
      <c r="K7701" s="1">
        <v>0</v>
      </c>
      <c r="M7701" s="1">
        <v>0</v>
      </c>
      <c r="O7701" s="1">
        <v>0</v>
      </c>
      <c r="Q7701" s="1">
        <v>0</v>
      </c>
      <c r="S7701" s="1">
        <v>0</v>
      </c>
      <c r="U7701" s="1">
        <v>0</v>
      </c>
      <c r="W7701" s="1">
        <v>0</v>
      </c>
      <c r="Y7701" s="1">
        <v>0</v>
      </c>
      <c r="AA7701" s="1">
        <v>0</v>
      </c>
      <c r="AC7701" s="1">
        <v>0</v>
      </c>
      <c r="AE7701" s="1">
        <v>0</v>
      </c>
      <c r="AG7701" s="1">
        <v>1</v>
      </c>
      <c r="AH7701" s="1">
        <v>0</v>
      </c>
    </row>
    <row r="7702" spans="1:34">
      <c r="A7702" s="1" t="s">
        <v>19665</v>
      </c>
      <c r="B7702" s="1" t="s">
        <v>19666</v>
      </c>
      <c r="C7702" s="1" t="s">
        <v>626</v>
      </c>
      <c r="D7702" s="1">
        <v>31</v>
      </c>
      <c r="E7702" s="4">
        <v>44742</v>
      </c>
      <c r="F7702" s="1" t="s">
        <v>19667</v>
      </c>
      <c r="G7702" s="1" t="s">
        <v>80</v>
      </c>
      <c r="H7702" s="1" t="s">
        <v>73</v>
      </c>
      <c r="I7702" s="1">
        <v>0</v>
      </c>
      <c r="J7702" s="1" t="s">
        <v>74</v>
      </c>
      <c r="K7702" s="1">
        <v>0.5</v>
      </c>
      <c r="L7702" s="1" t="s">
        <v>82</v>
      </c>
      <c r="M7702" s="1">
        <v>0.6</v>
      </c>
      <c r="N7702" s="1" t="s">
        <v>83</v>
      </c>
      <c r="O7702" s="1">
        <v>0.7</v>
      </c>
      <c r="P7702" s="1" t="s">
        <v>84</v>
      </c>
      <c r="Q7702" s="1">
        <v>0.8</v>
      </c>
      <c r="R7702" s="1" t="s">
        <v>85</v>
      </c>
      <c r="S7702" s="1">
        <v>0</v>
      </c>
      <c r="U7702" s="1">
        <v>0</v>
      </c>
      <c r="W7702" s="1">
        <v>0</v>
      </c>
      <c r="Y7702" s="1">
        <v>0</v>
      </c>
      <c r="AA7702" s="1">
        <v>0</v>
      </c>
      <c r="AC7702" s="1">
        <v>0</v>
      </c>
      <c r="AE7702" s="1">
        <v>0</v>
      </c>
      <c r="AG7702" s="1">
        <v>4</v>
      </c>
      <c r="AH7702" s="1">
        <v>10000</v>
      </c>
    </row>
    <row r="7703" spans="1:34">
      <c r="A7703" s="1" t="s">
        <v>19668</v>
      </c>
      <c r="B7703" s="1" t="s">
        <v>19669</v>
      </c>
      <c r="C7703" s="1" t="s">
        <v>225</v>
      </c>
      <c r="D7703" s="1">
        <v>19</v>
      </c>
      <c r="E7703" s="4">
        <v>44649</v>
      </c>
      <c r="F7703" s="1" t="s">
        <v>19670</v>
      </c>
      <c r="G7703" s="1" t="s">
        <v>72</v>
      </c>
      <c r="H7703" s="1" t="s">
        <v>73</v>
      </c>
      <c r="I7703" s="1">
        <v>0</v>
      </c>
      <c r="J7703" s="1" t="s">
        <v>19671</v>
      </c>
      <c r="K7703" s="1">
        <v>0.4</v>
      </c>
      <c r="L7703" s="1" t="s">
        <v>75</v>
      </c>
      <c r="M7703" s="1">
        <v>0</v>
      </c>
      <c r="O7703" s="1">
        <v>0</v>
      </c>
      <c r="Q7703" s="1">
        <v>0</v>
      </c>
      <c r="S7703" s="1">
        <v>0</v>
      </c>
      <c r="U7703" s="1">
        <v>0</v>
      </c>
      <c r="W7703" s="1">
        <v>0</v>
      </c>
      <c r="Y7703" s="1">
        <v>0</v>
      </c>
      <c r="AA7703" s="1">
        <v>0</v>
      </c>
      <c r="AC7703" s="1">
        <v>0</v>
      </c>
      <c r="AE7703" s="1">
        <v>0</v>
      </c>
      <c r="AG7703" s="1">
        <v>5</v>
      </c>
      <c r="AH7703" s="1">
        <v>0</v>
      </c>
    </row>
    <row r="7704" spans="1:34">
      <c r="A7704" s="1" t="s">
        <v>19672</v>
      </c>
      <c r="B7704" s="1" t="s">
        <v>19673</v>
      </c>
      <c r="C7704" s="1" t="s">
        <v>360</v>
      </c>
      <c r="H7704" s="1" t="s">
        <v>65</v>
      </c>
      <c r="I7704" s="1" t="s">
        <v>66</v>
      </c>
      <c r="V7704" s="1" t="s">
        <v>67</v>
      </c>
    </row>
    <row r="7705" spans="1:34">
      <c r="A7705" s="1" t="s">
        <v>19674</v>
      </c>
      <c r="B7705" s="1" t="s">
        <v>19675</v>
      </c>
      <c r="C7705" s="1" t="s">
        <v>98</v>
      </c>
      <c r="D7705" s="1">
        <v>3</v>
      </c>
      <c r="E7705" s="1">
        <v>44285</v>
      </c>
      <c r="F7705" s="1" t="s">
        <v>20332</v>
      </c>
      <c r="G7705" s="1" t="s">
        <v>72</v>
      </c>
      <c r="H7705" s="1" t="s">
        <v>65</v>
      </c>
      <c r="I7705" s="1">
        <v>0.6</v>
      </c>
      <c r="J7705" s="1" t="s">
        <v>75</v>
      </c>
      <c r="K7705" s="1">
        <v>0</v>
      </c>
      <c r="M7705" s="1">
        <v>0</v>
      </c>
      <c r="O7705" s="1">
        <v>0</v>
      </c>
      <c r="Q7705" s="1">
        <v>0</v>
      </c>
      <c r="S7705" s="1">
        <v>0</v>
      </c>
      <c r="U7705" s="1">
        <v>0</v>
      </c>
      <c r="W7705" s="1">
        <v>0</v>
      </c>
      <c r="Y7705" s="1">
        <v>0</v>
      </c>
      <c r="AA7705" s="1">
        <v>0</v>
      </c>
      <c r="AC7705" s="1">
        <v>0</v>
      </c>
      <c r="AE7705" s="1">
        <v>0</v>
      </c>
      <c r="AG7705" s="1">
        <v>1</v>
      </c>
      <c r="AH7705" s="1">
        <v>0</v>
      </c>
    </row>
    <row r="7706" spans="1:34">
      <c r="A7706" s="1" t="s">
        <v>19676</v>
      </c>
      <c r="B7706" s="1" t="s">
        <v>19677</v>
      </c>
      <c r="C7706" s="1" t="s">
        <v>680</v>
      </c>
      <c r="D7706" s="1">
        <v>4</v>
      </c>
      <c r="E7706" s="4">
        <v>44614</v>
      </c>
      <c r="F7706" s="1" t="s">
        <v>19678</v>
      </c>
      <c r="G7706" s="1" t="s">
        <v>72</v>
      </c>
      <c r="H7706" s="1" t="s">
        <v>65</v>
      </c>
      <c r="I7706" s="1">
        <v>0.5</v>
      </c>
      <c r="J7706" s="1" t="s">
        <v>75</v>
      </c>
      <c r="K7706" s="1">
        <v>0</v>
      </c>
      <c r="M7706" s="1">
        <v>0</v>
      </c>
      <c r="O7706" s="1">
        <v>0</v>
      </c>
      <c r="Q7706" s="1">
        <v>0</v>
      </c>
      <c r="S7706" s="1">
        <v>0</v>
      </c>
      <c r="U7706" s="1">
        <v>0</v>
      </c>
      <c r="W7706" s="1">
        <v>0</v>
      </c>
      <c r="Y7706" s="1">
        <v>0</v>
      </c>
      <c r="AA7706" s="1">
        <v>0</v>
      </c>
      <c r="AC7706" s="1">
        <v>0</v>
      </c>
      <c r="AE7706" s="1">
        <v>0</v>
      </c>
      <c r="AG7706" s="1">
        <v>1</v>
      </c>
      <c r="AH7706" s="1">
        <v>0</v>
      </c>
    </row>
    <row r="7707" spans="1:34">
      <c r="A7707" s="1" t="s">
        <v>19679</v>
      </c>
      <c r="B7707" s="1" t="s">
        <v>19680</v>
      </c>
      <c r="C7707" s="1" t="s">
        <v>225</v>
      </c>
      <c r="D7707" s="1">
        <v>32</v>
      </c>
      <c r="E7707" s="4">
        <v>44529</v>
      </c>
      <c r="F7707" s="1" t="s">
        <v>19681</v>
      </c>
      <c r="G7707" s="1" t="s">
        <v>72</v>
      </c>
      <c r="H7707" s="1" t="s">
        <v>65</v>
      </c>
      <c r="I7707" s="1">
        <v>0.8</v>
      </c>
      <c r="J7707" s="1" t="s">
        <v>75</v>
      </c>
      <c r="K7707" s="1">
        <v>0</v>
      </c>
      <c r="M7707" s="1">
        <v>0</v>
      </c>
      <c r="O7707" s="1">
        <v>0</v>
      </c>
      <c r="Q7707" s="1">
        <v>0</v>
      </c>
      <c r="S7707" s="1">
        <v>0</v>
      </c>
      <c r="U7707" s="1">
        <v>0</v>
      </c>
      <c r="W7707" s="1">
        <v>0</v>
      </c>
      <c r="Y7707" s="1">
        <v>0</v>
      </c>
      <c r="AA7707" s="1">
        <v>0</v>
      </c>
      <c r="AC7707" s="1">
        <v>0</v>
      </c>
      <c r="AE7707" s="1">
        <v>0</v>
      </c>
      <c r="AG7707" s="1">
        <v>1</v>
      </c>
      <c r="AH7707" s="1">
        <v>0</v>
      </c>
    </row>
    <row r="7708" spans="1:34">
      <c r="A7708" s="1" t="s">
        <v>19682</v>
      </c>
      <c r="B7708" s="1" t="s">
        <v>19683</v>
      </c>
      <c r="C7708" s="1" t="s">
        <v>337</v>
      </c>
      <c r="D7708" s="1">
        <v>3</v>
      </c>
      <c r="E7708" s="4">
        <v>44656</v>
      </c>
      <c r="F7708" s="1" t="s">
        <v>20881</v>
      </c>
      <c r="G7708" s="1" t="s">
        <v>80</v>
      </c>
      <c r="H7708" s="1" t="s">
        <v>73</v>
      </c>
      <c r="I7708" s="1">
        <v>0.66</v>
      </c>
      <c r="J7708" s="1" t="s">
        <v>82</v>
      </c>
      <c r="K7708" s="1">
        <v>0.76</v>
      </c>
      <c r="L7708" s="1" t="s">
        <v>83</v>
      </c>
      <c r="M7708" s="1">
        <v>0.79</v>
      </c>
      <c r="N7708" s="1" t="s">
        <v>84</v>
      </c>
      <c r="O7708" s="1">
        <v>0.8</v>
      </c>
      <c r="P7708" s="1" t="s">
        <v>85</v>
      </c>
      <c r="Q7708" s="1">
        <v>0</v>
      </c>
      <c r="S7708" s="1">
        <v>0</v>
      </c>
      <c r="U7708" s="1">
        <v>0</v>
      </c>
      <c r="W7708" s="1">
        <v>0</v>
      </c>
      <c r="Y7708" s="1">
        <v>0</v>
      </c>
      <c r="AA7708" s="1">
        <v>0</v>
      </c>
      <c r="AC7708" s="1">
        <v>0</v>
      </c>
      <c r="AE7708" s="1">
        <v>0</v>
      </c>
      <c r="AG7708" s="1">
        <v>3</v>
      </c>
      <c r="AH7708" s="1">
        <v>0</v>
      </c>
    </row>
    <row r="7709" spans="1:34">
      <c r="A7709" s="1" t="s">
        <v>19684</v>
      </c>
      <c r="B7709" s="1" t="s">
        <v>19685</v>
      </c>
      <c r="C7709" s="1" t="s">
        <v>365</v>
      </c>
      <c r="D7709" s="1">
        <v>3</v>
      </c>
      <c r="E7709" s="4">
        <v>44690</v>
      </c>
      <c r="F7709" s="1" t="s">
        <v>19686</v>
      </c>
      <c r="G7709" s="1" t="s">
        <v>80</v>
      </c>
      <c r="H7709" s="1" t="s">
        <v>73</v>
      </c>
      <c r="I7709" s="1">
        <v>0</v>
      </c>
      <c r="J7709" s="1" t="s">
        <v>81</v>
      </c>
      <c r="K7709" s="1">
        <v>0.65</v>
      </c>
      <c r="L7709" s="1" t="s">
        <v>75</v>
      </c>
      <c r="M7709" s="1">
        <v>0</v>
      </c>
      <c r="O7709" s="1">
        <v>0</v>
      </c>
      <c r="Q7709" s="1">
        <v>0</v>
      </c>
      <c r="S7709" s="1">
        <v>0</v>
      </c>
      <c r="U7709" s="1">
        <v>0</v>
      </c>
      <c r="W7709" s="1">
        <v>0</v>
      </c>
      <c r="Y7709" s="1">
        <v>0</v>
      </c>
      <c r="AA7709" s="1">
        <v>0</v>
      </c>
      <c r="AC7709" s="1">
        <v>0</v>
      </c>
      <c r="AE7709" s="1">
        <v>0</v>
      </c>
      <c r="AG7709" s="1">
        <v>2</v>
      </c>
      <c r="AH7709" s="1">
        <v>15000</v>
      </c>
    </row>
    <row r="7710" spans="1:34">
      <c r="A7710" s="1" t="s">
        <v>19687</v>
      </c>
      <c r="B7710" s="1" t="s">
        <v>19688</v>
      </c>
      <c r="C7710" s="1" t="s">
        <v>964</v>
      </c>
      <c r="D7710" s="1">
        <v>36</v>
      </c>
      <c r="E7710" s="4">
        <v>44551</v>
      </c>
      <c r="F7710" s="1" t="s">
        <v>19689</v>
      </c>
      <c r="G7710" s="1" t="s">
        <v>80</v>
      </c>
      <c r="H7710" s="1" t="s">
        <v>73</v>
      </c>
      <c r="I7710" s="1">
        <v>0</v>
      </c>
      <c r="J7710" s="1" t="s">
        <v>81</v>
      </c>
      <c r="K7710" s="1">
        <v>0.3</v>
      </c>
      <c r="L7710" s="1" t="s">
        <v>75</v>
      </c>
      <c r="M7710" s="1">
        <v>0</v>
      </c>
      <c r="O7710" s="1">
        <v>0</v>
      </c>
      <c r="Q7710" s="1">
        <v>0</v>
      </c>
      <c r="S7710" s="1">
        <v>0</v>
      </c>
      <c r="U7710" s="1">
        <v>0</v>
      </c>
      <c r="W7710" s="1">
        <v>0</v>
      </c>
      <c r="Y7710" s="1">
        <v>0</v>
      </c>
      <c r="AA7710" s="1">
        <v>0</v>
      </c>
      <c r="AC7710" s="1">
        <v>0</v>
      </c>
      <c r="AE7710" s="1">
        <v>0</v>
      </c>
      <c r="AG7710" s="1">
        <v>2</v>
      </c>
      <c r="AH7710" s="1">
        <v>15000</v>
      </c>
    </row>
    <row r="7711" spans="1:34">
      <c r="A7711" s="1" t="s">
        <v>19690</v>
      </c>
      <c r="B7711" s="1" t="s">
        <v>19691</v>
      </c>
      <c r="C7711" s="1" t="s">
        <v>1631</v>
      </c>
      <c r="D7711" s="1">
        <v>85</v>
      </c>
      <c r="E7711" s="1">
        <v>44193</v>
      </c>
      <c r="F7711" s="1" t="s">
        <v>20332</v>
      </c>
      <c r="G7711" s="1" t="s">
        <v>72</v>
      </c>
      <c r="H7711" s="1" t="s">
        <v>65</v>
      </c>
      <c r="I7711" s="1">
        <v>0.8</v>
      </c>
      <c r="J7711" s="1" t="s">
        <v>75</v>
      </c>
      <c r="K7711" s="1">
        <v>0</v>
      </c>
      <c r="M7711" s="1">
        <v>0</v>
      </c>
      <c r="O7711" s="1">
        <v>0</v>
      </c>
      <c r="Q7711" s="1">
        <v>0</v>
      </c>
      <c r="S7711" s="1">
        <v>0</v>
      </c>
      <c r="U7711" s="1">
        <v>0</v>
      </c>
      <c r="W7711" s="1">
        <v>0</v>
      </c>
      <c r="Y7711" s="1">
        <v>0</v>
      </c>
      <c r="AA7711" s="1">
        <v>0</v>
      </c>
      <c r="AC7711" s="1">
        <v>0</v>
      </c>
      <c r="AE7711" s="1">
        <v>0</v>
      </c>
      <c r="AG7711" s="1">
        <v>1</v>
      </c>
      <c r="AH7711" s="1">
        <v>0</v>
      </c>
    </row>
    <row r="7712" spans="1:34">
      <c r="A7712" s="1" t="s">
        <v>19692</v>
      </c>
      <c r="B7712" s="1" t="s">
        <v>19693</v>
      </c>
      <c r="C7712" s="1" t="s">
        <v>212</v>
      </c>
      <c r="D7712" s="1">
        <v>14</v>
      </c>
      <c r="E7712" s="4">
        <v>44680</v>
      </c>
      <c r="F7712" s="1" t="s">
        <v>19694</v>
      </c>
      <c r="G7712" s="1" t="s">
        <v>80</v>
      </c>
      <c r="H7712" s="1" t="s">
        <v>73</v>
      </c>
      <c r="I7712" s="1">
        <v>0</v>
      </c>
      <c r="J7712" s="1" t="s">
        <v>74</v>
      </c>
      <c r="K7712" s="1">
        <v>0.8</v>
      </c>
      <c r="L7712" s="1" t="s">
        <v>75</v>
      </c>
      <c r="M7712" s="1">
        <v>0</v>
      </c>
      <c r="O7712" s="1">
        <v>0</v>
      </c>
      <c r="Q7712" s="1">
        <v>0</v>
      </c>
      <c r="S7712" s="1">
        <v>0</v>
      </c>
      <c r="U7712" s="1">
        <v>0</v>
      </c>
      <c r="W7712" s="1">
        <v>0</v>
      </c>
      <c r="Y7712" s="1">
        <v>0</v>
      </c>
      <c r="AA7712" s="1">
        <v>0</v>
      </c>
      <c r="AC7712" s="1">
        <v>0</v>
      </c>
      <c r="AE7712" s="1">
        <v>0</v>
      </c>
      <c r="AG7712" s="1">
        <v>2</v>
      </c>
      <c r="AH7712" s="1">
        <v>10000</v>
      </c>
    </row>
    <row r="7713" spans="1:34">
      <c r="A7713" s="1" t="s">
        <v>19695</v>
      </c>
      <c r="B7713" s="1" t="s">
        <v>19696</v>
      </c>
      <c r="C7713" s="1" t="s">
        <v>826</v>
      </c>
      <c r="D7713" s="1">
        <v>24</v>
      </c>
      <c r="E7713" s="4">
        <v>44686</v>
      </c>
      <c r="F7713" s="1" t="s">
        <v>19697</v>
      </c>
      <c r="G7713" s="1" t="s">
        <v>80</v>
      </c>
      <c r="H7713" s="1" t="s">
        <v>73</v>
      </c>
      <c r="I7713" s="1">
        <v>0</v>
      </c>
      <c r="J7713" s="1" t="s">
        <v>74</v>
      </c>
      <c r="K7713" s="1">
        <v>0.5</v>
      </c>
      <c r="L7713" s="1" t="s">
        <v>82</v>
      </c>
      <c r="M7713" s="1">
        <v>0.71</v>
      </c>
      <c r="N7713" s="1" t="s">
        <v>83</v>
      </c>
      <c r="O7713" s="1">
        <v>0.78</v>
      </c>
      <c r="P7713" s="1" t="s">
        <v>84</v>
      </c>
      <c r="Q7713" s="1">
        <v>0.8</v>
      </c>
      <c r="R7713" s="1" t="s">
        <v>85</v>
      </c>
      <c r="S7713" s="1">
        <v>0</v>
      </c>
      <c r="U7713" s="1">
        <v>0</v>
      </c>
      <c r="W7713" s="1">
        <v>0</v>
      </c>
      <c r="Y7713" s="1">
        <v>0</v>
      </c>
      <c r="AA7713" s="1">
        <v>0</v>
      </c>
      <c r="AC7713" s="1">
        <v>0</v>
      </c>
      <c r="AE7713" s="1">
        <v>0</v>
      </c>
      <c r="AG7713" s="1">
        <v>4</v>
      </c>
      <c r="AH7713" s="1">
        <v>10000</v>
      </c>
    </row>
    <row r="7714" spans="1:34">
      <c r="A7714" s="1" t="s">
        <v>19698</v>
      </c>
      <c r="B7714" s="1" t="s">
        <v>19699</v>
      </c>
      <c r="C7714" s="1" t="s">
        <v>506</v>
      </c>
      <c r="D7714" s="1">
        <v>18</v>
      </c>
      <c r="E7714" s="1">
        <v>44104</v>
      </c>
      <c r="F7714" s="1" t="s">
        <v>20332</v>
      </c>
      <c r="G7714" s="1" t="s">
        <v>72</v>
      </c>
      <c r="H7714" s="1" t="s">
        <v>65</v>
      </c>
      <c r="I7714" s="1">
        <v>0.7</v>
      </c>
      <c r="J7714" s="1" t="s">
        <v>75</v>
      </c>
      <c r="K7714" s="1">
        <v>0</v>
      </c>
      <c r="M7714" s="1">
        <v>0</v>
      </c>
      <c r="O7714" s="1">
        <v>0</v>
      </c>
      <c r="Q7714" s="1">
        <v>0</v>
      </c>
      <c r="S7714" s="1">
        <v>0</v>
      </c>
      <c r="U7714" s="1">
        <v>0</v>
      </c>
      <c r="W7714" s="1">
        <v>0</v>
      </c>
      <c r="Y7714" s="1">
        <v>0</v>
      </c>
      <c r="AA7714" s="1">
        <v>0</v>
      </c>
      <c r="AC7714" s="1">
        <v>0</v>
      </c>
      <c r="AE7714" s="1">
        <v>0</v>
      </c>
      <c r="AG7714" s="1">
        <v>1</v>
      </c>
      <c r="AH7714" s="1">
        <v>0</v>
      </c>
    </row>
    <row r="7715" spans="1:34">
      <c r="A7715" s="1" t="s">
        <v>19700</v>
      </c>
      <c r="B7715" s="1" t="s">
        <v>19701</v>
      </c>
      <c r="C7715" s="1" t="s">
        <v>152</v>
      </c>
      <c r="D7715" s="1">
        <v>4</v>
      </c>
      <c r="E7715" s="1">
        <v>43512</v>
      </c>
      <c r="F7715" s="1" t="s">
        <v>20332</v>
      </c>
      <c r="G7715" s="1" t="s">
        <v>72</v>
      </c>
      <c r="H7715" s="1" t="s">
        <v>73</v>
      </c>
      <c r="I7715" s="1">
        <v>0</v>
      </c>
      <c r="J7715" s="1" t="s">
        <v>615</v>
      </c>
      <c r="K7715" s="1">
        <v>0.8</v>
      </c>
      <c r="L7715" s="1" t="s">
        <v>75</v>
      </c>
      <c r="M7715" s="1">
        <v>0</v>
      </c>
      <c r="O7715" s="1">
        <v>0</v>
      </c>
      <c r="Q7715" s="1">
        <v>0</v>
      </c>
      <c r="S7715" s="1">
        <v>0</v>
      </c>
      <c r="U7715" s="1">
        <v>0</v>
      </c>
      <c r="W7715" s="1">
        <v>0</v>
      </c>
      <c r="Y7715" s="1">
        <v>0</v>
      </c>
      <c r="AA7715" s="1">
        <v>0</v>
      </c>
      <c r="AC7715" s="1">
        <v>0</v>
      </c>
      <c r="AE7715" s="1">
        <v>0</v>
      </c>
      <c r="AG7715" s="1">
        <v>2</v>
      </c>
      <c r="AH7715" s="1">
        <v>7999.99</v>
      </c>
    </row>
    <row r="7716" spans="1:34">
      <c r="A7716" s="1" t="s">
        <v>19702</v>
      </c>
      <c r="B7716" s="1" t="s">
        <v>19703</v>
      </c>
      <c r="C7716" s="1" t="s">
        <v>279</v>
      </c>
      <c r="H7716" s="1" t="s">
        <v>65</v>
      </c>
      <c r="I7716" s="1" t="s">
        <v>66</v>
      </c>
      <c r="V7716" s="1" t="s">
        <v>67</v>
      </c>
    </row>
    <row r="7717" spans="1:34">
      <c r="A7717" s="1" t="s">
        <v>19704</v>
      </c>
      <c r="B7717" s="1" t="s">
        <v>19705</v>
      </c>
      <c r="C7717" s="1" t="s">
        <v>731</v>
      </c>
      <c r="D7717" s="1">
        <v>14</v>
      </c>
      <c r="E7717" s="4">
        <v>44680</v>
      </c>
      <c r="F7717" s="1" t="s">
        <v>19706</v>
      </c>
      <c r="G7717" s="1" t="s">
        <v>80</v>
      </c>
      <c r="H7717" s="1" t="s">
        <v>73</v>
      </c>
      <c r="I7717" s="1">
        <v>0</v>
      </c>
      <c r="J7717" s="1" t="s">
        <v>425</v>
      </c>
      <c r="K7717" s="1">
        <v>0.45</v>
      </c>
      <c r="L7717" s="1" t="s">
        <v>82</v>
      </c>
      <c r="M7717" s="1">
        <v>0.6</v>
      </c>
      <c r="N7717" s="1" t="s">
        <v>83</v>
      </c>
      <c r="O7717" s="1">
        <v>0.7</v>
      </c>
      <c r="P7717" s="1" t="s">
        <v>84</v>
      </c>
      <c r="Q7717" s="1">
        <v>0.75</v>
      </c>
      <c r="R7717" s="1" t="s">
        <v>85</v>
      </c>
      <c r="S7717" s="1">
        <v>0</v>
      </c>
      <c r="U7717" s="1">
        <v>0</v>
      </c>
      <c r="W7717" s="1">
        <v>0</v>
      </c>
      <c r="Y7717" s="1">
        <v>0</v>
      </c>
      <c r="AA7717" s="1">
        <v>0</v>
      </c>
      <c r="AC7717" s="1">
        <v>0</v>
      </c>
      <c r="AE7717" s="1">
        <v>0</v>
      </c>
      <c r="AG7717" s="1">
        <v>4</v>
      </c>
      <c r="AH7717" s="1">
        <v>13000</v>
      </c>
    </row>
    <row r="7718" spans="1:34">
      <c r="A7718" s="1" t="s">
        <v>19707</v>
      </c>
      <c r="B7718" s="1" t="s">
        <v>19708</v>
      </c>
      <c r="C7718" s="1" t="s">
        <v>306</v>
      </c>
      <c r="D7718" s="1">
        <v>37</v>
      </c>
      <c r="E7718" s="4">
        <v>44559</v>
      </c>
      <c r="F7718" s="1" t="s">
        <v>19709</v>
      </c>
      <c r="G7718" s="1" t="s">
        <v>72</v>
      </c>
      <c r="H7718" s="1" t="s">
        <v>65</v>
      </c>
      <c r="I7718" s="1">
        <v>0.7</v>
      </c>
      <c r="J7718" s="1" t="s">
        <v>75</v>
      </c>
      <c r="K7718" s="1">
        <v>0</v>
      </c>
      <c r="M7718" s="1">
        <v>0</v>
      </c>
      <c r="O7718" s="1">
        <v>0</v>
      </c>
      <c r="Q7718" s="1">
        <v>0</v>
      </c>
      <c r="S7718" s="1">
        <v>0</v>
      </c>
      <c r="U7718" s="1">
        <v>0</v>
      </c>
      <c r="W7718" s="1">
        <v>0</v>
      </c>
      <c r="Y7718" s="1">
        <v>0</v>
      </c>
      <c r="AA7718" s="1">
        <v>0</v>
      </c>
      <c r="AC7718" s="1">
        <v>0</v>
      </c>
      <c r="AE7718" s="1">
        <v>0</v>
      </c>
      <c r="AG7718" s="1">
        <v>1</v>
      </c>
      <c r="AH7718" s="1">
        <v>0</v>
      </c>
    </row>
    <row r="7719" spans="1:34">
      <c r="A7719" s="1" t="s">
        <v>19710</v>
      </c>
      <c r="B7719" s="1" t="s">
        <v>19711</v>
      </c>
      <c r="C7719" s="1" t="s">
        <v>337</v>
      </c>
      <c r="D7719" s="1">
        <v>73</v>
      </c>
      <c r="E7719" s="1">
        <v>40857</v>
      </c>
      <c r="F7719" s="1" t="s">
        <v>20332</v>
      </c>
      <c r="G7719" s="1" t="s">
        <v>72</v>
      </c>
      <c r="H7719" s="1" t="s">
        <v>65</v>
      </c>
      <c r="I7719" s="1">
        <v>0.7</v>
      </c>
      <c r="J7719" s="1" t="s">
        <v>75</v>
      </c>
      <c r="K7719" s="1">
        <v>0</v>
      </c>
      <c r="M7719" s="1">
        <v>0</v>
      </c>
      <c r="O7719" s="1">
        <v>0</v>
      </c>
      <c r="Q7719" s="1">
        <v>0</v>
      </c>
      <c r="S7719" s="1">
        <v>0</v>
      </c>
      <c r="U7719" s="1">
        <v>0</v>
      </c>
      <c r="W7719" s="1">
        <v>0</v>
      </c>
      <c r="Y7719" s="1">
        <v>0</v>
      </c>
      <c r="AA7719" s="1">
        <v>0</v>
      </c>
      <c r="AC7719" s="1">
        <v>0</v>
      </c>
      <c r="AE7719" s="1">
        <v>0</v>
      </c>
      <c r="AG7719" s="1">
        <v>1</v>
      </c>
      <c r="AH7719" s="1">
        <v>0</v>
      </c>
    </row>
    <row r="7720" spans="1:34">
      <c r="A7720" s="1" t="s">
        <v>19712</v>
      </c>
      <c r="B7720" s="1" t="s">
        <v>19713</v>
      </c>
      <c r="C7720" s="1" t="s">
        <v>378</v>
      </c>
      <c r="D7720" s="1">
        <v>33</v>
      </c>
      <c r="E7720" s="1">
        <v>41911</v>
      </c>
      <c r="F7720" s="1" t="s">
        <v>20332</v>
      </c>
      <c r="G7720" s="1" t="s">
        <v>72</v>
      </c>
      <c r="H7720" s="1" t="s">
        <v>65</v>
      </c>
      <c r="I7720" s="1">
        <v>0.8</v>
      </c>
      <c r="J7720" s="1" t="s">
        <v>75</v>
      </c>
      <c r="K7720" s="1">
        <v>0</v>
      </c>
      <c r="M7720" s="1">
        <v>0</v>
      </c>
      <c r="O7720" s="1">
        <v>0</v>
      </c>
      <c r="Q7720" s="1">
        <v>0</v>
      </c>
      <c r="S7720" s="1">
        <v>0</v>
      </c>
      <c r="U7720" s="1">
        <v>0</v>
      </c>
      <c r="W7720" s="1">
        <v>0</v>
      </c>
      <c r="Y7720" s="1">
        <v>0</v>
      </c>
      <c r="AA7720" s="1">
        <v>0</v>
      </c>
      <c r="AC7720" s="1">
        <v>0</v>
      </c>
      <c r="AE7720" s="1">
        <v>0</v>
      </c>
      <c r="AG7720" s="1">
        <v>1</v>
      </c>
      <c r="AH7720" s="1">
        <v>0</v>
      </c>
    </row>
    <row r="7721" spans="1:34">
      <c r="A7721" s="1" t="s">
        <v>19714</v>
      </c>
      <c r="B7721" s="1" t="s">
        <v>19715</v>
      </c>
      <c r="C7721" s="1" t="s">
        <v>306</v>
      </c>
      <c r="D7721" s="1">
        <v>69</v>
      </c>
      <c r="E7721" s="4">
        <v>44557</v>
      </c>
      <c r="F7721" s="1" t="s">
        <v>19716</v>
      </c>
      <c r="G7721" s="1" t="s">
        <v>72</v>
      </c>
      <c r="H7721" s="1" t="s">
        <v>65</v>
      </c>
      <c r="I7721" s="1">
        <v>0.7</v>
      </c>
      <c r="J7721" s="1" t="s">
        <v>75</v>
      </c>
      <c r="K7721" s="1">
        <v>0</v>
      </c>
      <c r="M7721" s="1">
        <v>0</v>
      </c>
      <c r="O7721" s="1">
        <v>0</v>
      </c>
      <c r="Q7721" s="1">
        <v>0</v>
      </c>
      <c r="S7721" s="1">
        <v>0</v>
      </c>
      <c r="U7721" s="1">
        <v>0</v>
      </c>
      <c r="W7721" s="1">
        <v>0</v>
      </c>
      <c r="Y7721" s="1">
        <v>0</v>
      </c>
      <c r="AA7721" s="1">
        <v>0</v>
      </c>
      <c r="AC7721" s="1">
        <v>0</v>
      </c>
      <c r="AE7721" s="1">
        <v>0</v>
      </c>
      <c r="AG7721" s="1">
        <v>1</v>
      </c>
      <c r="AH7721" s="1">
        <v>0</v>
      </c>
    </row>
    <row r="7722" spans="1:34">
      <c r="A7722" s="1" t="s">
        <v>19717</v>
      </c>
      <c r="B7722" s="1" t="s">
        <v>19718</v>
      </c>
      <c r="C7722" s="1" t="s">
        <v>327</v>
      </c>
      <c r="D7722" s="1">
        <v>15</v>
      </c>
      <c r="E7722" s="1">
        <v>42566</v>
      </c>
      <c r="F7722" s="1" t="s">
        <v>20332</v>
      </c>
      <c r="G7722" s="1" t="s">
        <v>72</v>
      </c>
      <c r="H7722" s="1" t="s">
        <v>65</v>
      </c>
      <c r="I7722" s="1">
        <v>0.5</v>
      </c>
      <c r="J7722" s="1" t="s">
        <v>75</v>
      </c>
      <c r="K7722" s="1">
        <v>0</v>
      </c>
      <c r="M7722" s="1">
        <v>0</v>
      </c>
      <c r="O7722" s="1">
        <v>0</v>
      </c>
      <c r="Q7722" s="1">
        <v>0</v>
      </c>
      <c r="S7722" s="1">
        <v>0</v>
      </c>
      <c r="U7722" s="1">
        <v>0</v>
      </c>
      <c r="W7722" s="1">
        <v>0</v>
      </c>
      <c r="Y7722" s="1">
        <v>0</v>
      </c>
      <c r="AA7722" s="1">
        <v>0</v>
      </c>
      <c r="AC7722" s="1">
        <v>0</v>
      </c>
      <c r="AE7722" s="1">
        <v>0</v>
      </c>
      <c r="AG7722" s="1">
        <v>1</v>
      </c>
      <c r="AH7722" s="1">
        <v>0</v>
      </c>
    </row>
    <row r="7723" spans="1:34">
      <c r="A7723" s="1" t="s">
        <v>19719</v>
      </c>
      <c r="B7723" s="1" t="s">
        <v>19720</v>
      </c>
      <c r="C7723" s="1" t="s">
        <v>337</v>
      </c>
      <c r="D7723" s="1">
        <v>4</v>
      </c>
      <c r="E7723" s="1">
        <v>44627</v>
      </c>
      <c r="F7723" s="1" t="s">
        <v>20882</v>
      </c>
      <c r="G7723" s="1" t="s">
        <v>72</v>
      </c>
      <c r="H7723" s="1" t="s">
        <v>65</v>
      </c>
      <c r="I7723" s="1">
        <v>0.75</v>
      </c>
      <c r="J7723" s="1" t="s">
        <v>75</v>
      </c>
      <c r="K7723" s="1">
        <v>0</v>
      </c>
      <c r="M7723" s="1">
        <v>0</v>
      </c>
      <c r="O7723" s="1">
        <v>0</v>
      </c>
      <c r="Q7723" s="1">
        <v>0</v>
      </c>
      <c r="S7723" s="1">
        <v>0</v>
      </c>
      <c r="U7723" s="1">
        <v>0</v>
      </c>
      <c r="W7723" s="1">
        <v>0</v>
      </c>
      <c r="Y7723" s="1">
        <v>0</v>
      </c>
      <c r="AA7723" s="1">
        <v>0</v>
      </c>
      <c r="AC7723" s="1">
        <v>0</v>
      </c>
      <c r="AE7723" s="1">
        <v>0</v>
      </c>
      <c r="AG7723" s="1">
        <v>1</v>
      </c>
      <c r="AH7723" s="1">
        <v>0</v>
      </c>
    </row>
    <row r="7724" spans="1:34">
      <c r="A7724" s="1" t="s">
        <v>19721</v>
      </c>
      <c r="B7724" s="1" t="s">
        <v>19722</v>
      </c>
      <c r="C7724" s="1" t="s">
        <v>149</v>
      </c>
      <c r="D7724" s="1">
        <v>9</v>
      </c>
      <c r="E7724" s="4">
        <v>44711</v>
      </c>
      <c r="F7724" s="1" t="s">
        <v>19723</v>
      </c>
      <c r="G7724" s="1" t="s">
        <v>72</v>
      </c>
      <c r="H7724" s="1" t="s">
        <v>65</v>
      </c>
      <c r="I7724" s="1">
        <v>0.8</v>
      </c>
      <c r="J7724" s="1" t="s">
        <v>75</v>
      </c>
      <c r="K7724" s="1">
        <v>0</v>
      </c>
      <c r="M7724" s="1">
        <v>0</v>
      </c>
      <c r="O7724" s="1">
        <v>0</v>
      </c>
      <c r="Q7724" s="1">
        <v>0</v>
      </c>
      <c r="S7724" s="1">
        <v>0</v>
      </c>
      <c r="U7724" s="1">
        <v>0</v>
      </c>
      <c r="W7724" s="1">
        <v>0</v>
      </c>
      <c r="Y7724" s="1">
        <v>0</v>
      </c>
      <c r="AA7724" s="1">
        <v>0</v>
      </c>
      <c r="AC7724" s="1">
        <v>0</v>
      </c>
      <c r="AE7724" s="1">
        <v>0</v>
      </c>
      <c r="AG7724" s="1">
        <v>1</v>
      </c>
      <c r="AH7724" s="1">
        <v>0</v>
      </c>
    </row>
    <row r="7725" spans="1:34">
      <c r="A7725" s="1" t="s">
        <v>19724</v>
      </c>
      <c r="B7725" s="1" t="s">
        <v>19725</v>
      </c>
      <c r="C7725" s="1" t="s">
        <v>322</v>
      </c>
      <c r="D7725" s="1">
        <v>22</v>
      </c>
      <c r="E7725" s="1">
        <v>38816</v>
      </c>
      <c r="F7725" s="1" t="s">
        <v>20332</v>
      </c>
      <c r="G7725" s="1" t="s">
        <v>72</v>
      </c>
      <c r="H7725" s="1" t="s">
        <v>65</v>
      </c>
      <c r="I7725" s="1">
        <v>0.5</v>
      </c>
      <c r="J7725" s="1" t="s">
        <v>75</v>
      </c>
      <c r="K7725" s="1">
        <v>0</v>
      </c>
      <c r="M7725" s="1">
        <v>0</v>
      </c>
      <c r="O7725" s="1">
        <v>0</v>
      </c>
      <c r="Q7725" s="1">
        <v>0</v>
      </c>
      <c r="S7725" s="1">
        <v>0</v>
      </c>
      <c r="U7725" s="1">
        <v>0</v>
      </c>
      <c r="W7725" s="1">
        <v>0</v>
      </c>
      <c r="Y7725" s="1">
        <v>0</v>
      </c>
      <c r="AA7725" s="1">
        <v>0</v>
      </c>
      <c r="AC7725" s="1">
        <v>0</v>
      </c>
      <c r="AE7725" s="1">
        <v>0</v>
      </c>
      <c r="AG7725" s="1">
        <v>1</v>
      </c>
      <c r="AH7725" s="1">
        <v>0</v>
      </c>
    </row>
    <row r="7726" spans="1:34">
      <c r="A7726" s="1" t="s">
        <v>19726</v>
      </c>
      <c r="B7726" s="1" t="s">
        <v>19727</v>
      </c>
      <c r="C7726" s="1" t="s">
        <v>172</v>
      </c>
      <c r="D7726" s="1">
        <v>8</v>
      </c>
      <c r="E7726" s="4">
        <v>44680</v>
      </c>
      <c r="F7726" s="1" t="s">
        <v>19728</v>
      </c>
      <c r="G7726" s="1" t="s">
        <v>80</v>
      </c>
      <c r="H7726" s="1" t="s">
        <v>65</v>
      </c>
      <c r="I7726" s="1">
        <v>0.8</v>
      </c>
      <c r="J7726" s="1" t="s">
        <v>75</v>
      </c>
      <c r="K7726" s="1">
        <v>0</v>
      </c>
      <c r="M7726" s="1">
        <v>0</v>
      </c>
      <c r="O7726" s="1">
        <v>0</v>
      </c>
      <c r="Q7726" s="1">
        <v>0</v>
      </c>
      <c r="S7726" s="1">
        <v>0</v>
      </c>
      <c r="U7726" s="1">
        <v>0</v>
      </c>
      <c r="W7726" s="1">
        <v>0</v>
      </c>
      <c r="Y7726" s="1">
        <v>0</v>
      </c>
      <c r="AA7726" s="1">
        <v>0</v>
      </c>
      <c r="AC7726" s="1">
        <v>0</v>
      </c>
      <c r="AE7726" s="1">
        <v>0</v>
      </c>
      <c r="AG7726" s="1">
        <v>1</v>
      </c>
      <c r="AH7726" s="1">
        <v>0</v>
      </c>
    </row>
    <row r="7727" spans="1:34">
      <c r="A7727" s="1" t="s">
        <v>19729</v>
      </c>
      <c r="B7727" s="1" t="s">
        <v>19730</v>
      </c>
      <c r="C7727" s="1" t="s">
        <v>228</v>
      </c>
      <c r="D7727" s="1">
        <v>15</v>
      </c>
      <c r="E7727" s="4">
        <v>44665</v>
      </c>
      <c r="F7727" s="1" t="s">
        <v>19731</v>
      </c>
      <c r="G7727" s="1" t="s">
        <v>72</v>
      </c>
      <c r="H7727" s="1" t="s">
        <v>65</v>
      </c>
      <c r="I7727" s="1">
        <v>0.8</v>
      </c>
      <c r="J7727" s="1" t="s">
        <v>75</v>
      </c>
      <c r="K7727" s="1">
        <v>0</v>
      </c>
      <c r="M7727" s="1">
        <v>0</v>
      </c>
      <c r="O7727" s="1">
        <v>0</v>
      </c>
      <c r="Q7727" s="1">
        <v>0</v>
      </c>
      <c r="S7727" s="1">
        <v>0</v>
      </c>
      <c r="U7727" s="1">
        <v>0</v>
      </c>
      <c r="W7727" s="1">
        <v>0</v>
      </c>
      <c r="Y7727" s="1">
        <v>0</v>
      </c>
      <c r="AA7727" s="1">
        <v>0</v>
      </c>
      <c r="AC7727" s="1">
        <v>0</v>
      </c>
      <c r="AE7727" s="1">
        <v>0</v>
      </c>
      <c r="AG7727" s="1">
        <v>1</v>
      </c>
      <c r="AH7727" s="1">
        <v>0</v>
      </c>
    </row>
    <row r="7728" spans="1:34">
      <c r="A7728" s="1" t="s">
        <v>19732</v>
      </c>
      <c r="B7728" s="1" t="s">
        <v>19733</v>
      </c>
      <c r="C7728" s="1" t="s">
        <v>443</v>
      </c>
      <c r="D7728" s="1">
        <v>23</v>
      </c>
      <c r="E7728" s="4">
        <v>44694</v>
      </c>
      <c r="F7728" s="1" t="s">
        <v>19734</v>
      </c>
      <c r="G7728" s="1" t="s">
        <v>72</v>
      </c>
      <c r="H7728" s="1" t="s">
        <v>73</v>
      </c>
      <c r="I7728" s="1">
        <v>0</v>
      </c>
      <c r="J7728" s="1" t="s">
        <v>1267</v>
      </c>
      <c r="K7728" s="1">
        <v>0.8</v>
      </c>
      <c r="L7728" s="1" t="s">
        <v>75</v>
      </c>
      <c r="M7728" s="1">
        <v>0</v>
      </c>
      <c r="O7728" s="1">
        <v>0</v>
      </c>
      <c r="Q7728" s="1">
        <v>0</v>
      </c>
      <c r="S7728" s="1">
        <v>0</v>
      </c>
      <c r="U7728" s="1">
        <v>0</v>
      </c>
      <c r="W7728" s="1">
        <v>0</v>
      </c>
      <c r="Y7728" s="1">
        <v>0</v>
      </c>
      <c r="AA7728" s="1">
        <v>0</v>
      </c>
      <c r="AC7728" s="1">
        <v>0</v>
      </c>
      <c r="AE7728" s="1">
        <v>0</v>
      </c>
      <c r="AG7728" s="1">
        <v>2</v>
      </c>
      <c r="AH7728" s="1">
        <v>6000</v>
      </c>
    </row>
    <row r="7729" spans="1:34">
      <c r="A7729" s="1" t="s">
        <v>19735</v>
      </c>
      <c r="B7729" s="1" t="s">
        <v>19736</v>
      </c>
      <c r="C7729" s="1" t="s">
        <v>903</v>
      </c>
      <c r="D7729" s="1">
        <v>6</v>
      </c>
      <c r="E7729" s="4">
        <v>44587</v>
      </c>
      <c r="F7729" s="1" t="s">
        <v>19737</v>
      </c>
      <c r="G7729" s="1" t="s">
        <v>72</v>
      </c>
      <c r="H7729" s="1" t="s">
        <v>65</v>
      </c>
      <c r="I7729" s="1">
        <v>0.4</v>
      </c>
      <c r="J7729" s="1" t="s">
        <v>75</v>
      </c>
      <c r="K7729" s="1">
        <v>0</v>
      </c>
      <c r="M7729" s="1">
        <v>0</v>
      </c>
      <c r="O7729" s="1">
        <v>0</v>
      </c>
      <c r="Q7729" s="1">
        <v>0</v>
      </c>
      <c r="S7729" s="1">
        <v>0</v>
      </c>
      <c r="U7729" s="1">
        <v>0</v>
      </c>
      <c r="W7729" s="1">
        <v>0</v>
      </c>
      <c r="Y7729" s="1">
        <v>0</v>
      </c>
      <c r="AA7729" s="1">
        <v>0</v>
      </c>
      <c r="AC7729" s="1">
        <v>0</v>
      </c>
      <c r="AE7729" s="1">
        <v>0</v>
      </c>
      <c r="AG7729" s="1">
        <v>1</v>
      </c>
      <c r="AH7729" s="1">
        <v>0</v>
      </c>
    </row>
    <row r="7730" spans="1:34">
      <c r="A7730" s="1" t="s">
        <v>19738</v>
      </c>
      <c r="B7730" s="1" t="s">
        <v>19739</v>
      </c>
      <c r="C7730" s="1" t="s">
        <v>491</v>
      </c>
      <c r="D7730" s="1">
        <v>27</v>
      </c>
      <c r="E7730" s="1">
        <v>39127</v>
      </c>
      <c r="F7730" s="1" t="s">
        <v>20332</v>
      </c>
      <c r="G7730" s="1" t="s">
        <v>72</v>
      </c>
      <c r="H7730" s="1" t="s">
        <v>73</v>
      </c>
      <c r="I7730" s="1">
        <v>0</v>
      </c>
      <c r="J7730" s="1" t="s">
        <v>187</v>
      </c>
      <c r="K7730" s="1">
        <v>0.8</v>
      </c>
      <c r="L7730" s="1" t="s">
        <v>75</v>
      </c>
      <c r="M7730" s="1">
        <v>0</v>
      </c>
      <c r="O7730" s="1">
        <v>0</v>
      </c>
      <c r="Q7730" s="1">
        <v>0</v>
      </c>
      <c r="S7730" s="1">
        <v>0</v>
      </c>
      <c r="U7730" s="1">
        <v>0</v>
      </c>
      <c r="W7730" s="1">
        <v>0</v>
      </c>
      <c r="Y7730" s="1">
        <v>0</v>
      </c>
      <c r="AA7730" s="1">
        <v>0</v>
      </c>
      <c r="AC7730" s="1">
        <v>0</v>
      </c>
      <c r="AE7730" s="1">
        <v>0</v>
      </c>
      <c r="AG7730" s="1">
        <v>2</v>
      </c>
      <c r="AH7730" s="1">
        <v>9000</v>
      </c>
    </row>
    <row r="7731" spans="1:34">
      <c r="A7731" s="1" t="s">
        <v>19740</v>
      </c>
      <c r="B7731" s="1" t="s">
        <v>19741</v>
      </c>
      <c r="C7731" s="1" t="s">
        <v>491</v>
      </c>
      <c r="D7731" s="1">
        <v>26</v>
      </c>
      <c r="E7731" s="1">
        <v>40893</v>
      </c>
      <c r="F7731" s="1" t="s">
        <v>20332</v>
      </c>
      <c r="G7731" s="1" t="s">
        <v>72</v>
      </c>
      <c r="H7731" s="1" t="s">
        <v>73</v>
      </c>
      <c r="I7731" s="1">
        <v>0</v>
      </c>
      <c r="J7731" s="1" t="s">
        <v>20883</v>
      </c>
      <c r="K7731" s="1">
        <v>0.4</v>
      </c>
      <c r="L7731" s="1" t="s">
        <v>75</v>
      </c>
      <c r="M7731" s="1">
        <v>0</v>
      </c>
      <c r="O7731" s="1">
        <v>0</v>
      </c>
      <c r="Q7731" s="1">
        <v>0</v>
      </c>
      <c r="S7731" s="1">
        <v>0</v>
      </c>
      <c r="U7731" s="1">
        <v>0</v>
      </c>
      <c r="W7731" s="1">
        <v>0</v>
      </c>
      <c r="Y7731" s="1">
        <v>0</v>
      </c>
      <c r="AA7731" s="1">
        <v>0</v>
      </c>
      <c r="AC7731" s="1">
        <v>0</v>
      </c>
      <c r="AE7731" s="1">
        <v>0</v>
      </c>
      <c r="AG7731" s="1">
        <v>5</v>
      </c>
      <c r="AH7731" s="1">
        <v>0</v>
      </c>
    </row>
    <row r="7732" spans="1:34">
      <c r="A7732" s="1" t="s">
        <v>19742</v>
      </c>
      <c r="B7732" s="1" t="s">
        <v>19743</v>
      </c>
      <c r="C7732" s="1" t="s">
        <v>228</v>
      </c>
      <c r="D7732" s="1">
        <v>44</v>
      </c>
      <c r="E7732" s="4">
        <v>44530</v>
      </c>
      <c r="F7732" s="1" t="s">
        <v>19744</v>
      </c>
      <c r="G7732" s="1" t="s">
        <v>72</v>
      </c>
      <c r="H7732" s="1" t="s">
        <v>73</v>
      </c>
      <c r="I7732" s="1">
        <v>0</v>
      </c>
      <c r="J7732" s="1" t="s">
        <v>222</v>
      </c>
      <c r="K7732" s="1">
        <v>0.8</v>
      </c>
      <c r="L7732" s="1" t="s">
        <v>75</v>
      </c>
      <c r="M7732" s="1">
        <v>0</v>
      </c>
      <c r="O7732" s="1">
        <v>0</v>
      </c>
      <c r="Q7732" s="1">
        <v>0</v>
      </c>
      <c r="S7732" s="1">
        <v>0</v>
      </c>
      <c r="U7732" s="1">
        <v>0</v>
      </c>
      <c r="W7732" s="1">
        <v>0</v>
      </c>
      <c r="Y7732" s="1">
        <v>0</v>
      </c>
      <c r="AA7732" s="1">
        <v>0</v>
      </c>
      <c r="AC7732" s="1">
        <v>0</v>
      </c>
      <c r="AE7732" s="1">
        <v>0</v>
      </c>
      <c r="AG7732" s="1">
        <v>2</v>
      </c>
      <c r="AH7732" s="1">
        <v>9999.99</v>
      </c>
    </row>
    <row r="7733" spans="1:34">
      <c r="A7733" s="1" t="s">
        <v>19745</v>
      </c>
      <c r="B7733" s="1" t="s">
        <v>19746</v>
      </c>
      <c r="C7733" s="1" t="s">
        <v>228</v>
      </c>
      <c r="D7733" s="1">
        <v>1</v>
      </c>
      <c r="E7733" s="4">
        <v>44664</v>
      </c>
      <c r="F7733" s="1" t="s">
        <v>19747</v>
      </c>
      <c r="G7733" s="1" t="s">
        <v>72</v>
      </c>
      <c r="H7733" s="1" t="s">
        <v>65</v>
      </c>
      <c r="I7733" s="1">
        <v>0.8</v>
      </c>
      <c r="J7733" s="1" t="s">
        <v>75</v>
      </c>
      <c r="K7733" s="1">
        <v>0</v>
      </c>
      <c r="M7733" s="1">
        <v>0</v>
      </c>
      <c r="O7733" s="1">
        <v>0</v>
      </c>
      <c r="Q7733" s="1">
        <v>0</v>
      </c>
      <c r="S7733" s="1">
        <v>0</v>
      </c>
      <c r="U7733" s="1">
        <v>0</v>
      </c>
      <c r="W7733" s="1">
        <v>0</v>
      </c>
      <c r="Y7733" s="1">
        <v>0</v>
      </c>
      <c r="AA7733" s="1">
        <v>0</v>
      </c>
      <c r="AC7733" s="1">
        <v>0</v>
      </c>
      <c r="AE7733" s="1">
        <v>0</v>
      </c>
      <c r="AG7733" s="1">
        <v>1</v>
      </c>
      <c r="AH7733" s="1">
        <v>0</v>
      </c>
    </row>
    <row r="7734" spans="1:34">
      <c r="A7734" s="1" t="s">
        <v>19748</v>
      </c>
      <c r="B7734" s="1" t="s">
        <v>19749</v>
      </c>
      <c r="C7734" s="1" t="s">
        <v>245</v>
      </c>
      <c r="H7734" s="1" t="s">
        <v>65</v>
      </c>
      <c r="I7734" s="1" t="s">
        <v>66</v>
      </c>
      <c r="V7734" s="1" t="s">
        <v>67</v>
      </c>
    </row>
    <row r="7735" spans="1:34">
      <c r="A7735" s="1" t="s">
        <v>19750</v>
      </c>
      <c r="B7735" s="1" t="s">
        <v>19751</v>
      </c>
      <c r="C7735" s="1" t="s">
        <v>129</v>
      </c>
      <c r="D7735" s="1">
        <v>11</v>
      </c>
      <c r="E7735" s="1">
        <v>44089</v>
      </c>
      <c r="F7735" s="1" t="s">
        <v>20332</v>
      </c>
      <c r="G7735" s="1" t="s">
        <v>72</v>
      </c>
      <c r="H7735" s="1" t="s">
        <v>65</v>
      </c>
      <c r="I7735" s="1">
        <v>0.4</v>
      </c>
      <c r="J7735" s="1" t="s">
        <v>75</v>
      </c>
      <c r="K7735" s="1">
        <v>0</v>
      </c>
      <c r="M7735" s="1">
        <v>0</v>
      </c>
      <c r="O7735" s="1">
        <v>0</v>
      </c>
      <c r="Q7735" s="1">
        <v>0</v>
      </c>
      <c r="S7735" s="1">
        <v>0</v>
      </c>
      <c r="U7735" s="1">
        <v>0</v>
      </c>
      <c r="W7735" s="1">
        <v>0</v>
      </c>
      <c r="Y7735" s="1">
        <v>0</v>
      </c>
      <c r="AA7735" s="1">
        <v>0</v>
      </c>
      <c r="AC7735" s="1">
        <v>0</v>
      </c>
      <c r="AE7735" s="1">
        <v>0</v>
      </c>
      <c r="AG7735" s="1">
        <v>1</v>
      </c>
      <c r="AH7735" s="1">
        <v>0</v>
      </c>
    </row>
    <row r="7736" spans="1:34">
      <c r="A7736" s="1" t="s">
        <v>19752</v>
      </c>
      <c r="B7736" s="1" t="s">
        <v>19753</v>
      </c>
      <c r="C7736" s="1" t="s">
        <v>118</v>
      </c>
      <c r="D7736" s="1">
        <v>28</v>
      </c>
      <c r="E7736" s="4">
        <v>44700</v>
      </c>
      <c r="F7736" s="1" t="s">
        <v>19754</v>
      </c>
      <c r="G7736" s="1" t="s">
        <v>72</v>
      </c>
      <c r="H7736" s="1" t="s">
        <v>65</v>
      </c>
      <c r="I7736" s="1">
        <v>0.2</v>
      </c>
      <c r="J7736" s="1" t="s">
        <v>75</v>
      </c>
      <c r="K7736" s="1">
        <v>0</v>
      </c>
      <c r="M7736" s="1">
        <v>0</v>
      </c>
      <c r="O7736" s="1">
        <v>0</v>
      </c>
      <c r="Q7736" s="1">
        <v>0</v>
      </c>
      <c r="S7736" s="1">
        <v>0</v>
      </c>
      <c r="U7736" s="1">
        <v>0</v>
      </c>
      <c r="W7736" s="1">
        <v>0</v>
      </c>
      <c r="Y7736" s="1">
        <v>0</v>
      </c>
      <c r="AA7736" s="1">
        <v>0</v>
      </c>
      <c r="AC7736" s="1">
        <v>0</v>
      </c>
      <c r="AE7736" s="1">
        <v>0</v>
      </c>
      <c r="AG7736" s="1">
        <v>1</v>
      </c>
      <c r="AH7736" s="1">
        <v>0</v>
      </c>
    </row>
    <row r="7737" spans="1:34">
      <c r="A7737" s="1" t="s">
        <v>19755</v>
      </c>
      <c r="B7737" s="1" t="s">
        <v>19756</v>
      </c>
      <c r="C7737" s="1" t="s">
        <v>115</v>
      </c>
      <c r="D7737" s="1">
        <v>12</v>
      </c>
      <c r="E7737" s="1">
        <v>42490</v>
      </c>
      <c r="F7737" s="1" t="s">
        <v>20332</v>
      </c>
      <c r="G7737" s="1" t="s">
        <v>72</v>
      </c>
      <c r="H7737" s="1" t="s">
        <v>73</v>
      </c>
      <c r="I7737" s="1">
        <v>0</v>
      </c>
      <c r="J7737" s="1" t="s">
        <v>615</v>
      </c>
      <c r="K7737" s="1">
        <v>0.8</v>
      </c>
      <c r="L7737" s="1" t="s">
        <v>75</v>
      </c>
      <c r="M7737" s="1">
        <v>0</v>
      </c>
      <c r="O7737" s="1">
        <v>0</v>
      </c>
      <c r="Q7737" s="1">
        <v>0</v>
      </c>
      <c r="S7737" s="1">
        <v>0</v>
      </c>
      <c r="U7737" s="1">
        <v>0</v>
      </c>
      <c r="W7737" s="1">
        <v>0</v>
      </c>
      <c r="Y7737" s="1">
        <v>0</v>
      </c>
      <c r="AA7737" s="1">
        <v>0</v>
      </c>
      <c r="AC7737" s="1">
        <v>0</v>
      </c>
      <c r="AE7737" s="1">
        <v>0</v>
      </c>
      <c r="AG7737" s="1">
        <v>2</v>
      </c>
      <c r="AH7737" s="1">
        <v>7999.99</v>
      </c>
    </row>
    <row r="7738" spans="1:34">
      <c r="A7738" s="1" t="s">
        <v>19757</v>
      </c>
      <c r="B7738" s="1" t="s">
        <v>19758</v>
      </c>
      <c r="C7738" s="1" t="s">
        <v>1199</v>
      </c>
      <c r="D7738" s="1">
        <v>29</v>
      </c>
      <c r="E7738" s="1">
        <v>42212</v>
      </c>
      <c r="F7738" s="1" t="s">
        <v>20340</v>
      </c>
      <c r="G7738" s="1" t="s">
        <v>20341</v>
      </c>
      <c r="H7738" s="1" t="s">
        <v>73</v>
      </c>
      <c r="I7738" s="1">
        <v>0</v>
      </c>
      <c r="J7738" s="1" t="s">
        <v>397</v>
      </c>
      <c r="K7738" s="1">
        <v>0.6</v>
      </c>
      <c r="L7738" s="1" t="s">
        <v>82</v>
      </c>
      <c r="M7738" s="1">
        <v>0.65</v>
      </c>
      <c r="N7738" s="1" t="s">
        <v>83</v>
      </c>
      <c r="O7738" s="1">
        <v>0.7</v>
      </c>
      <c r="P7738" s="1" t="s">
        <v>84</v>
      </c>
      <c r="Q7738" s="1">
        <v>0.75</v>
      </c>
      <c r="R7738" s="1" t="s">
        <v>85</v>
      </c>
      <c r="S7738" s="1">
        <v>0</v>
      </c>
      <c r="U7738" s="1">
        <v>0</v>
      </c>
      <c r="W7738" s="1">
        <v>0</v>
      </c>
      <c r="Y7738" s="1">
        <v>0</v>
      </c>
      <c r="AA7738" s="1">
        <v>0</v>
      </c>
      <c r="AC7738" s="1">
        <v>0</v>
      </c>
      <c r="AE7738" s="1">
        <v>0</v>
      </c>
      <c r="AG7738" s="1">
        <v>4</v>
      </c>
      <c r="AH7738" s="1">
        <v>8000</v>
      </c>
    </row>
    <row r="7739" spans="1:34">
      <c r="A7739" s="1" t="s">
        <v>19759</v>
      </c>
      <c r="B7739" s="1" t="s">
        <v>19760</v>
      </c>
      <c r="C7739" s="1" t="s">
        <v>179</v>
      </c>
      <c r="D7739" s="1">
        <v>25</v>
      </c>
      <c r="E7739" s="4">
        <v>44678</v>
      </c>
      <c r="F7739" s="1" t="s">
        <v>19761</v>
      </c>
      <c r="G7739" s="1" t="s">
        <v>72</v>
      </c>
      <c r="H7739" s="1" t="s">
        <v>65</v>
      </c>
      <c r="I7739" s="1">
        <v>0.8</v>
      </c>
      <c r="J7739" s="1" t="s">
        <v>75</v>
      </c>
      <c r="K7739" s="1">
        <v>0</v>
      </c>
      <c r="M7739" s="1">
        <v>0</v>
      </c>
      <c r="O7739" s="1">
        <v>0</v>
      </c>
      <c r="Q7739" s="1">
        <v>0</v>
      </c>
      <c r="S7739" s="1">
        <v>0</v>
      </c>
      <c r="U7739" s="1">
        <v>0</v>
      </c>
      <c r="W7739" s="1">
        <v>0</v>
      </c>
      <c r="Y7739" s="1">
        <v>0</v>
      </c>
      <c r="AA7739" s="1">
        <v>0</v>
      </c>
      <c r="AC7739" s="1">
        <v>0</v>
      </c>
      <c r="AE7739" s="1">
        <v>0</v>
      </c>
      <c r="AG7739" s="1">
        <v>1</v>
      </c>
      <c r="AH7739" s="1">
        <v>0</v>
      </c>
    </row>
    <row r="7740" spans="1:34">
      <c r="A7740" s="1" t="s">
        <v>19762</v>
      </c>
      <c r="B7740" s="1" t="s">
        <v>19763</v>
      </c>
      <c r="C7740" s="1" t="s">
        <v>245</v>
      </c>
      <c r="D7740" s="1">
        <v>6</v>
      </c>
      <c r="E7740" s="1">
        <v>44293</v>
      </c>
      <c r="F7740" s="1" t="s">
        <v>20332</v>
      </c>
      <c r="G7740" s="1" t="s">
        <v>72</v>
      </c>
      <c r="H7740" s="1" t="s">
        <v>65</v>
      </c>
      <c r="I7740" s="1">
        <v>0.4</v>
      </c>
      <c r="J7740" s="1" t="s">
        <v>75</v>
      </c>
      <c r="K7740" s="1">
        <v>0</v>
      </c>
      <c r="M7740" s="1">
        <v>0</v>
      </c>
      <c r="O7740" s="1">
        <v>0</v>
      </c>
      <c r="Q7740" s="1">
        <v>0</v>
      </c>
      <c r="S7740" s="1">
        <v>0</v>
      </c>
      <c r="U7740" s="1">
        <v>0</v>
      </c>
      <c r="W7740" s="1">
        <v>0</v>
      </c>
      <c r="Y7740" s="1">
        <v>0</v>
      </c>
      <c r="AA7740" s="1">
        <v>0</v>
      </c>
      <c r="AC7740" s="1">
        <v>0</v>
      </c>
      <c r="AE7740" s="1">
        <v>0</v>
      </c>
      <c r="AG7740" s="1">
        <v>1</v>
      </c>
      <c r="AH7740" s="1">
        <v>0</v>
      </c>
    </row>
    <row r="7741" spans="1:34">
      <c r="A7741" s="1" t="s">
        <v>19764</v>
      </c>
      <c r="B7741" s="1" t="s">
        <v>19765</v>
      </c>
      <c r="C7741" s="1" t="s">
        <v>334</v>
      </c>
      <c r="D7741" s="1">
        <v>8</v>
      </c>
      <c r="E7741" s="1">
        <v>41211</v>
      </c>
      <c r="F7741" s="1" t="s">
        <v>20332</v>
      </c>
      <c r="G7741" s="1" t="s">
        <v>72</v>
      </c>
      <c r="H7741" s="1" t="s">
        <v>65</v>
      </c>
      <c r="I7741" s="1">
        <v>0.8</v>
      </c>
      <c r="J7741" s="1" t="s">
        <v>75</v>
      </c>
      <c r="K7741" s="1">
        <v>0</v>
      </c>
      <c r="M7741" s="1">
        <v>0</v>
      </c>
      <c r="O7741" s="1">
        <v>0</v>
      </c>
      <c r="Q7741" s="1">
        <v>0</v>
      </c>
      <c r="S7741" s="1">
        <v>0</v>
      </c>
      <c r="U7741" s="1">
        <v>0</v>
      </c>
      <c r="W7741" s="1">
        <v>0</v>
      </c>
      <c r="Y7741" s="1">
        <v>0</v>
      </c>
      <c r="AA7741" s="1">
        <v>0</v>
      </c>
      <c r="AC7741" s="1">
        <v>0</v>
      </c>
      <c r="AE7741" s="1">
        <v>0</v>
      </c>
      <c r="AG7741" s="1">
        <v>1</v>
      </c>
      <c r="AH7741" s="1">
        <v>0</v>
      </c>
    </row>
    <row r="7742" spans="1:34">
      <c r="A7742" s="1" t="s">
        <v>19766</v>
      </c>
      <c r="B7742" s="1" t="s">
        <v>4774</v>
      </c>
      <c r="C7742" s="1" t="s">
        <v>506</v>
      </c>
      <c r="H7742" s="1" t="s">
        <v>65</v>
      </c>
      <c r="I7742" s="1" t="s">
        <v>66</v>
      </c>
      <c r="V7742" s="1" t="s">
        <v>67</v>
      </c>
    </row>
    <row r="7743" spans="1:34">
      <c r="A7743" s="1" t="s">
        <v>19767</v>
      </c>
      <c r="B7743" s="1" t="s">
        <v>19768</v>
      </c>
      <c r="C7743" s="1" t="s">
        <v>334</v>
      </c>
      <c r="D7743" s="1">
        <v>17</v>
      </c>
      <c r="E7743" s="1">
        <v>44316</v>
      </c>
      <c r="F7743" s="1" t="s">
        <v>20332</v>
      </c>
      <c r="G7743" s="1" t="s">
        <v>72</v>
      </c>
      <c r="H7743" s="1" t="s">
        <v>65</v>
      </c>
      <c r="I7743" s="1">
        <v>0.6</v>
      </c>
      <c r="J7743" s="1" t="s">
        <v>75</v>
      </c>
      <c r="K7743" s="1">
        <v>0</v>
      </c>
      <c r="M7743" s="1">
        <v>0</v>
      </c>
      <c r="O7743" s="1">
        <v>0</v>
      </c>
      <c r="Q7743" s="1">
        <v>0</v>
      </c>
      <c r="S7743" s="1">
        <v>0</v>
      </c>
      <c r="U7743" s="1">
        <v>0</v>
      </c>
      <c r="W7743" s="1">
        <v>0</v>
      </c>
      <c r="Y7743" s="1">
        <v>0</v>
      </c>
      <c r="AA7743" s="1">
        <v>0</v>
      </c>
      <c r="AC7743" s="1">
        <v>0</v>
      </c>
      <c r="AE7743" s="1">
        <v>0</v>
      </c>
      <c r="AG7743" s="1">
        <v>1</v>
      </c>
      <c r="AH7743" s="1">
        <v>0</v>
      </c>
    </row>
    <row r="7744" spans="1:34">
      <c r="A7744" s="1" t="s">
        <v>19769</v>
      </c>
      <c r="B7744" s="1" t="s">
        <v>19770</v>
      </c>
      <c r="C7744" s="1" t="s">
        <v>506</v>
      </c>
      <c r="H7744" s="1" t="s">
        <v>65</v>
      </c>
      <c r="I7744" s="1" t="s">
        <v>66</v>
      </c>
      <c r="V7744" s="1" t="s">
        <v>67</v>
      </c>
    </row>
    <row r="7745" spans="1:34">
      <c r="A7745" s="1" t="s">
        <v>19771</v>
      </c>
      <c r="B7745" s="1" t="s">
        <v>19772</v>
      </c>
      <c r="C7745" s="1" t="s">
        <v>506</v>
      </c>
      <c r="D7745" s="1">
        <v>29</v>
      </c>
      <c r="E7745" s="1">
        <v>42489</v>
      </c>
      <c r="F7745" s="1" t="s">
        <v>20332</v>
      </c>
      <c r="G7745" s="1" t="s">
        <v>72</v>
      </c>
      <c r="H7745" s="1" t="s">
        <v>65</v>
      </c>
      <c r="I7745" s="1">
        <v>0.8</v>
      </c>
      <c r="J7745" s="1" t="s">
        <v>75</v>
      </c>
      <c r="K7745" s="1">
        <v>0</v>
      </c>
      <c r="M7745" s="1">
        <v>0</v>
      </c>
      <c r="O7745" s="1">
        <v>0</v>
      </c>
      <c r="Q7745" s="1">
        <v>0</v>
      </c>
      <c r="S7745" s="1">
        <v>0</v>
      </c>
      <c r="U7745" s="1">
        <v>0</v>
      </c>
      <c r="W7745" s="1">
        <v>0</v>
      </c>
      <c r="Y7745" s="1">
        <v>0</v>
      </c>
      <c r="AA7745" s="1">
        <v>0</v>
      </c>
      <c r="AC7745" s="1">
        <v>0</v>
      </c>
      <c r="AE7745" s="1">
        <v>0</v>
      </c>
      <c r="AG7745" s="1">
        <v>1</v>
      </c>
      <c r="AH7745" s="1">
        <v>0</v>
      </c>
    </row>
    <row r="7746" spans="1:34">
      <c r="A7746" s="1" t="s">
        <v>19773</v>
      </c>
      <c r="B7746" s="1" t="s">
        <v>19774</v>
      </c>
      <c r="C7746" s="1" t="s">
        <v>731</v>
      </c>
      <c r="D7746" s="1">
        <v>3</v>
      </c>
      <c r="E7746" s="1">
        <v>44323</v>
      </c>
      <c r="F7746" s="1" t="s">
        <v>20332</v>
      </c>
      <c r="G7746" s="1" t="s">
        <v>72</v>
      </c>
      <c r="H7746" s="1" t="s">
        <v>73</v>
      </c>
      <c r="I7746" s="1">
        <v>0</v>
      </c>
      <c r="J7746" s="1" t="s">
        <v>74</v>
      </c>
      <c r="K7746" s="1">
        <v>0.5</v>
      </c>
      <c r="L7746" s="1" t="s">
        <v>75</v>
      </c>
      <c r="M7746" s="1">
        <v>0</v>
      </c>
      <c r="O7746" s="1">
        <v>0</v>
      </c>
      <c r="Q7746" s="1">
        <v>0</v>
      </c>
      <c r="S7746" s="1">
        <v>0</v>
      </c>
      <c r="U7746" s="1">
        <v>0</v>
      </c>
      <c r="W7746" s="1">
        <v>0</v>
      </c>
      <c r="Y7746" s="1">
        <v>0</v>
      </c>
      <c r="AA7746" s="1">
        <v>0</v>
      </c>
      <c r="AC7746" s="1">
        <v>0</v>
      </c>
      <c r="AE7746" s="1">
        <v>0</v>
      </c>
      <c r="AG7746" s="1">
        <v>2</v>
      </c>
      <c r="AH7746" s="1">
        <v>10000</v>
      </c>
    </row>
    <row r="7747" spans="1:34">
      <c r="A7747" s="1" t="s">
        <v>19775</v>
      </c>
      <c r="B7747" s="1" t="s">
        <v>19776</v>
      </c>
      <c r="C7747" s="1" t="s">
        <v>108</v>
      </c>
      <c r="D7747" s="1">
        <v>19</v>
      </c>
      <c r="E7747" s="1">
        <v>39217</v>
      </c>
      <c r="F7747" s="1" t="s">
        <v>20332</v>
      </c>
      <c r="G7747" s="1" t="s">
        <v>72</v>
      </c>
      <c r="H7747" s="1" t="s">
        <v>65</v>
      </c>
      <c r="I7747" s="1">
        <v>0.8</v>
      </c>
      <c r="J7747" s="1" t="s">
        <v>75</v>
      </c>
      <c r="K7747" s="1">
        <v>0</v>
      </c>
      <c r="M7747" s="1">
        <v>0</v>
      </c>
      <c r="O7747" s="1">
        <v>0</v>
      </c>
      <c r="Q7747" s="1">
        <v>0</v>
      </c>
      <c r="S7747" s="1">
        <v>0</v>
      </c>
      <c r="U7747" s="1">
        <v>0</v>
      </c>
      <c r="W7747" s="1">
        <v>0</v>
      </c>
      <c r="Y7747" s="1">
        <v>0</v>
      </c>
      <c r="AA7747" s="1">
        <v>0</v>
      </c>
      <c r="AC7747" s="1">
        <v>0</v>
      </c>
      <c r="AE7747" s="1">
        <v>0</v>
      </c>
      <c r="AG7747" s="1">
        <v>1</v>
      </c>
      <c r="AH7747" s="1">
        <v>0</v>
      </c>
    </row>
    <row r="7748" spans="1:34">
      <c r="A7748" s="1" t="s">
        <v>19777</v>
      </c>
      <c r="B7748" s="1" t="s">
        <v>19778</v>
      </c>
      <c r="C7748" s="1" t="s">
        <v>108</v>
      </c>
      <c r="D7748" s="1">
        <v>6</v>
      </c>
      <c r="E7748" s="1">
        <v>41213</v>
      </c>
      <c r="F7748" s="1" t="s">
        <v>20332</v>
      </c>
      <c r="G7748" s="1" t="s">
        <v>72</v>
      </c>
      <c r="H7748" s="1" t="s">
        <v>65</v>
      </c>
      <c r="I7748" s="1">
        <v>0.8</v>
      </c>
      <c r="J7748" s="1" t="s">
        <v>75</v>
      </c>
      <c r="K7748" s="1">
        <v>0</v>
      </c>
      <c r="M7748" s="1">
        <v>0</v>
      </c>
      <c r="O7748" s="1">
        <v>0</v>
      </c>
      <c r="Q7748" s="1">
        <v>0</v>
      </c>
      <c r="S7748" s="1">
        <v>0</v>
      </c>
      <c r="U7748" s="1">
        <v>0</v>
      </c>
      <c r="W7748" s="1">
        <v>0</v>
      </c>
      <c r="Y7748" s="1">
        <v>0</v>
      </c>
      <c r="AA7748" s="1">
        <v>0</v>
      </c>
      <c r="AC7748" s="1">
        <v>0</v>
      </c>
      <c r="AE7748" s="1">
        <v>0</v>
      </c>
      <c r="AG7748" s="1">
        <v>1</v>
      </c>
      <c r="AH7748" s="1">
        <v>0</v>
      </c>
    </row>
    <row r="7749" spans="1:34">
      <c r="A7749" s="1" t="s">
        <v>19779</v>
      </c>
      <c r="B7749" s="1" t="s">
        <v>19780</v>
      </c>
      <c r="C7749" s="1" t="s">
        <v>533</v>
      </c>
      <c r="H7749" s="1" t="s">
        <v>65</v>
      </c>
      <c r="I7749" s="1" t="s">
        <v>66</v>
      </c>
      <c r="V7749" s="1" t="s">
        <v>67</v>
      </c>
    </row>
    <row r="7750" spans="1:34">
      <c r="A7750" s="1" t="s">
        <v>19781</v>
      </c>
      <c r="B7750" s="1" t="s">
        <v>19782</v>
      </c>
      <c r="C7750" s="1" t="s">
        <v>101</v>
      </c>
      <c r="D7750" s="1">
        <v>3</v>
      </c>
      <c r="E7750" s="1">
        <v>40654</v>
      </c>
      <c r="F7750" s="1" t="s">
        <v>20332</v>
      </c>
      <c r="G7750" s="1" t="s">
        <v>72</v>
      </c>
      <c r="H7750" s="1" t="s">
        <v>65</v>
      </c>
      <c r="I7750" s="1">
        <v>0.2</v>
      </c>
      <c r="J7750" s="1" t="s">
        <v>75</v>
      </c>
      <c r="K7750" s="1">
        <v>0</v>
      </c>
      <c r="M7750" s="1">
        <v>0</v>
      </c>
      <c r="O7750" s="1">
        <v>0</v>
      </c>
      <c r="Q7750" s="1">
        <v>0</v>
      </c>
      <c r="S7750" s="1">
        <v>0</v>
      </c>
      <c r="U7750" s="1">
        <v>0</v>
      </c>
      <c r="W7750" s="1">
        <v>0</v>
      </c>
      <c r="Y7750" s="1">
        <v>0</v>
      </c>
      <c r="AA7750" s="1">
        <v>0</v>
      </c>
      <c r="AC7750" s="1">
        <v>0</v>
      </c>
      <c r="AE7750" s="1">
        <v>0</v>
      </c>
      <c r="AG7750" s="1">
        <v>1</v>
      </c>
      <c r="AH7750" s="1">
        <v>0</v>
      </c>
    </row>
    <row r="7751" spans="1:34">
      <c r="A7751" s="1" t="s">
        <v>19783</v>
      </c>
      <c r="B7751" s="1" t="s">
        <v>19784</v>
      </c>
      <c r="C7751" s="1" t="s">
        <v>903</v>
      </c>
      <c r="H7751" s="1" t="s">
        <v>65</v>
      </c>
      <c r="I7751" s="1" t="s">
        <v>66</v>
      </c>
      <c r="V7751" s="1" t="s">
        <v>67</v>
      </c>
    </row>
    <row r="7752" spans="1:34">
      <c r="A7752" s="1" t="s">
        <v>19785</v>
      </c>
      <c r="B7752" s="1" t="s">
        <v>19786</v>
      </c>
      <c r="C7752" s="1" t="s">
        <v>135</v>
      </c>
      <c r="D7752" s="1">
        <v>29</v>
      </c>
      <c r="E7752" s="1">
        <v>42682</v>
      </c>
      <c r="F7752" s="1" t="s">
        <v>20332</v>
      </c>
      <c r="G7752" s="1" t="s">
        <v>72</v>
      </c>
      <c r="H7752" s="1" t="s">
        <v>65</v>
      </c>
      <c r="I7752" s="1">
        <v>0.8</v>
      </c>
      <c r="J7752" s="1" t="s">
        <v>75</v>
      </c>
      <c r="K7752" s="1">
        <v>0</v>
      </c>
      <c r="M7752" s="1">
        <v>0</v>
      </c>
      <c r="O7752" s="1">
        <v>0</v>
      </c>
      <c r="Q7752" s="1">
        <v>0</v>
      </c>
      <c r="S7752" s="1">
        <v>0</v>
      </c>
      <c r="U7752" s="1">
        <v>0</v>
      </c>
      <c r="W7752" s="1">
        <v>0</v>
      </c>
      <c r="Y7752" s="1">
        <v>0</v>
      </c>
      <c r="AA7752" s="1">
        <v>0</v>
      </c>
      <c r="AC7752" s="1">
        <v>0</v>
      </c>
      <c r="AE7752" s="1">
        <v>0</v>
      </c>
      <c r="AG7752" s="1">
        <v>1</v>
      </c>
      <c r="AH7752" s="1">
        <v>0</v>
      </c>
    </row>
    <row r="7753" spans="1:34">
      <c r="A7753" s="1" t="s">
        <v>19787</v>
      </c>
      <c r="B7753" s="1" t="s">
        <v>19788</v>
      </c>
      <c r="C7753" s="1" t="s">
        <v>228</v>
      </c>
      <c r="D7753" s="1">
        <v>4</v>
      </c>
      <c r="E7753" s="4">
        <v>44630</v>
      </c>
      <c r="F7753" s="1" t="s">
        <v>19789</v>
      </c>
      <c r="G7753" s="1" t="s">
        <v>72</v>
      </c>
      <c r="H7753" s="1" t="s">
        <v>65</v>
      </c>
      <c r="I7753" s="1">
        <v>0.8</v>
      </c>
      <c r="J7753" s="1" t="s">
        <v>75</v>
      </c>
      <c r="K7753" s="1">
        <v>0</v>
      </c>
      <c r="M7753" s="1">
        <v>0</v>
      </c>
      <c r="O7753" s="1">
        <v>0</v>
      </c>
      <c r="Q7753" s="1">
        <v>0</v>
      </c>
      <c r="S7753" s="1">
        <v>0</v>
      </c>
      <c r="U7753" s="1">
        <v>0</v>
      </c>
      <c r="W7753" s="1">
        <v>0</v>
      </c>
      <c r="Y7753" s="1">
        <v>0</v>
      </c>
      <c r="AA7753" s="1">
        <v>0</v>
      </c>
      <c r="AC7753" s="1">
        <v>0</v>
      </c>
      <c r="AE7753" s="1">
        <v>0</v>
      </c>
      <c r="AG7753" s="1">
        <v>1</v>
      </c>
      <c r="AH7753" s="1">
        <v>0</v>
      </c>
    </row>
    <row r="7754" spans="1:34">
      <c r="A7754" s="1" t="s">
        <v>19790</v>
      </c>
      <c r="B7754" s="1" t="s">
        <v>19791</v>
      </c>
      <c r="C7754" s="1" t="s">
        <v>132</v>
      </c>
      <c r="D7754" s="1">
        <v>16</v>
      </c>
      <c r="E7754" s="1">
        <v>44711</v>
      </c>
      <c r="F7754" s="1" t="s">
        <v>20884</v>
      </c>
      <c r="G7754" s="1" t="s">
        <v>72</v>
      </c>
      <c r="H7754" s="1" t="s">
        <v>65</v>
      </c>
      <c r="I7754" s="1">
        <v>0.8</v>
      </c>
      <c r="J7754" s="1" t="s">
        <v>75</v>
      </c>
      <c r="K7754" s="1">
        <v>0</v>
      </c>
      <c r="M7754" s="1">
        <v>0</v>
      </c>
      <c r="O7754" s="1">
        <v>0</v>
      </c>
      <c r="Q7754" s="1">
        <v>0</v>
      </c>
      <c r="S7754" s="1">
        <v>0</v>
      </c>
      <c r="U7754" s="1">
        <v>0</v>
      </c>
      <c r="W7754" s="1">
        <v>0</v>
      </c>
      <c r="Y7754" s="1">
        <v>0</v>
      </c>
      <c r="AA7754" s="1">
        <v>0</v>
      </c>
      <c r="AC7754" s="1">
        <v>0</v>
      </c>
      <c r="AE7754" s="1">
        <v>0</v>
      </c>
      <c r="AG7754" s="1">
        <v>1</v>
      </c>
      <c r="AH7754" s="1">
        <v>0</v>
      </c>
    </row>
    <row r="7755" spans="1:34">
      <c r="A7755" s="1" t="s">
        <v>19792</v>
      </c>
      <c r="B7755" s="1" t="s">
        <v>19793</v>
      </c>
      <c r="C7755" s="1" t="s">
        <v>245</v>
      </c>
      <c r="D7755" s="1">
        <v>5</v>
      </c>
      <c r="E7755" s="4">
        <v>44628</v>
      </c>
      <c r="F7755" s="1" t="s">
        <v>19794</v>
      </c>
      <c r="G7755" s="1" t="s">
        <v>1003</v>
      </c>
      <c r="H7755" s="1" t="s">
        <v>65</v>
      </c>
      <c r="I7755" s="1">
        <v>0</v>
      </c>
      <c r="J7755" s="1" t="s">
        <v>75</v>
      </c>
      <c r="K7755" s="1">
        <v>0</v>
      </c>
      <c r="M7755" s="1">
        <v>0</v>
      </c>
      <c r="O7755" s="1">
        <v>0</v>
      </c>
      <c r="Q7755" s="1">
        <v>0</v>
      </c>
      <c r="S7755" s="1">
        <v>0</v>
      </c>
      <c r="U7755" s="1">
        <v>0</v>
      </c>
      <c r="W7755" s="1">
        <v>0</v>
      </c>
      <c r="Y7755" s="1">
        <v>0</v>
      </c>
      <c r="AA7755" s="1">
        <v>0</v>
      </c>
      <c r="AC7755" s="1">
        <v>0</v>
      </c>
      <c r="AE7755" s="1">
        <v>0</v>
      </c>
      <c r="AG7755" s="1">
        <v>1</v>
      </c>
      <c r="AH7755" s="1">
        <v>0</v>
      </c>
    </row>
    <row r="7756" spans="1:34">
      <c r="A7756" s="1" t="s">
        <v>19795</v>
      </c>
      <c r="B7756" s="1" t="s">
        <v>19796</v>
      </c>
      <c r="C7756" s="1" t="s">
        <v>245</v>
      </c>
      <c r="D7756" s="1">
        <v>54</v>
      </c>
      <c r="E7756" s="1">
        <v>44552</v>
      </c>
      <c r="F7756" s="1" t="s">
        <v>20885</v>
      </c>
      <c r="G7756" s="1" t="s">
        <v>72</v>
      </c>
      <c r="H7756" s="1" t="s">
        <v>65</v>
      </c>
      <c r="I7756" s="1">
        <v>0.8</v>
      </c>
      <c r="J7756" s="1" t="s">
        <v>75</v>
      </c>
      <c r="K7756" s="1">
        <v>0</v>
      </c>
      <c r="M7756" s="1">
        <v>0</v>
      </c>
      <c r="O7756" s="1">
        <v>0</v>
      </c>
      <c r="Q7756" s="1">
        <v>0</v>
      </c>
      <c r="S7756" s="1">
        <v>0</v>
      </c>
      <c r="U7756" s="1">
        <v>0</v>
      </c>
      <c r="W7756" s="1">
        <v>0</v>
      </c>
      <c r="Y7756" s="1">
        <v>0</v>
      </c>
      <c r="AA7756" s="1">
        <v>0</v>
      </c>
      <c r="AC7756" s="1">
        <v>0</v>
      </c>
      <c r="AE7756" s="1">
        <v>0</v>
      </c>
      <c r="AG7756" s="1">
        <v>1</v>
      </c>
      <c r="AH7756" s="1">
        <v>0</v>
      </c>
    </row>
    <row r="7757" spans="1:34">
      <c r="A7757" s="1" t="s">
        <v>19797</v>
      </c>
      <c r="B7757" s="1" t="s">
        <v>19798</v>
      </c>
      <c r="C7757" s="1" t="s">
        <v>245</v>
      </c>
      <c r="D7757" s="1">
        <v>4</v>
      </c>
      <c r="E7757" s="4">
        <v>44678</v>
      </c>
      <c r="F7757" s="1" t="s">
        <v>19799</v>
      </c>
      <c r="G7757" s="1" t="s">
        <v>72</v>
      </c>
      <c r="H7757" s="1" t="s">
        <v>73</v>
      </c>
      <c r="I7757" s="1">
        <v>0</v>
      </c>
      <c r="J7757" s="1" t="s">
        <v>434</v>
      </c>
      <c r="K7757" s="1">
        <v>0.8</v>
      </c>
      <c r="L7757" s="1" t="s">
        <v>75</v>
      </c>
      <c r="M7757" s="1">
        <v>0</v>
      </c>
      <c r="O7757" s="1">
        <v>0</v>
      </c>
      <c r="Q7757" s="1">
        <v>0</v>
      </c>
      <c r="S7757" s="1">
        <v>0</v>
      </c>
      <c r="U7757" s="1">
        <v>0</v>
      </c>
      <c r="W7757" s="1">
        <v>0</v>
      </c>
      <c r="Y7757" s="1">
        <v>0</v>
      </c>
      <c r="AA7757" s="1">
        <v>0</v>
      </c>
      <c r="AC7757" s="1">
        <v>0</v>
      </c>
      <c r="AE7757" s="1">
        <v>0</v>
      </c>
      <c r="AG7757" s="1">
        <v>2</v>
      </c>
      <c r="AH7757" s="1">
        <v>7500</v>
      </c>
    </row>
    <row r="7758" spans="1:34">
      <c r="A7758" s="1" t="s">
        <v>19800</v>
      </c>
      <c r="B7758" s="1" t="s">
        <v>19801</v>
      </c>
      <c r="C7758" s="1" t="s">
        <v>235</v>
      </c>
      <c r="D7758" s="1">
        <v>7</v>
      </c>
      <c r="E7758" s="1">
        <v>44336</v>
      </c>
      <c r="F7758" s="1" t="s">
        <v>20332</v>
      </c>
      <c r="G7758" s="1" t="s">
        <v>72</v>
      </c>
      <c r="H7758" s="1" t="s">
        <v>65</v>
      </c>
      <c r="I7758" s="1">
        <v>0.6</v>
      </c>
      <c r="J7758" s="1" t="s">
        <v>75</v>
      </c>
      <c r="K7758" s="1">
        <v>0</v>
      </c>
      <c r="M7758" s="1">
        <v>0</v>
      </c>
      <c r="O7758" s="1">
        <v>0</v>
      </c>
      <c r="Q7758" s="1">
        <v>0</v>
      </c>
      <c r="S7758" s="1">
        <v>0</v>
      </c>
      <c r="U7758" s="1">
        <v>0</v>
      </c>
      <c r="W7758" s="1">
        <v>0</v>
      </c>
      <c r="Y7758" s="1">
        <v>0</v>
      </c>
      <c r="AA7758" s="1">
        <v>0</v>
      </c>
      <c r="AC7758" s="1">
        <v>0</v>
      </c>
      <c r="AE7758" s="1">
        <v>0</v>
      </c>
      <c r="AG7758" s="1">
        <v>1</v>
      </c>
      <c r="AH7758" s="1">
        <v>0</v>
      </c>
    </row>
    <row r="7759" spans="1:34">
      <c r="A7759" s="1" t="s">
        <v>19802</v>
      </c>
      <c r="B7759" s="1" t="s">
        <v>19803</v>
      </c>
      <c r="C7759" s="1" t="s">
        <v>903</v>
      </c>
      <c r="D7759" s="1">
        <v>56</v>
      </c>
      <c r="E7759" s="1">
        <v>43811</v>
      </c>
      <c r="F7759" s="1" t="s">
        <v>20332</v>
      </c>
      <c r="G7759" s="1" t="s">
        <v>72</v>
      </c>
      <c r="H7759" s="1" t="s">
        <v>65</v>
      </c>
      <c r="I7759" s="1">
        <v>0.2</v>
      </c>
      <c r="J7759" s="1" t="s">
        <v>75</v>
      </c>
      <c r="K7759" s="1">
        <v>0</v>
      </c>
      <c r="M7759" s="1">
        <v>0</v>
      </c>
      <c r="O7759" s="1">
        <v>0</v>
      </c>
      <c r="Q7759" s="1">
        <v>0</v>
      </c>
      <c r="S7759" s="1">
        <v>0</v>
      </c>
      <c r="U7759" s="1">
        <v>0</v>
      </c>
      <c r="W7759" s="1">
        <v>0</v>
      </c>
      <c r="Y7759" s="1">
        <v>0</v>
      </c>
      <c r="AA7759" s="1">
        <v>0</v>
      </c>
      <c r="AC7759" s="1">
        <v>0</v>
      </c>
      <c r="AE7759" s="1">
        <v>0</v>
      </c>
      <c r="AG7759" s="1">
        <v>1</v>
      </c>
      <c r="AH7759" s="1">
        <v>0</v>
      </c>
    </row>
    <row r="7760" spans="1:34">
      <c r="A7760" s="1" t="s">
        <v>19804</v>
      </c>
      <c r="B7760" s="1" t="s">
        <v>19805</v>
      </c>
      <c r="C7760" s="1" t="s">
        <v>1199</v>
      </c>
      <c r="H7760" s="1" t="s">
        <v>65</v>
      </c>
      <c r="I7760" s="1" t="s">
        <v>66</v>
      </c>
      <c r="V7760" s="1" t="s">
        <v>67</v>
      </c>
    </row>
    <row r="7761" spans="1:34">
      <c r="A7761" s="1" t="s">
        <v>19806</v>
      </c>
      <c r="B7761" s="1" t="s">
        <v>19807</v>
      </c>
      <c r="C7761" s="1" t="s">
        <v>132</v>
      </c>
      <c r="D7761" s="1">
        <v>15</v>
      </c>
      <c r="E7761" s="4">
        <v>44677</v>
      </c>
      <c r="F7761" s="1" t="s">
        <v>19808</v>
      </c>
      <c r="G7761" s="1" t="s">
        <v>72</v>
      </c>
      <c r="H7761" s="1" t="s">
        <v>73</v>
      </c>
      <c r="I7761" s="1">
        <v>0</v>
      </c>
      <c r="J7761" s="1" t="s">
        <v>19809</v>
      </c>
      <c r="K7761" s="1">
        <v>0.8</v>
      </c>
      <c r="L7761" s="1" t="s">
        <v>75</v>
      </c>
      <c r="M7761" s="1">
        <v>0</v>
      </c>
      <c r="O7761" s="1">
        <v>0</v>
      </c>
      <c r="Q7761" s="1">
        <v>0</v>
      </c>
      <c r="S7761" s="1">
        <v>0</v>
      </c>
      <c r="U7761" s="1">
        <v>0</v>
      </c>
      <c r="W7761" s="1">
        <v>0</v>
      </c>
      <c r="Y7761" s="1">
        <v>0</v>
      </c>
      <c r="AA7761" s="1">
        <v>0</v>
      </c>
      <c r="AC7761" s="1">
        <v>0</v>
      </c>
      <c r="AE7761" s="1">
        <v>0</v>
      </c>
      <c r="AG7761" s="1">
        <v>5</v>
      </c>
      <c r="AH7761" s="1">
        <v>0</v>
      </c>
    </row>
    <row r="7762" spans="1:34">
      <c r="A7762" s="1" t="s">
        <v>19810</v>
      </c>
      <c r="B7762" s="1" t="s">
        <v>19811</v>
      </c>
      <c r="C7762" s="1" t="s">
        <v>488</v>
      </c>
      <c r="D7762" s="1">
        <v>5</v>
      </c>
      <c r="E7762" s="1">
        <v>43979</v>
      </c>
      <c r="F7762" s="1" t="s">
        <v>20332</v>
      </c>
      <c r="G7762" s="1" t="s">
        <v>72</v>
      </c>
      <c r="H7762" s="1" t="s">
        <v>65</v>
      </c>
      <c r="I7762" s="1">
        <v>0.5</v>
      </c>
      <c r="J7762" s="1" t="s">
        <v>75</v>
      </c>
      <c r="K7762" s="1">
        <v>0</v>
      </c>
      <c r="M7762" s="1">
        <v>0</v>
      </c>
      <c r="O7762" s="1">
        <v>0</v>
      </c>
      <c r="Q7762" s="1">
        <v>0</v>
      </c>
      <c r="S7762" s="1">
        <v>0</v>
      </c>
      <c r="U7762" s="1">
        <v>0</v>
      </c>
      <c r="W7762" s="1">
        <v>0</v>
      </c>
      <c r="Y7762" s="1">
        <v>0</v>
      </c>
      <c r="AA7762" s="1">
        <v>0</v>
      </c>
      <c r="AC7762" s="1">
        <v>0</v>
      </c>
      <c r="AE7762" s="1">
        <v>0</v>
      </c>
      <c r="AG7762" s="1">
        <v>1</v>
      </c>
      <c r="AH7762" s="1">
        <v>0</v>
      </c>
    </row>
    <row r="7763" spans="1:34">
      <c r="A7763" s="1" t="s">
        <v>19812</v>
      </c>
      <c r="B7763" s="1" t="s">
        <v>19813</v>
      </c>
      <c r="C7763" s="1" t="s">
        <v>245</v>
      </c>
      <c r="H7763" s="1" t="s">
        <v>65</v>
      </c>
      <c r="I7763" s="1" t="s">
        <v>66</v>
      </c>
      <c r="V7763" s="1" t="s">
        <v>67</v>
      </c>
    </row>
    <row r="7764" spans="1:34">
      <c r="A7764" s="1" t="s">
        <v>19814</v>
      </c>
      <c r="B7764" s="1" t="s">
        <v>19815</v>
      </c>
      <c r="C7764" s="1" t="s">
        <v>135</v>
      </c>
      <c r="D7764" s="1">
        <v>10</v>
      </c>
      <c r="E7764" s="1">
        <v>44284</v>
      </c>
      <c r="F7764" s="1" t="s">
        <v>20332</v>
      </c>
      <c r="G7764" s="1" t="s">
        <v>72</v>
      </c>
      <c r="H7764" s="1" t="s">
        <v>65</v>
      </c>
      <c r="I7764" s="1">
        <v>0.8</v>
      </c>
      <c r="J7764" s="1" t="s">
        <v>75</v>
      </c>
      <c r="K7764" s="1">
        <v>0</v>
      </c>
      <c r="M7764" s="1">
        <v>0</v>
      </c>
      <c r="O7764" s="1">
        <v>0</v>
      </c>
      <c r="Q7764" s="1">
        <v>0</v>
      </c>
      <c r="S7764" s="1">
        <v>0</v>
      </c>
      <c r="U7764" s="1">
        <v>0</v>
      </c>
      <c r="W7764" s="1">
        <v>0</v>
      </c>
      <c r="Y7764" s="1">
        <v>0</v>
      </c>
      <c r="AA7764" s="1">
        <v>0</v>
      </c>
      <c r="AC7764" s="1">
        <v>0</v>
      </c>
      <c r="AE7764" s="1">
        <v>0</v>
      </c>
      <c r="AG7764" s="1">
        <v>1</v>
      </c>
      <c r="AH7764" s="1">
        <v>0</v>
      </c>
    </row>
    <row r="7765" spans="1:34">
      <c r="A7765" s="1" t="s">
        <v>19816</v>
      </c>
      <c r="B7765" s="1" t="s">
        <v>19817</v>
      </c>
      <c r="C7765" s="1" t="s">
        <v>245</v>
      </c>
      <c r="D7765" s="1">
        <v>27</v>
      </c>
      <c r="E7765" s="1">
        <v>41830</v>
      </c>
      <c r="F7765" s="1" t="s">
        <v>20332</v>
      </c>
      <c r="G7765" s="1" t="s">
        <v>72</v>
      </c>
      <c r="H7765" s="1" t="s">
        <v>65</v>
      </c>
      <c r="I7765" s="1">
        <v>0.2</v>
      </c>
      <c r="J7765" s="1" t="s">
        <v>75</v>
      </c>
      <c r="K7765" s="1">
        <v>0</v>
      </c>
      <c r="M7765" s="1">
        <v>0</v>
      </c>
      <c r="O7765" s="1">
        <v>0</v>
      </c>
      <c r="Q7765" s="1">
        <v>0</v>
      </c>
      <c r="S7765" s="1">
        <v>0</v>
      </c>
      <c r="U7765" s="1">
        <v>0</v>
      </c>
      <c r="W7765" s="1">
        <v>0</v>
      </c>
      <c r="Y7765" s="1">
        <v>0</v>
      </c>
      <c r="AA7765" s="1">
        <v>0</v>
      </c>
      <c r="AC7765" s="1">
        <v>0</v>
      </c>
      <c r="AE7765" s="1">
        <v>0</v>
      </c>
      <c r="AG7765" s="1">
        <v>1</v>
      </c>
      <c r="AH7765" s="1">
        <v>0</v>
      </c>
    </row>
    <row r="7766" spans="1:34">
      <c r="A7766" s="1" t="s">
        <v>19818</v>
      </c>
      <c r="B7766" s="1" t="s">
        <v>19819</v>
      </c>
      <c r="C7766" s="1" t="s">
        <v>896</v>
      </c>
      <c r="H7766" s="1" t="s">
        <v>65</v>
      </c>
      <c r="I7766" s="1" t="s">
        <v>66</v>
      </c>
      <c r="V7766" s="1" t="s">
        <v>67</v>
      </c>
    </row>
    <row r="7767" spans="1:34">
      <c r="A7767" s="1" t="s">
        <v>19820</v>
      </c>
      <c r="B7767" s="1" t="s">
        <v>19821</v>
      </c>
      <c r="C7767" s="1" t="s">
        <v>491</v>
      </c>
      <c r="D7767" s="1">
        <v>17</v>
      </c>
      <c r="E7767" s="4">
        <v>44711</v>
      </c>
      <c r="F7767" s="1" t="s">
        <v>19822</v>
      </c>
      <c r="G7767" s="1" t="s">
        <v>80</v>
      </c>
      <c r="H7767" s="1" t="s">
        <v>73</v>
      </c>
      <c r="I7767" s="1">
        <v>0</v>
      </c>
      <c r="J7767" s="1" t="s">
        <v>19823</v>
      </c>
      <c r="K7767" s="1">
        <v>0.8</v>
      </c>
      <c r="L7767" s="1" t="s">
        <v>75</v>
      </c>
      <c r="M7767" s="1">
        <v>0</v>
      </c>
      <c r="O7767" s="1">
        <v>0</v>
      </c>
      <c r="Q7767" s="1">
        <v>0</v>
      </c>
      <c r="S7767" s="1">
        <v>0</v>
      </c>
      <c r="U7767" s="1">
        <v>0</v>
      </c>
      <c r="W7767" s="1">
        <v>0</v>
      </c>
      <c r="Y7767" s="1">
        <v>0</v>
      </c>
      <c r="AA7767" s="1">
        <v>0</v>
      </c>
      <c r="AC7767" s="1">
        <v>0</v>
      </c>
      <c r="AE7767" s="1">
        <v>0</v>
      </c>
      <c r="AG7767" s="1">
        <v>2</v>
      </c>
      <c r="AH7767" s="1">
        <v>3000</v>
      </c>
    </row>
    <row r="7768" spans="1:34">
      <c r="A7768" s="1" t="s">
        <v>19824</v>
      </c>
      <c r="B7768" s="1" t="s">
        <v>19825</v>
      </c>
      <c r="C7768" s="1" t="s">
        <v>135</v>
      </c>
      <c r="D7768" s="1">
        <v>21</v>
      </c>
      <c r="E7768" s="1">
        <v>42489</v>
      </c>
      <c r="F7768" s="1" t="s">
        <v>20332</v>
      </c>
      <c r="G7768" s="1" t="s">
        <v>72</v>
      </c>
      <c r="H7768" s="1" t="s">
        <v>65</v>
      </c>
      <c r="I7768" s="1">
        <v>0.4</v>
      </c>
      <c r="J7768" s="1" t="s">
        <v>75</v>
      </c>
      <c r="K7768" s="1">
        <v>0</v>
      </c>
      <c r="M7768" s="1">
        <v>0</v>
      </c>
      <c r="O7768" s="1">
        <v>0</v>
      </c>
      <c r="Q7768" s="1">
        <v>0</v>
      </c>
      <c r="S7768" s="1">
        <v>0</v>
      </c>
      <c r="U7768" s="1">
        <v>0</v>
      </c>
      <c r="W7768" s="1">
        <v>0</v>
      </c>
      <c r="Y7768" s="1">
        <v>0</v>
      </c>
      <c r="AA7768" s="1">
        <v>0</v>
      </c>
      <c r="AC7768" s="1">
        <v>0</v>
      </c>
      <c r="AE7768" s="1">
        <v>0</v>
      </c>
      <c r="AG7768" s="1">
        <v>1</v>
      </c>
      <c r="AH7768" s="1">
        <v>0</v>
      </c>
    </row>
    <row r="7769" spans="1:34">
      <c r="A7769" s="1" t="s">
        <v>19826</v>
      </c>
      <c r="B7769" s="1" t="s">
        <v>19827</v>
      </c>
      <c r="C7769" s="1" t="s">
        <v>903</v>
      </c>
      <c r="D7769" s="1">
        <v>11</v>
      </c>
      <c r="E7769" s="1">
        <v>44286</v>
      </c>
      <c r="F7769" s="1" t="s">
        <v>20332</v>
      </c>
      <c r="G7769" s="1" t="s">
        <v>72</v>
      </c>
      <c r="H7769" s="1" t="s">
        <v>65</v>
      </c>
      <c r="I7769" s="1">
        <v>0.2</v>
      </c>
      <c r="J7769" s="1" t="s">
        <v>75</v>
      </c>
      <c r="K7769" s="1">
        <v>0</v>
      </c>
      <c r="M7769" s="1">
        <v>0</v>
      </c>
      <c r="O7769" s="1">
        <v>0</v>
      </c>
      <c r="Q7769" s="1">
        <v>0</v>
      </c>
      <c r="S7769" s="1">
        <v>0</v>
      </c>
      <c r="U7769" s="1">
        <v>0</v>
      </c>
      <c r="W7769" s="1">
        <v>0</v>
      </c>
      <c r="Y7769" s="1">
        <v>0</v>
      </c>
      <c r="AA7769" s="1">
        <v>0</v>
      </c>
      <c r="AC7769" s="1">
        <v>0</v>
      </c>
      <c r="AE7769" s="1">
        <v>0</v>
      </c>
      <c r="AG7769" s="1">
        <v>1</v>
      </c>
      <c r="AH7769" s="1">
        <v>0</v>
      </c>
    </row>
    <row r="7770" spans="1:34">
      <c r="A7770" s="1" t="s">
        <v>19828</v>
      </c>
      <c r="B7770" s="1" t="s">
        <v>19829</v>
      </c>
      <c r="C7770" s="1" t="s">
        <v>132</v>
      </c>
      <c r="D7770" s="1">
        <v>16</v>
      </c>
      <c r="E7770" s="4">
        <v>44712</v>
      </c>
      <c r="F7770" s="1" t="s">
        <v>19830</v>
      </c>
      <c r="G7770" s="1" t="s">
        <v>72</v>
      </c>
      <c r="H7770" s="1" t="s">
        <v>73</v>
      </c>
      <c r="I7770" s="1">
        <v>0</v>
      </c>
      <c r="J7770" s="1" t="s">
        <v>6216</v>
      </c>
      <c r="K7770" s="1">
        <v>0.8</v>
      </c>
      <c r="L7770" s="1" t="s">
        <v>75</v>
      </c>
      <c r="M7770" s="1">
        <v>0</v>
      </c>
      <c r="O7770" s="1">
        <v>0</v>
      </c>
      <c r="Q7770" s="1">
        <v>0</v>
      </c>
      <c r="S7770" s="1">
        <v>0</v>
      </c>
      <c r="U7770" s="1">
        <v>0</v>
      </c>
      <c r="W7770" s="1">
        <v>0</v>
      </c>
      <c r="Y7770" s="1">
        <v>0</v>
      </c>
      <c r="AA7770" s="1">
        <v>0</v>
      </c>
      <c r="AC7770" s="1">
        <v>0</v>
      </c>
      <c r="AE7770" s="1">
        <v>0</v>
      </c>
      <c r="AG7770" s="1">
        <v>2</v>
      </c>
      <c r="AH7770" s="1">
        <v>7000</v>
      </c>
    </row>
    <row r="7771" spans="1:34">
      <c r="A7771" s="1" t="s">
        <v>19831</v>
      </c>
      <c r="B7771" s="1" t="s">
        <v>19832</v>
      </c>
      <c r="C7771" s="1" t="s">
        <v>245</v>
      </c>
      <c r="H7771" s="1" t="s">
        <v>65</v>
      </c>
      <c r="I7771" s="1" t="s">
        <v>66</v>
      </c>
      <c r="V7771" s="1" t="s">
        <v>67</v>
      </c>
    </row>
    <row r="7772" spans="1:34">
      <c r="A7772" s="1" t="s">
        <v>19833</v>
      </c>
      <c r="B7772" s="1" t="s">
        <v>19834</v>
      </c>
      <c r="C7772" s="1" t="s">
        <v>903</v>
      </c>
      <c r="D7772" s="1">
        <v>8</v>
      </c>
      <c r="E7772" s="4">
        <v>44600</v>
      </c>
      <c r="F7772" s="1" t="s">
        <v>19835</v>
      </c>
      <c r="G7772" s="1" t="s">
        <v>72</v>
      </c>
      <c r="H7772" s="1" t="s">
        <v>65</v>
      </c>
      <c r="I7772" s="1">
        <v>0.2</v>
      </c>
      <c r="J7772" s="1" t="s">
        <v>75</v>
      </c>
      <c r="K7772" s="1">
        <v>0</v>
      </c>
      <c r="M7772" s="1">
        <v>0</v>
      </c>
      <c r="O7772" s="1">
        <v>0</v>
      </c>
      <c r="Q7772" s="1">
        <v>0</v>
      </c>
      <c r="S7772" s="1">
        <v>0</v>
      </c>
      <c r="U7772" s="1">
        <v>0</v>
      </c>
      <c r="W7772" s="1">
        <v>0</v>
      </c>
      <c r="Y7772" s="1">
        <v>0</v>
      </c>
      <c r="AA7772" s="1">
        <v>0</v>
      </c>
      <c r="AC7772" s="1">
        <v>0</v>
      </c>
      <c r="AE7772" s="1">
        <v>0</v>
      </c>
      <c r="AG7772" s="1">
        <v>1</v>
      </c>
      <c r="AH7772" s="1">
        <v>0</v>
      </c>
    </row>
    <row r="7773" spans="1:34">
      <c r="A7773" s="1" t="s">
        <v>19836</v>
      </c>
      <c r="B7773" s="1" t="s">
        <v>19837</v>
      </c>
      <c r="C7773" s="1" t="s">
        <v>245</v>
      </c>
      <c r="H7773" s="1" t="s">
        <v>65</v>
      </c>
      <c r="I7773" s="1" t="s">
        <v>66</v>
      </c>
      <c r="V7773" s="1" t="s">
        <v>67</v>
      </c>
    </row>
    <row r="7774" spans="1:34">
      <c r="A7774" s="1" t="s">
        <v>19838</v>
      </c>
      <c r="B7774" s="1" t="s">
        <v>19839</v>
      </c>
      <c r="C7774" s="1" t="s">
        <v>129</v>
      </c>
      <c r="D7774" s="1">
        <v>37</v>
      </c>
      <c r="E7774" s="1">
        <v>39812</v>
      </c>
      <c r="F7774" s="1" t="s">
        <v>20332</v>
      </c>
      <c r="G7774" s="1" t="s">
        <v>72</v>
      </c>
      <c r="H7774" s="1" t="s">
        <v>73</v>
      </c>
      <c r="I7774" s="1">
        <v>0</v>
      </c>
      <c r="J7774" s="1" t="s">
        <v>434</v>
      </c>
      <c r="K7774" s="1">
        <v>0.8</v>
      </c>
      <c r="L7774" s="1" t="s">
        <v>75</v>
      </c>
      <c r="M7774" s="1">
        <v>0</v>
      </c>
      <c r="O7774" s="1">
        <v>0</v>
      </c>
      <c r="Q7774" s="1">
        <v>0</v>
      </c>
      <c r="S7774" s="1">
        <v>0</v>
      </c>
      <c r="U7774" s="1">
        <v>0</v>
      </c>
      <c r="W7774" s="1">
        <v>0</v>
      </c>
      <c r="Y7774" s="1">
        <v>0</v>
      </c>
      <c r="AA7774" s="1">
        <v>0</v>
      </c>
      <c r="AC7774" s="1">
        <v>0</v>
      </c>
      <c r="AE7774" s="1">
        <v>0</v>
      </c>
      <c r="AG7774" s="1">
        <v>2</v>
      </c>
      <c r="AH7774" s="1">
        <v>7500</v>
      </c>
    </row>
    <row r="7775" spans="1:34">
      <c r="A7775" s="1" t="s">
        <v>19840</v>
      </c>
      <c r="B7775" s="1" t="s">
        <v>19841</v>
      </c>
      <c r="C7775" s="1" t="s">
        <v>228</v>
      </c>
      <c r="D7775" s="1">
        <v>70</v>
      </c>
      <c r="E7775" s="1">
        <v>40907</v>
      </c>
      <c r="F7775" s="1" t="s">
        <v>20332</v>
      </c>
      <c r="G7775" s="1" t="s">
        <v>72</v>
      </c>
      <c r="H7775" s="1" t="s">
        <v>65</v>
      </c>
      <c r="I7775" s="1">
        <v>0.8</v>
      </c>
      <c r="J7775" s="1" t="s">
        <v>75</v>
      </c>
      <c r="K7775" s="1">
        <v>0</v>
      </c>
      <c r="M7775" s="1">
        <v>0</v>
      </c>
      <c r="O7775" s="1">
        <v>0</v>
      </c>
      <c r="Q7775" s="1">
        <v>0</v>
      </c>
      <c r="S7775" s="1">
        <v>0</v>
      </c>
      <c r="U7775" s="1">
        <v>0</v>
      </c>
      <c r="W7775" s="1">
        <v>0</v>
      </c>
      <c r="Y7775" s="1">
        <v>0</v>
      </c>
      <c r="AA7775" s="1">
        <v>0</v>
      </c>
      <c r="AC7775" s="1">
        <v>0</v>
      </c>
      <c r="AE7775" s="1">
        <v>0</v>
      </c>
      <c r="AG7775" s="1">
        <v>1</v>
      </c>
      <c r="AH7775" s="1">
        <v>0</v>
      </c>
    </row>
    <row r="7776" spans="1:34">
      <c r="A7776" s="1" t="s">
        <v>19842</v>
      </c>
      <c r="B7776" s="1" t="s">
        <v>19843</v>
      </c>
      <c r="C7776" s="1" t="s">
        <v>228</v>
      </c>
      <c r="D7776" s="1">
        <v>113</v>
      </c>
      <c r="E7776" s="4">
        <v>44553</v>
      </c>
      <c r="F7776" s="1" t="s">
        <v>19844</v>
      </c>
      <c r="G7776" s="1" t="s">
        <v>80</v>
      </c>
      <c r="H7776" s="1" t="s">
        <v>73</v>
      </c>
      <c r="I7776" s="1">
        <v>0</v>
      </c>
      <c r="J7776" s="1" t="s">
        <v>266</v>
      </c>
      <c r="K7776" s="1">
        <v>0.8</v>
      </c>
      <c r="L7776" s="1" t="s">
        <v>75</v>
      </c>
      <c r="M7776" s="1">
        <v>0</v>
      </c>
      <c r="O7776" s="1">
        <v>0</v>
      </c>
      <c r="Q7776" s="1">
        <v>0</v>
      </c>
      <c r="S7776" s="1">
        <v>0</v>
      </c>
      <c r="U7776" s="1">
        <v>0</v>
      </c>
      <c r="W7776" s="1">
        <v>0</v>
      </c>
      <c r="Y7776" s="1">
        <v>0</v>
      </c>
      <c r="AA7776" s="1">
        <v>0</v>
      </c>
      <c r="AC7776" s="1">
        <v>0</v>
      </c>
      <c r="AE7776" s="1">
        <v>0</v>
      </c>
      <c r="AG7776" s="1">
        <v>2</v>
      </c>
      <c r="AH7776" s="1">
        <v>13499.99</v>
      </c>
    </row>
    <row r="7777" spans="1:34">
      <c r="A7777" s="1" t="s">
        <v>19845</v>
      </c>
      <c r="B7777" s="1" t="s">
        <v>19846</v>
      </c>
      <c r="C7777" s="1" t="s">
        <v>1232</v>
      </c>
      <c r="D7777" s="1">
        <v>25</v>
      </c>
      <c r="E7777" s="1">
        <v>42215</v>
      </c>
      <c r="F7777" s="1" t="s">
        <v>20332</v>
      </c>
      <c r="G7777" s="1" t="s">
        <v>72</v>
      </c>
      <c r="H7777" s="1" t="s">
        <v>65</v>
      </c>
      <c r="I7777" s="1">
        <v>0.8</v>
      </c>
      <c r="J7777" s="1" t="s">
        <v>75</v>
      </c>
      <c r="K7777" s="1">
        <v>0</v>
      </c>
      <c r="M7777" s="1">
        <v>0</v>
      </c>
      <c r="O7777" s="1">
        <v>0</v>
      </c>
      <c r="Q7777" s="1">
        <v>0</v>
      </c>
      <c r="S7777" s="1">
        <v>0</v>
      </c>
      <c r="U7777" s="1">
        <v>0</v>
      </c>
      <c r="W7777" s="1">
        <v>0</v>
      </c>
      <c r="Y7777" s="1">
        <v>0</v>
      </c>
      <c r="AA7777" s="1">
        <v>0</v>
      </c>
      <c r="AC7777" s="1">
        <v>0</v>
      </c>
      <c r="AE7777" s="1">
        <v>0</v>
      </c>
      <c r="AG7777" s="1">
        <v>1</v>
      </c>
      <c r="AH7777" s="1">
        <v>0</v>
      </c>
    </row>
    <row r="7778" spans="1:34">
      <c r="A7778" s="1" t="s">
        <v>19847</v>
      </c>
      <c r="B7778" s="1" t="s">
        <v>19848</v>
      </c>
      <c r="C7778" s="1" t="s">
        <v>64</v>
      </c>
      <c r="D7778" s="1">
        <v>7</v>
      </c>
      <c r="E7778" s="1">
        <v>44286</v>
      </c>
      <c r="F7778" s="1" t="s">
        <v>20332</v>
      </c>
      <c r="G7778" s="1" t="s">
        <v>72</v>
      </c>
      <c r="H7778" s="1" t="s">
        <v>73</v>
      </c>
      <c r="I7778" s="1">
        <v>0</v>
      </c>
      <c r="J7778" s="1" t="s">
        <v>74</v>
      </c>
      <c r="K7778" s="1">
        <v>0.6</v>
      </c>
      <c r="L7778" s="1" t="s">
        <v>75</v>
      </c>
      <c r="M7778" s="1">
        <v>0</v>
      </c>
      <c r="O7778" s="1">
        <v>0</v>
      </c>
      <c r="Q7778" s="1">
        <v>0</v>
      </c>
      <c r="S7778" s="1">
        <v>0</v>
      </c>
      <c r="U7778" s="1">
        <v>0</v>
      </c>
      <c r="W7778" s="1">
        <v>0</v>
      </c>
      <c r="Y7778" s="1">
        <v>0</v>
      </c>
      <c r="AA7778" s="1">
        <v>0</v>
      </c>
      <c r="AC7778" s="1">
        <v>0</v>
      </c>
      <c r="AE7778" s="1">
        <v>0</v>
      </c>
      <c r="AG7778" s="1">
        <v>2</v>
      </c>
      <c r="AH7778" s="1">
        <v>10000</v>
      </c>
    </row>
    <row r="7779" spans="1:34">
      <c r="A7779" s="1" t="s">
        <v>19849</v>
      </c>
      <c r="B7779" s="1" t="s">
        <v>19850</v>
      </c>
      <c r="C7779" s="1" t="s">
        <v>245</v>
      </c>
      <c r="D7779" s="1">
        <v>17</v>
      </c>
      <c r="E7779" s="4">
        <v>44715</v>
      </c>
      <c r="F7779" s="1" t="s">
        <v>19851</v>
      </c>
      <c r="G7779" s="1" t="s">
        <v>72</v>
      </c>
      <c r="H7779" s="1" t="s">
        <v>73</v>
      </c>
      <c r="I7779" s="1">
        <v>0</v>
      </c>
      <c r="J7779" s="1" t="s">
        <v>81</v>
      </c>
      <c r="K7779" s="1">
        <v>0.5</v>
      </c>
      <c r="L7779" s="1" t="s">
        <v>75</v>
      </c>
      <c r="M7779" s="1">
        <v>0</v>
      </c>
      <c r="O7779" s="1">
        <v>0</v>
      </c>
      <c r="Q7779" s="1">
        <v>0</v>
      </c>
      <c r="S7779" s="1">
        <v>0</v>
      </c>
      <c r="U7779" s="1">
        <v>0</v>
      </c>
      <c r="W7779" s="1">
        <v>0</v>
      </c>
      <c r="Y7779" s="1">
        <v>0</v>
      </c>
      <c r="AA7779" s="1">
        <v>0</v>
      </c>
      <c r="AC7779" s="1">
        <v>0</v>
      </c>
      <c r="AE7779" s="1">
        <v>0</v>
      </c>
      <c r="AG7779" s="1">
        <v>2</v>
      </c>
      <c r="AH7779" s="1">
        <v>15000</v>
      </c>
    </row>
    <row r="7780" spans="1:34">
      <c r="A7780" s="1" t="s">
        <v>19852</v>
      </c>
      <c r="B7780" s="1" t="s">
        <v>19853</v>
      </c>
      <c r="C7780" s="1" t="s">
        <v>255</v>
      </c>
      <c r="D7780" s="1">
        <v>35</v>
      </c>
      <c r="E7780" s="1">
        <v>44195</v>
      </c>
      <c r="F7780" s="1" t="s">
        <v>20332</v>
      </c>
      <c r="G7780" s="1" t="s">
        <v>72</v>
      </c>
      <c r="H7780" s="1" t="s">
        <v>65</v>
      </c>
      <c r="I7780" s="1">
        <v>0.75</v>
      </c>
      <c r="J7780" s="1" t="s">
        <v>75</v>
      </c>
      <c r="K7780" s="1">
        <v>0</v>
      </c>
      <c r="M7780" s="1">
        <v>0</v>
      </c>
      <c r="O7780" s="1">
        <v>0</v>
      </c>
      <c r="Q7780" s="1">
        <v>0</v>
      </c>
      <c r="S7780" s="1">
        <v>0</v>
      </c>
      <c r="U7780" s="1">
        <v>0</v>
      </c>
      <c r="W7780" s="1">
        <v>0</v>
      </c>
      <c r="Y7780" s="1">
        <v>0</v>
      </c>
      <c r="AA7780" s="1">
        <v>0</v>
      </c>
      <c r="AC7780" s="1">
        <v>0</v>
      </c>
      <c r="AE7780" s="1">
        <v>0</v>
      </c>
      <c r="AG7780" s="1">
        <v>1</v>
      </c>
      <c r="AH7780" s="1">
        <v>0</v>
      </c>
    </row>
    <row r="7781" spans="1:34">
      <c r="A7781" s="1" t="s">
        <v>19854</v>
      </c>
      <c r="B7781" s="1" t="s">
        <v>19855</v>
      </c>
      <c r="C7781" s="1" t="s">
        <v>360</v>
      </c>
      <c r="H7781" s="1" t="s">
        <v>65</v>
      </c>
      <c r="I7781" s="1" t="s">
        <v>66</v>
      </c>
      <c r="V7781" s="1" t="s">
        <v>67</v>
      </c>
    </row>
    <row r="7782" spans="1:34">
      <c r="A7782" s="1" t="s">
        <v>19856</v>
      </c>
      <c r="B7782" s="1" t="s">
        <v>19857</v>
      </c>
      <c r="C7782" s="1" t="s">
        <v>779</v>
      </c>
      <c r="D7782" s="1">
        <v>60</v>
      </c>
      <c r="E7782" s="4">
        <v>44530</v>
      </c>
      <c r="F7782" s="1" t="s">
        <v>19858</v>
      </c>
      <c r="G7782" s="1" t="s">
        <v>745</v>
      </c>
      <c r="H7782" s="1" t="s">
        <v>73</v>
      </c>
      <c r="I7782" s="1">
        <v>0</v>
      </c>
      <c r="J7782" s="1" t="s">
        <v>81</v>
      </c>
      <c r="K7782" s="1">
        <v>0.8</v>
      </c>
      <c r="L7782" s="1" t="s">
        <v>75</v>
      </c>
      <c r="M7782" s="1">
        <v>0</v>
      </c>
      <c r="O7782" s="1">
        <v>0</v>
      </c>
      <c r="Q7782" s="1">
        <v>0</v>
      </c>
      <c r="S7782" s="1">
        <v>0</v>
      </c>
      <c r="U7782" s="1">
        <v>0</v>
      </c>
      <c r="W7782" s="1">
        <v>0</v>
      </c>
      <c r="Y7782" s="1">
        <v>0</v>
      </c>
      <c r="AA7782" s="1">
        <v>0</v>
      </c>
      <c r="AC7782" s="1">
        <v>0</v>
      </c>
      <c r="AE7782" s="1">
        <v>0</v>
      </c>
      <c r="AG7782" s="1">
        <v>2</v>
      </c>
      <c r="AH7782" s="1">
        <v>15000</v>
      </c>
    </row>
    <row r="7783" spans="1:34">
      <c r="A7783" s="1" t="s">
        <v>19859</v>
      </c>
      <c r="B7783" s="1" t="s">
        <v>19860</v>
      </c>
      <c r="C7783" s="1" t="s">
        <v>228</v>
      </c>
      <c r="D7783" s="1">
        <v>6</v>
      </c>
      <c r="E7783" s="4">
        <v>44644</v>
      </c>
      <c r="F7783" s="1" t="s">
        <v>19861</v>
      </c>
      <c r="G7783" s="1" t="s">
        <v>72</v>
      </c>
      <c r="H7783" s="1" t="s">
        <v>65</v>
      </c>
      <c r="I7783" s="1">
        <v>0.8</v>
      </c>
      <c r="J7783" s="1" t="s">
        <v>75</v>
      </c>
      <c r="K7783" s="1">
        <v>0</v>
      </c>
      <c r="M7783" s="1">
        <v>0</v>
      </c>
      <c r="O7783" s="1">
        <v>0</v>
      </c>
      <c r="Q7783" s="1">
        <v>0</v>
      </c>
      <c r="S7783" s="1">
        <v>0</v>
      </c>
      <c r="U7783" s="1">
        <v>0</v>
      </c>
      <c r="W7783" s="1">
        <v>0</v>
      </c>
      <c r="Y7783" s="1">
        <v>0</v>
      </c>
      <c r="AA7783" s="1">
        <v>0</v>
      </c>
      <c r="AC7783" s="1">
        <v>0</v>
      </c>
      <c r="AE7783" s="1">
        <v>0</v>
      </c>
      <c r="AG7783" s="1">
        <v>1</v>
      </c>
      <c r="AH7783" s="1">
        <v>0</v>
      </c>
    </row>
    <row r="7784" spans="1:34">
      <c r="A7784" s="1" t="s">
        <v>19862</v>
      </c>
      <c r="B7784" s="1" t="s">
        <v>19863</v>
      </c>
      <c r="C7784" s="1" t="s">
        <v>327</v>
      </c>
      <c r="D7784" s="1">
        <v>38</v>
      </c>
      <c r="E7784" s="1">
        <v>43826</v>
      </c>
      <c r="F7784" s="1" t="s">
        <v>20332</v>
      </c>
      <c r="G7784" s="1" t="s">
        <v>72</v>
      </c>
      <c r="H7784" s="1" t="s">
        <v>73</v>
      </c>
      <c r="I7784" s="1">
        <v>0</v>
      </c>
      <c r="J7784" s="1" t="s">
        <v>81</v>
      </c>
      <c r="K7784" s="1">
        <v>0.6</v>
      </c>
      <c r="L7784" s="1" t="s">
        <v>75</v>
      </c>
      <c r="M7784" s="1">
        <v>0</v>
      </c>
      <c r="O7784" s="1">
        <v>0</v>
      </c>
      <c r="Q7784" s="1">
        <v>0</v>
      </c>
      <c r="S7784" s="1">
        <v>0</v>
      </c>
      <c r="U7784" s="1">
        <v>0</v>
      </c>
      <c r="W7784" s="1">
        <v>0</v>
      </c>
      <c r="Y7784" s="1">
        <v>0</v>
      </c>
      <c r="AA7784" s="1">
        <v>0</v>
      </c>
      <c r="AC7784" s="1">
        <v>0</v>
      </c>
      <c r="AE7784" s="1">
        <v>0</v>
      </c>
      <c r="AG7784" s="1">
        <v>2</v>
      </c>
      <c r="AH7784" s="1">
        <v>15000</v>
      </c>
    </row>
    <row r="7785" spans="1:34">
      <c r="A7785" s="1" t="s">
        <v>19864</v>
      </c>
      <c r="B7785" s="1" t="s">
        <v>19865</v>
      </c>
      <c r="C7785" s="1" t="s">
        <v>152</v>
      </c>
      <c r="D7785" s="1">
        <v>9</v>
      </c>
      <c r="E7785" s="4">
        <v>44664</v>
      </c>
      <c r="F7785" s="1" t="s">
        <v>19866</v>
      </c>
      <c r="G7785" s="1" t="s">
        <v>80</v>
      </c>
      <c r="H7785" s="1" t="s">
        <v>73</v>
      </c>
      <c r="I7785" s="1">
        <v>0.5</v>
      </c>
      <c r="J7785" s="1" t="s">
        <v>82</v>
      </c>
      <c r="K7785" s="1">
        <v>0.8</v>
      </c>
      <c r="L7785" s="1" t="s">
        <v>83</v>
      </c>
      <c r="M7785" s="1">
        <v>0.8</v>
      </c>
      <c r="N7785" s="1" t="s">
        <v>84</v>
      </c>
      <c r="O7785" s="1">
        <v>0.8</v>
      </c>
      <c r="P7785" s="1" t="s">
        <v>85</v>
      </c>
      <c r="Q7785" s="1">
        <v>0</v>
      </c>
      <c r="S7785" s="1">
        <v>0</v>
      </c>
      <c r="U7785" s="1">
        <v>0</v>
      </c>
      <c r="W7785" s="1">
        <v>0</v>
      </c>
      <c r="Y7785" s="1">
        <v>0</v>
      </c>
      <c r="AA7785" s="1">
        <v>0</v>
      </c>
      <c r="AC7785" s="1">
        <v>0</v>
      </c>
      <c r="AE7785" s="1">
        <v>0</v>
      </c>
      <c r="AG7785" s="1">
        <v>3</v>
      </c>
      <c r="AH7785" s="1">
        <v>0</v>
      </c>
    </row>
    <row r="7786" spans="1:34">
      <c r="A7786" s="1" t="s">
        <v>19867</v>
      </c>
      <c r="B7786" s="1" t="s">
        <v>19868</v>
      </c>
      <c r="C7786" s="1" t="s">
        <v>360</v>
      </c>
      <c r="H7786" s="1" t="s">
        <v>65</v>
      </c>
      <c r="I7786" s="1" t="s">
        <v>66</v>
      </c>
      <c r="V7786" s="1" t="s">
        <v>67</v>
      </c>
    </row>
    <row r="7787" spans="1:34">
      <c r="A7787" s="1" t="s">
        <v>19869</v>
      </c>
      <c r="B7787" s="1" t="s">
        <v>19870</v>
      </c>
      <c r="C7787" s="1" t="s">
        <v>360</v>
      </c>
      <c r="H7787" s="1" t="s">
        <v>65</v>
      </c>
      <c r="I7787" s="1" t="s">
        <v>66</v>
      </c>
      <c r="V7787" s="1" t="s">
        <v>67</v>
      </c>
    </row>
    <row r="7788" spans="1:34">
      <c r="A7788" s="1" t="s">
        <v>19871</v>
      </c>
      <c r="B7788" s="1" t="s">
        <v>19872</v>
      </c>
      <c r="C7788" s="1" t="s">
        <v>423</v>
      </c>
      <c r="D7788" s="1">
        <v>4</v>
      </c>
      <c r="E7788" s="4">
        <v>44699</v>
      </c>
      <c r="F7788" s="1" t="s">
        <v>19873</v>
      </c>
      <c r="G7788" s="1" t="s">
        <v>80</v>
      </c>
      <c r="H7788" s="1" t="s">
        <v>73</v>
      </c>
      <c r="I7788" s="1">
        <v>0</v>
      </c>
      <c r="J7788" s="1" t="s">
        <v>1490</v>
      </c>
      <c r="K7788" s="1">
        <v>0.8</v>
      </c>
      <c r="L7788" s="1" t="s">
        <v>75</v>
      </c>
      <c r="M7788" s="1">
        <v>0</v>
      </c>
      <c r="O7788" s="1">
        <v>0</v>
      </c>
      <c r="Q7788" s="1">
        <v>0</v>
      </c>
      <c r="S7788" s="1">
        <v>0</v>
      </c>
      <c r="U7788" s="1">
        <v>0</v>
      </c>
      <c r="W7788" s="1">
        <v>0</v>
      </c>
      <c r="Y7788" s="1">
        <v>0</v>
      </c>
      <c r="AA7788" s="1">
        <v>0</v>
      </c>
      <c r="AC7788" s="1">
        <v>0</v>
      </c>
      <c r="AE7788" s="1">
        <v>0</v>
      </c>
      <c r="AG7788" s="1">
        <v>2</v>
      </c>
      <c r="AH7788" s="1">
        <v>5000</v>
      </c>
    </row>
    <row r="7789" spans="1:34">
      <c r="A7789" s="1" t="s">
        <v>19874</v>
      </c>
      <c r="B7789" s="1" t="s">
        <v>19875</v>
      </c>
      <c r="C7789" s="1" t="s">
        <v>259</v>
      </c>
      <c r="D7789" s="1">
        <v>37</v>
      </c>
      <c r="E7789" s="1">
        <v>43091</v>
      </c>
      <c r="F7789" s="1" t="s">
        <v>20332</v>
      </c>
      <c r="G7789" s="1" t="s">
        <v>72</v>
      </c>
      <c r="H7789" s="1" t="s">
        <v>73</v>
      </c>
      <c r="I7789" s="1">
        <v>0</v>
      </c>
      <c r="J7789" s="1" t="s">
        <v>968</v>
      </c>
      <c r="K7789" s="1">
        <v>0.7</v>
      </c>
      <c r="L7789" s="1" t="s">
        <v>75</v>
      </c>
      <c r="M7789" s="1">
        <v>0</v>
      </c>
      <c r="O7789" s="1">
        <v>0</v>
      </c>
      <c r="Q7789" s="1">
        <v>0</v>
      </c>
      <c r="S7789" s="1">
        <v>0</v>
      </c>
      <c r="U7789" s="1">
        <v>0</v>
      </c>
      <c r="W7789" s="1">
        <v>0</v>
      </c>
      <c r="Y7789" s="1">
        <v>0</v>
      </c>
      <c r="AA7789" s="1">
        <v>0</v>
      </c>
      <c r="AC7789" s="1">
        <v>0</v>
      </c>
      <c r="AE7789" s="1">
        <v>0</v>
      </c>
      <c r="AG7789" s="1">
        <v>2</v>
      </c>
      <c r="AH7789" s="1">
        <v>16999.990000000002</v>
      </c>
    </row>
    <row r="7790" spans="1:34">
      <c r="A7790" s="1" t="s">
        <v>19876</v>
      </c>
      <c r="B7790" s="1" t="s">
        <v>19877</v>
      </c>
      <c r="C7790" s="1" t="s">
        <v>327</v>
      </c>
      <c r="D7790" s="1">
        <v>3</v>
      </c>
      <c r="E7790" s="4">
        <v>44641</v>
      </c>
      <c r="F7790" s="1" t="s">
        <v>19878</v>
      </c>
      <c r="G7790" s="1" t="s">
        <v>72</v>
      </c>
      <c r="H7790" s="1" t="s">
        <v>65</v>
      </c>
      <c r="I7790" s="1">
        <v>0.7</v>
      </c>
      <c r="J7790" s="1" t="s">
        <v>75</v>
      </c>
      <c r="K7790" s="1">
        <v>0</v>
      </c>
      <c r="M7790" s="1">
        <v>0</v>
      </c>
      <c r="O7790" s="1">
        <v>0</v>
      </c>
      <c r="Q7790" s="1">
        <v>0</v>
      </c>
      <c r="S7790" s="1">
        <v>0</v>
      </c>
      <c r="U7790" s="1">
        <v>0</v>
      </c>
      <c r="W7790" s="1">
        <v>0</v>
      </c>
      <c r="Y7790" s="1">
        <v>0</v>
      </c>
      <c r="AA7790" s="1">
        <v>0</v>
      </c>
      <c r="AC7790" s="1">
        <v>0</v>
      </c>
      <c r="AE7790" s="1">
        <v>0</v>
      </c>
      <c r="AG7790" s="1">
        <v>1</v>
      </c>
      <c r="AH7790" s="1">
        <v>0</v>
      </c>
    </row>
    <row r="7791" spans="1:34">
      <c r="A7791" s="1" t="s">
        <v>19879</v>
      </c>
      <c r="B7791" s="1" t="s">
        <v>19880</v>
      </c>
      <c r="C7791" s="1" t="s">
        <v>302</v>
      </c>
      <c r="D7791" s="1">
        <v>21</v>
      </c>
      <c r="E7791" s="4">
        <v>44680</v>
      </c>
      <c r="F7791" s="1" t="s">
        <v>19881</v>
      </c>
      <c r="G7791" s="1" t="s">
        <v>80</v>
      </c>
      <c r="H7791" s="1" t="s">
        <v>73</v>
      </c>
      <c r="I7791" s="1">
        <v>0</v>
      </c>
      <c r="J7791" s="1" t="s">
        <v>434</v>
      </c>
      <c r="K7791" s="1">
        <v>0.6</v>
      </c>
      <c r="L7791" s="1" t="s">
        <v>82</v>
      </c>
      <c r="M7791" s="1">
        <v>0.75</v>
      </c>
      <c r="N7791" s="1" t="s">
        <v>83</v>
      </c>
      <c r="O7791" s="1">
        <v>0.79</v>
      </c>
      <c r="P7791" s="1" t="s">
        <v>84</v>
      </c>
      <c r="Q7791" s="1">
        <v>0.8</v>
      </c>
      <c r="R7791" s="1" t="s">
        <v>85</v>
      </c>
      <c r="S7791" s="1">
        <v>0</v>
      </c>
      <c r="U7791" s="1">
        <v>0</v>
      </c>
      <c r="W7791" s="1">
        <v>0</v>
      </c>
      <c r="Y7791" s="1">
        <v>0</v>
      </c>
      <c r="AA7791" s="1">
        <v>0</v>
      </c>
      <c r="AC7791" s="1">
        <v>0</v>
      </c>
      <c r="AE7791" s="1">
        <v>0</v>
      </c>
      <c r="AG7791" s="1">
        <v>4</v>
      </c>
      <c r="AH7791" s="1">
        <v>7500</v>
      </c>
    </row>
    <row r="7792" spans="1:34">
      <c r="A7792" s="1" t="s">
        <v>19882</v>
      </c>
      <c r="B7792" s="1" t="s">
        <v>19883</v>
      </c>
      <c r="C7792" s="1" t="s">
        <v>636</v>
      </c>
      <c r="D7792" s="1">
        <v>22</v>
      </c>
      <c r="E7792" s="4">
        <v>44679</v>
      </c>
      <c r="F7792" s="1" t="s">
        <v>20886</v>
      </c>
      <c r="G7792" s="1" t="s">
        <v>80</v>
      </c>
      <c r="H7792" s="1" t="s">
        <v>73</v>
      </c>
      <c r="I7792" s="1">
        <v>0.5</v>
      </c>
      <c r="J7792" s="1" t="s">
        <v>82</v>
      </c>
      <c r="K7792" s="1">
        <v>0.6</v>
      </c>
      <c r="L7792" s="1" t="s">
        <v>83</v>
      </c>
      <c r="M7792" s="1">
        <v>0.7</v>
      </c>
      <c r="N7792" s="1" t="s">
        <v>84</v>
      </c>
      <c r="O7792" s="1">
        <v>0.75</v>
      </c>
      <c r="P7792" s="1" t="s">
        <v>85</v>
      </c>
      <c r="Q7792" s="1">
        <v>0</v>
      </c>
      <c r="S7792" s="1">
        <v>0</v>
      </c>
      <c r="U7792" s="1">
        <v>0</v>
      </c>
      <c r="W7792" s="1">
        <v>0</v>
      </c>
      <c r="Y7792" s="1">
        <v>0</v>
      </c>
      <c r="AA7792" s="1">
        <v>0</v>
      </c>
      <c r="AC7792" s="1">
        <v>0</v>
      </c>
      <c r="AE7792" s="1">
        <v>0</v>
      </c>
      <c r="AG7792" s="1">
        <v>3</v>
      </c>
      <c r="AH7792" s="1">
        <v>0</v>
      </c>
    </row>
    <row r="7793" spans="1:34">
      <c r="A7793" s="1" t="s">
        <v>19884</v>
      </c>
      <c r="B7793" s="1" t="s">
        <v>19885</v>
      </c>
      <c r="C7793" s="1" t="s">
        <v>826</v>
      </c>
      <c r="D7793" s="1">
        <v>79</v>
      </c>
      <c r="E7793" s="4">
        <v>44711</v>
      </c>
      <c r="F7793" s="1" t="s">
        <v>19886</v>
      </c>
      <c r="G7793" s="1" t="s">
        <v>80</v>
      </c>
      <c r="H7793" s="1" t="s">
        <v>73</v>
      </c>
      <c r="I7793" s="1">
        <v>0</v>
      </c>
      <c r="J7793" s="1" t="s">
        <v>74</v>
      </c>
      <c r="K7793" s="1">
        <v>0.65</v>
      </c>
      <c r="L7793" s="1" t="s">
        <v>82</v>
      </c>
      <c r="M7793" s="1">
        <v>0.67</v>
      </c>
      <c r="N7793" s="1" t="s">
        <v>83</v>
      </c>
      <c r="O7793" s="1">
        <v>0.73</v>
      </c>
      <c r="P7793" s="1" t="s">
        <v>84</v>
      </c>
      <c r="Q7793" s="1">
        <v>0.8</v>
      </c>
      <c r="R7793" s="1" t="s">
        <v>85</v>
      </c>
      <c r="S7793" s="1">
        <v>0</v>
      </c>
      <c r="U7793" s="1">
        <v>0</v>
      </c>
      <c r="W7793" s="1">
        <v>0</v>
      </c>
      <c r="Y7793" s="1">
        <v>0</v>
      </c>
      <c r="AA7793" s="1">
        <v>0</v>
      </c>
      <c r="AC7793" s="1">
        <v>0</v>
      </c>
      <c r="AE7793" s="1">
        <v>0</v>
      </c>
      <c r="AG7793" s="1">
        <v>4</v>
      </c>
      <c r="AH7793" s="1">
        <v>10000</v>
      </c>
    </row>
    <row r="7794" spans="1:34">
      <c r="A7794" s="1" t="s">
        <v>19887</v>
      </c>
      <c r="B7794" s="1" t="s">
        <v>19888</v>
      </c>
      <c r="C7794" s="1" t="s">
        <v>1334</v>
      </c>
      <c r="D7794" s="1">
        <v>98</v>
      </c>
      <c r="E7794" s="1">
        <v>43818</v>
      </c>
      <c r="F7794" s="1" t="s">
        <v>20332</v>
      </c>
      <c r="G7794" s="1" t="s">
        <v>72</v>
      </c>
      <c r="H7794" s="1" t="s">
        <v>73</v>
      </c>
      <c r="I7794" s="1">
        <v>0</v>
      </c>
      <c r="J7794" s="1" t="s">
        <v>615</v>
      </c>
      <c r="K7794" s="1">
        <v>0.8</v>
      </c>
      <c r="L7794" s="1" t="s">
        <v>75</v>
      </c>
      <c r="M7794" s="1">
        <v>0</v>
      </c>
      <c r="O7794" s="1">
        <v>0</v>
      </c>
      <c r="Q7794" s="1">
        <v>0</v>
      </c>
      <c r="S7794" s="1">
        <v>0</v>
      </c>
      <c r="U7794" s="1">
        <v>0</v>
      </c>
      <c r="W7794" s="1">
        <v>0</v>
      </c>
      <c r="Y7794" s="1">
        <v>0</v>
      </c>
      <c r="AA7794" s="1">
        <v>0</v>
      </c>
      <c r="AC7794" s="1">
        <v>0</v>
      </c>
      <c r="AE7794" s="1">
        <v>0</v>
      </c>
      <c r="AG7794" s="1">
        <v>2</v>
      </c>
      <c r="AH7794" s="1">
        <v>7999.99</v>
      </c>
    </row>
    <row r="7795" spans="1:34">
      <c r="A7795" s="1" t="s">
        <v>19889</v>
      </c>
      <c r="B7795" s="1" t="s">
        <v>19890</v>
      </c>
      <c r="C7795" s="1" t="s">
        <v>752</v>
      </c>
      <c r="D7795" s="1">
        <v>8</v>
      </c>
      <c r="E7795" s="4">
        <v>44608</v>
      </c>
      <c r="F7795" s="1" t="s">
        <v>19891</v>
      </c>
      <c r="G7795" s="1" t="s">
        <v>72</v>
      </c>
      <c r="H7795" s="1" t="s">
        <v>65</v>
      </c>
      <c r="I7795" s="1">
        <v>0.8</v>
      </c>
      <c r="J7795" s="1" t="s">
        <v>75</v>
      </c>
      <c r="K7795" s="1">
        <v>0</v>
      </c>
      <c r="M7795" s="1">
        <v>0</v>
      </c>
      <c r="O7795" s="1">
        <v>0</v>
      </c>
      <c r="Q7795" s="1">
        <v>0</v>
      </c>
      <c r="S7795" s="1">
        <v>0</v>
      </c>
      <c r="U7795" s="1">
        <v>0</v>
      </c>
      <c r="W7795" s="1">
        <v>0</v>
      </c>
      <c r="Y7795" s="1">
        <v>0</v>
      </c>
      <c r="AA7795" s="1">
        <v>0</v>
      </c>
      <c r="AC7795" s="1">
        <v>0</v>
      </c>
      <c r="AE7795" s="1">
        <v>0</v>
      </c>
      <c r="AG7795" s="1">
        <v>1</v>
      </c>
      <c r="AH7795" s="1">
        <v>0</v>
      </c>
    </row>
    <row r="7796" spans="1:34">
      <c r="A7796" s="1" t="s">
        <v>19892</v>
      </c>
      <c r="B7796" s="1" t="s">
        <v>19893</v>
      </c>
      <c r="C7796" s="1" t="s">
        <v>981</v>
      </c>
      <c r="D7796" s="1">
        <v>17</v>
      </c>
      <c r="E7796" s="1">
        <v>41675</v>
      </c>
      <c r="F7796" s="1" t="s">
        <v>20332</v>
      </c>
      <c r="G7796" s="1" t="s">
        <v>72</v>
      </c>
      <c r="H7796" s="1" t="s">
        <v>73</v>
      </c>
      <c r="I7796" s="1">
        <v>0</v>
      </c>
      <c r="J7796" s="1" t="s">
        <v>6039</v>
      </c>
      <c r="K7796" s="1">
        <v>0.8</v>
      </c>
      <c r="L7796" s="1" t="s">
        <v>75</v>
      </c>
      <c r="M7796" s="1">
        <v>0</v>
      </c>
      <c r="O7796" s="1">
        <v>0</v>
      </c>
      <c r="Q7796" s="1">
        <v>0</v>
      </c>
      <c r="S7796" s="1">
        <v>0</v>
      </c>
      <c r="U7796" s="1">
        <v>0</v>
      </c>
      <c r="W7796" s="1">
        <v>0</v>
      </c>
      <c r="Y7796" s="1">
        <v>0</v>
      </c>
      <c r="AA7796" s="1">
        <v>0</v>
      </c>
      <c r="AC7796" s="1">
        <v>0</v>
      </c>
      <c r="AE7796" s="1">
        <v>0</v>
      </c>
      <c r="AG7796" s="1">
        <v>2</v>
      </c>
      <c r="AH7796" s="1">
        <v>4500</v>
      </c>
    </row>
    <row r="7797" spans="1:34">
      <c r="A7797" s="1" t="s">
        <v>19894</v>
      </c>
      <c r="B7797" s="1" t="s">
        <v>19895</v>
      </c>
      <c r="C7797" s="1" t="s">
        <v>1707</v>
      </c>
      <c r="D7797" s="1">
        <v>3</v>
      </c>
      <c r="E7797" s="4">
        <v>44602</v>
      </c>
      <c r="F7797" s="1" t="s">
        <v>19896</v>
      </c>
      <c r="G7797" s="1" t="s">
        <v>80</v>
      </c>
      <c r="H7797" s="1" t="s">
        <v>73</v>
      </c>
      <c r="I7797" s="1">
        <v>0</v>
      </c>
      <c r="J7797" s="1" t="s">
        <v>81</v>
      </c>
      <c r="K7797" s="1">
        <v>0.3</v>
      </c>
      <c r="L7797" s="1" t="s">
        <v>82</v>
      </c>
      <c r="M7797" s="1">
        <v>0.45</v>
      </c>
      <c r="N7797" s="1" t="s">
        <v>83</v>
      </c>
      <c r="O7797" s="1">
        <v>0.65</v>
      </c>
      <c r="P7797" s="1" t="s">
        <v>84</v>
      </c>
      <c r="Q7797" s="1">
        <v>0.8</v>
      </c>
      <c r="R7797" s="1" t="s">
        <v>85</v>
      </c>
      <c r="S7797" s="1">
        <v>0</v>
      </c>
      <c r="U7797" s="1">
        <v>0</v>
      </c>
      <c r="W7797" s="1">
        <v>0</v>
      </c>
      <c r="Y7797" s="1">
        <v>0</v>
      </c>
      <c r="AA7797" s="1">
        <v>0</v>
      </c>
      <c r="AC7797" s="1">
        <v>0</v>
      </c>
      <c r="AE7797" s="1">
        <v>0</v>
      </c>
      <c r="AG7797" s="1">
        <v>4</v>
      </c>
      <c r="AH7797" s="1">
        <v>15000</v>
      </c>
    </row>
    <row r="7798" spans="1:34">
      <c r="A7798" s="1" t="s">
        <v>19897</v>
      </c>
      <c r="B7798" s="1" t="s">
        <v>19898</v>
      </c>
      <c r="C7798" s="1" t="s">
        <v>30</v>
      </c>
      <c r="D7798" s="1">
        <v>10</v>
      </c>
      <c r="E7798" s="4">
        <v>44655</v>
      </c>
      <c r="F7798" s="1" t="s">
        <v>19899</v>
      </c>
      <c r="G7798" s="1" t="s">
        <v>72</v>
      </c>
      <c r="H7798" s="1" t="s">
        <v>73</v>
      </c>
      <c r="I7798" s="1">
        <v>0</v>
      </c>
      <c r="J7798" s="1" t="s">
        <v>425</v>
      </c>
      <c r="K7798" s="1">
        <v>0.7</v>
      </c>
      <c r="L7798" s="1" t="s">
        <v>75</v>
      </c>
      <c r="M7798" s="1">
        <v>0</v>
      </c>
      <c r="O7798" s="1">
        <v>0</v>
      </c>
      <c r="Q7798" s="1">
        <v>0</v>
      </c>
      <c r="S7798" s="1">
        <v>0</v>
      </c>
      <c r="U7798" s="1">
        <v>0</v>
      </c>
      <c r="W7798" s="1">
        <v>0</v>
      </c>
      <c r="Y7798" s="1">
        <v>0</v>
      </c>
      <c r="AA7798" s="1">
        <v>0</v>
      </c>
      <c r="AC7798" s="1">
        <v>0</v>
      </c>
      <c r="AE7798" s="1">
        <v>0</v>
      </c>
      <c r="AG7798" s="1">
        <v>2</v>
      </c>
      <c r="AH7798" s="1">
        <v>13000</v>
      </c>
    </row>
    <row r="7799" spans="1:34">
      <c r="A7799" s="1" t="s">
        <v>19900</v>
      </c>
      <c r="B7799" s="1" t="s">
        <v>19901</v>
      </c>
      <c r="C7799" s="1" t="s">
        <v>1334</v>
      </c>
      <c r="D7799" s="1">
        <v>50</v>
      </c>
      <c r="E7799" s="1">
        <v>42215</v>
      </c>
      <c r="F7799" s="1" t="s">
        <v>20332</v>
      </c>
      <c r="G7799" s="1" t="s">
        <v>72</v>
      </c>
      <c r="H7799" s="1" t="s">
        <v>65</v>
      </c>
      <c r="I7799" s="1">
        <v>0.8</v>
      </c>
      <c r="J7799" s="1" t="s">
        <v>75</v>
      </c>
      <c r="K7799" s="1">
        <v>0</v>
      </c>
      <c r="M7799" s="1">
        <v>0</v>
      </c>
      <c r="O7799" s="1">
        <v>0</v>
      </c>
      <c r="Q7799" s="1">
        <v>0</v>
      </c>
      <c r="S7799" s="1">
        <v>0</v>
      </c>
      <c r="U7799" s="1">
        <v>0</v>
      </c>
      <c r="W7799" s="1">
        <v>0</v>
      </c>
      <c r="Y7799" s="1">
        <v>0</v>
      </c>
      <c r="AA7799" s="1">
        <v>0</v>
      </c>
      <c r="AC7799" s="1">
        <v>0</v>
      </c>
      <c r="AE7799" s="1">
        <v>0</v>
      </c>
      <c r="AG7799" s="1">
        <v>1</v>
      </c>
      <c r="AH7799" s="1">
        <v>0</v>
      </c>
    </row>
    <row r="7800" spans="1:34">
      <c r="A7800" s="1" t="s">
        <v>19902</v>
      </c>
      <c r="B7800" s="1" t="s">
        <v>19903</v>
      </c>
      <c r="C7800" s="1" t="s">
        <v>1331</v>
      </c>
      <c r="D7800" s="1">
        <v>10</v>
      </c>
      <c r="E7800" s="4">
        <v>44671</v>
      </c>
      <c r="F7800" s="1" t="s">
        <v>19904</v>
      </c>
      <c r="G7800" s="1" t="s">
        <v>80</v>
      </c>
      <c r="H7800" s="1" t="s">
        <v>73</v>
      </c>
      <c r="I7800" s="1">
        <v>0</v>
      </c>
      <c r="J7800" s="1" t="s">
        <v>19905</v>
      </c>
      <c r="K7800" s="1">
        <v>0</v>
      </c>
      <c r="L7800" s="1" t="s">
        <v>19906</v>
      </c>
      <c r="M7800" s="1">
        <v>0.4</v>
      </c>
      <c r="N7800" s="1" t="s">
        <v>82</v>
      </c>
      <c r="O7800" s="1">
        <v>0.56999999999999995</v>
      </c>
      <c r="P7800" s="1" t="s">
        <v>83</v>
      </c>
      <c r="Q7800" s="1">
        <v>0.72</v>
      </c>
      <c r="R7800" s="1" t="s">
        <v>84</v>
      </c>
      <c r="S7800" s="1">
        <v>0.8</v>
      </c>
      <c r="T7800" s="1" t="s">
        <v>85</v>
      </c>
      <c r="U7800" s="1">
        <v>0</v>
      </c>
      <c r="W7800" s="1">
        <v>0</v>
      </c>
      <c r="Y7800" s="1">
        <v>0</v>
      </c>
      <c r="AA7800" s="1">
        <v>0</v>
      </c>
      <c r="AC7800" s="1">
        <v>0</v>
      </c>
      <c r="AE7800" s="1">
        <v>0</v>
      </c>
      <c r="AG7800" s="1">
        <v>6</v>
      </c>
      <c r="AH7800" s="1">
        <v>0</v>
      </c>
    </row>
    <row r="7801" spans="1:34">
      <c r="A7801" s="1" t="s">
        <v>19907</v>
      </c>
      <c r="B7801" s="1" t="s">
        <v>19908</v>
      </c>
      <c r="C7801" s="1" t="s">
        <v>1331</v>
      </c>
      <c r="D7801" s="1">
        <v>7</v>
      </c>
      <c r="E7801" s="4">
        <v>44623</v>
      </c>
      <c r="F7801" s="1" t="s">
        <v>19909</v>
      </c>
      <c r="G7801" s="1" t="s">
        <v>80</v>
      </c>
      <c r="H7801" s="1" t="s">
        <v>73</v>
      </c>
      <c r="I7801" s="1">
        <v>0</v>
      </c>
      <c r="J7801" s="1" t="s">
        <v>425</v>
      </c>
      <c r="K7801" s="1">
        <v>0.47</v>
      </c>
      <c r="L7801" s="1" t="s">
        <v>82</v>
      </c>
      <c r="M7801" s="1">
        <v>0.56999999999999995</v>
      </c>
      <c r="N7801" s="1" t="s">
        <v>83</v>
      </c>
      <c r="O7801" s="1">
        <v>0.65</v>
      </c>
      <c r="P7801" s="1" t="s">
        <v>84</v>
      </c>
      <c r="Q7801" s="1">
        <v>0.8</v>
      </c>
      <c r="R7801" s="1" t="s">
        <v>85</v>
      </c>
      <c r="S7801" s="1">
        <v>0</v>
      </c>
      <c r="U7801" s="1">
        <v>0</v>
      </c>
      <c r="W7801" s="1">
        <v>0</v>
      </c>
      <c r="Y7801" s="1">
        <v>0</v>
      </c>
      <c r="AA7801" s="1">
        <v>0</v>
      </c>
      <c r="AC7801" s="1">
        <v>0</v>
      </c>
      <c r="AE7801" s="1">
        <v>0</v>
      </c>
      <c r="AG7801" s="1">
        <v>4</v>
      </c>
      <c r="AH7801" s="1">
        <v>13000</v>
      </c>
    </row>
    <row r="7802" spans="1:34">
      <c r="A7802" s="1" t="s">
        <v>19910</v>
      </c>
      <c r="B7802" s="1" t="s">
        <v>19911</v>
      </c>
      <c r="C7802" s="1" t="s">
        <v>752</v>
      </c>
      <c r="D7802" s="1">
        <v>52</v>
      </c>
      <c r="E7802" s="4">
        <v>44559</v>
      </c>
      <c r="F7802" s="1" t="s">
        <v>19912</v>
      </c>
      <c r="G7802" s="1" t="s">
        <v>72</v>
      </c>
      <c r="H7802" s="1" t="s">
        <v>65</v>
      </c>
      <c r="I7802" s="1">
        <v>0.8</v>
      </c>
      <c r="J7802" s="1" t="s">
        <v>75</v>
      </c>
      <c r="K7802" s="1">
        <v>0</v>
      </c>
      <c r="M7802" s="1">
        <v>0</v>
      </c>
      <c r="O7802" s="1">
        <v>0</v>
      </c>
      <c r="Q7802" s="1">
        <v>0</v>
      </c>
      <c r="S7802" s="1">
        <v>0</v>
      </c>
      <c r="U7802" s="1">
        <v>0</v>
      </c>
      <c r="W7802" s="1">
        <v>0</v>
      </c>
      <c r="Y7802" s="1">
        <v>0</v>
      </c>
      <c r="AA7802" s="1">
        <v>0</v>
      </c>
      <c r="AC7802" s="1">
        <v>0</v>
      </c>
      <c r="AE7802" s="1">
        <v>0</v>
      </c>
      <c r="AG7802" s="1">
        <v>1</v>
      </c>
      <c r="AH7802" s="1">
        <v>0</v>
      </c>
    </row>
    <row r="7803" spans="1:34">
      <c r="A7803" s="1" t="s">
        <v>19913</v>
      </c>
      <c r="B7803" s="1" t="s">
        <v>19914</v>
      </c>
      <c r="C7803" s="1" t="s">
        <v>322</v>
      </c>
      <c r="D7803" s="1">
        <v>20</v>
      </c>
      <c r="E7803" s="4">
        <v>44711</v>
      </c>
      <c r="F7803" s="1" t="s">
        <v>19915</v>
      </c>
      <c r="G7803" s="1" t="s">
        <v>72</v>
      </c>
      <c r="H7803" s="1" t="s">
        <v>65</v>
      </c>
      <c r="I7803" s="1">
        <v>0.7</v>
      </c>
      <c r="J7803" s="1" t="s">
        <v>75</v>
      </c>
      <c r="K7803" s="1">
        <v>0</v>
      </c>
      <c r="M7803" s="1">
        <v>0</v>
      </c>
      <c r="O7803" s="1">
        <v>0</v>
      </c>
      <c r="Q7803" s="1">
        <v>0</v>
      </c>
      <c r="S7803" s="1">
        <v>0</v>
      </c>
      <c r="U7803" s="1">
        <v>0</v>
      </c>
      <c r="W7803" s="1">
        <v>0</v>
      </c>
      <c r="Y7803" s="1">
        <v>0</v>
      </c>
      <c r="AA7803" s="1">
        <v>0</v>
      </c>
      <c r="AC7803" s="1">
        <v>0</v>
      </c>
      <c r="AE7803" s="1">
        <v>0</v>
      </c>
      <c r="AG7803" s="1">
        <v>1</v>
      </c>
      <c r="AH7803" s="1">
        <v>0</v>
      </c>
    </row>
    <row r="7804" spans="1:34">
      <c r="A7804" s="1" t="s">
        <v>19916</v>
      </c>
      <c r="B7804" s="1" t="s">
        <v>19917</v>
      </c>
      <c r="C7804" s="1" t="s">
        <v>156</v>
      </c>
      <c r="D7804" s="1">
        <v>43</v>
      </c>
      <c r="E7804" s="4">
        <v>44466</v>
      </c>
      <c r="F7804" s="1" t="s">
        <v>19918</v>
      </c>
      <c r="G7804" s="1" t="s">
        <v>72</v>
      </c>
      <c r="H7804" s="1" t="s">
        <v>73</v>
      </c>
      <c r="I7804" s="1">
        <v>0</v>
      </c>
      <c r="J7804" s="1" t="s">
        <v>187</v>
      </c>
      <c r="K7804" s="1">
        <v>0.8</v>
      </c>
      <c r="L7804" s="1" t="s">
        <v>75</v>
      </c>
      <c r="M7804" s="1">
        <v>0</v>
      </c>
      <c r="O7804" s="1">
        <v>0</v>
      </c>
      <c r="Q7804" s="1">
        <v>0</v>
      </c>
      <c r="S7804" s="1">
        <v>0</v>
      </c>
      <c r="U7804" s="1">
        <v>0</v>
      </c>
      <c r="W7804" s="1">
        <v>0</v>
      </c>
      <c r="Y7804" s="1">
        <v>0</v>
      </c>
      <c r="AA7804" s="1">
        <v>0</v>
      </c>
      <c r="AC7804" s="1">
        <v>0</v>
      </c>
      <c r="AE7804" s="1">
        <v>0</v>
      </c>
      <c r="AG7804" s="1">
        <v>2</v>
      </c>
      <c r="AH7804" s="1">
        <v>9000</v>
      </c>
    </row>
    <row r="7805" spans="1:34">
      <c r="A7805" s="1" t="s">
        <v>19919</v>
      </c>
      <c r="B7805" s="1" t="s">
        <v>19920</v>
      </c>
      <c r="C7805" s="1" t="s">
        <v>279</v>
      </c>
      <c r="D7805" s="1">
        <v>48</v>
      </c>
      <c r="E7805" s="1">
        <v>43822</v>
      </c>
      <c r="F7805" s="1" t="s">
        <v>20332</v>
      </c>
      <c r="G7805" s="1" t="s">
        <v>72</v>
      </c>
      <c r="H7805" s="1" t="s">
        <v>73</v>
      </c>
      <c r="I7805" s="1">
        <v>0</v>
      </c>
      <c r="J7805" s="1" t="s">
        <v>74</v>
      </c>
      <c r="K7805" s="1">
        <v>0.7</v>
      </c>
      <c r="L7805" s="1" t="s">
        <v>75</v>
      </c>
      <c r="M7805" s="1">
        <v>0</v>
      </c>
      <c r="O7805" s="1">
        <v>0</v>
      </c>
      <c r="Q7805" s="1">
        <v>0</v>
      </c>
      <c r="S7805" s="1">
        <v>0</v>
      </c>
      <c r="U7805" s="1">
        <v>0</v>
      </c>
      <c r="W7805" s="1">
        <v>0</v>
      </c>
      <c r="Y7805" s="1">
        <v>0</v>
      </c>
      <c r="AA7805" s="1">
        <v>0</v>
      </c>
      <c r="AC7805" s="1">
        <v>0</v>
      </c>
      <c r="AE7805" s="1">
        <v>0</v>
      </c>
      <c r="AG7805" s="1">
        <v>2</v>
      </c>
      <c r="AH7805" s="1">
        <v>10000</v>
      </c>
    </row>
    <row r="7806" spans="1:34">
      <c r="A7806" s="1" t="s">
        <v>19921</v>
      </c>
      <c r="B7806" s="1" t="s">
        <v>19922</v>
      </c>
      <c r="C7806" s="1" t="s">
        <v>212</v>
      </c>
      <c r="H7806" s="1" t="s">
        <v>65</v>
      </c>
      <c r="I7806" s="1" t="s">
        <v>66</v>
      </c>
      <c r="V7806" s="1" t="s">
        <v>67</v>
      </c>
    </row>
    <row r="7807" spans="1:34">
      <c r="A7807" s="1" t="s">
        <v>19923</v>
      </c>
      <c r="B7807" s="1" t="s">
        <v>19924</v>
      </c>
      <c r="C7807" s="1" t="s">
        <v>212</v>
      </c>
      <c r="D7807" s="1">
        <v>61</v>
      </c>
      <c r="E7807" s="1">
        <v>43818</v>
      </c>
      <c r="F7807" s="1" t="s">
        <v>20332</v>
      </c>
      <c r="G7807" s="1" t="s">
        <v>72</v>
      </c>
      <c r="H7807" s="1" t="s">
        <v>65</v>
      </c>
      <c r="I7807" s="1">
        <v>0.8</v>
      </c>
      <c r="J7807" s="1" t="s">
        <v>75</v>
      </c>
      <c r="K7807" s="1">
        <v>0</v>
      </c>
      <c r="M7807" s="1">
        <v>0</v>
      </c>
      <c r="O7807" s="1">
        <v>0</v>
      </c>
      <c r="Q7807" s="1">
        <v>0</v>
      </c>
      <c r="S7807" s="1">
        <v>0</v>
      </c>
      <c r="U7807" s="1">
        <v>0</v>
      </c>
      <c r="W7807" s="1">
        <v>0</v>
      </c>
      <c r="Y7807" s="1">
        <v>0</v>
      </c>
      <c r="AA7807" s="1">
        <v>0</v>
      </c>
      <c r="AC7807" s="1">
        <v>0</v>
      </c>
      <c r="AE7807" s="1">
        <v>0</v>
      </c>
      <c r="AG7807" s="1">
        <v>1</v>
      </c>
      <c r="AH7807" s="1">
        <v>0</v>
      </c>
    </row>
    <row r="7808" spans="1:34">
      <c r="A7808" s="1" t="s">
        <v>19925</v>
      </c>
      <c r="B7808" s="1" t="s">
        <v>19926</v>
      </c>
      <c r="C7808" s="1" t="s">
        <v>423</v>
      </c>
      <c r="D7808" s="1">
        <v>15</v>
      </c>
      <c r="E7808" s="1">
        <v>41862</v>
      </c>
      <c r="F7808" s="1" t="s">
        <v>20332</v>
      </c>
      <c r="G7808" s="1" t="s">
        <v>1003</v>
      </c>
      <c r="H7808" s="1" t="s">
        <v>65</v>
      </c>
      <c r="I7808" s="1">
        <v>0</v>
      </c>
      <c r="J7808" s="1" t="s">
        <v>75</v>
      </c>
      <c r="K7808" s="1">
        <v>0</v>
      </c>
      <c r="M7808" s="1">
        <v>0</v>
      </c>
      <c r="O7808" s="1">
        <v>0</v>
      </c>
      <c r="Q7808" s="1">
        <v>0</v>
      </c>
      <c r="S7808" s="1">
        <v>0</v>
      </c>
      <c r="U7808" s="1">
        <v>0</v>
      </c>
      <c r="W7808" s="1">
        <v>0</v>
      </c>
      <c r="Y7808" s="1">
        <v>0</v>
      </c>
      <c r="AA7808" s="1">
        <v>0</v>
      </c>
      <c r="AC7808" s="1">
        <v>0</v>
      </c>
      <c r="AE7808" s="1">
        <v>0</v>
      </c>
      <c r="AG7808" s="1">
        <v>1</v>
      </c>
      <c r="AH7808" s="1">
        <v>0</v>
      </c>
    </row>
    <row r="7809" spans="1:34">
      <c r="A7809" s="1" t="s">
        <v>19927</v>
      </c>
      <c r="B7809" s="1" t="s">
        <v>19928</v>
      </c>
      <c r="C7809" s="1" t="s">
        <v>423</v>
      </c>
      <c r="D7809" s="1">
        <v>5</v>
      </c>
      <c r="E7809" s="4">
        <v>44681</v>
      </c>
      <c r="F7809" s="1" t="s">
        <v>19929</v>
      </c>
      <c r="G7809" s="1" t="s">
        <v>80</v>
      </c>
      <c r="H7809" s="1" t="s">
        <v>65</v>
      </c>
      <c r="I7809" s="1">
        <v>0.8</v>
      </c>
      <c r="J7809" s="1" t="s">
        <v>75</v>
      </c>
      <c r="K7809" s="1">
        <v>0</v>
      </c>
      <c r="M7809" s="1">
        <v>0</v>
      </c>
      <c r="O7809" s="1">
        <v>0</v>
      </c>
      <c r="Q7809" s="1">
        <v>0</v>
      </c>
      <c r="S7809" s="1">
        <v>0</v>
      </c>
      <c r="U7809" s="1">
        <v>0</v>
      </c>
      <c r="W7809" s="1">
        <v>0</v>
      </c>
      <c r="Y7809" s="1">
        <v>0</v>
      </c>
      <c r="AA7809" s="1">
        <v>0</v>
      </c>
      <c r="AC7809" s="1">
        <v>0</v>
      </c>
      <c r="AE7809" s="1">
        <v>0</v>
      </c>
      <c r="AG7809" s="1">
        <v>1</v>
      </c>
      <c r="AH7809" s="1">
        <v>0</v>
      </c>
    </row>
    <row r="7810" spans="1:34">
      <c r="A7810" s="1" t="s">
        <v>19930</v>
      </c>
      <c r="B7810" s="1" t="s">
        <v>19931</v>
      </c>
      <c r="C7810" s="1" t="s">
        <v>78</v>
      </c>
      <c r="D7810" s="1">
        <v>11</v>
      </c>
      <c r="E7810" s="1">
        <v>44664</v>
      </c>
      <c r="F7810" s="1" t="s">
        <v>20887</v>
      </c>
      <c r="G7810" s="1" t="s">
        <v>80</v>
      </c>
      <c r="H7810" s="1" t="s">
        <v>73</v>
      </c>
      <c r="I7810" s="1">
        <v>0.2</v>
      </c>
      <c r="J7810" s="1" t="s">
        <v>82</v>
      </c>
      <c r="K7810" s="1">
        <v>0.4</v>
      </c>
      <c r="L7810" s="1" t="s">
        <v>83</v>
      </c>
      <c r="M7810" s="1">
        <v>0.6</v>
      </c>
      <c r="N7810" s="1" t="s">
        <v>84</v>
      </c>
      <c r="O7810" s="1">
        <v>0.8</v>
      </c>
      <c r="P7810" s="1" t="s">
        <v>85</v>
      </c>
      <c r="Q7810" s="1">
        <v>0</v>
      </c>
      <c r="S7810" s="1">
        <v>0</v>
      </c>
      <c r="U7810" s="1">
        <v>0</v>
      </c>
      <c r="W7810" s="1">
        <v>0</v>
      </c>
      <c r="Y7810" s="1">
        <v>0</v>
      </c>
      <c r="AA7810" s="1">
        <v>0</v>
      </c>
      <c r="AC7810" s="1">
        <v>0</v>
      </c>
      <c r="AE7810" s="1">
        <v>0</v>
      </c>
      <c r="AG7810" s="1">
        <v>3</v>
      </c>
      <c r="AH7810" s="1">
        <v>0</v>
      </c>
    </row>
    <row r="7811" spans="1:34">
      <c r="A7811" s="1" t="s">
        <v>19932</v>
      </c>
      <c r="B7811" s="1" t="s">
        <v>19933</v>
      </c>
      <c r="C7811" s="1" t="s">
        <v>365</v>
      </c>
      <c r="D7811" s="1">
        <v>2</v>
      </c>
      <c r="E7811" s="4">
        <v>44680</v>
      </c>
      <c r="F7811" s="1" t="s">
        <v>19934</v>
      </c>
      <c r="G7811" s="1" t="s">
        <v>72</v>
      </c>
      <c r="H7811" s="1" t="s">
        <v>65</v>
      </c>
      <c r="I7811" s="1">
        <v>0.4</v>
      </c>
      <c r="J7811" s="1" t="s">
        <v>75</v>
      </c>
      <c r="K7811" s="1">
        <v>0</v>
      </c>
      <c r="M7811" s="1">
        <v>0</v>
      </c>
      <c r="O7811" s="1">
        <v>0</v>
      </c>
      <c r="Q7811" s="1">
        <v>0</v>
      </c>
      <c r="S7811" s="1">
        <v>0</v>
      </c>
      <c r="U7811" s="1">
        <v>0</v>
      </c>
      <c r="W7811" s="1">
        <v>0</v>
      </c>
      <c r="Y7811" s="1">
        <v>0</v>
      </c>
      <c r="AA7811" s="1">
        <v>0</v>
      </c>
      <c r="AC7811" s="1">
        <v>0</v>
      </c>
      <c r="AE7811" s="1">
        <v>0</v>
      </c>
      <c r="AG7811" s="1">
        <v>1</v>
      </c>
      <c r="AH7811" s="1">
        <v>0</v>
      </c>
    </row>
    <row r="7812" spans="1:34">
      <c r="A7812" s="1" t="s">
        <v>19935</v>
      </c>
      <c r="B7812" s="1" t="s">
        <v>19936</v>
      </c>
      <c r="C7812" s="1" t="s">
        <v>287</v>
      </c>
      <c r="H7812" s="1" t="s">
        <v>65</v>
      </c>
      <c r="I7812" s="1" t="s">
        <v>66</v>
      </c>
      <c r="V7812" s="1" t="s">
        <v>67</v>
      </c>
    </row>
    <row r="7813" spans="1:34">
      <c r="A7813" s="1" t="s">
        <v>19937</v>
      </c>
      <c r="B7813" s="1" t="s">
        <v>19938</v>
      </c>
      <c r="C7813" s="1" t="s">
        <v>159</v>
      </c>
      <c r="D7813" s="1">
        <v>39</v>
      </c>
      <c r="E7813" s="4">
        <v>44711</v>
      </c>
      <c r="F7813" s="1" t="s">
        <v>19939</v>
      </c>
      <c r="G7813" s="1" t="s">
        <v>80</v>
      </c>
      <c r="H7813" s="1" t="s">
        <v>73</v>
      </c>
      <c r="I7813" s="1">
        <v>0.5</v>
      </c>
      <c r="J7813" s="1" t="s">
        <v>82</v>
      </c>
      <c r="K7813" s="1">
        <v>0.65</v>
      </c>
      <c r="L7813" s="1" t="s">
        <v>83</v>
      </c>
      <c r="M7813" s="1">
        <v>0.75</v>
      </c>
      <c r="N7813" s="1" t="s">
        <v>84</v>
      </c>
      <c r="O7813" s="1">
        <v>0.8</v>
      </c>
      <c r="P7813" s="1" t="s">
        <v>85</v>
      </c>
      <c r="Q7813" s="1">
        <v>0</v>
      </c>
      <c r="S7813" s="1">
        <v>0</v>
      </c>
      <c r="U7813" s="1">
        <v>0</v>
      </c>
      <c r="W7813" s="1">
        <v>0</v>
      </c>
      <c r="Y7813" s="1">
        <v>0</v>
      </c>
      <c r="AA7813" s="1">
        <v>0</v>
      </c>
      <c r="AC7813" s="1">
        <v>0</v>
      </c>
      <c r="AE7813" s="1">
        <v>0</v>
      </c>
      <c r="AG7813" s="1">
        <v>3</v>
      </c>
      <c r="AH7813" s="1">
        <v>0</v>
      </c>
    </row>
    <row r="7814" spans="1:34">
      <c r="A7814" s="1" t="s">
        <v>19940</v>
      </c>
      <c r="B7814" s="1" t="s">
        <v>19941</v>
      </c>
      <c r="C7814" s="1" t="s">
        <v>423</v>
      </c>
      <c r="D7814" s="1">
        <v>2</v>
      </c>
      <c r="E7814" s="4">
        <v>44630</v>
      </c>
      <c r="F7814" s="1" t="s">
        <v>19942</v>
      </c>
      <c r="G7814" s="1" t="s">
        <v>80</v>
      </c>
      <c r="H7814" s="1" t="s">
        <v>73</v>
      </c>
      <c r="I7814" s="1">
        <v>0</v>
      </c>
      <c r="J7814" s="1" t="s">
        <v>81</v>
      </c>
      <c r="K7814" s="1">
        <v>0.1</v>
      </c>
      <c r="L7814" s="1" t="s">
        <v>82</v>
      </c>
      <c r="M7814" s="1">
        <v>0.2</v>
      </c>
      <c r="N7814" s="1" t="s">
        <v>83</v>
      </c>
      <c r="O7814" s="1">
        <v>0.3</v>
      </c>
      <c r="P7814" s="1" t="s">
        <v>84</v>
      </c>
      <c r="Q7814" s="1">
        <v>0.8</v>
      </c>
      <c r="R7814" s="1" t="s">
        <v>85</v>
      </c>
      <c r="S7814" s="1">
        <v>0</v>
      </c>
      <c r="U7814" s="1">
        <v>0</v>
      </c>
      <c r="W7814" s="1">
        <v>0</v>
      </c>
      <c r="Y7814" s="1">
        <v>0</v>
      </c>
      <c r="AA7814" s="1">
        <v>0</v>
      </c>
      <c r="AC7814" s="1">
        <v>0</v>
      </c>
      <c r="AE7814" s="1">
        <v>0</v>
      </c>
      <c r="AG7814" s="1">
        <v>4</v>
      </c>
      <c r="AH7814" s="1">
        <v>15000</v>
      </c>
    </row>
    <row r="7815" spans="1:34">
      <c r="A7815" s="1" t="s">
        <v>19943</v>
      </c>
      <c r="B7815" s="1" t="s">
        <v>19944</v>
      </c>
      <c r="C7815" s="1" t="s">
        <v>279</v>
      </c>
      <c r="D7815" s="1">
        <v>25</v>
      </c>
      <c r="E7815" s="4">
        <v>44680</v>
      </c>
      <c r="F7815" s="1" t="s">
        <v>19945</v>
      </c>
      <c r="G7815" s="1" t="s">
        <v>80</v>
      </c>
      <c r="H7815" s="1" t="s">
        <v>73</v>
      </c>
      <c r="I7815" s="1">
        <v>0</v>
      </c>
      <c r="J7815" s="1" t="s">
        <v>74</v>
      </c>
      <c r="K7815" s="1">
        <v>0.5</v>
      </c>
      <c r="L7815" s="1" t="s">
        <v>82</v>
      </c>
      <c r="M7815" s="1">
        <v>0.6</v>
      </c>
      <c r="N7815" s="1" t="s">
        <v>83</v>
      </c>
      <c r="O7815" s="1">
        <v>0.61</v>
      </c>
      <c r="P7815" s="1" t="s">
        <v>84</v>
      </c>
      <c r="Q7815" s="1">
        <v>0.63</v>
      </c>
      <c r="R7815" s="1" t="s">
        <v>85</v>
      </c>
      <c r="S7815" s="1">
        <v>0</v>
      </c>
      <c r="U7815" s="1">
        <v>0</v>
      </c>
      <c r="W7815" s="1">
        <v>0</v>
      </c>
      <c r="Y7815" s="1">
        <v>0</v>
      </c>
      <c r="AA7815" s="1">
        <v>0</v>
      </c>
      <c r="AC7815" s="1">
        <v>0</v>
      </c>
      <c r="AE7815" s="1">
        <v>0</v>
      </c>
      <c r="AG7815" s="1">
        <v>4</v>
      </c>
      <c r="AH7815" s="1">
        <v>10000</v>
      </c>
    </row>
    <row r="7816" spans="1:34">
      <c r="A7816" s="1" t="s">
        <v>19946</v>
      </c>
      <c r="B7816" s="1" t="s">
        <v>19947</v>
      </c>
      <c r="C7816" s="1" t="s">
        <v>360</v>
      </c>
      <c r="H7816" s="1" t="s">
        <v>65</v>
      </c>
      <c r="I7816" s="1" t="s">
        <v>66</v>
      </c>
      <c r="V7816" s="1" t="s">
        <v>67</v>
      </c>
    </row>
    <row r="7817" spans="1:34">
      <c r="A7817" s="1" t="s">
        <v>19948</v>
      </c>
      <c r="B7817" s="1" t="s">
        <v>19949</v>
      </c>
      <c r="C7817" s="1" t="s">
        <v>360</v>
      </c>
      <c r="H7817" s="1" t="s">
        <v>65</v>
      </c>
      <c r="I7817" s="1" t="s">
        <v>66</v>
      </c>
      <c r="V7817" s="1" t="s">
        <v>67</v>
      </c>
    </row>
    <row r="7818" spans="1:34">
      <c r="A7818" s="1" t="s">
        <v>19950</v>
      </c>
      <c r="B7818" s="1" t="s">
        <v>19951</v>
      </c>
      <c r="C7818" s="1" t="s">
        <v>360</v>
      </c>
      <c r="H7818" s="1" t="s">
        <v>65</v>
      </c>
      <c r="I7818" s="1" t="s">
        <v>66</v>
      </c>
      <c r="V7818" s="1" t="s">
        <v>67</v>
      </c>
    </row>
    <row r="7819" spans="1:34">
      <c r="A7819" s="1" t="s">
        <v>19952</v>
      </c>
      <c r="B7819" s="1" t="s">
        <v>19953</v>
      </c>
      <c r="C7819" s="1" t="s">
        <v>731</v>
      </c>
      <c r="D7819" s="1">
        <v>18</v>
      </c>
      <c r="E7819" s="4">
        <v>44708</v>
      </c>
      <c r="F7819" s="1" t="s">
        <v>19954</v>
      </c>
      <c r="G7819" s="1" t="s">
        <v>80</v>
      </c>
      <c r="H7819" s="1" t="s">
        <v>73</v>
      </c>
      <c r="I7819" s="1">
        <v>0</v>
      </c>
      <c r="J7819" s="1" t="s">
        <v>81</v>
      </c>
      <c r="K7819" s="1">
        <v>0.25</v>
      </c>
      <c r="L7819" s="1" t="s">
        <v>82</v>
      </c>
      <c r="M7819" s="1">
        <v>0.35</v>
      </c>
      <c r="N7819" s="1" t="s">
        <v>83</v>
      </c>
      <c r="O7819" s="1">
        <v>0.45</v>
      </c>
      <c r="P7819" s="1" t="s">
        <v>84</v>
      </c>
      <c r="Q7819" s="1">
        <v>0.65</v>
      </c>
      <c r="R7819" s="1" t="s">
        <v>85</v>
      </c>
      <c r="S7819" s="1">
        <v>0</v>
      </c>
      <c r="U7819" s="1">
        <v>0</v>
      </c>
      <c r="W7819" s="1">
        <v>0</v>
      </c>
      <c r="Y7819" s="1">
        <v>0</v>
      </c>
      <c r="AA7819" s="1">
        <v>0</v>
      </c>
      <c r="AC7819" s="1">
        <v>0</v>
      </c>
      <c r="AE7819" s="1">
        <v>0</v>
      </c>
      <c r="AG7819" s="1">
        <v>4</v>
      </c>
      <c r="AH7819" s="1">
        <v>15000</v>
      </c>
    </row>
    <row r="7820" spans="1:34">
      <c r="A7820" s="1" t="s">
        <v>19955</v>
      </c>
      <c r="B7820" s="1" t="s">
        <v>19956</v>
      </c>
      <c r="C7820" s="1" t="s">
        <v>636</v>
      </c>
      <c r="D7820" s="1">
        <v>38</v>
      </c>
      <c r="E7820" s="4">
        <v>44559</v>
      </c>
      <c r="F7820" s="1" t="s">
        <v>19957</v>
      </c>
      <c r="G7820" s="1" t="s">
        <v>72</v>
      </c>
      <c r="H7820" s="1" t="s">
        <v>65</v>
      </c>
      <c r="I7820" s="1">
        <v>0.4</v>
      </c>
      <c r="J7820" s="1" t="s">
        <v>75</v>
      </c>
      <c r="K7820" s="1">
        <v>0</v>
      </c>
      <c r="M7820" s="1">
        <v>0</v>
      </c>
      <c r="O7820" s="1">
        <v>0</v>
      </c>
      <c r="Q7820" s="1">
        <v>0</v>
      </c>
      <c r="S7820" s="1">
        <v>0</v>
      </c>
      <c r="U7820" s="1">
        <v>0</v>
      </c>
      <c r="W7820" s="1">
        <v>0</v>
      </c>
      <c r="Y7820" s="1">
        <v>0</v>
      </c>
      <c r="AA7820" s="1">
        <v>0</v>
      </c>
      <c r="AC7820" s="1">
        <v>0</v>
      </c>
      <c r="AE7820" s="1">
        <v>0</v>
      </c>
      <c r="AG7820" s="1">
        <v>1</v>
      </c>
      <c r="AH7820" s="1">
        <v>0</v>
      </c>
    </row>
    <row r="7821" spans="1:34">
      <c r="A7821" s="1" t="s">
        <v>19958</v>
      </c>
      <c r="B7821" s="1" t="s">
        <v>19959</v>
      </c>
      <c r="C7821" s="1" t="s">
        <v>78</v>
      </c>
      <c r="D7821" s="1">
        <v>10</v>
      </c>
      <c r="E7821" s="4">
        <v>44663</v>
      </c>
      <c r="F7821" s="1" t="s">
        <v>19960</v>
      </c>
      <c r="G7821" s="1" t="s">
        <v>80</v>
      </c>
      <c r="H7821" s="1" t="s">
        <v>73</v>
      </c>
      <c r="I7821" s="1">
        <v>0</v>
      </c>
      <c r="J7821" s="1" t="s">
        <v>81</v>
      </c>
      <c r="K7821" s="1">
        <v>0.4</v>
      </c>
      <c r="L7821" s="1" t="s">
        <v>82</v>
      </c>
      <c r="M7821" s="1">
        <v>0.5</v>
      </c>
      <c r="N7821" s="1" t="s">
        <v>83</v>
      </c>
      <c r="O7821" s="1">
        <v>0.6</v>
      </c>
      <c r="P7821" s="1" t="s">
        <v>84</v>
      </c>
      <c r="Q7821" s="1">
        <v>0.8</v>
      </c>
      <c r="R7821" s="1" t="s">
        <v>85</v>
      </c>
      <c r="S7821" s="1">
        <v>0</v>
      </c>
      <c r="U7821" s="1">
        <v>0</v>
      </c>
      <c r="W7821" s="1">
        <v>0</v>
      </c>
      <c r="Y7821" s="1">
        <v>0</v>
      </c>
      <c r="AA7821" s="1">
        <v>0</v>
      </c>
      <c r="AC7821" s="1">
        <v>0</v>
      </c>
      <c r="AE7821" s="1">
        <v>0</v>
      </c>
      <c r="AG7821" s="1">
        <v>4</v>
      </c>
      <c r="AH7821" s="1">
        <v>15000</v>
      </c>
    </row>
    <row r="7822" spans="1:34">
      <c r="A7822" s="1" t="s">
        <v>19961</v>
      </c>
      <c r="B7822" s="1" t="s">
        <v>19962</v>
      </c>
      <c r="C7822" s="1" t="s">
        <v>360</v>
      </c>
      <c r="H7822" s="1" t="s">
        <v>65</v>
      </c>
      <c r="I7822" s="1" t="s">
        <v>66</v>
      </c>
      <c r="V7822" s="1" t="s">
        <v>67</v>
      </c>
    </row>
    <row r="7823" spans="1:34">
      <c r="A7823" s="1" t="s">
        <v>19963</v>
      </c>
      <c r="B7823" s="1" t="s">
        <v>19964</v>
      </c>
      <c r="C7823" s="1" t="s">
        <v>360</v>
      </c>
      <c r="H7823" s="1" t="s">
        <v>65</v>
      </c>
      <c r="I7823" s="1" t="s">
        <v>66</v>
      </c>
      <c r="V7823" s="1" t="s">
        <v>67</v>
      </c>
    </row>
    <row r="7824" spans="1:34">
      <c r="A7824" s="1" t="s">
        <v>19965</v>
      </c>
      <c r="B7824" s="1" t="s">
        <v>19966</v>
      </c>
      <c r="C7824" s="1" t="s">
        <v>360</v>
      </c>
      <c r="H7824" s="1" t="s">
        <v>65</v>
      </c>
      <c r="I7824" s="1" t="s">
        <v>66</v>
      </c>
      <c r="V7824" s="1" t="s">
        <v>67</v>
      </c>
    </row>
    <row r="7825" spans="1:34">
      <c r="A7825" s="1" t="s">
        <v>19967</v>
      </c>
      <c r="B7825" s="1" t="s">
        <v>19968</v>
      </c>
      <c r="C7825" s="1" t="s">
        <v>360</v>
      </c>
      <c r="H7825" s="1" t="s">
        <v>65</v>
      </c>
      <c r="I7825" s="1" t="s">
        <v>66</v>
      </c>
      <c r="V7825" s="1" t="s">
        <v>67</v>
      </c>
    </row>
    <row r="7826" spans="1:34">
      <c r="A7826" s="1" t="s">
        <v>19969</v>
      </c>
      <c r="B7826" s="1" t="s">
        <v>19970</v>
      </c>
      <c r="C7826" s="1" t="s">
        <v>360</v>
      </c>
      <c r="H7826" s="1" t="s">
        <v>65</v>
      </c>
      <c r="I7826" s="1" t="s">
        <v>66</v>
      </c>
      <c r="V7826" s="1" t="s">
        <v>67</v>
      </c>
    </row>
    <row r="7827" spans="1:34">
      <c r="A7827" s="1" t="s">
        <v>19971</v>
      </c>
      <c r="B7827" s="1" t="s">
        <v>19972</v>
      </c>
      <c r="C7827" s="1" t="s">
        <v>360</v>
      </c>
      <c r="H7827" s="1" t="s">
        <v>65</v>
      </c>
      <c r="I7827" s="1" t="s">
        <v>66</v>
      </c>
      <c r="V7827" s="1" t="s">
        <v>67</v>
      </c>
    </row>
    <row r="7828" spans="1:34">
      <c r="A7828" s="1" t="s">
        <v>19973</v>
      </c>
      <c r="B7828" s="1" t="s">
        <v>19974</v>
      </c>
      <c r="C7828" s="1" t="s">
        <v>360</v>
      </c>
      <c r="H7828" s="1" t="s">
        <v>65</v>
      </c>
      <c r="I7828" s="1" t="s">
        <v>66</v>
      </c>
      <c r="V7828" s="1" t="s">
        <v>67</v>
      </c>
    </row>
    <row r="7829" spans="1:34">
      <c r="A7829" s="1" t="s">
        <v>19975</v>
      </c>
      <c r="B7829" s="1" t="s">
        <v>19976</v>
      </c>
      <c r="C7829" s="1" t="s">
        <v>360</v>
      </c>
      <c r="H7829" s="1" t="s">
        <v>65</v>
      </c>
      <c r="I7829" s="1" t="s">
        <v>66</v>
      </c>
      <c r="V7829" s="1" t="s">
        <v>67</v>
      </c>
    </row>
    <row r="7830" spans="1:34">
      <c r="A7830" s="1" t="s">
        <v>19977</v>
      </c>
      <c r="B7830" s="1" t="s">
        <v>19978</v>
      </c>
      <c r="C7830" s="1" t="s">
        <v>360</v>
      </c>
      <c r="H7830" s="1" t="s">
        <v>65</v>
      </c>
      <c r="I7830" s="1" t="s">
        <v>66</v>
      </c>
      <c r="V7830" s="1" t="s">
        <v>67</v>
      </c>
    </row>
    <row r="7831" spans="1:34">
      <c r="A7831" s="1" t="s">
        <v>19979</v>
      </c>
      <c r="B7831" s="1" t="s">
        <v>19980</v>
      </c>
      <c r="C7831" s="1" t="s">
        <v>360</v>
      </c>
      <c r="H7831" s="1" t="s">
        <v>65</v>
      </c>
      <c r="I7831" s="1" t="s">
        <v>66</v>
      </c>
      <c r="V7831" s="1" t="s">
        <v>67</v>
      </c>
    </row>
    <row r="7832" spans="1:34">
      <c r="A7832" s="1" t="s">
        <v>19981</v>
      </c>
      <c r="B7832" s="1" t="s">
        <v>19982</v>
      </c>
      <c r="C7832" s="1" t="s">
        <v>360</v>
      </c>
      <c r="H7832" s="1" t="s">
        <v>65</v>
      </c>
      <c r="I7832" s="1" t="s">
        <v>66</v>
      </c>
      <c r="V7832" s="1" t="s">
        <v>67</v>
      </c>
    </row>
    <row r="7833" spans="1:34">
      <c r="A7833" s="1" t="s">
        <v>19983</v>
      </c>
      <c r="B7833" s="1" t="s">
        <v>19984</v>
      </c>
      <c r="C7833" s="1" t="s">
        <v>360</v>
      </c>
      <c r="H7833" s="1" t="s">
        <v>65</v>
      </c>
      <c r="I7833" s="1" t="s">
        <v>66</v>
      </c>
      <c r="V7833" s="1" t="s">
        <v>67</v>
      </c>
    </row>
    <row r="7834" spans="1:34">
      <c r="A7834" s="1" t="s">
        <v>19985</v>
      </c>
      <c r="B7834" s="1" t="s">
        <v>19986</v>
      </c>
      <c r="C7834" s="1" t="s">
        <v>360</v>
      </c>
      <c r="H7834" s="1" t="s">
        <v>65</v>
      </c>
      <c r="I7834" s="1" t="s">
        <v>66</v>
      </c>
      <c r="V7834" s="1" t="s">
        <v>67</v>
      </c>
    </row>
    <row r="7835" spans="1:34">
      <c r="A7835" s="1" t="s">
        <v>19987</v>
      </c>
      <c r="B7835" s="1" t="s">
        <v>19988</v>
      </c>
      <c r="C7835" s="1" t="s">
        <v>360</v>
      </c>
      <c r="H7835" s="1" t="s">
        <v>65</v>
      </c>
      <c r="I7835" s="1" t="s">
        <v>66</v>
      </c>
      <c r="V7835" s="1" t="s">
        <v>67</v>
      </c>
    </row>
    <row r="7836" spans="1:34">
      <c r="A7836" s="1" t="s">
        <v>19989</v>
      </c>
      <c r="B7836" s="1" t="s">
        <v>19990</v>
      </c>
      <c r="C7836" s="1" t="s">
        <v>360</v>
      </c>
      <c r="H7836" s="1" t="s">
        <v>65</v>
      </c>
      <c r="I7836" s="1" t="s">
        <v>66</v>
      </c>
      <c r="V7836" s="1" t="s">
        <v>67</v>
      </c>
    </row>
    <row r="7837" spans="1:34">
      <c r="A7837" s="1" t="s">
        <v>19991</v>
      </c>
      <c r="B7837" s="1" t="s">
        <v>19992</v>
      </c>
      <c r="C7837" s="1" t="s">
        <v>460</v>
      </c>
      <c r="H7837" s="1" t="s">
        <v>65</v>
      </c>
      <c r="I7837" s="1" t="s">
        <v>66</v>
      </c>
      <c r="V7837" s="1" t="s">
        <v>67</v>
      </c>
    </row>
    <row r="7838" spans="1:34">
      <c r="A7838" s="1" t="s">
        <v>19993</v>
      </c>
      <c r="B7838" s="1" t="s">
        <v>19994</v>
      </c>
      <c r="C7838" s="1" t="s">
        <v>360</v>
      </c>
      <c r="H7838" s="1" t="s">
        <v>65</v>
      </c>
      <c r="I7838" s="1" t="s">
        <v>66</v>
      </c>
      <c r="V7838" s="1" t="s">
        <v>67</v>
      </c>
    </row>
    <row r="7839" spans="1:34">
      <c r="A7839" s="1" t="s">
        <v>19995</v>
      </c>
      <c r="B7839" s="1" t="s">
        <v>19996</v>
      </c>
      <c r="C7839" s="1" t="s">
        <v>360</v>
      </c>
      <c r="H7839" s="1" t="s">
        <v>65</v>
      </c>
      <c r="I7839" s="1" t="s">
        <v>66</v>
      </c>
      <c r="V7839" s="1" t="s">
        <v>67</v>
      </c>
    </row>
    <row r="7840" spans="1:34">
      <c r="A7840" s="1" t="s">
        <v>19997</v>
      </c>
      <c r="B7840" s="1" t="s">
        <v>19998</v>
      </c>
      <c r="C7840" s="1" t="s">
        <v>30</v>
      </c>
      <c r="D7840" s="1">
        <v>5</v>
      </c>
      <c r="E7840" s="4">
        <v>44629</v>
      </c>
      <c r="F7840" s="1" t="s">
        <v>19999</v>
      </c>
      <c r="G7840" s="1" t="s">
        <v>72</v>
      </c>
      <c r="H7840" s="1" t="s">
        <v>73</v>
      </c>
      <c r="I7840" s="1">
        <v>0</v>
      </c>
      <c r="J7840" s="1" t="s">
        <v>89</v>
      </c>
      <c r="K7840" s="1">
        <v>0.5</v>
      </c>
      <c r="L7840" s="1" t="s">
        <v>75</v>
      </c>
      <c r="M7840" s="1">
        <v>0</v>
      </c>
      <c r="O7840" s="1">
        <v>0</v>
      </c>
      <c r="Q7840" s="1">
        <v>0</v>
      </c>
      <c r="S7840" s="1">
        <v>0</v>
      </c>
      <c r="U7840" s="1">
        <v>0</v>
      </c>
      <c r="W7840" s="1">
        <v>0</v>
      </c>
      <c r="Y7840" s="1">
        <v>0</v>
      </c>
      <c r="AA7840" s="1">
        <v>0</v>
      </c>
      <c r="AC7840" s="1">
        <v>0</v>
      </c>
      <c r="AE7840" s="1">
        <v>0</v>
      </c>
      <c r="AG7840" s="1">
        <v>2</v>
      </c>
      <c r="AH7840" s="1">
        <v>12000</v>
      </c>
    </row>
    <row r="7841" spans="1:34">
      <c r="A7841" s="1" t="s">
        <v>20000</v>
      </c>
      <c r="B7841" s="1" t="s">
        <v>20001</v>
      </c>
      <c r="C7841" s="1" t="s">
        <v>1707</v>
      </c>
      <c r="D7841" s="1">
        <v>25</v>
      </c>
      <c r="E7841" s="1">
        <v>44343</v>
      </c>
      <c r="F7841" s="1" t="s">
        <v>20332</v>
      </c>
      <c r="G7841" s="1" t="s">
        <v>1003</v>
      </c>
      <c r="H7841" s="1" t="s">
        <v>65</v>
      </c>
      <c r="I7841" s="1">
        <v>0</v>
      </c>
      <c r="J7841" s="1" t="s">
        <v>75</v>
      </c>
      <c r="K7841" s="1">
        <v>0</v>
      </c>
      <c r="M7841" s="1">
        <v>0</v>
      </c>
      <c r="O7841" s="1">
        <v>0</v>
      </c>
      <c r="Q7841" s="1">
        <v>0</v>
      </c>
      <c r="S7841" s="1">
        <v>0</v>
      </c>
      <c r="U7841" s="1">
        <v>0</v>
      </c>
      <c r="W7841" s="1">
        <v>0</v>
      </c>
      <c r="Y7841" s="1">
        <v>0</v>
      </c>
      <c r="AA7841" s="1">
        <v>0</v>
      </c>
      <c r="AC7841" s="1">
        <v>0</v>
      </c>
      <c r="AE7841" s="1">
        <v>0</v>
      </c>
      <c r="AG7841" s="1">
        <v>1</v>
      </c>
      <c r="AH7841" s="1">
        <v>0</v>
      </c>
    </row>
    <row r="7842" spans="1:34">
      <c r="A7842" s="1" t="s">
        <v>20002</v>
      </c>
      <c r="B7842" s="1" t="s">
        <v>20003</v>
      </c>
      <c r="C7842" s="1" t="s">
        <v>826</v>
      </c>
      <c r="D7842" s="1">
        <v>15</v>
      </c>
      <c r="E7842" s="4">
        <v>44637</v>
      </c>
      <c r="F7842" s="1" t="s">
        <v>20004</v>
      </c>
      <c r="G7842" s="1" t="s">
        <v>72</v>
      </c>
      <c r="H7842" s="1" t="s">
        <v>73</v>
      </c>
      <c r="I7842" s="1">
        <v>0</v>
      </c>
      <c r="J7842" s="1" t="s">
        <v>74</v>
      </c>
      <c r="K7842" s="1">
        <v>0.8</v>
      </c>
      <c r="L7842" s="1" t="s">
        <v>75</v>
      </c>
      <c r="M7842" s="1">
        <v>0</v>
      </c>
      <c r="O7842" s="1">
        <v>0</v>
      </c>
      <c r="Q7842" s="1">
        <v>0</v>
      </c>
      <c r="S7842" s="1">
        <v>0</v>
      </c>
      <c r="U7842" s="1">
        <v>0</v>
      </c>
      <c r="W7842" s="1">
        <v>0</v>
      </c>
      <c r="Y7842" s="1">
        <v>0</v>
      </c>
      <c r="AA7842" s="1">
        <v>0</v>
      </c>
      <c r="AC7842" s="1">
        <v>0</v>
      </c>
      <c r="AE7842" s="1">
        <v>0</v>
      </c>
      <c r="AG7842" s="1">
        <v>2</v>
      </c>
      <c r="AH7842" s="1">
        <v>10000</v>
      </c>
    </row>
    <row r="7843" spans="1:34">
      <c r="A7843" s="1" t="s">
        <v>20005</v>
      </c>
      <c r="B7843" s="1" t="s">
        <v>20006</v>
      </c>
      <c r="C7843" s="1" t="s">
        <v>810</v>
      </c>
      <c r="H7843" s="1" t="s">
        <v>65</v>
      </c>
      <c r="I7843" s="1" t="s">
        <v>66</v>
      </c>
      <c r="V7843" s="1" t="s">
        <v>67</v>
      </c>
    </row>
    <row r="7844" spans="1:34">
      <c r="A7844" s="1" t="s">
        <v>20007</v>
      </c>
      <c r="B7844" s="1" t="s">
        <v>20008</v>
      </c>
      <c r="C7844" s="1" t="s">
        <v>337</v>
      </c>
      <c r="D7844" s="1">
        <v>3</v>
      </c>
      <c r="E7844" s="4">
        <v>44641</v>
      </c>
      <c r="F7844" s="1" t="s">
        <v>20009</v>
      </c>
      <c r="G7844" s="1" t="s">
        <v>72</v>
      </c>
      <c r="H7844" s="1" t="s">
        <v>65</v>
      </c>
      <c r="I7844" s="1">
        <v>0.3</v>
      </c>
      <c r="J7844" s="1" t="s">
        <v>75</v>
      </c>
      <c r="K7844" s="1">
        <v>0</v>
      </c>
      <c r="M7844" s="1">
        <v>0</v>
      </c>
      <c r="O7844" s="1">
        <v>0</v>
      </c>
      <c r="Q7844" s="1">
        <v>0</v>
      </c>
      <c r="S7844" s="1">
        <v>0</v>
      </c>
      <c r="U7844" s="1">
        <v>0</v>
      </c>
      <c r="W7844" s="1">
        <v>0</v>
      </c>
      <c r="Y7844" s="1">
        <v>0</v>
      </c>
      <c r="AA7844" s="1">
        <v>0</v>
      </c>
      <c r="AC7844" s="1">
        <v>0</v>
      </c>
      <c r="AE7844" s="1">
        <v>0</v>
      </c>
      <c r="AG7844" s="1">
        <v>1</v>
      </c>
      <c r="AH7844" s="1">
        <v>0</v>
      </c>
    </row>
    <row r="7845" spans="1:34">
      <c r="A7845" s="1" t="s">
        <v>20010</v>
      </c>
      <c r="B7845" s="1" t="s">
        <v>20011</v>
      </c>
      <c r="C7845" s="1" t="s">
        <v>365</v>
      </c>
      <c r="H7845" s="1" t="s">
        <v>65</v>
      </c>
      <c r="I7845" s="1" t="s">
        <v>66</v>
      </c>
      <c r="V7845" s="1" t="s">
        <v>67</v>
      </c>
    </row>
    <row r="7846" spans="1:34">
      <c r="A7846" s="1" t="s">
        <v>20012</v>
      </c>
      <c r="B7846" s="1" t="s">
        <v>20013</v>
      </c>
      <c r="C7846" s="1" t="s">
        <v>337</v>
      </c>
      <c r="D7846" s="1">
        <v>37</v>
      </c>
      <c r="E7846" s="4">
        <v>44551</v>
      </c>
      <c r="F7846" s="1" t="s">
        <v>20014</v>
      </c>
      <c r="G7846" s="1" t="s">
        <v>1003</v>
      </c>
      <c r="H7846" s="1" t="s">
        <v>65</v>
      </c>
      <c r="I7846" s="1">
        <v>0</v>
      </c>
      <c r="J7846" s="1" t="s">
        <v>75</v>
      </c>
      <c r="K7846" s="1">
        <v>0</v>
      </c>
      <c r="M7846" s="1">
        <v>0</v>
      </c>
      <c r="O7846" s="1">
        <v>0</v>
      </c>
      <c r="Q7846" s="1">
        <v>0</v>
      </c>
      <c r="S7846" s="1">
        <v>0</v>
      </c>
      <c r="U7846" s="1">
        <v>0</v>
      </c>
      <c r="W7846" s="1">
        <v>0</v>
      </c>
      <c r="Y7846" s="1">
        <v>0</v>
      </c>
      <c r="AA7846" s="1">
        <v>0</v>
      </c>
      <c r="AC7846" s="1">
        <v>0</v>
      </c>
      <c r="AE7846" s="1">
        <v>0</v>
      </c>
      <c r="AG7846" s="1">
        <v>1</v>
      </c>
      <c r="AH7846" s="1">
        <v>0</v>
      </c>
    </row>
    <row r="7847" spans="1:34">
      <c r="A7847" s="1" t="s">
        <v>20015</v>
      </c>
      <c r="B7847" s="1" t="s">
        <v>20016</v>
      </c>
      <c r="C7847" s="1" t="s">
        <v>279</v>
      </c>
      <c r="D7847" s="1">
        <v>16</v>
      </c>
      <c r="E7847" s="1">
        <v>42508</v>
      </c>
      <c r="F7847" s="1" t="s">
        <v>20332</v>
      </c>
      <c r="G7847" s="1" t="s">
        <v>1003</v>
      </c>
      <c r="H7847" s="1" t="s">
        <v>65</v>
      </c>
      <c r="I7847" s="1">
        <v>0</v>
      </c>
      <c r="J7847" s="1" t="s">
        <v>75</v>
      </c>
      <c r="K7847" s="1">
        <v>0</v>
      </c>
      <c r="M7847" s="1">
        <v>0</v>
      </c>
      <c r="O7847" s="1">
        <v>0</v>
      </c>
      <c r="Q7847" s="1">
        <v>0</v>
      </c>
      <c r="S7847" s="1">
        <v>0</v>
      </c>
      <c r="U7847" s="1">
        <v>0</v>
      </c>
      <c r="W7847" s="1">
        <v>0</v>
      </c>
      <c r="Y7847" s="1">
        <v>0</v>
      </c>
      <c r="AA7847" s="1">
        <v>0</v>
      </c>
      <c r="AC7847" s="1">
        <v>0</v>
      </c>
      <c r="AE7847" s="1">
        <v>0</v>
      </c>
      <c r="AG7847" s="1">
        <v>1</v>
      </c>
      <c r="AH7847" s="1">
        <v>0</v>
      </c>
    </row>
    <row r="7848" spans="1:34">
      <c r="A7848" s="1" t="s">
        <v>20017</v>
      </c>
      <c r="B7848" s="1" t="s">
        <v>20018</v>
      </c>
      <c r="C7848" s="1" t="s">
        <v>279</v>
      </c>
      <c r="D7848" s="1">
        <v>2</v>
      </c>
      <c r="E7848" s="1">
        <v>43139</v>
      </c>
      <c r="F7848" s="1" t="s">
        <v>20332</v>
      </c>
      <c r="G7848" s="1" t="s">
        <v>72</v>
      </c>
      <c r="H7848" s="1" t="s">
        <v>73</v>
      </c>
      <c r="I7848" s="1">
        <v>0</v>
      </c>
      <c r="J7848" s="1" t="s">
        <v>81</v>
      </c>
      <c r="K7848" s="1">
        <v>0.35</v>
      </c>
      <c r="L7848" s="1" t="s">
        <v>75</v>
      </c>
      <c r="M7848" s="1">
        <v>0</v>
      </c>
      <c r="O7848" s="1">
        <v>0</v>
      </c>
      <c r="Q7848" s="1">
        <v>0</v>
      </c>
      <c r="S7848" s="1">
        <v>0</v>
      </c>
      <c r="U7848" s="1">
        <v>0</v>
      </c>
      <c r="W7848" s="1">
        <v>0</v>
      </c>
      <c r="Y7848" s="1">
        <v>0</v>
      </c>
      <c r="AA7848" s="1">
        <v>0</v>
      </c>
      <c r="AC7848" s="1">
        <v>0</v>
      </c>
      <c r="AE7848" s="1">
        <v>0</v>
      </c>
      <c r="AG7848" s="1">
        <v>2</v>
      </c>
      <c r="AH7848" s="1">
        <v>15000</v>
      </c>
    </row>
    <row r="7849" spans="1:34">
      <c r="A7849" s="1" t="s">
        <v>20019</v>
      </c>
      <c r="B7849" s="1" t="s">
        <v>20020</v>
      </c>
      <c r="C7849" s="1" t="s">
        <v>252</v>
      </c>
      <c r="D7849" s="1">
        <v>93</v>
      </c>
      <c r="E7849" s="4">
        <v>44560</v>
      </c>
      <c r="F7849" s="1" t="s">
        <v>20021</v>
      </c>
      <c r="G7849" s="1" t="s">
        <v>80</v>
      </c>
      <c r="H7849" s="1" t="s">
        <v>65</v>
      </c>
      <c r="I7849" s="1">
        <v>0.8</v>
      </c>
      <c r="J7849" s="1" t="s">
        <v>75</v>
      </c>
      <c r="K7849" s="1">
        <v>0</v>
      </c>
      <c r="M7849" s="1">
        <v>0</v>
      </c>
      <c r="O7849" s="1">
        <v>0</v>
      </c>
      <c r="Q7849" s="1">
        <v>0</v>
      </c>
      <c r="S7849" s="1">
        <v>0</v>
      </c>
      <c r="U7849" s="1">
        <v>0</v>
      </c>
      <c r="W7849" s="1">
        <v>0</v>
      </c>
      <c r="Y7849" s="1">
        <v>0</v>
      </c>
      <c r="AA7849" s="1">
        <v>0</v>
      </c>
      <c r="AC7849" s="1">
        <v>0</v>
      </c>
      <c r="AE7849" s="1">
        <v>0</v>
      </c>
      <c r="AG7849" s="1">
        <v>1</v>
      </c>
      <c r="AH7849" s="1">
        <v>0</v>
      </c>
    </row>
    <row r="7850" spans="1:34">
      <c r="A7850" s="1" t="s">
        <v>20022</v>
      </c>
      <c r="B7850" s="1" t="s">
        <v>20023</v>
      </c>
      <c r="C7850" s="1" t="s">
        <v>252</v>
      </c>
      <c r="D7850" s="1">
        <v>7</v>
      </c>
      <c r="E7850" s="4">
        <v>44587</v>
      </c>
      <c r="F7850" s="1" t="s">
        <v>20024</v>
      </c>
      <c r="G7850" s="1" t="s">
        <v>72</v>
      </c>
      <c r="H7850" s="1" t="s">
        <v>73</v>
      </c>
      <c r="I7850" s="1">
        <v>0</v>
      </c>
      <c r="J7850" s="1" t="s">
        <v>684</v>
      </c>
      <c r="K7850" s="1">
        <v>0.8</v>
      </c>
      <c r="L7850" s="1" t="s">
        <v>75</v>
      </c>
      <c r="M7850" s="1">
        <v>0</v>
      </c>
      <c r="O7850" s="1">
        <v>0</v>
      </c>
      <c r="Q7850" s="1">
        <v>0</v>
      </c>
      <c r="S7850" s="1">
        <v>0</v>
      </c>
      <c r="U7850" s="1">
        <v>0</v>
      </c>
      <c r="W7850" s="1">
        <v>0</v>
      </c>
      <c r="Y7850" s="1">
        <v>0</v>
      </c>
      <c r="AA7850" s="1">
        <v>0</v>
      </c>
      <c r="AC7850" s="1">
        <v>0</v>
      </c>
      <c r="AE7850" s="1">
        <v>0</v>
      </c>
      <c r="AG7850" s="1">
        <v>2</v>
      </c>
      <c r="AH7850" s="1">
        <v>11000</v>
      </c>
    </row>
    <row r="7851" spans="1:34">
      <c r="A7851" s="1" t="s">
        <v>20025</v>
      </c>
      <c r="B7851" s="1" t="s">
        <v>20026</v>
      </c>
      <c r="C7851" s="1" t="s">
        <v>73</v>
      </c>
      <c r="D7851" s="1">
        <v>13</v>
      </c>
      <c r="E7851" s="4">
        <v>44634</v>
      </c>
      <c r="F7851" s="1" t="s">
        <v>20027</v>
      </c>
      <c r="G7851" s="1" t="s">
        <v>80</v>
      </c>
      <c r="H7851" s="1" t="s">
        <v>73</v>
      </c>
      <c r="I7851" s="1">
        <v>0</v>
      </c>
      <c r="J7851" s="1" t="s">
        <v>81</v>
      </c>
      <c r="K7851" s="1">
        <v>0.4</v>
      </c>
      <c r="L7851" s="1" t="s">
        <v>82</v>
      </c>
      <c r="M7851" s="1">
        <v>0.45</v>
      </c>
      <c r="N7851" s="1" t="s">
        <v>83</v>
      </c>
      <c r="O7851" s="1">
        <v>0.65</v>
      </c>
      <c r="P7851" s="1" t="s">
        <v>84</v>
      </c>
      <c r="Q7851" s="1">
        <v>0.8</v>
      </c>
      <c r="R7851" s="1" t="s">
        <v>85</v>
      </c>
      <c r="S7851" s="1">
        <v>0</v>
      </c>
      <c r="U7851" s="1">
        <v>0</v>
      </c>
      <c r="W7851" s="1">
        <v>0</v>
      </c>
      <c r="Y7851" s="1">
        <v>0</v>
      </c>
      <c r="AA7851" s="1">
        <v>0</v>
      </c>
      <c r="AC7851" s="1">
        <v>0</v>
      </c>
      <c r="AE7851" s="1">
        <v>0</v>
      </c>
      <c r="AG7851" s="1">
        <v>4</v>
      </c>
      <c r="AH7851" s="1">
        <v>15000</v>
      </c>
    </row>
    <row r="7852" spans="1:34">
      <c r="A7852" s="1" t="s">
        <v>20028</v>
      </c>
      <c r="B7852" s="1" t="s">
        <v>20029</v>
      </c>
      <c r="C7852" s="1" t="s">
        <v>156</v>
      </c>
      <c r="D7852" s="1">
        <v>4</v>
      </c>
      <c r="E7852" s="4">
        <v>44635</v>
      </c>
      <c r="F7852" s="1" t="s">
        <v>20030</v>
      </c>
      <c r="G7852" s="1" t="s">
        <v>72</v>
      </c>
      <c r="H7852" s="1" t="s">
        <v>65</v>
      </c>
      <c r="I7852" s="1">
        <v>0.7</v>
      </c>
      <c r="J7852" s="1" t="s">
        <v>75</v>
      </c>
      <c r="K7852" s="1">
        <v>0</v>
      </c>
      <c r="M7852" s="1">
        <v>0</v>
      </c>
      <c r="O7852" s="1">
        <v>0</v>
      </c>
      <c r="Q7852" s="1">
        <v>0</v>
      </c>
      <c r="S7852" s="1">
        <v>0</v>
      </c>
      <c r="U7852" s="1">
        <v>0</v>
      </c>
      <c r="W7852" s="1">
        <v>0</v>
      </c>
      <c r="Y7852" s="1">
        <v>0</v>
      </c>
      <c r="AA7852" s="1">
        <v>0</v>
      </c>
      <c r="AC7852" s="1">
        <v>0</v>
      </c>
      <c r="AE7852" s="1">
        <v>0</v>
      </c>
      <c r="AG7852" s="1">
        <v>1</v>
      </c>
      <c r="AH7852" s="1">
        <v>0</v>
      </c>
    </row>
    <row r="7853" spans="1:34">
      <c r="A7853" s="1" t="s">
        <v>20031</v>
      </c>
      <c r="B7853" s="1" t="s">
        <v>20032</v>
      </c>
      <c r="C7853" s="1" t="s">
        <v>156</v>
      </c>
      <c r="D7853" s="1">
        <v>6</v>
      </c>
      <c r="E7853" s="4">
        <v>44644</v>
      </c>
      <c r="F7853" s="1" t="s">
        <v>20033</v>
      </c>
      <c r="G7853" s="1" t="s">
        <v>72</v>
      </c>
      <c r="H7853" s="1" t="s">
        <v>73</v>
      </c>
      <c r="I7853" s="1">
        <v>0</v>
      </c>
      <c r="J7853" s="1" t="s">
        <v>74</v>
      </c>
      <c r="K7853" s="1">
        <v>0.8</v>
      </c>
      <c r="L7853" s="1" t="s">
        <v>75</v>
      </c>
      <c r="M7853" s="1">
        <v>0</v>
      </c>
      <c r="O7853" s="1">
        <v>0</v>
      </c>
      <c r="Q7853" s="1">
        <v>0</v>
      </c>
      <c r="S7853" s="1">
        <v>0</v>
      </c>
      <c r="U7853" s="1">
        <v>0</v>
      </c>
      <c r="W7853" s="1">
        <v>0</v>
      </c>
      <c r="Y7853" s="1">
        <v>0</v>
      </c>
      <c r="AA7853" s="1">
        <v>0</v>
      </c>
      <c r="AC7853" s="1">
        <v>0</v>
      </c>
      <c r="AE7853" s="1">
        <v>0</v>
      </c>
      <c r="AG7853" s="1">
        <v>2</v>
      </c>
      <c r="AH7853" s="1">
        <v>10000</v>
      </c>
    </row>
    <row r="7854" spans="1:34">
      <c r="A7854" s="1" t="s">
        <v>20034</v>
      </c>
      <c r="B7854" s="1" t="s">
        <v>20035</v>
      </c>
      <c r="C7854" s="1" t="s">
        <v>981</v>
      </c>
      <c r="D7854" s="1">
        <v>147</v>
      </c>
      <c r="E7854" s="1">
        <v>42893</v>
      </c>
      <c r="F7854" s="1" t="s">
        <v>20332</v>
      </c>
      <c r="G7854" s="1" t="s">
        <v>72</v>
      </c>
      <c r="H7854" s="1" t="s">
        <v>65</v>
      </c>
      <c r="I7854" s="1">
        <v>0.75</v>
      </c>
      <c r="J7854" s="1" t="s">
        <v>75</v>
      </c>
      <c r="K7854" s="1">
        <v>0</v>
      </c>
      <c r="M7854" s="1">
        <v>0</v>
      </c>
      <c r="O7854" s="1">
        <v>0</v>
      </c>
      <c r="Q7854" s="1">
        <v>0</v>
      </c>
      <c r="S7854" s="1">
        <v>0</v>
      </c>
      <c r="U7854" s="1">
        <v>0</v>
      </c>
      <c r="W7854" s="1">
        <v>0</v>
      </c>
      <c r="Y7854" s="1">
        <v>0</v>
      </c>
      <c r="AA7854" s="1">
        <v>0</v>
      </c>
      <c r="AC7854" s="1">
        <v>0</v>
      </c>
      <c r="AE7854" s="1">
        <v>0</v>
      </c>
      <c r="AG7854" s="1">
        <v>1</v>
      </c>
      <c r="AH7854" s="1">
        <v>0</v>
      </c>
    </row>
    <row r="7855" spans="1:34">
      <c r="A7855" s="1" t="s">
        <v>20036</v>
      </c>
      <c r="B7855" s="1" t="s">
        <v>20037</v>
      </c>
      <c r="C7855" s="1" t="s">
        <v>840</v>
      </c>
      <c r="D7855" s="1">
        <v>41</v>
      </c>
      <c r="E7855" s="4">
        <v>44557</v>
      </c>
      <c r="F7855" s="1" t="s">
        <v>20038</v>
      </c>
      <c r="G7855" s="1" t="s">
        <v>72</v>
      </c>
      <c r="H7855" s="1" t="s">
        <v>73</v>
      </c>
      <c r="I7855" s="1">
        <v>0</v>
      </c>
      <c r="J7855" s="1" t="s">
        <v>434</v>
      </c>
      <c r="K7855" s="1">
        <v>0.5</v>
      </c>
      <c r="L7855" s="1" t="s">
        <v>75</v>
      </c>
      <c r="M7855" s="1">
        <v>0</v>
      </c>
      <c r="O7855" s="1">
        <v>0</v>
      </c>
      <c r="Q7855" s="1">
        <v>0</v>
      </c>
      <c r="S7855" s="1">
        <v>0</v>
      </c>
      <c r="U7855" s="1">
        <v>0</v>
      </c>
      <c r="W7855" s="1">
        <v>0</v>
      </c>
      <c r="Y7855" s="1">
        <v>0</v>
      </c>
      <c r="AA7855" s="1">
        <v>0</v>
      </c>
      <c r="AC7855" s="1">
        <v>0</v>
      </c>
      <c r="AE7855" s="1">
        <v>0</v>
      </c>
      <c r="AG7855" s="1">
        <v>2</v>
      </c>
      <c r="AH7855" s="1">
        <v>7500</v>
      </c>
    </row>
    <row r="7856" spans="1:34">
      <c r="A7856" s="1" t="s">
        <v>20039</v>
      </c>
      <c r="B7856" s="1" t="s">
        <v>20040</v>
      </c>
      <c r="C7856" s="1" t="s">
        <v>423</v>
      </c>
      <c r="D7856" s="1">
        <v>33</v>
      </c>
      <c r="E7856" s="4">
        <v>44560</v>
      </c>
      <c r="F7856" s="1" t="s">
        <v>20041</v>
      </c>
      <c r="G7856" s="1" t="s">
        <v>72</v>
      </c>
      <c r="H7856" s="1" t="s">
        <v>65</v>
      </c>
      <c r="I7856" s="1">
        <v>0.2</v>
      </c>
      <c r="J7856" s="1" t="s">
        <v>75</v>
      </c>
      <c r="K7856" s="1">
        <v>0</v>
      </c>
      <c r="M7856" s="1">
        <v>0</v>
      </c>
      <c r="O7856" s="1">
        <v>0</v>
      </c>
      <c r="Q7856" s="1">
        <v>0</v>
      </c>
      <c r="S7856" s="1">
        <v>0</v>
      </c>
      <c r="U7856" s="1">
        <v>0</v>
      </c>
      <c r="W7856" s="1">
        <v>0</v>
      </c>
      <c r="Y7856" s="1">
        <v>0</v>
      </c>
      <c r="AA7856" s="1">
        <v>0</v>
      </c>
      <c r="AC7856" s="1">
        <v>0</v>
      </c>
      <c r="AE7856" s="1">
        <v>0</v>
      </c>
      <c r="AG7856" s="1">
        <v>1</v>
      </c>
      <c r="AH7856" s="1">
        <v>0</v>
      </c>
    </row>
    <row r="7857" spans="1:34">
      <c r="A7857" s="1" t="s">
        <v>20042</v>
      </c>
      <c r="B7857" s="1" t="s">
        <v>20043</v>
      </c>
      <c r="C7857" s="1" t="s">
        <v>306</v>
      </c>
      <c r="D7857" s="1">
        <v>70</v>
      </c>
      <c r="E7857" s="4">
        <v>44553</v>
      </c>
      <c r="F7857" s="1" t="s">
        <v>20044</v>
      </c>
      <c r="G7857" s="1" t="s">
        <v>72</v>
      </c>
      <c r="H7857" s="1" t="s">
        <v>65</v>
      </c>
      <c r="I7857" s="1">
        <v>0.5</v>
      </c>
      <c r="J7857" s="1" t="s">
        <v>75</v>
      </c>
      <c r="K7857" s="1">
        <v>0</v>
      </c>
      <c r="M7857" s="1">
        <v>0</v>
      </c>
      <c r="O7857" s="1">
        <v>0</v>
      </c>
      <c r="Q7857" s="1">
        <v>0</v>
      </c>
      <c r="S7857" s="1">
        <v>0</v>
      </c>
      <c r="U7857" s="1">
        <v>0</v>
      </c>
      <c r="W7857" s="1">
        <v>0</v>
      </c>
      <c r="Y7857" s="1">
        <v>0</v>
      </c>
      <c r="AA7857" s="1">
        <v>0</v>
      </c>
      <c r="AC7857" s="1">
        <v>0</v>
      </c>
      <c r="AE7857" s="1">
        <v>0</v>
      </c>
      <c r="AG7857" s="1">
        <v>1</v>
      </c>
      <c r="AH7857" s="1">
        <v>0</v>
      </c>
    </row>
    <row r="7858" spans="1:34">
      <c r="A7858" s="1" t="s">
        <v>20045</v>
      </c>
      <c r="B7858" s="1" t="s">
        <v>20046</v>
      </c>
      <c r="C7858" s="1" t="s">
        <v>149</v>
      </c>
      <c r="D7858" s="1">
        <v>13</v>
      </c>
      <c r="E7858" s="4">
        <v>44705</v>
      </c>
      <c r="F7858" s="1" t="s">
        <v>20047</v>
      </c>
      <c r="G7858" s="1" t="s">
        <v>72</v>
      </c>
      <c r="H7858" s="1" t="s">
        <v>73</v>
      </c>
      <c r="I7858" s="1">
        <v>0</v>
      </c>
      <c r="J7858" s="1" t="s">
        <v>1697</v>
      </c>
      <c r="K7858" s="1">
        <v>0.5</v>
      </c>
      <c r="L7858" s="1" t="s">
        <v>75</v>
      </c>
      <c r="M7858" s="1">
        <v>0</v>
      </c>
      <c r="O7858" s="1">
        <v>0</v>
      </c>
      <c r="Q7858" s="1">
        <v>0</v>
      </c>
      <c r="S7858" s="1">
        <v>0</v>
      </c>
      <c r="U7858" s="1">
        <v>0</v>
      </c>
      <c r="W7858" s="1">
        <v>0</v>
      </c>
      <c r="Y7858" s="1">
        <v>0</v>
      </c>
      <c r="AA7858" s="1">
        <v>0</v>
      </c>
      <c r="AC7858" s="1">
        <v>0</v>
      </c>
      <c r="AE7858" s="1">
        <v>0</v>
      </c>
      <c r="AG7858" s="1">
        <v>2</v>
      </c>
      <c r="AH7858" s="1">
        <v>20000</v>
      </c>
    </row>
    <row r="7859" spans="1:34">
      <c r="A7859" s="1" t="s">
        <v>20048</v>
      </c>
      <c r="B7859" s="1" t="s">
        <v>20049</v>
      </c>
      <c r="C7859" s="1" t="s">
        <v>238</v>
      </c>
      <c r="D7859" s="1">
        <v>6</v>
      </c>
      <c r="E7859" s="4">
        <v>44642</v>
      </c>
      <c r="F7859" s="1" t="s">
        <v>20050</v>
      </c>
      <c r="G7859" s="1" t="s">
        <v>80</v>
      </c>
      <c r="H7859" s="1" t="s">
        <v>73</v>
      </c>
      <c r="I7859" s="1">
        <v>0</v>
      </c>
      <c r="J7859" s="1" t="s">
        <v>74</v>
      </c>
      <c r="K7859" s="1">
        <v>0.2</v>
      </c>
      <c r="L7859" s="1" t="s">
        <v>82</v>
      </c>
      <c r="M7859" s="1">
        <v>0.3</v>
      </c>
      <c r="N7859" s="1" t="s">
        <v>83</v>
      </c>
      <c r="O7859" s="1">
        <v>0.6</v>
      </c>
      <c r="P7859" s="1" t="s">
        <v>84</v>
      </c>
      <c r="Q7859" s="1">
        <v>0.8</v>
      </c>
      <c r="R7859" s="1" t="s">
        <v>85</v>
      </c>
      <c r="S7859" s="1">
        <v>0</v>
      </c>
      <c r="U7859" s="1">
        <v>0</v>
      </c>
      <c r="W7859" s="1">
        <v>0</v>
      </c>
      <c r="Y7859" s="1">
        <v>0</v>
      </c>
      <c r="AA7859" s="1">
        <v>0</v>
      </c>
      <c r="AC7859" s="1">
        <v>0</v>
      </c>
      <c r="AE7859" s="1">
        <v>0</v>
      </c>
      <c r="AG7859" s="1">
        <v>4</v>
      </c>
      <c r="AH7859" s="1">
        <v>10000</v>
      </c>
    </row>
    <row r="7860" spans="1:34">
      <c r="A7860" s="1" t="s">
        <v>20051</v>
      </c>
      <c r="B7860" s="1" t="s">
        <v>20052</v>
      </c>
      <c r="C7860" s="1" t="s">
        <v>350</v>
      </c>
      <c r="D7860" s="1">
        <v>5</v>
      </c>
      <c r="E7860" s="1">
        <v>44629</v>
      </c>
      <c r="F7860" s="1" t="s">
        <v>20888</v>
      </c>
      <c r="G7860" s="1" t="s">
        <v>72</v>
      </c>
      <c r="H7860" s="1" t="s">
        <v>65</v>
      </c>
      <c r="I7860" s="1">
        <v>0.8</v>
      </c>
      <c r="J7860" s="1" t="s">
        <v>75</v>
      </c>
      <c r="K7860" s="1">
        <v>0</v>
      </c>
      <c r="M7860" s="1">
        <v>0</v>
      </c>
      <c r="O7860" s="1">
        <v>0</v>
      </c>
      <c r="Q7860" s="1">
        <v>0</v>
      </c>
      <c r="S7860" s="1">
        <v>0</v>
      </c>
      <c r="U7860" s="1">
        <v>0</v>
      </c>
      <c r="W7860" s="1">
        <v>0</v>
      </c>
      <c r="Y7860" s="1">
        <v>0</v>
      </c>
      <c r="AA7860" s="1">
        <v>0</v>
      </c>
      <c r="AC7860" s="1">
        <v>0</v>
      </c>
      <c r="AE7860" s="1">
        <v>0</v>
      </c>
      <c r="AG7860" s="1">
        <v>1</v>
      </c>
      <c r="AH7860" s="1">
        <v>0</v>
      </c>
    </row>
    <row r="7861" spans="1:34">
      <c r="A7861" s="1" t="s">
        <v>20053</v>
      </c>
      <c r="B7861" s="1" t="s">
        <v>20054</v>
      </c>
      <c r="C7861" s="1" t="s">
        <v>199</v>
      </c>
      <c r="D7861" s="1">
        <v>3</v>
      </c>
      <c r="E7861" s="1">
        <v>44238</v>
      </c>
      <c r="F7861" s="1" t="s">
        <v>20332</v>
      </c>
      <c r="G7861" s="1" t="s">
        <v>72</v>
      </c>
      <c r="H7861" s="1" t="s">
        <v>73</v>
      </c>
      <c r="I7861" s="1">
        <v>0</v>
      </c>
      <c r="J7861" s="1" t="s">
        <v>1897</v>
      </c>
      <c r="K7861" s="1">
        <v>0.8</v>
      </c>
      <c r="L7861" s="1" t="s">
        <v>75</v>
      </c>
      <c r="M7861" s="1">
        <v>0</v>
      </c>
      <c r="O7861" s="1">
        <v>0</v>
      </c>
      <c r="Q7861" s="1">
        <v>0</v>
      </c>
      <c r="S7861" s="1">
        <v>0</v>
      </c>
      <c r="U7861" s="1">
        <v>0</v>
      </c>
      <c r="W7861" s="1">
        <v>0</v>
      </c>
      <c r="Y7861" s="1">
        <v>0</v>
      </c>
      <c r="AA7861" s="1">
        <v>0</v>
      </c>
      <c r="AC7861" s="1">
        <v>0</v>
      </c>
      <c r="AE7861" s="1">
        <v>0</v>
      </c>
      <c r="AG7861" s="1">
        <v>2</v>
      </c>
      <c r="AH7861" s="1">
        <v>11500</v>
      </c>
    </row>
    <row r="7862" spans="1:34">
      <c r="A7862" s="1" t="s">
        <v>20055</v>
      </c>
      <c r="B7862" s="1" t="s">
        <v>20056</v>
      </c>
      <c r="C7862" s="1" t="s">
        <v>369</v>
      </c>
      <c r="D7862" s="1">
        <v>6</v>
      </c>
      <c r="E7862" s="1">
        <v>43181</v>
      </c>
      <c r="F7862" s="1" t="s">
        <v>20332</v>
      </c>
      <c r="G7862" s="1" t="s">
        <v>1003</v>
      </c>
      <c r="H7862" s="1" t="s">
        <v>65</v>
      </c>
      <c r="I7862" s="1">
        <v>0</v>
      </c>
      <c r="J7862" s="1" t="s">
        <v>75</v>
      </c>
      <c r="K7862" s="1">
        <v>0</v>
      </c>
      <c r="M7862" s="1">
        <v>0</v>
      </c>
      <c r="O7862" s="1">
        <v>0</v>
      </c>
      <c r="Q7862" s="1">
        <v>0</v>
      </c>
      <c r="S7862" s="1">
        <v>0</v>
      </c>
      <c r="U7862" s="1">
        <v>0</v>
      </c>
      <c r="W7862" s="1">
        <v>0</v>
      </c>
      <c r="Y7862" s="1">
        <v>0</v>
      </c>
      <c r="AA7862" s="1">
        <v>0</v>
      </c>
      <c r="AC7862" s="1">
        <v>0</v>
      </c>
      <c r="AE7862" s="1">
        <v>0</v>
      </c>
      <c r="AG7862" s="1">
        <v>1</v>
      </c>
      <c r="AH7862" s="1">
        <v>0</v>
      </c>
    </row>
    <row r="7863" spans="1:34">
      <c r="A7863" s="1" t="s">
        <v>20057</v>
      </c>
      <c r="B7863" s="1" t="s">
        <v>20058</v>
      </c>
      <c r="C7863" s="1" t="s">
        <v>360</v>
      </c>
      <c r="H7863" s="1" t="s">
        <v>65</v>
      </c>
      <c r="I7863" s="1" t="s">
        <v>66</v>
      </c>
      <c r="V7863" s="1" t="s">
        <v>67</v>
      </c>
    </row>
    <row r="7864" spans="1:34">
      <c r="A7864" s="1" t="s">
        <v>20059</v>
      </c>
      <c r="B7864" s="1" t="s">
        <v>20060</v>
      </c>
      <c r="C7864" s="1" t="s">
        <v>1916</v>
      </c>
      <c r="D7864" s="1">
        <v>3</v>
      </c>
      <c r="E7864" s="4">
        <v>44622</v>
      </c>
      <c r="F7864" s="1" t="s">
        <v>20061</v>
      </c>
      <c r="G7864" s="1" t="s">
        <v>80</v>
      </c>
      <c r="H7864" s="1" t="s">
        <v>65</v>
      </c>
      <c r="I7864" s="1">
        <v>0.8</v>
      </c>
      <c r="J7864" s="1" t="s">
        <v>75</v>
      </c>
      <c r="K7864" s="1">
        <v>0</v>
      </c>
      <c r="M7864" s="1">
        <v>0</v>
      </c>
      <c r="O7864" s="1">
        <v>0</v>
      </c>
      <c r="Q7864" s="1">
        <v>0</v>
      </c>
      <c r="S7864" s="1">
        <v>0</v>
      </c>
      <c r="U7864" s="1">
        <v>0</v>
      </c>
      <c r="W7864" s="1">
        <v>0</v>
      </c>
      <c r="Y7864" s="1">
        <v>0</v>
      </c>
      <c r="AA7864" s="1">
        <v>0</v>
      </c>
      <c r="AC7864" s="1">
        <v>0</v>
      </c>
      <c r="AE7864" s="1">
        <v>0</v>
      </c>
      <c r="AG7864" s="1">
        <v>1</v>
      </c>
      <c r="AH7864" s="1">
        <v>0</v>
      </c>
    </row>
    <row r="7865" spans="1:34">
      <c r="A7865" s="1" t="s">
        <v>20062</v>
      </c>
      <c r="B7865" s="1" t="s">
        <v>20063</v>
      </c>
      <c r="C7865" s="1" t="s">
        <v>752</v>
      </c>
      <c r="D7865" s="1">
        <v>4</v>
      </c>
      <c r="E7865" s="4">
        <v>44596</v>
      </c>
      <c r="F7865" s="1" t="s">
        <v>20064</v>
      </c>
      <c r="G7865" s="1" t="s">
        <v>72</v>
      </c>
      <c r="H7865" s="1" t="s">
        <v>65</v>
      </c>
      <c r="I7865" s="1">
        <v>0.8</v>
      </c>
      <c r="J7865" s="1" t="s">
        <v>75</v>
      </c>
      <c r="K7865" s="1">
        <v>0</v>
      </c>
      <c r="M7865" s="1">
        <v>0</v>
      </c>
      <c r="O7865" s="1">
        <v>0</v>
      </c>
      <c r="Q7865" s="1">
        <v>0</v>
      </c>
      <c r="S7865" s="1">
        <v>0</v>
      </c>
      <c r="U7865" s="1">
        <v>0</v>
      </c>
      <c r="W7865" s="1">
        <v>0</v>
      </c>
      <c r="Y7865" s="1">
        <v>0</v>
      </c>
      <c r="AA7865" s="1">
        <v>0</v>
      </c>
      <c r="AC7865" s="1">
        <v>0</v>
      </c>
      <c r="AE7865" s="1">
        <v>0</v>
      </c>
      <c r="AG7865" s="1">
        <v>1</v>
      </c>
      <c r="AH7865" s="1">
        <v>0</v>
      </c>
    </row>
    <row r="7866" spans="1:34">
      <c r="A7866" s="1" t="s">
        <v>20065</v>
      </c>
      <c r="B7866" s="1" t="s">
        <v>20066</v>
      </c>
      <c r="C7866" s="1" t="s">
        <v>70</v>
      </c>
      <c r="D7866" s="1">
        <v>7</v>
      </c>
      <c r="E7866" s="4">
        <v>44651</v>
      </c>
      <c r="F7866" s="1" t="s">
        <v>20067</v>
      </c>
      <c r="G7866" s="1" t="s">
        <v>80</v>
      </c>
      <c r="H7866" s="1" t="s">
        <v>73</v>
      </c>
      <c r="I7866" s="1">
        <v>0</v>
      </c>
      <c r="J7866" s="1" t="s">
        <v>425</v>
      </c>
      <c r="K7866" s="1">
        <v>0.4</v>
      </c>
      <c r="L7866" s="1" t="s">
        <v>82</v>
      </c>
      <c r="M7866" s="1">
        <v>0.5</v>
      </c>
      <c r="N7866" s="1" t="s">
        <v>83</v>
      </c>
      <c r="O7866" s="1">
        <v>0.55000000000000004</v>
      </c>
      <c r="P7866" s="1" t="s">
        <v>84</v>
      </c>
      <c r="Q7866" s="1">
        <v>0.7</v>
      </c>
      <c r="R7866" s="1" t="s">
        <v>85</v>
      </c>
      <c r="S7866" s="1">
        <v>0</v>
      </c>
      <c r="U7866" s="1">
        <v>0</v>
      </c>
      <c r="W7866" s="1">
        <v>0</v>
      </c>
      <c r="Y7866" s="1">
        <v>0</v>
      </c>
      <c r="AA7866" s="1">
        <v>0</v>
      </c>
      <c r="AC7866" s="1">
        <v>0</v>
      </c>
      <c r="AE7866" s="1">
        <v>0</v>
      </c>
      <c r="AG7866" s="1">
        <v>4</v>
      </c>
      <c r="AH7866" s="1">
        <v>13000</v>
      </c>
    </row>
    <row r="7867" spans="1:34">
      <c r="A7867" s="1" t="s">
        <v>20068</v>
      </c>
      <c r="B7867" s="1" t="s">
        <v>20069</v>
      </c>
      <c r="C7867" s="1" t="s">
        <v>423</v>
      </c>
      <c r="D7867" s="1">
        <v>48</v>
      </c>
      <c r="E7867" s="4">
        <v>44559</v>
      </c>
      <c r="F7867" s="1" t="s">
        <v>20070</v>
      </c>
      <c r="G7867" s="1" t="s">
        <v>72</v>
      </c>
      <c r="H7867" s="1" t="s">
        <v>73</v>
      </c>
      <c r="I7867" s="1">
        <v>0</v>
      </c>
      <c r="J7867" s="1" t="s">
        <v>434</v>
      </c>
      <c r="K7867" s="1">
        <v>0.6</v>
      </c>
      <c r="L7867" s="1" t="s">
        <v>75</v>
      </c>
      <c r="M7867" s="1">
        <v>0</v>
      </c>
      <c r="O7867" s="1">
        <v>0</v>
      </c>
      <c r="Q7867" s="1">
        <v>0</v>
      </c>
      <c r="S7867" s="1">
        <v>0</v>
      </c>
      <c r="U7867" s="1">
        <v>0</v>
      </c>
      <c r="W7867" s="1">
        <v>0</v>
      </c>
      <c r="Y7867" s="1">
        <v>0</v>
      </c>
      <c r="AA7867" s="1">
        <v>0</v>
      </c>
      <c r="AC7867" s="1">
        <v>0</v>
      </c>
      <c r="AE7867" s="1">
        <v>0</v>
      </c>
      <c r="AG7867" s="1">
        <v>2</v>
      </c>
      <c r="AH7867" s="1">
        <v>7500</v>
      </c>
    </row>
    <row r="7868" spans="1:34">
      <c r="A7868" s="1" t="s">
        <v>20071</v>
      </c>
      <c r="B7868" s="1" t="s">
        <v>20072</v>
      </c>
      <c r="C7868" s="1" t="s">
        <v>78</v>
      </c>
      <c r="D7868" s="1">
        <v>12</v>
      </c>
      <c r="E7868" s="1">
        <v>43200</v>
      </c>
      <c r="F7868" s="1" t="s">
        <v>20332</v>
      </c>
      <c r="G7868" s="1" t="s">
        <v>72</v>
      </c>
      <c r="H7868" s="1" t="s">
        <v>65</v>
      </c>
      <c r="I7868" s="1">
        <v>0.6</v>
      </c>
      <c r="J7868" s="1" t="s">
        <v>75</v>
      </c>
      <c r="K7868" s="1">
        <v>0</v>
      </c>
      <c r="M7868" s="1">
        <v>0</v>
      </c>
      <c r="O7868" s="1">
        <v>0</v>
      </c>
      <c r="Q7868" s="1">
        <v>0</v>
      </c>
      <c r="S7868" s="1">
        <v>0</v>
      </c>
      <c r="U7868" s="1">
        <v>0</v>
      </c>
      <c r="W7868" s="1">
        <v>0</v>
      </c>
      <c r="Y7868" s="1">
        <v>0</v>
      </c>
      <c r="AA7868" s="1">
        <v>0</v>
      </c>
      <c r="AC7868" s="1">
        <v>0</v>
      </c>
      <c r="AE7868" s="1">
        <v>0</v>
      </c>
      <c r="AG7868" s="1">
        <v>1</v>
      </c>
      <c r="AH7868" s="1">
        <v>0</v>
      </c>
    </row>
    <row r="7869" spans="1:34">
      <c r="A7869" s="1" t="s">
        <v>20073</v>
      </c>
      <c r="B7869" s="1" t="s">
        <v>20074</v>
      </c>
      <c r="C7869" s="1" t="s">
        <v>159</v>
      </c>
      <c r="D7869" s="1">
        <v>11</v>
      </c>
      <c r="E7869" s="4">
        <v>44666</v>
      </c>
      <c r="F7869" s="1" t="s">
        <v>20075</v>
      </c>
      <c r="G7869" s="1" t="s">
        <v>72</v>
      </c>
      <c r="H7869" s="1" t="s">
        <v>73</v>
      </c>
      <c r="I7869" s="1">
        <v>0</v>
      </c>
      <c r="J7869" s="1" t="s">
        <v>434</v>
      </c>
      <c r="K7869" s="1">
        <v>0.65</v>
      </c>
      <c r="L7869" s="1" t="s">
        <v>75</v>
      </c>
      <c r="M7869" s="1">
        <v>0</v>
      </c>
      <c r="O7869" s="1">
        <v>0</v>
      </c>
      <c r="Q7869" s="1">
        <v>0</v>
      </c>
      <c r="S7869" s="1">
        <v>0</v>
      </c>
      <c r="U7869" s="1">
        <v>0</v>
      </c>
      <c r="W7869" s="1">
        <v>0</v>
      </c>
      <c r="Y7869" s="1">
        <v>0</v>
      </c>
      <c r="AA7869" s="1">
        <v>0</v>
      </c>
      <c r="AC7869" s="1">
        <v>0</v>
      </c>
      <c r="AE7869" s="1">
        <v>0</v>
      </c>
      <c r="AG7869" s="1">
        <v>2</v>
      </c>
      <c r="AH7869" s="1">
        <v>7500</v>
      </c>
    </row>
    <row r="7870" spans="1:34">
      <c r="A7870" s="1" t="s">
        <v>20076</v>
      </c>
      <c r="B7870" s="1" t="s">
        <v>20077</v>
      </c>
      <c r="C7870" s="1" t="s">
        <v>199</v>
      </c>
      <c r="D7870" s="1">
        <v>12</v>
      </c>
      <c r="E7870" s="4">
        <v>44735</v>
      </c>
      <c r="F7870" s="1" t="s">
        <v>20078</v>
      </c>
      <c r="G7870" s="1" t="s">
        <v>1003</v>
      </c>
      <c r="H7870" s="1" t="s">
        <v>65</v>
      </c>
      <c r="I7870" s="1">
        <v>0</v>
      </c>
      <c r="J7870" s="1" t="s">
        <v>75</v>
      </c>
      <c r="K7870" s="1">
        <v>0</v>
      </c>
      <c r="M7870" s="1">
        <v>0</v>
      </c>
      <c r="O7870" s="1">
        <v>0</v>
      </c>
      <c r="Q7870" s="1">
        <v>0</v>
      </c>
      <c r="S7870" s="1">
        <v>0</v>
      </c>
      <c r="U7870" s="1">
        <v>0</v>
      </c>
      <c r="W7870" s="1">
        <v>0</v>
      </c>
      <c r="Y7870" s="1">
        <v>0</v>
      </c>
      <c r="AA7870" s="1">
        <v>0</v>
      </c>
      <c r="AC7870" s="1">
        <v>0</v>
      </c>
      <c r="AE7870" s="1">
        <v>0</v>
      </c>
      <c r="AG7870" s="1">
        <v>1</v>
      </c>
      <c r="AH7870" s="1">
        <v>0</v>
      </c>
    </row>
    <row r="7871" spans="1:34">
      <c r="A7871" s="1" t="s">
        <v>20079</v>
      </c>
      <c r="B7871" s="1" t="s">
        <v>20080</v>
      </c>
      <c r="C7871" s="1" t="s">
        <v>369</v>
      </c>
      <c r="D7871" s="1">
        <v>40</v>
      </c>
      <c r="E7871" s="1">
        <v>43819</v>
      </c>
      <c r="F7871" s="1" t="s">
        <v>20332</v>
      </c>
      <c r="G7871" s="1" t="s">
        <v>72</v>
      </c>
      <c r="H7871" s="1" t="s">
        <v>73</v>
      </c>
      <c r="I7871" s="1">
        <v>0</v>
      </c>
      <c r="J7871" s="1" t="s">
        <v>81</v>
      </c>
      <c r="K7871" s="1">
        <v>0.5</v>
      </c>
      <c r="L7871" s="1" t="s">
        <v>75</v>
      </c>
      <c r="M7871" s="1">
        <v>0</v>
      </c>
      <c r="O7871" s="1">
        <v>0</v>
      </c>
      <c r="Q7871" s="1">
        <v>0</v>
      </c>
      <c r="S7871" s="1">
        <v>0</v>
      </c>
      <c r="U7871" s="1">
        <v>0</v>
      </c>
      <c r="W7871" s="1">
        <v>0</v>
      </c>
      <c r="Y7871" s="1">
        <v>0</v>
      </c>
      <c r="AA7871" s="1">
        <v>0</v>
      </c>
      <c r="AC7871" s="1">
        <v>0</v>
      </c>
      <c r="AE7871" s="1">
        <v>0</v>
      </c>
      <c r="AG7871" s="1">
        <v>2</v>
      </c>
      <c r="AH7871" s="1">
        <v>15000</v>
      </c>
    </row>
    <row r="7872" spans="1:34">
      <c r="A7872" s="1" t="s">
        <v>20081</v>
      </c>
      <c r="B7872" s="1" t="s">
        <v>20082</v>
      </c>
      <c r="C7872" s="1" t="s">
        <v>327</v>
      </c>
      <c r="H7872" s="1" t="s">
        <v>65</v>
      </c>
      <c r="I7872" s="1" t="s">
        <v>66</v>
      </c>
      <c r="V7872" s="1" t="s">
        <v>67</v>
      </c>
    </row>
    <row r="7873" spans="1:34">
      <c r="A7873" s="1" t="s">
        <v>20083</v>
      </c>
      <c r="B7873" s="1" t="s">
        <v>20084</v>
      </c>
      <c r="C7873" s="1" t="s">
        <v>327</v>
      </c>
      <c r="D7873" s="1">
        <v>7</v>
      </c>
      <c r="E7873" s="4">
        <v>44630</v>
      </c>
      <c r="F7873" s="1" t="s">
        <v>20085</v>
      </c>
      <c r="G7873" s="1" t="s">
        <v>80</v>
      </c>
      <c r="H7873" s="1" t="s">
        <v>73</v>
      </c>
      <c r="I7873" s="1">
        <v>0</v>
      </c>
      <c r="J7873" s="1" t="s">
        <v>74</v>
      </c>
      <c r="K7873" s="1">
        <v>0.6</v>
      </c>
      <c r="L7873" s="1" t="s">
        <v>75</v>
      </c>
      <c r="M7873" s="1">
        <v>0</v>
      </c>
      <c r="O7873" s="1">
        <v>0</v>
      </c>
      <c r="Q7873" s="1">
        <v>0</v>
      </c>
      <c r="S7873" s="1">
        <v>0</v>
      </c>
      <c r="U7873" s="1">
        <v>0</v>
      </c>
      <c r="W7873" s="1">
        <v>0</v>
      </c>
      <c r="Y7873" s="1">
        <v>0</v>
      </c>
      <c r="AA7873" s="1">
        <v>0</v>
      </c>
      <c r="AC7873" s="1">
        <v>0</v>
      </c>
      <c r="AE7873" s="1">
        <v>0</v>
      </c>
      <c r="AG7873" s="1">
        <v>2</v>
      </c>
      <c r="AH7873" s="1">
        <v>10000</v>
      </c>
    </row>
    <row r="7874" spans="1:34">
      <c r="A7874" s="1" t="s">
        <v>20086</v>
      </c>
      <c r="B7874" s="1" t="s">
        <v>20087</v>
      </c>
      <c r="C7874" s="1" t="s">
        <v>306</v>
      </c>
      <c r="D7874" s="1">
        <v>48</v>
      </c>
      <c r="E7874" s="4">
        <v>44559</v>
      </c>
      <c r="F7874" s="1" t="s">
        <v>20088</v>
      </c>
      <c r="G7874" s="1" t="s">
        <v>72</v>
      </c>
      <c r="H7874" s="1" t="s">
        <v>65</v>
      </c>
      <c r="I7874" s="1">
        <v>0.65</v>
      </c>
      <c r="J7874" s="1" t="s">
        <v>75</v>
      </c>
      <c r="K7874" s="1">
        <v>0</v>
      </c>
      <c r="M7874" s="1">
        <v>0</v>
      </c>
      <c r="O7874" s="1">
        <v>0</v>
      </c>
      <c r="Q7874" s="1">
        <v>0</v>
      </c>
      <c r="S7874" s="1">
        <v>0</v>
      </c>
      <c r="U7874" s="1">
        <v>0</v>
      </c>
      <c r="W7874" s="1">
        <v>0</v>
      </c>
      <c r="Y7874" s="1">
        <v>0</v>
      </c>
      <c r="AA7874" s="1">
        <v>0</v>
      </c>
      <c r="AC7874" s="1">
        <v>0</v>
      </c>
      <c r="AE7874" s="1">
        <v>0</v>
      </c>
      <c r="AG7874" s="1">
        <v>1</v>
      </c>
      <c r="AH7874" s="1">
        <v>0</v>
      </c>
    </row>
    <row r="7875" spans="1:34">
      <c r="A7875" s="1" t="s">
        <v>20089</v>
      </c>
      <c r="B7875" s="1" t="s">
        <v>20090</v>
      </c>
      <c r="C7875" s="1" t="s">
        <v>64</v>
      </c>
      <c r="D7875" s="1">
        <v>13</v>
      </c>
      <c r="E7875" s="4">
        <v>44634</v>
      </c>
      <c r="F7875" s="1" t="s">
        <v>20091</v>
      </c>
      <c r="G7875" s="1" t="s">
        <v>80</v>
      </c>
      <c r="H7875" s="1" t="s">
        <v>65</v>
      </c>
      <c r="I7875" s="1">
        <v>0.4</v>
      </c>
      <c r="J7875" s="1" t="s">
        <v>75</v>
      </c>
      <c r="K7875" s="1">
        <v>0</v>
      </c>
      <c r="M7875" s="1">
        <v>0</v>
      </c>
      <c r="O7875" s="1">
        <v>0</v>
      </c>
      <c r="Q7875" s="1">
        <v>0</v>
      </c>
      <c r="S7875" s="1">
        <v>0</v>
      </c>
      <c r="U7875" s="1">
        <v>0</v>
      </c>
      <c r="W7875" s="1">
        <v>0</v>
      </c>
      <c r="Y7875" s="1">
        <v>0</v>
      </c>
      <c r="AA7875" s="1">
        <v>0</v>
      </c>
      <c r="AC7875" s="1">
        <v>0</v>
      </c>
      <c r="AE7875" s="1">
        <v>0</v>
      </c>
      <c r="AG7875" s="1">
        <v>1</v>
      </c>
      <c r="AH7875" s="1">
        <v>0</v>
      </c>
    </row>
    <row r="7876" spans="1:34">
      <c r="A7876" s="1" t="s">
        <v>20092</v>
      </c>
      <c r="B7876" s="1" t="s">
        <v>20093</v>
      </c>
      <c r="C7876" s="1" t="s">
        <v>149</v>
      </c>
      <c r="D7876" s="1">
        <v>47</v>
      </c>
      <c r="E7876" s="4">
        <v>44711</v>
      </c>
      <c r="F7876" s="1" t="s">
        <v>20094</v>
      </c>
      <c r="G7876" s="1" t="s">
        <v>72</v>
      </c>
      <c r="H7876" s="1" t="s">
        <v>65</v>
      </c>
      <c r="I7876" s="1">
        <v>0.8</v>
      </c>
      <c r="J7876" s="1" t="s">
        <v>75</v>
      </c>
      <c r="K7876" s="1">
        <v>0</v>
      </c>
      <c r="M7876" s="1">
        <v>0</v>
      </c>
      <c r="O7876" s="1">
        <v>0</v>
      </c>
      <c r="Q7876" s="1">
        <v>0</v>
      </c>
      <c r="S7876" s="1">
        <v>0</v>
      </c>
      <c r="U7876" s="1">
        <v>0</v>
      </c>
      <c r="W7876" s="1">
        <v>0</v>
      </c>
      <c r="Y7876" s="1">
        <v>0</v>
      </c>
      <c r="AA7876" s="1">
        <v>0</v>
      </c>
      <c r="AC7876" s="1">
        <v>0</v>
      </c>
      <c r="AE7876" s="1">
        <v>0</v>
      </c>
      <c r="AG7876" s="1">
        <v>1</v>
      </c>
      <c r="AH7876" s="1">
        <v>0</v>
      </c>
    </row>
    <row r="7877" spans="1:34">
      <c r="A7877" s="1" t="s">
        <v>20095</v>
      </c>
      <c r="B7877" s="1" t="s">
        <v>20096</v>
      </c>
      <c r="C7877" s="1" t="s">
        <v>810</v>
      </c>
      <c r="H7877" s="1" t="s">
        <v>65</v>
      </c>
      <c r="I7877" s="1" t="s">
        <v>66</v>
      </c>
      <c r="V7877" s="1" t="s">
        <v>67</v>
      </c>
    </row>
    <row r="7878" spans="1:34">
      <c r="A7878" s="1" t="s">
        <v>20097</v>
      </c>
      <c r="B7878" s="1" t="s">
        <v>20098</v>
      </c>
      <c r="C7878" s="1" t="s">
        <v>259</v>
      </c>
      <c r="D7878" s="1">
        <v>29</v>
      </c>
      <c r="E7878" s="4">
        <v>44557</v>
      </c>
      <c r="F7878" s="1" t="s">
        <v>20099</v>
      </c>
      <c r="G7878" s="1" t="s">
        <v>72</v>
      </c>
      <c r="H7878" s="1" t="s">
        <v>65</v>
      </c>
      <c r="I7878" s="1">
        <v>0.5</v>
      </c>
      <c r="J7878" s="1" t="s">
        <v>75</v>
      </c>
      <c r="K7878" s="1">
        <v>0</v>
      </c>
      <c r="M7878" s="1">
        <v>0</v>
      </c>
      <c r="O7878" s="1">
        <v>0</v>
      </c>
      <c r="Q7878" s="1">
        <v>0</v>
      </c>
      <c r="S7878" s="1">
        <v>0</v>
      </c>
      <c r="U7878" s="1">
        <v>0</v>
      </c>
      <c r="W7878" s="1">
        <v>0</v>
      </c>
      <c r="Y7878" s="1">
        <v>0</v>
      </c>
      <c r="AA7878" s="1">
        <v>0</v>
      </c>
      <c r="AC7878" s="1">
        <v>0</v>
      </c>
      <c r="AE7878" s="1">
        <v>0</v>
      </c>
      <c r="AG7878" s="1">
        <v>1</v>
      </c>
      <c r="AH7878" s="1">
        <v>0</v>
      </c>
    </row>
    <row r="7879" spans="1:34">
      <c r="A7879" s="1" t="s">
        <v>20100</v>
      </c>
      <c r="B7879" s="1" t="s">
        <v>20101</v>
      </c>
      <c r="C7879" s="1" t="s">
        <v>159</v>
      </c>
      <c r="D7879" s="1">
        <v>2</v>
      </c>
      <c r="E7879" s="4">
        <v>44627</v>
      </c>
      <c r="F7879" s="1" t="s">
        <v>20102</v>
      </c>
      <c r="G7879" s="1" t="s">
        <v>72</v>
      </c>
      <c r="H7879" s="1" t="s">
        <v>73</v>
      </c>
      <c r="I7879" s="1">
        <v>0</v>
      </c>
      <c r="J7879" s="1" t="s">
        <v>425</v>
      </c>
      <c r="K7879" s="1">
        <v>0.65</v>
      </c>
      <c r="L7879" s="1" t="s">
        <v>75</v>
      </c>
      <c r="M7879" s="1">
        <v>0</v>
      </c>
      <c r="O7879" s="1">
        <v>0</v>
      </c>
      <c r="Q7879" s="1">
        <v>0</v>
      </c>
      <c r="S7879" s="1">
        <v>0</v>
      </c>
      <c r="U7879" s="1">
        <v>0</v>
      </c>
      <c r="W7879" s="1">
        <v>0</v>
      </c>
      <c r="Y7879" s="1">
        <v>0</v>
      </c>
      <c r="AA7879" s="1">
        <v>0</v>
      </c>
      <c r="AC7879" s="1">
        <v>0</v>
      </c>
      <c r="AE7879" s="1">
        <v>0</v>
      </c>
      <c r="AG7879" s="1">
        <v>2</v>
      </c>
      <c r="AH7879" s="1">
        <v>13000</v>
      </c>
    </row>
    <row r="7880" spans="1:34">
      <c r="A7880" s="1" t="s">
        <v>20103</v>
      </c>
      <c r="B7880" s="1" t="s">
        <v>20104</v>
      </c>
      <c r="C7880" s="1" t="s">
        <v>360</v>
      </c>
      <c r="H7880" s="1" t="s">
        <v>65</v>
      </c>
      <c r="I7880" s="1" t="s">
        <v>66</v>
      </c>
      <c r="V7880" s="1" t="s">
        <v>67</v>
      </c>
    </row>
    <row r="7881" spans="1:34">
      <c r="A7881" s="1" t="s">
        <v>20105</v>
      </c>
      <c r="B7881" s="1" t="s">
        <v>20106</v>
      </c>
      <c r="C7881" s="1" t="s">
        <v>1334</v>
      </c>
      <c r="D7881" s="1">
        <v>27</v>
      </c>
      <c r="E7881" s="4">
        <v>44677</v>
      </c>
      <c r="F7881" s="1" t="s">
        <v>20889</v>
      </c>
      <c r="G7881" s="1" t="s">
        <v>1821</v>
      </c>
      <c r="H7881" s="1" t="s">
        <v>73</v>
      </c>
      <c r="I7881" s="1">
        <v>0</v>
      </c>
      <c r="J7881" s="1" t="s">
        <v>74</v>
      </c>
      <c r="K7881" s="1">
        <v>0.25</v>
      </c>
      <c r="L7881" s="1" t="s">
        <v>82</v>
      </c>
      <c r="M7881" s="1">
        <v>0.65</v>
      </c>
      <c r="N7881" s="1" t="s">
        <v>83</v>
      </c>
      <c r="O7881" s="1">
        <v>0.7</v>
      </c>
      <c r="P7881" s="1" t="s">
        <v>84</v>
      </c>
      <c r="Q7881" s="1">
        <v>0.8</v>
      </c>
      <c r="R7881" s="1" t="s">
        <v>85</v>
      </c>
      <c r="S7881" s="1">
        <v>0</v>
      </c>
      <c r="U7881" s="1">
        <v>0</v>
      </c>
      <c r="W7881" s="1">
        <v>0</v>
      </c>
      <c r="Y7881" s="1">
        <v>0</v>
      </c>
      <c r="AA7881" s="1">
        <v>0</v>
      </c>
      <c r="AC7881" s="1">
        <v>0</v>
      </c>
      <c r="AE7881" s="1">
        <v>0</v>
      </c>
      <c r="AG7881" s="1">
        <v>4</v>
      </c>
      <c r="AH7881" s="1">
        <v>10000</v>
      </c>
    </row>
    <row r="7882" spans="1:34">
      <c r="A7882" s="1" t="s">
        <v>20107</v>
      </c>
      <c r="B7882" s="1" t="s">
        <v>20108</v>
      </c>
      <c r="C7882" s="1" t="s">
        <v>981</v>
      </c>
      <c r="D7882" s="1">
        <v>46</v>
      </c>
      <c r="E7882" s="1">
        <v>43829</v>
      </c>
      <c r="F7882" s="1" t="s">
        <v>20332</v>
      </c>
      <c r="G7882" s="1" t="s">
        <v>72</v>
      </c>
      <c r="H7882" s="1" t="s">
        <v>65</v>
      </c>
      <c r="I7882" s="1">
        <v>0.7</v>
      </c>
      <c r="J7882" s="1" t="s">
        <v>75</v>
      </c>
      <c r="K7882" s="1">
        <v>0</v>
      </c>
      <c r="M7882" s="1">
        <v>0</v>
      </c>
      <c r="O7882" s="1">
        <v>0</v>
      </c>
      <c r="Q7882" s="1">
        <v>0</v>
      </c>
      <c r="S7882" s="1">
        <v>0</v>
      </c>
      <c r="U7882" s="1">
        <v>0</v>
      </c>
      <c r="W7882" s="1">
        <v>0</v>
      </c>
      <c r="Y7882" s="1">
        <v>0</v>
      </c>
      <c r="AA7882" s="1">
        <v>0</v>
      </c>
      <c r="AC7882" s="1">
        <v>0</v>
      </c>
      <c r="AE7882" s="1">
        <v>0</v>
      </c>
      <c r="AG7882" s="1">
        <v>1</v>
      </c>
      <c r="AH7882" s="1">
        <v>0</v>
      </c>
    </row>
    <row r="7883" spans="1:34">
      <c r="A7883" s="1" t="s">
        <v>20109</v>
      </c>
      <c r="B7883" s="1" t="s">
        <v>20110</v>
      </c>
      <c r="C7883" s="1" t="s">
        <v>981</v>
      </c>
      <c r="D7883" s="1">
        <v>9</v>
      </c>
      <c r="E7883" s="1">
        <v>43915</v>
      </c>
      <c r="F7883" s="1" t="s">
        <v>20332</v>
      </c>
      <c r="G7883" s="1" t="s">
        <v>72</v>
      </c>
      <c r="H7883" s="1" t="s">
        <v>65</v>
      </c>
      <c r="I7883" s="1">
        <v>0.75</v>
      </c>
      <c r="J7883" s="1" t="s">
        <v>75</v>
      </c>
      <c r="K7883" s="1">
        <v>0</v>
      </c>
      <c r="M7883" s="1">
        <v>0</v>
      </c>
      <c r="O7883" s="1">
        <v>0</v>
      </c>
      <c r="Q7883" s="1">
        <v>0</v>
      </c>
      <c r="S7883" s="1">
        <v>0</v>
      </c>
      <c r="U7883" s="1">
        <v>0</v>
      </c>
      <c r="W7883" s="1">
        <v>0</v>
      </c>
      <c r="Y7883" s="1">
        <v>0</v>
      </c>
      <c r="AA7883" s="1">
        <v>0</v>
      </c>
      <c r="AC7883" s="1">
        <v>0</v>
      </c>
      <c r="AE7883" s="1">
        <v>0</v>
      </c>
      <c r="AG7883" s="1">
        <v>1</v>
      </c>
      <c r="AH7883" s="1">
        <v>0</v>
      </c>
    </row>
    <row r="7884" spans="1:34">
      <c r="A7884" s="1" t="s">
        <v>20111</v>
      </c>
      <c r="B7884" s="1" t="s">
        <v>20112</v>
      </c>
      <c r="C7884" s="1" t="s">
        <v>30</v>
      </c>
      <c r="D7884" s="1">
        <v>101</v>
      </c>
      <c r="E7884" s="1">
        <v>44187</v>
      </c>
      <c r="F7884" s="1" t="s">
        <v>20332</v>
      </c>
      <c r="G7884" s="1" t="s">
        <v>72</v>
      </c>
      <c r="H7884" s="1" t="s">
        <v>73</v>
      </c>
      <c r="I7884" s="1">
        <v>0</v>
      </c>
      <c r="J7884" s="1" t="s">
        <v>20890</v>
      </c>
      <c r="K7884" s="1">
        <v>0.7</v>
      </c>
      <c r="L7884" s="1" t="s">
        <v>75</v>
      </c>
      <c r="M7884" s="1">
        <v>0</v>
      </c>
      <c r="O7884" s="1">
        <v>0</v>
      </c>
      <c r="Q7884" s="1">
        <v>0</v>
      </c>
      <c r="S7884" s="1">
        <v>0</v>
      </c>
      <c r="U7884" s="1">
        <v>0</v>
      </c>
      <c r="W7884" s="1">
        <v>0</v>
      </c>
      <c r="Y7884" s="1">
        <v>0</v>
      </c>
      <c r="AA7884" s="1">
        <v>0</v>
      </c>
      <c r="AC7884" s="1">
        <v>0</v>
      </c>
      <c r="AE7884" s="1">
        <v>0</v>
      </c>
      <c r="AG7884" s="1">
        <v>2</v>
      </c>
      <c r="AH7884" s="1">
        <v>8799.99</v>
      </c>
    </row>
    <row r="7885" spans="1:34">
      <c r="A7885" s="1" t="s">
        <v>20113</v>
      </c>
      <c r="B7885" s="1" t="s">
        <v>20114</v>
      </c>
      <c r="C7885" s="1" t="s">
        <v>423</v>
      </c>
      <c r="D7885" s="1">
        <v>15</v>
      </c>
      <c r="E7885" s="4">
        <v>44680</v>
      </c>
      <c r="F7885" s="1" t="s">
        <v>20115</v>
      </c>
      <c r="G7885" s="1" t="s">
        <v>80</v>
      </c>
      <c r="H7885" s="1" t="s">
        <v>73</v>
      </c>
      <c r="I7885" s="1">
        <v>0</v>
      </c>
      <c r="J7885" s="1" t="s">
        <v>81</v>
      </c>
      <c r="K7885" s="1">
        <v>0.2</v>
      </c>
      <c r="L7885" s="1" t="s">
        <v>82</v>
      </c>
      <c r="M7885" s="1">
        <v>0.23</v>
      </c>
      <c r="N7885" s="1" t="s">
        <v>83</v>
      </c>
      <c r="O7885" s="1">
        <v>0.27</v>
      </c>
      <c r="P7885" s="1" t="s">
        <v>84</v>
      </c>
      <c r="Q7885" s="1">
        <v>0.4</v>
      </c>
      <c r="R7885" s="1" t="s">
        <v>85</v>
      </c>
      <c r="S7885" s="1">
        <v>0</v>
      </c>
      <c r="U7885" s="1">
        <v>0</v>
      </c>
      <c r="W7885" s="1">
        <v>0</v>
      </c>
      <c r="Y7885" s="1">
        <v>0</v>
      </c>
      <c r="AA7885" s="1">
        <v>0</v>
      </c>
      <c r="AC7885" s="1">
        <v>0</v>
      </c>
      <c r="AE7885" s="1">
        <v>0</v>
      </c>
      <c r="AG7885" s="1">
        <v>4</v>
      </c>
      <c r="AH7885" s="1">
        <v>15000</v>
      </c>
    </row>
    <row r="7886" spans="1:34">
      <c r="A7886" s="1" t="s">
        <v>20116</v>
      </c>
      <c r="B7886" s="1" t="s">
        <v>20117</v>
      </c>
      <c r="C7886" s="1" t="s">
        <v>156</v>
      </c>
      <c r="D7886" s="1">
        <v>10</v>
      </c>
      <c r="E7886" s="4">
        <v>44656</v>
      </c>
      <c r="F7886" s="1" t="s">
        <v>20118</v>
      </c>
      <c r="G7886" s="1" t="s">
        <v>72</v>
      </c>
      <c r="H7886" s="1" t="s">
        <v>65</v>
      </c>
      <c r="I7886" s="1">
        <v>0.6</v>
      </c>
      <c r="J7886" s="1" t="s">
        <v>75</v>
      </c>
      <c r="K7886" s="1">
        <v>0</v>
      </c>
      <c r="M7886" s="1">
        <v>0</v>
      </c>
      <c r="O7886" s="1">
        <v>0</v>
      </c>
      <c r="Q7886" s="1">
        <v>0</v>
      </c>
      <c r="S7886" s="1">
        <v>0</v>
      </c>
      <c r="U7886" s="1">
        <v>0</v>
      </c>
      <c r="W7886" s="1">
        <v>0</v>
      </c>
      <c r="Y7886" s="1">
        <v>0</v>
      </c>
      <c r="AA7886" s="1">
        <v>0</v>
      </c>
      <c r="AC7886" s="1">
        <v>0</v>
      </c>
      <c r="AE7886" s="1">
        <v>0</v>
      </c>
      <c r="AG7886" s="1">
        <v>1</v>
      </c>
      <c r="AH7886" s="1">
        <v>0</v>
      </c>
    </row>
    <row r="7887" spans="1:34">
      <c r="A7887" s="1" t="s">
        <v>20119</v>
      </c>
      <c r="B7887" s="1" t="s">
        <v>20120</v>
      </c>
      <c r="C7887" s="1" t="s">
        <v>337</v>
      </c>
      <c r="D7887" s="1">
        <v>41</v>
      </c>
      <c r="E7887" s="1">
        <v>44186</v>
      </c>
      <c r="F7887" s="1" t="s">
        <v>20332</v>
      </c>
      <c r="G7887" s="1" t="s">
        <v>72</v>
      </c>
      <c r="H7887" s="1" t="s">
        <v>65</v>
      </c>
      <c r="I7887" s="1">
        <v>0.5</v>
      </c>
      <c r="J7887" s="1" t="s">
        <v>75</v>
      </c>
      <c r="K7887" s="1">
        <v>0</v>
      </c>
      <c r="M7887" s="1">
        <v>0</v>
      </c>
      <c r="O7887" s="1">
        <v>0</v>
      </c>
      <c r="Q7887" s="1">
        <v>0</v>
      </c>
      <c r="S7887" s="1">
        <v>0</v>
      </c>
      <c r="U7887" s="1">
        <v>0</v>
      </c>
      <c r="W7887" s="1">
        <v>0</v>
      </c>
      <c r="Y7887" s="1">
        <v>0</v>
      </c>
      <c r="AA7887" s="1">
        <v>0</v>
      </c>
      <c r="AC7887" s="1">
        <v>0</v>
      </c>
      <c r="AE7887" s="1">
        <v>0</v>
      </c>
      <c r="AG7887" s="1">
        <v>1</v>
      </c>
      <c r="AH7887" s="1">
        <v>0</v>
      </c>
    </row>
    <row r="7888" spans="1:34">
      <c r="A7888" s="1" t="s">
        <v>20121</v>
      </c>
      <c r="B7888" s="1" t="s">
        <v>20122</v>
      </c>
      <c r="C7888" s="1" t="s">
        <v>259</v>
      </c>
      <c r="D7888" s="1">
        <v>10</v>
      </c>
      <c r="E7888" s="4">
        <v>44712</v>
      </c>
      <c r="F7888" s="1" t="s">
        <v>20891</v>
      </c>
      <c r="G7888" s="1" t="s">
        <v>1079</v>
      </c>
      <c r="H7888" s="1" t="s">
        <v>73</v>
      </c>
      <c r="I7888" s="1">
        <v>0.4</v>
      </c>
      <c r="J7888" s="1" t="s">
        <v>82</v>
      </c>
      <c r="K7888" s="1">
        <v>0.5</v>
      </c>
      <c r="L7888" s="1" t="s">
        <v>83</v>
      </c>
      <c r="M7888" s="1">
        <v>0.6</v>
      </c>
      <c r="N7888" s="1" t="s">
        <v>84</v>
      </c>
      <c r="O7888" s="1">
        <v>0.7</v>
      </c>
      <c r="P7888" s="1" t="s">
        <v>85</v>
      </c>
      <c r="Q7888" s="1">
        <v>0</v>
      </c>
      <c r="S7888" s="1">
        <v>0</v>
      </c>
      <c r="U7888" s="1">
        <v>0</v>
      </c>
      <c r="W7888" s="1">
        <v>0</v>
      </c>
      <c r="Y7888" s="1">
        <v>0</v>
      </c>
      <c r="AA7888" s="1">
        <v>0</v>
      </c>
      <c r="AC7888" s="1">
        <v>0</v>
      </c>
      <c r="AE7888" s="1">
        <v>0</v>
      </c>
      <c r="AG7888" s="1">
        <v>3</v>
      </c>
      <c r="AH7888" s="1">
        <v>0</v>
      </c>
    </row>
    <row r="7889" spans="1:34">
      <c r="A7889" s="1" t="s">
        <v>20123</v>
      </c>
      <c r="B7889" s="1" t="s">
        <v>20124</v>
      </c>
      <c r="C7889" s="1" t="s">
        <v>65</v>
      </c>
      <c r="D7889" s="1">
        <v>5</v>
      </c>
      <c r="E7889" s="4">
        <v>44620</v>
      </c>
      <c r="F7889" s="1" t="s">
        <v>20125</v>
      </c>
      <c r="G7889" s="1" t="s">
        <v>80</v>
      </c>
      <c r="H7889" s="1" t="s">
        <v>73</v>
      </c>
      <c r="I7889" s="1">
        <v>0</v>
      </c>
      <c r="J7889" s="1" t="s">
        <v>81</v>
      </c>
      <c r="K7889" s="1">
        <v>0.01</v>
      </c>
      <c r="L7889" s="1" t="s">
        <v>82</v>
      </c>
      <c r="M7889" s="1">
        <v>0.35</v>
      </c>
      <c r="N7889" s="1" t="s">
        <v>83</v>
      </c>
      <c r="O7889" s="1">
        <v>0.45</v>
      </c>
      <c r="P7889" s="1" t="s">
        <v>84</v>
      </c>
      <c r="Q7889" s="1">
        <v>0.45</v>
      </c>
      <c r="R7889" s="1" t="s">
        <v>85</v>
      </c>
      <c r="S7889" s="1">
        <v>0</v>
      </c>
      <c r="U7889" s="1">
        <v>0</v>
      </c>
      <c r="W7889" s="1">
        <v>0</v>
      </c>
      <c r="Y7889" s="1">
        <v>0</v>
      </c>
      <c r="AA7889" s="1">
        <v>0</v>
      </c>
      <c r="AC7889" s="1">
        <v>0</v>
      </c>
      <c r="AE7889" s="1">
        <v>0</v>
      </c>
      <c r="AG7889" s="1">
        <v>4</v>
      </c>
      <c r="AH7889" s="1">
        <v>15000</v>
      </c>
    </row>
    <row r="7890" spans="1:34">
      <c r="A7890" s="1" t="s">
        <v>20126</v>
      </c>
      <c r="B7890" s="1" t="s">
        <v>20127</v>
      </c>
      <c r="C7890" s="1" t="s">
        <v>337</v>
      </c>
      <c r="D7890" s="1">
        <v>29</v>
      </c>
      <c r="E7890" s="4">
        <v>44679</v>
      </c>
      <c r="F7890" s="1" t="s">
        <v>20128</v>
      </c>
      <c r="G7890" s="1" t="s">
        <v>80</v>
      </c>
      <c r="H7890" s="1" t="s">
        <v>73</v>
      </c>
      <c r="I7890" s="1">
        <v>0.6</v>
      </c>
      <c r="J7890" s="1" t="s">
        <v>82</v>
      </c>
      <c r="K7890" s="1">
        <v>0.7</v>
      </c>
      <c r="L7890" s="1" t="s">
        <v>83</v>
      </c>
      <c r="M7890" s="1">
        <v>0.75</v>
      </c>
      <c r="N7890" s="1" t="s">
        <v>84</v>
      </c>
      <c r="O7890" s="1">
        <v>0.78</v>
      </c>
      <c r="P7890" s="1" t="s">
        <v>85</v>
      </c>
      <c r="Q7890" s="1">
        <v>0</v>
      </c>
      <c r="S7890" s="1">
        <v>0</v>
      </c>
      <c r="U7890" s="1">
        <v>0</v>
      </c>
      <c r="W7890" s="1">
        <v>0</v>
      </c>
      <c r="Y7890" s="1">
        <v>0</v>
      </c>
      <c r="AA7890" s="1">
        <v>0</v>
      </c>
      <c r="AC7890" s="1">
        <v>0</v>
      </c>
      <c r="AE7890" s="1">
        <v>0</v>
      </c>
      <c r="AG7890" s="1">
        <v>3</v>
      </c>
      <c r="AH7890" s="1">
        <v>0</v>
      </c>
    </row>
    <row r="7891" spans="1:34">
      <c r="A7891" s="1" t="s">
        <v>20129</v>
      </c>
      <c r="B7891" s="1" t="s">
        <v>20130</v>
      </c>
      <c r="C7891" s="1" t="s">
        <v>163</v>
      </c>
      <c r="D7891" s="1">
        <v>25</v>
      </c>
      <c r="E7891" s="4">
        <v>44711</v>
      </c>
      <c r="F7891" s="1" t="s">
        <v>20131</v>
      </c>
      <c r="G7891" s="1" t="s">
        <v>80</v>
      </c>
      <c r="H7891" s="1" t="s">
        <v>73</v>
      </c>
      <c r="I7891" s="1">
        <v>0.5</v>
      </c>
      <c r="J7891" s="1" t="s">
        <v>82</v>
      </c>
      <c r="K7891" s="1">
        <v>0.5</v>
      </c>
      <c r="L7891" s="1" t="s">
        <v>83</v>
      </c>
      <c r="M7891" s="1">
        <v>0.8</v>
      </c>
      <c r="N7891" s="1" t="s">
        <v>84</v>
      </c>
      <c r="O7891" s="1">
        <v>0.8</v>
      </c>
      <c r="P7891" s="1" t="s">
        <v>85</v>
      </c>
      <c r="Q7891" s="1">
        <v>0</v>
      </c>
      <c r="S7891" s="1">
        <v>0</v>
      </c>
      <c r="U7891" s="1">
        <v>0</v>
      </c>
      <c r="W7891" s="1">
        <v>0</v>
      </c>
      <c r="Y7891" s="1">
        <v>0</v>
      </c>
      <c r="AA7891" s="1">
        <v>0</v>
      </c>
      <c r="AC7891" s="1">
        <v>0</v>
      </c>
      <c r="AE7891" s="1">
        <v>0</v>
      </c>
      <c r="AG7891" s="1">
        <v>3</v>
      </c>
      <c r="AH7891" s="1">
        <v>0</v>
      </c>
    </row>
    <row r="7892" spans="1:34">
      <c r="A7892" s="1" t="s">
        <v>20132</v>
      </c>
      <c r="B7892" s="1" t="s">
        <v>20133</v>
      </c>
      <c r="C7892" s="1" t="s">
        <v>365</v>
      </c>
      <c r="D7892" s="1">
        <v>58</v>
      </c>
      <c r="E7892" s="4">
        <v>44559</v>
      </c>
      <c r="F7892" s="1" t="s">
        <v>20134</v>
      </c>
      <c r="G7892" s="1" t="s">
        <v>72</v>
      </c>
      <c r="H7892" s="1" t="s">
        <v>73</v>
      </c>
      <c r="I7892" s="1">
        <v>0</v>
      </c>
      <c r="J7892" s="1" t="s">
        <v>74</v>
      </c>
      <c r="K7892" s="1">
        <v>0.3</v>
      </c>
      <c r="L7892" s="1" t="s">
        <v>75</v>
      </c>
      <c r="M7892" s="1">
        <v>0</v>
      </c>
      <c r="O7892" s="1">
        <v>0</v>
      </c>
      <c r="Q7892" s="1">
        <v>0</v>
      </c>
      <c r="S7892" s="1">
        <v>0</v>
      </c>
      <c r="U7892" s="1">
        <v>0</v>
      </c>
      <c r="W7892" s="1">
        <v>0</v>
      </c>
      <c r="Y7892" s="1">
        <v>0</v>
      </c>
      <c r="AA7892" s="1">
        <v>0</v>
      </c>
      <c r="AC7892" s="1">
        <v>0</v>
      </c>
      <c r="AE7892" s="1">
        <v>0</v>
      </c>
      <c r="AG7892" s="1">
        <v>2</v>
      </c>
      <c r="AH7892" s="1">
        <v>10000</v>
      </c>
    </row>
    <row r="7893" spans="1:34">
      <c r="A7893" s="1" t="s">
        <v>20135</v>
      </c>
      <c r="B7893" s="1" t="s">
        <v>20136</v>
      </c>
      <c r="C7893" s="1" t="s">
        <v>199</v>
      </c>
      <c r="D7893" s="1">
        <v>2</v>
      </c>
      <c r="E7893" s="4">
        <v>44634</v>
      </c>
      <c r="F7893" s="1" t="s">
        <v>20137</v>
      </c>
      <c r="G7893" s="1" t="s">
        <v>80</v>
      </c>
      <c r="H7893" s="1" t="s">
        <v>73</v>
      </c>
      <c r="I7893" s="1">
        <v>0.4</v>
      </c>
      <c r="J7893" s="1" t="s">
        <v>82</v>
      </c>
      <c r="K7893" s="1">
        <v>0.8</v>
      </c>
      <c r="L7893" s="1" t="s">
        <v>83</v>
      </c>
      <c r="M7893" s="1">
        <v>0.8</v>
      </c>
      <c r="N7893" s="1" t="s">
        <v>84</v>
      </c>
      <c r="O7893" s="1">
        <v>0.8</v>
      </c>
      <c r="P7893" s="1" t="s">
        <v>85</v>
      </c>
      <c r="Q7893" s="1">
        <v>0</v>
      </c>
      <c r="S7893" s="1">
        <v>0</v>
      </c>
      <c r="U7893" s="1">
        <v>0</v>
      </c>
      <c r="W7893" s="1">
        <v>0</v>
      </c>
      <c r="Y7893" s="1">
        <v>0</v>
      </c>
      <c r="AA7893" s="1">
        <v>0</v>
      </c>
      <c r="AC7893" s="1">
        <v>0</v>
      </c>
      <c r="AE7893" s="1">
        <v>0</v>
      </c>
      <c r="AG7893" s="1">
        <v>3</v>
      </c>
      <c r="AH7893" s="1">
        <v>0</v>
      </c>
    </row>
    <row r="7894" spans="1:34">
      <c r="A7894" s="1" t="s">
        <v>20138</v>
      </c>
      <c r="B7894" s="1" t="s">
        <v>20139</v>
      </c>
      <c r="C7894" s="1" t="s">
        <v>279</v>
      </c>
      <c r="D7894" s="1">
        <v>8</v>
      </c>
      <c r="E7894" s="4">
        <v>44651</v>
      </c>
      <c r="F7894" s="1" t="s">
        <v>20140</v>
      </c>
      <c r="G7894" s="1" t="s">
        <v>80</v>
      </c>
      <c r="H7894" s="1" t="s">
        <v>73</v>
      </c>
      <c r="I7894" s="1">
        <v>0</v>
      </c>
      <c r="J7894" s="1" t="s">
        <v>74</v>
      </c>
      <c r="K7894" s="1">
        <v>0.6</v>
      </c>
      <c r="L7894" s="1" t="s">
        <v>82</v>
      </c>
      <c r="M7894" s="1">
        <v>0.65</v>
      </c>
      <c r="N7894" s="1" t="s">
        <v>83</v>
      </c>
      <c r="O7894" s="1">
        <v>0.75</v>
      </c>
      <c r="P7894" s="1" t="s">
        <v>84</v>
      </c>
      <c r="Q7894" s="1">
        <v>0.8</v>
      </c>
      <c r="R7894" s="1" t="s">
        <v>85</v>
      </c>
      <c r="S7894" s="1">
        <v>0</v>
      </c>
      <c r="U7894" s="1">
        <v>0</v>
      </c>
      <c r="W7894" s="1">
        <v>0</v>
      </c>
      <c r="Y7894" s="1">
        <v>0</v>
      </c>
      <c r="AA7894" s="1">
        <v>0</v>
      </c>
      <c r="AC7894" s="1">
        <v>0</v>
      </c>
      <c r="AE7894" s="1">
        <v>0</v>
      </c>
      <c r="AG7894" s="1">
        <v>4</v>
      </c>
      <c r="AH7894" s="1">
        <v>10000</v>
      </c>
    </row>
    <row r="7895" spans="1:34">
      <c r="A7895" s="1" t="s">
        <v>20141</v>
      </c>
      <c r="B7895" s="1" t="s">
        <v>20142</v>
      </c>
      <c r="C7895" s="1" t="s">
        <v>626</v>
      </c>
      <c r="D7895" s="1">
        <v>71</v>
      </c>
      <c r="E7895" s="4">
        <v>44558</v>
      </c>
      <c r="F7895" s="1" t="s">
        <v>20143</v>
      </c>
      <c r="G7895" s="1" t="s">
        <v>72</v>
      </c>
      <c r="H7895" s="1" t="s">
        <v>73</v>
      </c>
      <c r="I7895" s="1">
        <v>0</v>
      </c>
      <c r="J7895" s="1" t="s">
        <v>81</v>
      </c>
      <c r="K7895" s="1">
        <v>0.5</v>
      </c>
      <c r="L7895" s="1" t="s">
        <v>75</v>
      </c>
      <c r="M7895" s="1">
        <v>0</v>
      </c>
      <c r="O7895" s="1">
        <v>0</v>
      </c>
      <c r="Q7895" s="1">
        <v>0</v>
      </c>
      <c r="S7895" s="1">
        <v>0</v>
      </c>
      <c r="U7895" s="1">
        <v>0</v>
      </c>
      <c r="W7895" s="1">
        <v>0</v>
      </c>
      <c r="Y7895" s="1">
        <v>0</v>
      </c>
      <c r="AA7895" s="1">
        <v>0</v>
      </c>
      <c r="AC7895" s="1">
        <v>0</v>
      </c>
      <c r="AE7895" s="1">
        <v>0</v>
      </c>
      <c r="AG7895" s="1">
        <v>2</v>
      </c>
      <c r="AH7895" s="1">
        <v>15000</v>
      </c>
    </row>
    <row r="7896" spans="1:34">
      <c r="A7896" s="1" t="s">
        <v>20144</v>
      </c>
      <c r="B7896" s="1" t="s">
        <v>20145</v>
      </c>
      <c r="C7896" s="1" t="s">
        <v>306</v>
      </c>
      <c r="D7896" s="1">
        <v>48</v>
      </c>
      <c r="E7896" s="4">
        <v>44553</v>
      </c>
      <c r="F7896" s="1" t="s">
        <v>20146</v>
      </c>
      <c r="G7896" s="1" t="s">
        <v>80</v>
      </c>
      <c r="H7896" s="1" t="s">
        <v>73</v>
      </c>
      <c r="I7896" s="1">
        <v>0</v>
      </c>
      <c r="J7896" s="1" t="s">
        <v>81</v>
      </c>
      <c r="K7896" s="1">
        <v>0.5</v>
      </c>
      <c r="L7896" s="1" t="s">
        <v>75</v>
      </c>
      <c r="M7896" s="1">
        <v>0</v>
      </c>
      <c r="O7896" s="1">
        <v>0</v>
      </c>
      <c r="Q7896" s="1">
        <v>0</v>
      </c>
      <c r="S7896" s="1">
        <v>0</v>
      </c>
      <c r="U7896" s="1">
        <v>0</v>
      </c>
      <c r="W7896" s="1">
        <v>0</v>
      </c>
      <c r="Y7896" s="1">
        <v>0</v>
      </c>
      <c r="AA7896" s="1">
        <v>0</v>
      </c>
      <c r="AC7896" s="1">
        <v>0</v>
      </c>
      <c r="AE7896" s="1">
        <v>0</v>
      </c>
      <c r="AG7896" s="1">
        <v>2</v>
      </c>
      <c r="AH7896" s="1">
        <v>15000</v>
      </c>
    </row>
    <row r="7897" spans="1:34">
      <c r="A7897" s="1" t="s">
        <v>20147</v>
      </c>
      <c r="B7897" s="1" t="s">
        <v>20148</v>
      </c>
      <c r="C7897" s="1" t="s">
        <v>98</v>
      </c>
      <c r="D7897" s="1">
        <v>6</v>
      </c>
      <c r="E7897" s="1">
        <v>43601</v>
      </c>
      <c r="F7897" s="1" t="s">
        <v>20332</v>
      </c>
      <c r="G7897" s="1" t="s">
        <v>72</v>
      </c>
      <c r="H7897" s="1" t="s">
        <v>73</v>
      </c>
      <c r="I7897" s="1">
        <v>0</v>
      </c>
      <c r="J7897" s="1" t="s">
        <v>74</v>
      </c>
      <c r="K7897" s="1">
        <v>0.65</v>
      </c>
      <c r="L7897" s="1" t="s">
        <v>75</v>
      </c>
      <c r="M7897" s="1">
        <v>0</v>
      </c>
      <c r="O7897" s="1">
        <v>0</v>
      </c>
      <c r="Q7897" s="1">
        <v>0</v>
      </c>
      <c r="S7897" s="1">
        <v>0</v>
      </c>
      <c r="U7897" s="1">
        <v>0</v>
      </c>
      <c r="W7897" s="1">
        <v>0</v>
      </c>
      <c r="Y7897" s="1">
        <v>0</v>
      </c>
      <c r="AA7897" s="1">
        <v>0</v>
      </c>
      <c r="AC7897" s="1">
        <v>0</v>
      </c>
      <c r="AE7897" s="1">
        <v>0</v>
      </c>
      <c r="AG7897" s="1">
        <v>2</v>
      </c>
      <c r="AH7897" s="1">
        <v>10000</v>
      </c>
    </row>
    <row r="7898" spans="1:34">
      <c r="A7898" s="1" t="s">
        <v>20149</v>
      </c>
      <c r="B7898" s="1" t="s">
        <v>20150</v>
      </c>
      <c r="C7898" s="1" t="s">
        <v>287</v>
      </c>
      <c r="D7898" s="1">
        <v>11</v>
      </c>
      <c r="E7898" s="1">
        <v>44708</v>
      </c>
      <c r="F7898" s="1" t="s">
        <v>20892</v>
      </c>
      <c r="G7898" s="1" t="s">
        <v>72</v>
      </c>
      <c r="H7898" s="1" t="s">
        <v>73</v>
      </c>
      <c r="I7898" s="1">
        <v>0</v>
      </c>
      <c r="J7898" s="1" t="s">
        <v>222</v>
      </c>
      <c r="K7898" s="1">
        <v>0.5</v>
      </c>
      <c r="L7898" s="1" t="s">
        <v>75</v>
      </c>
      <c r="M7898" s="1">
        <v>0</v>
      </c>
      <c r="O7898" s="1">
        <v>0</v>
      </c>
      <c r="Q7898" s="1">
        <v>0</v>
      </c>
      <c r="S7898" s="1">
        <v>0</v>
      </c>
      <c r="U7898" s="1">
        <v>0</v>
      </c>
      <c r="W7898" s="1">
        <v>0</v>
      </c>
      <c r="Y7898" s="1">
        <v>0</v>
      </c>
      <c r="AA7898" s="1">
        <v>0</v>
      </c>
      <c r="AC7898" s="1">
        <v>0</v>
      </c>
      <c r="AE7898" s="1">
        <v>0</v>
      </c>
      <c r="AG7898" s="1">
        <v>2</v>
      </c>
      <c r="AH7898" s="1">
        <v>9999.99</v>
      </c>
    </row>
    <row r="7899" spans="1:34">
      <c r="A7899" s="1" t="s">
        <v>20151</v>
      </c>
      <c r="B7899" s="1" t="s">
        <v>20152</v>
      </c>
      <c r="C7899" s="1" t="s">
        <v>306</v>
      </c>
      <c r="D7899" s="1">
        <v>23</v>
      </c>
      <c r="E7899" s="4">
        <v>44678</v>
      </c>
      <c r="F7899" s="1" t="s">
        <v>20153</v>
      </c>
      <c r="G7899" s="1" t="s">
        <v>80</v>
      </c>
      <c r="H7899" s="1" t="s">
        <v>73</v>
      </c>
      <c r="I7899" s="1">
        <v>0</v>
      </c>
      <c r="J7899" s="1" t="s">
        <v>74</v>
      </c>
      <c r="K7899" s="1">
        <v>0.4</v>
      </c>
      <c r="L7899" s="1" t="s">
        <v>82</v>
      </c>
      <c r="M7899" s="1">
        <v>0.5</v>
      </c>
      <c r="N7899" s="1" t="s">
        <v>83</v>
      </c>
      <c r="O7899" s="1">
        <v>0.6</v>
      </c>
      <c r="P7899" s="1" t="s">
        <v>84</v>
      </c>
      <c r="Q7899" s="1">
        <v>0.8</v>
      </c>
      <c r="R7899" s="1" t="s">
        <v>85</v>
      </c>
      <c r="S7899" s="1">
        <v>0</v>
      </c>
      <c r="U7899" s="1">
        <v>0</v>
      </c>
      <c r="W7899" s="1">
        <v>0</v>
      </c>
      <c r="Y7899" s="1">
        <v>0</v>
      </c>
      <c r="AA7899" s="1">
        <v>0</v>
      </c>
      <c r="AC7899" s="1">
        <v>0</v>
      </c>
      <c r="AE7899" s="1">
        <v>0</v>
      </c>
      <c r="AG7899" s="1">
        <v>4</v>
      </c>
      <c r="AH7899" s="1">
        <v>10000</v>
      </c>
    </row>
    <row r="7900" spans="1:34">
      <c r="A7900" s="1" t="s">
        <v>20154</v>
      </c>
      <c r="B7900" s="1" t="s">
        <v>20155</v>
      </c>
      <c r="C7900" s="1" t="s">
        <v>306</v>
      </c>
      <c r="D7900" s="1">
        <v>51</v>
      </c>
      <c r="E7900" s="4">
        <v>44553</v>
      </c>
      <c r="F7900" s="1" t="s">
        <v>20156</v>
      </c>
      <c r="G7900" s="1" t="s">
        <v>80</v>
      </c>
      <c r="H7900" s="1" t="s">
        <v>73</v>
      </c>
      <c r="I7900" s="1">
        <v>0.4</v>
      </c>
      <c r="J7900" s="1" t="s">
        <v>20157</v>
      </c>
      <c r="K7900" s="1">
        <v>0.5</v>
      </c>
      <c r="L7900" s="1" t="s">
        <v>20158</v>
      </c>
      <c r="M7900" s="1">
        <v>0</v>
      </c>
      <c r="O7900" s="1">
        <v>0</v>
      </c>
      <c r="Q7900" s="1">
        <v>0</v>
      </c>
      <c r="S7900" s="1">
        <v>0</v>
      </c>
      <c r="U7900" s="1">
        <v>0</v>
      </c>
      <c r="W7900" s="1">
        <v>0</v>
      </c>
      <c r="Y7900" s="1">
        <v>0</v>
      </c>
      <c r="AA7900" s="1">
        <v>0</v>
      </c>
      <c r="AC7900" s="1">
        <v>0</v>
      </c>
      <c r="AE7900" s="1">
        <v>0</v>
      </c>
      <c r="AG7900" s="1">
        <v>0</v>
      </c>
      <c r="AH7900" s="1">
        <v>0</v>
      </c>
    </row>
    <row r="7901" spans="1:34">
      <c r="A7901" s="1" t="s">
        <v>20159</v>
      </c>
      <c r="B7901" s="1" t="s">
        <v>20160</v>
      </c>
      <c r="C7901" s="1" t="s">
        <v>506</v>
      </c>
      <c r="D7901" s="1">
        <v>18</v>
      </c>
      <c r="E7901" s="1">
        <v>44313</v>
      </c>
      <c r="F7901" s="1" t="s">
        <v>20332</v>
      </c>
      <c r="G7901" s="1" t="s">
        <v>72</v>
      </c>
      <c r="H7901" s="1" t="s">
        <v>65</v>
      </c>
      <c r="I7901" s="1">
        <v>0.65</v>
      </c>
      <c r="J7901" s="1" t="s">
        <v>75</v>
      </c>
      <c r="K7901" s="1">
        <v>0</v>
      </c>
      <c r="M7901" s="1">
        <v>0</v>
      </c>
      <c r="O7901" s="1">
        <v>0</v>
      </c>
      <c r="Q7901" s="1">
        <v>0</v>
      </c>
      <c r="S7901" s="1">
        <v>0</v>
      </c>
      <c r="U7901" s="1">
        <v>0</v>
      </c>
      <c r="W7901" s="1">
        <v>0</v>
      </c>
      <c r="Y7901" s="1">
        <v>0</v>
      </c>
      <c r="AA7901" s="1">
        <v>0</v>
      </c>
      <c r="AC7901" s="1">
        <v>0</v>
      </c>
      <c r="AE7901" s="1">
        <v>0</v>
      </c>
      <c r="AG7901" s="1">
        <v>1</v>
      </c>
      <c r="AH7901" s="1">
        <v>0</v>
      </c>
    </row>
    <row r="7902" spans="1:34">
      <c r="A7902" s="1" t="s">
        <v>20161</v>
      </c>
      <c r="B7902" s="1" t="s">
        <v>20162</v>
      </c>
      <c r="C7902" s="1" t="s">
        <v>360</v>
      </c>
      <c r="H7902" s="1" t="s">
        <v>65</v>
      </c>
      <c r="I7902" s="1" t="s">
        <v>66</v>
      </c>
      <c r="V7902" s="1" t="s">
        <v>67</v>
      </c>
    </row>
    <row r="7903" spans="1:34">
      <c r="A7903" s="1" t="s">
        <v>20163</v>
      </c>
      <c r="B7903" s="1" t="s">
        <v>20164</v>
      </c>
      <c r="C7903" s="1" t="s">
        <v>360</v>
      </c>
      <c r="H7903" s="1" t="s">
        <v>65</v>
      </c>
      <c r="I7903" s="1" t="s">
        <v>66</v>
      </c>
      <c r="V7903" s="1" t="s">
        <v>67</v>
      </c>
    </row>
    <row r="7904" spans="1:34">
      <c r="A7904" s="1" t="s">
        <v>20165</v>
      </c>
      <c r="B7904" s="1" t="s">
        <v>20166</v>
      </c>
      <c r="C7904" s="1" t="s">
        <v>360</v>
      </c>
      <c r="H7904" s="1" t="s">
        <v>65</v>
      </c>
      <c r="I7904" s="1" t="s">
        <v>66</v>
      </c>
      <c r="V7904" s="1" t="s">
        <v>67</v>
      </c>
    </row>
    <row r="7905" spans="1:34">
      <c r="A7905" s="1" t="s">
        <v>20167</v>
      </c>
      <c r="B7905" s="1" t="s">
        <v>20168</v>
      </c>
      <c r="C7905" s="1" t="s">
        <v>488</v>
      </c>
      <c r="D7905" s="1">
        <v>3</v>
      </c>
      <c r="E7905" s="1">
        <v>44347</v>
      </c>
      <c r="F7905" s="1" t="s">
        <v>20332</v>
      </c>
      <c r="G7905" s="1" t="s">
        <v>72</v>
      </c>
      <c r="H7905" s="1" t="s">
        <v>73</v>
      </c>
      <c r="I7905" s="1">
        <v>0</v>
      </c>
      <c r="J7905" s="1" t="s">
        <v>74</v>
      </c>
      <c r="K7905" s="1">
        <v>0.8</v>
      </c>
      <c r="L7905" s="1" t="s">
        <v>75</v>
      </c>
      <c r="M7905" s="1">
        <v>0</v>
      </c>
      <c r="O7905" s="1">
        <v>0</v>
      </c>
      <c r="Q7905" s="1">
        <v>0</v>
      </c>
      <c r="S7905" s="1">
        <v>0</v>
      </c>
      <c r="U7905" s="1">
        <v>0</v>
      </c>
      <c r="W7905" s="1">
        <v>0</v>
      </c>
      <c r="Y7905" s="1">
        <v>0</v>
      </c>
      <c r="AA7905" s="1">
        <v>0</v>
      </c>
      <c r="AC7905" s="1">
        <v>0</v>
      </c>
      <c r="AE7905" s="1">
        <v>0</v>
      </c>
      <c r="AG7905" s="1">
        <v>2</v>
      </c>
      <c r="AH7905" s="1">
        <v>10000</v>
      </c>
    </row>
    <row r="7906" spans="1:34">
      <c r="A7906" s="1" t="s">
        <v>20169</v>
      </c>
    </row>
  </sheetData>
  <sheetProtection algorithmName="SHA-512" hashValue="ZV1wK4qkFQfJ/bg4QxbValFYVimaORtBDzY0vi82vME2aKM3X7BF8+qAX7zPsb/BLV6zLm67eJNB0x9PXx3aLg==" saltValue="fdMfw8PNwcvgTvvsj5OEHQ==" spinCount="100000" sheet="1" objects="1" scenarios="1"/>
  <autoFilter ref="A1:AH7906"/>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D22"/>
  <sheetViews>
    <sheetView workbookViewId="0">
      <selection activeCell="C41" sqref="C41:E41"/>
    </sheetView>
  </sheetViews>
  <sheetFormatPr defaultColWidth="9.140625" defaultRowHeight="11.25"/>
  <cols>
    <col min="1" max="1" width="27.28515625" style="1" customWidth="1"/>
    <col min="2" max="2" width="9.140625" style="1"/>
    <col min="3" max="3" width="27.28515625" style="1" customWidth="1"/>
    <col min="4" max="16384" width="9.140625" style="1"/>
  </cols>
  <sheetData>
    <row r="1" spans="1:4" ht="12" thickBot="1">
      <c r="A1" s="23" t="s">
        <v>20185</v>
      </c>
      <c r="B1" s="24" t="s">
        <v>20298</v>
      </c>
      <c r="C1" s="23" t="s">
        <v>20185</v>
      </c>
      <c r="D1" s="23" t="s">
        <v>20299</v>
      </c>
    </row>
    <row r="2" spans="1:4" ht="12" thickBot="1">
      <c r="A2" s="25" t="s">
        <v>20204</v>
      </c>
      <c r="B2" s="26">
        <v>1</v>
      </c>
      <c r="C2" s="25" t="s">
        <v>20300</v>
      </c>
      <c r="D2" s="64">
        <v>4.82E-2</v>
      </c>
    </row>
    <row r="3" spans="1:4" ht="12" thickBot="1">
      <c r="A3" s="27" t="s">
        <v>20280</v>
      </c>
      <c r="B3" s="28">
        <v>2</v>
      </c>
      <c r="C3" s="27" t="s">
        <v>20301</v>
      </c>
      <c r="D3" s="65">
        <v>3.9E-2</v>
      </c>
    </row>
    <row r="4" spans="1:4" ht="23.25" thickBot="1">
      <c r="A4" s="25" t="s">
        <v>20218</v>
      </c>
      <c r="B4" s="26">
        <v>3</v>
      </c>
      <c r="C4" s="25" t="s">
        <v>2071</v>
      </c>
      <c r="D4" s="64">
        <v>3.9E-2</v>
      </c>
    </row>
    <row r="5" spans="1:4" ht="12" thickBot="1">
      <c r="A5" s="27" t="s">
        <v>20239</v>
      </c>
      <c r="B5" s="28">
        <v>4</v>
      </c>
      <c r="C5" s="27" t="s">
        <v>20302</v>
      </c>
      <c r="D5" s="65">
        <v>4.9700000000000001E-2</v>
      </c>
    </row>
    <row r="6" spans="1:4" ht="12" thickBot="1">
      <c r="A6" s="25" t="s">
        <v>20222</v>
      </c>
      <c r="B6" s="26">
        <v>5</v>
      </c>
      <c r="C6" s="25" t="s">
        <v>20303</v>
      </c>
      <c r="D6" s="64">
        <v>4.9700000000000001E-2</v>
      </c>
    </row>
    <row r="7" spans="1:4" ht="12" thickBot="1">
      <c r="A7" s="27" t="s">
        <v>20241</v>
      </c>
      <c r="B7" s="28">
        <v>6</v>
      </c>
      <c r="C7" s="27" t="s">
        <v>20304</v>
      </c>
      <c r="D7" s="65">
        <v>3.9E-2</v>
      </c>
    </row>
    <row r="8" spans="1:4" ht="12" thickBot="1">
      <c r="A8" s="25" t="s">
        <v>20191</v>
      </c>
      <c r="B8" s="26">
        <v>7</v>
      </c>
      <c r="C8" s="25" t="s">
        <v>20305</v>
      </c>
      <c r="D8" s="64">
        <v>3.9E-2</v>
      </c>
    </row>
    <row r="9" spans="1:4" ht="12" thickBot="1">
      <c r="A9" s="27" t="s">
        <v>20272</v>
      </c>
      <c r="B9" s="28">
        <v>8</v>
      </c>
      <c r="C9" s="27" t="s">
        <v>20306</v>
      </c>
      <c r="D9" s="65">
        <v>4.82E-2</v>
      </c>
    </row>
    <row r="10" spans="1:4" ht="12" thickBot="1">
      <c r="A10" s="25" t="s">
        <v>20257</v>
      </c>
      <c r="B10" s="26">
        <v>9</v>
      </c>
      <c r="C10" s="25" t="s">
        <v>20307</v>
      </c>
      <c r="D10" s="64">
        <v>3.9E-2</v>
      </c>
    </row>
    <row r="11" spans="1:4" ht="12" thickBot="1">
      <c r="A11" s="27" t="s">
        <v>20268</v>
      </c>
      <c r="B11" s="28">
        <v>10</v>
      </c>
      <c r="C11" s="27" t="s">
        <v>20308</v>
      </c>
      <c r="D11" s="65">
        <v>3.9E-2</v>
      </c>
    </row>
    <row r="12" spans="1:4" ht="12" thickBot="1">
      <c r="A12" s="25" t="s">
        <v>20229</v>
      </c>
      <c r="B12" s="26">
        <v>11</v>
      </c>
      <c r="C12" s="25" t="s">
        <v>20309</v>
      </c>
      <c r="D12" s="64">
        <v>4.7300000000000002E-2</v>
      </c>
    </row>
    <row r="13" spans="1:4" ht="12" thickBot="1">
      <c r="A13" s="27" t="s">
        <v>20248</v>
      </c>
      <c r="B13" s="28">
        <v>12</v>
      </c>
      <c r="C13" s="27" t="s">
        <v>10393</v>
      </c>
      <c r="D13" s="65">
        <v>4.9700000000000001E-2</v>
      </c>
    </row>
    <row r="14" spans="1:4" ht="12" thickBot="1">
      <c r="A14" s="25" t="s">
        <v>20276</v>
      </c>
      <c r="B14" s="26">
        <v>13</v>
      </c>
      <c r="C14" s="25" t="s">
        <v>20310</v>
      </c>
      <c r="D14" s="64">
        <v>3.9E-2</v>
      </c>
    </row>
    <row r="15" spans="1:4" ht="12" thickBot="1">
      <c r="A15" s="27" t="s">
        <v>20263</v>
      </c>
      <c r="B15" s="28">
        <v>14</v>
      </c>
      <c r="C15" s="27" t="s">
        <v>20311</v>
      </c>
      <c r="D15" s="65">
        <v>4.82E-2</v>
      </c>
    </row>
    <row r="16" spans="1:4" ht="12" thickBot="1">
      <c r="A16" s="25" t="s">
        <v>20215</v>
      </c>
      <c r="B16" s="26">
        <v>15</v>
      </c>
      <c r="C16" s="25" t="s">
        <v>20312</v>
      </c>
      <c r="D16" s="64">
        <v>2.93E-2</v>
      </c>
    </row>
    <row r="17" spans="1:4" ht="12" thickBot="1">
      <c r="A17" s="27" t="s">
        <v>20213</v>
      </c>
      <c r="B17" s="28">
        <v>16</v>
      </c>
      <c r="C17" s="27" t="s">
        <v>20313</v>
      </c>
      <c r="D17" s="65">
        <v>3.9E-2</v>
      </c>
    </row>
    <row r="18" spans="1:4" ht="12" thickBot="1">
      <c r="A18" s="29" t="s">
        <v>20234</v>
      </c>
      <c r="B18" s="30">
        <v>17</v>
      </c>
      <c r="C18" s="29" t="s">
        <v>20314</v>
      </c>
      <c r="D18" s="66">
        <v>3.9E-2</v>
      </c>
    </row>
    <row r="19" spans="1:4" ht="23.25" thickBot="1">
      <c r="A19" s="27" t="s">
        <v>20210</v>
      </c>
      <c r="B19" s="28">
        <v>18</v>
      </c>
      <c r="C19" s="27" t="s">
        <v>18208</v>
      </c>
      <c r="D19" s="65">
        <v>3.9E-2</v>
      </c>
    </row>
    <row r="20" spans="1:4" ht="12" thickBot="1">
      <c r="A20" s="25" t="s">
        <v>20252</v>
      </c>
      <c r="B20" s="26">
        <v>19</v>
      </c>
      <c r="C20" s="25" t="s">
        <v>20315</v>
      </c>
      <c r="D20" s="64">
        <v>3.9E-2</v>
      </c>
    </row>
    <row r="21" spans="1:4" ht="12" thickBot="1">
      <c r="A21" s="27" t="s">
        <v>20200</v>
      </c>
      <c r="B21" s="28">
        <v>20</v>
      </c>
      <c r="C21" s="27" t="s">
        <v>20316</v>
      </c>
      <c r="D21" s="65">
        <v>3.9E-2</v>
      </c>
    </row>
    <row r="22" spans="1:4" ht="12" thickBot="1">
      <c r="A22" s="25" t="s">
        <v>20207</v>
      </c>
      <c r="B22" s="26">
        <v>21</v>
      </c>
      <c r="C22" s="25" t="s">
        <v>20317</v>
      </c>
      <c r="D22" s="64">
        <v>3.9E-2</v>
      </c>
    </row>
  </sheetData>
  <sheetProtection algorithmName="SHA-512" hashValue="q30WCeLIuuP+gFhwqiv4isGUPn8/WEvvwOXoUGYSwArwrvu3mLKMr24UHq7kHsFfcSIjBQ/m5C63PeiYoVsYeg==" saltValue="f7I0/MvLZPXNaRqZz6gqHw==" spinCount="100000" sheet="1" objects="1" scenarios="1"/>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dimension ref="A1:D31"/>
  <sheetViews>
    <sheetView workbookViewId="0">
      <selection activeCell="C41" sqref="C41:E41"/>
    </sheetView>
  </sheetViews>
  <sheetFormatPr defaultColWidth="9.140625" defaultRowHeight="11.25"/>
  <cols>
    <col min="1" max="16384" width="9.140625" style="1"/>
  </cols>
  <sheetData>
    <row r="1" spans="1:4">
      <c r="A1" s="15" t="s">
        <v>8</v>
      </c>
      <c r="B1" s="15" t="s">
        <v>25</v>
      </c>
    </row>
    <row r="2" spans="1:4">
      <c r="A2" s="1">
        <v>2023</v>
      </c>
      <c r="B2" s="2">
        <v>0.5</v>
      </c>
      <c r="D2" s="1" t="s">
        <v>20322</v>
      </c>
    </row>
    <row r="3" spans="1:4">
      <c r="A3" s="1">
        <v>2024</v>
      </c>
      <c r="B3" s="2">
        <v>0.5</v>
      </c>
      <c r="D3" s="1" t="s">
        <v>20323</v>
      </c>
    </row>
    <row r="4" spans="1:4">
      <c r="A4" s="1">
        <v>2025</v>
      </c>
      <c r="B4" s="2">
        <v>0.5</v>
      </c>
      <c r="D4" s="1" t="s">
        <v>20322</v>
      </c>
    </row>
    <row r="5" spans="1:4">
      <c r="A5" s="1">
        <f>+A4+1</f>
        <v>2026</v>
      </c>
      <c r="B5" s="2">
        <v>0.5</v>
      </c>
      <c r="D5" s="1" t="s">
        <v>20322</v>
      </c>
    </row>
    <row r="6" spans="1:4">
      <c r="A6" s="1">
        <f t="shared" ref="A6:A12" si="0">+A5+1</f>
        <v>2027</v>
      </c>
      <c r="B6" s="2">
        <v>0.5</v>
      </c>
      <c r="D6" s="1" t="s">
        <v>20322</v>
      </c>
    </row>
    <row r="7" spans="1:4">
      <c r="A7" s="1">
        <f t="shared" si="0"/>
        <v>2028</v>
      </c>
      <c r="B7" s="2">
        <v>1</v>
      </c>
    </row>
    <row r="8" spans="1:4">
      <c r="A8" s="1">
        <f t="shared" si="0"/>
        <v>2029</v>
      </c>
      <c r="B8" s="2">
        <v>1</v>
      </c>
    </row>
    <row r="9" spans="1:4">
      <c r="A9" s="1">
        <f t="shared" si="0"/>
        <v>2030</v>
      </c>
      <c r="B9" s="2">
        <v>1</v>
      </c>
    </row>
    <row r="10" spans="1:4">
      <c r="A10" s="1">
        <f t="shared" si="0"/>
        <v>2031</v>
      </c>
      <c r="B10" s="2">
        <v>1</v>
      </c>
    </row>
    <row r="11" spans="1:4">
      <c r="A11" s="1">
        <f t="shared" si="0"/>
        <v>2032</v>
      </c>
      <c r="B11" s="2">
        <v>1</v>
      </c>
    </row>
    <row r="12" spans="1:4">
      <c r="A12" s="1">
        <f t="shared" si="0"/>
        <v>2033</v>
      </c>
      <c r="B12" s="2">
        <v>1</v>
      </c>
    </row>
    <row r="16" spans="1:4">
      <c r="A16" s="15" t="s">
        <v>20924</v>
      </c>
      <c r="B16" s="15"/>
    </row>
    <row r="17" spans="1:2">
      <c r="A17" s="1" t="s">
        <v>20925</v>
      </c>
      <c r="B17" s="2"/>
    </row>
    <row r="18" spans="1:2">
      <c r="A18" s="1" t="s">
        <v>20926</v>
      </c>
      <c r="B18" s="2"/>
    </row>
    <row r="19" spans="1:2">
      <c r="A19" s="1" t="s">
        <v>20927</v>
      </c>
      <c r="B19" s="2"/>
    </row>
    <row r="20" spans="1:2">
      <c r="A20" s="1" t="s">
        <v>20928</v>
      </c>
      <c r="B20" s="2"/>
    </row>
    <row r="21" spans="1:2">
      <c r="A21" s="1" t="s">
        <v>20929</v>
      </c>
      <c r="B21" s="2"/>
    </row>
    <row r="22" spans="1:2">
      <c r="A22" s="1" t="s">
        <v>20930</v>
      </c>
      <c r="B22" s="2"/>
    </row>
    <row r="23" spans="1:2">
      <c r="A23" s="1" t="s">
        <v>20931</v>
      </c>
      <c r="B23" s="2"/>
    </row>
    <row r="24" spans="1:2">
      <c r="A24" s="1" t="s">
        <v>20932</v>
      </c>
      <c r="B24" s="2"/>
    </row>
    <row r="25" spans="1:2">
      <c r="A25" s="1" t="s">
        <v>20933</v>
      </c>
      <c r="B25" s="2"/>
    </row>
    <row r="26" spans="1:2">
      <c r="A26" s="1" t="s">
        <v>20934</v>
      </c>
      <c r="B26" s="2"/>
    </row>
    <row r="27" spans="1:2">
      <c r="A27" s="1" t="s">
        <v>20935</v>
      </c>
      <c r="B27" s="2"/>
    </row>
    <row r="28" spans="1:2">
      <c r="A28" s="1" t="s">
        <v>20936</v>
      </c>
    </row>
    <row r="29" spans="1:2">
      <c r="A29" s="1" t="s">
        <v>20940</v>
      </c>
    </row>
    <row r="30" spans="1:2">
      <c r="A30" s="1" t="s">
        <v>20941</v>
      </c>
    </row>
    <row r="31" spans="1:2">
      <c r="A31" s="1" t="s">
        <v>20942</v>
      </c>
    </row>
  </sheetData>
  <sheetProtection algorithmName="SHA-512" hashValue="qxKML87lchFf6k541LWCcWdUBaKnonh6NjbgHMQ2XASG8SE97IdIPW0l+n0+txu1UE78s+KKSohg/BATBxMTjw==" saltValue="/Ti3JQysTCzWyDvIqrIQ1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d m L m V i N M k e 2 l A A A A 9 g A A A B I A H A B D b 2 5 m a W c v U G F j a 2 F n Z S 5 4 b W w g o h g A K K A U A A A A A A A A A A A A A A A A A A A A A A A A A A A A h Y 8 x D o I w G I W v Q r r T l p K o I T 9 l c D K R x E R j X J t S o R G K o c V y N w e P 5 B X E K O r m + L 7 3 D e / d r z f I h q Y O L q q z u j U p i j B F g T K y L b Q p U 9 S 7 Y 7 h A G Y e N k C d R q m C U j U 0 G W 6 S o c u 6 c E O K 9 x z 7 G b V c S R m l E D v l 6 K y v V C P S R 9 X 8 5 1 M Y 6 Y a R C H P a v M Z z h K J r j e M Y w B T J B y L X 5 C m z c + 2 x / I C z 7 2 v W d 4 t q F q x 2 Q K Q J 5 f + A P U E s D B B Q A A g A I A H Z i 5 l 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2 Y u Z W K I p H u A 4 A A A A R A A A A E w A c A E Z v c m 1 1 b G F z L 1 N l Y 3 R p b 2 4 x L m 0 g o h g A K K A U A A A A A A A A A A A A A A A A A A A A A A A A A A A A K 0 5 N L s n M z 1 M I h t C G 1 g B Q S w E C L Q A U A A I A C A B 2 Y u Z W I 0 y R 7 a U A A A D 2 A A A A E g A A A A A A A A A A A A A A A A A A A A A A Q 2 9 u Z m l n L 1 B h Y 2 t h Z 2 U u e G 1 s U E s B A i 0 A F A A C A A g A d m L m V g / K 6 a u k A A A A 6 Q A A A B M A A A A A A A A A A A A A A A A A 8 Q A A A F t D b 2 5 0 Z W 5 0 X 1 R 5 c G V z X S 5 4 b W x Q S w E C L Q A U A A I A C A B 2 Y u Z 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D G d x V u e 7 N k W 5 H l 8 P i 4 i i P g A A A A A C A A A A A A A Q Z g A A A A E A A C A A A A B x D P 5 + u y Q N 0 W l C R p 4 s j 0 A 5 Y M z x m O W W w N w N a J r 3 O L m C R A A A A A A O g A A A A A I A A C A A A A B W + + X E 7 f 8 6 y V 2 9 r i H k 2 v o Q N i w E B U 3 U 5 6 b l O e f T u s F j V 1 A A A A C q N q h K M U U 9 o z 8 f q F 5 N R O 0 j F g C z B h Q + E 6 W 3 s E o Y I o f m e Y e J o T H I e e P J K t P g Z S e X w + 3 7 F H W o 4 4 k Y + I Y P 9 H X J L m K S R 0 z u D K h O g I Y Z C + z K u R U K b 0 A A A A A + 7 b p E g 9 g Q 5 p Z + M D G / i Q A 8 Z F f O + q / Y 8 6 Z 8 n h 2 t V G j e 9 g V t 4 O H Z 5 a t v w P I z r C q h 9 U A S E U Y F 2 w i z g Z h q e E p B 8 7 p G < / D a t a M a s h u p > 
</file>

<file path=customXml/itemProps1.xml><?xml version="1.0" encoding="utf-8"?>
<ds:datastoreItem xmlns:ds="http://schemas.openxmlformats.org/officeDocument/2006/customXml" ds:itemID="{B9746558-C76A-4CE6-B8D3-0FD2A8AF1EC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1-Scheda individuale</vt:lpstr>
      <vt:lpstr>2-Prospetto</vt:lpstr>
      <vt:lpstr>3-Add.Regionali</vt:lpstr>
      <vt:lpstr>4-Add.Comunali</vt:lpstr>
      <vt:lpstr>5-IRAP</vt:lpstr>
      <vt:lpstr>6-VARIABILI</vt:lpstr>
      <vt:lpstr>'1-Scheda individuale'!Print_Area</vt:lpstr>
      <vt:lpstr>Si</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Antonello</dc:creator>
  <cp:lastModifiedBy>tiziana</cp:lastModifiedBy>
  <cp:lastPrinted>2023-09-11T11:00:10Z</cp:lastPrinted>
  <dcterms:created xsi:type="dcterms:W3CDTF">2015-06-05T18:19:34Z</dcterms:created>
  <dcterms:modified xsi:type="dcterms:W3CDTF">2023-11-02T10:58:32Z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6fa0cfe4-d4e8-4eb9-96b1-8cc95271a248</vt:lpwstr>
  </property>
</Properties>
</file>